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2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6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16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6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6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6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6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7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7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7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7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17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17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17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17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17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17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18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18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18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7.xml" ContentType="application/vnd.openxmlformats-officedocument.drawing+xml"/>
  <Override PartName="/xl/charts/chart18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18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18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18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18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18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18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19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19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W:\1 - TDM\3 - Model Dev\1 - WF\2 - Sandbox\v9.0Beta\0 - CalibValid\3 - Distribution\"/>
    </mc:Choice>
  </mc:AlternateContent>
  <xr:revisionPtr revIDLastSave="0" documentId="13_ncr:1_{AD28B3F4-21C5-4726-966F-E9210A182C3A}" xr6:coauthVersionLast="47" xr6:coauthVersionMax="47" xr10:uidLastSave="{00000000-0000-0000-0000-000000000000}"/>
  <bookViews>
    <workbookView xWindow="-98" yWindow="-98" windowWidth="30915" windowHeight="16876" tabRatio="684" xr2:uid="{00000000-000D-0000-FFFF-FFFF00000000}"/>
  </bookViews>
  <sheets>
    <sheet name="FF - r1" sheetId="165" r:id="rId1"/>
    <sheet name="TLF Time - r0" sheetId="160" r:id="rId2"/>
    <sheet name="TLF Dist - r0" sheetId="166" r:id="rId3"/>
    <sheet name="TLF GC - r0" sheetId="167" r:id="rId4"/>
    <sheet name="FF - r0" sheetId="107" r:id="rId5"/>
    <sheet name="Obsv_Time" sheetId="102" r:id="rId6"/>
    <sheet name="Obsv_Dist" sheetId="99" r:id="rId7"/>
    <sheet name="Obsv_GC" sheetId="78" r:id="rId8"/>
    <sheet name="OBSERVED_DATA" sheetId="187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X159" i="165" l="1"/>
  <c r="CX160" i="165"/>
  <c r="CX161" i="165"/>
  <c r="CX162" i="165"/>
  <c r="CX163" i="165"/>
  <c r="CX164" i="165"/>
  <c r="CX165" i="165"/>
  <c r="CX166" i="165"/>
  <c r="CX167" i="165"/>
  <c r="CX168" i="165"/>
  <c r="CX169" i="165"/>
  <c r="CX170" i="165"/>
  <c r="CX171" i="165"/>
  <c r="CX172" i="165"/>
  <c r="CX173" i="165"/>
  <c r="CX174" i="165"/>
  <c r="CX175" i="165"/>
  <c r="CX176" i="165"/>
  <c r="CX177" i="165"/>
  <c r="CX178" i="165"/>
  <c r="CX179" i="165"/>
  <c r="CX180" i="165"/>
  <c r="CX181" i="165"/>
  <c r="CX182" i="165"/>
  <c r="CX183" i="165"/>
  <c r="CX184" i="165"/>
  <c r="CX185" i="165"/>
  <c r="CX186" i="165"/>
  <c r="CX187" i="165"/>
  <c r="CX188" i="165"/>
  <c r="CX189" i="165"/>
  <c r="CX190" i="165"/>
  <c r="CX191" i="165"/>
  <c r="CX192" i="165"/>
  <c r="CX193" i="165"/>
  <c r="CX194" i="165"/>
  <c r="CX195" i="165"/>
  <c r="CX196" i="165"/>
  <c r="CX197" i="165"/>
  <c r="CX198" i="165"/>
  <c r="CX199" i="165"/>
  <c r="CX200" i="165"/>
  <c r="CX201" i="165"/>
  <c r="CX202" i="165"/>
  <c r="CX203" i="165"/>
  <c r="CX204" i="165"/>
  <c r="CX205" i="165"/>
  <c r="CX206" i="165"/>
  <c r="CX207" i="165"/>
  <c r="CX208" i="165"/>
  <c r="DO158" i="165"/>
  <c r="DO159" i="165"/>
  <c r="DO160" i="165"/>
  <c r="DO161" i="165"/>
  <c r="DO162" i="165"/>
  <c r="DO163" i="165"/>
  <c r="DO164" i="165"/>
  <c r="DO165" i="165"/>
  <c r="DO166" i="165"/>
  <c r="DO167" i="165"/>
  <c r="DO168" i="165"/>
  <c r="DO169" i="165"/>
  <c r="DO170" i="165"/>
  <c r="DO171" i="165"/>
  <c r="DO172" i="165"/>
  <c r="DO173" i="165"/>
  <c r="DO174" i="165"/>
  <c r="DO175" i="165"/>
  <c r="DO176" i="165"/>
  <c r="DO177" i="165"/>
  <c r="DO178" i="165"/>
  <c r="DO179" i="165"/>
  <c r="DO180" i="165"/>
  <c r="DO181" i="165"/>
  <c r="DO182" i="165"/>
  <c r="DO183" i="165"/>
  <c r="DO184" i="165"/>
  <c r="DO185" i="165"/>
  <c r="DO186" i="165"/>
  <c r="DO187" i="165"/>
  <c r="DO188" i="165"/>
  <c r="DO189" i="165"/>
  <c r="DO190" i="165"/>
  <c r="DO191" i="165"/>
  <c r="DO192" i="165"/>
  <c r="DO193" i="165"/>
  <c r="DO194" i="165"/>
  <c r="DO195" i="165"/>
  <c r="DO196" i="165"/>
  <c r="DO197" i="165"/>
  <c r="DO198" i="165"/>
  <c r="DO199" i="165"/>
  <c r="DO200" i="165"/>
  <c r="DO201" i="165"/>
  <c r="DO202" i="165"/>
  <c r="DO203" i="165"/>
  <c r="DO204" i="165"/>
  <c r="DO205" i="165"/>
  <c r="DO206" i="165"/>
  <c r="DO207" i="165"/>
  <c r="BY159" i="165"/>
  <c r="CB159" i="165"/>
  <c r="CE159" i="165"/>
  <c r="CH159" i="165"/>
  <c r="CK159" i="165"/>
  <c r="CN159" i="165"/>
  <c r="CQ159" i="165"/>
  <c r="CT159" i="165"/>
  <c r="CW159" i="165"/>
  <c r="BY160" i="165"/>
  <c r="CB160" i="165"/>
  <c r="CE160" i="165"/>
  <c r="CH160" i="165"/>
  <c r="CK160" i="165"/>
  <c r="CN160" i="165"/>
  <c r="CQ160" i="165"/>
  <c r="CT160" i="165"/>
  <c r="CW160" i="165"/>
  <c r="BY161" i="165"/>
  <c r="CB161" i="165"/>
  <c r="CE161" i="165"/>
  <c r="CH161" i="165"/>
  <c r="CK161" i="165"/>
  <c r="CN161" i="165"/>
  <c r="CQ161" i="165"/>
  <c r="CT161" i="165"/>
  <c r="CW161" i="165"/>
  <c r="BY162" i="165"/>
  <c r="CB162" i="165"/>
  <c r="CE162" i="165"/>
  <c r="CH162" i="165"/>
  <c r="CK162" i="165"/>
  <c r="CN162" i="165"/>
  <c r="CQ162" i="165"/>
  <c r="CT162" i="165"/>
  <c r="CW162" i="165"/>
  <c r="BY163" i="165"/>
  <c r="CB163" i="165"/>
  <c r="CE163" i="165"/>
  <c r="CH163" i="165"/>
  <c r="CK163" i="165"/>
  <c r="CN163" i="165"/>
  <c r="CQ163" i="165"/>
  <c r="CT163" i="165"/>
  <c r="CW163" i="165"/>
  <c r="BY164" i="165"/>
  <c r="CB164" i="165"/>
  <c r="CE164" i="165"/>
  <c r="CH164" i="165"/>
  <c r="CK164" i="165"/>
  <c r="CN164" i="165"/>
  <c r="CQ164" i="165"/>
  <c r="CT164" i="165"/>
  <c r="CW164" i="165"/>
  <c r="BY165" i="165"/>
  <c r="CB165" i="165"/>
  <c r="CE165" i="165"/>
  <c r="CH165" i="165"/>
  <c r="CK165" i="165"/>
  <c r="CN165" i="165"/>
  <c r="CQ165" i="165"/>
  <c r="CT165" i="165"/>
  <c r="CW165" i="165"/>
  <c r="BY166" i="165"/>
  <c r="CB166" i="165"/>
  <c r="CE166" i="165"/>
  <c r="CH166" i="165"/>
  <c r="CK166" i="165"/>
  <c r="CN166" i="165"/>
  <c r="CQ166" i="165"/>
  <c r="CT166" i="165"/>
  <c r="CW166" i="165"/>
  <c r="BY167" i="165"/>
  <c r="CB167" i="165"/>
  <c r="CE167" i="165"/>
  <c r="CH167" i="165"/>
  <c r="CK167" i="165"/>
  <c r="CN167" i="165"/>
  <c r="CQ167" i="165"/>
  <c r="CT167" i="165"/>
  <c r="CW167" i="165"/>
  <c r="BY168" i="165"/>
  <c r="CB168" i="165"/>
  <c r="CE168" i="165"/>
  <c r="CH168" i="165"/>
  <c r="CK168" i="165"/>
  <c r="CN168" i="165"/>
  <c r="CQ168" i="165"/>
  <c r="CT168" i="165"/>
  <c r="CW168" i="165"/>
  <c r="BY169" i="165"/>
  <c r="CB169" i="165"/>
  <c r="CE169" i="165"/>
  <c r="CH169" i="165"/>
  <c r="CK169" i="165"/>
  <c r="CN169" i="165"/>
  <c r="CQ169" i="165"/>
  <c r="CT169" i="165"/>
  <c r="CW169" i="165"/>
  <c r="BY170" i="165"/>
  <c r="CB170" i="165"/>
  <c r="CE170" i="165"/>
  <c r="CH170" i="165"/>
  <c r="CK170" i="165"/>
  <c r="CN170" i="165"/>
  <c r="CQ170" i="165"/>
  <c r="CT170" i="165"/>
  <c r="CW170" i="165"/>
  <c r="BY171" i="165"/>
  <c r="CB171" i="165"/>
  <c r="CE171" i="165"/>
  <c r="CH171" i="165"/>
  <c r="CK171" i="165"/>
  <c r="CN171" i="165"/>
  <c r="CQ171" i="165"/>
  <c r="CT171" i="165"/>
  <c r="CW171" i="165"/>
  <c r="BY172" i="165"/>
  <c r="CB172" i="165"/>
  <c r="CE172" i="165"/>
  <c r="CH172" i="165"/>
  <c r="CK172" i="165"/>
  <c r="CN172" i="165"/>
  <c r="CQ172" i="165"/>
  <c r="CT172" i="165"/>
  <c r="CW172" i="165"/>
  <c r="BY173" i="165"/>
  <c r="CB173" i="165"/>
  <c r="CE173" i="165"/>
  <c r="CH173" i="165"/>
  <c r="CK173" i="165"/>
  <c r="CN173" i="165"/>
  <c r="CQ173" i="165"/>
  <c r="CT173" i="165"/>
  <c r="CW173" i="165"/>
  <c r="BY174" i="165"/>
  <c r="CB174" i="165"/>
  <c r="CE174" i="165"/>
  <c r="CH174" i="165"/>
  <c r="CK174" i="165"/>
  <c r="CN174" i="165"/>
  <c r="CQ174" i="165"/>
  <c r="CT174" i="165"/>
  <c r="CW174" i="165"/>
  <c r="BY175" i="165"/>
  <c r="CB175" i="165"/>
  <c r="CE175" i="165"/>
  <c r="CH175" i="165"/>
  <c r="CK175" i="165"/>
  <c r="CN175" i="165"/>
  <c r="CQ175" i="165"/>
  <c r="CT175" i="165"/>
  <c r="CW175" i="165"/>
  <c r="BY176" i="165"/>
  <c r="CB176" i="165"/>
  <c r="CE176" i="165"/>
  <c r="CH176" i="165"/>
  <c r="CK176" i="165"/>
  <c r="CN176" i="165"/>
  <c r="CQ176" i="165"/>
  <c r="CT176" i="165"/>
  <c r="CW176" i="165"/>
  <c r="BY177" i="165"/>
  <c r="CB177" i="165"/>
  <c r="CE177" i="165"/>
  <c r="CH177" i="165"/>
  <c r="CK177" i="165"/>
  <c r="CN177" i="165"/>
  <c r="CQ177" i="165"/>
  <c r="CT177" i="165"/>
  <c r="CW177" i="165"/>
  <c r="BY178" i="165"/>
  <c r="CB178" i="165"/>
  <c r="CE178" i="165"/>
  <c r="CH178" i="165"/>
  <c r="CK178" i="165"/>
  <c r="CN178" i="165"/>
  <c r="CQ178" i="165"/>
  <c r="CT178" i="165"/>
  <c r="CW178" i="165"/>
  <c r="BY179" i="165"/>
  <c r="CB179" i="165"/>
  <c r="CE179" i="165"/>
  <c r="CH179" i="165"/>
  <c r="CK179" i="165"/>
  <c r="CN179" i="165"/>
  <c r="CQ179" i="165"/>
  <c r="CT179" i="165"/>
  <c r="CW179" i="165"/>
  <c r="BY180" i="165"/>
  <c r="CB180" i="165"/>
  <c r="CE180" i="165"/>
  <c r="CH180" i="165"/>
  <c r="CK180" i="165"/>
  <c r="CN180" i="165"/>
  <c r="CQ180" i="165"/>
  <c r="CT180" i="165"/>
  <c r="CW180" i="165"/>
  <c r="BY181" i="165"/>
  <c r="CB181" i="165"/>
  <c r="CE181" i="165"/>
  <c r="CH181" i="165"/>
  <c r="CK181" i="165"/>
  <c r="CN181" i="165"/>
  <c r="CQ181" i="165"/>
  <c r="CT181" i="165"/>
  <c r="CW181" i="165"/>
  <c r="BY182" i="165"/>
  <c r="CB182" i="165"/>
  <c r="CE182" i="165"/>
  <c r="CH182" i="165"/>
  <c r="CK182" i="165"/>
  <c r="CN182" i="165"/>
  <c r="CQ182" i="165"/>
  <c r="CT182" i="165"/>
  <c r="CW182" i="165"/>
  <c r="BY183" i="165"/>
  <c r="CB183" i="165"/>
  <c r="CE183" i="165"/>
  <c r="CH183" i="165"/>
  <c r="CK183" i="165"/>
  <c r="CN183" i="165"/>
  <c r="CQ183" i="165"/>
  <c r="CT183" i="165"/>
  <c r="CW183" i="165"/>
  <c r="BY184" i="165"/>
  <c r="CB184" i="165"/>
  <c r="CE184" i="165"/>
  <c r="CH184" i="165"/>
  <c r="CK184" i="165"/>
  <c r="CN184" i="165"/>
  <c r="CQ184" i="165"/>
  <c r="CT184" i="165"/>
  <c r="CW184" i="165"/>
  <c r="BY185" i="165"/>
  <c r="CB185" i="165"/>
  <c r="CE185" i="165"/>
  <c r="CH185" i="165"/>
  <c r="CK185" i="165"/>
  <c r="CN185" i="165"/>
  <c r="CQ185" i="165"/>
  <c r="CT185" i="165"/>
  <c r="CW185" i="165"/>
  <c r="BY186" i="165"/>
  <c r="CB186" i="165"/>
  <c r="CE186" i="165"/>
  <c r="CH186" i="165"/>
  <c r="CK186" i="165"/>
  <c r="CN186" i="165"/>
  <c r="CQ186" i="165"/>
  <c r="CT186" i="165"/>
  <c r="CW186" i="165"/>
  <c r="BY187" i="165"/>
  <c r="CB187" i="165"/>
  <c r="CE187" i="165"/>
  <c r="CH187" i="165"/>
  <c r="CK187" i="165"/>
  <c r="CN187" i="165"/>
  <c r="CQ187" i="165"/>
  <c r="CT187" i="165"/>
  <c r="CW187" i="165"/>
  <c r="BY188" i="165"/>
  <c r="CB188" i="165"/>
  <c r="CE188" i="165"/>
  <c r="CH188" i="165"/>
  <c r="CK188" i="165"/>
  <c r="CN188" i="165"/>
  <c r="CQ188" i="165"/>
  <c r="CT188" i="165"/>
  <c r="CW188" i="165"/>
  <c r="BY189" i="165"/>
  <c r="CB189" i="165"/>
  <c r="CE189" i="165"/>
  <c r="CH189" i="165"/>
  <c r="CK189" i="165"/>
  <c r="CN189" i="165"/>
  <c r="CQ189" i="165"/>
  <c r="CT189" i="165"/>
  <c r="CW189" i="165"/>
  <c r="BY190" i="165"/>
  <c r="CB190" i="165"/>
  <c r="CE190" i="165"/>
  <c r="CH190" i="165"/>
  <c r="CK190" i="165"/>
  <c r="CN190" i="165"/>
  <c r="CQ190" i="165"/>
  <c r="CT190" i="165"/>
  <c r="CW190" i="165"/>
  <c r="BY191" i="165"/>
  <c r="CB191" i="165"/>
  <c r="CE191" i="165"/>
  <c r="CH191" i="165"/>
  <c r="CK191" i="165"/>
  <c r="CN191" i="165"/>
  <c r="CQ191" i="165"/>
  <c r="CT191" i="165"/>
  <c r="CW191" i="165"/>
  <c r="BY192" i="165"/>
  <c r="CB192" i="165"/>
  <c r="CE192" i="165"/>
  <c r="CH192" i="165"/>
  <c r="CK192" i="165"/>
  <c r="CN192" i="165"/>
  <c r="CQ192" i="165"/>
  <c r="CT192" i="165"/>
  <c r="CW192" i="165"/>
  <c r="BY193" i="165"/>
  <c r="CB193" i="165"/>
  <c r="CE193" i="165"/>
  <c r="CH193" i="165"/>
  <c r="CK193" i="165"/>
  <c r="CN193" i="165"/>
  <c r="CQ193" i="165"/>
  <c r="CT193" i="165"/>
  <c r="CW193" i="165"/>
  <c r="BY194" i="165"/>
  <c r="CB194" i="165"/>
  <c r="CE194" i="165"/>
  <c r="CH194" i="165"/>
  <c r="CK194" i="165"/>
  <c r="CN194" i="165"/>
  <c r="CQ194" i="165"/>
  <c r="CT194" i="165"/>
  <c r="CW194" i="165"/>
  <c r="BY195" i="165"/>
  <c r="CB195" i="165"/>
  <c r="CE195" i="165"/>
  <c r="CH195" i="165"/>
  <c r="CK195" i="165"/>
  <c r="CN195" i="165"/>
  <c r="CQ195" i="165"/>
  <c r="CT195" i="165"/>
  <c r="CW195" i="165"/>
  <c r="BY196" i="165"/>
  <c r="CB196" i="165"/>
  <c r="CE196" i="165"/>
  <c r="CH196" i="165"/>
  <c r="CK196" i="165"/>
  <c r="CN196" i="165"/>
  <c r="CQ196" i="165"/>
  <c r="CT196" i="165"/>
  <c r="CW196" i="165"/>
  <c r="BY197" i="165"/>
  <c r="CB197" i="165"/>
  <c r="CE197" i="165"/>
  <c r="CH197" i="165"/>
  <c r="CK197" i="165"/>
  <c r="CN197" i="165"/>
  <c r="CQ197" i="165"/>
  <c r="CT197" i="165"/>
  <c r="CW197" i="165"/>
  <c r="BY198" i="165"/>
  <c r="CB198" i="165"/>
  <c r="CE198" i="165"/>
  <c r="CH198" i="165"/>
  <c r="CK198" i="165"/>
  <c r="CN198" i="165"/>
  <c r="CQ198" i="165"/>
  <c r="CT198" i="165"/>
  <c r="CW198" i="165"/>
  <c r="BY199" i="165"/>
  <c r="CB199" i="165"/>
  <c r="CE199" i="165"/>
  <c r="CH199" i="165"/>
  <c r="CK199" i="165"/>
  <c r="CN199" i="165"/>
  <c r="CQ199" i="165"/>
  <c r="CT199" i="165"/>
  <c r="CW199" i="165"/>
  <c r="BY200" i="165"/>
  <c r="CB200" i="165"/>
  <c r="CE200" i="165"/>
  <c r="CH200" i="165"/>
  <c r="CK200" i="165"/>
  <c r="CN200" i="165"/>
  <c r="CQ200" i="165"/>
  <c r="CT200" i="165"/>
  <c r="CW200" i="165"/>
  <c r="BY201" i="165"/>
  <c r="CB201" i="165"/>
  <c r="CE201" i="165"/>
  <c r="CH201" i="165"/>
  <c r="CK201" i="165"/>
  <c r="CN201" i="165"/>
  <c r="CQ201" i="165"/>
  <c r="CT201" i="165"/>
  <c r="CW201" i="165"/>
  <c r="BY202" i="165"/>
  <c r="CB202" i="165"/>
  <c r="CE202" i="165"/>
  <c r="CH202" i="165"/>
  <c r="CK202" i="165"/>
  <c r="CN202" i="165"/>
  <c r="CQ202" i="165"/>
  <c r="CT202" i="165"/>
  <c r="CW202" i="165"/>
  <c r="BY203" i="165"/>
  <c r="CB203" i="165"/>
  <c r="CE203" i="165"/>
  <c r="CH203" i="165"/>
  <c r="CK203" i="165"/>
  <c r="CN203" i="165"/>
  <c r="CQ203" i="165"/>
  <c r="CT203" i="165"/>
  <c r="CW203" i="165"/>
  <c r="BY204" i="165"/>
  <c r="CB204" i="165"/>
  <c r="CE204" i="165"/>
  <c r="CH204" i="165"/>
  <c r="CK204" i="165"/>
  <c r="CN204" i="165"/>
  <c r="CQ204" i="165"/>
  <c r="CT204" i="165"/>
  <c r="CW204" i="165"/>
  <c r="BY205" i="165"/>
  <c r="CB205" i="165"/>
  <c r="CE205" i="165"/>
  <c r="CH205" i="165"/>
  <c r="CK205" i="165"/>
  <c r="CN205" i="165"/>
  <c r="CQ205" i="165"/>
  <c r="CT205" i="165"/>
  <c r="CW205" i="165"/>
  <c r="BY206" i="165"/>
  <c r="CB206" i="165"/>
  <c r="CE206" i="165"/>
  <c r="CH206" i="165"/>
  <c r="CK206" i="165"/>
  <c r="CN206" i="165"/>
  <c r="CQ206" i="165"/>
  <c r="CT206" i="165"/>
  <c r="CW206" i="165"/>
  <c r="BY207" i="165"/>
  <c r="CB207" i="165"/>
  <c r="CE207" i="165"/>
  <c r="CH207" i="165"/>
  <c r="CK207" i="165"/>
  <c r="CN207" i="165"/>
  <c r="CQ207" i="165"/>
  <c r="CT207" i="165"/>
  <c r="CW207" i="165"/>
  <c r="EY157" i="165"/>
  <c r="FC208" i="165"/>
  <c r="FD208" i="165"/>
  <c r="FE208" i="165"/>
  <c r="FF208" i="165"/>
  <c r="FG208" i="165"/>
  <c r="FH208" i="165"/>
  <c r="FI208" i="165"/>
  <c r="FJ208" i="165"/>
  <c r="FK208" i="165"/>
  <c r="CV208" i="165" s="1"/>
  <c r="FL208" i="165"/>
  <c r="CY208" i="165" s="1"/>
  <c r="FC158" i="165"/>
  <c r="CA158" i="165" s="1"/>
  <c r="FD158" i="165"/>
  <c r="CD158" i="165" s="1"/>
  <c r="FE158" i="165"/>
  <c r="CG158" i="165" s="1"/>
  <c r="FF158" i="165"/>
  <c r="CJ158" i="165" s="1"/>
  <c r="FG158" i="165"/>
  <c r="CM158" i="165" s="1"/>
  <c r="FH158" i="165"/>
  <c r="CP158" i="165" s="1"/>
  <c r="FI158" i="165"/>
  <c r="CS158" i="165" s="1"/>
  <c r="FJ158" i="165"/>
  <c r="FK158" i="165"/>
  <c r="CV158" i="165" s="1"/>
  <c r="FL158" i="165"/>
  <c r="CY158" i="165" s="1"/>
  <c r="FC159" i="165"/>
  <c r="CA159" i="165" s="1"/>
  <c r="FD159" i="165"/>
  <c r="CD159" i="165" s="1"/>
  <c r="FE159" i="165"/>
  <c r="CG159" i="165" s="1"/>
  <c r="FF159" i="165"/>
  <c r="CJ159" i="165" s="1"/>
  <c r="FG159" i="165"/>
  <c r="CM159" i="165" s="1"/>
  <c r="FH159" i="165"/>
  <c r="CP159" i="165" s="1"/>
  <c r="FI159" i="165"/>
  <c r="CS159" i="165" s="1"/>
  <c r="FJ159" i="165"/>
  <c r="FK159" i="165"/>
  <c r="CV159" i="165" s="1"/>
  <c r="FL159" i="165"/>
  <c r="CY159" i="165" s="1"/>
  <c r="FC160" i="165"/>
  <c r="CA160" i="165" s="1"/>
  <c r="FD160" i="165"/>
  <c r="CD160" i="165" s="1"/>
  <c r="FE160" i="165"/>
  <c r="CG160" i="165" s="1"/>
  <c r="FF160" i="165"/>
  <c r="CJ160" i="165" s="1"/>
  <c r="FG160" i="165"/>
  <c r="CM160" i="165" s="1"/>
  <c r="FH160" i="165"/>
  <c r="CP160" i="165" s="1"/>
  <c r="FI160" i="165"/>
  <c r="CS160" i="165" s="1"/>
  <c r="FJ160" i="165"/>
  <c r="FK160" i="165"/>
  <c r="CV160" i="165" s="1"/>
  <c r="FL160" i="165"/>
  <c r="CY160" i="165" s="1"/>
  <c r="FC161" i="165"/>
  <c r="CA161" i="165" s="1"/>
  <c r="FD161" i="165"/>
  <c r="CD161" i="165" s="1"/>
  <c r="FE161" i="165"/>
  <c r="CG161" i="165" s="1"/>
  <c r="FF161" i="165"/>
  <c r="CJ161" i="165" s="1"/>
  <c r="FG161" i="165"/>
  <c r="CM161" i="165" s="1"/>
  <c r="FH161" i="165"/>
  <c r="CP161" i="165" s="1"/>
  <c r="FI161" i="165"/>
  <c r="CS161" i="165" s="1"/>
  <c r="FJ161" i="165"/>
  <c r="FK161" i="165"/>
  <c r="CV161" i="165" s="1"/>
  <c r="FL161" i="165"/>
  <c r="CY161" i="165" s="1"/>
  <c r="FC162" i="165"/>
  <c r="CA162" i="165" s="1"/>
  <c r="FD162" i="165"/>
  <c r="CD162" i="165" s="1"/>
  <c r="FE162" i="165"/>
  <c r="CG162" i="165" s="1"/>
  <c r="FF162" i="165"/>
  <c r="CJ162" i="165" s="1"/>
  <c r="FG162" i="165"/>
  <c r="CM162" i="165" s="1"/>
  <c r="FH162" i="165"/>
  <c r="CP162" i="165" s="1"/>
  <c r="FI162" i="165"/>
  <c r="CS162" i="165" s="1"/>
  <c r="FJ162" i="165"/>
  <c r="FK162" i="165"/>
  <c r="CV162" i="165" s="1"/>
  <c r="FL162" i="165"/>
  <c r="CY162" i="165" s="1"/>
  <c r="FC163" i="165"/>
  <c r="CA163" i="165" s="1"/>
  <c r="FD163" i="165"/>
  <c r="CD163" i="165" s="1"/>
  <c r="FE163" i="165"/>
  <c r="CG163" i="165" s="1"/>
  <c r="FF163" i="165"/>
  <c r="CJ163" i="165" s="1"/>
  <c r="FG163" i="165"/>
  <c r="CM163" i="165" s="1"/>
  <c r="FH163" i="165"/>
  <c r="CP163" i="165" s="1"/>
  <c r="FI163" i="165"/>
  <c r="CS163" i="165" s="1"/>
  <c r="FJ163" i="165"/>
  <c r="FK163" i="165"/>
  <c r="CV163" i="165" s="1"/>
  <c r="FL163" i="165"/>
  <c r="CY163" i="165" s="1"/>
  <c r="FC164" i="165"/>
  <c r="CA164" i="165" s="1"/>
  <c r="FD164" i="165"/>
  <c r="CD164" i="165" s="1"/>
  <c r="FE164" i="165"/>
  <c r="CG164" i="165" s="1"/>
  <c r="FF164" i="165"/>
  <c r="CJ164" i="165" s="1"/>
  <c r="FG164" i="165"/>
  <c r="CM164" i="165" s="1"/>
  <c r="FH164" i="165"/>
  <c r="CP164" i="165" s="1"/>
  <c r="FI164" i="165"/>
  <c r="CS164" i="165" s="1"/>
  <c r="FJ164" i="165"/>
  <c r="FK164" i="165"/>
  <c r="CV164" i="165" s="1"/>
  <c r="FL164" i="165"/>
  <c r="CY164" i="165" s="1"/>
  <c r="FC165" i="165"/>
  <c r="CA165" i="165" s="1"/>
  <c r="FD165" i="165"/>
  <c r="CD165" i="165" s="1"/>
  <c r="FE165" i="165"/>
  <c r="CG165" i="165" s="1"/>
  <c r="FF165" i="165"/>
  <c r="CJ165" i="165" s="1"/>
  <c r="FG165" i="165"/>
  <c r="CM165" i="165" s="1"/>
  <c r="FH165" i="165"/>
  <c r="CP165" i="165" s="1"/>
  <c r="FI165" i="165"/>
  <c r="CS165" i="165" s="1"/>
  <c r="FJ165" i="165"/>
  <c r="FK165" i="165"/>
  <c r="CV165" i="165" s="1"/>
  <c r="FL165" i="165"/>
  <c r="CY165" i="165" s="1"/>
  <c r="FC166" i="165"/>
  <c r="CA166" i="165" s="1"/>
  <c r="FD166" i="165"/>
  <c r="CD166" i="165" s="1"/>
  <c r="FE166" i="165"/>
  <c r="CG166" i="165" s="1"/>
  <c r="FF166" i="165"/>
  <c r="CJ166" i="165" s="1"/>
  <c r="FG166" i="165"/>
  <c r="CM166" i="165" s="1"/>
  <c r="FH166" i="165"/>
  <c r="CP166" i="165" s="1"/>
  <c r="FI166" i="165"/>
  <c r="CS166" i="165" s="1"/>
  <c r="FJ166" i="165"/>
  <c r="FK166" i="165"/>
  <c r="CV166" i="165" s="1"/>
  <c r="FL166" i="165"/>
  <c r="CY166" i="165" s="1"/>
  <c r="FC167" i="165"/>
  <c r="CA167" i="165" s="1"/>
  <c r="FD167" i="165"/>
  <c r="CD167" i="165" s="1"/>
  <c r="FE167" i="165"/>
  <c r="CG167" i="165" s="1"/>
  <c r="FF167" i="165"/>
  <c r="CJ167" i="165" s="1"/>
  <c r="FG167" i="165"/>
  <c r="CM167" i="165" s="1"/>
  <c r="FH167" i="165"/>
  <c r="CP167" i="165" s="1"/>
  <c r="FI167" i="165"/>
  <c r="CS167" i="165" s="1"/>
  <c r="FJ167" i="165"/>
  <c r="FK167" i="165"/>
  <c r="CV167" i="165" s="1"/>
  <c r="FL167" i="165"/>
  <c r="CY167" i="165" s="1"/>
  <c r="FC168" i="165"/>
  <c r="CA168" i="165" s="1"/>
  <c r="FD168" i="165"/>
  <c r="CD168" i="165" s="1"/>
  <c r="FE168" i="165"/>
  <c r="CG168" i="165" s="1"/>
  <c r="FF168" i="165"/>
  <c r="CJ168" i="165" s="1"/>
  <c r="FG168" i="165"/>
  <c r="CM168" i="165" s="1"/>
  <c r="FH168" i="165"/>
  <c r="CP168" i="165" s="1"/>
  <c r="FI168" i="165"/>
  <c r="CS168" i="165" s="1"/>
  <c r="FJ168" i="165"/>
  <c r="FK168" i="165"/>
  <c r="CV168" i="165" s="1"/>
  <c r="FL168" i="165"/>
  <c r="CY168" i="165" s="1"/>
  <c r="FC169" i="165"/>
  <c r="CA169" i="165" s="1"/>
  <c r="FD169" i="165"/>
  <c r="CD169" i="165" s="1"/>
  <c r="FE169" i="165"/>
  <c r="CG169" i="165" s="1"/>
  <c r="FF169" i="165"/>
  <c r="CJ169" i="165" s="1"/>
  <c r="FG169" i="165"/>
  <c r="CM169" i="165" s="1"/>
  <c r="FH169" i="165"/>
  <c r="CP169" i="165" s="1"/>
  <c r="FI169" i="165"/>
  <c r="CS169" i="165" s="1"/>
  <c r="FJ169" i="165"/>
  <c r="FK169" i="165"/>
  <c r="CV169" i="165" s="1"/>
  <c r="FL169" i="165"/>
  <c r="CY169" i="165" s="1"/>
  <c r="FC170" i="165"/>
  <c r="CA170" i="165" s="1"/>
  <c r="FD170" i="165"/>
  <c r="CD170" i="165" s="1"/>
  <c r="FE170" i="165"/>
  <c r="CG170" i="165" s="1"/>
  <c r="FF170" i="165"/>
  <c r="CJ170" i="165" s="1"/>
  <c r="FG170" i="165"/>
  <c r="CM170" i="165" s="1"/>
  <c r="FH170" i="165"/>
  <c r="CP170" i="165" s="1"/>
  <c r="FI170" i="165"/>
  <c r="CS170" i="165" s="1"/>
  <c r="FJ170" i="165"/>
  <c r="FK170" i="165"/>
  <c r="CV170" i="165" s="1"/>
  <c r="FL170" i="165"/>
  <c r="CY170" i="165" s="1"/>
  <c r="FC171" i="165"/>
  <c r="CA171" i="165" s="1"/>
  <c r="FD171" i="165"/>
  <c r="CD171" i="165" s="1"/>
  <c r="FE171" i="165"/>
  <c r="CG171" i="165" s="1"/>
  <c r="FF171" i="165"/>
  <c r="CJ171" i="165" s="1"/>
  <c r="FG171" i="165"/>
  <c r="CM171" i="165" s="1"/>
  <c r="FH171" i="165"/>
  <c r="CP171" i="165" s="1"/>
  <c r="FI171" i="165"/>
  <c r="CS171" i="165" s="1"/>
  <c r="FJ171" i="165"/>
  <c r="FK171" i="165"/>
  <c r="CV171" i="165" s="1"/>
  <c r="FL171" i="165"/>
  <c r="CY171" i="165" s="1"/>
  <c r="FC172" i="165"/>
  <c r="CA172" i="165" s="1"/>
  <c r="FD172" i="165"/>
  <c r="CD172" i="165" s="1"/>
  <c r="FE172" i="165"/>
  <c r="CG172" i="165" s="1"/>
  <c r="FF172" i="165"/>
  <c r="CJ172" i="165" s="1"/>
  <c r="FG172" i="165"/>
  <c r="CM172" i="165" s="1"/>
  <c r="FH172" i="165"/>
  <c r="CP172" i="165" s="1"/>
  <c r="FI172" i="165"/>
  <c r="CS172" i="165" s="1"/>
  <c r="FJ172" i="165"/>
  <c r="FK172" i="165"/>
  <c r="CV172" i="165" s="1"/>
  <c r="FL172" i="165"/>
  <c r="CY172" i="165" s="1"/>
  <c r="FC173" i="165"/>
  <c r="CA173" i="165" s="1"/>
  <c r="FD173" i="165"/>
  <c r="CD173" i="165" s="1"/>
  <c r="FE173" i="165"/>
  <c r="CG173" i="165" s="1"/>
  <c r="FF173" i="165"/>
  <c r="CJ173" i="165" s="1"/>
  <c r="FG173" i="165"/>
  <c r="CM173" i="165" s="1"/>
  <c r="FH173" i="165"/>
  <c r="CP173" i="165" s="1"/>
  <c r="FI173" i="165"/>
  <c r="CS173" i="165" s="1"/>
  <c r="FJ173" i="165"/>
  <c r="FK173" i="165"/>
  <c r="CV173" i="165" s="1"/>
  <c r="FL173" i="165"/>
  <c r="CY173" i="165" s="1"/>
  <c r="FC174" i="165"/>
  <c r="CA174" i="165" s="1"/>
  <c r="FD174" i="165"/>
  <c r="CD174" i="165" s="1"/>
  <c r="FE174" i="165"/>
  <c r="CG174" i="165" s="1"/>
  <c r="FF174" i="165"/>
  <c r="CJ174" i="165" s="1"/>
  <c r="FG174" i="165"/>
  <c r="CM174" i="165" s="1"/>
  <c r="FH174" i="165"/>
  <c r="CP174" i="165" s="1"/>
  <c r="FI174" i="165"/>
  <c r="CS174" i="165" s="1"/>
  <c r="FJ174" i="165"/>
  <c r="FK174" i="165"/>
  <c r="CV174" i="165" s="1"/>
  <c r="FL174" i="165"/>
  <c r="CY174" i="165" s="1"/>
  <c r="FC175" i="165"/>
  <c r="CA175" i="165" s="1"/>
  <c r="FD175" i="165"/>
  <c r="CD175" i="165" s="1"/>
  <c r="FE175" i="165"/>
  <c r="CG175" i="165" s="1"/>
  <c r="FF175" i="165"/>
  <c r="CJ175" i="165" s="1"/>
  <c r="FG175" i="165"/>
  <c r="CM175" i="165" s="1"/>
  <c r="FH175" i="165"/>
  <c r="CP175" i="165" s="1"/>
  <c r="FI175" i="165"/>
  <c r="CS175" i="165" s="1"/>
  <c r="FJ175" i="165"/>
  <c r="FK175" i="165"/>
  <c r="CV175" i="165" s="1"/>
  <c r="FL175" i="165"/>
  <c r="CY175" i="165" s="1"/>
  <c r="FC176" i="165"/>
  <c r="CA176" i="165" s="1"/>
  <c r="FD176" i="165"/>
  <c r="CD176" i="165" s="1"/>
  <c r="FE176" i="165"/>
  <c r="CG176" i="165" s="1"/>
  <c r="FF176" i="165"/>
  <c r="CJ176" i="165" s="1"/>
  <c r="FG176" i="165"/>
  <c r="CM176" i="165" s="1"/>
  <c r="FH176" i="165"/>
  <c r="CP176" i="165" s="1"/>
  <c r="FI176" i="165"/>
  <c r="CS176" i="165" s="1"/>
  <c r="FJ176" i="165"/>
  <c r="FK176" i="165"/>
  <c r="CV176" i="165" s="1"/>
  <c r="FL176" i="165"/>
  <c r="CY176" i="165" s="1"/>
  <c r="FC177" i="165"/>
  <c r="CA177" i="165" s="1"/>
  <c r="FD177" i="165"/>
  <c r="CD177" i="165" s="1"/>
  <c r="FE177" i="165"/>
  <c r="CG177" i="165" s="1"/>
  <c r="FF177" i="165"/>
  <c r="CJ177" i="165" s="1"/>
  <c r="FG177" i="165"/>
  <c r="CM177" i="165" s="1"/>
  <c r="FH177" i="165"/>
  <c r="CP177" i="165" s="1"/>
  <c r="FI177" i="165"/>
  <c r="CS177" i="165" s="1"/>
  <c r="FJ177" i="165"/>
  <c r="FK177" i="165"/>
  <c r="CV177" i="165" s="1"/>
  <c r="FL177" i="165"/>
  <c r="CY177" i="165" s="1"/>
  <c r="FC178" i="165"/>
  <c r="CA178" i="165" s="1"/>
  <c r="FD178" i="165"/>
  <c r="CD178" i="165" s="1"/>
  <c r="FE178" i="165"/>
  <c r="CG178" i="165" s="1"/>
  <c r="FF178" i="165"/>
  <c r="CJ178" i="165" s="1"/>
  <c r="FG178" i="165"/>
  <c r="CM178" i="165" s="1"/>
  <c r="FH178" i="165"/>
  <c r="CP178" i="165" s="1"/>
  <c r="FI178" i="165"/>
  <c r="CS178" i="165" s="1"/>
  <c r="FJ178" i="165"/>
  <c r="FK178" i="165"/>
  <c r="CV178" i="165" s="1"/>
  <c r="FL178" i="165"/>
  <c r="CY178" i="165" s="1"/>
  <c r="FC179" i="165"/>
  <c r="CA179" i="165" s="1"/>
  <c r="FD179" i="165"/>
  <c r="CD179" i="165" s="1"/>
  <c r="FE179" i="165"/>
  <c r="CG179" i="165" s="1"/>
  <c r="FF179" i="165"/>
  <c r="CJ179" i="165" s="1"/>
  <c r="FG179" i="165"/>
  <c r="CM179" i="165" s="1"/>
  <c r="FH179" i="165"/>
  <c r="CP179" i="165" s="1"/>
  <c r="FI179" i="165"/>
  <c r="CS179" i="165" s="1"/>
  <c r="FJ179" i="165"/>
  <c r="FK179" i="165"/>
  <c r="CV179" i="165" s="1"/>
  <c r="FL179" i="165"/>
  <c r="CY179" i="165" s="1"/>
  <c r="FC180" i="165"/>
  <c r="CA180" i="165" s="1"/>
  <c r="FD180" i="165"/>
  <c r="CD180" i="165" s="1"/>
  <c r="FE180" i="165"/>
  <c r="CG180" i="165" s="1"/>
  <c r="FF180" i="165"/>
  <c r="CJ180" i="165" s="1"/>
  <c r="FG180" i="165"/>
  <c r="CM180" i="165" s="1"/>
  <c r="FH180" i="165"/>
  <c r="CP180" i="165" s="1"/>
  <c r="FI180" i="165"/>
  <c r="CS180" i="165" s="1"/>
  <c r="FJ180" i="165"/>
  <c r="FK180" i="165"/>
  <c r="CV180" i="165" s="1"/>
  <c r="FL180" i="165"/>
  <c r="CY180" i="165" s="1"/>
  <c r="FC181" i="165"/>
  <c r="CA181" i="165" s="1"/>
  <c r="FD181" i="165"/>
  <c r="CD181" i="165" s="1"/>
  <c r="FE181" i="165"/>
  <c r="CG181" i="165" s="1"/>
  <c r="FF181" i="165"/>
  <c r="CJ181" i="165" s="1"/>
  <c r="FG181" i="165"/>
  <c r="CM181" i="165" s="1"/>
  <c r="FH181" i="165"/>
  <c r="CP181" i="165" s="1"/>
  <c r="FI181" i="165"/>
  <c r="CS181" i="165" s="1"/>
  <c r="FJ181" i="165"/>
  <c r="FK181" i="165"/>
  <c r="CV181" i="165" s="1"/>
  <c r="FL181" i="165"/>
  <c r="CY181" i="165" s="1"/>
  <c r="FC182" i="165"/>
  <c r="CA182" i="165" s="1"/>
  <c r="FD182" i="165"/>
  <c r="CD182" i="165" s="1"/>
  <c r="FE182" i="165"/>
  <c r="CG182" i="165" s="1"/>
  <c r="FF182" i="165"/>
  <c r="CJ182" i="165" s="1"/>
  <c r="FG182" i="165"/>
  <c r="CM182" i="165" s="1"/>
  <c r="FH182" i="165"/>
  <c r="CP182" i="165" s="1"/>
  <c r="FI182" i="165"/>
  <c r="CS182" i="165" s="1"/>
  <c r="FJ182" i="165"/>
  <c r="FK182" i="165"/>
  <c r="CV182" i="165" s="1"/>
  <c r="FL182" i="165"/>
  <c r="CY182" i="165" s="1"/>
  <c r="FC183" i="165"/>
  <c r="CA183" i="165" s="1"/>
  <c r="FD183" i="165"/>
  <c r="CD183" i="165" s="1"/>
  <c r="FE183" i="165"/>
  <c r="CG183" i="165" s="1"/>
  <c r="FF183" i="165"/>
  <c r="CJ183" i="165" s="1"/>
  <c r="FG183" i="165"/>
  <c r="CM183" i="165" s="1"/>
  <c r="FH183" i="165"/>
  <c r="CP183" i="165" s="1"/>
  <c r="FI183" i="165"/>
  <c r="CS183" i="165" s="1"/>
  <c r="FJ183" i="165"/>
  <c r="FK183" i="165"/>
  <c r="CV183" i="165" s="1"/>
  <c r="FL183" i="165"/>
  <c r="CY183" i="165" s="1"/>
  <c r="FC184" i="165"/>
  <c r="CA184" i="165" s="1"/>
  <c r="FD184" i="165"/>
  <c r="CD184" i="165" s="1"/>
  <c r="FE184" i="165"/>
  <c r="CG184" i="165" s="1"/>
  <c r="FF184" i="165"/>
  <c r="CJ184" i="165" s="1"/>
  <c r="FG184" i="165"/>
  <c r="CM184" i="165" s="1"/>
  <c r="FH184" i="165"/>
  <c r="CP184" i="165" s="1"/>
  <c r="FI184" i="165"/>
  <c r="CS184" i="165" s="1"/>
  <c r="FJ184" i="165"/>
  <c r="FK184" i="165"/>
  <c r="CV184" i="165" s="1"/>
  <c r="FL184" i="165"/>
  <c r="CY184" i="165" s="1"/>
  <c r="FC185" i="165"/>
  <c r="CA185" i="165" s="1"/>
  <c r="FD185" i="165"/>
  <c r="CD185" i="165" s="1"/>
  <c r="FE185" i="165"/>
  <c r="CG185" i="165" s="1"/>
  <c r="FF185" i="165"/>
  <c r="CJ185" i="165" s="1"/>
  <c r="FG185" i="165"/>
  <c r="CM185" i="165" s="1"/>
  <c r="FH185" i="165"/>
  <c r="CP185" i="165" s="1"/>
  <c r="FI185" i="165"/>
  <c r="CS185" i="165" s="1"/>
  <c r="FJ185" i="165"/>
  <c r="FK185" i="165"/>
  <c r="CV185" i="165" s="1"/>
  <c r="FL185" i="165"/>
  <c r="CY185" i="165" s="1"/>
  <c r="FC186" i="165"/>
  <c r="CA186" i="165" s="1"/>
  <c r="FD186" i="165"/>
  <c r="CD186" i="165" s="1"/>
  <c r="FE186" i="165"/>
  <c r="CG186" i="165" s="1"/>
  <c r="FF186" i="165"/>
  <c r="CJ186" i="165" s="1"/>
  <c r="FG186" i="165"/>
  <c r="CM186" i="165" s="1"/>
  <c r="FH186" i="165"/>
  <c r="CP186" i="165" s="1"/>
  <c r="FI186" i="165"/>
  <c r="CS186" i="165" s="1"/>
  <c r="FJ186" i="165"/>
  <c r="FK186" i="165"/>
  <c r="CV186" i="165" s="1"/>
  <c r="FL186" i="165"/>
  <c r="CY186" i="165" s="1"/>
  <c r="FC187" i="165"/>
  <c r="CA187" i="165" s="1"/>
  <c r="FD187" i="165"/>
  <c r="CD187" i="165" s="1"/>
  <c r="FE187" i="165"/>
  <c r="CG187" i="165" s="1"/>
  <c r="FF187" i="165"/>
  <c r="CJ187" i="165" s="1"/>
  <c r="FG187" i="165"/>
  <c r="CM187" i="165" s="1"/>
  <c r="FH187" i="165"/>
  <c r="CP187" i="165" s="1"/>
  <c r="FI187" i="165"/>
  <c r="CS187" i="165" s="1"/>
  <c r="FJ187" i="165"/>
  <c r="FK187" i="165"/>
  <c r="CV187" i="165" s="1"/>
  <c r="FL187" i="165"/>
  <c r="CY187" i="165" s="1"/>
  <c r="FC188" i="165"/>
  <c r="CA188" i="165" s="1"/>
  <c r="FD188" i="165"/>
  <c r="CD188" i="165" s="1"/>
  <c r="FE188" i="165"/>
  <c r="CG188" i="165" s="1"/>
  <c r="FF188" i="165"/>
  <c r="CJ188" i="165" s="1"/>
  <c r="FG188" i="165"/>
  <c r="CM188" i="165" s="1"/>
  <c r="FH188" i="165"/>
  <c r="CP188" i="165" s="1"/>
  <c r="FI188" i="165"/>
  <c r="CS188" i="165" s="1"/>
  <c r="FJ188" i="165"/>
  <c r="FK188" i="165"/>
  <c r="CV188" i="165" s="1"/>
  <c r="FL188" i="165"/>
  <c r="CY188" i="165" s="1"/>
  <c r="FC189" i="165"/>
  <c r="CA189" i="165" s="1"/>
  <c r="FD189" i="165"/>
  <c r="CD189" i="165" s="1"/>
  <c r="FE189" i="165"/>
  <c r="CG189" i="165" s="1"/>
  <c r="FF189" i="165"/>
  <c r="CJ189" i="165" s="1"/>
  <c r="FG189" i="165"/>
  <c r="CM189" i="165" s="1"/>
  <c r="FH189" i="165"/>
  <c r="CP189" i="165" s="1"/>
  <c r="FI189" i="165"/>
  <c r="CS189" i="165" s="1"/>
  <c r="FJ189" i="165"/>
  <c r="FK189" i="165"/>
  <c r="CV189" i="165" s="1"/>
  <c r="FL189" i="165"/>
  <c r="CY189" i="165" s="1"/>
  <c r="FC190" i="165"/>
  <c r="CA190" i="165" s="1"/>
  <c r="FD190" i="165"/>
  <c r="CD190" i="165" s="1"/>
  <c r="FE190" i="165"/>
  <c r="CG190" i="165" s="1"/>
  <c r="FF190" i="165"/>
  <c r="CJ190" i="165" s="1"/>
  <c r="FG190" i="165"/>
  <c r="CM190" i="165" s="1"/>
  <c r="FH190" i="165"/>
  <c r="CP190" i="165" s="1"/>
  <c r="FI190" i="165"/>
  <c r="CS190" i="165" s="1"/>
  <c r="FJ190" i="165"/>
  <c r="FK190" i="165"/>
  <c r="CV190" i="165" s="1"/>
  <c r="FL190" i="165"/>
  <c r="CY190" i="165" s="1"/>
  <c r="FC191" i="165"/>
  <c r="CA191" i="165" s="1"/>
  <c r="FD191" i="165"/>
  <c r="CD191" i="165" s="1"/>
  <c r="FE191" i="165"/>
  <c r="CG191" i="165" s="1"/>
  <c r="FF191" i="165"/>
  <c r="CJ191" i="165" s="1"/>
  <c r="FG191" i="165"/>
  <c r="CM191" i="165" s="1"/>
  <c r="FH191" i="165"/>
  <c r="CP191" i="165" s="1"/>
  <c r="FI191" i="165"/>
  <c r="CS191" i="165" s="1"/>
  <c r="FJ191" i="165"/>
  <c r="FK191" i="165"/>
  <c r="CV191" i="165" s="1"/>
  <c r="FL191" i="165"/>
  <c r="CY191" i="165" s="1"/>
  <c r="FC192" i="165"/>
  <c r="CA192" i="165" s="1"/>
  <c r="FD192" i="165"/>
  <c r="CD192" i="165" s="1"/>
  <c r="FE192" i="165"/>
  <c r="CG192" i="165" s="1"/>
  <c r="FF192" i="165"/>
  <c r="CJ192" i="165" s="1"/>
  <c r="FG192" i="165"/>
  <c r="CM192" i="165" s="1"/>
  <c r="FH192" i="165"/>
  <c r="CP192" i="165" s="1"/>
  <c r="FI192" i="165"/>
  <c r="CS192" i="165" s="1"/>
  <c r="FJ192" i="165"/>
  <c r="FK192" i="165"/>
  <c r="CV192" i="165" s="1"/>
  <c r="FL192" i="165"/>
  <c r="CY192" i="165" s="1"/>
  <c r="FC193" i="165"/>
  <c r="CA193" i="165" s="1"/>
  <c r="FD193" i="165"/>
  <c r="CD193" i="165" s="1"/>
  <c r="FE193" i="165"/>
  <c r="CG193" i="165" s="1"/>
  <c r="FF193" i="165"/>
  <c r="CJ193" i="165" s="1"/>
  <c r="FG193" i="165"/>
  <c r="CM193" i="165" s="1"/>
  <c r="FH193" i="165"/>
  <c r="CP193" i="165" s="1"/>
  <c r="FI193" i="165"/>
  <c r="CS193" i="165" s="1"/>
  <c r="FJ193" i="165"/>
  <c r="FK193" i="165"/>
  <c r="CV193" i="165" s="1"/>
  <c r="FL193" i="165"/>
  <c r="CY193" i="165" s="1"/>
  <c r="FC194" i="165"/>
  <c r="CA194" i="165" s="1"/>
  <c r="FD194" i="165"/>
  <c r="CD194" i="165" s="1"/>
  <c r="FE194" i="165"/>
  <c r="CG194" i="165" s="1"/>
  <c r="FF194" i="165"/>
  <c r="CJ194" i="165" s="1"/>
  <c r="FG194" i="165"/>
  <c r="CM194" i="165" s="1"/>
  <c r="FH194" i="165"/>
  <c r="CP194" i="165" s="1"/>
  <c r="FI194" i="165"/>
  <c r="CS194" i="165" s="1"/>
  <c r="FJ194" i="165"/>
  <c r="FK194" i="165"/>
  <c r="CV194" i="165" s="1"/>
  <c r="FL194" i="165"/>
  <c r="CY194" i="165" s="1"/>
  <c r="FC195" i="165"/>
  <c r="CA195" i="165" s="1"/>
  <c r="FD195" i="165"/>
  <c r="CD195" i="165" s="1"/>
  <c r="FE195" i="165"/>
  <c r="CG195" i="165" s="1"/>
  <c r="FF195" i="165"/>
  <c r="CJ195" i="165" s="1"/>
  <c r="FG195" i="165"/>
  <c r="CM195" i="165" s="1"/>
  <c r="FH195" i="165"/>
  <c r="CP195" i="165" s="1"/>
  <c r="FI195" i="165"/>
  <c r="CS195" i="165" s="1"/>
  <c r="FJ195" i="165"/>
  <c r="FK195" i="165"/>
  <c r="CV195" i="165" s="1"/>
  <c r="FL195" i="165"/>
  <c r="CY195" i="165" s="1"/>
  <c r="FC196" i="165"/>
  <c r="CA196" i="165" s="1"/>
  <c r="FD196" i="165"/>
  <c r="CD196" i="165" s="1"/>
  <c r="FE196" i="165"/>
  <c r="CG196" i="165" s="1"/>
  <c r="FF196" i="165"/>
  <c r="CJ196" i="165" s="1"/>
  <c r="FG196" i="165"/>
  <c r="CM196" i="165" s="1"/>
  <c r="FH196" i="165"/>
  <c r="CP196" i="165" s="1"/>
  <c r="FI196" i="165"/>
  <c r="CS196" i="165" s="1"/>
  <c r="FJ196" i="165"/>
  <c r="FK196" i="165"/>
  <c r="CV196" i="165" s="1"/>
  <c r="FL196" i="165"/>
  <c r="CY196" i="165" s="1"/>
  <c r="FC197" i="165"/>
  <c r="CA197" i="165" s="1"/>
  <c r="FD197" i="165"/>
  <c r="CD197" i="165" s="1"/>
  <c r="FE197" i="165"/>
  <c r="CG197" i="165" s="1"/>
  <c r="FF197" i="165"/>
  <c r="CJ197" i="165" s="1"/>
  <c r="FG197" i="165"/>
  <c r="CM197" i="165" s="1"/>
  <c r="FH197" i="165"/>
  <c r="CP197" i="165" s="1"/>
  <c r="FI197" i="165"/>
  <c r="CS197" i="165" s="1"/>
  <c r="FJ197" i="165"/>
  <c r="FK197" i="165"/>
  <c r="CV197" i="165" s="1"/>
  <c r="FL197" i="165"/>
  <c r="CY197" i="165" s="1"/>
  <c r="FC198" i="165"/>
  <c r="CA198" i="165" s="1"/>
  <c r="FD198" i="165"/>
  <c r="CD198" i="165" s="1"/>
  <c r="FE198" i="165"/>
  <c r="CG198" i="165" s="1"/>
  <c r="FF198" i="165"/>
  <c r="CJ198" i="165" s="1"/>
  <c r="FG198" i="165"/>
  <c r="CM198" i="165" s="1"/>
  <c r="FH198" i="165"/>
  <c r="CP198" i="165" s="1"/>
  <c r="FI198" i="165"/>
  <c r="CS198" i="165" s="1"/>
  <c r="FJ198" i="165"/>
  <c r="FK198" i="165"/>
  <c r="CV198" i="165" s="1"/>
  <c r="FL198" i="165"/>
  <c r="CY198" i="165" s="1"/>
  <c r="FC199" i="165"/>
  <c r="CA199" i="165" s="1"/>
  <c r="FD199" i="165"/>
  <c r="CD199" i="165" s="1"/>
  <c r="FE199" i="165"/>
  <c r="CG199" i="165" s="1"/>
  <c r="FF199" i="165"/>
  <c r="CJ199" i="165" s="1"/>
  <c r="FG199" i="165"/>
  <c r="CM199" i="165" s="1"/>
  <c r="FH199" i="165"/>
  <c r="CP199" i="165" s="1"/>
  <c r="FI199" i="165"/>
  <c r="CS199" i="165" s="1"/>
  <c r="FJ199" i="165"/>
  <c r="FK199" i="165"/>
  <c r="CV199" i="165" s="1"/>
  <c r="FL199" i="165"/>
  <c r="CY199" i="165" s="1"/>
  <c r="FC200" i="165"/>
  <c r="CA200" i="165" s="1"/>
  <c r="FD200" i="165"/>
  <c r="CD200" i="165" s="1"/>
  <c r="FE200" i="165"/>
  <c r="CG200" i="165" s="1"/>
  <c r="FF200" i="165"/>
  <c r="CJ200" i="165" s="1"/>
  <c r="FG200" i="165"/>
  <c r="CM200" i="165" s="1"/>
  <c r="FH200" i="165"/>
  <c r="CP200" i="165" s="1"/>
  <c r="FI200" i="165"/>
  <c r="CS200" i="165" s="1"/>
  <c r="FJ200" i="165"/>
  <c r="FK200" i="165"/>
  <c r="CV200" i="165" s="1"/>
  <c r="FL200" i="165"/>
  <c r="CY200" i="165" s="1"/>
  <c r="FC201" i="165"/>
  <c r="CA201" i="165" s="1"/>
  <c r="FD201" i="165"/>
  <c r="CD201" i="165" s="1"/>
  <c r="FE201" i="165"/>
  <c r="CG201" i="165" s="1"/>
  <c r="FF201" i="165"/>
  <c r="CJ201" i="165" s="1"/>
  <c r="FG201" i="165"/>
  <c r="CM201" i="165" s="1"/>
  <c r="FH201" i="165"/>
  <c r="CP201" i="165" s="1"/>
  <c r="FI201" i="165"/>
  <c r="CS201" i="165" s="1"/>
  <c r="FJ201" i="165"/>
  <c r="FK201" i="165"/>
  <c r="CV201" i="165" s="1"/>
  <c r="FL201" i="165"/>
  <c r="CY201" i="165" s="1"/>
  <c r="FC202" i="165"/>
  <c r="CA202" i="165" s="1"/>
  <c r="FD202" i="165"/>
  <c r="CD202" i="165" s="1"/>
  <c r="FE202" i="165"/>
  <c r="CG202" i="165" s="1"/>
  <c r="FF202" i="165"/>
  <c r="CJ202" i="165" s="1"/>
  <c r="FG202" i="165"/>
  <c r="CM202" i="165" s="1"/>
  <c r="FH202" i="165"/>
  <c r="CP202" i="165" s="1"/>
  <c r="FI202" i="165"/>
  <c r="CS202" i="165" s="1"/>
  <c r="FJ202" i="165"/>
  <c r="FK202" i="165"/>
  <c r="CV202" i="165" s="1"/>
  <c r="FL202" i="165"/>
  <c r="CY202" i="165" s="1"/>
  <c r="FC203" i="165"/>
  <c r="CA203" i="165" s="1"/>
  <c r="FD203" i="165"/>
  <c r="CD203" i="165" s="1"/>
  <c r="FE203" i="165"/>
  <c r="CG203" i="165" s="1"/>
  <c r="FF203" i="165"/>
  <c r="CJ203" i="165" s="1"/>
  <c r="FG203" i="165"/>
  <c r="CM203" i="165" s="1"/>
  <c r="FH203" i="165"/>
  <c r="CP203" i="165" s="1"/>
  <c r="FI203" i="165"/>
  <c r="CS203" i="165" s="1"/>
  <c r="FJ203" i="165"/>
  <c r="FK203" i="165"/>
  <c r="CV203" i="165" s="1"/>
  <c r="FL203" i="165"/>
  <c r="CY203" i="165" s="1"/>
  <c r="FC204" i="165"/>
  <c r="CA204" i="165" s="1"/>
  <c r="FD204" i="165"/>
  <c r="CD204" i="165" s="1"/>
  <c r="FE204" i="165"/>
  <c r="CG204" i="165" s="1"/>
  <c r="FF204" i="165"/>
  <c r="CJ204" i="165" s="1"/>
  <c r="FG204" i="165"/>
  <c r="CM204" i="165" s="1"/>
  <c r="FH204" i="165"/>
  <c r="CP204" i="165" s="1"/>
  <c r="FI204" i="165"/>
  <c r="CS204" i="165" s="1"/>
  <c r="FJ204" i="165"/>
  <c r="FK204" i="165"/>
  <c r="CV204" i="165" s="1"/>
  <c r="FL204" i="165"/>
  <c r="CY204" i="165" s="1"/>
  <c r="FC205" i="165"/>
  <c r="CA205" i="165" s="1"/>
  <c r="FD205" i="165"/>
  <c r="CD205" i="165" s="1"/>
  <c r="FE205" i="165"/>
  <c r="CG205" i="165" s="1"/>
  <c r="FF205" i="165"/>
  <c r="CJ205" i="165" s="1"/>
  <c r="FG205" i="165"/>
  <c r="CM205" i="165" s="1"/>
  <c r="FH205" i="165"/>
  <c r="CP205" i="165" s="1"/>
  <c r="FI205" i="165"/>
  <c r="CS205" i="165" s="1"/>
  <c r="FJ205" i="165"/>
  <c r="FK205" i="165"/>
  <c r="CV205" i="165" s="1"/>
  <c r="FL205" i="165"/>
  <c r="CY205" i="165" s="1"/>
  <c r="FC206" i="165"/>
  <c r="FD206" i="165"/>
  <c r="CD206" i="165" s="1"/>
  <c r="FE206" i="165"/>
  <c r="CG206" i="165" s="1"/>
  <c r="FF206" i="165"/>
  <c r="CJ206" i="165" s="1"/>
  <c r="FG206" i="165"/>
  <c r="CM206" i="165" s="1"/>
  <c r="FH206" i="165"/>
  <c r="CP206" i="165" s="1"/>
  <c r="FI206" i="165"/>
  <c r="CS206" i="165" s="1"/>
  <c r="FJ206" i="165"/>
  <c r="FK206" i="165"/>
  <c r="CV206" i="165" s="1"/>
  <c r="FL206" i="165"/>
  <c r="CY206" i="165" s="1"/>
  <c r="FC207" i="165"/>
  <c r="CA207" i="165" s="1"/>
  <c r="FD207" i="165"/>
  <c r="CD207" i="165" s="1"/>
  <c r="FE207" i="165"/>
  <c r="FF207" i="165"/>
  <c r="CJ207" i="165" s="1"/>
  <c r="FG207" i="165"/>
  <c r="CM207" i="165" s="1"/>
  <c r="FH207" i="165"/>
  <c r="CP207" i="165" s="1"/>
  <c r="FI207" i="165"/>
  <c r="CS207" i="165" s="1"/>
  <c r="FJ207" i="165"/>
  <c r="FK207" i="165"/>
  <c r="CV207" i="165" s="1"/>
  <c r="FL207" i="165"/>
  <c r="CY207" i="165" s="1"/>
  <c r="FB208" i="165"/>
  <c r="FB157" i="165"/>
  <c r="BX157" i="165" s="1"/>
  <c r="FB158" i="165"/>
  <c r="DF158" i="165" s="1"/>
  <c r="FB159" i="165"/>
  <c r="BX159" i="165" s="1"/>
  <c r="FB160" i="165"/>
  <c r="DF160" i="165" s="1"/>
  <c r="FB161" i="165"/>
  <c r="EP161" i="165" s="1"/>
  <c r="FB162" i="165"/>
  <c r="BX162" i="165" s="1"/>
  <c r="FB163" i="165"/>
  <c r="BX163" i="165" s="1"/>
  <c r="FB164" i="165"/>
  <c r="DR164" i="165" s="1"/>
  <c r="FB165" i="165"/>
  <c r="FB166" i="165"/>
  <c r="FB167" i="165"/>
  <c r="FB168" i="165"/>
  <c r="FB169" i="165"/>
  <c r="DR169" i="165" s="1"/>
  <c r="FB170" i="165"/>
  <c r="DR170" i="165" s="1"/>
  <c r="FB171" i="165"/>
  <c r="FB172" i="165"/>
  <c r="DR172" i="165" s="1"/>
  <c r="FB173" i="165"/>
  <c r="FB174" i="165"/>
  <c r="EP174" i="165" s="1"/>
  <c r="FB175" i="165"/>
  <c r="BX175" i="165" s="1"/>
  <c r="FB176" i="165"/>
  <c r="DR176" i="165" s="1"/>
  <c r="FB177" i="165"/>
  <c r="DR177" i="165" s="1"/>
  <c r="FB178" i="165"/>
  <c r="EP178" i="165" s="1"/>
  <c r="FB179" i="165"/>
  <c r="EP179" i="165" s="1"/>
  <c r="FB180" i="165"/>
  <c r="EP180" i="165" s="1"/>
  <c r="FB181" i="165"/>
  <c r="DF181" i="165" s="1"/>
  <c r="FB182" i="165"/>
  <c r="DF182" i="165" s="1"/>
  <c r="FB183" i="165"/>
  <c r="FB184" i="165"/>
  <c r="DR184" i="165" s="1"/>
  <c r="FB185" i="165"/>
  <c r="DR185" i="165" s="1"/>
  <c r="FB186" i="165"/>
  <c r="DR186" i="165" s="1"/>
  <c r="FB187" i="165"/>
  <c r="FB188" i="165"/>
  <c r="BX188" i="165" s="1"/>
  <c r="FB189" i="165"/>
  <c r="DF189" i="165" s="1"/>
  <c r="FB190" i="165"/>
  <c r="EP190" i="165" s="1"/>
  <c r="FB191" i="165"/>
  <c r="BX191" i="165" s="1"/>
  <c r="FB192" i="165"/>
  <c r="DR192" i="165" s="1"/>
  <c r="FB193" i="165"/>
  <c r="DF193" i="165" s="1"/>
  <c r="FB194" i="165"/>
  <c r="EP194" i="165" s="1"/>
  <c r="FB195" i="165"/>
  <c r="EP195" i="165" s="1"/>
  <c r="FB196" i="165"/>
  <c r="BX196" i="165" s="1"/>
  <c r="FB197" i="165"/>
  <c r="DF197" i="165" s="1"/>
  <c r="FB198" i="165"/>
  <c r="DF198" i="165" s="1"/>
  <c r="FB199" i="165"/>
  <c r="BX199" i="165" s="1"/>
  <c r="FB200" i="165"/>
  <c r="DR200" i="165" s="1"/>
  <c r="FB201" i="165"/>
  <c r="DR201" i="165" s="1"/>
  <c r="FB202" i="165"/>
  <c r="EP202" i="165" s="1"/>
  <c r="FB203" i="165"/>
  <c r="FB204" i="165"/>
  <c r="BX204" i="165" s="1"/>
  <c r="FB205" i="165"/>
  <c r="DF205" i="165" s="1"/>
  <c r="FB206" i="165"/>
  <c r="FB207" i="165"/>
  <c r="BX207" i="165" s="1"/>
  <c r="EB7" i="165"/>
  <c r="EA7" i="165"/>
  <c r="DY7" i="165"/>
  <c r="DX7" i="165"/>
  <c r="DW7" i="165"/>
  <c r="DV7" i="165"/>
  <c r="DU7" i="165"/>
  <c r="DT7" i="165"/>
  <c r="DS7" i="165"/>
  <c r="EM9" i="167"/>
  <c r="EM10" i="167"/>
  <c r="EM11" i="167"/>
  <c r="EM12" i="167"/>
  <c r="EM13" i="167"/>
  <c r="EM14" i="167"/>
  <c r="EM15" i="167"/>
  <c r="EM16" i="167"/>
  <c r="EM17" i="167"/>
  <c r="EM18" i="167"/>
  <c r="EM19" i="167"/>
  <c r="EM20" i="167"/>
  <c r="EM21" i="167"/>
  <c r="EM22" i="167"/>
  <c r="EM23" i="167"/>
  <c r="EM24" i="167"/>
  <c r="EM25" i="167"/>
  <c r="EM26" i="167"/>
  <c r="EM27" i="167"/>
  <c r="EM28" i="167"/>
  <c r="EM29" i="167"/>
  <c r="EM30" i="167"/>
  <c r="EM31" i="167"/>
  <c r="EM32" i="167"/>
  <c r="EM33" i="167"/>
  <c r="EM34" i="167"/>
  <c r="EM35" i="167"/>
  <c r="EM36" i="167"/>
  <c r="EM37" i="167"/>
  <c r="EM38" i="167"/>
  <c r="EM39" i="167"/>
  <c r="EM40" i="167"/>
  <c r="EM41" i="167"/>
  <c r="EM42" i="167"/>
  <c r="EM43" i="167"/>
  <c r="EM44" i="167"/>
  <c r="EM45" i="167"/>
  <c r="EM46" i="167"/>
  <c r="EM47" i="167"/>
  <c r="EM48" i="167"/>
  <c r="EM49" i="167"/>
  <c r="EM50" i="167"/>
  <c r="EM51" i="167"/>
  <c r="EM52" i="167"/>
  <c r="EM53" i="167"/>
  <c r="EM54" i="167"/>
  <c r="EM55" i="167"/>
  <c r="EM56" i="167"/>
  <c r="EM57" i="167"/>
  <c r="EM58" i="167"/>
  <c r="EM59" i="167"/>
  <c r="EM60" i="167"/>
  <c r="EM61" i="167"/>
  <c r="EM62" i="167"/>
  <c r="EM63" i="167"/>
  <c r="EM64" i="167"/>
  <c r="EM65" i="167"/>
  <c r="EM66" i="167"/>
  <c r="EM67" i="167"/>
  <c r="EM68" i="167"/>
  <c r="EM69" i="167"/>
  <c r="EM70" i="167"/>
  <c r="EM71" i="167"/>
  <c r="EM72" i="167"/>
  <c r="EM73" i="167"/>
  <c r="EM74" i="167"/>
  <c r="EM75" i="167"/>
  <c r="EM76" i="167"/>
  <c r="EM77" i="167"/>
  <c r="EM78" i="167"/>
  <c r="EM79" i="167"/>
  <c r="EM80" i="167"/>
  <c r="EM81" i="167"/>
  <c r="EM82" i="167"/>
  <c r="EM83" i="167"/>
  <c r="EM84" i="167"/>
  <c r="EM85" i="167"/>
  <c r="EM86" i="167"/>
  <c r="EM87" i="167"/>
  <c r="EM88" i="167"/>
  <c r="EM89" i="167"/>
  <c r="EM90" i="167"/>
  <c r="EM91" i="167"/>
  <c r="EM92" i="167"/>
  <c r="EM93" i="167"/>
  <c r="EM94" i="167"/>
  <c r="EM95" i="167"/>
  <c r="EM96" i="167"/>
  <c r="EM97" i="167"/>
  <c r="EM98" i="167"/>
  <c r="EM99" i="167"/>
  <c r="EM100" i="167"/>
  <c r="EM101" i="167"/>
  <c r="EM102" i="167"/>
  <c r="EM103" i="167"/>
  <c r="EM104" i="167"/>
  <c r="EM105" i="167"/>
  <c r="EM106" i="167"/>
  <c r="EM107" i="167"/>
  <c r="EM108" i="167"/>
  <c r="EM109" i="167"/>
  <c r="EM110" i="167"/>
  <c r="EM111" i="167"/>
  <c r="EM112" i="167"/>
  <c r="EM113" i="167"/>
  <c r="EM114" i="167"/>
  <c r="EM115" i="167"/>
  <c r="EM116" i="167"/>
  <c r="EM117" i="167"/>
  <c r="EM118" i="167"/>
  <c r="EM119" i="167"/>
  <c r="EM120" i="167"/>
  <c r="EM121" i="167"/>
  <c r="EM122" i="167"/>
  <c r="EM123" i="167"/>
  <c r="EM124" i="167"/>
  <c r="EM125" i="167"/>
  <c r="EM126" i="167"/>
  <c r="EM127" i="167"/>
  <c r="EM128" i="167"/>
  <c r="EM129" i="167"/>
  <c r="EM130" i="167"/>
  <c r="EM131" i="167"/>
  <c r="EM132" i="167"/>
  <c r="EM133" i="167"/>
  <c r="EM134" i="167"/>
  <c r="EM135" i="167"/>
  <c r="EM136" i="167"/>
  <c r="EM137" i="167"/>
  <c r="EM138" i="167"/>
  <c r="EM139" i="167"/>
  <c r="EM140" i="167"/>
  <c r="EM141" i="167"/>
  <c r="EM142" i="167"/>
  <c r="EM143" i="167"/>
  <c r="EM144" i="167"/>
  <c r="EM145" i="167"/>
  <c r="EM146" i="167"/>
  <c r="EM147" i="167"/>
  <c r="EM148" i="167"/>
  <c r="EM149" i="167"/>
  <c r="EM150" i="167"/>
  <c r="EM151" i="167"/>
  <c r="EM152" i="167"/>
  <c r="EM153" i="167"/>
  <c r="EM154" i="167"/>
  <c r="EM155" i="167"/>
  <c r="EM156" i="167"/>
  <c r="EM157" i="167"/>
  <c r="EM158" i="167"/>
  <c r="EM159" i="167"/>
  <c r="EM160" i="167"/>
  <c r="EM161" i="167"/>
  <c r="EM162" i="167"/>
  <c r="EM163" i="167"/>
  <c r="EM164" i="167"/>
  <c r="EM165" i="167"/>
  <c r="EM166" i="167"/>
  <c r="EM167" i="167"/>
  <c r="EM168" i="167"/>
  <c r="EM169" i="167"/>
  <c r="EM170" i="167"/>
  <c r="EM171" i="167"/>
  <c r="EM172" i="167"/>
  <c r="EM173" i="167"/>
  <c r="EM174" i="167"/>
  <c r="EM175" i="167"/>
  <c r="EM176" i="167"/>
  <c r="EM177" i="167"/>
  <c r="EM178" i="167"/>
  <c r="EM179" i="167"/>
  <c r="EM180" i="167"/>
  <c r="EM181" i="167"/>
  <c r="EM182" i="167"/>
  <c r="EM183" i="167"/>
  <c r="EM184" i="167"/>
  <c r="EM185" i="167"/>
  <c r="EM186" i="167"/>
  <c r="EM187" i="167"/>
  <c r="EM188" i="167"/>
  <c r="EM189" i="167"/>
  <c r="EM190" i="167"/>
  <c r="EM191" i="167"/>
  <c r="EM192" i="167"/>
  <c r="EM193" i="167"/>
  <c r="EM194" i="167"/>
  <c r="EM195" i="167"/>
  <c r="EM196" i="167"/>
  <c r="EM197" i="167"/>
  <c r="EM198" i="167"/>
  <c r="EM199" i="167"/>
  <c r="EM200" i="167"/>
  <c r="EM201" i="167"/>
  <c r="EM202" i="167"/>
  <c r="EM203" i="167"/>
  <c r="EM204" i="167"/>
  <c r="EM205" i="167"/>
  <c r="EM206" i="167"/>
  <c r="EM207" i="167"/>
  <c r="EM208" i="167"/>
  <c r="EM209" i="167"/>
  <c r="EM210" i="167"/>
  <c r="EM211" i="167"/>
  <c r="EM212" i="167"/>
  <c r="EM213" i="167"/>
  <c r="EM214" i="167"/>
  <c r="EM215" i="167"/>
  <c r="EM216" i="167"/>
  <c r="EM217" i="167"/>
  <c r="EM218" i="167"/>
  <c r="EM219" i="167"/>
  <c r="EM220" i="167"/>
  <c r="EM221" i="167"/>
  <c r="EM222" i="167"/>
  <c r="EM223" i="167"/>
  <c r="EM224" i="167"/>
  <c r="EM225" i="167"/>
  <c r="EM226" i="167"/>
  <c r="EM227" i="167"/>
  <c r="EM228" i="167"/>
  <c r="EM229" i="167"/>
  <c r="EM230" i="167"/>
  <c r="EM231" i="167"/>
  <c r="EM232" i="167"/>
  <c r="EM233" i="167"/>
  <c r="EM234" i="167"/>
  <c r="EM235" i="167"/>
  <c r="EM236" i="167"/>
  <c r="EM237" i="167"/>
  <c r="EM238" i="167"/>
  <c r="EM239" i="167"/>
  <c r="EM240" i="167"/>
  <c r="EM241" i="167"/>
  <c r="EM242" i="167"/>
  <c r="EM243" i="167"/>
  <c r="EM244" i="167"/>
  <c r="EM245" i="167"/>
  <c r="EM246" i="167"/>
  <c r="EM247" i="167"/>
  <c r="EM248" i="167"/>
  <c r="EM249" i="167"/>
  <c r="EM250" i="167"/>
  <c r="EM251" i="167"/>
  <c r="EM252" i="167"/>
  <c r="EM253" i="167"/>
  <c r="EM254" i="167"/>
  <c r="EM255" i="167"/>
  <c r="EM256" i="167"/>
  <c r="EM257" i="167"/>
  <c r="EM258" i="167"/>
  <c r="EM259" i="167"/>
  <c r="EM260" i="167"/>
  <c r="EM261" i="167"/>
  <c r="EM262" i="167"/>
  <c r="EM263" i="167"/>
  <c r="EM264" i="167"/>
  <c r="EM265" i="167"/>
  <c r="EM266" i="167"/>
  <c r="EM267" i="167"/>
  <c r="EM268" i="167"/>
  <c r="EM269" i="167"/>
  <c r="EM270" i="167"/>
  <c r="EM271" i="167"/>
  <c r="EM272" i="167"/>
  <c r="EM273" i="167"/>
  <c r="EM274" i="167"/>
  <c r="EM275" i="167"/>
  <c r="EM276" i="167"/>
  <c r="EM277" i="167"/>
  <c r="EM278" i="167"/>
  <c r="EM279" i="167"/>
  <c r="EM280" i="167"/>
  <c r="EM281" i="167"/>
  <c r="EM282" i="167"/>
  <c r="EM283" i="167"/>
  <c r="EM284" i="167"/>
  <c r="EM285" i="167"/>
  <c r="EM286" i="167"/>
  <c r="EM287" i="167"/>
  <c r="EM288" i="167"/>
  <c r="EM289" i="167"/>
  <c r="EM290" i="167"/>
  <c r="EM291" i="167"/>
  <c r="EM292" i="167"/>
  <c r="EM293" i="167"/>
  <c r="EM294" i="167"/>
  <c r="EM295" i="167"/>
  <c r="EM296" i="167"/>
  <c r="EM297" i="167"/>
  <c r="EM298" i="167"/>
  <c r="EM299" i="167"/>
  <c r="EM300" i="167"/>
  <c r="EM301" i="167"/>
  <c r="EM302" i="167"/>
  <c r="EM303" i="167"/>
  <c r="EM304" i="167"/>
  <c r="EM305" i="167"/>
  <c r="EM306" i="167"/>
  <c r="EM307" i="167"/>
  <c r="EM308" i="167"/>
  <c r="EM309" i="167"/>
  <c r="EM310" i="167"/>
  <c r="EM311" i="167"/>
  <c r="EM312" i="167"/>
  <c r="EM313" i="167"/>
  <c r="EM314" i="167"/>
  <c r="EM315" i="167"/>
  <c r="EM316" i="167"/>
  <c r="EM317" i="167"/>
  <c r="EM318" i="167"/>
  <c r="EM319" i="167"/>
  <c r="EM320" i="167"/>
  <c r="EM321" i="167"/>
  <c r="EM322" i="167"/>
  <c r="EM323" i="167"/>
  <c r="EM324" i="167"/>
  <c r="EM325" i="167"/>
  <c r="EM326" i="167"/>
  <c r="EM327" i="167"/>
  <c r="EM328" i="167"/>
  <c r="EM329" i="167"/>
  <c r="EM330" i="167"/>
  <c r="EM331" i="167"/>
  <c r="EM332" i="167"/>
  <c r="EM333" i="167"/>
  <c r="EM334" i="167"/>
  <c r="EM335" i="167"/>
  <c r="EM336" i="167"/>
  <c r="EM337" i="167"/>
  <c r="EM338" i="167"/>
  <c r="EM339" i="167"/>
  <c r="EM340" i="167"/>
  <c r="EM341" i="167"/>
  <c r="EM342" i="167"/>
  <c r="EM343" i="167"/>
  <c r="EM344" i="167"/>
  <c r="EM345" i="167"/>
  <c r="EM346" i="167"/>
  <c r="EM347" i="167"/>
  <c r="EM348" i="167"/>
  <c r="EM349" i="167"/>
  <c r="EM350" i="167"/>
  <c r="EM351" i="167"/>
  <c r="EM352" i="167"/>
  <c r="EM353" i="167"/>
  <c r="EM354" i="167"/>
  <c r="EM355" i="167"/>
  <c r="EM356" i="167"/>
  <c r="EM357" i="167"/>
  <c r="EM358" i="167"/>
  <c r="EM359" i="167"/>
  <c r="EM360" i="167"/>
  <c r="EM361" i="167"/>
  <c r="EM362" i="167"/>
  <c r="EM363" i="167"/>
  <c r="EM364" i="167"/>
  <c r="EM365" i="167"/>
  <c r="EM366" i="167"/>
  <c r="EM367" i="167"/>
  <c r="EM368" i="167"/>
  <c r="EM369" i="167"/>
  <c r="EM370" i="167"/>
  <c r="EM371" i="167"/>
  <c r="EM372" i="167"/>
  <c r="EM373" i="167"/>
  <c r="EM374" i="167"/>
  <c r="EM375" i="167"/>
  <c r="EM376" i="167"/>
  <c r="EM377" i="167"/>
  <c r="EM378" i="167"/>
  <c r="EM379" i="167"/>
  <c r="EM380" i="167"/>
  <c r="EM381" i="167"/>
  <c r="EM382" i="167"/>
  <c r="EM383" i="167"/>
  <c r="EM384" i="167"/>
  <c r="EM385" i="167"/>
  <c r="EM386" i="167"/>
  <c r="EM387" i="167"/>
  <c r="EM388" i="167"/>
  <c r="EM389" i="167"/>
  <c r="EM390" i="167"/>
  <c r="EM391" i="167"/>
  <c r="EM392" i="167"/>
  <c r="EM393" i="167"/>
  <c r="EM394" i="167"/>
  <c r="EM395" i="167"/>
  <c r="EM396" i="167"/>
  <c r="EM397" i="167"/>
  <c r="EM398" i="167"/>
  <c r="EM399" i="167"/>
  <c r="EM400" i="167"/>
  <c r="EM401" i="167"/>
  <c r="EM402" i="167"/>
  <c r="EM403" i="167"/>
  <c r="EM404" i="167"/>
  <c r="EM405" i="167"/>
  <c r="EM406" i="167"/>
  <c r="EM407" i="167"/>
  <c r="EM408" i="167"/>
  <c r="EM8" i="167"/>
  <c r="DG5" i="167"/>
  <c r="DV156" i="167"/>
  <c r="DV157" i="167"/>
  <c r="DV158" i="167"/>
  <c r="DV159" i="167"/>
  <c r="DV160" i="167"/>
  <c r="DV161" i="167"/>
  <c r="DV162" i="167"/>
  <c r="DV163" i="167"/>
  <c r="DV164" i="167"/>
  <c r="DV165" i="167"/>
  <c r="DV166" i="167"/>
  <c r="DV167" i="167"/>
  <c r="DV168" i="167"/>
  <c r="DV169" i="167"/>
  <c r="DV170" i="167"/>
  <c r="DV171" i="167"/>
  <c r="DV172" i="167"/>
  <c r="DV173" i="167"/>
  <c r="DV174" i="167"/>
  <c r="DV175" i="167"/>
  <c r="DV176" i="167"/>
  <c r="DV177" i="167"/>
  <c r="DV178" i="167"/>
  <c r="DV179" i="167"/>
  <c r="DV180" i="167"/>
  <c r="DV181" i="167"/>
  <c r="DV182" i="167"/>
  <c r="DV183" i="167"/>
  <c r="DV184" i="167"/>
  <c r="DV185" i="167"/>
  <c r="DV186" i="167"/>
  <c r="DV187" i="167"/>
  <c r="DV188" i="167"/>
  <c r="DV189" i="167"/>
  <c r="DV190" i="167"/>
  <c r="DV191" i="167"/>
  <c r="DV192" i="167"/>
  <c r="DV193" i="167"/>
  <c r="DV194" i="167"/>
  <c r="DV195" i="167"/>
  <c r="DV196" i="167"/>
  <c r="DV197" i="167"/>
  <c r="DV198" i="167"/>
  <c r="DV199" i="167"/>
  <c r="DV200" i="167"/>
  <c r="DV201" i="167"/>
  <c r="DV202" i="167"/>
  <c r="DV203" i="167"/>
  <c r="DV204" i="167"/>
  <c r="DV205" i="167"/>
  <c r="DV206" i="167"/>
  <c r="DV207" i="167"/>
  <c r="DV208" i="167"/>
  <c r="DZ208" i="167" s="1"/>
  <c r="EJ307" i="167"/>
  <c r="EL307" i="167"/>
  <c r="EJ308" i="167"/>
  <c r="EL308" i="167"/>
  <c r="EJ309" i="167"/>
  <c r="EL309" i="167"/>
  <c r="EJ310" i="167"/>
  <c r="EL310" i="167"/>
  <c r="EJ311" i="167"/>
  <c r="EL311" i="167"/>
  <c r="EJ312" i="167"/>
  <c r="EL312" i="167"/>
  <c r="EJ313" i="167"/>
  <c r="EL313" i="167"/>
  <c r="EJ314" i="167"/>
  <c r="EL314" i="167"/>
  <c r="EJ315" i="167"/>
  <c r="EL315" i="167"/>
  <c r="EJ316" i="167"/>
  <c r="EL316" i="167"/>
  <c r="EJ317" i="167"/>
  <c r="EL317" i="167"/>
  <c r="EJ318" i="167"/>
  <c r="EL318" i="167"/>
  <c r="EJ319" i="167"/>
  <c r="EL319" i="167"/>
  <c r="EJ320" i="167"/>
  <c r="EL320" i="167"/>
  <c r="EJ321" i="167"/>
  <c r="EL321" i="167"/>
  <c r="EJ322" i="167"/>
  <c r="EL322" i="167"/>
  <c r="EJ323" i="167"/>
  <c r="EL323" i="167"/>
  <c r="EJ324" i="167"/>
  <c r="EL324" i="167"/>
  <c r="EJ325" i="167"/>
  <c r="EL325" i="167"/>
  <c r="EJ326" i="167"/>
  <c r="EL326" i="167"/>
  <c r="EJ327" i="167"/>
  <c r="EL327" i="167"/>
  <c r="EJ328" i="167"/>
  <c r="EL328" i="167"/>
  <c r="EJ329" i="167"/>
  <c r="EL329" i="167"/>
  <c r="EJ330" i="167"/>
  <c r="EL330" i="167"/>
  <c r="EJ331" i="167"/>
  <c r="EL331" i="167"/>
  <c r="EJ332" i="167"/>
  <c r="EL332" i="167"/>
  <c r="EJ333" i="167"/>
  <c r="EL333" i="167"/>
  <c r="EJ334" i="167"/>
  <c r="EL334" i="167"/>
  <c r="EJ335" i="167"/>
  <c r="EL335" i="167"/>
  <c r="EJ336" i="167"/>
  <c r="EL336" i="167"/>
  <c r="EJ337" i="167"/>
  <c r="EL337" i="167"/>
  <c r="EJ338" i="167"/>
  <c r="EL338" i="167"/>
  <c r="EJ339" i="167"/>
  <c r="EL339" i="167"/>
  <c r="EJ340" i="167"/>
  <c r="EL340" i="167"/>
  <c r="EJ341" i="167"/>
  <c r="EL341" i="167"/>
  <c r="EJ342" i="167"/>
  <c r="EL342" i="167"/>
  <c r="EJ343" i="167"/>
  <c r="EL343" i="167"/>
  <c r="EJ344" i="167"/>
  <c r="EL344" i="167"/>
  <c r="EJ345" i="167"/>
  <c r="EL345" i="167"/>
  <c r="EJ346" i="167"/>
  <c r="EL346" i="167"/>
  <c r="EJ347" i="167"/>
  <c r="EL347" i="167"/>
  <c r="EJ348" i="167"/>
  <c r="EL348" i="167"/>
  <c r="EJ349" i="167"/>
  <c r="EL349" i="167"/>
  <c r="EJ350" i="167"/>
  <c r="EL350" i="167"/>
  <c r="EJ351" i="167"/>
  <c r="EL351" i="167"/>
  <c r="EJ352" i="167"/>
  <c r="EL352" i="167"/>
  <c r="EJ353" i="167"/>
  <c r="EL353" i="167"/>
  <c r="EJ354" i="167"/>
  <c r="EL354" i="167"/>
  <c r="EJ355" i="167"/>
  <c r="EL355" i="167"/>
  <c r="EJ356" i="167"/>
  <c r="EL356" i="167"/>
  <c r="EJ357" i="167"/>
  <c r="EL357" i="167"/>
  <c r="EJ358" i="167"/>
  <c r="EL358" i="167"/>
  <c r="EJ359" i="167"/>
  <c r="EL359" i="167"/>
  <c r="EJ360" i="167"/>
  <c r="EL360" i="167"/>
  <c r="EJ361" i="167"/>
  <c r="EL361" i="167"/>
  <c r="EJ362" i="167"/>
  <c r="EL362" i="167"/>
  <c r="EJ363" i="167"/>
  <c r="EL363" i="167"/>
  <c r="EJ364" i="167"/>
  <c r="EL364" i="167"/>
  <c r="EJ365" i="167"/>
  <c r="EL365" i="167"/>
  <c r="EJ366" i="167"/>
  <c r="EL366" i="167"/>
  <c r="EJ367" i="167"/>
  <c r="EL367" i="167"/>
  <c r="EJ368" i="167"/>
  <c r="EL368" i="167"/>
  <c r="EJ369" i="167"/>
  <c r="EL369" i="167"/>
  <c r="EJ370" i="167"/>
  <c r="EL370" i="167"/>
  <c r="EJ371" i="167"/>
  <c r="EL371" i="167"/>
  <c r="EJ372" i="167"/>
  <c r="EL372" i="167"/>
  <c r="EJ373" i="167"/>
  <c r="EL373" i="167"/>
  <c r="EJ374" i="167"/>
  <c r="EL374" i="167"/>
  <c r="EJ375" i="167"/>
  <c r="EL375" i="167"/>
  <c r="EJ376" i="167"/>
  <c r="EL376" i="167"/>
  <c r="EJ377" i="167"/>
  <c r="EL377" i="167"/>
  <c r="EJ378" i="167"/>
  <c r="EL378" i="167"/>
  <c r="EJ379" i="167"/>
  <c r="EL379" i="167"/>
  <c r="EJ380" i="167"/>
  <c r="EL380" i="167"/>
  <c r="EJ381" i="167"/>
  <c r="EL381" i="167"/>
  <c r="EJ382" i="167"/>
  <c r="EL382" i="167"/>
  <c r="EJ383" i="167"/>
  <c r="EL383" i="167"/>
  <c r="EJ384" i="167"/>
  <c r="EL384" i="167"/>
  <c r="EJ385" i="167"/>
  <c r="EL385" i="167"/>
  <c r="EJ386" i="167"/>
  <c r="EL386" i="167"/>
  <c r="EJ387" i="167"/>
  <c r="EL387" i="167"/>
  <c r="EJ388" i="167"/>
  <c r="EL388" i="167"/>
  <c r="EJ389" i="167"/>
  <c r="EL389" i="167"/>
  <c r="EJ390" i="167"/>
  <c r="EL390" i="167"/>
  <c r="EJ391" i="167"/>
  <c r="EL391" i="167"/>
  <c r="EJ392" i="167"/>
  <c r="EL392" i="167"/>
  <c r="EJ393" i="167"/>
  <c r="EL393" i="167"/>
  <c r="EJ394" i="167"/>
  <c r="EL394" i="167"/>
  <c r="EJ395" i="167"/>
  <c r="EL395" i="167"/>
  <c r="EJ396" i="167"/>
  <c r="EL396" i="167"/>
  <c r="EJ397" i="167"/>
  <c r="EL397" i="167"/>
  <c r="EJ398" i="167"/>
  <c r="EL398" i="167"/>
  <c r="EJ399" i="167"/>
  <c r="EL399" i="167"/>
  <c r="EJ400" i="167"/>
  <c r="EL400" i="167"/>
  <c r="EJ401" i="167"/>
  <c r="EL401" i="167"/>
  <c r="EJ402" i="167"/>
  <c r="EL402" i="167"/>
  <c r="EJ403" i="167"/>
  <c r="EL403" i="167"/>
  <c r="EJ404" i="167"/>
  <c r="EL404" i="167"/>
  <c r="EJ405" i="167"/>
  <c r="EL405" i="167"/>
  <c r="EJ406" i="167"/>
  <c r="EL406" i="167"/>
  <c r="EJ407" i="167"/>
  <c r="EL407" i="167"/>
  <c r="EJ408" i="167"/>
  <c r="EL408" i="167"/>
  <c r="M111" i="102"/>
  <c r="L111" i="102"/>
  <c r="K111" i="102"/>
  <c r="J111" i="102"/>
  <c r="I111" i="102"/>
  <c r="H111" i="102"/>
  <c r="G111" i="102"/>
  <c r="F111" i="102"/>
  <c r="E111" i="102"/>
  <c r="M110" i="102"/>
  <c r="L110" i="102"/>
  <c r="K110" i="102"/>
  <c r="J110" i="102"/>
  <c r="I110" i="102"/>
  <c r="H110" i="102"/>
  <c r="G110" i="102"/>
  <c r="F110" i="102"/>
  <c r="E110" i="102"/>
  <c r="M109" i="102"/>
  <c r="L109" i="102"/>
  <c r="K109" i="102"/>
  <c r="J109" i="102"/>
  <c r="I109" i="102"/>
  <c r="H109" i="102"/>
  <c r="G109" i="102"/>
  <c r="F109" i="102"/>
  <c r="E109" i="102"/>
  <c r="M108" i="102"/>
  <c r="L108" i="102"/>
  <c r="K108" i="102"/>
  <c r="J108" i="102"/>
  <c r="I108" i="102"/>
  <c r="H108" i="102"/>
  <c r="G108" i="102"/>
  <c r="F108" i="102"/>
  <c r="E108" i="102"/>
  <c r="M107" i="102"/>
  <c r="L107" i="102"/>
  <c r="K107" i="102"/>
  <c r="J107" i="102"/>
  <c r="I107" i="102"/>
  <c r="H107" i="102"/>
  <c r="G107" i="102"/>
  <c r="F107" i="102"/>
  <c r="E107" i="102"/>
  <c r="M106" i="102"/>
  <c r="L106" i="102"/>
  <c r="K106" i="102"/>
  <c r="J106" i="102"/>
  <c r="I106" i="102"/>
  <c r="H106" i="102"/>
  <c r="G106" i="102"/>
  <c r="F106" i="102"/>
  <c r="E106" i="102"/>
  <c r="M105" i="102"/>
  <c r="L105" i="102"/>
  <c r="K105" i="102"/>
  <c r="J105" i="102"/>
  <c r="I105" i="102"/>
  <c r="H105" i="102"/>
  <c r="G105" i="102"/>
  <c r="F105" i="102"/>
  <c r="E105" i="102"/>
  <c r="M104" i="102"/>
  <c r="L104" i="102"/>
  <c r="K104" i="102"/>
  <c r="J104" i="102"/>
  <c r="I104" i="102"/>
  <c r="H104" i="102"/>
  <c r="G104" i="102"/>
  <c r="F104" i="102"/>
  <c r="E104" i="102"/>
  <c r="M103" i="102"/>
  <c r="L103" i="102"/>
  <c r="K103" i="102"/>
  <c r="J103" i="102"/>
  <c r="I103" i="102"/>
  <c r="H103" i="102"/>
  <c r="G103" i="102"/>
  <c r="F103" i="102"/>
  <c r="E103" i="102"/>
  <c r="M102" i="102"/>
  <c r="L102" i="102"/>
  <c r="K102" i="102"/>
  <c r="J102" i="102"/>
  <c r="I102" i="102"/>
  <c r="H102" i="102"/>
  <c r="G102" i="102"/>
  <c r="F102" i="102"/>
  <c r="E102" i="102"/>
  <c r="M101" i="102"/>
  <c r="L101" i="102"/>
  <c r="K101" i="102"/>
  <c r="J101" i="102"/>
  <c r="I101" i="102"/>
  <c r="H101" i="102"/>
  <c r="G101" i="102"/>
  <c r="F101" i="102"/>
  <c r="E101" i="102"/>
  <c r="M100" i="102"/>
  <c r="L100" i="102"/>
  <c r="K100" i="102"/>
  <c r="J100" i="102"/>
  <c r="I100" i="102"/>
  <c r="H100" i="102"/>
  <c r="G100" i="102"/>
  <c r="F100" i="102"/>
  <c r="E100" i="102"/>
  <c r="M99" i="102"/>
  <c r="L99" i="102"/>
  <c r="K99" i="102"/>
  <c r="J99" i="102"/>
  <c r="I99" i="102"/>
  <c r="H99" i="102"/>
  <c r="G99" i="102"/>
  <c r="F99" i="102"/>
  <c r="E99" i="102"/>
  <c r="M98" i="102"/>
  <c r="L98" i="102"/>
  <c r="K98" i="102"/>
  <c r="J98" i="102"/>
  <c r="I98" i="102"/>
  <c r="H98" i="102"/>
  <c r="G98" i="102"/>
  <c r="F98" i="102"/>
  <c r="E98" i="102"/>
  <c r="M97" i="102"/>
  <c r="L97" i="102"/>
  <c r="K97" i="102"/>
  <c r="J97" i="102"/>
  <c r="I97" i="102"/>
  <c r="H97" i="102"/>
  <c r="G97" i="102"/>
  <c r="F97" i="102"/>
  <c r="E97" i="102"/>
  <c r="M96" i="102"/>
  <c r="L96" i="102"/>
  <c r="K96" i="102"/>
  <c r="J96" i="102"/>
  <c r="I96" i="102"/>
  <c r="H96" i="102"/>
  <c r="G96" i="102"/>
  <c r="F96" i="102"/>
  <c r="E96" i="102"/>
  <c r="M95" i="102"/>
  <c r="L95" i="102"/>
  <c r="K95" i="102"/>
  <c r="J95" i="102"/>
  <c r="I95" i="102"/>
  <c r="H95" i="102"/>
  <c r="G95" i="102"/>
  <c r="F95" i="102"/>
  <c r="E95" i="102"/>
  <c r="M94" i="102"/>
  <c r="L94" i="102"/>
  <c r="K94" i="102"/>
  <c r="J94" i="102"/>
  <c r="I94" i="102"/>
  <c r="H94" i="102"/>
  <c r="G94" i="102"/>
  <c r="F94" i="102"/>
  <c r="E94" i="102"/>
  <c r="M93" i="102"/>
  <c r="L93" i="102"/>
  <c r="K93" i="102"/>
  <c r="J93" i="102"/>
  <c r="I93" i="102"/>
  <c r="H93" i="102"/>
  <c r="G93" i="102"/>
  <c r="F93" i="102"/>
  <c r="E93" i="102"/>
  <c r="M92" i="102"/>
  <c r="L92" i="102"/>
  <c r="K92" i="102"/>
  <c r="J92" i="102"/>
  <c r="I92" i="102"/>
  <c r="H92" i="102"/>
  <c r="G92" i="102"/>
  <c r="F92" i="102"/>
  <c r="E92" i="102"/>
  <c r="M91" i="102"/>
  <c r="L91" i="102"/>
  <c r="K91" i="102"/>
  <c r="J91" i="102"/>
  <c r="I91" i="102"/>
  <c r="H91" i="102"/>
  <c r="G91" i="102"/>
  <c r="F91" i="102"/>
  <c r="E91" i="102"/>
  <c r="M90" i="102"/>
  <c r="L90" i="102"/>
  <c r="K90" i="102"/>
  <c r="J90" i="102"/>
  <c r="I90" i="102"/>
  <c r="H90" i="102"/>
  <c r="G90" i="102"/>
  <c r="F90" i="102"/>
  <c r="E90" i="102"/>
  <c r="M89" i="102"/>
  <c r="L89" i="102"/>
  <c r="K89" i="102"/>
  <c r="J89" i="102"/>
  <c r="I89" i="102"/>
  <c r="H89" i="102"/>
  <c r="G89" i="102"/>
  <c r="F89" i="102"/>
  <c r="E89" i="102"/>
  <c r="M88" i="102"/>
  <c r="L88" i="102"/>
  <c r="K88" i="102"/>
  <c r="J88" i="102"/>
  <c r="I88" i="102"/>
  <c r="H88" i="102"/>
  <c r="G88" i="102"/>
  <c r="F88" i="102"/>
  <c r="E88" i="102"/>
  <c r="M87" i="102"/>
  <c r="L87" i="102"/>
  <c r="K87" i="102"/>
  <c r="J87" i="102"/>
  <c r="I87" i="102"/>
  <c r="H87" i="102"/>
  <c r="G87" i="102"/>
  <c r="F87" i="102"/>
  <c r="E87" i="102"/>
  <c r="M86" i="102"/>
  <c r="L86" i="102"/>
  <c r="K86" i="102"/>
  <c r="J86" i="102"/>
  <c r="I86" i="102"/>
  <c r="H86" i="102"/>
  <c r="G86" i="102"/>
  <c r="F86" i="102"/>
  <c r="E86" i="102"/>
  <c r="M85" i="102"/>
  <c r="L85" i="102"/>
  <c r="K85" i="102"/>
  <c r="J85" i="102"/>
  <c r="I85" i="102"/>
  <c r="H85" i="102"/>
  <c r="G85" i="102"/>
  <c r="F85" i="102"/>
  <c r="E85" i="102"/>
  <c r="M84" i="102"/>
  <c r="L84" i="102"/>
  <c r="K84" i="102"/>
  <c r="J84" i="102"/>
  <c r="I84" i="102"/>
  <c r="H84" i="102"/>
  <c r="G84" i="102"/>
  <c r="F84" i="102"/>
  <c r="E84" i="102"/>
  <c r="M83" i="102"/>
  <c r="L83" i="102"/>
  <c r="K83" i="102"/>
  <c r="J83" i="102"/>
  <c r="I83" i="102"/>
  <c r="H83" i="102"/>
  <c r="G83" i="102"/>
  <c r="F83" i="102"/>
  <c r="E83" i="102"/>
  <c r="M82" i="102"/>
  <c r="L82" i="102"/>
  <c r="K82" i="102"/>
  <c r="J82" i="102"/>
  <c r="I82" i="102"/>
  <c r="H82" i="102"/>
  <c r="G82" i="102"/>
  <c r="F82" i="102"/>
  <c r="E82" i="102"/>
  <c r="M81" i="102"/>
  <c r="L81" i="102"/>
  <c r="K81" i="102"/>
  <c r="J81" i="102"/>
  <c r="I81" i="102"/>
  <c r="H81" i="102"/>
  <c r="G81" i="102"/>
  <c r="F81" i="102"/>
  <c r="E81" i="102"/>
  <c r="M80" i="102"/>
  <c r="L80" i="102"/>
  <c r="K80" i="102"/>
  <c r="J80" i="102"/>
  <c r="I80" i="102"/>
  <c r="H80" i="102"/>
  <c r="G80" i="102"/>
  <c r="F80" i="102"/>
  <c r="E80" i="102"/>
  <c r="M79" i="102"/>
  <c r="L79" i="102"/>
  <c r="K79" i="102"/>
  <c r="J79" i="102"/>
  <c r="I79" i="102"/>
  <c r="H79" i="102"/>
  <c r="G79" i="102"/>
  <c r="F79" i="102"/>
  <c r="E79" i="102"/>
  <c r="M78" i="102"/>
  <c r="L78" i="102"/>
  <c r="K78" i="102"/>
  <c r="J78" i="102"/>
  <c r="I78" i="102"/>
  <c r="H78" i="102"/>
  <c r="G78" i="102"/>
  <c r="F78" i="102"/>
  <c r="E78" i="102"/>
  <c r="M77" i="102"/>
  <c r="L77" i="102"/>
  <c r="K77" i="102"/>
  <c r="J77" i="102"/>
  <c r="I77" i="102"/>
  <c r="H77" i="102"/>
  <c r="G77" i="102"/>
  <c r="F77" i="102"/>
  <c r="E77" i="102"/>
  <c r="M76" i="102"/>
  <c r="L76" i="102"/>
  <c r="K76" i="102"/>
  <c r="J76" i="102"/>
  <c r="I76" i="102"/>
  <c r="H76" i="102"/>
  <c r="G76" i="102"/>
  <c r="F76" i="102"/>
  <c r="E76" i="102"/>
  <c r="M75" i="102"/>
  <c r="L75" i="102"/>
  <c r="K75" i="102"/>
  <c r="J75" i="102"/>
  <c r="I75" i="102"/>
  <c r="H75" i="102"/>
  <c r="G75" i="102"/>
  <c r="F75" i="102"/>
  <c r="E75" i="102"/>
  <c r="M74" i="102"/>
  <c r="L74" i="102"/>
  <c r="K74" i="102"/>
  <c r="J74" i="102"/>
  <c r="I74" i="102"/>
  <c r="H74" i="102"/>
  <c r="G74" i="102"/>
  <c r="F74" i="102"/>
  <c r="E74" i="102"/>
  <c r="M73" i="102"/>
  <c r="L73" i="102"/>
  <c r="K73" i="102"/>
  <c r="J73" i="102"/>
  <c r="I73" i="102"/>
  <c r="H73" i="102"/>
  <c r="G73" i="102"/>
  <c r="F73" i="102"/>
  <c r="E73" i="102"/>
  <c r="M72" i="102"/>
  <c r="L72" i="102"/>
  <c r="K72" i="102"/>
  <c r="J72" i="102"/>
  <c r="I72" i="102"/>
  <c r="H72" i="102"/>
  <c r="G72" i="102"/>
  <c r="F72" i="102"/>
  <c r="E72" i="102"/>
  <c r="M71" i="102"/>
  <c r="L71" i="102"/>
  <c r="K71" i="102"/>
  <c r="J71" i="102"/>
  <c r="I71" i="102"/>
  <c r="H71" i="102"/>
  <c r="G71" i="102"/>
  <c r="F71" i="102"/>
  <c r="E71" i="102"/>
  <c r="M70" i="102"/>
  <c r="L70" i="102"/>
  <c r="K70" i="102"/>
  <c r="J70" i="102"/>
  <c r="I70" i="102"/>
  <c r="H70" i="102"/>
  <c r="G70" i="102"/>
  <c r="F70" i="102"/>
  <c r="E70" i="102"/>
  <c r="M69" i="102"/>
  <c r="L69" i="102"/>
  <c r="K69" i="102"/>
  <c r="J69" i="102"/>
  <c r="I69" i="102"/>
  <c r="H69" i="102"/>
  <c r="G69" i="102"/>
  <c r="F69" i="102"/>
  <c r="E69" i="102"/>
  <c r="M68" i="102"/>
  <c r="L68" i="102"/>
  <c r="K68" i="102"/>
  <c r="J68" i="102"/>
  <c r="I68" i="102"/>
  <c r="H68" i="102"/>
  <c r="G68" i="102"/>
  <c r="F68" i="102"/>
  <c r="E68" i="102"/>
  <c r="M67" i="102"/>
  <c r="L67" i="102"/>
  <c r="K67" i="102"/>
  <c r="J67" i="102"/>
  <c r="I67" i="102"/>
  <c r="H67" i="102"/>
  <c r="G67" i="102"/>
  <c r="F67" i="102"/>
  <c r="E67" i="102"/>
  <c r="M66" i="102"/>
  <c r="L66" i="102"/>
  <c r="K66" i="102"/>
  <c r="J66" i="102"/>
  <c r="I66" i="102"/>
  <c r="H66" i="102"/>
  <c r="G66" i="102"/>
  <c r="F66" i="102"/>
  <c r="E66" i="102"/>
  <c r="M65" i="102"/>
  <c r="L65" i="102"/>
  <c r="K65" i="102"/>
  <c r="J65" i="102"/>
  <c r="I65" i="102"/>
  <c r="H65" i="102"/>
  <c r="G65" i="102"/>
  <c r="F65" i="102"/>
  <c r="E65" i="102"/>
  <c r="M64" i="102"/>
  <c r="L64" i="102"/>
  <c r="K64" i="102"/>
  <c r="J64" i="102"/>
  <c r="I64" i="102"/>
  <c r="H64" i="102"/>
  <c r="G64" i="102"/>
  <c r="F64" i="102"/>
  <c r="E64" i="102"/>
  <c r="M63" i="102"/>
  <c r="L63" i="102"/>
  <c r="K63" i="102"/>
  <c r="J63" i="102"/>
  <c r="I63" i="102"/>
  <c r="H63" i="102"/>
  <c r="G63" i="102"/>
  <c r="F63" i="102"/>
  <c r="E63" i="102"/>
  <c r="M62" i="102"/>
  <c r="L62" i="102"/>
  <c r="K62" i="102"/>
  <c r="J62" i="102"/>
  <c r="I62" i="102"/>
  <c r="H62" i="102"/>
  <c r="G62" i="102"/>
  <c r="F62" i="102"/>
  <c r="E62" i="102"/>
  <c r="M61" i="102"/>
  <c r="L61" i="102"/>
  <c r="K61" i="102"/>
  <c r="J61" i="102"/>
  <c r="I61" i="102"/>
  <c r="H61" i="102"/>
  <c r="G61" i="102"/>
  <c r="F61" i="102"/>
  <c r="E61" i="102"/>
  <c r="M60" i="102"/>
  <c r="L60" i="102"/>
  <c r="K60" i="102"/>
  <c r="J60" i="102"/>
  <c r="I60" i="102"/>
  <c r="H60" i="102"/>
  <c r="G60" i="102"/>
  <c r="F60" i="102"/>
  <c r="E60" i="102"/>
  <c r="M59" i="102"/>
  <c r="L59" i="102"/>
  <c r="K59" i="102"/>
  <c r="J59" i="102"/>
  <c r="I59" i="102"/>
  <c r="H59" i="102"/>
  <c r="G59" i="102"/>
  <c r="F59" i="102"/>
  <c r="E59" i="102"/>
  <c r="M58" i="102"/>
  <c r="L58" i="102"/>
  <c r="K58" i="102"/>
  <c r="J58" i="102"/>
  <c r="I58" i="102"/>
  <c r="H58" i="102"/>
  <c r="G58" i="102"/>
  <c r="F58" i="102"/>
  <c r="E58" i="102"/>
  <c r="M57" i="102"/>
  <c r="L57" i="102"/>
  <c r="K57" i="102"/>
  <c r="J57" i="102"/>
  <c r="I57" i="102"/>
  <c r="H57" i="102"/>
  <c r="G57" i="102"/>
  <c r="F57" i="102"/>
  <c r="E57" i="102"/>
  <c r="M56" i="102"/>
  <c r="L56" i="102"/>
  <c r="K56" i="102"/>
  <c r="J56" i="102"/>
  <c r="I56" i="102"/>
  <c r="H56" i="102"/>
  <c r="G56" i="102"/>
  <c r="F56" i="102"/>
  <c r="E56" i="102"/>
  <c r="M55" i="102"/>
  <c r="L55" i="102"/>
  <c r="K55" i="102"/>
  <c r="J55" i="102"/>
  <c r="I55" i="102"/>
  <c r="H55" i="102"/>
  <c r="G55" i="102"/>
  <c r="F55" i="102"/>
  <c r="E55" i="102"/>
  <c r="M54" i="102"/>
  <c r="L54" i="102"/>
  <c r="K54" i="102"/>
  <c r="J54" i="102"/>
  <c r="I54" i="102"/>
  <c r="H54" i="102"/>
  <c r="G54" i="102"/>
  <c r="F54" i="102"/>
  <c r="E54" i="102"/>
  <c r="M53" i="102"/>
  <c r="L53" i="102"/>
  <c r="K53" i="102"/>
  <c r="J53" i="102"/>
  <c r="I53" i="102"/>
  <c r="H53" i="102"/>
  <c r="G53" i="102"/>
  <c r="F53" i="102"/>
  <c r="E53" i="102"/>
  <c r="M52" i="102"/>
  <c r="L52" i="102"/>
  <c r="K52" i="102"/>
  <c r="J52" i="102"/>
  <c r="I52" i="102"/>
  <c r="H52" i="102"/>
  <c r="G52" i="102"/>
  <c r="F52" i="102"/>
  <c r="E52" i="102"/>
  <c r="M51" i="102"/>
  <c r="L51" i="102"/>
  <c r="K51" i="102"/>
  <c r="J51" i="102"/>
  <c r="I51" i="102"/>
  <c r="H51" i="102"/>
  <c r="G51" i="102"/>
  <c r="F51" i="102"/>
  <c r="E51" i="102"/>
  <c r="M50" i="102"/>
  <c r="L50" i="102"/>
  <c r="K50" i="102"/>
  <c r="J50" i="102"/>
  <c r="I50" i="102"/>
  <c r="H50" i="102"/>
  <c r="G50" i="102"/>
  <c r="F50" i="102"/>
  <c r="E50" i="102"/>
  <c r="M49" i="102"/>
  <c r="L49" i="102"/>
  <c r="K49" i="102"/>
  <c r="J49" i="102"/>
  <c r="I49" i="102"/>
  <c r="H49" i="102"/>
  <c r="G49" i="102"/>
  <c r="F49" i="102"/>
  <c r="E49" i="102"/>
  <c r="M48" i="102"/>
  <c r="L48" i="102"/>
  <c r="K48" i="102"/>
  <c r="J48" i="102"/>
  <c r="I48" i="102"/>
  <c r="H48" i="102"/>
  <c r="G48" i="102"/>
  <c r="F48" i="102"/>
  <c r="E48" i="102"/>
  <c r="M47" i="102"/>
  <c r="L47" i="102"/>
  <c r="K47" i="102"/>
  <c r="J47" i="102"/>
  <c r="I47" i="102"/>
  <c r="H47" i="102"/>
  <c r="G47" i="102"/>
  <c r="F47" i="102"/>
  <c r="E47" i="102"/>
  <c r="M46" i="102"/>
  <c r="L46" i="102"/>
  <c r="K46" i="102"/>
  <c r="J46" i="102"/>
  <c r="I46" i="102"/>
  <c r="H46" i="102"/>
  <c r="G46" i="102"/>
  <c r="F46" i="102"/>
  <c r="E46" i="102"/>
  <c r="M45" i="102"/>
  <c r="L45" i="102"/>
  <c r="K45" i="102"/>
  <c r="J45" i="102"/>
  <c r="I45" i="102"/>
  <c r="H45" i="102"/>
  <c r="G45" i="102"/>
  <c r="F45" i="102"/>
  <c r="E45" i="102"/>
  <c r="M44" i="102"/>
  <c r="L44" i="102"/>
  <c r="K44" i="102"/>
  <c r="J44" i="102"/>
  <c r="I44" i="102"/>
  <c r="H44" i="102"/>
  <c r="G44" i="102"/>
  <c r="F44" i="102"/>
  <c r="E44" i="102"/>
  <c r="M43" i="102"/>
  <c r="L43" i="102"/>
  <c r="K43" i="102"/>
  <c r="J43" i="102"/>
  <c r="I43" i="102"/>
  <c r="H43" i="102"/>
  <c r="G43" i="102"/>
  <c r="F43" i="102"/>
  <c r="E43" i="102"/>
  <c r="M42" i="102"/>
  <c r="L42" i="102"/>
  <c r="K42" i="102"/>
  <c r="J42" i="102"/>
  <c r="I42" i="102"/>
  <c r="H42" i="102"/>
  <c r="G42" i="102"/>
  <c r="F42" i="102"/>
  <c r="E42" i="102"/>
  <c r="M41" i="102"/>
  <c r="L41" i="102"/>
  <c r="K41" i="102"/>
  <c r="J41" i="102"/>
  <c r="I41" i="102"/>
  <c r="H41" i="102"/>
  <c r="G41" i="102"/>
  <c r="F41" i="102"/>
  <c r="E41" i="102"/>
  <c r="M40" i="102"/>
  <c r="L40" i="102"/>
  <c r="K40" i="102"/>
  <c r="J40" i="102"/>
  <c r="I40" i="102"/>
  <c r="H40" i="102"/>
  <c r="G40" i="102"/>
  <c r="F40" i="102"/>
  <c r="E40" i="102"/>
  <c r="M39" i="102"/>
  <c r="L39" i="102"/>
  <c r="K39" i="102"/>
  <c r="J39" i="102"/>
  <c r="I39" i="102"/>
  <c r="H39" i="102"/>
  <c r="G39" i="102"/>
  <c r="F39" i="102"/>
  <c r="E39" i="102"/>
  <c r="M38" i="102"/>
  <c r="L38" i="102"/>
  <c r="K38" i="102"/>
  <c r="J38" i="102"/>
  <c r="I38" i="102"/>
  <c r="H38" i="102"/>
  <c r="G38" i="102"/>
  <c r="F38" i="102"/>
  <c r="E38" i="102"/>
  <c r="M37" i="102"/>
  <c r="L37" i="102"/>
  <c r="K37" i="102"/>
  <c r="J37" i="102"/>
  <c r="I37" i="102"/>
  <c r="H37" i="102"/>
  <c r="G37" i="102"/>
  <c r="F37" i="102"/>
  <c r="E37" i="102"/>
  <c r="M36" i="102"/>
  <c r="L36" i="102"/>
  <c r="K36" i="102"/>
  <c r="J36" i="102"/>
  <c r="I36" i="102"/>
  <c r="H36" i="102"/>
  <c r="G36" i="102"/>
  <c r="F36" i="102"/>
  <c r="E36" i="102"/>
  <c r="M35" i="102"/>
  <c r="L35" i="102"/>
  <c r="K35" i="102"/>
  <c r="J35" i="102"/>
  <c r="I35" i="102"/>
  <c r="H35" i="102"/>
  <c r="G35" i="102"/>
  <c r="F35" i="102"/>
  <c r="E35" i="102"/>
  <c r="M34" i="102"/>
  <c r="L34" i="102"/>
  <c r="K34" i="102"/>
  <c r="J34" i="102"/>
  <c r="I34" i="102"/>
  <c r="H34" i="102"/>
  <c r="G34" i="102"/>
  <c r="F34" i="102"/>
  <c r="E34" i="102"/>
  <c r="M33" i="102"/>
  <c r="L33" i="102"/>
  <c r="K33" i="102"/>
  <c r="J33" i="102"/>
  <c r="I33" i="102"/>
  <c r="H33" i="102"/>
  <c r="G33" i="102"/>
  <c r="F33" i="102"/>
  <c r="E33" i="102"/>
  <c r="M32" i="102"/>
  <c r="L32" i="102"/>
  <c r="K32" i="102"/>
  <c r="J32" i="102"/>
  <c r="I32" i="102"/>
  <c r="H32" i="102"/>
  <c r="G32" i="102"/>
  <c r="F32" i="102"/>
  <c r="E32" i="102"/>
  <c r="M31" i="102"/>
  <c r="L31" i="102"/>
  <c r="K31" i="102"/>
  <c r="J31" i="102"/>
  <c r="I31" i="102"/>
  <c r="H31" i="102"/>
  <c r="G31" i="102"/>
  <c r="F31" i="102"/>
  <c r="E31" i="102"/>
  <c r="M30" i="102"/>
  <c r="L30" i="102"/>
  <c r="K30" i="102"/>
  <c r="J30" i="102"/>
  <c r="I30" i="102"/>
  <c r="H30" i="102"/>
  <c r="G30" i="102"/>
  <c r="F30" i="102"/>
  <c r="E30" i="102"/>
  <c r="M29" i="102"/>
  <c r="L29" i="102"/>
  <c r="K29" i="102"/>
  <c r="J29" i="102"/>
  <c r="I29" i="102"/>
  <c r="H29" i="102"/>
  <c r="G29" i="102"/>
  <c r="F29" i="102"/>
  <c r="E29" i="102"/>
  <c r="M28" i="102"/>
  <c r="L28" i="102"/>
  <c r="K28" i="102"/>
  <c r="J28" i="102"/>
  <c r="I28" i="102"/>
  <c r="H28" i="102"/>
  <c r="G28" i="102"/>
  <c r="F28" i="102"/>
  <c r="E28" i="102"/>
  <c r="M27" i="102"/>
  <c r="L27" i="102"/>
  <c r="K27" i="102"/>
  <c r="J27" i="102"/>
  <c r="I27" i="102"/>
  <c r="H27" i="102"/>
  <c r="G27" i="102"/>
  <c r="F27" i="102"/>
  <c r="E27" i="102"/>
  <c r="M26" i="102"/>
  <c r="L26" i="102"/>
  <c r="K26" i="102"/>
  <c r="J26" i="102"/>
  <c r="I26" i="102"/>
  <c r="H26" i="102"/>
  <c r="G26" i="102"/>
  <c r="F26" i="102"/>
  <c r="E26" i="102"/>
  <c r="M25" i="102"/>
  <c r="L25" i="102"/>
  <c r="K25" i="102"/>
  <c r="J25" i="102"/>
  <c r="I25" i="102"/>
  <c r="H25" i="102"/>
  <c r="G25" i="102"/>
  <c r="F25" i="102"/>
  <c r="E25" i="102"/>
  <c r="M24" i="102"/>
  <c r="L24" i="102"/>
  <c r="K24" i="102"/>
  <c r="J24" i="102"/>
  <c r="I24" i="102"/>
  <c r="H24" i="102"/>
  <c r="G24" i="102"/>
  <c r="F24" i="102"/>
  <c r="E24" i="102"/>
  <c r="M23" i="102"/>
  <c r="L23" i="102"/>
  <c r="K23" i="102"/>
  <c r="J23" i="102"/>
  <c r="I23" i="102"/>
  <c r="H23" i="102"/>
  <c r="G23" i="102"/>
  <c r="F23" i="102"/>
  <c r="E23" i="102"/>
  <c r="M22" i="102"/>
  <c r="L22" i="102"/>
  <c r="K22" i="102"/>
  <c r="J22" i="102"/>
  <c r="I22" i="102"/>
  <c r="H22" i="102"/>
  <c r="G22" i="102"/>
  <c r="F22" i="102"/>
  <c r="E22" i="102"/>
  <c r="M21" i="102"/>
  <c r="L21" i="102"/>
  <c r="K21" i="102"/>
  <c r="J21" i="102"/>
  <c r="I21" i="102"/>
  <c r="H21" i="102"/>
  <c r="G21" i="102"/>
  <c r="F21" i="102"/>
  <c r="E21" i="102"/>
  <c r="M20" i="102"/>
  <c r="L20" i="102"/>
  <c r="K20" i="102"/>
  <c r="J20" i="102"/>
  <c r="I20" i="102"/>
  <c r="H20" i="102"/>
  <c r="G20" i="102"/>
  <c r="F20" i="102"/>
  <c r="E20" i="102"/>
  <c r="M19" i="102"/>
  <c r="L19" i="102"/>
  <c r="K19" i="102"/>
  <c r="J19" i="102"/>
  <c r="I19" i="102"/>
  <c r="H19" i="102"/>
  <c r="G19" i="102"/>
  <c r="F19" i="102"/>
  <c r="E19" i="102"/>
  <c r="M18" i="102"/>
  <c r="L18" i="102"/>
  <c r="K18" i="102"/>
  <c r="J18" i="102"/>
  <c r="I18" i="102"/>
  <c r="H18" i="102"/>
  <c r="G18" i="102"/>
  <c r="F18" i="102"/>
  <c r="E18" i="102"/>
  <c r="M17" i="102"/>
  <c r="L17" i="102"/>
  <c r="K17" i="102"/>
  <c r="J17" i="102"/>
  <c r="I17" i="102"/>
  <c r="H17" i="102"/>
  <c r="G17" i="102"/>
  <c r="F17" i="102"/>
  <c r="E17" i="102"/>
  <c r="M16" i="102"/>
  <c r="L16" i="102"/>
  <c r="K16" i="102"/>
  <c r="J16" i="102"/>
  <c r="I16" i="102"/>
  <c r="H16" i="102"/>
  <c r="G16" i="102"/>
  <c r="F16" i="102"/>
  <c r="E16" i="102"/>
  <c r="M15" i="102"/>
  <c r="L15" i="102"/>
  <c r="K15" i="102"/>
  <c r="J15" i="102"/>
  <c r="I15" i="102"/>
  <c r="H15" i="102"/>
  <c r="G15" i="102"/>
  <c r="F15" i="102"/>
  <c r="E15" i="102"/>
  <c r="M14" i="102"/>
  <c r="L14" i="102"/>
  <c r="K14" i="102"/>
  <c r="J14" i="102"/>
  <c r="I14" i="102"/>
  <c r="H14" i="102"/>
  <c r="G14" i="102"/>
  <c r="F14" i="102"/>
  <c r="E14" i="102"/>
  <c r="M13" i="102"/>
  <c r="L13" i="102"/>
  <c r="K13" i="102"/>
  <c r="J13" i="102"/>
  <c r="I13" i="102"/>
  <c r="H13" i="102"/>
  <c r="G13" i="102"/>
  <c r="F13" i="102"/>
  <c r="E13" i="102"/>
  <c r="M12" i="102"/>
  <c r="L12" i="102"/>
  <c r="K12" i="102"/>
  <c r="J12" i="102"/>
  <c r="I12" i="102"/>
  <c r="H12" i="102"/>
  <c r="G12" i="102"/>
  <c r="F12" i="102"/>
  <c r="E12" i="102"/>
  <c r="M11" i="102"/>
  <c r="L11" i="102"/>
  <c r="K11" i="102"/>
  <c r="J11" i="102"/>
  <c r="I11" i="102"/>
  <c r="H11" i="102"/>
  <c r="G11" i="102"/>
  <c r="F11" i="102"/>
  <c r="E11" i="102"/>
  <c r="M111" i="99"/>
  <c r="L111" i="99"/>
  <c r="K111" i="99"/>
  <c r="J111" i="99"/>
  <c r="I111" i="99"/>
  <c r="H111" i="99"/>
  <c r="G111" i="99"/>
  <c r="F111" i="99"/>
  <c r="E111" i="99"/>
  <c r="M110" i="99"/>
  <c r="L110" i="99"/>
  <c r="K110" i="99"/>
  <c r="J110" i="99"/>
  <c r="I110" i="99"/>
  <c r="H110" i="99"/>
  <c r="G110" i="99"/>
  <c r="F110" i="99"/>
  <c r="E110" i="99"/>
  <c r="M109" i="99"/>
  <c r="L109" i="99"/>
  <c r="K109" i="99"/>
  <c r="J109" i="99"/>
  <c r="I109" i="99"/>
  <c r="H109" i="99"/>
  <c r="G109" i="99"/>
  <c r="F109" i="99"/>
  <c r="E109" i="99"/>
  <c r="M108" i="99"/>
  <c r="L108" i="99"/>
  <c r="K108" i="99"/>
  <c r="J108" i="99"/>
  <c r="I108" i="99"/>
  <c r="H108" i="99"/>
  <c r="G108" i="99"/>
  <c r="F108" i="99"/>
  <c r="E108" i="99"/>
  <c r="M107" i="99"/>
  <c r="L107" i="99"/>
  <c r="K107" i="99"/>
  <c r="J107" i="99"/>
  <c r="I107" i="99"/>
  <c r="H107" i="99"/>
  <c r="G107" i="99"/>
  <c r="F107" i="99"/>
  <c r="E107" i="99"/>
  <c r="M106" i="99"/>
  <c r="L106" i="99"/>
  <c r="K106" i="99"/>
  <c r="J106" i="99"/>
  <c r="I106" i="99"/>
  <c r="H106" i="99"/>
  <c r="G106" i="99"/>
  <c r="F106" i="99"/>
  <c r="E106" i="99"/>
  <c r="M105" i="99"/>
  <c r="L105" i="99"/>
  <c r="K105" i="99"/>
  <c r="J105" i="99"/>
  <c r="I105" i="99"/>
  <c r="H105" i="99"/>
  <c r="G105" i="99"/>
  <c r="F105" i="99"/>
  <c r="E105" i="99"/>
  <c r="M104" i="99"/>
  <c r="L104" i="99"/>
  <c r="K104" i="99"/>
  <c r="J104" i="99"/>
  <c r="I104" i="99"/>
  <c r="H104" i="99"/>
  <c r="G104" i="99"/>
  <c r="F104" i="99"/>
  <c r="E104" i="99"/>
  <c r="M103" i="99"/>
  <c r="L103" i="99"/>
  <c r="K103" i="99"/>
  <c r="J103" i="99"/>
  <c r="I103" i="99"/>
  <c r="H103" i="99"/>
  <c r="G103" i="99"/>
  <c r="F103" i="99"/>
  <c r="E103" i="99"/>
  <c r="M102" i="99"/>
  <c r="L102" i="99"/>
  <c r="K102" i="99"/>
  <c r="J102" i="99"/>
  <c r="I102" i="99"/>
  <c r="H102" i="99"/>
  <c r="G102" i="99"/>
  <c r="F102" i="99"/>
  <c r="E102" i="99"/>
  <c r="M101" i="99"/>
  <c r="L101" i="99"/>
  <c r="K101" i="99"/>
  <c r="J101" i="99"/>
  <c r="I101" i="99"/>
  <c r="H101" i="99"/>
  <c r="G101" i="99"/>
  <c r="F101" i="99"/>
  <c r="E101" i="99"/>
  <c r="M100" i="99"/>
  <c r="L100" i="99"/>
  <c r="K100" i="99"/>
  <c r="J100" i="99"/>
  <c r="I100" i="99"/>
  <c r="H100" i="99"/>
  <c r="G100" i="99"/>
  <c r="F100" i="99"/>
  <c r="E100" i="99"/>
  <c r="M99" i="99"/>
  <c r="L99" i="99"/>
  <c r="K99" i="99"/>
  <c r="J99" i="99"/>
  <c r="I99" i="99"/>
  <c r="H99" i="99"/>
  <c r="G99" i="99"/>
  <c r="F99" i="99"/>
  <c r="E99" i="99"/>
  <c r="M98" i="99"/>
  <c r="L98" i="99"/>
  <c r="K98" i="99"/>
  <c r="J98" i="99"/>
  <c r="I98" i="99"/>
  <c r="H98" i="99"/>
  <c r="G98" i="99"/>
  <c r="F98" i="99"/>
  <c r="E98" i="99"/>
  <c r="M97" i="99"/>
  <c r="L97" i="99"/>
  <c r="K97" i="99"/>
  <c r="J97" i="99"/>
  <c r="I97" i="99"/>
  <c r="H97" i="99"/>
  <c r="G97" i="99"/>
  <c r="F97" i="99"/>
  <c r="E97" i="99"/>
  <c r="M96" i="99"/>
  <c r="L96" i="99"/>
  <c r="K96" i="99"/>
  <c r="J96" i="99"/>
  <c r="I96" i="99"/>
  <c r="H96" i="99"/>
  <c r="G96" i="99"/>
  <c r="F96" i="99"/>
  <c r="E96" i="99"/>
  <c r="M95" i="99"/>
  <c r="L95" i="99"/>
  <c r="K95" i="99"/>
  <c r="J95" i="99"/>
  <c r="I95" i="99"/>
  <c r="H95" i="99"/>
  <c r="G95" i="99"/>
  <c r="F95" i="99"/>
  <c r="E95" i="99"/>
  <c r="M94" i="99"/>
  <c r="L94" i="99"/>
  <c r="K94" i="99"/>
  <c r="J94" i="99"/>
  <c r="I94" i="99"/>
  <c r="H94" i="99"/>
  <c r="G94" i="99"/>
  <c r="F94" i="99"/>
  <c r="E94" i="99"/>
  <c r="M93" i="99"/>
  <c r="L93" i="99"/>
  <c r="K93" i="99"/>
  <c r="J93" i="99"/>
  <c r="I93" i="99"/>
  <c r="H93" i="99"/>
  <c r="G93" i="99"/>
  <c r="F93" i="99"/>
  <c r="E93" i="99"/>
  <c r="M92" i="99"/>
  <c r="L92" i="99"/>
  <c r="K92" i="99"/>
  <c r="J92" i="99"/>
  <c r="I92" i="99"/>
  <c r="H92" i="99"/>
  <c r="G92" i="99"/>
  <c r="F92" i="99"/>
  <c r="E92" i="99"/>
  <c r="M91" i="99"/>
  <c r="L91" i="99"/>
  <c r="K91" i="99"/>
  <c r="J91" i="99"/>
  <c r="I91" i="99"/>
  <c r="H91" i="99"/>
  <c r="G91" i="99"/>
  <c r="F91" i="99"/>
  <c r="E91" i="99"/>
  <c r="M90" i="99"/>
  <c r="L90" i="99"/>
  <c r="K90" i="99"/>
  <c r="J90" i="99"/>
  <c r="I90" i="99"/>
  <c r="H90" i="99"/>
  <c r="G90" i="99"/>
  <c r="F90" i="99"/>
  <c r="E90" i="99"/>
  <c r="M89" i="99"/>
  <c r="L89" i="99"/>
  <c r="K89" i="99"/>
  <c r="J89" i="99"/>
  <c r="I89" i="99"/>
  <c r="H89" i="99"/>
  <c r="G89" i="99"/>
  <c r="F89" i="99"/>
  <c r="E89" i="99"/>
  <c r="M88" i="99"/>
  <c r="L88" i="99"/>
  <c r="K88" i="99"/>
  <c r="J88" i="99"/>
  <c r="I88" i="99"/>
  <c r="H88" i="99"/>
  <c r="G88" i="99"/>
  <c r="F88" i="99"/>
  <c r="E88" i="99"/>
  <c r="M87" i="99"/>
  <c r="L87" i="99"/>
  <c r="K87" i="99"/>
  <c r="J87" i="99"/>
  <c r="I87" i="99"/>
  <c r="H87" i="99"/>
  <c r="G87" i="99"/>
  <c r="F87" i="99"/>
  <c r="E87" i="99"/>
  <c r="M86" i="99"/>
  <c r="L86" i="99"/>
  <c r="K86" i="99"/>
  <c r="J86" i="99"/>
  <c r="I86" i="99"/>
  <c r="H86" i="99"/>
  <c r="G86" i="99"/>
  <c r="F86" i="99"/>
  <c r="E86" i="99"/>
  <c r="M85" i="99"/>
  <c r="L85" i="99"/>
  <c r="K85" i="99"/>
  <c r="J85" i="99"/>
  <c r="I85" i="99"/>
  <c r="H85" i="99"/>
  <c r="G85" i="99"/>
  <c r="F85" i="99"/>
  <c r="E85" i="99"/>
  <c r="M84" i="99"/>
  <c r="L84" i="99"/>
  <c r="K84" i="99"/>
  <c r="J84" i="99"/>
  <c r="I84" i="99"/>
  <c r="H84" i="99"/>
  <c r="G84" i="99"/>
  <c r="F84" i="99"/>
  <c r="E84" i="99"/>
  <c r="M83" i="99"/>
  <c r="L83" i="99"/>
  <c r="K83" i="99"/>
  <c r="J83" i="99"/>
  <c r="I83" i="99"/>
  <c r="H83" i="99"/>
  <c r="G83" i="99"/>
  <c r="F83" i="99"/>
  <c r="E83" i="99"/>
  <c r="M82" i="99"/>
  <c r="L82" i="99"/>
  <c r="K82" i="99"/>
  <c r="J82" i="99"/>
  <c r="I82" i="99"/>
  <c r="H82" i="99"/>
  <c r="G82" i="99"/>
  <c r="F82" i="99"/>
  <c r="E82" i="99"/>
  <c r="M81" i="99"/>
  <c r="L81" i="99"/>
  <c r="K81" i="99"/>
  <c r="J81" i="99"/>
  <c r="I81" i="99"/>
  <c r="H81" i="99"/>
  <c r="G81" i="99"/>
  <c r="F81" i="99"/>
  <c r="E81" i="99"/>
  <c r="M80" i="99"/>
  <c r="L80" i="99"/>
  <c r="K80" i="99"/>
  <c r="J80" i="99"/>
  <c r="I80" i="99"/>
  <c r="H80" i="99"/>
  <c r="G80" i="99"/>
  <c r="F80" i="99"/>
  <c r="E80" i="99"/>
  <c r="M79" i="99"/>
  <c r="L79" i="99"/>
  <c r="K79" i="99"/>
  <c r="J79" i="99"/>
  <c r="I79" i="99"/>
  <c r="H79" i="99"/>
  <c r="G79" i="99"/>
  <c r="F79" i="99"/>
  <c r="E79" i="99"/>
  <c r="M78" i="99"/>
  <c r="L78" i="99"/>
  <c r="K78" i="99"/>
  <c r="J78" i="99"/>
  <c r="I78" i="99"/>
  <c r="H78" i="99"/>
  <c r="G78" i="99"/>
  <c r="F78" i="99"/>
  <c r="E78" i="99"/>
  <c r="M77" i="99"/>
  <c r="L77" i="99"/>
  <c r="K77" i="99"/>
  <c r="J77" i="99"/>
  <c r="I77" i="99"/>
  <c r="H77" i="99"/>
  <c r="G77" i="99"/>
  <c r="F77" i="99"/>
  <c r="E77" i="99"/>
  <c r="M76" i="99"/>
  <c r="L76" i="99"/>
  <c r="K76" i="99"/>
  <c r="J76" i="99"/>
  <c r="I76" i="99"/>
  <c r="H76" i="99"/>
  <c r="G76" i="99"/>
  <c r="F76" i="99"/>
  <c r="E76" i="99"/>
  <c r="M75" i="99"/>
  <c r="L75" i="99"/>
  <c r="K75" i="99"/>
  <c r="J75" i="99"/>
  <c r="I75" i="99"/>
  <c r="H75" i="99"/>
  <c r="G75" i="99"/>
  <c r="F75" i="99"/>
  <c r="E75" i="99"/>
  <c r="M74" i="99"/>
  <c r="L74" i="99"/>
  <c r="K74" i="99"/>
  <c r="J74" i="99"/>
  <c r="I74" i="99"/>
  <c r="H74" i="99"/>
  <c r="G74" i="99"/>
  <c r="F74" i="99"/>
  <c r="E74" i="99"/>
  <c r="M73" i="99"/>
  <c r="L73" i="99"/>
  <c r="K73" i="99"/>
  <c r="J73" i="99"/>
  <c r="I73" i="99"/>
  <c r="H73" i="99"/>
  <c r="G73" i="99"/>
  <c r="F73" i="99"/>
  <c r="E73" i="99"/>
  <c r="M72" i="99"/>
  <c r="L72" i="99"/>
  <c r="K72" i="99"/>
  <c r="J72" i="99"/>
  <c r="I72" i="99"/>
  <c r="H72" i="99"/>
  <c r="G72" i="99"/>
  <c r="F72" i="99"/>
  <c r="E72" i="99"/>
  <c r="M71" i="99"/>
  <c r="L71" i="99"/>
  <c r="K71" i="99"/>
  <c r="J71" i="99"/>
  <c r="I71" i="99"/>
  <c r="H71" i="99"/>
  <c r="G71" i="99"/>
  <c r="F71" i="99"/>
  <c r="E71" i="99"/>
  <c r="M70" i="99"/>
  <c r="L70" i="99"/>
  <c r="K70" i="99"/>
  <c r="J70" i="99"/>
  <c r="I70" i="99"/>
  <c r="H70" i="99"/>
  <c r="G70" i="99"/>
  <c r="F70" i="99"/>
  <c r="E70" i="99"/>
  <c r="M69" i="99"/>
  <c r="L69" i="99"/>
  <c r="K69" i="99"/>
  <c r="J69" i="99"/>
  <c r="I69" i="99"/>
  <c r="H69" i="99"/>
  <c r="G69" i="99"/>
  <c r="F69" i="99"/>
  <c r="E69" i="99"/>
  <c r="M68" i="99"/>
  <c r="L68" i="99"/>
  <c r="K68" i="99"/>
  <c r="J68" i="99"/>
  <c r="I68" i="99"/>
  <c r="H68" i="99"/>
  <c r="G68" i="99"/>
  <c r="F68" i="99"/>
  <c r="E68" i="99"/>
  <c r="M67" i="99"/>
  <c r="L67" i="99"/>
  <c r="K67" i="99"/>
  <c r="J67" i="99"/>
  <c r="I67" i="99"/>
  <c r="H67" i="99"/>
  <c r="G67" i="99"/>
  <c r="F67" i="99"/>
  <c r="E67" i="99"/>
  <c r="M66" i="99"/>
  <c r="L66" i="99"/>
  <c r="K66" i="99"/>
  <c r="J66" i="99"/>
  <c r="I66" i="99"/>
  <c r="H66" i="99"/>
  <c r="G66" i="99"/>
  <c r="F66" i="99"/>
  <c r="E66" i="99"/>
  <c r="M65" i="99"/>
  <c r="L65" i="99"/>
  <c r="K65" i="99"/>
  <c r="J65" i="99"/>
  <c r="I65" i="99"/>
  <c r="H65" i="99"/>
  <c r="G65" i="99"/>
  <c r="F65" i="99"/>
  <c r="E65" i="99"/>
  <c r="M64" i="99"/>
  <c r="L64" i="99"/>
  <c r="K64" i="99"/>
  <c r="J64" i="99"/>
  <c r="I64" i="99"/>
  <c r="H64" i="99"/>
  <c r="G64" i="99"/>
  <c r="F64" i="99"/>
  <c r="E64" i="99"/>
  <c r="M63" i="99"/>
  <c r="L63" i="99"/>
  <c r="K63" i="99"/>
  <c r="J63" i="99"/>
  <c r="I63" i="99"/>
  <c r="H63" i="99"/>
  <c r="G63" i="99"/>
  <c r="F63" i="99"/>
  <c r="E63" i="99"/>
  <c r="M62" i="99"/>
  <c r="L62" i="99"/>
  <c r="K62" i="99"/>
  <c r="J62" i="99"/>
  <c r="I62" i="99"/>
  <c r="H62" i="99"/>
  <c r="G62" i="99"/>
  <c r="F62" i="99"/>
  <c r="E62" i="99"/>
  <c r="M61" i="99"/>
  <c r="L61" i="99"/>
  <c r="K61" i="99"/>
  <c r="J61" i="99"/>
  <c r="I61" i="99"/>
  <c r="H61" i="99"/>
  <c r="G61" i="99"/>
  <c r="F61" i="99"/>
  <c r="E61" i="99"/>
  <c r="M60" i="99"/>
  <c r="L60" i="99"/>
  <c r="K60" i="99"/>
  <c r="J60" i="99"/>
  <c r="I60" i="99"/>
  <c r="H60" i="99"/>
  <c r="G60" i="99"/>
  <c r="F60" i="99"/>
  <c r="E60" i="99"/>
  <c r="M59" i="99"/>
  <c r="L59" i="99"/>
  <c r="K59" i="99"/>
  <c r="J59" i="99"/>
  <c r="I59" i="99"/>
  <c r="H59" i="99"/>
  <c r="G59" i="99"/>
  <c r="F59" i="99"/>
  <c r="E59" i="99"/>
  <c r="M58" i="99"/>
  <c r="L58" i="99"/>
  <c r="K58" i="99"/>
  <c r="J58" i="99"/>
  <c r="I58" i="99"/>
  <c r="H58" i="99"/>
  <c r="G58" i="99"/>
  <c r="F58" i="99"/>
  <c r="E58" i="99"/>
  <c r="M57" i="99"/>
  <c r="L57" i="99"/>
  <c r="K57" i="99"/>
  <c r="J57" i="99"/>
  <c r="I57" i="99"/>
  <c r="H57" i="99"/>
  <c r="G57" i="99"/>
  <c r="F57" i="99"/>
  <c r="E57" i="99"/>
  <c r="M56" i="99"/>
  <c r="L56" i="99"/>
  <c r="K56" i="99"/>
  <c r="J56" i="99"/>
  <c r="I56" i="99"/>
  <c r="H56" i="99"/>
  <c r="G56" i="99"/>
  <c r="F56" i="99"/>
  <c r="E56" i="99"/>
  <c r="M55" i="99"/>
  <c r="L55" i="99"/>
  <c r="K55" i="99"/>
  <c r="J55" i="99"/>
  <c r="I55" i="99"/>
  <c r="H55" i="99"/>
  <c r="G55" i="99"/>
  <c r="F55" i="99"/>
  <c r="E55" i="99"/>
  <c r="M54" i="99"/>
  <c r="L54" i="99"/>
  <c r="K54" i="99"/>
  <c r="J54" i="99"/>
  <c r="I54" i="99"/>
  <c r="H54" i="99"/>
  <c r="G54" i="99"/>
  <c r="F54" i="99"/>
  <c r="E54" i="99"/>
  <c r="M53" i="99"/>
  <c r="L53" i="99"/>
  <c r="K53" i="99"/>
  <c r="J53" i="99"/>
  <c r="I53" i="99"/>
  <c r="H53" i="99"/>
  <c r="G53" i="99"/>
  <c r="F53" i="99"/>
  <c r="E53" i="99"/>
  <c r="M52" i="99"/>
  <c r="L52" i="99"/>
  <c r="K52" i="99"/>
  <c r="J52" i="99"/>
  <c r="I52" i="99"/>
  <c r="H52" i="99"/>
  <c r="G52" i="99"/>
  <c r="F52" i="99"/>
  <c r="E52" i="99"/>
  <c r="M51" i="99"/>
  <c r="L51" i="99"/>
  <c r="K51" i="99"/>
  <c r="J51" i="99"/>
  <c r="I51" i="99"/>
  <c r="H51" i="99"/>
  <c r="G51" i="99"/>
  <c r="F51" i="99"/>
  <c r="E51" i="99"/>
  <c r="M50" i="99"/>
  <c r="L50" i="99"/>
  <c r="K50" i="99"/>
  <c r="J50" i="99"/>
  <c r="I50" i="99"/>
  <c r="H50" i="99"/>
  <c r="G50" i="99"/>
  <c r="F50" i="99"/>
  <c r="E50" i="99"/>
  <c r="M49" i="99"/>
  <c r="L49" i="99"/>
  <c r="K49" i="99"/>
  <c r="J49" i="99"/>
  <c r="I49" i="99"/>
  <c r="H49" i="99"/>
  <c r="G49" i="99"/>
  <c r="F49" i="99"/>
  <c r="E49" i="99"/>
  <c r="M48" i="99"/>
  <c r="L48" i="99"/>
  <c r="K48" i="99"/>
  <c r="J48" i="99"/>
  <c r="I48" i="99"/>
  <c r="H48" i="99"/>
  <c r="G48" i="99"/>
  <c r="F48" i="99"/>
  <c r="E48" i="99"/>
  <c r="M47" i="99"/>
  <c r="L47" i="99"/>
  <c r="K47" i="99"/>
  <c r="J47" i="99"/>
  <c r="I47" i="99"/>
  <c r="H47" i="99"/>
  <c r="G47" i="99"/>
  <c r="F47" i="99"/>
  <c r="E47" i="99"/>
  <c r="M46" i="99"/>
  <c r="L46" i="99"/>
  <c r="K46" i="99"/>
  <c r="J46" i="99"/>
  <c r="I46" i="99"/>
  <c r="H46" i="99"/>
  <c r="G46" i="99"/>
  <c r="F46" i="99"/>
  <c r="E46" i="99"/>
  <c r="M45" i="99"/>
  <c r="L45" i="99"/>
  <c r="K45" i="99"/>
  <c r="J45" i="99"/>
  <c r="I45" i="99"/>
  <c r="H45" i="99"/>
  <c r="G45" i="99"/>
  <c r="F45" i="99"/>
  <c r="E45" i="99"/>
  <c r="M44" i="99"/>
  <c r="L44" i="99"/>
  <c r="K44" i="99"/>
  <c r="J44" i="99"/>
  <c r="I44" i="99"/>
  <c r="H44" i="99"/>
  <c r="G44" i="99"/>
  <c r="F44" i="99"/>
  <c r="E44" i="99"/>
  <c r="M43" i="99"/>
  <c r="L43" i="99"/>
  <c r="K43" i="99"/>
  <c r="J43" i="99"/>
  <c r="I43" i="99"/>
  <c r="H43" i="99"/>
  <c r="G43" i="99"/>
  <c r="F43" i="99"/>
  <c r="E43" i="99"/>
  <c r="M42" i="99"/>
  <c r="L42" i="99"/>
  <c r="K42" i="99"/>
  <c r="J42" i="99"/>
  <c r="I42" i="99"/>
  <c r="H42" i="99"/>
  <c r="G42" i="99"/>
  <c r="F42" i="99"/>
  <c r="E42" i="99"/>
  <c r="M41" i="99"/>
  <c r="L41" i="99"/>
  <c r="K41" i="99"/>
  <c r="J41" i="99"/>
  <c r="I41" i="99"/>
  <c r="H41" i="99"/>
  <c r="G41" i="99"/>
  <c r="F41" i="99"/>
  <c r="E41" i="99"/>
  <c r="M40" i="99"/>
  <c r="L40" i="99"/>
  <c r="K40" i="99"/>
  <c r="J40" i="99"/>
  <c r="I40" i="99"/>
  <c r="H40" i="99"/>
  <c r="G40" i="99"/>
  <c r="F40" i="99"/>
  <c r="E40" i="99"/>
  <c r="M39" i="99"/>
  <c r="L39" i="99"/>
  <c r="K39" i="99"/>
  <c r="J39" i="99"/>
  <c r="I39" i="99"/>
  <c r="H39" i="99"/>
  <c r="G39" i="99"/>
  <c r="F39" i="99"/>
  <c r="E39" i="99"/>
  <c r="M38" i="99"/>
  <c r="L38" i="99"/>
  <c r="K38" i="99"/>
  <c r="J38" i="99"/>
  <c r="I38" i="99"/>
  <c r="H38" i="99"/>
  <c r="G38" i="99"/>
  <c r="F38" i="99"/>
  <c r="E38" i="99"/>
  <c r="M37" i="99"/>
  <c r="L37" i="99"/>
  <c r="K37" i="99"/>
  <c r="J37" i="99"/>
  <c r="I37" i="99"/>
  <c r="H37" i="99"/>
  <c r="G37" i="99"/>
  <c r="F37" i="99"/>
  <c r="E37" i="99"/>
  <c r="M36" i="99"/>
  <c r="L36" i="99"/>
  <c r="K36" i="99"/>
  <c r="J36" i="99"/>
  <c r="I36" i="99"/>
  <c r="H36" i="99"/>
  <c r="G36" i="99"/>
  <c r="F36" i="99"/>
  <c r="E36" i="99"/>
  <c r="M35" i="99"/>
  <c r="L35" i="99"/>
  <c r="K35" i="99"/>
  <c r="J35" i="99"/>
  <c r="I35" i="99"/>
  <c r="H35" i="99"/>
  <c r="G35" i="99"/>
  <c r="F35" i="99"/>
  <c r="E35" i="99"/>
  <c r="M34" i="99"/>
  <c r="L34" i="99"/>
  <c r="K34" i="99"/>
  <c r="J34" i="99"/>
  <c r="I34" i="99"/>
  <c r="H34" i="99"/>
  <c r="G34" i="99"/>
  <c r="F34" i="99"/>
  <c r="E34" i="99"/>
  <c r="M33" i="99"/>
  <c r="L33" i="99"/>
  <c r="K33" i="99"/>
  <c r="J33" i="99"/>
  <c r="I33" i="99"/>
  <c r="H33" i="99"/>
  <c r="G33" i="99"/>
  <c r="F33" i="99"/>
  <c r="E33" i="99"/>
  <c r="M32" i="99"/>
  <c r="L32" i="99"/>
  <c r="K32" i="99"/>
  <c r="J32" i="99"/>
  <c r="I32" i="99"/>
  <c r="H32" i="99"/>
  <c r="G32" i="99"/>
  <c r="F32" i="99"/>
  <c r="E32" i="99"/>
  <c r="M31" i="99"/>
  <c r="L31" i="99"/>
  <c r="K31" i="99"/>
  <c r="J31" i="99"/>
  <c r="I31" i="99"/>
  <c r="H31" i="99"/>
  <c r="G31" i="99"/>
  <c r="F31" i="99"/>
  <c r="E31" i="99"/>
  <c r="M30" i="99"/>
  <c r="L30" i="99"/>
  <c r="K30" i="99"/>
  <c r="J30" i="99"/>
  <c r="I30" i="99"/>
  <c r="H30" i="99"/>
  <c r="G30" i="99"/>
  <c r="F30" i="99"/>
  <c r="E30" i="99"/>
  <c r="M29" i="99"/>
  <c r="L29" i="99"/>
  <c r="K29" i="99"/>
  <c r="J29" i="99"/>
  <c r="I29" i="99"/>
  <c r="H29" i="99"/>
  <c r="G29" i="99"/>
  <c r="F29" i="99"/>
  <c r="E29" i="99"/>
  <c r="M28" i="99"/>
  <c r="L28" i="99"/>
  <c r="K28" i="99"/>
  <c r="J28" i="99"/>
  <c r="I28" i="99"/>
  <c r="H28" i="99"/>
  <c r="G28" i="99"/>
  <c r="F28" i="99"/>
  <c r="E28" i="99"/>
  <c r="M27" i="99"/>
  <c r="L27" i="99"/>
  <c r="K27" i="99"/>
  <c r="J27" i="99"/>
  <c r="I27" i="99"/>
  <c r="H27" i="99"/>
  <c r="G27" i="99"/>
  <c r="F27" i="99"/>
  <c r="E27" i="99"/>
  <c r="M26" i="99"/>
  <c r="L26" i="99"/>
  <c r="K26" i="99"/>
  <c r="J26" i="99"/>
  <c r="I26" i="99"/>
  <c r="H26" i="99"/>
  <c r="G26" i="99"/>
  <c r="F26" i="99"/>
  <c r="E26" i="99"/>
  <c r="M25" i="99"/>
  <c r="L25" i="99"/>
  <c r="K25" i="99"/>
  <c r="J25" i="99"/>
  <c r="I25" i="99"/>
  <c r="H25" i="99"/>
  <c r="G25" i="99"/>
  <c r="F25" i="99"/>
  <c r="E25" i="99"/>
  <c r="M24" i="99"/>
  <c r="L24" i="99"/>
  <c r="K24" i="99"/>
  <c r="J24" i="99"/>
  <c r="I24" i="99"/>
  <c r="H24" i="99"/>
  <c r="G24" i="99"/>
  <c r="F24" i="99"/>
  <c r="E24" i="99"/>
  <c r="M23" i="99"/>
  <c r="L23" i="99"/>
  <c r="K23" i="99"/>
  <c r="J23" i="99"/>
  <c r="I23" i="99"/>
  <c r="H23" i="99"/>
  <c r="G23" i="99"/>
  <c r="F23" i="99"/>
  <c r="E23" i="99"/>
  <c r="M22" i="99"/>
  <c r="L22" i="99"/>
  <c r="K22" i="99"/>
  <c r="J22" i="99"/>
  <c r="I22" i="99"/>
  <c r="H22" i="99"/>
  <c r="G22" i="99"/>
  <c r="F22" i="99"/>
  <c r="E22" i="99"/>
  <c r="M21" i="99"/>
  <c r="L21" i="99"/>
  <c r="K21" i="99"/>
  <c r="J21" i="99"/>
  <c r="I21" i="99"/>
  <c r="H21" i="99"/>
  <c r="G21" i="99"/>
  <c r="F21" i="99"/>
  <c r="E21" i="99"/>
  <c r="M20" i="99"/>
  <c r="L20" i="99"/>
  <c r="K20" i="99"/>
  <c r="J20" i="99"/>
  <c r="I20" i="99"/>
  <c r="H20" i="99"/>
  <c r="G20" i="99"/>
  <c r="F20" i="99"/>
  <c r="E20" i="99"/>
  <c r="M19" i="99"/>
  <c r="L19" i="99"/>
  <c r="K19" i="99"/>
  <c r="J19" i="99"/>
  <c r="I19" i="99"/>
  <c r="H19" i="99"/>
  <c r="G19" i="99"/>
  <c r="F19" i="99"/>
  <c r="E19" i="99"/>
  <c r="M18" i="99"/>
  <c r="L18" i="99"/>
  <c r="K18" i="99"/>
  <c r="J18" i="99"/>
  <c r="I18" i="99"/>
  <c r="H18" i="99"/>
  <c r="G18" i="99"/>
  <c r="F18" i="99"/>
  <c r="E18" i="99"/>
  <c r="M17" i="99"/>
  <c r="L17" i="99"/>
  <c r="K17" i="99"/>
  <c r="J17" i="99"/>
  <c r="I17" i="99"/>
  <c r="H17" i="99"/>
  <c r="G17" i="99"/>
  <c r="F17" i="99"/>
  <c r="E17" i="99"/>
  <c r="M16" i="99"/>
  <c r="L16" i="99"/>
  <c r="K16" i="99"/>
  <c r="J16" i="99"/>
  <c r="I16" i="99"/>
  <c r="H16" i="99"/>
  <c r="G16" i="99"/>
  <c r="F16" i="99"/>
  <c r="E16" i="99"/>
  <c r="M15" i="99"/>
  <c r="L15" i="99"/>
  <c r="K15" i="99"/>
  <c r="J15" i="99"/>
  <c r="I15" i="99"/>
  <c r="H15" i="99"/>
  <c r="G15" i="99"/>
  <c r="F15" i="99"/>
  <c r="E15" i="99"/>
  <c r="M14" i="99"/>
  <c r="L14" i="99"/>
  <c r="K14" i="99"/>
  <c r="J14" i="99"/>
  <c r="I14" i="99"/>
  <c r="H14" i="99"/>
  <c r="G14" i="99"/>
  <c r="F14" i="99"/>
  <c r="E14" i="99"/>
  <c r="M13" i="99"/>
  <c r="L13" i="99"/>
  <c r="K13" i="99"/>
  <c r="J13" i="99"/>
  <c r="I13" i="99"/>
  <c r="H13" i="99"/>
  <c r="G13" i="99"/>
  <c r="F13" i="99"/>
  <c r="E13" i="99"/>
  <c r="M12" i="99"/>
  <c r="L12" i="99"/>
  <c r="K12" i="99"/>
  <c r="J12" i="99"/>
  <c r="I12" i="99"/>
  <c r="H12" i="99"/>
  <c r="G12" i="99"/>
  <c r="F12" i="99"/>
  <c r="E12" i="99"/>
  <c r="M11" i="99"/>
  <c r="L11" i="99"/>
  <c r="K11" i="99"/>
  <c r="J11" i="99"/>
  <c r="I11" i="99"/>
  <c r="H11" i="99"/>
  <c r="G11" i="99"/>
  <c r="F11" i="99"/>
  <c r="E11" i="99"/>
  <c r="M211" i="78"/>
  <c r="L211" i="78"/>
  <c r="K211" i="78"/>
  <c r="J211" i="78"/>
  <c r="I211" i="78"/>
  <c r="H211" i="78"/>
  <c r="G211" i="78"/>
  <c r="F211" i="78"/>
  <c r="E211" i="78"/>
  <c r="M210" i="78"/>
  <c r="L210" i="78"/>
  <c r="K210" i="78"/>
  <c r="J210" i="78"/>
  <c r="I210" i="78"/>
  <c r="H210" i="78"/>
  <c r="G210" i="78"/>
  <c r="F210" i="78"/>
  <c r="E210" i="78"/>
  <c r="M209" i="78"/>
  <c r="L209" i="78"/>
  <c r="K209" i="78"/>
  <c r="J209" i="78"/>
  <c r="I209" i="78"/>
  <c r="H209" i="78"/>
  <c r="G209" i="78"/>
  <c r="F209" i="78"/>
  <c r="E209" i="78"/>
  <c r="M208" i="78"/>
  <c r="L208" i="78"/>
  <c r="K208" i="78"/>
  <c r="J208" i="78"/>
  <c r="I208" i="78"/>
  <c r="H208" i="78"/>
  <c r="G208" i="78"/>
  <c r="F208" i="78"/>
  <c r="E208" i="78"/>
  <c r="M207" i="78"/>
  <c r="L207" i="78"/>
  <c r="K207" i="78"/>
  <c r="J207" i="78"/>
  <c r="I207" i="78"/>
  <c r="H207" i="78"/>
  <c r="G207" i="78"/>
  <c r="F207" i="78"/>
  <c r="E207" i="78"/>
  <c r="M206" i="78"/>
  <c r="L206" i="78"/>
  <c r="K206" i="78"/>
  <c r="J206" i="78"/>
  <c r="I206" i="78"/>
  <c r="H206" i="78"/>
  <c r="G206" i="78"/>
  <c r="F206" i="78"/>
  <c r="E206" i="78"/>
  <c r="M205" i="78"/>
  <c r="L205" i="78"/>
  <c r="K205" i="78"/>
  <c r="J205" i="78"/>
  <c r="I205" i="78"/>
  <c r="H205" i="78"/>
  <c r="G205" i="78"/>
  <c r="F205" i="78"/>
  <c r="E205" i="78"/>
  <c r="M204" i="78"/>
  <c r="L204" i="78"/>
  <c r="K204" i="78"/>
  <c r="J204" i="78"/>
  <c r="I204" i="78"/>
  <c r="H204" i="78"/>
  <c r="G204" i="78"/>
  <c r="F204" i="78"/>
  <c r="E204" i="78"/>
  <c r="M203" i="78"/>
  <c r="L203" i="78"/>
  <c r="K203" i="78"/>
  <c r="J203" i="78"/>
  <c r="I203" i="78"/>
  <c r="H203" i="78"/>
  <c r="G203" i="78"/>
  <c r="F203" i="78"/>
  <c r="E203" i="78"/>
  <c r="M202" i="78"/>
  <c r="L202" i="78"/>
  <c r="K202" i="78"/>
  <c r="J202" i="78"/>
  <c r="I202" i="78"/>
  <c r="H202" i="78"/>
  <c r="G202" i="78"/>
  <c r="F202" i="78"/>
  <c r="E202" i="78"/>
  <c r="M201" i="78"/>
  <c r="L201" i="78"/>
  <c r="K201" i="78"/>
  <c r="J201" i="78"/>
  <c r="I201" i="78"/>
  <c r="H201" i="78"/>
  <c r="G201" i="78"/>
  <c r="F201" i="78"/>
  <c r="E201" i="78"/>
  <c r="M200" i="78"/>
  <c r="L200" i="78"/>
  <c r="K200" i="78"/>
  <c r="J200" i="78"/>
  <c r="I200" i="78"/>
  <c r="H200" i="78"/>
  <c r="G200" i="78"/>
  <c r="F200" i="78"/>
  <c r="E200" i="78"/>
  <c r="M199" i="78"/>
  <c r="L199" i="78"/>
  <c r="K199" i="78"/>
  <c r="J199" i="78"/>
  <c r="I199" i="78"/>
  <c r="H199" i="78"/>
  <c r="G199" i="78"/>
  <c r="F199" i="78"/>
  <c r="E199" i="78"/>
  <c r="M198" i="78"/>
  <c r="L198" i="78"/>
  <c r="K198" i="78"/>
  <c r="J198" i="78"/>
  <c r="I198" i="78"/>
  <c r="H198" i="78"/>
  <c r="G198" i="78"/>
  <c r="F198" i="78"/>
  <c r="E198" i="78"/>
  <c r="M197" i="78"/>
  <c r="L197" i="78"/>
  <c r="K197" i="78"/>
  <c r="J197" i="78"/>
  <c r="I197" i="78"/>
  <c r="H197" i="78"/>
  <c r="G197" i="78"/>
  <c r="F197" i="78"/>
  <c r="E197" i="78"/>
  <c r="M196" i="78"/>
  <c r="L196" i="78"/>
  <c r="K196" i="78"/>
  <c r="J196" i="78"/>
  <c r="I196" i="78"/>
  <c r="H196" i="78"/>
  <c r="G196" i="78"/>
  <c r="F196" i="78"/>
  <c r="E196" i="78"/>
  <c r="M195" i="78"/>
  <c r="L195" i="78"/>
  <c r="K195" i="78"/>
  <c r="J195" i="78"/>
  <c r="I195" i="78"/>
  <c r="H195" i="78"/>
  <c r="G195" i="78"/>
  <c r="F195" i="78"/>
  <c r="E195" i="78"/>
  <c r="M194" i="78"/>
  <c r="L194" i="78"/>
  <c r="K194" i="78"/>
  <c r="J194" i="78"/>
  <c r="I194" i="78"/>
  <c r="H194" i="78"/>
  <c r="G194" i="78"/>
  <c r="F194" i="78"/>
  <c r="E194" i="78"/>
  <c r="M193" i="78"/>
  <c r="L193" i="78"/>
  <c r="K193" i="78"/>
  <c r="J193" i="78"/>
  <c r="I193" i="78"/>
  <c r="H193" i="78"/>
  <c r="G193" i="78"/>
  <c r="F193" i="78"/>
  <c r="E193" i="78"/>
  <c r="M192" i="78"/>
  <c r="L192" i="78"/>
  <c r="K192" i="78"/>
  <c r="J192" i="78"/>
  <c r="I192" i="78"/>
  <c r="H192" i="78"/>
  <c r="G192" i="78"/>
  <c r="F192" i="78"/>
  <c r="E192" i="78"/>
  <c r="M191" i="78"/>
  <c r="L191" i="78"/>
  <c r="K191" i="78"/>
  <c r="J191" i="78"/>
  <c r="I191" i="78"/>
  <c r="H191" i="78"/>
  <c r="G191" i="78"/>
  <c r="F191" i="78"/>
  <c r="E191" i="78"/>
  <c r="M190" i="78"/>
  <c r="L190" i="78"/>
  <c r="K190" i="78"/>
  <c r="J190" i="78"/>
  <c r="I190" i="78"/>
  <c r="H190" i="78"/>
  <c r="G190" i="78"/>
  <c r="F190" i="78"/>
  <c r="E190" i="78"/>
  <c r="M189" i="78"/>
  <c r="L189" i="78"/>
  <c r="K189" i="78"/>
  <c r="J189" i="78"/>
  <c r="I189" i="78"/>
  <c r="H189" i="78"/>
  <c r="G189" i="78"/>
  <c r="F189" i="78"/>
  <c r="E189" i="78"/>
  <c r="M188" i="78"/>
  <c r="L188" i="78"/>
  <c r="K188" i="78"/>
  <c r="J188" i="78"/>
  <c r="I188" i="78"/>
  <c r="H188" i="78"/>
  <c r="G188" i="78"/>
  <c r="F188" i="78"/>
  <c r="E188" i="78"/>
  <c r="M187" i="78"/>
  <c r="L187" i="78"/>
  <c r="K187" i="78"/>
  <c r="J187" i="78"/>
  <c r="I187" i="78"/>
  <c r="H187" i="78"/>
  <c r="G187" i="78"/>
  <c r="F187" i="78"/>
  <c r="E187" i="78"/>
  <c r="M186" i="78"/>
  <c r="L186" i="78"/>
  <c r="K186" i="78"/>
  <c r="J186" i="78"/>
  <c r="I186" i="78"/>
  <c r="H186" i="78"/>
  <c r="G186" i="78"/>
  <c r="F186" i="78"/>
  <c r="E186" i="78"/>
  <c r="M185" i="78"/>
  <c r="L185" i="78"/>
  <c r="K185" i="78"/>
  <c r="J185" i="78"/>
  <c r="I185" i="78"/>
  <c r="H185" i="78"/>
  <c r="G185" i="78"/>
  <c r="F185" i="78"/>
  <c r="E185" i="78"/>
  <c r="M184" i="78"/>
  <c r="L184" i="78"/>
  <c r="K184" i="78"/>
  <c r="J184" i="78"/>
  <c r="I184" i="78"/>
  <c r="H184" i="78"/>
  <c r="G184" i="78"/>
  <c r="F184" i="78"/>
  <c r="E184" i="78"/>
  <c r="M183" i="78"/>
  <c r="L183" i="78"/>
  <c r="K183" i="78"/>
  <c r="J183" i="78"/>
  <c r="I183" i="78"/>
  <c r="H183" i="78"/>
  <c r="G183" i="78"/>
  <c r="F183" i="78"/>
  <c r="E183" i="78"/>
  <c r="M182" i="78"/>
  <c r="L182" i="78"/>
  <c r="K182" i="78"/>
  <c r="J182" i="78"/>
  <c r="I182" i="78"/>
  <c r="H182" i="78"/>
  <c r="G182" i="78"/>
  <c r="F182" i="78"/>
  <c r="E182" i="78"/>
  <c r="M181" i="78"/>
  <c r="L181" i="78"/>
  <c r="K181" i="78"/>
  <c r="J181" i="78"/>
  <c r="I181" i="78"/>
  <c r="H181" i="78"/>
  <c r="G181" i="78"/>
  <c r="F181" i="78"/>
  <c r="E181" i="78"/>
  <c r="M180" i="78"/>
  <c r="L180" i="78"/>
  <c r="K180" i="78"/>
  <c r="J180" i="78"/>
  <c r="I180" i="78"/>
  <c r="H180" i="78"/>
  <c r="G180" i="78"/>
  <c r="F180" i="78"/>
  <c r="E180" i="78"/>
  <c r="M179" i="78"/>
  <c r="L179" i="78"/>
  <c r="K179" i="78"/>
  <c r="J179" i="78"/>
  <c r="I179" i="78"/>
  <c r="H179" i="78"/>
  <c r="G179" i="78"/>
  <c r="F179" i="78"/>
  <c r="E179" i="78"/>
  <c r="M178" i="78"/>
  <c r="L178" i="78"/>
  <c r="K178" i="78"/>
  <c r="J178" i="78"/>
  <c r="I178" i="78"/>
  <c r="H178" i="78"/>
  <c r="G178" i="78"/>
  <c r="F178" i="78"/>
  <c r="E178" i="78"/>
  <c r="M177" i="78"/>
  <c r="L177" i="78"/>
  <c r="K177" i="78"/>
  <c r="J177" i="78"/>
  <c r="I177" i="78"/>
  <c r="H177" i="78"/>
  <c r="G177" i="78"/>
  <c r="F177" i="78"/>
  <c r="E177" i="78"/>
  <c r="M176" i="78"/>
  <c r="L176" i="78"/>
  <c r="K176" i="78"/>
  <c r="J176" i="78"/>
  <c r="I176" i="78"/>
  <c r="H176" i="78"/>
  <c r="G176" i="78"/>
  <c r="F176" i="78"/>
  <c r="E176" i="78"/>
  <c r="M175" i="78"/>
  <c r="L175" i="78"/>
  <c r="K175" i="78"/>
  <c r="J175" i="78"/>
  <c r="I175" i="78"/>
  <c r="H175" i="78"/>
  <c r="G175" i="78"/>
  <c r="F175" i="78"/>
  <c r="E175" i="78"/>
  <c r="M174" i="78"/>
  <c r="L174" i="78"/>
  <c r="K174" i="78"/>
  <c r="J174" i="78"/>
  <c r="I174" i="78"/>
  <c r="H174" i="78"/>
  <c r="G174" i="78"/>
  <c r="F174" i="78"/>
  <c r="E174" i="78"/>
  <c r="M173" i="78"/>
  <c r="L173" i="78"/>
  <c r="K173" i="78"/>
  <c r="J173" i="78"/>
  <c r="I173" i="78"/>
  <c r="H173" i="78"/>
  <c r="G173" i="78"/>
  <c r="F173" i="78"/>
  <c r="E173" i="78"/>
  <c r="M172" i="78"/>
  <c r="L172" i="78"/>
  <c r="K172" i="78"/>
  <c r="J172" i="78"/>
  <c r="I172" i="78"/>
  <c r="H172" i="78"/>
  <c r="G172" i="78"/>
  <c r="F172" i="78"/>
  <c r="E172" i="78"/>
  <c r="M171" i="78"/>
  <c r="L171" i="78"/>
  <c r="K171" i="78"/>
  <c r="J171" i="78"/>
  <c r="I171" i="78"/>
  <c r="H171" i="78"/>
  <c r="G171" i="78"/>
  <c r="F171" i="78"/>
  <c r="E171" i="78"/>
  <c r="M170" i="78"/>
  <c r="L170" i="78"/>
  <c r="K170" i="78"/>
  <c r="J170" i="78"/>
  <c r="I170" i="78"/>
  <c r="H170" i="78"/>
  <c r="G170" i="78"/>
  <c r="F170" i="78"/>
  <c r="E170" i="78"/>
  <c r="M169" i="78"/>
  <c r="L169" i="78"/>
  <c r="K169" i="78"/>
  <c r="J169" i="78"/>
  <c r="I169" i="78"/>
  <c r="H169" i="78"/>
  <c r="G169" i="78"/>
  <c r="F169" i="78"/>
  <c r="E169" i="78"/>
  <c r="M168" i="78"/>
  <c r="L168" i="78"/>
  <c r="K168" i="78"/>
  <c r="J168" i="78"/>
  <c r="I168" i="78"/>
  <c r="H168" i="78"/>
  <c r="G168" i="78"/>
  <c r="F168" i="78"/>
  <c r="E168" i="78"/>
  <c r="M167" i="78"/>
  <c r="L167" i="78"/>
  <c r="K167" i="78"/>
  <c r="J167" i="78"/>
  <c r="I167" i="78"/>
  <c r="H167" i="78"/>
  <c r="G167" i="78"/>
  <c r="F167" i="78"/>
  <c r="E167" i="78"/>
  <c r="M166" i="78"/>
  <c r="L166" i="78"/>
  <c r="K166" i="78"/>
  <c r="J166" i="78"/>
  <c r="I166" i="78"/>
  <c r="H166" i="78"/>
  <c r="G166" i="78"/>
  <c r="F166" i="78"/>
  <c r="E166" i="78"/>
  <c r="M165" i="78"/>
  <c r="L165" i="78"/>
  <c r="K165" i="78"/>
  <c r="J165" i="78"/>
  <c r="I165" i="78"/>
  <c r="H165" i="78"/>
  <c r="G165" i="78"/>
  <c r="F165" i="78"/>
  <c r="E165" i="78"/>
  <c r="M164" i="78"/>
  <c r="L164" i="78"/>
  <c r="K164" i="78"/>
  <c r="J164" i="78"/>
  <c r="I164" i="78"/>
  <c r="H164" i="78"/>
  <c r="G164" i="78"/>
  <c r="F164" i="78"/>
  <c r="E164" i="78"/>
  <c r="M163" i="78"/>
  <c r="L163" i="78"/>
  <c r="K163" i="78"/>
  <c r="J163" i="78"/>
  <c r="I163" i="78"/>
  <c r="H163" i="78"/>
  <c r="G163" i="78"/>
  <c r="F163" i="78"/>
  <c r="E163" i="78"/>
  <c r="M162" i="78"/>
  <c r="L162" i="78"/>
  <c r="K162" i="78"/>
  <c r="J162" i="78"/>
  <c r="I162" i="78"/>
  <c r="H162" i="78"/>
  <c r="G162" i="78"/>
  <c r="F162" i="78"/>
  <c r="E162" i="78"/>
  <c r="M161" i="78"/>
  <c r="L161" i="78"/>
  <c r="K161" i="78"/>
  <c r="J161" i="78"/>
  <c r="I161" i="78"/>
  <c r="H161" i="78"/>
  <c r="G161" i="78"/>
  <c r="F161" i="78"/>
  <c r="E161" i="78"/>
  <c r="M160" i="78"/>
  <c r="L160" i="78"/>
  <c r="K160" i="78"/>
  <c r="J160" i="78"/>
  <c r="I160" i="78"/>
  <c r="H160" i="78"/>
  <c r="G160" i="78"/>
  <c r="F160" i="78"/>
  <c r="E160" i="78"/>
  <c r="M159" i="78"/>
  <c r="L159" i="78"/>
  <c r="K159" i="78"/>
  <c r="J159" i="78"/>
  <c r="I159" i="78"/>
  <c r="H159" i="78"/>
  <c r="G159" i="78"/>
  <c r="F159" i="78"/>
  <c r="E159" i="78"/>
  <c r="M158" i="78"/>
  <c r="L158" i="78"/>
  <c r="K158" i="78"/>
  <c r="J158" i="78"/>
  <c r="I158" i="78"/>
  <c r="H158" i="78"/>
  <c r="G158" i="78"/>
  <c r="F158" i="78"/>
  <c r="E158" i="78"/>
  <c r="M157" i="78"/>
  <c r="L157" i="78"/>
  <c r="K157" i="78"/>
  <c r="J157" i="78"/>
  <c r="I157" i="78"/>
  <c r="H157" i="78"/>
  <c r="G157" i="78"/>
  <c r="F157" i="78"/>
  <c r="E157" i="78"/>
  <c r="M156" i="78"/>
  <c r="L156" i="78"/>
  <c r="K156" i="78"/>
  <c r="J156" i="78"/>
  <c r="I156" i="78"/>
  <c r="H156" i="78"/>
  <c r="G156" i="78"/>
  <c r="F156" i="78"/>
  <c r="E156" i="78"/>
  <c r="M155" i="78"/>
  <c r="L155" i="78"/>
  <c r="K155" i="78"/>
  <c r="J155" i="78"/>
  <c r="I155" i="78"/>
  <c r="H155" i="78"/>
  <c r="G155" i="78"/>
  <c r="F155" i="78"/>
  <c r="E155" i="78"/>
  <c r="M154" i="78"/>
  <c r="L154" i="78"/>
  <c r="K154" i="78"/>
  <c r="J154" i="78"/>
  <c r="I154" i="78"/>
  <c r="H154" i="78"/>
  <c r="G154" i="78"/>
  <c r="F154" i="78"/>
  <c r="E154" i="78"/>
  <c r="M153" i="78"/>
  <c r="L153" i="78"/>
  <c r="K153" i="78"/>
  <c r="J153" i="78"/>
  <c r="I153" i="78"/>
  <c r="H153" i="78"/>
  <c r="G153" i="78"/>
  <c r="F153" i="78"/>
  <c r="E153" i="78"/>
  <c r="M152" i="78"/>
  <c r="L152" i="78"/>
  <c r="K152" i="78"/>
  <c r="J152" i="78"/>
  <c r="I152" i="78"/>
  <c r="H152" i="78"/>
  <c r="G152" i="78"/>
  <c r="F152" i="78"/>
  <c r="E152" i="78"/>
  <c r="M151" i="78"/>
  <c r="L151" i="78"/>
  <c r="K151" i="78"/>
  <c r="J151" i="78"/>
  <c r="I151" i="78"/>
  <c r="H151" i="78"/>
  <c r="G151" i="78"/>
  <c r="F151" i="78"/>
  <c r="E151" i="78"/>
  <c r="M150" i="78"/>
  <c r="L150" i="78"/>
  <c r="K150" i="78"/>
  <c r="J150" i="78"/>
  <c r="I150" i="78"/>
  <c r="H150" i="78"/>
  <c r="G150" i="78"/>
  <c r="F150" i="78"/>
  <c r="E150" i="78"/>
  <c r="M149" i="78"/>
  <c r="L149" i="78"/>
  <c r="K149" i="78"/>
  <c r="J149" i="78"/>
  <c r="I149" i="78"/>
  <c r="H149" i="78"/>
  <c r="G149" i="78"/>
  <c r="F149" i="78"/>
  <c r="E149" i="78"/>
  <c r="M148" i="78"/>
  <c r="L148" i="78"/>
  <c r="K148" i="78"/>
  <c r="J148" i="78"/>
  <c r="I148" i="78"/>
  <c r="H148" i="78"/>
  <c r="G148" i="78"/>
  <c r="F148" i="78"/>
  <c r="E148" i="78"/>
  <c r="M147" i="78"/>
  <c r="L147" i="78"/>
  <c r="K147" i="78"/>
  <c r="J147" i="78"/>
  <c r="I147" i="78"/>
  <c r="H147" i="78"/>
  <c r="G147" i="78"/>
  <c r="F147" i="78"/>
  <c r="E147" i="78"/>
  <c r="M146" i="78"/>
  <c r="L146" i="78"/>
  <c r="K146" i="78"/>
  <c r="J146" i="78"/>
  <c r="I146" i="78"/>
  <c r="H146" i="78"/>
  <c r="G146" i="78"/>
  <c r="F146" i="78"/>
  <c r="E146" i="78"/>
  <c r="M145" i="78"/>
  <c r="L145" i="78"/>
  <c r="K145" i="78"/>
  <c r="J145" i="78"/>
  <c r="I145" i="78"/>
  <c r="H145" i="78"/>
  <c r="G145" i="78"/>
  <c r="F145" i="78"/>
  <c r="E145" i="78"/>
  <c r="M144" i="78"/>
  <c r="L144" i="78"/>
  <c r="K144" i="78"/>
  <c r="J144" i="78"/>
  <c r="I144" i="78"/>
  <c r="H144" i="78"/>
  <c r="G144" i="78"/>
  <c r="F144" i="78"/>
  <c r="E144" i="78"/>
  <c r="M143" i="78"/>
  <c r="L143" i="78"/>
  <c r="K143" i="78"/>
  <c r="J143" i="78"/>
  <c r="I143" i="78"/>
  <c r="H143" i="78"/>
  <c r="G143" i="78"/>
  <c r="F143" i="78"/>
  <c r="E143" i="78"/>
  <c r="M142" i="78"/>
  <c r="L142" i="78"/>
  <c r="K142" i="78"/>
  <c r="J142" i="78"/>
  <c r="I142" i="78"/>
  <c r="H142" i="78"/>
  <c r="G142" i="78"/>
  <c r="F142" i="78"/>
  <c r="E142" i="78"/>
  <c r="M141" i="78"/>
  <c r="L141" i="78"/>
  <c r="K141" i="78"/>
  <c r="J141" i="78"/>
  <c r="I141" i="78"/>
  <c r="H141" i="78"/>
  <c r="G141" i="78"/>
  <c r="F141" i="78"/>
  <c r="E141" i="78"/>
  <c r="M140" i="78"/>
  <c r="L140" i="78"/>
  <c r="K140" i="78"/>
  <c r="J140" i="78"/>
  <c r="I140" i="78"/>
  <c r="H140" i="78"/>
  <c r="G140" i="78"/>
  <c r="F140" i="78"/>
  <c r="E140" i="78"/>
  <c r="M139" i="78"/>
  <c r="L139" i="78"/>
  <c r="K139" i="78"/>
  <c r="J139" i="78"/>
  <c r="I139" i="78"/>
  <c r="H139" i="78"/>
  <c r="G139" i="78"/>
  <c r="F139" i="78"/>
  <c r="E139" i="78"/>
  <c r="M138" i="78"/>
  <c r="L138" i="78"/>
  <c r="K138" i="78"/>
  <c r="J138" i="78"/>
  <c r="I138" i="78"/>
  <c r="H138" i="78"/>
  <c r="G138" i="78"/>
  <c r="F138" i="78"/>
  <c r="E138" i="78"/>
  <c r="M137" i="78"/>
  <c r="L137" i="78"/>
  <c r="K137" i="78"/>
  <c r="J137" i="78"/>
  <c r="I137" i="78"/>
  <c r="H137" i="78"/>
  <c r="G137" i="78"/>
  <c r="F137" i="78"/>
  <c r="E137" i="78"/>
  <c r="M136" i="78"/>
  <c r="L136" i="78"/>
  <c r="K136" i="78"/>
  <c r="J136" i="78"/>
  <c r="I136" i="78"/>
  <c r="H136" i="78"/>
  <c r="G136" i="78"/>
  <c r="F136" i="78"/>
  <c r="E136" i="78"/>
  <c r="M135" i="78"/>
  <c r="L135" i="78"/>
  <c r="K135" i="78"/>
  <c r="J135" i="78"/>
  <c r="I135" i="78"/>
  <c r="H135" i="78"/>
  <c r="G135" i="78"/>
  <c r="F135" i="78"/>
  <c r="E135" i="78"/>
  <c r="M134" i="78"/>
  <c r="L134" i="78"/>
  <c r="K134" i="78"/>
  <c r="J134" i="78"/>
  <c r="I134" i="78"/>
  <c r="H134" i="78"/>
  <c r="G134" i="78"/>
  <c r="F134" i="78"/>
  <c r="E134" i="78"/>
  <c r="M133" i="78"/>
  <c r="L133" i="78"/>
  <c r="K133" i="78"/>
  <c r="J133" i="78"/>
  <c r="I133" i="78"/>
  <c r="H133" i="78"/>
  <c r="G133" i="78"/>
  <c r="F133" i="78"/>
  <c r="E133" i="78"/>
  <c r="M132" i="78"/>
  <c r="L132" i="78"/>
  <c r="K132" i="78"/>
  <c r="J132" i="78"/>
  <c r="I132" i="78"/>
  <c r="H132" i="78"/>
  <c r="G132" i="78"/>
  <c r="F132" i="78"/>
  <c r="E132" i="78"/>
  <c r="M131" i="78"/>
  <c r="L131" i="78"/>
  <c r="K131" i="78"/>
  <c r="J131" i="78"/>
  <c r="I131" i="78"/>
  <c r="H131" i="78"/>
  <c r="G131" i="78"/>
  <c r="F131" i="78"/>
  <c r="E131" i="78"/>
  <c r="M130" i="78"/>
  <c r="L130" i="78"/>
  <c r="K130" i="78"/>
  <c r="J130" i="78"/>
  <c r="I130" i="78"/>
  <c r="H130" i="78"/>
  <c r="G130" i="78"/>
  <c r="F130" i="78"/>
  <c r="E130" i="78"/>
  <c r="M129" i="78"/>
  <c r="L129" i="78"/>
  <c r="K129" i="78"/>
  <c r="J129" i="78"/>
  <c r="I129" i="78"/>
  <c r="H129" i="78"/>
  <c r="G129" i="78"/>
  <c r="F129" i="78"/>
  <c r="E129" i="78"/>
  <c r="M128" i="78"/>
  <c r="L128" i="78"/>
  <c r="K128" i="78"/>
  <c r="J128" i="78"/>
  <c r="I128" i="78"/>
  <c r="H128" i="78"/>
  <c r="G128" i="78"/>
  <c r="F128" i="78"/>
  <c r="E128" i="78"/>
  <c r="M127" i="78"/>
  <c r="L127" i="78"/>
  <c r="K127" i="78"/>
  <c r="J127" i="78"/>
  <c r="I127" i="78"/>
  <c r="H127" i="78"/>
  <c r="G127" i="78"/>
  <c r="F127" i="78"/>
  <c r="E127" i="78"/>
  <c r="M126" i="78"/>
  <c r="L126" i="78"/>
  <c r="K126" i="78"/>
  <c r="J126" i="78"/>
  <c r="I126" i="78"/>
  <c r="H126" i="78"/>
  <c r="G126" i="78"/>
  <c r="F126" i="78"/>
  <c r="E126" i="78"/>
  <c r="M125" i="78"/>
  <c r="L125" i="78"/>
  <c r="K125" i="78"/>
  <c r="J125" i="78"/>
  <c r="I125" i="78"/>
  <c r="H125" i="78"/>
  <c r="G125" i="78"/>
  <c r="F125" i="78"/>
  <c r="E125" i="78"/>
  <c r="M124" i="78"/>
  <c r="L124" i="78"/>
  <c r="K124" i="78"/>
  <c r="J124" i="78"/>
  <c r="I124" i="78"/>
  <c r="H124" i="78"/>
  <c r="G124" i="78"/>
  <c r="F124" i="78"/>
  <c r="E124" i="78"/>
  <c r="M123" i="78"/>
  <c r="L123" i="78"/>
  <c r="K123" i="78"/>
  <c r="J123" i="78"/>
  <c r="I123" i="78"/>
  <c r="H123" i="78"/>
  <c r="G123" i="78"/>
  <c r="F123" i="78"/>
  <c r="E123" i="78"/>
  <c r="M122" i="78"/>
  <c r="L122" i="78"/>
  <c r="K122" i="78"/>
  <c r="J122" i="78"/>
  <c r="I122" i="78"/>
  <c r="H122" i="78"/>
  <c r="G122" i="78"/>
  <c r="F122" i="78"/>
  <c r="E122" i="78"/>
  <c r="M121" i="78"/>
  <c r="L121" i="78"/>
  <c r="K121" i="78"/>
  <c r="J121" i="78"/>
  <c r="I121" i="78"/>
  <c r="H121" i="78"/>
  <c r="G121" i="78"/>
  <c r="F121" i="78"/>
  <c r="E121" i="78"/>
  <c r="M120" i="78"/>
  <c r="L120" i="78"/>
  <c r="K120" i="78"/>
  <c r="J120" i="78"/>
  <c r="I120" i="78"/>
  <c r="H120" i="78"/>
  <c r="G120" i="78"/>
  <c r="F120" i="78"/>
  <c r="E120" i="78"/>
  <c r="M119" i="78"/>
  <c r="L119" i="78"/>
  <c r="K119" i="78"/>
  <c r="J119" i="78"/>
  <c r="I119" i="78"/>
  <c r="H119" i="78"/>
  <c r="G119" i="78"/>
  <c r="F119" i="78"/>
  <c r="E119" i="78"/>
  <c r="M118" i="78"/>
  <c r="L118" i="78"/>
  <c r="K118" i="78"/>
  <c r="J118" i="78"/>
  <c r="I118" i="78"/>
  <c r="H118" i="78"/>
  <c r="G118" i="78"/>
  <c r="F118" i="78"/>
  <c r="E118" i="78"/>
  <c r="M117" i="78"/>
  <c r="L117" i="78"/>
  <c r="K117" i="78"/>
  <c r="J117" i="78"/>
  <c r="I117" i="78"/>
  <c r="H117" i="78"/>
  <c r="G117" i="78"/>
  <c r="F117" i="78"/>
  <c r="E117" i="78"/>
  <c r="M116" i="78"/>
  <c r="L116" i="78"/>
  <c r="K116" i="78"/>
  <c r="J116" i="78"/>
  <c r="I116" i="78"/>
  <c r="H116" i="78"/>
  <c r="G116" i="78"/>
  <c r="F116" i="78"/>
  <c r="E116" i="78"/>
  <c r="M115" i="78"/>
  <c r="L115" i="78"/>
  <c r="K115" i="78"/>
  <c r="J115" i="78"/>
  <c r="I115" i="78"/>
  <c r="H115" i="78"/>
  <c r="G115" i="78"/>
  <c r="F115" i="78"/>
  <c r="E115" i="78"/>
  <c r="M114" i="78"/>
  <c r="L114" i="78"/>
  <c r="K114" i="78"/>
  <c r="J114" i="78"/>
  <c r="I114" i="78"/>
  <c r="H114" i="78"/>
  <c r="G114" i="78"/>
  <c r="F114" i="78"/>
  <c r="E114" i="78"/>
  <c r="M113" i="78"/>
  <c r="L113" i="78"/>
  <c r="K113" i="78"/>
  <c r="J113" i="78"/>
  <c r="I113" i="78"/>
  <c r="H113" i="78"/>
  <c r="G113" i="78"/>
  <c r="F113" i="78"/>
  <c r="E113" i="78"/>
  <c r="M112" i="78"/>
  <c r="L112" i="78"/>
  <c r="K112" i="78"/>
  <c r="J112" i="78"/>
  <c r="I112" i="78"/>
  <c r="H112" i="78"/>
  <c r="G112" i="78"/>
  <c r="F112" i="78"/>
  <c r="E112" i="78"/>
  <c r="M111" i="78"/>
  <c r="L111" i="78"/>
  <c r="K111" i="78"/>
  <c r="J111" i="78"/>
  <c r="I111" i="78"/>
  <c r="H111" i="78"/>
  <c r="G111" i="78"/>
  <c r="F111" i="78"/>
  <c r="E111" i="78"/>
  <c r="M110" i="78"/>
  <c r="L110" i="78"/>
  <c r="K110" i="78"/>
  <c r="J110" i="78"/>
  <c r="I110" i="78"/>
  <c r="H110" i="78"/>
  <c r="G110" i="78"/>
  <c r="F110" i="78"/>
  <c r="E110" i="78"/>
  <c r="M109" i="78"/>
  <c r="L109" i="78"/>
  <c r="K109" i="78"/>
  <c r="J109" i="78"/>
  <c r="I109" i="78"/>
  <c r="H109" i="78"/>
  <c r="G109" i="78"/>
  <c r="F109" i="78"/>
  <c r="E109" i="78"/>
  <c r="M108" i="78"/>
  <c r="L108" i="78"/>
  <c r="K108" i="78"/>
  <c r="J108" i="78"/>
  <c r="I108" i="78"/>
  <c r="H108" i="78"/>
  <c r="G108" i="78"/>
  <c r="F108" i="78"/>
  <c r="E108" i="78"/>
  <c r="M107" i="78"/>
  <c r="L107" i="78"/>
  <c r="K107" i="78"/>
  <c r="J107" i="78"/>
  <c r="I107" i="78"/>
  <c r="H107" i="78"/>
  <c r="G107" i="78"/>
  <c r="F107" i="78"/>
  <c r="E107" i="78"/>
  <c r="M106" i="78"/>
  <c r="L106" i="78"/>
  <c r="K106" i="78"/>
  <c r="J106" i="78"/>
  <c r="I106" i="78"/>
  <c r="H106" i="78"/>
  <c r="G106" i="78"/>
  <c r="F106" i="78"/>
  <c r="E106" i="78"/>
  <c r="M105" i="78"/>
  <c r="L105" i="78"/>
  <c r="K105" i="78"/>
  <c r="J105" i="78"/>
  <c r="I105" i="78"/>
  <c r="H105" i="78"/>
  <c r="G105" i="78"/>
  <c r="F105" i="78"/>
  <c r="E105" i="78"/>
  <c r="M104" i="78"/>
  <c r="L104" i="78"/>
  <c r="K104" i="78"/>
  <c r="J104" i="78"/>
  <c r="I104" i="78"/>
  <c r="H104" i="78"/>
  <c r="G104" i="78"/>
  <c r="F104" i="78"/>
  <c r="E104" i="78"/>
  <c r="M103" i="78"/>
  <c r="L103" i="78"/>
  <c r="K103" i="78"/>
  <c r="J103" i="78"/>
  <c r="I103" i="78"/>
  <c r="H103" i="78"/>
  <c r="G103" i="78"/>
  <c r="F103" i="78"/>
  <c r="E103" i="78"/>
  <c r="M102" i="78"/>
  <c r="L102" i="78"/>
  <c r="K102" i="78"/>
  <c r="J102" i="78"/>
  <c r="I102" i="78"/>
  <c r="H102" i="78"/>
  <c r="G102" i="78"/>
  <c r="F102" i="78"/>
  <c r="E102" i="78"/>
  <c r="M101" i="78"/>
  <c r="L101" i="78"/>
  <c r="K101" i="78"/>
  <c r="J101" i="78"/>
  <c r="I101" i="78"/>
  <c r="H101" i="78"/>
  <c r="G101" i="78"/>
  <c r="F101" i="78"/>
  <c r="E101" i="78"/>
  <c r="M100" i="78"/>
  <c r="L100" i="78"/>
  <c r="K100" i="78"/>
  <c r="J100" i="78"/>
  <c r="I100" i="78"/>
  <c r="H100" i="78"/>
  <c r="G100" i="78"/>
  <c r="F100" i="78"/>
  <c r="E100" i="78"/>
  <c r="M99" i="78"/>
  <c r="L99" i="78"/>
  <c r="K99" i="78"/>
  <c r="J99" i="78"/>
  <c r="I99" i="78"/>
  <c r="H99" i="78"/>
  <c r="G99" i="78"/>
  <c r="F99" i="78"/>
  <c r="E99" i="78"/>
  <c r="M98" i="78"/>
  <c r="L98" i="78"/>
  <c r="K98" i="78"/>
  <c r="J98" i="78"/>
  <c r="I98" i="78"/>
  <c r="H98" i="78"/>
  <c r="G98" i="78"/>
  <c r="F98" i="78"/>
  <c r="E98" i="78"/>
  <c r="M97" i="78"/>
  <c r="L97" i="78"/>
  <c r="K97" i="78"/>
  <c r="J97" i="78"/>
  <c r="I97" i="78"/>
  <c r="H97" i="78"/>
  <c r="G97" i="78"/>
  <c r="F97" i="78"/>
  <c r="E97" i="78"/>
  <c r="M96" i="78"/>
  <c r="L96" i="78"/>
  <c r="K96" i="78"/>
  <c r="J96" i="78"/>
  <c r="I96" i="78"/>
  <c r="H96" i="78"/>
  <c r="G96" i="78"/>
  <c r="F96" i="78"/>
  <c r="E96" i="78"/>
  <c r="M95" i="78"/>
  <c r="L95" i="78"/>
  <c r="K95" i="78"/>
  <c r="J95" i="78"/>
  <c r="I95" i="78"/>
  <c r="H95" i="78"/>
  <c r="G95" i="78"/>
  <c r="F95" i="78"/>
  <c r="E95" i="78"/>
  <c r="M94" i="78"/>
  <c r="L94" i="78"/>
  <c r="K94" i="78"/>
  <c r="J94" i="78"/>
  <c r="I94" i="78"/>
  <c r="H94" i="78"/>
  <c r="G94" i="78"/>
  <c r="F94" i="78"/>
  <c r="E94" i="78"/>
  <c r="M93" i="78"/>
  <c r="L93" i="78"/>
  <c r="K93" i="78"/>
  <c r="J93" i="78"/>
  <c r="I93" i="78"/>
  <c r="H93" i="78"/>
  <c r="G93" i="78"/>
  <c r="F93" i="78"/>
  <c r="E93" i="78"/>
  <c r="M92" i="78"/>
  <c r="L92" i="78"/>
  <c r="K92" i="78"/>
  <c r="J92" i="78"/>
  <c r="I92" i="78"/>
  <c r="H92" i="78"/>
  <c r="G92" i="78"/>
  <c r="F92" i="78"/>
  <c r="E92" i="78"/>
  <c r="M91" i="78"/>
  <c r="L91" i="78"/>
  <c r="K91" i="78"/>
  <c r="J91" i="78"/>
  <c r="I91" i="78"/>
  <c r="H91" i="78"/>
  <c r="G91" i="78"/>
  <c r="F91" i="78"/>
  <c r="E91" i="78"/>
  <c r="M90" i="78"/>
  <c r="L90" i="78"/>
  <c r="K90" i="78"/>
  <c r="J90" i="78"/>
  <c r="I90" i="78"/>
  <c r="H90" i="78"/>
  <c r="G90" i="78"/>
  <c r="F90" i="78"/>
  <c r="E90" i="78"/>
  <c r="M89" i="78"/>
  <c r="L89" i="78"/>
  <c r="K89" i="78"/>
  <c r="J89" i="78"/>
  <c r="I89" i="78"/>
  <c r="H89" i="78"/>
  <c r="G89" i="78"/>
  <c r="F89" i="78"/>
  <c r="E89" i="78"/>
  <c r="M88" i="78"/>
  <c r="L88" i="78"/>
  <c r="K88" i="78"/>
  <c r="J88" i="78"/>
  <c r="I88" i="78"/>
  <c r="H88" i="78"/>
  <c r="G88" i="78"/>
  <c r="F88" i="78"/>
  <c r="E88" i="78"/>
  <c r="M87" i="78"/>
  <c r="L87" i="78"/>
  <c r="K87" i="78"/>
  <c r="J87" i="78"/>
  <c r="I87" i="78"/>
  <c r="H87" i="78"/>
  <c r="G87" i="78"/>
  <c r="F87" i="78"/>
  <c r="E87" i="78"/>
  <c r="M86" i="78"/>
  <c r="L86" i="78"/>
  <c r="K86" i="78"/>
  <c r="J86" i="78"/>
  <c r="I86" i="78"/>
  <c r="H86" i="78"/>
  <c r="G86" i="78"/>
  <c r="F86" i="78"/>
  <c r="E86" i="78"/>
  <c r="M85" i="78"/>
  <c r="L85" i="78"/>
  <c r="K85" i="78"/>
  <c r="J85" i="78"/>
  <c r="I85" i="78"/>
  <c r="H85" i="78"/>
  <c r="G85" i="78"/>
  <c r="F85" i="78"/>
  <c r="E85" i="78"/>
  <c r="M84" i="78"/>
  <c r="L84" i="78"/>
  <c r="K84" i="78"/>
  <c r="J84" i="78"/>
  <c r="I84" i="78"/>
  <c r="H84" i="78"/>
  <c r="G84" i="78"/>
  <c r="F84" i="78"/>
  <c r="E84" i="78"/>
  <c r="M83" i="78"/>
  <c r="L83" i="78"/>
  <c r="K83" i="78"/>
  <c r="J83" i="78"/>
  <c r="I83" i="78"/>
  <c r="H83" i="78"/>
  <c r="G83" i="78"/>
  <c r="F83" i="78"/>
  <c r="E83" i="78"/>
  <c r="M82" i="78"/>
  <c r="L82" i="78"/>
  <c r="K82" i="78"/>
  <c r="J82" i="78"/>
  <c r="I82" i="78"/>
  <c r="H82" i="78"/>
  <c r="G82" i="78"/>
  <c r="F82" i="78"/>
  <c r="E82" i="78"/>
  <c r="M81" i="78"/>
  <c r="L81" i="78"/>
  <c r="K81" i="78"/>
  <c r="J81" i="78"/>
  <c r="I81" i="78"/>
  <c r="H81" i="78"/>
  <c r="G81" i="78"/>
  <c r="F81" i="78"/>
  <c r="E81" i="78"/>
  <c r="M80" i="78"/>
  <c r="L80" i="78"/>
  <c r="K80" i="78"/>
  <c r="J80" i="78"/>
  <c r="I80" i="78"/>
  <c r="H80" i="78"/>
  <c r="G80" i="78"/>
  <c r="F80" i="78"/>
  <c r="E80" i="78"/>
  <c r="M79" i="78"/>
  <c r="L79" i="78"/>
  <c r="K79" i="78"/>
  <c r="J79" i="78"/>
  <c r="I79" i="78"/>
  <c r="H79" i="78"/>
  <c r="G79" i="78"/>
  <c r="F79" i="78"/>
  <c r="E79" i="78"/>
  <c r="M78" i="78"/>
  <c r="L78" i="78"/>
  <c r="K78" i="78"/>
  <c r="J78" i="78"/>
  <c r="I78" i="78"/>
  <c r="H78" i="78"/>
  <c r="G78" i="78"/>
  <c r="F78" i="78"/>
  <c r="E78" i="78"/>
  <c r="M77" i="78"/>
  <c r="L77" i="78"/>
  <c r="K77" i="78"/>
  <c r="J77" i="78"/>
  <c r="I77" i="78"/>
  <c r="H77" i="78"/>
  <c r="G77" i="78"/>
  <c r="F77" i="78"/>
  <c r="E77" i="78"/>
  <c r="M76" i="78"/>
  <c r="L76" i="78"/>
  <c r="K76" i="78"/>
  <c r="J76" i="78"/>
  <c r="I76" i="78"/>
  <c r="H76" i="78"/>
  <c r="G76" i="78"/>
  <c r="F76" i="78"/>
  <c r="E76" i="78"/>
  <c r="M75" i="78"/>
  <c r="L75" i="78"/>
  <c r="K75" i="78"/>
  <c r="J75" i="78"/>
  <c r="I75" i="78"/>
  <c r="H75" i="78"/>
  <c r="G75" i="78"/>
  <c r="F75" i="78"/>
  <c r="E75" i="78"/>
  <c r="M74" i="78"/>
  <c r="L74" i="78"/>
  <c r="K74" i="78"/>
  <c r="J74" i="78"/>
  <c r="I74" i="78"/>
  <c r="H74" i="78"/>
  <c r="G74" i="78"/>
  <c r="F74" i="78"/>
  <c r="E74" i="78"/>
  <c r="M73" i="78"/>
  <c r="L73" i="78"/>
  <c r="K73" i="78"/>
  <c r="J73" i="78"/>
  <c r="I73" i="78"/>
  <c r="H73" i="78"/>
  <c r="G73" i="78"/>
  <c r="F73" i="78"/>
  <c r="E73" i="78"/>
  <c r="M72" i="78"/>
  <c r="L72" i="78"/>
  <c r="K72" i="78"/>
  <c r="J72" i="78"/>
  <c r="I72" i="78"/>
  <c r="H72" i="78"/>
  <c r="G72" i="78"/>
  <c r="F72" i="78"/>
  <c r="E72" i="78"/>
  <c r="M71" i="78"/>
  <c r="L71" i="78"/>
  <c r="K71" i="78"/>
  <c r="J71" i="78"/>
  <c r="I71" i="78"/>
  <c r="H71" i="78"/>
  <c r="G71" i="78"/>
  <c r="F71" i="78"/>
  <c r="E71" i="78"/>
  <c r="M70" i="78"/>
  <c r="L70" i="78"/>
  <c r="K70" i="78"/>
  <c r="J70" i="78"/>
  <c r="I70" i="78"/>
  <c r="H70" i="78"/>
  <c r="G70" i="78"/>
  <c r="F70" i="78"/>
  <c r="E70" i="78"/>
  <c r="M69" i="78"/>
  <c r="L69" i="78"/>
  <c r="K69" i="78"/>
  <c r="J69" i="78"/>
  <c r="I69" i="78"/>
  <c r="H69" i="78"/>
  <c r="G69" i="78"/>
  <c r="F69" i="78"/>
  <c r="E69" i="78"/>
  <c r="M68" i="78"/>
  <c r="L68" i="78"/>
  <c r="K68" i="78"/>
  <c r="J68" i="78"/>
  <c r="I68" i="78"/>
  <c r="H68" i="78"/>
  <c r="G68" i="78"/>
  <c r="F68" i="78"/>
  <c r="E68" i="78"/>
  <c r="M67" i="78"/>
  <c r="L67" i="78"/>
  <c r="K67" i="78"/>
  <c r="J67" i="78"/>
  <c r="I67" i="78"/>
  <c r="H67" i="78"/>
  <c r="G67" i="78"/>
  <c r="F67" i="78"/>
  <c r="E67" i="78"/>
  <c r="M66" i="78"/>
  <c r="L66" i="78"/>
  <c r="K66" i="78"/>
  <c r="J66" i="78"/>
  <c r="I66" i="78"/>
  <c r="H66" i="78"/>
  <c r="G66" i="78"/>
  <c r="F66" i="78"/>
  <c r="E66" i="78"/>
  <c r="M65" i="78"/>
  <c r="L65" i="78"/>
  <c r="K65" i="78"/>
  <c r="J65" i="78"/>
  <c r="I65" i="78"/>
  <c r="H65" i="78"/>
  <c r="G65" i="78"/>
  <c r="F65" i="78"/>
  <c r="E65" i="78"/>
  <c r="M64" i="78"/>
  <c r="L64" i="78"/>
  <c r="K64" i="78"/>
  <c r="J64" i="78"/>
  <c r="I64" i="78"/>
  <c r="H64" i="78"/>
  <c r="G64" i="78"/>
  <c r="F64" i="78"/>
  <c r="E64" i="78"/>
  <c r="M63" i="78"/>
  <c r="L63" i="78"/>
  <c r="K63" i="78"/>
  <c r="J63" i="78"/>
  <c r="I63" i="78"/>
  <c r="H63" i="78"/>
  <c r="G63" i="78"/>
  <c r="F63" i="78"/>
  <c r="E63" i="78"/>
  <c r="M62" i="78"/>
  <c r="L62" i="78"/>
  <c r="K62" i="78"/>
  <c r="J62" i="78"/>
  <c r="I62" i="78"/>
  <c r="H62" i="78"/>
  <c r="G62" i="78"/>
  <c r="F62" i="78"/>
  <c r="E62" i="78"/>
  <c r="M61" i="78"/>
  <c r="L61" i="78"/>
  <c r="K61" i="78"/>
  <c r="J61" i="78"/>
  <c r="I61" i="78"/>
  <c r="H61" i="78"/>
  <c r="G61" i="78"/>
  <c r="F61" i="78"/>
  <c r="E61" i="78"/>
  <c r="M60" i="78"/>
  <c r="L60" i="78"/>
  <c r="K60" i="78"/>
  <c r="J60" i="78"/>
  <c r="I60" i="78"/>
  <c r="H60" i="78"/>
  <c r="G60" i="78"/>
  <c r="F60" i="78"/>
  <c r="E60" i="78"/>
  <c r="M59" i="78"/>
  <c r="L59" i="78"/>
  <c r="K59" i="78"/>
  <c r="J59" i="78"/>
  <c r="I59" i="78"/>
  <c r="H59" i="78"/>
  <c r="G59" i="78"/>
  <c r="F59" i="78"/>
  <c r="E59" i="78"/>
  <c r="M58" i="78"/>
  <c r="L58" i="78"/>
  <c r="K58" i="78"/>
  <c r="J58" i="78"/>
  <c r="I58" i="78"/>
  <c r="H58" i="78"/>
  <c r="G58" i="78"/>
  <c r="F58" i="78"/>
  <c r="E58" i="78"/>
  <c r="M57" i="78"/>
  <c r="L57" i="78"/>
  <c r="K57" i="78"/>
  <c r="J57" i="78"/>
  <c r="I57" i="78"/>
  <c r="H57" i="78"/>
  <c r="G57" i="78"/>
  <c r="F57" i="78"/>
  <c r="E57" i="78"/>
  <c r="M56" i="78"/>
  <c r="L56" i="78"/>
  <c r="K56" i="78"/>
  <c r="J56" i="78"/>
  <c r="I56" i="78"/>
  <c r="H56" i="78"/>
  <c r="G56" i="78"/>
  <c r="F56" i="78"/>
  <c r="E56" i="78"/>
  <c r="M55" i="78"/>
  <c r="L55" i="78"/>
  <c r="K55" i="78"/>
  <c r="J55" i="78"/>
  <c r="I55" i="78"/>
  <c r="H55" i="78"/>
  <c r="G55" i="78"/>
  <c r="F55" i="78"/>
  <c r="E55" i="78"/>
  <c r="M54" i="78"/>
  <c r="L54" i="78"/>
  <c r="K54" i="78"/>
  <c r="J54" i="78"/>
  <c r="I54" i="78"/>
  <c r="H54" i="78"/>
  <c r="G54" i="78"/>
  <c r="F54" i="78"/>
  <c r="E54" i="78"/>
  <c r="M53" i="78"/>
  <c r="L53" i="78"/>
  <c r="K53" i="78"/>
  <c r="J53" i="78"/>
  <c r="I53" i="78"/>
  <c r="H53" i="78"/>
  <c r="G53" i="78"/>
  <c r="F53" i="78"/>
  <c r="E53" i="78"/>
  <c r="M52" i="78"/>
  <c r="L52" i="78"/>
  <c r="K52" i="78"/>
  <c r="J52" i="78"/>
  <c r="I52" i="78"/>
  <c r="H52" i="78"/>
  <c r="G52" i="78"/>
  <c r="F52" i="78"/>
  <c r="E52" i="78"/>
  <c r="M51" i="78"/>
  <c r="L51" i="78"/>
  <c r="K51" i="78"/>
  <c r="J51" i="78"/>
  <c r="I51" i="78"/>
  <c r="H51" i="78"/>
  <c r="G51" i="78"/>
  <c r="F51" i="78"/>
  <c r="E51" i="78"/>
  <c r="M50" i="78"/>
  <c r="L50" i="78"/>
  <c r="K50" i="78"/>
  <c r="J50" i="78"/>
  <c r="I50" i="78"/>
  <c r="H50" i="78"/>
  <c r="G50" i="78"/>
  <c r="F50" i="78"/>
  <c r="E50" i="78"/>
  <c r="M49" i="78"/>
  <c r="L49" i="78"/>
  <c r="K49" i="78"/>
  <c r="J49" i="78"/>
  <c r="I49" i="78"/>
  <c r="H49" i="78"/>
  <c r="G49" i="78"/>
  <c r="F49" i="78"/>
  <c r="E49" i="78"/>
  <c r="M48" i="78"/>
  <c r="L48" i="78"/>
  <c r="K48" i="78"/>
  <c r="J48" i="78"/>
  <c r="I48" i="78"/>
  <c r="H48" i="78"/>
  <c r="G48" i="78"/>
  <c r="F48" i="78"/>
  <c r="E48" i="78"/>
  <c r="M47" i="78"/>
  <c r="L47" i="78"/>
  <c r="K47" i="78"/>
  <c r="J47" i="78"/>
  <c r="I47" i="78"/>
  <c r="H47" i="78"/>
  <c r="G47" i="78"/>
  <c r="F47" i="78"/>
  <c r="E47" i="78"/>
  <c r="M46" i="78"/>
  <c r="L46" i="78"/>
  <c r="K46" i="78"/>
  <c r="J46" i="78"/>
  <c r="I46" i="78"/>
  <c r="H46" i="78"/>
  <c r="G46" i="78"/>
  <c r="F46" i="78"/>
  <c r="E46" i="78"/>
  <c r="M45" i="78"/>
  <c r="L45" i="78"/>
  <c r="K45" i="78"/>
  <c r="J45" i="78"/>
  <c r="I45" i="78"/>
  <c r="H45" i="78"/>
  <c r="G45" i="78"/>
  <c r="F45" i="78"/>
  <c r="E45" i="78"/>
  <c r="M44" i="78"/>
  <c r="L44" i="78"/>
  <c r="K44" i="78"/>
  <c r="J44" i="78"/>
  <c r="I44" i="78"/>
  <c r="H44" i="78"/>
  <c r="G44" i="78"/>
  <c r="F44" i="78"/>
  <c r="E44" i="78"/>
  <c r="M43" i="78"/>
  <c r="L43" i="78"/>
  <c r="K43" i="78"/>
  <c r="J43" i="78"/>
  <c r="I43" i="78"/>
  <c r="H43" i="78"/>
  <c r="G43" i="78"/>
  <c r="F43" i="78"/>
  <c r="E43" i="78"/>
  <c r="M42" i="78"/>
  <c r="L42" i="78"/>
  <c r="K42" i="78"/>
  <c r="J42" i="78"/>
  <c r="I42" i="78"/>
  <c r="H42" i="78"/>
  <c r="G42" i="78"/>
  <c r="F42" i="78"/>
  <c r="E42" i="78"/>
  <c r="M41" i="78"/>
  <c r="L41" i="78"/>
  <c r="K41" i="78"/>
  <c r="J41" i="78"/>
  <c r="I41" i="78"/>
  <c r="H41" i="78"/>
  <c r="G41" i="78"/>
  <c r="F41" i="78"/>
  <c r="E41" i="78"/>
  <c r="M40" i="78"/>
  <c r="L40" i="78"/>
  <c r="K40" i="78"/>
  <c r="J40" i="78"/>
  <c r="I40" i="78"/>
  <c r="H40" i="78"/>
  <c r="G40" i="78"/>
  <c r="F40" i="78"/>
  <c r="E40" i="78"/>
  <c r="M39" i="78"/>
  <c r="L39" i="78"/>
  <c r="K39" i="78"/>
  <c r="J39" i="78"/>
  <c r="I39" i="78"/>
  <c r="H39" i="78"/>
  <c r="G39" i="78"/>
  <c r="F39" i="78"/>
  <c r="E39" i="78"/>
  <c r="M38" i="78"/>
  <c r="L38" i="78"/>
  <c r="K38" i="78"/>
  <c r="J38" i="78"/>
  <c r="I38" i="78"/>
  <c r="H38" i="78"/>
  <c r="G38" i="78"/>
  <c r="F38" i="78"/>
  <c r="E38" i="78"/>
  <c r="M37" i="78"/>
  <c r="L37" i="78"/>
  <c r="K37" i="78"/>
  <c r="J37" i="78"/>
  <c r="I37" i="78"/>
  <c r="H37" i="78"/>
  <c r="G37" i="78"/>
  <c r="F37" i="78"/>
  <c r="E37" i="78"/>
  <c r="M36" i="78"/>
  <c r="L36" i="78"/>
  <c r="K36" i="78"/>
  <c r="J36" i="78"/>
  <c r="I36" i="78"/>
  <c r="H36" i="78"/>
  <c r="G36" i="78"/>
  <c r="F36" i="78"/>
  <c r="E36" i="78"/>
  <c r="M35" i="78"/>
  <c r="L35" i="78"/>
  <c r="K35" i="78"/>
  <c r="J35" i="78"/>
  <c r="I35" i="78"/>
  <c r="H35" i="78"/>
  <c r="G35" i="78"/>
  <c r="F35" i="78"/>
  <c r="E35" i="78"/>
  <c r="M34" i="78"/>
  <c r="L34" i="78"/>
  <c r="K34" i="78"/>
  <c r="J34" i="78"/>
  <c r="I34" i="78"/>
  <c r="H34" i="78"/>
  <c r="G34" i="78"/>
  <c r="F34" i="78"/>
  <c r="E34" i="78"/>
  <c r="M33" i="78"/>
  <c r="L33" i="78"/>
  <c r="K33" i="78"/>
  <c r="J33" i="78"/>
  <c r="I33" i="78"/>
  <c r="H33" i="78"/>
  <c r="G33" i="78"/>
  <c r="F33" i="78"/>
  <c r="E33" i="78"/>
  <c r="M32" i="78"/>
  <c r="L32" i="78"/>
  <c r="K32" i="78"/>
  <c r="J32" i="78"/>
  <c r="I32" i="78"/>
  <c r="H32" i="78"/>
  <c r="G32" i="78"/>
  <c r="F32" i="78"/>
  <c r="E32" i="78"/>
  <c r="M31" i="78"/>
  <c r="L31" i="78"/>
  <c r="K31" i="78"/>
  <c r="J31" i="78"/>
  <c r="I31" i="78"/>
  <c r="H31" i="78"/>
  <c r="G31" i="78"/>
  <c r="F31" i="78"/>
  <c r="E31" i="78"/>
  <c r="M30" i="78"/>
  <c r="L30" i="78"/>
  <c r="K30" i="78"/>
  <c r="J30" i="78"/>
  <c r="I30" i="78"/>
  <c r="H30" i="78"/>
  <c r="G30" i="78"/>
  <c r="F30" i="78"/>
  <c r="E30" i="78"/>
  <c r="M29" i="78"/>
  <c r="L29" i="78"/>
  <c r="K29" i="78"/>
  <c r="J29" i="78"/>
  <c r="I29" i="78"/>
  <c r="H29" i="78"/>
  <c r="G29" i="78"/>
  <c r="F29" i="78"/>
  <c r="E29" i="78"/>
  <c r="M28" i="78"/>
  <c r="L28" i="78"/>
  <c r="K28" i="78"/>
  <c r="J28" i="78"/>
  <c r="I28" i="78"/>
  <c r="H28" i="78"/>
  <c r="G28" i="78"/>
  <c r="F28" i="78"/>
  <c r="E28" i="78"/>
  <c r="M27" i="78"/>
  <c r="L27" i="78"/>
  <c r="K27" i="78"/>
  <c r="J27" i="78"/>
  <c r="I27" i="78"/>
  <c r="H27" i="78"/>
  <c r="G27" i="78"/>
  <c r="F27" i="78"/>
  <c r="E27" i="78"/>
  <c r="M26" i="78"/>
  <c r="L26" i="78"/>
  <c r="K26" i="78"/>
  <c r="J26" i="78"/>
  <c r="I26" i="78"/>
  <c r="H26" i="78"/>
  <c r="G26" i="78"/>
  <c r="F26" i="78"/>
  <c r="E26" i="78"/>
  <c r="M25" i="78"/>
  <c r="L25" i="78"/>
  <c r="K25" i="78"/>
  <c r="J25" i="78"/>
  <c r="I25" i="78"/>
  <c r="H25" i="78"/>
  <c r="G25" i="78"/>
  <c r="F25" i="78"/>
  <c r="E25" i="78"/>
  <c r="M24" i="78"/>
  <c r="L24" i="78"/>
  <c r="K24" i="78"/>
  <c r="J24" i="78"/>
  <c r="I24" i="78"/>
  <c r="H24" i="78"/>
  <c r="G24" i="78"/>
  <c r="F24" i="78"/>
  <c r="E24" i="78"/>
  <c r="M23" i="78"/>
  <c r="L23" i="78"/>
  <c r="K23" i="78"/>
  <c r="J23" i="78"/>
  <c r="I23" i="78"/>
  <c r="H23" i="78"/>
  <c r="G23" i="78"/>
  <c r="F23" i="78"/>
  <c r="E23" i="78"/>
  <c r="M22" i="78"/>
  <c r="L22" i="78"/>
  <c r="K22" i="78"/>
  <c r="J22" i="78"/>
  <c r="I22" i="78"/>
  <c r="H22" i="78"/>
  <c r="G22" i="78"/>
  <c r="F22" i="78"/>
  <c r="E22" i="78"/>
  <c r="M21" i="78"/>
  <c r="L21" i="78"/>
  <c r="K21" i="78"/>
  <c r="J21" i="78"/>
  <c r="I21" i="78"/>
  <c r="H21" i="78"/>
  <c r="G21" i="78"/>
  <c r="F21" i="78"/>
  <c r="E21" i="78"/>
  <c r="M20" i="78"/>
  <c r="L20" i="78"/>
  <c r="K20" i="78"/>
  <c r="J20" i="78"/>
  <c r="I20" i="78"/>
  <c r="H20" i="78"/>
  <c r="G20" i="78"/>
  <c r="F20" i="78"/>
  <c r="E20" i="78"/>
  <c r="M19" i="78"/>
  <c r="L19" i="78"/>
  <c r="K19" i="78"/>
  <c r="J19" i="78"/>
  <c r="I19" i="78"/>
  <c r="H19" i="78"/>
  <c r="G19" i="78"/>
  <c r="F19" i="78"/>
  <c r="E19" i="78"/>
  <c r="M18" i="78"/>
  <c r="L18" i="78"/>
  <c r="K18" i="78"/>
  <c r="J18" i="78"/>
  <c r="I18" i="78"/>
  <c r="H18" i="78"/>
  <c r="G18" i="78"/>
  <c r="F18" i="78"/>
  <c r="E18" i="78"/>
  <c r="M17" i="78"/>
  <c r="L17" i="78"/>
  <c r="K17" i="78"/>
  <c r="J17" i="78"/>
  <c r="I17" i="78"/>
  <c r="H17" i="78"/>
  <c r="G17" i="78"/>
  <c r="F17" i="78"/>
  <c r="E17" i="78"/>
  <c r="M16" i="78"/>
  <c r="L16" i="78"/>
  <c r="K16" i="78"/>
  <c r="J16" i="78"/>
  <c r="I16" i="78"/>
  <c r="H16" i="78"/>
  <c r="G16" i="78"/>
  <c r="F16" i="78"/>
  <c r="E16" i="78"/>
  <c r="M15" i="78"/>
  <c r="L15" i="78"/>
  <c r="K15" i="78"/>
  <c r="J15" i="78"/>
  <c r="I15" i="78"/>
  <c r="H15" i="78"/>
  <c r="G15" i="78"/>
  <c r="F15" i="78"/>
  <c r="E15" i="78"/>
  <c r="M14" i="78"/>
  <c r="L14" i="78"/>
  <c r="K14" i="78"/>
  <c r="J14" i="78"/>
  <c r="I14" i="78"/>
  <c r="H14" i="78"/>
  <c r="G14" i="78"/>
  <c r="F14" i="78"/>
  <c r="E14" i="78"/>
  <c r="M13" i="78"/>
  <c r="L13" i="78"/>
  <c r="K13" i="78"/>
  <c r="J13" i="78"/>
  <c r="I13" i="78"/>
  <c r="H13" i="78"/>
  <c r="G13" i="78"/>
  <c r="F13" i="78"/>
  <c r="E13" i="78"/>
  <c r="M12" i="78"/>
  <c r="L12" i="78"/>
  <c r="K12" i="78"/>
  <c r="J12" i="78"/>
  <c r="I12" i="78"/>
  <c r="H12" i="78"/>
  <c r="G12" i="78"/>
  <c r="F12" i="78"/>
  <c r="E12" i="78"/>
  <c r="M11" i="78"/>
  <c r="L11" i="78"/>
  <c r="K11" i="78"/>
  <c r="J11" i="78"/>
  <c r="I11" i="78"/>
  <c r="H11" i="78"/>
  <c r="G11" i="78"/>
  <c r="F11" i="78"/>
  <c r="E11" i="78"/>
  <c r="A6151" i="187"/>
  <c r="A6150" i="187"/>
  <c r="A6149" i="187"/>
  <c r="A6148" i="187"/>
  <c r="A6147" i="187"/>
  <c r="A6146" i="187"/>
  <c r="A6145" i="187"/>
  <c r="A6144" i="187"/>
  <c r="A6143" i="187"/>
  <c r="A6142" i="187"/>
  <c r="A6141" i="187"/>
  <c r="A6140" i="187"/>
  <c r="A6139" i="187"/>
  <c r="A6138" i="187"/>
  <c r="A6137" i="187"/>
  <c r="A6136" i="187"/>
  <c r="A6135" i="187"/>
  <c r="A6134" i="187"/>
  <c r="A6133" i="187"/>
  <c r="A6132" i="187"/>
  <c r="A6131" i="187"/>
  <c r="A6130" i="187"/>
  <c r="A6129" i="187"/>
  <c r="A6128" i="187"/>
  <c r="A6127" i="187"/>
  <c r="A6126" i="187"/>
  <c r="A6125" i="187"/>
  <c r="A6124" i="187"/>
  <c r="A6123" i="187"/>
  <c r="A6122" i="187"/>
  <c r="A6121" i="187"/>
  <c r="A6120" i="187"/>
  <c r="A6119" i="187"/>
  <c r="A6118" i="187"/>
  <c r="A6117" i="187"/>
  <c r="A6116" i="187"/>
  <c r="A6115" i="187"/>
  <c r="A6114" i="187"/>
  <c r="A6113" i="187"/>
  <c r="A6112" i="187"/>
  <c r="A6111" i="187"/>
  <c r="A6110" i="187"/>
  <c r="A6109" i="187"/>
  <c r="A6108" i="187"/>
  <c r="A6107" i="187"/>
  <c r="A6106" i="187"/>
  <c r="A6105" i="187"/>
  <c r="A6104" i="187"/>
  <c r="A6103" i="187"/>
  <c r="A6102" i="187"/>
  <c r="A6101" i="187"/>
  <c r="A6100" i="187"/>
  <c r="A6099" i="187"/>
  <c r="A6098" i="187"/>
  <c r="A6097" i="187"/>
  <c r="A6096" i="187"/>
  <c r="A6095" i="187"/>
  <c r="A6094" i="187"/>
  <c r="A6093" i="187"/>
  <c r="A6092" i="187"/>
  <c r="A6091" i="187"/>
  <c r="A6090" i="187"/>
  <c r="A6089" i="187"/>
  <c r="A6088" i="187"/>
  <c r="A6087" i="187"/>
  <c r="A6086" i="187"/>
  <c r="A6085" i="187"/>
  <c r="A6084" i="187"/>
  <c r="A6083" i="187"/>
  <c r="A6082" i="187"/>
  <c r="A6081" i="187"/>
  <c r="A6080" i="187"/>
  <c r="A6079" i="187"/>
  <c r="A6078" i="187"/>
  <c r="A6077" i="187"/>
  <c r="A6076" i="187"/>
  <c r="A6075" i="187"/>
  <c r="A6074" i="187"/>
  <c r="A6073" i="187"/>
  <c r="A6072" i="187"/>
  <c r="A6071" i="187"/>
  <c r="A6070" i="187"/>
  <c r="A6069" i="187"/>
  <c r="A6068" i="187"/>
  <c r="A6067" i="187"/>
  <c r="A6066" i="187"/>
  <c r="A6065" i="187"/>
  <c r="A6064" i="187"/>
  <c r="A6063" i="187"/>
  <c r="A6062" i="187"/>
  <c r="A6061" i="187"/>
  <c r="A6060" i="187"/>
  <c r="A6059" i="187"/>
  <c r="A6058" i="187"/>
  <c r="A6057" i="187"/>
  <c r="A6056" i="187"/>
  <c r="A6055" i="187"/>
  <c r="A6054" i="187"/>
  <c r="A6053" i="187"/>
  <c r="A6052" i="187"/>
  <c r="A6051" i="187"/>
  <c r="A6050" i="187"/>
  <c r="A6049" i="187"/>
  <c r="A6048" i="187"/>
  <c r="A6047" i="187"/>
  <c r="A6046" i="187"/>
  <c r="A6045" i="187"/>
  <c r="A6044" i="187"/>
  <c r="A6043" i="187"/>
  <c r="A6042" i="187"/>
  <c r="A6041" i="187"/>
  <c r="A6040" i="187"/>
  <c r="A6039" i="187"/>
  <c r="A6038" i="187"/>
  <c r="A6037" i="187"/>
  <c r="A6036" i="187"/>
  <c r="A6035" i="187"/>
  <c r="A6034" i="187"/>
  <c r="A6033" i="187"/>
  <c r="A6032" i="187"/>
  <c r="A6031" i="187"/>
  <c r="A6030" i="187"/>
  <c r="A6029" i="187"/>
  <c r="A6028" i="187"/>
  <c r="A6027" i="187"/>
  <c r="A6026" i="187"/>
  <c r="A6025" i="187"/>
  <c r="A6024" i="187"/>
  <c r="A6023" i="187"/>
  <c r="A6022" i="187"/>
  <c r="A6021" i="187"/>
  <c r="A6020" i="187"/>
  <c r="A6019" i="187"/>
  <c r="A6018" i="187"/>
  <c r="A6017" i="187"/>
  <c r="A6016" i="187"/>
  <c r="A6015" i="187"/>
  <c r="A6014" i="187"/>
  <c r="A6013" i="187"/>
  <c r="A6012" i="187"/>
  <c r="A6011" i="187"/>
  <c r="A6010" i="187"/>
  <c r="A6009" i="187"/>
  <c r="A6008" i="187"/>
  <c r="A6007" i="187"/>
  <c r="A6006" i="187"/>
  <c r="A6005" i="187"/>
  <c r="A6004" i="187"/>
  <c r="A6003" i="187"/>
  <c r="A6002" i="187"/>
  <c r="A6001" i="187"/>
  <c r="A6000" i="187"/>
  <c r="A5999" i="187"/>
  <c r="A5998" i="187"/>
  <c r="A5997" i="187"/>
  <c r="A5996" i="187"/>
  <c r="A5995" i="187"/>
  <c r="A5994" i="187"/>
  <c r="A5993" i="187"/>
  <c r="A5992" i="187"/>
  <c r="A5991" i="187"/>
  <c r="A5990" i="187"/>
  <c r="A5989" i="187"/>
  <c r="A5988" i="187"/>
  <c r="A5987" i="187"/>
  <c r="A5986" i="187"/>
  <c r="A5985" i="187"/>
  <c r="A5984" i="187"/>
  <c r="A5983" i="187"/>
  <c r="A5982" i="187"/>
  <c r="A5981" i="187"/>
  <c r="A5980" i="187"/>
  <c r="A5979" i="187"/>
  <c r="A5978" i="187"/>
  <c r="A5977" i="187"/>
  <c r="A5976" i="187"/>
  <c r="A5975" i="187"/>
  <c r="A5974" i="187"/>
  <c r="A5973" i="187"/>
  <c r="A5972" i="187"/>
  <c r="A5971" i="187"/>
  <c r="A5970" i="187"/>
  <c r="A5969" i="187"/>
  <c r="A5968" i="187"/>
  <c r="A5967" i="187"/>
  <c r="A5966" i="187"/>
  <c r="A5965" i="187"/>
  <c r="A5964" i="187"/>
  <c r="A5963" i="187"/>
  <c r="A5962" i="187"/>
  <c r="A5961" i="187"/>
  <c r="A5960" i="187"/>
  <c r="A5959" i="187"/>
  <c r="A5958" i="187"/>
  <c r="A5957" i="187"/>
  <c r="A5956" i="187"/>
  <c r="A5955" i="187"/>
  <c r="A5954" i="187"/>
  <c r="A5953" i="187"/>
  <c r="A5952" i="187"/>
  <c r="A5951" i="187"/>
  <c r="A5950" i="187"/>
  <c r="A5949" i="187"/>
  <c r="A5948" i="187"/>
  <c r="A5947" i="187"/>
  <c r="A5946" i="187"/>
  <c r="A5945" i="187"/>
  <c r="A5944" i="187"/>
  <c r="A5943" i="187"/>
  <c r="A5942" i="187"/>
  <c r="A5941" i="187"/>
  <c r="A5940" i="187"/>
  <c r="A5939" i="187"/>
  <c r="A5938" i="187"/>
  <c r="A5937" i="187"/>
  <c r="A5936" i="187"/>
  <c r="A5935" i="187"/>
  <c r="A5934" i="187"/>
  <c r="A5933" i="187"/>
  <c r="A5932" i="187"/>
  <c r="A5931" i="187"/>
  <c r="A5930" i="187"/>
  <c r="A5929" i="187"/>
  <c r="A5928" i="187"/>
  <c r="A5927" i="187"/>
  <c r="A5926" i="187"/>
  <c r="A5925" i="187"/>
  <c r="A5924" i="187"/>
  <c r="A5923" i="187"/>
  <c r="A5922" i="187"/>
  <c r="A5921" i="187"/>
  <c r="A5920" i="187"/>
  <c r="A5919" i="187"/>
  <c r="A5918" i="187"/>
  <c r="A5917" i="187"/>
  <c r="A5916" i="187"/>
  <c r="A5915" i="187"/>
  <c r="A5914" i="187"/>
  <c r="A5913" i="187"/>
  <c r="A5912" i="187"/>
  <c r="A5911" i="187"/>
  <c r="A5910" i="187"/>
  <c r="A5909" i="187"/>
  <c r="A5908" i="187"/>
  <c r="A5907" i="187"/>
  <c r="A5906" i="187"/>
  <c r="A5905" i="187"/>
  <c r="A5904" i="187"/>
  <c r="A5903" i="187"/>
  <c r="A5902" i="187"/>
  <c r="A5901" i="187"/>
  <c r="A5900" i="187"/>
  <c r="A5899" i="187"/>
  <c r="A5898" i="187"/>
  <c r="A5897" i="187"/>
  <c r="A5896" i="187"/>
  <c r="A5895" i="187"/>
  <c r="A5894" i="187"/>
  <c r="A5893" i="187"/>
  <c r="A5892" i="187"/>
  <c r="A5891" i="187"/>
  <c r="A5890" i="187"/>
  <c r="A5889" i="187"/>
  <c r="A5888" i="187"/>
  <c r="A5887" i="187"/>
  <c r="A5886" i="187"/>
  <c r="A5885" i="187"/>
  <c r="A5884" i="187"/>
  <c r="A5883" i="187"/>
  <c r="A5882" i="187"/>
  <c r="A5881" i="187"/>
  <c r="A5880" i="187"/>
  <c r="A5879" i="187"/>
  <c r="A5878" i="187"/>
  <c r="A5877" i="187"/>
  <c r="A5876" i="187"/>
  <c r="A5875" i="187"/>
  <c r="A5874" i="187"/>
  <c r="A5873" i="187"/>
  <c r="A5872" i="187"/>
  <c r="A5871" i="187"/>
  <c r="A5870" i="187"/>
  <c r="A5869" i="187"/>
  <c r="A5868" i="187"/>
  <c r="A5867" i="187"/>
  <c r="A5866" i="187"/>
  <c r="A5865" i="187"/>
  <c r="A5864" i="187"/>
  <c r="A5863" i="187"/>
  <c r="A5862" i="187"/>
  <c r="A5861" i="187"/>
  <c r="A5860" i="187"/>
  <c r="A5859" i="187"/>
  <c r="A5858" i="187"/>
  <c r="A5857" i="187"/>
  <c r="A5856" i="187"/>
  <c r="A5855" i="187"/>
  <c r="A5854" i="187"/>
  <c r="A5853" i="187"/>
  <c r="A5852" i="187"/>
  <c r="A5851" i="187"/>
  <c r="A5850" i="187"/>
  <c r="A5849" i="187"/>
  <c r="A5848" i="187"/>
  <c r="A5847" i="187"/>
  <c r="A5846" i="187"/>
  <c r="A5845" i="187"/>
  <c r="A5844" i="187"/>
  <c r="A5843" i="187"/>
  <c r="A5842" i="187"/>
  <c r="A5841" i="187"/>
  <c r="A5840" i="187"/>
  <c r="A5839" i="187"/>
  <c r="A5838" i="187"/>
  <c r="A5837" i="187"/>
  <c r="A5836" i="187"/>
  <c r="A5835" i="187"/>
  <c r="A5834" i="187"/>
  <c r="A5833" i="187"/>
  <c r="A5832" i="187"/>
  <c r="A5831" i="187"/>
  <c r="A5830" i="187"/>
  <c r="A5829" i="187"/>
  <c r="A5828" i="187"/>
  <c r="A5827" i="187"/>
  <c r="A5826" i="187"/>
  <c r="A5825" i="187"/>
  <c r="A5824" i="187"/>
  <c r="A5823" i="187"/>
  <c r="A5822" i="187"/>
  <c r="A5821" i="187"/>
  <c r="A5820" i="187"/>
  <c r="A5819" i="187"/>
  <c r="A5818" i="187"/>
  <c r="A5817" i="187"/>
  <c r="A5816" i="187"/>
  <c r="A5815" i="187"/>
  <c r="A5814" i="187"/>
  <c r="A5813" i="187"/>
  <c r="A5812" i="187"/>
  <c r="A5811" i="187"/>
  <c r="A5810" i="187"/>
  <c r="A5809" i="187"/>
  <c r="A5808" i="187"/>
  <c r="A5807" i="187"/>
  <c r="A5806" i="187"/>
  <c r="A5805" i="187"/>
  <c r="A5804" i="187"/>
  <c r="A5803" i="187"/>
  <c r="A5802" i="187"/>
  <c r="A5801" i="187"/>
  <c r="A5800" i="187"/>
  <c r="A5799" i="187"/>
  <c r="A5798" i="187"/>
  <c r="A5797" i="187"/>
  <c r="A5796" i="187"/>
  <c r="A5795" i="187"/>
  <c r="A5794" i="187"/>
  <c r="A5793" i="187"/>
  <c r="A5792" i="187"/>
  <c r="A5791" i="187"/>
  <c r="A5790" i="187"/>
  <c r="A5789" i="187"/>
  <c r="A5788" i="187"/>
  <c r="A5787" i="187"/>
  <c r="A5786" i="187"/>
  <c r="A5785" i="187"/>
  <c r="A5784" i="187"/>
  <c r="A5783" i="187"/>
  <c r="A5782" i="187"/>
  <c r="A5781" i="187"/>
  <c r="A5780" i="187"/>
  <c r="A5779" i="187"/>
  <c r="A5778" i="187"/>
  <c r="A5777" i="187"/>
  <c r="A5776" i="187"/>
  <c r="A5775" i="187"/>
  <c r="A5774" i="187"/>
  <c r="A5773" i="187"/>
  <c r="A5772" i="187"/>
  <c r="A5771" i="187"/>
  <c r="A5770" i="187"/>
  <c r="A5769" i="187"/>
  <c r="A5768" i="187"/>
  <c r="A5767" i="187"/>
  <c r="A5766" i="187"/>
  <c r="A5765" i="187"/>
  <c r="A5764" i="187"/>
  <c r="A5763" i="187"/>
  <c r="A5762" i="187"/>
  <c r="A5761" i="187"/>
  <c r="A5760" i="187"/>
  <c r="A5759" i="187"/>
  <c r="A5758" i="187"/>
  <c r="A5757" i="187"/>
  <c r="A5756" i="187"/>
  <c r="A5755" i="187"/>
  <c r="A5754" i="187"/>
  <c r="A5753" i="187"/>
  <c r="A5752" i="187"/>
  <c r="A5751" i="187"/>
  <c r="A5750" i="187"/>
  <c r="A5749" i="187"/>
  <c r="A5748" i="187"/>
  <c r="A5747" i="187"/>
  <c r="A5746" i="187"/>
  <c r="A5745" i="187"/>
  <c r="A5744" i="187"/>
  <c r="A5743" i="187"/>
  <c r="A5742" i="187"/>
  <c r="A5741" i="187"/>
  <c r="A5740" i="187"/>
  <c r="A5739" i="187"/>
  <c r="A5738" i="187"/>
  <c r="A5737" i="187"/>
  <c r="A5736" i="187"/>
  <c r="A5735" i="187"/>
  <c r="A5734" i="187"/>
  <c r="A5733" i="187"/>
  <c r="A5732" i="187"/>
  <c r="A5731" i="187"/>
  <c r="A5730" i="187"/>
  <c r="A5729" i="187"/>
  <c r="A5728" i="187"/>
  <c r="A5727" i="187"/>
  <c r="A5726" i="187"/>
  <c r="A5725" i="187"/>
  <c r="A5724" i="187"/>
  <c r="A5723" i="187"/>
  <c r="A5722" i="187"/>
  <c r="A5721" i="187"/>
  <c r="A5720" i="187"/>
  <c r="A5719" i="187"/>
  <c r="A5718" i="187"/>
  <c r="A5717" i="187"/>
  <c r="A5716" i="187"/>
  <c r="A5715" i="187"/>
  <c r="A5714" i="187"/>
  <c r="A5713" i="187"/>
  <c r="A5712" i="187"/>
  <c r="A5711" i="187"/>
  <c r="A5710" i="187"/>
  <c r="A5709" i="187"/>
  <c r="A5708" i="187"/>
  <c r="A5707" i="187"/>
  <c r="A5706" i="187"/>
  <c r="A5705" i="187"/>
  <c r="A5704" i="187"/>
  <c r="A5703" i="187"/>
  <c r="A5702" i="187"/>
  <c r="A5701" i="187"/>
  <c r="A5700" i="187"/>
  <c r="A5699" i="187"/>
  <c r="A5698" i="187"/>
  <c r="A5697" i="187"/>
  <c r="A5696" i="187"/>
  <c r="A5695" i="187"/>
  <c r="A5694" i="187"/>
  <c r="A5693" i="187"/>
  <c r="A5692" i="187"/>
  <c r="A5691" i="187"/>
  <c r="A5690" i="187"/>
  <c r="A5689" i="187"/>
  <c r="A5688" i="187"/>
  <c r="A5687" i="187"/>
  <c r="A5686" i="187"/>
  <c r="A5685" i="187"/>
  <c r="A5684" i="187"/>
  <c r="A5683" i="187"/>
  <c r="A5682" i="187"/>
  <c r="A5681" i="187"/>
  <c r="A5680" i="187"/>
  <c r="A5679" i="187"/>
  <c r="A5678" i="187"/>
  <c r="A5677" i="187"/>
  <c r="A5676" i="187"/>
  <c r="A5675" i="187"/>
  <c r="A5674" i="187"/>
  <c r="A5673" i="187"/>
  <c r="A5672" i="187"/>
  <c r="A5671" i="187"/>
  <c r="A5670" i="187"/>
  <c r="A5669" i="187"/>
  <c r="A5668" i="187"/>
  <c r="A5667" i="187"/>
  <c r="A5666" i="187"/>
  <c r="A5665" i="187"/>
  <c r="A5664" i="187"/>
  <c r="A5663" i="187"/>
  <c r="A5662" i="187"/>
  <c r="A5661" i="187"/>
  <c r="A5660" i="187"/>
  <c r="A5659" i="187"/>
  <c r="A5658" i="187"/>
  <c r="A5657" i="187"/>
  <c r="A5656" i="187"/>
  <c r="A5655" i="187"/>
  <c r="A5654" i="187"/>
  <c r="A5653" i="187"/>
  <c r="A5652" i="187"/>
  <c r="A5651" i="187"/>
  <c r="A5650" i="187"/>
  <c r="A5649" i="187"/>
  <c r="A5648" i="187"/>
  <c r="A5647" i="187"/>
  <c r="A5646" i="187"/>
  <c r="A5645" i="187"/>
  <c r="A5644" i="187"/>
  <c r="A5643" i="187"/>
  <c r="A5642" i="187"/>
  <c r="A5641" i="187"/>
  <c r="A5640" i="187"/>
  <c r="A5639" i="187"/>
  <c r="A5638" i="187"/>
  <c r="A5637" i="187"/>
  <c r="A5636" i="187"/>
  <c r="A5635" i="187"/>
  <c r="A5634" i="187"/>
  <c r="A5633" i="187"/>
  <c r="A5632" i="187"/>
  <c r="A5631" i="187"/>
  <c r="A5630" i="187"/>
  <c r="A5629" i="187"/>
  <c r="A5628" i="187"/>
  <c r="A5627" i="187"/>
  <c r="A5626" i="187"/>
  <c r="A5625" i="187"/>
  <c r="A5624" i="187"/>
  <c r="A5623" i="187"/>
  <c r="A5622" i="187"/>
  <c r="A5621" i="187"/>
  <c r="A5620" i="187"/>
  <c r="A5619" i="187"/>
  <c r="A5618" i="187"/>
  <c r="A5617" i="187"/>
  <c r="A5616" i="187"/>
  <c r="A5615" i="187"/>
  <c r="A5614" i="187"/>
  <c r="A5613" i="187"/>
  <c r="A5612" i="187"/>
  <c r="A5611" i="187"/>
  <c r="A5610" i="187"/>
  <c r="A5609" i="187"/>
  <c r="A5608" i="187"/>
  <c r="A5607" i="187"/>
  <c r="A5606" i="187"/>
  <c r="A5605" i="187"/>
  <c r="A5604" i="187"/>
  <c r="A5603" i="187"/>
  <c r="A5602" i="187"/>
  <c r="A5601" i="187"/>
  <c r="A5600" i="187"/>
  <c r="A5599" i="187"/>
  <c r="A5598" i="187"/>
  <c r="A5597" i="187"/>
  <c r="A5596" i="187"/>
  <c r="A5595" i="187"/>
  <c r="A5594" i="187"/>
  <c r="A5593" i="187"/>
  <c r="A5592" i="187"/>
  <c r="A5591" i="187"/>
  <c r="A5590" i="187"/>
  <c r="A5589" i="187"/>
  <c r="A5588" i="187"/>
  <c r="A5587" i="187"/>
  <c r="A5586" i="187"/>
  <c r="A5585" i="187"/>
  <c r="A5584" i="187"/>
  <c r="A5583" i="187"/>
  <c r="A5582" i="187"/>
  <c r="A5581" i="187"/>
  <c r="A5580" i="187"/>
  <c r="A5579" i="187"/>
  <c r="A5578" i="187"/>
  <c r="A5577" i="187"/>
  <c r="A5576" i="187"/>
  <c r="A5575" i="187"/>
  <c r="A5574" i="187"/>
  <c r="A5573" i="187"/>
  <c r="A5572" i="187"/>
  <c r="A5571" i="187"/>
  <c r="A5570" i="187"/>
  <c r="A5569" i="187"/>
  <c r="A5568" i="187"/>
  <c r="A5567" i="187"/>
  <c r="A5566" i="187"/>
  <c r="A5565" i="187"/>
  <c r="A5564" i="187"/>
  <c r="A5563" i="187"/>
  <c r="A5562" i="187"/>
  <c r="A5561" i="187"/>
  <c r="A5560" i="187"/>
  <c r="A5559" i="187"/>
  <c r="A5558" i="187"/>
  <c r="A5557" i="187"/>
  <c r="A5556" i="187"/>
  <c r="A5555" i="187"/>
  <c r="A5554" i="187"/>
  <c r="A5553" i="187"/>
  <c r="A5552" i="187"/>
  <c r="A5551" i="187"/>
  <c r="A5550" i="187"/>
  <c r="A5549" i="187"/>
  <c r="A5548" i="187"/>
  <c r="A5547" i="187"/>
  <c r="A5546" i="187"/>
  <c r="A5545" i="187"/>
  <c r="A5544" i="187"/>
  <c r="A5543" i="187"/>
  <c r="A5542" i="187"/>
  <c r="A5541" i="187"/>
  <c r="A5540" i="187"/>
  <c r="A5539" i="187"/>
  <c r="A5538" i="187"/>
  <c r="A5537" i="187"/>
  <c r="A5536" i="187"/>
  <c r="A5535" i="187"/>
  <c r="A5534" i="187"/>
  <c r="A5533" i="187"/>
  <c r="A5532" i="187"/>
  <c r="A5531" i="187"/>
  <c r="A5530" i="187"/>
  <c r="A5529" i="187"/>
  <c r="A5528" i="187"/>
  <c r="A5527" i="187"/>
  <c r="A5526" i="187"/>
  <c r="A5525" i="187"/>
  <c r="A5524" i="187"/>
  <c r="A5523" i="187"/>
  <c r="A5522" i="187"/>
  <c r="A5521" i="187"/>
  <c r="A5520" i="187"/>
  <c r="A5519" i="187"/>
  <c r="A5518" i="187"/>
  <c r="A5517" i="187"/>
  <c r="A5516" i="187"/>
  <c r="A5515" i="187"/>
  <c r="A5514" i="187"/>
  <c r="A5513" i="187"/>
  <c r="A5512" i="187"/>
  <c r="A5511" i="187"/>
  <c r="A5510" i="187"/>
  <c r="A5509" i="187"/>
  <c r="A5508" i="187"/>
  <c r="A5507" i="187"/>
  <c r="A5506" i="187"/>
  <c r="A5505" i="187"/>
  <c r="A5504" i="187"/>
  <c r="A5503" i="187"/>
  <c r="A5502" i="187"/>
  <c r="A5501" i="187"/>
  <c r="A5500" i="187"/>
  <c r="A5499" i="187"/>
  <c r="A5498" i="187"/>
  <c r="A5497" i="187"/>
  <c r="A5496" i="187"/>
  <c r="A5495" i="187"/>
  <c r="A5494" i="187"/>
  <c r="A5493" i="187"/>
  <c r="A5492" i="187"/>
  <c r="A5491" i="187"/>
  <c r="A5490" i="187"/>
  <c r="A5489" i="187"/>
  <c r="A5488" i="187"/>
  <c r="A5487" i="187"/>
  <c r="A5486" i="187"/>
  <c r="A5485" i="187"/>
  <c r="A5484" i="187"/>
  <c r="A5483" i="187"/>
  <c r="A5482" i="187"/>
  <c r="A5481" i="187"/>
  <c r="A5480" i="187"/>
  <c r="A5479" i="187"/>
  <c r="A5478" i="187"/>
  <c r="A5477" i="187"/>
  <c r="A5476" i="187"/>
  <c r="A5475" i="187"/>
  <c r="A5474" i="187"/>
  <c r="A5473" i="187"/>
  <c r="A5472" i="187"/>
  <c r="A5471" i="187"/>
  <c r="A5470" i="187"/>
  <c r="A5469" i="187"/>
  <c r="A5468" i="187"/>
  <c r="A5467" i="187"/>
  <c r="A5466" i="187"/>
  <c r="A5465" i="187"/>
  <c r="A5464" i="187"/>
  <c r="A5463" i="187"/>
  <c r="A5462" i="187"/>
  <c r="A5461" i="187"/>
  <c r="A5460" i="187"/>
  <c r="A5459" i="187"/>
  <c r="A5458" i="187"/>
  <c r="A5457" i="187"/>
  <c r="A5456" i="187"/>
  <c r="A5455" i="187"/>
  <c r="A5454" i="187"/>
  <c r="A5453" i="187"/>
  <c r="A5452" i="187"/>
  <c r="A5451" i="187"/>
  <c r="A5450" i="187"/>
  <c r="A5449" i="187"/>
  <c r="A5448" i="187"/>
  <c r="A5447" i="187"/>
  <c r="A5446" i="187"/>
  <c r="A5445" i="187"/>
  <c r="A5444" i="187"/>
  <c r="A5443" i="187"/>
  <c r="A5442" i="187"/>
  <c r="A5441" i="187"/>
  <c r="A5440" i="187"/>
  <c r="A5439" i="187"/>
  <c r="A5438" i="187"/>
  <c r="A5437" i="187"/>
  <c r="A5436" i="187"/>
  <c r="A5435" i="187"/>
  <c r="A5434" i="187"/>
  <c r="A5433" i="187"/>
  <c r="A5432" i="187"/>
  <c r="A5431" i="187"/>
  <c r="A5430" i="187"/>
  <c r="A5429" i="187"/>
  <c r="A5428" i="187"/>
  <c r="A5427" i="187"/>
  <c r="A5426" i="187"/>
  <c r="A5425" i="187"/>
  <c r="A5424" i="187"/>
  <c r="A5423" i="187"/>
  <c r="A5422" i="187"/>
  <c r="A5421" i="187"/>
  <c r="A5420" i="187"/>
  <c r="A5419" i="187"/>
  <c r="A5418" i="187"/>
  <c r="A5417" i="187"/>
  <c r="A5416" i="187"/>
  <c r="A5415" i="187"/>
  <c r="A5414" i="187"/>
  <c r="A5413" i="187"/>
  <c r="A5412" i="187"/>
  <c r="A5411" i="187"/>
  <c r="A5410" i="187"/>
  <c r="A5409" i="187"/>
  <c r="A5408" i="187"/>
  <c r="A5407" i="187"/>
  <c r="A5406" i="187"/>
  <c r="A5405" i="187"/>
  <c r="A5404" i="187"/>
  <c r="A5403" i="187"/>
  <c r="A5402" i="187"/>
  <c r="A5401" i="187"/>
  <c r="A5400" i="187"/>
  <c r="A5399" i="187"/>
  <c r="A5398" i="187"/>
  <c r="A5397" i="187"/>
  <c r="A5396" i="187"/>
  <c r="A5395" i="187"/>
  <c r="A5394" i="187"/>
  <c r="A5393" i="187"/>
  <c r="A5392" i="187"/>
  <c r="A5391" i="187"/>
  <c r="A5390" i="187"/>
  <c r="A5389" i="187"/>
  <c r="A5388" i="187"/>
  <c r="A5387" i="187"/>
  <c r="A5386" i="187"/>
  <c r="A5385" i="187"/>
  <c r="A5384" i="187"/>
  <c r="A5383" i="187"/>
  <c r="A5382" i="187"/>
  <c r="A5381" i="187"/>
  <c r="A5380" i="187"/>
  <c r="A5379" i="187"/>
  <c r="A5378" i="187"/>
  <c r="A5377" i="187"/>
  <c r="A5376" i="187"/>
  <c r="A5375" i="187"/>
  <c r="A5374" i="187"/>
  <c r="A5373" i="187"/>
  <c r="A5372" i="187"/>
  <c r="A5371" i="187"/>
  <c r="A5370" i="187"/>
  <c r="A5369" i="187"/>
  <c r="A5368" i="187"/>
  <c r="A5367" i="187"/>
  <c r="A5366" i="187"/>
  <c r="A5365" i="187"/>
  <c r="A5364" i="187"/>
  <c r="A5363" i="187"/>
  <c r="A5362" i="187"/>
  <c r="A5361" i="187"/>
  <c r="A5360" i="187"/>
  <c r="A5359" i="187"/>
  <c r="A5358" i="187"/>
  <c r="A5357" i="187"/>
  <c r="A5356" i="187"/>
  <c r="A5355" i="187"/>
  <c r="A5354" i="187"/>
  <c r="A5353" i="187"/>
  <c r="A5352" i="187"/>
  <c r="A5351" i="187"/>
  <c r="A5350" i="187"/>
  <c r="A5349" i="187"/>
  <c r="A5348" i="187"/>
  <c r="A5347" i="187"/>
  <c r="A5346" i="187"/>
  <c r="A5345" i="187"/>
  <c r="A5344" i="187"/>
  <c r="A5343" i="187"/>
  <c r="A5342" i="187"/>
  <c r="A5341" i="187"/>
  <c r="A5340" i="187"/>
  <c r="A5339" i="187"/>
  <c r="A5338" i="187"/>
  <c r="A5337" i="187"/>
  <c r="A5336" i="187"/>
  <c r="A5335" i="187"/>
  <c r="A5334" i="187"/>
  <c r="A5333" i="187"/>
  <c r="A5332" i="187"/>
  <c r="A5331" i="187"/>
  <c r="A5330" i="187"/>
  <c r="A5329" i="187"/>
  <c r="A5328" i="187"/>
  <c r="A5327" i="187"/>
  <c r="A5326" i="187"/>
  <c r="A5325" i="187"/>
  <c r="A5324" i="187"/>
  <c r="A5323" i="187"/>
  <c r="A5322" i="187"/>
  <c r="A5321" i="187"/>
  <c r="A5320" i="187"/>
  <c r="A5319" i="187"/>
  <c r="A5318" i="187"/>
  <c r="A5317" i="187"/>
  <c r="A5316" i="187"/>
  <c r="A5315" i="187"/>
  <c r="A5314" i="187"/>
  <c r="A5313" i="187"/>
  <c r="A5312" i="187"/>
  <c r="A5311" i="187"/>
  <c r="A5310" i="187"/>
  <c r="A5309" i="187"/>
  <c r="A5308" i="187"/>
  <c r="A5307" i="187"/>
  <c r="A5306" i="187"/>
  <c r="A5305" i="187"/>
  <c r="A5304" i="187"/>
  <c r="A5303" i="187"/>
  <c r="A5302" i="187"/>
  <c r="A5301" i="187"/>
  <c r="A5300" i="187"/>
  <c r="A5299" i="187"/>
  <c r="A5298" i="187"/>
  <c r="A5297" i="187"/>
  <c r="A5296" i="187"/>
  <c r="A5295" i="187"/>
  <c r="A5294" i="187"/>
  <c r="A5293" i="187"/>
  <c r="A5292" i="187"/>
  <c r="A5291" i="187"/>
  <c r="A5290" i="187"/>
  <c r="A5289" i="187"/>
  <c r="A5288" i="187"/>
  <c r="A5287" i="187"/>
  <c r="A5286" i="187"/>
  <c r="A5285" i="187"/>
  <c r="A5284" i="187"/>
  <c r="A5283" i="187"/>
  <c r="A5282" i="187"/>
  <c r="A5281" i="187"/>
  <c r="A5280" i="187"/>
  <c r="A5279" i="187"/>
  <c r="A5278" i="187"/>
  <c r="A5277" i="187"/>
  <c r="A5276" i="187"/>
  <c r="A5275" i="187"/>
  <c r="A5274" i="187"/>
  <c r="A5273" i="187"/>
  <c r="A5272" i="187"/>
  <c r="A5271" i="187"/>
  <c r="A5270" i="187"/>
  <c r="A5269" i="187"/>
  <c r="A5268" i="187"/>
  <c r="A5267" i="187"/>
  <c r="A5266" i="187"/>
  <c r="A5265" i="187"/>
  <c r="A5264" i="187"/>
  <c r="A5263" i="187"/>
  <c r="A5262" i="187"/>
  <c r="A5261" i="187"/>
  <c r="A5260" i="187"/>
  <c r="A5259" i="187"/>
  <c r="A5258" i="187"/>
  <c r="A5257" i="187"/>
  <c r="A5256" i="187"/>
  <c r="A5255" i="187"/>
  <c r="A5254" i="187"/>
  <c r="A5253" i="187"/>
  <c r="A5252" i="187"/>
  <c r="A5251" i="187"/>
  <c r="A5250" i="187"/>
  <c r="A5249" i="187"/>
  <c r="A5248" i="187"/>
  <c r="A5247" i="187"/>
  <c r="A5246" i="187"/>
  <c r="A5245" i="187"/>
  <c r="A5244" i="187"/>
  <c r="A5243" i="187"/>
  <c r="A5242" i="187"/>
  <c r="A5241" i="187"/>
  <c r="A5240" i="187"/>
  <c r="A5239" i="187"/>
  <c r="A5238" i="187"/>
  <c r="A5237" i="187"/>
  <c r="A5236" i="187"/>
  <c r="A5235" i="187"/>
  <c r="A5234" i="187"/>
  <c r="A5233" i="187"/>
  <c r="A5232" i="187"/>
  <c r="A5231" i="187"/>
  <c r="A5230" i="187"/>
  <c r="A5229" i="187"/>
  <c r="A5228" i="187"/>
  <c r="A5227" i="187"/>
  <c r="A5226" i="187"/>
  <c r="A5225" i="187"/>
  <c r="A5224" i="187"/>
  <c r="A5223" i="187"/>
  <c r="A5222" i="187"/>
  <c r="A5221" i="187"/>
  <c r="A5220" i="187"/>
  <c r="A5219" i="187"/>
  <c r="A5218" i="187"/>
  <c r="A5217" i="187"/>
  <c r="A5216" i="187"/>
  <c r="A5215" i="187"/>
  <c r="A5214" i="187"/>
  <c r="A5213" i="187"/>
  <c r="A5212" i="187"/>
  <c r="A5211" i="187"/>
  <c r="A5210" i="187"/>
  <c r="A5209" i="187"/>
  <c r="A5208" i="187"/>
  <c r="A5207" i="187"/>
  <c r="A5206" i="187"/>
  <c r="A5205" i="187"/>
  <c r="A5204" i="187"/>
  <c r="A5203" i="187"/>
  <c r="A5202" i="187"/>
  <c r="A5201" i="187"/>
  <c r="A5200" i="187"/>
  <c r="A5199" i="187"/>
  <c r="A5198" i="187"/>
  <c r="A5197" i="187"/>
  <c r="A5196" i="187"/>
  <c r="A5195" i="187"/>
  <c r="A5194" i="187"/>
  <c r="A5193" i="187"/>
  <c r="A5192" i="187"/>
  <c r="A5191" i="187"/>
  <c r="A5190" i="187"/>
  <c r="A5189" i="187"/>
  <c r="A5188" i="187"/>
  <c r="A5187" i="187"/>
  <c r="A5186" i="187"/>
  <c r="A5185" i="187"/>
  <c r="A5184" i="187"/>
  <c r="A5183" i="187"/>
  <c r="A5182" i="187"/>
  <c r="A5181" i="187"/>
  <c r="A5180" i="187"/>
  <c r="A5179" i="187"/>
  <c r="A5178" i="187"/>
  <c r="A5177" i="187"/>
  <c r="A5176" i="187"/>
  <c r="A5175" i="187"/>
  <c r="A5174" i="187"/>
  <c r="A5173" i="187"/>
  <c r="A5172" i="187"/>
  <c r="A5171" i="187"/>
  <c r="A5170" i="187"/>
  <c r="A5169" i="187"/>
  <c r="A5168" i="187"/>
  <c r="A5167" i="187"/>
  <c r="A5166" i="187"/>
  <c r="A5165" i="187"/>
  <c r="A5164" i="187"/>
  <c r="A5163" i="187"/>
  <c r="A5162" i="187"/>
  <c r="A5161" i="187"/>
  <c r="A5160" i="187"/>
  <c r="A5159" i="187"/>
  <c r="A5158" i="187"/>
  <c r="A5157" i="187"/>
  <c r="A5156" i="187"/>
  <c r="A5155" i="187"/>
  <c r="A5154" i="187"/>
  <c r="A5153" i="187"/>
  <c r="A5152" i="187"/>
  <c r="A5151" i="187"/>
  <c r="A5150" i="187"/>
  <c r="A5149" i="187"/>
  <c r="A5148" i="187"/>
  <c r="A5147" i="187"/>
  <c r="A5146" i="187"/>
  <c r="A5145" i="187"/>
  <c r="A5144" i="187"/>
  <c r="A5143" i="187"/>
  <c r="A5142" i="187"/>
  <c r="A5141" i="187"/>
  <c r="A5140" i="187"/>
  <c r="A5139" i="187"/>
  <c r="A5138" i="187"/>
  <c r="A5137" i="187"/>
  <c r="A5136" i="187"/>
  <c r="A5135" i="187"/>
  <c r="A5134" i="187"/>
  <c r="A5133" i="187"/>
  <c r="A5132" i="187"/>
  <c r="A5131" i="187"/>
  <c r="A5130" i="187"/>
  <c r="A5129" i="187"/>
  <c r="A5128" i="187"/>
  <c r="A5127" i="187"/>
  <c r="A5126" i="187"/>
  <c r="A5125" i="187"/>
  <c r="A5124" i="187"/>
  <c r="A5123" i="187"/>
  <c r="A5122" i="187"/>
  <c r="A5121" i="187"/>
  <c r="A5120" i="187"/>
  <c r="A5119" i="187"/>
  <c r="A5118" i="187"/>
  <c r="A5117" i="187"/>
  <c r="A5116" i="187"/>
  <c r="A5115" i="187"/>
  <c r="A5114" i="187"/>
  <c r="A5113" i="187"/>
  <c r="A5112" i="187"/>
  <c r="A5111" i="187"/>
  <c r="A5110" i="187"/>
  <c r="A5109" i="187"/>
  <c r="A5108" i="187"/>
  <c r="A5107" i="187"/>
  <c r="A5106" i="187"/>
  <c r="A5105" i="187"/>
  <c r="A5104" i="187"/>
  <c r="A5103" i="187"/>
  <c r="A5102" i="187"/>
  <c r="A5101" i="187"/>
  <c r="A5100" i="187"/>
  <c r="A5099" i="187"/>
  <c r="A5098" i="187"/>
  <c r="A5097" i="187"/>
  <c r="A5096" i="187"/>
  <c r="A5095" i="187"/>
  <c r="A5094" i="187"/>
  <c r="A5093" i="187"/>
  <c r="A5092" i="187"/>
  <c r="A5091" i="187"/>
  <c r="A5090" i="187"/>
  <c r="A5089" i="187"/>
  <c r="A5088" i="187"/>
  <c r="A5087" i="187"/>
  <c r="A5086" i="187"/>
  <c r="A5085" i="187"/>
  <c r="A5084" i="187"/>
  <c r="A5083" i="187"/>
  <c r="A5082" i="187"/>
  <c r="A5081" i="187"/>
  <c r="A5080" i="187"/>
  <c r="A5079" i="187"/>
  <c r="A5078" i="187"/>
  <c r="A5077" i="187"/>
  <c r="A5076" i="187"/>
  <c r="A5075" i="187"/>
  <c r="A5074" i="187"/>
  <c r="A5073" i="187"/>
  <c r="A5072" i="187"/>
  <c r="A5071" i="187"/>
  <c r="A5070" i="187"/>
  <c r="A5069" i="187"/>
  <c r="A5068" i="187"/>
  <c r="A5067" i="187"/>
  <c r="A5066" i="187"/>
  <c r="A5065" i="187"/>
  <c r="A5064" i="187"/>
  <c r="A5063" i="187"/>
  <c r="A5062" i="187"/>
  <c r="A5061" i="187"/>
  <c r="A5060" i="187"/>
  <c r="A5059" i="187"/>
  <c r="A5058" i="187"/>
  <c r="A5057" i="187"/>
  <c r="A5056" i="187"/>
  <c r="A5055" i="187"/>
  <c r="A5054" i="187"/>
  <c r="A5053" i="187"/>
  <c r="A5052" i="187"/>
  <c r="A5051" i="187"/>
  <c r="A5050" i="187"/>
  <c r="A5049" i="187"/>
  <c r="A5048" i="187"/>
  <c r="A5047" i="187"/>
  <c r="A5046" i="187"/>
  <c r="A5045" i="187"/>
  <c r="A5044" i="187"/>
  <c r="A5043" i="187"/>
  <c r="A5042" i="187"/>
  <c r="A5041" i="187"/>
  <c r="A5040" i="187"/>
  <c r="A5039" i="187"/>
  <c r="A5038" i="187"/>
  <c r="A5037" i="187"/>
  <c r="A5036" i="187"/>
  <c r="A5035" i="187"/>
  <c r="A5034" i="187"/>
  <c r="A5033" i="187"/>
  <c r="A5032" i="187"/>
  <c r="A5031" i="187"/>
  <c r="A5030" i="187"/>
  <c r="A5029" i="187"/>
  <c r="A5028" i="187"/>
  <c r="A5027" i="187"/>
  <c r="A5026" i="187"/>
  <c r="A5025" i="187"/>
  <c r="A5024" i="187"/>
  <c r="A5023" i="187"/>
  <c r="A5022" i="187"/>
  <c r="A5021" i="187"/>
  <c r="A5020" i="187"/>
  <c r="A5019" i="187"/>
  <c r="A5018" i="187"/>
  <c r="A5017" i="187"/>
  <c r="A5016" i="187"/>
  <c r="A5015" i="187"/>
  <c r="A5014" i="187"/>
  <c r="A5013" i="187"/>
  <c r="A5012" i="187"/>
  <c r="A5011" i="187"/>
  <c r="A5010" i="187"/>
  <c r="A5009" i="187"/>
  <c r="A5008" i="187"/>
  <c r="A5007" i="187"/>
  <c r="A5006" i="187"/>
  <c r="A5005" i="187"/>
  <c r="A5004" i="187"/>
  <c r="A5003" i="187"/>
  <c r="A5002" i="187"/>
  <c r="A5001" i="187"/>
  <c r="A5000" i="187"/>
  <c r="A4999" i="187"/>
  <c r="A4998" i="187"/>
  <c r="A4997" i="187"/>
  <c r="A4996" i="187"/>
  <c r="A4995" i="187"/>
  <c r="A4994" i="187"/>
  <c r="A4993" i="187"/>
  <c r="A4992" i="187"/>
  <c r="A4991" i="187"/>
  <c r="A4990" i="187"/>
  <c r="A4989" i="187"/>
  <c r="A4988" i="187"/>
  <c r="A4987" i="187"/>
  <c r="A4986" i="187"/>
  <c r="A4985" i="187"/>
  <c r="A4984" i="187"/>
  <c r="A4983" i="187"/>
  <c r="A4982" i="187"/>
  <c r="A4981" i="187"/>
  <c r="A4980" i="187"/>
  <c r="A4979" i="187"/>
  <c r="A4978" i="187"/>
  <c r="A4977" i="187"/>
  <c r="A4976" i="187"/>
  <c r="A4975" i="187"/>
  <c r="A4974" i="187"/>
  <c r="A4973" i="187"/>
  <c r="A4972" i="187"/>
  <c r="A4971" i="187"/>
  <c r="A4970" i="187"/>
  <c r="A4969" i="187"/>
  <c r="A4968" i="187"/>
  <c r="A4967" i="187"/>
  <c r="A4966" i="187"/>
  <c r="A4965" i="187"/>
  <c r="A4964" i="187"/>
  <c r="A4963" i="187"/>
  <c r="A4962" i="187"/>
  <c r="A4961" i="187"/>
  <c r="A4960" i="187"/>
  <c r="A4959" i="187"/>
  <c r="A4958" i="187"/>
  <c r="A4957" i="187"/>
  <c r="A4956" i="187"/>
  <c r="A4955" i="187"/>
  <c r="A4954" i="187"/>
  <c r="A4953" i="187"/>
  <c r="A4952" i="187"/>
  <c r="A4951" i="187"/>
  <c r="A4950" i="187"/>
  <c r="A4949" i="187"/>
  <c r="A4948" i="187"/>
  <c r="A4947" i="187"/>
  <c r="A4946" i="187"/>
  <c r="A4945" i="187"/>
  <c r="A4944" i="187"/>
  <c r="A4943" i="187"/>
  <c r="A4942" i="187"/>
  <c r="A4941" i="187"/>
  <c r="A4940" i="187"/>
  <c r="A4939" i="187"/>
  <c r="A4938" i="187"/>
  <c r="A4937" i="187"/>
  <c r="A4936" i="187"/>
  <c r="A4935" i="187"/>
  <c r="A4934" i="187"/>
  <c r="A4933" i="187"/>
  <c r="A4932" i="187"/>
  <c r="A4931" i="187"/>
  <c r="A4930" i="187"/>
  <c r="A4929" i="187"/>
  <c r="A4928" i="187"/>
  <c r="A4927" i="187"/>
  <c r="A4926" i="187"/>
  <c r="A4925" i="187"/>
  <c r="A4924" i="187"/>
  <c r="A4923" i="187"/>
  <c r="A4922" i="187"/>
  <c r="A4921" i="187"/>
  <c r="A4920" i="187"/>
  <c r="A4919" i="187"/>
  <c r="A4918" i="187"/>
  <c r="A4917" i="187"/>
  <c r="A4916" i="187"/>
  <c r="A4915" i="187"/>
  <c r="A4914" i="187"/>
  <c r="A4913" i="187"/>
  <c r="A4912" i="187"/>
  <c r="A4911" i="187"/>
  <c r="A4910" i="187"/>
  <c r="A4909" i="187"/>
  <c r="A4908" i="187"/>
  <c r="A4907" i="187"/>
  <c r="A4906" i="187"/>
  <c r="A4905" i="187"/>
  <c r="A4904" i="187"/>
  <c r="A4903" i="187"/>
  <c r="A4902" i="187"/>
  <c r="A4901" i="187"/>
  <c r="A4900" i="187"/>
  <c r="A4899" i="187"/>
  <c r="A4898" i="187"/>
  <c r="A4897" i="187"/>
  <c r="A4896" i="187"/>
  <c r="A4895" i="187"/>
  <c r="A4894" i="187"/>
  <c r="A4893" i="187"/>
  <c r="A4892" i="187"/>
  <c r="A4891" i="187"/>
  <c r="A4890" i="187"/>
  <c r="A4889" i="187"/>
  <c r="A4888" i="187"/>
  <c r="A4887" i="187"/>
  <c r="A4886" i="187"/>
  <c r="A4885" i="187"/>
  <c r="A4884" i="187"/>
  <c r="A4883" i="187"/>
  <c r="A4882" i="187"/>
  <c r="A4881" i="187"/>
  <c r="A4880" i="187"/>
  <c r="A4879" i="187"/>
  <c r="A4878" i="187"/>
  <c r="A4877" i="187"/>
  <c r="A4876" i="187"/>
  <c r="A4875" i="187"/>
  <c r="A4874" i="187"/>
  <c r="A4873" i="187"/>
  <c r="A4872" i="187"/>
  <c r="A4871" i="187"/>
  <c r="A4870" i="187"/>
  <c r="A4869" i="187"/>
  <c r="A4868" i="187"/>
  <c r="A4867" i="187"/>
  <c r="A4866" i="187"/>
  <c r="A4865" i="187"/>
  <c r="A4864" i="187"/>
  <c r="A4863" i="187"/>
  <c r="A4862" i="187"/>
  <c r="A4861" i="187"/>
  <c r="A4860" i="187"/>
  <c r="A4859" i="187"/>
  <c r="A4858" i="187"/>
  <c r="A4857" i="187"/>
  <c r="A4856" i="187"/>
  <c r="A4855" i="187"/>
  <c r="A4854" i="187"/>
  <c r="A4853" i="187"/>
  <c r="A4852" i="187"/>
  <c r="A4851" i="187"/>
  <c r="A4850" i="187"/>
  <c r="A4849" i="187"/>
  <c r="A4848" i="187"/>
  <c r="A4847" i="187"/>
  <c r="A4846" i="187"/>
  <c r="A4845" i="187"/>
  <c r="A4844" i="187"/>
  <c r="A4843" i="187"/>
  <c r="A4842" i="187"/>
  <c r="A4841" i="187"/>
  <c r="A4840" i="187"/>
  <c r="A4839" i="187"/>
  <c r="A4838" i="187"/>
  <c r="A4837" i="187"/>
  <c r="A4836" i="187"/>
  <c r="A4835" i="187"/>
  <c r="A4834" i="187"/>
  <c r="A4833" i="187"/>
  <c r="A4832" i="187"/>
  <c r="A4831" i="187"/>
  <c r="A4830" i="187"/>
  <c r="A4829" i="187"/>
  <c r="A4828" i="187"/>
  <c r="A4827" i="187"/>
  <c r="A4826" i="187"/>
  <c r="A4825" i="187"/>
  <c r="A4824" i="187"/>
  <c r="A4823" i="187"/>
  <c r="A4822" i="187"/>
  <c r="A4821" i="187"/>
  <c r="A4820" i="187"/>
  <c r="A4819" i="187"/>
  <c r="A4818" i="187"/>
  <c r="A4817" i="187"/>
  <c r="A4816" i="187"/>
  <c r="A4815" i="187"/>
  <c r="A4814" i="187"/>
  <c r="A4813" i="187"/>
  <c r="A4812" i="187"/>
  <c r="A4811" i="187"/>
  <c r="A4810" i="187"/>
  <c r="A4809" i="187"/>
  <c r="A4808" i="187"/>
  <c r="A4807" i="187"/>
  <c r="A4806" i="187"/>
  <c r="A4805" i="187"/>
  <c r="A4804" i="187"/>
  <c r="A4803" i="187"/>
  <c r="A4802" i="187"/>
  <c r="A4801" i="187"/>
  <c r="A4800" i="187"/>
  <c r="A4799" i="187"/>
  <c r="A4798" i="187"/>
  <c r="A4797" i="187"/>
  <c r="A4796" i="187"/>
  <c r="A4795" i="187"/>
  <c r="A4794" i="187"/>
  <c r="A4793" i="187"/>
  <c r="A4792" i="187"/>
  <c r="A4791" i="187"/>
  <c r="A4790" i="187"/>
  <c r="A4789" i="187"/>
  <c r="A4788" i="187"/>
  <c r="A4787" i="187"/>
  <c r="A4786" i="187"/>
  <c r="A4785" i="187"/>
  <c r="A4784" i="187"/>
  <c r="A4783" i="187"/>
  <c r="A4782" i="187"/>
  <c r="A4781" i="187"/>
  <c r="A4780" i="187"/>
  <c r="A4779" i="187"/>
  <c r="A4778" i="187"/>
  <c r="A4777" i="187"/>
  <c r="A4776" i="187"/>
  <c r="A4775" i="187"/>
  <c r="A4774" i="187"/>
  <c r="A4773" i="187"/>
  <c r="A4772" i="187"/>
  <c r="A4771" i="187"/>
  <c r="A4770" i="187"/>
  <c r="A4769" i="187"/>
  <c r="A4768" i="187"/>
  <c r="A4767" i="187"/>
  <c r="A4766" i="187"/>
  <c r="A4765" i="187"/>
  <c r="A4764" i="187"/>
  <c r="A4763" i="187"/>
  <c r="A4762" i="187"/>
  <c r="A4761" i="187"/>
  <c r="A4760" i="187"/>
  <c r="A4759" i="187"/>
  <c r="A4758" i="187"/>
  <c r="A4757" i="187"/>
  <c r="A4756" i="187"/>
  <c r="A4755" i="187"/>
  <c r="A4754" i="187"/>
  <c r="A4753" i="187"/>
  <c r="A4752" i="187"/>
  <c r="A4751" i="187"/>
  <c r="A4750" i="187"/>
  <c r="A4749" i="187"/>
  <c r="A4748" i="187"/>
  <c r="A4747" i="187"/>
  <c r="A4746" i="187"/>
  <c r="A4745" i="187"/>
  <c r="A4744" i="187"/>
  <c r="A4743" i="187"/>
  <c r="A4742" i="187"/>
  <c r="A4741" i="187"/>
  <c r="A4740" i="187"/>
  <c r="A4739" i="187"/>
  <c r="A4738" i="187"/>
  <c r="A4737" i="187"/>
  <c r="A4736" i="187"/>
  <c r="A4735" i="187"/>
  <c r="A4734" i="187"/>
  <c r="A4733" i="187"/>
  <c r="A4732" i="187"/>
  <c r="A4731" i="187"/>
  <c r="A4730" i="187"/>
  <c r="A4729" i="187"/>
  <c r="A4728" i="187"/>
  <c r="A4727" i="187"/>
  <c r="A4726" i="187"/>
  <c r="A4725" i="187"/>
  <c r="A4724" i="187"/>
  <c r="A4723" i="187"/>
  <c r="A4722" i="187"/>
  <c r="A4721" i="187"/>
  <c r="A4720" i="187"/>
  <c r="A4719" i="187"/>
  <c r="A4718" i="187"/>
  <c r="A4717" i="187"/>
  <c r="A4716" i="187"/>
  <c r="A4715" i="187"/>
  <c r="A4714" i="187"/>
  <c r="A4713" i="187"/>
  <c r="A4712" i="187"/>
  <c r="A4711" i="187"/>
  <c r="A4710" i="187"/>
  <c r="A4709" i="187"/>
  <c r="A4708" i="187"/>
  <c r="A4707" i="187"/>
  <c r="A4706" i="187"/>
  <c r="A4705" i="187"/>
  <c r="A4704" i="187"/>
  <c r="A4703" i="187"/>
  <c r="A4702" i="187"/>
  <c r="A4701" i="187"/>
  <c r="A4700" i="187"/>
  <c r="A4699" i="187"/>
  <c r="A4698" i="187"/>
  <c r="A4697" i="187"/>
  <c r="A4696" i="187"/>
  <c r="A4695" i="187"/>
  <c r="A4694" i="187"/>
  <c r="A4693" i="187"/>
  <c r="A4692" i="187"/>
  <c r="A4691" i="187"/>
  <c r="A4690" i="187"/>
  <c r="A4689" i="187"/>
  <c r="A4688" i="187"/>
  <c r="A4687" i="187"/>
  <c r="A4686" i="187"/>
  <c r="A4685" i="187"/>
  <c r="A4684" i="187"/>
  <c r="A4683" i="187"/>
  <c r="A4682" i="187"/>
  <c r="A4681" i="187"/>
  <c r="A4680" i="187"/>
  <c r="A4679" i="187"/>
  <c r="A4678" i="187"/>
  <c r="A4677" i="187"/>
  <c r="A4676" i="187"/>
  <c r="A4675" i="187"/>
  <c r="A4674" i="187"/>
  <c r="A4673" i="187"/>
  <c r="A4672" i="187"/>
  <c r="A4671" i="187"/>
  <c r="A4670" i="187"/>
  <c r="A4669" i="187"/>
  <c r="A4668" i="187"/>
  <c r="A4667" i="187"/>
  <c r="A4666" i="187"/>
  <c r="A4665" i="187"/>
  <c r="A4664" i="187"/>
  <c r="A4663" i="187"/>
  <c r="A4662" i="187"/>
  <c r="A4661" i="187"/>
  <c r="A4660" i="187"/>
  <c r="A4659" i="187"/>
  <c r="A4658" i="187"/>
  <c r="A4657" i="187"/>
  <c r="A4656" i="187"/>
  <c r="A4655" i="187"/>
  <c r="A4654" i="187"/>
  <c r="A4653" i="187"/>
  <c r="A4652" i="187"/>
  <c r="A4651" i="187"/>
  <c r="A4650" i="187"/>
  <c r="A4649" i="187"/>
  <c r="A4648" i="187"/>
  <c r="A4647" i="187"/>
  <c r="A4646" i="187"/>
  <c r="A4645" i="187"/>
  <c r="A4644" i="187"/>
  <c r="A4643" i="187"/>
  <c r="A4642" i="187"/>
  <c r="A4641" i="187"/>
  <c r="A4640" i="187"/>
  <c r="A4639" i="187"/>
  <c r="A4638" i="187"/>
  <c r="A4637" i="187"/>
  <c r="A4636" i="187"/>
  <c r="A4635" i="187"/>
  <c r="A4634" i="187"/>
  <c r="A4633" i="187"/>
  <c r="A4632" i="187"/>
  <c r="A4631" i="187"/>
  <c r="A4630" i="187"/>
  <c r="A4629" i="187"/>
  <c r="A4628" i="187"/>
  <c r="A4627" i="187"/>
  <c r="A4626" i="187"/>
  <c r="A4625" i="187"/>
  <c r="A4624" i="187"/>
  <c r="A4623" i="187"/>
  <c r="A4622" i="187"/>
  <c r="A4621" i="187"/>
  <c r="A4620" i="187"/>
  <c r="A4619" i="187"/>
  <c r="A4618" i="187"/>
  <c r="A4617" i="187"/>
  <c r="A4616" i="187"/>
  <c r="A4615" i="187"/>
  <c r="A4614" i="187"/>
  <c r="A4613" i="187"/>
  <c r="A4612" i="187"/>
  <c r="A4611" i="187"/>
  <c r="A4610" i="187"/>
  <c r="A4609" i="187"/>
  <c r="A4608" i="187"/>
  <c r="A4607" i="187"/>
  <c r="A4606" i="187"/>
  <c r="A4605" i="187"/>
  <c r="A4604" i="187"/>
  <c r="A4603" i="187"/>
  <c r="A4602" i="187"/>
  <c r="A4601" i="187"/>
  <c r="A4600" i="187"/>
  <c r="A4599" i="187"/>
  <c r="A4598" i="187"/>
  <c r="A4597" i="187"/>
  <c r="A4596" i="187"/>
  <c r="A4595" i="187"/>
  <c r="A4594" i="187"/>
  <c r="A4593" i="187"/>
  <c r="A4592" i="187"/>
  <c r="A4591" i="187"/>
  <c r="A4590" i="187"/>
  <c r="A4589" i="187"/>
  <c r="A4588" i="187"/>
  <c r="A4587" i="187"/>
  <c r="A4586" i="187"/>
  <c r="A4585" i="187"/>
  <c r="A4584" i="187"/>
  <c r="A4583" i="187"/>
  <c r="A4582" i="187"/>
  <c r="A4581" i="187"/>
  <c r="A4580" i="187"/>
  <c r="A4579" i="187"/>
  <c r="A4578" i="187"/>
  <c r="A4577" i="187"/>
  <c r="A4576" i="187"/>
  <c r="A4575" i="187"/>
  <c r="A4574" i="187"/>
  <c r="A4573" i="187"/>
  <c r="A4572" i="187"/>
  <c r="A4571" i="187"/>
  <c r="A4570" i="187"/>
  <c r="A4569" i="187"/>
  <c r="A4568" i="187"/>
  <c r="A4567" i="187"/>
  <c r="A4566" i="187"/>
  <c r="A4565" i="187"/>
  <c r="A4564" i="187"/>
  <c r="A4563" i="187"/>
  <c r="A4562" i="187"/>
  <c r="A4561" i="187"/>
  <c r="A4560" i="187"/>
  <c r="A4559" i="187"/>
  <c r="A4558" i="187"/>
  <c r="A4557" i="187"/>
  <c r="A4556" i="187"/>
  <c r="A4555" i="187"/>
  <c r="A4554" i="187"/>
  <c r="A4553" i="187"/>
  <c r="A4552" i="187"/>
  <c r="A4551" i="187"/>
  <c r="A4550" i="187"/>
  <c r="A4549" i="187"/>
  <c r="A4548" i="187"/>
  <c r="A4547" i="187"/>
  <c r="A4546" i="187"/>
  <c r="A4545" i="187"/>
  <c r="A4544" i="187"/>
  <c r="A4543" i="187"/>
  <c r="A4542" i="187"/>
  <c r="A4541" i="187"/>
  <c r="A4540" i="187"/>
  <c r="A4539" i="187"/>
  <c r="A4538" i="187"/>
  <c r="A4537" i="187"/>
  <c r="A4536" i="187"/>
  <c r="A4535" i="187"/>
  <c r="A4534" i="187"/>
  <c r="A4533" i="187"/>
  <c r="A4532" i="187"/>
  <c r="A4531" i="187"/>
  <c r="A4530" i="187"/>
  <c r="A4529" i="187"/>
  <c r="A4528" i="187"/>
  <c r="A4527" i="187"/>
  <c r="A4526" i="187"/>
  <c r="A4525" i="187"/>
  <c r="A4524" i="187"/>
  <c r="A4523" i="187"/>
  <c r="A4522" i="187"/>
  <c r="A4521" i="187"/>
  <c r="A4520" i="187"/>
  <c r="A4519" i="187"/>
  <c r="A4518" i="187"/>
  <c r="A4517" i="187"/>
  <c r="A4516" i="187"/>
  <c r="A4515" i="187"/>
  <c r="A4514" i="187"/>
  <c r="A4513" i="187"/>
  <c r="A4512" i="187"/>
  <c r="A4511" i="187"/>
  <c r="A4510" i="187"/>
  <c r="A4509" i="187"/>
  <c r="A4508" i="187"/>
  <c r="A4507" i="187"/>
  <c r="A4506" i="187"/>
  <c r="A4505" i="187"/>
  <c r="A4504" i="187"/>
  <c r="A4503" i="187"/>
  <c r="A4502" i="187"/>
  <c r="A4501" i="187"/>
  <c r="A4500" i="187"/>
  <c r="A4499" i="187"/>
  <c r="A4498" i="187"/>
  <c r="A4497" i="187"/>
  <c r="A4496" i="187"/>
  <c r="A4495" i="187"/>
  <c r="A4494" i="187"/>
  <c r="A4493" i="187"/>
  <c r="A4492" i="187"/>
  <c r="A4491" i="187"/>
  <c r="A4490" i="187"/>
  <c r="A4489" i="187"/>
  <c r="A4488" i="187"/>
  <c r="A4487" i="187"/>
  <c r="A4486" i="187"/>
  <c r="A4485" i="187"/>
  <c r="A4484" i="187"/>
  <c r="A4483" i="187"/>
  <c r="A4482" i="187"/>
  <c r="A4481" i="187"/>
  <c r="A4480" i="187"/>
  <c r="A4479" i="187"/>
  <c r="A4478" i="187"/>
  <c r="A4477" i="187"/>
  <c r="A4476" i="187"/>
  <c r="A4475" i="187"/>
  <c r="A4474" i="187"/>
  <c r="A4473" i="187"/>
  <c r="A4472" i="187"/>
  <c r="A4471" i="187"/>
  <c r="A4470" i="187"/>
  <c r="A4469" i="187"/>
  <c r="A4468" i="187"/>
  <c r="A4467" i="187"/>
  <c r="A4466" i="187"/>
  <c r="A4465" i="187"/>
  <c r="A4464" i="187"/>
  <c r="A4463" i="187"/>
  <c r="A4462" i="187"/>
  <c r="A4461" i="187"/>
  <c r="A4460" i="187"/>
  <c r="A4459" i="187"/>
  <c r="A4458" i="187"/>
  <c r="A4457" i="187"/>
  <c r="A4456" i="187"/>
  <c r="A4455" i="187"/>
  <c r="A4454" i="187"/>
  <c r="A4453" i="187"/>
  <c r="A4452" i="187"/>
  <c r="A4451" i="187"/>
  <c r="A4450" i="187"/>
  <c r="A4449" i="187"/>
  <c r="A4448" i="187"/>
  <c r="A4447" i="187"/>
  <c r="A4446" i="187"/>
  <c r="A4445" i="187"/>
  <c r="A4444" i="187"/>
  <c r="A4443" i="187"/>
  <c r="A4442" i="187"/>
  <c r="A4441" i="187"/>
  <c r="A4440" i="187"/>
  <c r="A4439" i="187"/>
  <c r="A4438" i="187"/>
  <c r="A4437" i="187"/>
  <c r="A4436" i="187"/>
  <c r="A4435" i="187"/>
  <c r="A4434" i="187"/>
  <c r="A4433" i="187"/>
  <c r="A4432" i="187"/>
  <c r="A4431" i="187"/>
  <c r="A4430" i="187"/>
  <c r="A4429" i="187"/>
  <c r="A4428" i="187"/>
  <c r="A4427" i="187"/>
  <c r="A4426" i="187"/>
  <c r="A4425" i="187"/>
  <c r="A4424" i="187"/>
  <c r="A4423" i="187"/>
  <c r="A4422" i="187"/>
  <c r="A4421" i="187"/>
  <c r="A4420" i="187"/>
  <c r="A4419" i="187"/>
  <c r="A4418" i="187"/>
  <c r="A4417" i="187"/>
  <c r="A4416" i="187"/>
  <c r="A4415" i="187"/>
  <c r="A4414" i="187"/>
  <c r="A4413" i="187"/>
  <c r="A4412" i="187"/>
  <c r="A4411" i="187"/>
  <c r="A4410" i="187"/>
  <c r="A4409" i="187"/>
  <c r="A4408" i="187"/>
  <c r="A4407" i="187"/>
  <c r="A4406" i="187"/>
  <c r="A4405" i="187"/>
  <c r="A4404" i="187"/>
  <c r="A4403" i="187"/>
  <c r="A4402" i="187"/>
  <c r="A4401" i="187"/>
  <c r="A4400" i="187"/>
  <c r="A4399" i="187"/>
  <c r="A4398" i="187"/>
  <c r="A4397" i="187"/>
  <c r="A4396" i="187"/>
  <c r="A4395" i="187"/>
  <c r="A4394" i="187"/>
  <c r="A4393" i="187"/>
  <c r="A4392" i="187"/>
  <c r="A4391" i="187"/>
  <c r="A4390" i="187"/>
  <c r="A4389" i="187"/>
  <c r="A4388" i="187"/>
  <c r="A4387" i="187"/>
  <c r="A4386" i="187"/>
  <c r="A4385" i="187"/>
  <c r="A4384" i="187"/>
  <c r="A4383" i="187"/>
  <c r="A4382" i="187"/>
  <c r="A4381" i="187"/>
  <c r="A4380" i="187"/>
  <c r="A4379" i="187"/>
  <c r="A4378" i="187"/>
  <c r="A4377" i="187"/>
  <c r="A4376" i="187"/>
  <c r="A4375" i="187"/>
  <c r="A4374" i="187"/>
  <c r="A4373" i="187"/>
  <c r="A4372" i="187"/>
  <c r="A4371" i="187"/>
  <c r="A4370" i="187"/>
  <c r="A4369" i="187"/>
  <c r="A4368" i="187"/>
  <c r="A4367" i="187"/>
  <c r="A4366" i="187"/>
  <c r="A4365" i="187"/>
  <c r="A4364" i="187"/>
  <c r="A4363" i="187"/>
  <c r="A4362" i="187"/>
  <c r="A4361" i="187"/>
  <c r="A4360" i="187"/>
  <c r="A4359" i="187"/>
  <c r="A4358" i="187"/>
  <c r="A4357" i="187"/>
  <c r="A4356" i="187"/>
  <c r="A4355" i="187"/>
  <c r="A4354" i="187"/>
  <c r="A4353" i="187"/>
  <c r="A4352" i="187"/>
  <c r="A4351" i="187"/>
  <c r="A4350" i="187"/>
  <c r="A4349" i="187"/>
  <c r="A4348" i="187"/>
  <c r="A4347" i="187"/>
  <c r="A4346" i="187"/>
  <c r="A4345" i="187"/>
  <c r="A4344" i="187"/>
  <c r="A4343" i="187"/>
  <c r="A4342" i="187"/>
  <c r="A4341" i="187"/>
  <c r="A4340" i="187"/>
  <c r="A4339" i="187"/>
  <c r="A4338" i="187"/>
  <c r="A4337" i="187"/>
  <c r="A4336" i="187"/>
  <c r="A4335" i="187"/>
  <c r="A4334" i="187"/>
  <c r="A4333" i="187"/>
  <c r="A4332" i="187"/>
  <c r="A4331" i="187"/>
  <c r="A4330" i="187"/>
  <c r="A4329" i="187"/>
  <c r="A4328" i="187"/>
  <c r="A4327" i="187"/>
  <c r="A4326" i="187"/>
  <c r="A4325" i="187"/>
  <c r="A4324" i="187"/>
  <c r="A4323" i="187"/>
  <c r="A4322" i="187"/>
  <c r="A4321" i="187"/>
  <c r="A4320" i="187"/>
  <c r="A4319" i="187"/>
  <c r="A4318" i="187"/>
  <c r="A4317" i="187"/>
  <c r="A4316" i="187"/>
  <c r="A4315" i="187"/>
  <c r="A4314" i="187"/>
  <c r="A4313" i="187"/>
  <c r="A4312" i="187"/>
  <c r="A4311" i="187"/>
  <c r="A4310" i="187"/>
  <c r="A4309" i="187"/>
  <c r="A4308" i="187"/>
  <c r="A4307" i="187"/>
  <c r="A4306" i="187"/>
  <c r="A4305" i="187"/>
  <c r="A4304" i="187"/>
  <c r="A4303" i="187"/>
  <c r="A4302" i="187"/>
  <c r="A4301" i="187"/>
  <c r="A4300" i="187"/>
  <c r="A4299" i="187"/>
  <c r="A4298" i="187"/>
  <c r="A4297" i="187"/>
  <c r="A4296" i="187"/>
  <c r="A4295" i="187"/>
  <c r="A4294" i="187"/>
  <c r="A4293" i="187"/>
  <c r="A4292" i="187"/>
  <c r="A4291" i="187"/>
  <c r="A4290" i="187"/>
  <c r="A4289" i="187"/>
  <c r="A4288" i="187"/>
  <c r="A4287" i="187"/>
  <c r="A4286" i="187"/>
  <c r="A4285" i="187"/>
  <c r="A4284" i="187"/>
  <c r="A4283" i="187"/>
  <c r="A4282" i="187"/>
  <c r="A4281" i="187"/>
  <c r="A4280" i="187"/>
  <c r="A4279" i="187"/>
  <c r="A4278" i="187"/>
  <c r="A4277" i="187"/>
  <c r="A4276" i="187"/>
  <c r="A4275" i="187"/>
  <c r="A4274" i="187"/>
  <c r="A4273" i="187"/>
  <c r="A4272" i="187"/>
  <c r="A4271" i="187"/>
  <c r="A4270" i="187"/>
  <c r="A4269" i="187"/>
  <c r="A4268" i="187"/>
  <c r="A4267" i="187"/>
  <c r="A4266" i="187"/>
  <c r="A4265" i="187"/>
  <c r="A4264" i="187"/>
  <c r="A4263" i="187"/>
  <c r="A4262" i="187"/>
  <c r="A4261" i="187"/>
  <c r="A4260" i="187"/>
  <c r="A4259" i="187"/>
  <c r="A4258" i="187"/>
  <c r="A4257" i="187"/>
  <c r="A4256" i="187"/>
  <c r="A4255" i="187"/>
  <c r="A4254" i="187"/>
  <c r="A4253" i="187"/>
  <c r="A4252" i="187"/>
  <c r="A4251" i="187"/>
  <c r="A4250" i="187"/>
  <c r="A4249" i="187"/>
  <c r="A4248" i="187"/>
  <c r="A4247" i="187"/>
  <c r="A4246" i="187"/>
  <c r="A4245" i="187"/>
  <c r="A4244" i="187"/>
  <c r="A4243" i="187"/>
  <c r="A4242" i="187"/>
  <c r="A4241" i="187"/>
  <c r="A4240" i="187"/>
  <c r="A4239" i="187"/>
  <c r="A4238" i="187"/>
  <c r="A4237" i="187"/>
  <c r="A4236" i="187"/>
  <c r="A4235" i="187"/>
  <c r="A4234" i="187"/>
  <c r="A4233" i="187"/>
  <c r="A4232" i="187"/>
  <c r="A4231" i="187"/>
  <c r="A4230" i="187"/>
  <c r="A4229" i="187"/>
  <c r="A4228" i="187"/>
  <c r="A4227" i="187"/>
  <c r="A4226" i="187"/>
  <c r="A4225" i="187"/>
  <c r="A4224" i="187"/>
  <c r="A4223" i="187"/>
  <c r="A4222" i="187"/>
  <c r="A4221" i="187"/>
  <c r="A4220" i="187"/>
  <c r="A4219" i="187"/>
  <c r="A4218" i="187"/>
  <c r="A4217" i="187"/>
  <c r="A4216" i="187"/>
  <c r="A4215" i="187"/>
  <c r="A4214" i="187"/>
  <c r="A4213" i="187"/>
  <c r="A4212" i="187"/>
  <c r="A4211" i="187"/>
  <c r="A4210" i="187"/>
  <c r="A4209" i="187"/>
  <c r="A4208" i="187"/>
  <c r="A4207" i="187"/>
  <c r="A4206" i="187"/>
  <c r="A4205" i="187"/>
  <c r="A4204" i="187"/>
  <c r="A4203" i="187"/>
  <c r="A4202" i="187"/>
  <c r="A4201" i="187"/>
  <c r="A4200" i="187"/>
  <c r="A4199" i="187"/>
  <c r="A4198" i="187"/>
  <c r="A4197" i="187"/>
  <c r="A4196" i="187"/>
  <c r="A4195" i="187"/>
  <c r="A4194" i="187"/>
  <c r="A4193" i="187"/>
  <c r="A4192" i="187"/>
  <c r="A4191" i="187"/>
  <c r="A4190" i="187"/>
  <c r="A4189" i="187"/>
  <c r="A4188" i="187"/>
  <c r="A4187" i="187"/>
  <c r="A4186" i="187"/>
  <c r="A4185" i="187"/>
  <c r="A4184" i="187"/>
  <c r="A4183" i="187"/>
  <c r="A4182" i="187"/>
  <c r="A4181" i="187"/>
  <c r="A4180" i="187"/>
  <c r="A4179" i="187"/>
  <c r="A4178" i="187"/>
  <c r="A4177" i="187"/>
  <c r="A4176" i="187"/>
  <c r="A4175" i="187"/>
  <c r="A4174" i="187"/>
  <c r="A4173" i="187"/>
  <c r="A4172" i="187"/>
  <c r="A4171" i="187"/>
  <c r="A4170" i="187"/>
  <c r="A4169" i="187"/>
  <c r="A4168" i="187"/>
  <c r="A4167" i="187"/>
  <c r="A4166" i="187"/>
  <c r="A4165" i="187"/>
  <c r="A4164" i="187"/>
  <c r="A4163" i="187"/>
  <c r="A4162" i="187"/>
  <c r="A4161" i="187"/>
  <c r="A4160" i="187"/>
  <c r="A4159" i="187"/>
  <c r="A4158" i="187"/>
  <c r="A4157" i="187"/>
  <c r="A4156" i="187"/>
  <c r="A4155" i="187"/>
  <c r="A4154" i="187"/>
  <c r="A4153" i="187"/>
  <c r="A4152" i="187"/>
  <c r="A4151" i="187"/>
  <c r="A4150" i="187"/>
  <c r="A4149" i="187"/>
  <c r="A4148" i="187"/>
  <c r="A4147" i="187"/>
  <c r="A4146" i="187"/>
  <c r="A4145" i="187"/>
  <c r="A4144" i="187"/>
  <c r="A4143" i="187"/>
  <c r="A4142" i="187"/>
  <c r="A4141" i="187"/>
  <c r="A4140" i="187"/>
  <c r="A4139" i="187"/>
  <c r="A4138" i="187"/>
  <c r="A4137" i="187"/>
  <c r="A4136" i="187"/>
  <c r="A4135" i="187"/>
  <c r="A4134" i="187"/>
  <c r="A4133" i="187"/>
  <c r="A4132" i="187"/>
  <c r="A4131" i="187"/>
  <c r="A4130" i="187"/>
  <c r="A4129" i="187"/>
  <c r="A4128" i="187"/>
  <c r="A4127" i="187"/>
  <c r="A4126" i="187"/>
  <c r="A4125" i="187"/>
  <c r="A4124" i="187"/>
  <c r="A4123" i="187"/>
  <c r="A4122" i="187"/>
  <c r="A4121" i="187"/>
  <c r="A4120" i="187"/>
  <c r="A4119" i="187"/>
  <c r="A4118" i="187"/>
  <c r="A4117" i="187"/>
  <c r="A4116" i="187"/>
  <c r="A4115" i="187"/>
  <c r="A4114" i="187"/>
  <c r="A4113" i="187"/>
  <c r="A4112" i="187"/>
  <c r="A4111" i="187"/>
  <c r="A4110" i="187"/>
  <c r="A4109" i="187"/>
  <c r="A4108" i="187"/>
  <c r="A4107" i="187"/>
  <c r="A4106" i="187"/>
  <c r="A4105" i="187"/>
  <c r="A4104" i="187"/>
  <c r="A4103" i="187"/>
  <c r="A4102" i="187"/>
  <c r="A4101" i="187"/>
  <c r="A4100" i="187"/>
  <c r="A4099" i="187"/>
  <c r="A4098" i="187"/>
  <c r="A4097" i="187"/>
  <c r="A4096" i="187"/>
  <c r="A4095" i="187"/>
  <c r="A4094" i="187"/>
  <c r="A4093" i="187"/>
  <c r="A4092" i="187"/>
  <c r="A4091" i="187"/>
  <c r="A4090" i="187"/>
  <c r="A4089" i="187"/>
  <c r="A4088" i="187"/>
  <c r="A4087" i="187"/>
  <c r="A4086" i="187"/>
  <c r="A4085" i="187"/>
  <c r="A4084" i="187"/>
  <c r="A4083" i="187"/>
  <c r="A4082" i="187"/>
  <c r="A4081" i="187"/>
  <c r="A4080" i="187"/>
  <c r="A4079" i="187"/>
  <c r="A4078" i="187"/>
  <c r="A4077" i="187"/>
  <c r="A4076" i="187"/>
  <c r="A4075" i="187"/>
  <c r="A4074" i="187"/>
  <c r="A4073" i="187"/>
  <c r="A4072" i="187"/>
  <c r="A4071" i="187"/>
  <c r="A4070" i="187"/>
  <c r="A4069" i="187"/>
  <c r="A4068" i="187"/>
  <c r="A4067" i="187"/>
  <c r="A4066" i="187"/>
  <c r="A4065" i="187"/>
  <c r="A4064" i="187"/>
  <c r="A4063" i="187"/>
  <c r="A4062" i="187"/>
  <c r="A4061" i="187"/>
  <c r="A4060" i="187"/>
  <c r="A4059" i="187"/>
  <c r="A4058" i="187"/>
  <c r="A4057" i="187"/>
  <c r="A4056" i="187"/>
  <c r="A4055" i="187"/>
  <c r="A4054" i="187"/>
  <c r="A4053" i="187"/>
  <c r="A4052" i="187"/>
  <c r="A4051" i="187"/>
  <c r="A4050" i="187"/>
  <c r="A4049" i="187"/>
  <c r="A4048" i="187"/>
  <c r="A4047" i="187"/>
  <c r="A4046" i="187"/>
  <c r="A4045" i="187"/>
  <c r="A4044" i="187"/>
  <c r="A4043" i="187"/>
  <c r="A4042" i="187"/>
  <c r="A4041" i="187"/>
  <c r="A4040" i="187"/>
  <c r="A4039" i="187"/>
  <c r="A4038" i="187"/>
  <c r="A4037" i="187"/>
  <c r="A4036" i="187"/>
  <c r="A4035" i="187"/>
  <c r="A4034" i="187"/>
  <c r="A4033" i="187"/>
  <c r="A4032" i="187"/>
  <c r="A4031" i="187"/>
  <c r="A4030" i="187"/>
  <c r="A4029" i="187"/>
  <c r="A4028" i="187"/>
  <c r="A4027" i="187"/>
  <c r="A4026" i="187"/>
  <c r="A4025" i="187"/>
  <c r="A4024" i="187"/>
  <c r="A4023" i="187"/>
  <c r="A4022" i="187"/>
  <c r="A4021" i="187"/>
  <c r="A4020" i="187"/>
  <c r="A4019" i="187"/>
  <c r="A4018" i="187"/>
  <c r="A4017" i="187"/>
  <c r="A4016" i="187"/>
  <c r="A4015" i="187"/>
  <c r="A4014" i="187"/>
  <c r="A4013" i="187"/>
  <c r="A4012" i="187"/>
  <c r="A4011" i="187"/>
  <c r="A4010" i="187"/>
  <c r="A4009" i="187"/>
  <c r="A4008" i="187"/>
  <c r="A4007" i="187"/>
  <c r="A4006" i="187"/>
  <c r="A4005" i="187"/>
  <c r="A4004" i="187"/>
  <c r="A4003" i="187"/>
  <c r="A4002" i="187"/>
  <c r="A4001" i="187"/>
  <c r="A4000" i="187"/>
  <c r="A3999" i="187"/>
  <c r="A3998" i="187"/>
  <c r="A3997" i="187"/>
  <c r="A3996" i="187"/>
  <c r="A3995" i="187"/>
  <c r="A3994" i="187"/>
  <c r="A3993" i="187"/>
  <c r="A3992" i="187"/>
  <c r="A3991" i="187"/>
  <c r="A3990" i="187"/>
  <c r="A3989" i="187"/>
  <c r="A3988" i="187"/>
  <c r="A3987" i="187"/>
  <c r="A3986" i="187"/>
  <c r="A3985" i="187"/>
  <c r="A3984" i="187"/>
  <c r="A3983" i="187"/>
  <c r="A3982" i="187"/>
  <c r="A3981" i="187"/>
  <c r="A3980" i="187"/>
  <c r="A3979" i="187"/>
  <c r="A3978" i="187"/>
  <c r="A3977" i="187"/>
  <c r="A3976" i="187"/>
  <c r="A3975" i="187"/>
  <c r="A3974" i="187"/>
  <c r="A3973" i="187"/>
  <c r="A3972" i="187"/>
  <c r="A3971" i="187"/>
  <c r="A3970" i="187"/>
  <c r="A3969" i="187"/>
  <c r="A3968" i="187"/>
  <c r="A3967" i="187"/>
  <c r="A3966" i="187"/>
  <c r="A3965" i="187"/>
  <c r="A3964" i="187"/>
  <c r="A3963" i="187"/>
  <c r="A3962" i="187"/>
  <c r="A3961" i="187"/>
  <c r="A3960" i="187"/>
  <c r="A3959" i="187"/>
  <c r="A3958" i="187"/>
  <c r="A3957" i="187"/>
  <c r="A3956" i="187"/>
  <c r="A3955" i="187"/>
  <c r="A3954" i="187"/>
  <c r="A3953" i="187"/>
  <c r="A3952" i="187"/>
  <c r="A3951" i="187"/>
  <c r="A3950" i="187"/>
  <c r="A3949" i="187"/>
  <c r="A3948" i="187"/>
  <c r="A3947" i="187"/>
  <c r="A3946" i="187"/>
  <c r="A3945" i="187"/>
  <c r="A3944" i="187"/>
  <c r="A3943" i="187"/>
  <c r="A3942" i="187"/>
  <c r="A3941" i="187"/>
  <c r="A3940" i="187"/>
  <c r="A3939" i="187"/>
  <c r="A3938" i="187"/>
  <c r="A3937" i="187"/>
  <c r="A3936" i="187"/>
  <c r="A3935" i="187"/>
  <c r="A3934" i="187"/>
  <c r="A3933" i="187"/>
  <c r="A3932" i="187"/>
  <c r="A3931" i="187"/>
  <c r="A3930" i="187"/>
  <c r="A3929" i="187"/>
  <c r="A3928" i="187"/>
  <c r="A3927" i="187"/>
  <c r="A3926" i="187"/>
  <c r="A3925" i="187"/>
  <c r="A3924" i="187"/>
  <c r="A3923" i="187"/>
  <c r="A3922" i="187"/>
  <c r="A3921" i="187"/>
  <c r="A3920" i="187"/>
  <c r="A3919" i="187"/>
  <c r="A3918" i="187"/>
  <c r="A3917" i="187"/>
  <c r="A3916" i="187"/>
  <c r="A3915" i="187"/>
  <c r="A3914" i="187"/>
  <c r="A3913" i="187"/>
  <c r="A3912" i="187"/>
  <c r="A3911" i="187"/>
  <c r="A3910" i="187"/>
  <c r="A3909" i="187"/>
  <c r="A3908" i="187"/>
  <c r="A3907" i="187"/>
  <c r="A3906" i="187"/>
  <c r="A3905" i="187"/>
  <c r="A3904" i="187"/>
  <c r="A3903" i="187"/>
  <c r="A3902" i="187"/>
  <c r="A3901" i="187"/>
  <c r="A3900" i="187"/>
  <c r="A3899" i="187"/>
  <c r="A3898" i="187"/>
  <c r="A3897" i="187"/>
  <c r="A3896" i="187"/>
  <c r="A3895" i="187"/>
  <c r="A3894" i="187"/>
  <c r="A3893" i="187"/>
  <c r="A3892" i="187"/>
  <c r="A3891" i="187"/>
  <c r="A3890" i="187"/>
  <c r="A3889" i="187"/>
  <c r="A3888" i="187"/>
  <c r="A3887" i="187"/>
  <c r="A3886" i="187"/>
  <c r="A3885" i="187"/>
  <c r="A3884" i="187"/>
  <c r="A3883" i="187"/>
  <c r="A3882" i="187"/>
  <c r="A3881" i="187"/>
  <c r="A3880" i="187"/>
  <c r="A3879" i="187"/>
  <c r="A3878" i="187"/>
  <c r="A3877" i="187"/>
  <c r="A3876" i="187"/>
  <c r="A3875" i="187"/>
  <c r="A3874" i="187"/>
  <c r="A3873" i="187"/>
  <c r="A3872" i="187"/>
  <c r="A3871" i="187"/>
  <c r="A3870" i="187"/>
  <c r="A3869" i="187"/>
  <c r="A3868" i="187"/>
  <c r="A3867" i="187"/>
  <c r="A3866" i="187"/>
  <c r="A3865" i="187"/>
  <c r="A3864" i="187"/>
  <c r="A3863" i="187"/>
  <c r="A3862" i="187"/>
  <c r="A3861" i="187"/>
  <c r="A3860" i="187"/>
  <c r="A3859" i="187"/>
  <c r="A3858" i="187"/>
  <c r="A3857" i="187"/>
  <c r="A3856" i="187"/>
  <c r="A3855" i="187"/>
  <c r="A3854" i="187"/>
  <c r="A3853" i="187"/>
  <c r="A3852" i="187"/>
  <c r="A3851" i="187"/>
  <c r="A3850" i="187"/>
  <c r="A3849" i="187"/>
  <c r="A3848" i="187"/>
  <c r="A3847" i="187"/>
  <c r="A3846" i="187"/>
  <c r="A3845" i="187"/>
  <c r="A3844" i="187"/>
  <c r="A3843" i="187"/>
  <c r="A3842" i="187"/>
  <c r="A3841" i="187"/>
  <c r="A3840" i="187"/>
  <c r="A3839" i="187"/>
  <c r="A3838" i="187"/>
  <c r="A3837" i="187"/>
  <c r="A3836" i="187"/>
  <c r="A3835" i="187"/>
  <c r="A3834" i="187"/>
  <c r="A3833" i="187"/>
  <c r="A3832" i="187"/>
  <c r="A3831" i="187"/>
  <c r="A3830" i="187"/>
  <c r="A3829" i="187"/>
  <c r="A3828" i="187"/>
  <c r="A3827" i="187"/>
  <c r="A3826" i="187"/>
  <c r="A3825" i="187"/>
  <c r="A3824" i="187"/>
  <c r="A3823" i="187"/>
  <c r="A3822" i="187"/>
  <c r="A3821" i="187"/>
  <c r="A3820" i="187"/>
  <c r="A3819" i="187"/>
  <c r="A3818" i="187"/>
  <c r="A3817" i="187"/>
  <c r="A3816" i="187"/>
  <c r="A3815" i="187"/>
  <c r="A3814" i="187"/>
  <c r="A3813" i="187"/>
  <c r="A3812" i="187"/>
  <c r="A3811" i="187"/>
  <c r="A3810" i="187"/>
  <c r="A3809" i="187"/>
  <c r="A3808" i="187"/>
  <c r="A3807" i="187"/>
  <c r="A3806" i="187"/>
  <c r="A3805" i="187"/>
  <c r="A3804" i="187"/>
  <c r="A3803" i="187"/>
  <c r="A3802" i="187"/>
  <c r="A3801" i="187"/>
  <c r="A3800" i="187"/>
  <c r="A3799" i="187"/>
  <c r="A3798" i="187"/>
  <c r="A3797" i="187"/>
  <c r="A3796" i="187"/>
  <c r="A3795" i="187"/>
  <c r="A3794" i="187"/>
  <c r="A3793" i="187"/>
  <c r="A3792" i="187"/>
  <c r="A3791" i="187"/>
  <c r="A3790" i="187"/>
  <c r="A3789" i="187"/>
  <c r="A3788" i="187"/>
  <c r="A3787" i="187"/>
  <c r="A3786" i="187"/>
  <c r="A3785" i="187"/>
  <c r="A3784" i="187"/>
  <c r="A3783" i="187"/>
  <c r="A3782" i="187"/>
  <c r="A3781" i="187"/>
  <c r="A3780" i="187"/>
  <c r="A3779" i="187"/>
  <c r="A3778" i="187"/>
  <c r="A3777" i="187"/>
  <c r="A3776" i="187"/>
  <c r="A3775" i="187"/>
  <c r="A3774" i="187"/>
  <c r="A3773" i="187"/>
  <c r="A3772" i="187"/>
  <c r="A3771" i="187"/>
  <c r="A3770" i="187"/>
  <c r="A3769" i="187"/>
  <c r="A3768" i="187"/>
  <c r="A3767" i="187"/>
  <c r="A3766" i="187"/>
  <c r="A3765" i="187"/>
  <c r="A3764" i="187"/>
  <c r="A3763" i="187"/>
  <c r="A3762" i="187"/>
  <c r="A3761" i="187"/>
  <c r="A3760" i="187"/>
  <c r="A3759" i="187"/>
  <c r="A3758" i="187"/>
  <c r="A3757" i="187"/>
  <c r="A3756" i="187"/>
  <c r="A3755" i="187"/>
  <c r="A3754" i="187"/>
  <c r="A3753" i="187"/>
  <c r="A3752" i="187"/>
  <c r="A3751" i="187"/>
  <c r="A3750" i="187"/>
  <c r="A3749" i="187"/>
  <c r="A3748" i="187"/>
  <c r="A3747" i="187"/>
  <c r="A3746" i="187"/>
  <c r="A3745" i="187"/>
  <c r="A3744" i="187"/>
  <c r="A3743" i="187"/>
  <c r="A3742" i="187"/>
  <c r="A3741" i="187"/>
  <c r="A3740" i="187"/>
  <c r="A3739" i="187"/>
  <c r="A3738" i="187"/>
  <c r="A3737" i="187"/>
  <c r="A3736" i="187"/>
  <c r="A3735" i="187"/>
  <c r="A3734" i="187"/>
  <c r="A3733" i="187"/>
  <c r="A3732" i="187"/>
  <c r="A3731" i="187"/>
  <c r="A3730" i="187"/>
  <c r="A3729" i="187"/>
  <c r="A3728" i="187"/>
  <c r="A3727" i="187"/>
  <c r="A3726" i="187"/>
  <c r="A3725" i="187"/>
  <c r="A3724" i="187"/>
  <c r="A3723" i="187"/>
  <c r="A3722" i="187"/>
  <c r="A3721" i="187"/>
  <c r="A3720" i="187"/>
  <c r="A3719" i="187"/>
  <c r="A3718" i="187"/>
  <c r="A3717" i="187"/>
  <c r="A3716" i="187"/>
  <c r="A3715" i="187"/>
  <c r="A3714" i="187"/>
  <c r="A3713" i="187"/>
  <c r="A3712" i="187"/>
  <c r="A3711" i="187"/>
  <c r="A3710" i="187"/>
  <c r="A3709" i="187"/>
  <c r="A3708" i="187"/>
  <c r="A3707" i="187"/>
  <c r="A3706" i="187"/>
  <c r="A3705" i="187"/>
  <c r="A3704" i="187"/>
  <c r="A3703" i="187"/>
  <c r="A3702" i="187"/>
  <c r="A3701" i="187"/>
  <c r="A3700" i="187"/>
  <c r="A3699" i="187"/>
  <c r="A3698" i="187"/>
  <c r="A3697" i="187"/>
  <c r="A3696" i="187"/>
  <c r="A3695" i="187"/>
  <c r="A3694" i="187"/>
  <c r="A3693" i="187"/>
  <c r="A3692" i="187"/>
  <c r="A3691" i="187"/>
  <c r="A3690" i="187"/>
  <c r="A3689" i="187"/>
  <c r="A3688" i="187"/>
  <c r="A3687" i="187"/>
  <c r="A3686" i="187"/>
  <c r="A3685" i="187"/>
  <c r="A3684" i="187"/>
  <c r="A3683" i="187"/>
  <c r="A3682" i="187"/>
  <c r="A3681" i="187"/>
  <c r="A3680" i="187"/>
  <c r="A3679" i="187"/>
  <c r="A3678" i="187"/>
  <c r="A3677" i="187"/>
  <c r="A3676" i="187"/>
  <c r="A3675" i="187"/>
  <c r="A3674" i="187"/>
  <c r="A3673" i="187"/>
  <c r="A3672" i="187"/>
  <c r="A3671" i="187"/>
  <c r="A3670" i="187"/>
  <c r="A3669" i="187"/>
  <c r="A3668" i="187"/>
  <c r="A3667" i="187"/>
  <c r="A3666" i="187"/>
  <c r="A3665" i="187"/>
  <c r="A3664" i="187"/>
  <c r="A3663" i="187"/>
  <c r="A3662" i="187"/>
  <c r="A3661" i="187"/>
  <c r="A3660" i="187"/>
  <c r="A3659" i="187"/>
  <c r="A3658" i="187"/>
  <c r="A3657" i="187"/>
  <c r="A3656" i="187"/>
  <c r="A3655" i="187"/>
  <c r="A3654" i="187"/>
  <c r="A3653" i="187"/>
  <c r="A3652" i="187"/>
  <c r="A3651" i="187"/>
  <c r="A3650" i="187"/>
  <c r="A3649" i="187"/>
  <c r="A3648" i="187"/>
  <c r="A3647" i="187"/>
  <c r="A3646" i="187"/>
  <c r="A3645" i="187"/>
  <c r="A3644" i="187"/>
  <c r="A3643" i="187"/>
  <c r="A3642" i="187"/>
  <c r="A3641" i="187"/>
  <c r="A3640" i="187"/>
  <c r="A3639" i="187"/>
  <c r="A3638" i="187"/>
  <c r="A3637" i="187"/>
  <c r="A3636" i="187"/>
  <c r="A3635" i="187"/>
  <c r="A3634" i="187"/>
  <c r="A3633" i="187"/>
  <c r="A3632" i="187"/>
  <c r="A3631" i="187"/>
  <c r="A3630" i="187"/>
  <c r="A3629" i="187"/>
  <c r="A3628" i="187"/>
  <c r="A3627" i="187"/>
  <c r="A3626" i="187"/>
  <c r="A3625" i="187"/>
  <c r="A3624" i="187"/>
  <c r="A3623" i="187"/>
  <c r="A3622" i="187"/>
  <c r="A3621" i="187"/>
  <c r="A3620" i="187"/>
  <c r="A3619" i="187"/>
  <c r="A3618" i="187"/>
  <c r="A3617" i="187"/>
  <c r="A3616" i="187"/>
  <c r="A3615" i="187"/>
  <c r="A3614" i="187"/>
  <c r="A3613" i="187"/>
  <c r="A3612" i="187"/>
  <c r="A3611" i="187"/>
  <c r="A3610" i="187"/>
  <c r="A3609" i="187"/>
  <c r="A3608" i="187"/>
  <c r="A3607" i="187"/>
  <c r="A3606" i="187"/>
  <c r="A3605" i="187"/>
  <c r="A3604" i="187"/>
  <c r="A3603" i="187"/>
  <c r="A3602" i="187"/>
  <c r="A3601" i="187"/>
  <c r="A3600" i="187"/>
  <c r="A3599" i="187"/>
  <c r="A3598" i="187"/>
  <c r="A3597" i="187"/>
  <c r="A3596" i="187"/>
  <c r="A3595" i="187"/>
  <c r="A3594" i="187"/>
  <c r="A3593" i="187"/>
  <c r="A3592" i="187"/>
  <c r="A3591" i="187"/>
  <c r="A3590" i="187"/>
  <c r="A3589" i="187"/>
  <c r="A3588" i="187"/>
  <c r="A3587" i="187"/>
  <c r="A3586" i="187"/>
  <c r="A3585" i="187"/>
  <c r="A3584" i="187"/>
  <c r="A3583" i="187"/>
  <c r="A3582" i="187"/>
  <c r="A3581" i="187"/>
  <c r="A3580" i="187"/>
  <c r="A3579" i="187"/>
  <c r="A3578" i="187"/>
  <c r="A3577" i="187"/>
  <c r="A3576" i="187"/>
  <c r="A3575" i="187"/>
  <c r="A3574" i="187"/>
  <c r="A3573" i="187"/>
  <c r="A3572" i="187"/>
  <c r="A3571" i="187"/>
  <c r="A3570" i="187"/>
  <c r="A3569" i="187"/>
  <c r="A3568" i="187"/>
  <c r="A3567" i="187"/>
  <c r="A3566" i="187"/>
  <c r="A3565" i="187"/>
  <c r="A3564" i="187"/>
  <c r="A3563" i="187"/>
  <c r="A3562" i="187"/>
  <c r="A3561" i="187"/>
  <c r="A3560" i="187"/>
  <c r="A3559" i="187"/>
  <c r="A3558" i="187"/>
  <c r="A3557" i="187"/>
  <c r="A3556" i="187"/>
  <c r="A3555" i="187"/>
  <c r="A3554" i="187"/>
  <c r="A3553" i="187"/>
  <c r="A3552" i="187"/>
  <c r="A3551" i="187"/>
  <c r="A3550" i="187"/>
  <c r="A3549" i="187"/>
  <c r="A3548" i="187"/>
  <c r="A3547" i="187"/>
  <c r="A3546" i="187"/>
  <c r="A3545" i="187"/>
  <c r="A3544" i="187"/>
  <c r="A3543" i="187"/>
  <c r="A3542" i="187"/>
  <c r="A3541" i="187"/>
  <c r="A3540" i="187"/>
  <c r="A3539" i="187"/>
  <c r="A3538" i="187"/>
  <c r="A3537" i="187"/>
  <c r="A3536" i="187"/>
  <c r="A3535" i="187"/>
  <c r="A3534" i="187"/>
  <c r="A3533" i="187"/>
  <c r="A3532" i="187"/>
  <c r="A3531" i="187"/>
  <c r="A3530" i="187"/>
  <c r="A3529" i="187"/>
  <c r="A3528" i="187"/>
  <c r="A3527" i="187"/>
  <c r="A3526" i="187"/>
  <c r="A3525" i="187"/>
  <c r="A3524" i="187"/>
  <c r="A3523" i="187"/>
  <c r="A3522" i="187"/>
  <c r="A3521" i="187"/>
  <c r="A3520" i="187"/>
  <c r="A3519" i="187"/>
  <c r="A3518" i="187"/>
  <c r="A3517" i="187"/>
  <c r="A3516" i="187"/>
  <c r="A3515" i="187"/>
  <c r="A3514" i="187"/>
  <c r="A3513" i="187"/>
  <c r="A3512" i="187"/>
  <c r="A3511" i="187"/>
  <c r="A3510" i="187"/>
  <c r="A3509" i="187"/>
  <c r="A3508" i="187"/>
  <c r="A3507" i="187"/>
  <c r="A3506" i="187"/>
  <c r="A3505" i="187"/>
  <c r="A3504" i="187"/>
  <c r="A3503" i="187"/>
  <c r="A3502" i="187"/>
  <c r="A3501" i="187"/>
  <c r="A3500" i="187"/>
  <c r="A3499" i="187"/>
  <c r="A3498" i="187"/>
  <c r="A3497" i="187"/>
  <c r="A3496" i="187"/>
  <c r="A3495" i="187"/>
  <c r="A3494" i="187"/>
  <c r="A3493" i="187"/>
  <c r="A3492" i="187"/>
  <c r="A3491" i="187"/>
  <c r="A3490" i="187"/>
  <c r="A3489" i="187"/>
  <c r="A3488" i="187"/>
  <c r="A3487" i="187"/>
  <c r="A3486" i="187"/>
  <c r="A3485" i="187"/>
  <c r="A3484" i="187"/>
  <c r="A3483" i="187"/>
  <c r="A3482" i="187"/>
  <c r="A3481" i="187"/>
  <c r="A3480" i="187"/>
  <c r="A3479" i="187"/>
  <c r="A3478" i="187"/>
  <c r="A3477" i="187"/>
  <c r="A3476" i="187"/>
  <c r="A3475" i="187"/>
  <c r="A3474" i="187"/>
  <c r="A3473" i="187"/>
  <c r="A3472" i="187"/>
  <c r="A3471" i="187"/>
  <c r="A3470" i="187"/>
  <c r="A3469" i="187"/>
  <c r="A3468" i="187"/>
  <c r="A3467" i="187"/>
  <c r="A3466" i="187"/>
  <c r="A3465" i="187"/>
  <c r="A3464" i="187"/>
  <c r="A3463" i="187"/>
  <c r="A3462" i="187"/>
  <c r="A3461" i="187"/>
  <c r="A3460" i="187"/>
  <c r="A3459" i="187"/>
  <c r="A3458" i="187"/>
  <c r="A3457" i="187"/>
  <c r="A3456" i="187"/>
  <c r="A3455" i="187"/>
  <c r="A3454" i="187"/>
  <c r="A3453" i="187"/>
  <c r="A3452" i="187"/>
  <c r="A3451" i="187"/>
  <c r="A3450" i="187"/>
  <c r="A3449" i="187"/>
  <c r="A3448" i="187"/>
  <c r="A3447" i="187"/>
  <c r="A3446" i="187"/>
  <c r="A3445" i="187"/>
  <c r="A3444" i="187"/>
  <c r="A3443" i="187"/>
  <c r="A3442" i="187"/>
  <c r="A3441" i="187"/>
  <c r="A3440" i="187"/>
  <c r="A3439" i="187"/>
  <c r="A3438" i="187"/>
  <c r="A3437" i="187"/>
  <c r="A3436" i="187"/>
  <c r="A3435" i="187"/>
  <c r="A3434" i="187"/>
  <c r="A3433" i="187"/>
  <c r="A3432" i="187"/>
  <c r="A3431" i="187"/>
  <c r="A3430" i="187"/>
  <c r="A3429" i="187"/>
  <c r="A3428" i="187"/>
  <c r="A3427" i="187"/>
  <c r="A3426" i="187"/>
  <c r="A3425" i="187"/>
  <c r="A3424" i="187"/>
  <c r="A3423" i="187"/>
  <c r="A3422" i="187"/>
  <c r="A3421" i="187"/>
  <c r="A3420" i="187"/>
  <c r="A3419" i="187"/>
  <c r="A3418" i="187"/>
  <c r="A3417" i="187"/>
  <c r="A3416" i="187"/>
  <c r="A3415" i="187"/>
  <c r="A3414" i="187"/>
  <c r="A3413" i="187"/>
  <c r="A3412" i="187"/>
  <c r="A3411" i="187"/>
  <c r="A3410" i="187"/>
  <c r="A3409" i="187"/>
  <c r="A3408" i="187"/>
  <c r="A3407" i="187"/>
  <c r="A3406" i="187"/>
  <c r="A3405" i="187"/>
  <c r="A3404" i="187"/>
  <c r="A3403" i="187"/>
  <c r="A3402" i="187"/>
  <c r="A3401" i="187"/>
  <c r="A3400" i="187"/>
  <c r="A3399" i="187"/>
  <c r="A3398" i="187"/>
  <c r="A3397" i="187"/>
  <c r="A3396" i="187"/>
  <c r="A3395" i="187"/>
  <c r="A3394" i="187"/>
  <c r="A3393" i="187"/>
  <c r="A3392" i="187"/>
  <c r="A3391" i="187"/>
  <c r="A3390" i="187"/>
  <c r="A3389" i="187"/>
  <c r="A3388" i="187"/>
  <c r="A3387" i="187"/>
  <c r="A3386" i="187"/>
  <c r="A3385" i="187"/>
  <c r="A3384" i="187"/>
  <c r="A3383" i="187"/>
  <c r="A3382" i="187"/>
  <c r="A3381" i="187"/>
  <c r="A3380" i="187"/>
  <c r="A3379" i="187"/>
  <c r="A3378" i="187"/>
  <c r="A3377" i="187"/>
  <c r="A3376" i="187"/>
  <c r="A3375" i="187"/>
  <c r="A3374" i="187"/>
  <c r="A3373" i="187"/>
  <c r="A3372" i="187"/>
  <c r="A3371" i="187"/>
  <c r="A3370" i="187"/>
  <c r="A3369" i="187"/>
  <c r="A3368" i="187"/>
  <c r="A3367" i="187"/>
  <c r="A3366" i="187"/>
  <c r="A3365" i="187"/>
  <c r="A3364" i="187"/>
  <c r="A3363" i="187"/>
  <c r="A3362" i="187"/>
  <c r="A3361" i="187"/>
  <c r="A3360" i="187"/>
  <c r="A3359" i="187"/>
  <c r="A3358" i="187"/>
  <c r="A3357" i="187"/>
  <c r="A3356" i="187"/>
  <c r="A3355" i="187"/>
  <c r="A3354" i="187"/>
  <c r="A3353" i="187"/>
  <c r="A3352" i="187"/>
  <c r="A3351" i="187"/>
  <c r="A3350" i="187"/>
  <c r="A3349" i="187"/>
  <c r="A3348" i="187"/>
  <c r="A3347" i="187"/>
  <c r="A3346" i="187"/>
  <c r="A3345" i="187"/>
  <c r="A3344" i="187"/>
  <c r="A3343" i="187"/>
  <c r="A3342" i="187"/>
  <c r="A3341" i="187"/>
  <c r="A3340" i="187"/>
  <c r="A3339" i="187"/>
  <c r="A3338" i="187"/>
  <c r="A3337" i="187"/>
  <c r="A3336" i="187"/>
  <c r="A3335" i="187"/>
  <c r="A3334" i="187"/>
  <c r="A3333" i="187"/>
  <c r="A3332" i="187"/>
  <c r="A3331" i="187"/>
  <c r="A3330" i="187"/>
  <c r="A3329" i="187"/>
  <c r="A3328" i="187"/>
  <c r="A3327" i="187"/>
  <c r="A3326" i="187"/>
  <c r="A3325" i="187"/>
  <c r="A3324" i="187"/>
  <c r="A3323" i="187"/>
  <c r="A3322" i="187"/>
  <c r="A3321" i="187"/>
  <c r="A3320" i="187"/>
  <c r="A3319" i="187"/>
  <c r="A3318" i="187"/>
  <c r="A3317" i="187"/>
  <c r="A3316" i="187"/>
  <c r="A3315" i="187"/>
  <c r="A3314" i="187"/>
  <c r="A3313" i="187"/>
  <c r="A3312" i="187"/>
  <c r="A3311" i="187"/>
  <c r="A3310" i="187"/>
  <c r="A3309" i="187"/>
  <c r="A3308" i="187"/>
  <c r="A3307" i="187"/>
  <c r="A3306" i="187"/>
  <c r="A3305" i="187"/>
  <c r="A3304" i="187"/>
  <c r="A3303" i="187"/>
  <c r="A3302" i="187"/>
  <c r="A3301" i="187"/>
  <c r="A3300" i="187"/>
  <c r="A3299" i="187"/>
  <c r="A3298" i="187"/>
  <c r="A3297" i="187"/>
  <c r="A3296" i="187"/>
  <c r="A3295" i="187"/>
  <c r="A3294" i="187"/>
  <c r="A3293" i="187"/>
  <c r="A3292" i="187"/>
  <c r="A3291" i="187"/>
  <c r="A3290" i="187"/>
  <c r="A3289" i="187"/>
  <c r="A3288" i="187"/>
  <c r="A3287" i="187"/>
  <c r="A3286" i="187"/>
  <c r="A3285" i="187"/>
  <c r="A3284" i="187"/>
  <c r="A3283" i="187"/>
  <c r="A3282" i="187"/>
  <c r="A3281" i="187"/>
  <c r="A3280" i="187"/>
  <c r="A3279" i="187"/>
  <c r="A3278" i="187"/>
  <c r="A3277" i="187"/>
  <c r="A3276" i="187"/>
  <c r="A3275" i="187"/>
  <c r="A3274" i="187"/>
  <c r="A3273" i="187"/>
  <c r="A3272" i="187"/>
  <c r="A3271" i="187"/>
  <c r="A3270" i="187"/>
  <c r="A3269" i="187"/>
  <c r="A3268" i="187"/>
  <c r="A3267" i="187"/>
  <c r="A3266" i="187"/>
  <c r="A3265" i="187"/>
  <c r="A3264" i="187"/>
  <c r="A3263" i="187"/>
  <c r="A3262" i="187"/>
  <c r="A3261" i="187"/>
  <c r="A3260" i="187"/>
  <c r="A3259" i="187"/>
  <c r="A3258" i="187"/>
  <c r="A3257" i="187"/>
  <c r="A3256" i="187"/>
  <c r="A3255" i="187"/>
  <c r="A3254" i="187"/>
  <c r="A3253" i="187"/>
  <c r="A3252" i="187"/>
  <c r="A3251" i="187"/>
  <c r="A3250" i="187"/>
  <c r="A3249" i="187"/>
  <c r="A3248" i="187"/>
  <c r="A3247" i="187"/>
  <c r="A3246" i="187"/>
  <c r="A3245" i="187"/>
  <c r="A3244" i="187"/>
  <c r="A3243" i="187"/>
  <c r="A3242" i="187"/>
  <c r="A3241" i="187"/>
  <c r="A3240" i="187"/>
  <c r="A3239" i="187"/>
  <c r="A3238" i="187"/>
  <c r="A3237" i="187"/>
  <c r="A3236" i="187"/>
  <c r="A3235" i="187"/>
  <c r="A3234" i="187"/>
  <c r="A3233" i="187"/>
  <c r="A3232" i="187"/>
  <c r="A3231" i="187"/>
  <c r="A3230" i="187"/>
  <c r="A3229" i="187"/>
  <c r="A3228" i="187"/>
  <c r="A3227" i="187"/>
  <c r="A3226" i="187"/>
  <c r="A3225" i="187"/>
  <c r="A3224" i="187"/>
  <c r="A3223" i="187"/>
  <c r="A3222" i="187"/>
  <c r="A3221" i="187"/>
  <c r="A3220" i="187"/>
  <c r="A3219" i="187"/>
  <c r="A3218" i="187"/>
  <c r="A3217" i="187"/>
  <c r="A3216" i="187"/>
  <c r="A3215" i="187"/>
  <c r="A3214" i="187"/>
  <c r="A3213" i="187"/>
  <c r="A3212" i="187"/>
  <c r="A3211" i="187"/>
  <c r="A3210" i="187"/>
  <c r="A3209" i="187"/>
  <c r="A3208" i="187"/>
  <c r="A3207" i="187"/>
  <c r="A3206" i="187"/>
  <c r="A3205" i="187"/>
  <c r="A3204" i="187"/>
  <c r="A3203" i="187"/>
  <c r="A3202" i="187"/>
  <c r="A3201" i="187"/>
  <c r="A3200" i="187"/>
  <c r="A3199" i="187"/>
  <c r="A3198" i="187"/>
  <c r="A3197" i="187"/>
  <c r="A3196" i="187"/>
  <c r="A3195" i="187"/>
  <c r="A3194" i="187"/>
  <c r="A3193" i="187"/>
  <c r="A3192" i="187"/>
  <c r="A3191" i="187"/>
  <c r="A3190" i="187"/>
  <c r="A3189" i="187"/>
  <c r="A3188" i="187"/>
  <c r="A3187" i="187"/>
  <c r="A3186" i="187"/>
  <c r="A3185" i="187"/>
  <c r="A3184" i="187"/>
  <c r="A3183" i="187"/>
  <c r="A3182" i="187"/>
  <c r="A3181" i="187"/>
  <c r="A3180" i="187"/>
  <c r="A3179" i="187"/>
  <c r="A3178" i="187"/>
  <c r="A3177" i="187"/>
  <c r="A3176" i="187"/>
  <c r="A3175" i="187"/>
  <c r="A3174" i="187"/>
  <c r="A3173" i="187"/>
  <c r="A3172" i="187"/>
  <c r="A3171" i="187"/>
  <c r="A3170" i="187"/>
  <c r="A3169" i="187"/>
  <c r="A3168" i="187"/>
  <c r="A3167" i="187"/>
  <c r="A3166" i="187"/>
  <c r="A3165" i="187"/>
  <c r="A3164" i="187"/>
  <c r="A3163" i="187"/>
  <c r="A3162" i="187"/>
  <c r="A3161" i="187"/>
  <c r="A3160" i="187"/>
  <c r="A3159" i="187"/>
  <c r="A3158" i="187"/>
  <c r="A3157" i="187"/>
  <c r="A3156" i="187"/>
  <c r="A3155" i="187"/>
  <c r="A3154" i="187"/>
  <c r="A3153" i="187"/>
  <c r="A3152" i="187"/>
  <c r="A3151" i="187"/>
  <c r="A3150" i="187"/>
  <c r="A3149" i="187"/>
  <c r="A3148" i="187"/>
  <c r="A3147" i="187"/>
  <c r="A3146" i="187"/>
  <c r="A3145" i="187"/>
  <c r="A3144" i="187"/>
  <c r="A3143" i="187"/>
  <c r="A3142" i="187"/>
  <c r="A3141" i="187"/>
  <c r="A3140" i="187"/>
  <c r="A3139" i="187"/>
  <c r="A3138" i="187"/>
  <c r="A3137" i="187"/>
  <c r="A3136" i="187"/>
  <c r="A3135" i="187"/>
  <c r="A3134" i="187"/>
  <c r="A3133" i="187"/>
  <c r="A3132" i="187"/>
  <c r="A3131" i="187"/>
  <c r="A3130" i="187"/>
  <c r="A3129" i="187"/>
  <c r="A3128" i="187"/>
  <c r="A3127" i="187"/>
  <c r="A3126" i="187"/>
  <c r="A3125" i="187"/>
  <c r="A3124" i="187"/>
  <c r="A3123" i="187"/>
  <c r="A3122" i="187"/>
  <c r="A3121" i="187"/>
  <c r="A3120" i="187"/>
  <c r="A3119" i="187"/>
  <c r="A3118" i="187"/>
  <c r="A3117" i="187"/>
  <c r="A3116" i="187"/>
  <c r="A3115" i="187"/>
  <c r="A3114" i="187"/>
  <c r="A3113" i="187"/>
  <c r="A3112" i="187"/>
  <c r="A3111" i="187"/>
  <c r="A3110" i="187"/>
  <c r="A3109" i="187"/>
  <c r="A3108" i="187"/>
  <c r="A3107" i="187"/>
  <c r="A3106" i="187"/>
  <c r="A3105" i="187"/>
  <c r="A3104" i="187"/>
  <c r="A3103" i="187"/>
  <c r="A3102" i="187"/>
  <c r="A3101" i="187"/>
  <c r="A3100" i="187"/>
  <c r="A3099" i="187"/>
  <c r="A3098" i="187"/>
  <c r="A3097" i="187"/>
  <c r="A3096" i="187"/>
  <c r="A3095" i="187"/>
  <c r="A3094" i="187"/>
  <c r="A3093" i="187"/>
  <c r="A3092" i="187"/>
  <c r="A3091" i="187"/>
  <c r="A3090" i="187"/>
  <c r="A3089" i="187"/>
  <c r="A3088" i="187"/>
  <c r="A3087" i="187"/>
  <c r="A3086" i="187"/>
  <c r="A3085" i="187"/>
  <c r="A3084" i="187"/>
  <c r="A3083" i="187"/>
  <c r="A3082" i="187"/>
  <c r="A3081" i="187"/>
  <c r="A3080" i="187"/>
  <c r="A3079" i="187"/>
  <c r="A3078" i="187"/>
  <c r="A3077" i="187"/>
  <c r="A3076" i="187"/>
  <c r="A3075" i="187"/>
  <c r="A3074" i="187"/>
  <c r="A3073" i="187"/>
  <c r="A3072" i="187"/>
  <c r="A3071" i="187"/>
  <c r="A3070" i="187"/>
  <c r="A3069" i="187"/>
  <c r="A3068" i="187"/>
  <c r="A3067" i="187"/>
  <c r="A3066" i="187"/>
  <c r="A3065" i="187"/>
  <c r="A3064" i="187"/>
  <c r="A3063" i="187"/>
  <c r="A3062" i="187"/>
  <c r="A3061" i="187"/>
  <c r="A3060" i="187"/>
  <c r="A3059" i="187"/>
  <c r="A3058" i="187"/>
  <c r="A3057" i="187"/>
  <c r="A3056" i="187"/>
  <c r="A3055" i="187"/>
  <c r="A3054" i="187"/>
  <c r="A3053" i="187"/>
  <c r="A3052" i="187"/>
  <c r="A3051" i="187"/>
  <c r="A3050" i="187"/>
  <c r="A3049" i="187"/>
  <c r="A3048" i="187"/>
  <c r="A3047" i="187"/>
  <c r="A3046" i="187"/>
  <c r="A3045" i="187"/>
  <c r="A3044" i="187"/>
  <c r="A3043" i="187"/>
  <c r="A3042" i="187"/>
  <c r="A3041" i="187"/>
  <c r="A3040" i="187"/>
  <c r="A3039" i="187"/>
  <c r="A3038" i="187"/>
  <c r="A3037" i="187"/>
  <c r="A3036" i="187"/>
  <c r="A3035" i="187"/>
  <c r="A3034" i="187"/>
  <c r="A3033" i="187"/>
  <c r="A3032" i="187"/>
  <c r="A3031" i="187"/>
  <c r="A3030" i="187"/>
  <c r="A3029" i="187"/>
  <c r="A3028" i="187"/>
  <c r="A3027" i="187"/>
  <c r="A3026" i="187"/>
  <c r="A3025" i="187"/>
  <c r="A3024" i="187"/>
  <c r="A3023" i="187"/>
  <c r="A3022" i="187"/>
  <c r="A3021" i="187"/>
  <c r="A3020" i="187"/>
  <c r="A3019" i="187"/>
  <c r="A3018" i="187"/>
  <c r="A3017" i="187"/>
  <c r="A3016" i="187"/>
  <c r="A3015" i="187"/>
  <c r="A3014" i="187"/>
  <c r="A3013" i="187"/>
  <c r="A3012" i="187"/>
  <c r="A3011" i="187"/>
  <c r="A3010" i="187"/>
  <c r="A3009" i="187"/>
  <c r="A3008" i="187"/>
  <c r="A3007" i="187"/>
  <c r="A3006" i="187"/>
  <c r="A3005" i="187"/>
  <c r="A3004" i="187"/>
  <c r="A3003" i="187"/>
  <c r="A3002" i="187"/>
  <c r="A3001" i="187"/>
  <c r="A3000" i="187"/>
  <c r="A2999" i="187"/>
  <c r="A2998" i="187"/>
  <c r="A2997" i="187"/>
  <c r="A2996" i="187"/>
  <c r="A2995" i="187"/>
  <c r="A2994" i="187"/>
  <c r="A2993" i="187"/>
  <c r="A2992" i="187"/>
  <c r="A2991" i="187"/>
  <c r="A2990" i="187"/>
  <c r="A2989" i="187"/>
  <c r="A2988" i="187"/>
  <c r="A2987" i="187"/>
  <c r="A2986" i="187"/>
  <c r="A2985" i="187"/>
  <c r="A2984" i="187"/>
  <c r="A2983" i="187"/>
  <c r="A2982" i="187"/>
  <c r="A2981" i="187"/>
  <c r="A2980" i="187"/>
  <c r="A2979" i="187"/>
  <c r="A2978" i="187"/>
  <c r="A2977" i="187"/>
  <c r="A2976" i="187"/>
  <c r="A2975" i="187"/>
  <c r="A2974" i="187"/>
  <c r="A2973" i="187"/>
  <c r="A2972" i="187"/>
  <c r="A2971" i="187"/>
  <c r="A2970" i="187"/>
  <c r="A2969" i="187"/>
  <c r="A2968" i="187"/>
  <c r="A2967" i="187"/>
  <c r="A2966" i="187"/>
  <c r="A2965" i="187"/>
  <c r="A2964" i="187"/>
  <c r="A2963" i="187"/>
  <c r="A2962" i="187"/>
  <c r="A2961" i="187"/>
  <c r="A2960" i="187"/>
  <c r="A2959" i="187"/>
  <c r="A2958" i="187"/>
  <c r="A2957" i="187"/>
  <c r="A2956" i="187"/>
  <c r="A2955" i="187"/>
  <c r="A2954" i="187"/>
  <c r="A2953" i="187"/>
  <c r="A2952" i="187"/>
  <c r="A2951" i="187"/>
  <c r="A2950" i="187"/>
  <c r="A2949" i="187"/>
  <c r="A2948" i="187"/>
  <c r="A2947" i="187"/>
  <c r="A2946" i="187"/>
  <c r="A2945" i="187"/>
  <c r="A2944" i="187"/>
  <c r="A2943" i="187"/>
  <c r="A2942" i="187"/>
  <c r="A2941" i="187"/>
  <c r="A2940" i="187"/>
  <c r="A2939" i="187"/>
  <c r="A2938" i="187"/>
  <c r="A2937" i="187"/>
  <c r="A2936" i="187"/>
  <c r="A2935" i="187"/>
  <c r="A2934" i="187"/>
  <c r="A2933" i="187"/>
  <c r="A2932" i="187"/>
  <c r="A2931" i="187"/>
  <c r="A2930" i="187"/>
  <c r="A2929" i="187"/>
  <c r="A2928" i="187"/>
  <c r="A2927" i="187"/>
  <c r="A2926" i="187"/>
  <c r="A2925" i="187"/>
  <c r="A2924" i="187"/>
  <c r="A2923" i="187"/>
  <c r="A2922" i="187"/>
  <c r="A2921" i="187"/>
  <c r="A2920" i="187"/>
  <c r="A2919" i="187"/>
  <c r="A2918" i="187"/>
  <c r="A2917" i="187"/>
  <c r="A2916" i="187"/>
  <c r="A2915" i="187"/>
  <c r="A2914" i="187"/>
  <c r="A2913" i="187"/>
  <c r="A2912" i="187"/>
  <c r="A2911" i="187"/>
  <c r="A2910" i="187"/>
  <c r="A2909" i="187"/>
  <c r="A2908" i="187"/>
  <c r="A2907" i="187"/>
  <c r="A2906" i="187"/>
  <c r="A2905" i="187"/>
  <c r="A2904" i="187"/>
  <c r="A2903" i="187"/>
  <c r="A2902" i="187"/>
  <c r="A2901" i="187"/>
  <c r="A2900" i="187"/>
  <c r="A2899" i="187"/>
  <c r="A2898" i="187"/>
  <c r="A2897" i="187"/>
  <c r="A2896" i="187"/>
  <c r="A2895" i="187"/>
  <c r="A2894" i="187"/>
  <c r="A2893" i="187"/>
  <c r="A2892" i="187"/>
  <c r="A2891" i="187"/>
  <c r="A2890" i="187"/>
  <c r="A2889" i="187"/>
  <c r="A2888" i="187"/>
  <c r="A2887" i="187"/>
  <c r="A2886" i="187"/>
  <c r="A2885" i="187"/>
  <c r="A2884" i="187"/>
  <c r="A2883" i="187"/>
  <c r="A2882" i="187"/>
  <c r="A2881" i="187"/>
  <c r="A2880" i="187"/>
  <c r="A2879" i="187"/>
  <c r="A2878" i="187"/>
  <c r="A2877" i="187"/>
  <c r="A2876" i="187"/>
  <c r="A2875" i="187"/>
  <c r="A2874" i="187"/>
  <c r="A2873" i="187"/>
  <c r="A2872" i="187"/>
  <c r="A2871" i="187"/>
  <c r="A2870" i="187"/>
  <c r="A2869" i="187"/>
  <c r="A2868" i="187"/>
  <c r="A2867" i="187"/>
  <c r="A2866" i="187"/>
  <c r="A2865" i="187"/>
  <c r="A2864" i="187"/>
  <c r="A2863" i="187"/>
  <c r="A2862" i="187"/>
  <c r="A2861" i="187"/>
  <c r="A2860" i="187"/>
  <c r="A2859" i="187"/>
  <c r="A2858" i="187"/>
  <c r="A2857" i="187"/>
  <c r="A2856" i="187"/>
  <c r="A2855" i="187"/>
  <c r="A2854" i="187"/>
  <c r="A2853" i="187"/>
  <c r="A2852" i="187"/>
  <c r="A2851" i="187"/>
  <c r="A2850" i="187"/>
  <c r="A2849" i="187"/>
  <c r="A2848" i="187"/>
  <c r="A2847" i="187"/>
  <c r="A2846" i="187"/>
  <c r="A2845" i="187"/>
  <c r="A2844" i="187"/>
  <c r="A2843" i="187"/>
  <c r="A2842" i="187"/>
  <c r="A2841" i="187"/>
  <c r="A2840" i="187"/>
  <c r="A2839" i="187"/>
  <c r="A2838" i="187"/>
  <c r="A2837" i="187"/>
  <c r="A2836" i="187"/>
  <c r="A2835" i="187"/>
  <c r="A2834" i="187"/>
  <c r="A2833" i="187"/>
  <c r="A2832" i="187"/>
  <c r="A2831" i="187"/>
  <c r="A2830" i="187"/>
  <c r="A2829" i="187"/>
  <c r="A2828" i="187"/>
  <c r="A2827" i="187"/>
  <c r="A2826" i="187"/>
  <c r="A2825" i="187"/>
  <c r="A2824" i="187"/>
  <c r="A2823" i="187"/>
  <c r="A2822" i="187"/>
  <c r="A2821" i="187"/>
  <c r="A2820" i="187"/>
  <c r="A2819" i="187"/>
  <c r="A2818" i="187"/>
  <c r="A2817" i="187"/>
  <c r="A2816" i="187"/>
  <c r="A2815" i="187"/>
  <c r="A2814" i="187"/>
  <c r="A2813" i="187"/>
  <c r="A2812" i="187"/>
  <c r="A2811" i="187"/>
  <c r="A2810" i="187"/>
  <c r="A2809" i="187"/>
  <c r="A2808" i="187"/>
  <c r="A2807" i="187"/>
  <c r="A2806" i="187"/>
  <c r="A2805" i="187"/>
  <c r="A2804" i="187"/>
  <c r="A2803" i="187"/>
  <c r="A2802" i="187"/>
  <c r="A2801" i="187"/>
  <c r="A2800" i="187"/>
  <c r="A2799" i="187"/>
  <c r="A2798" i="187"/>
  <c r="A2797" i="187"/>
  <c r="A2796" i="187"/>
  <c r="A2795" i="187"/>
  <c r="A2794" i="187"/>
  <c r="A2793" i="187"/>
  <c r="A2792" i="187"/>
  <c r="A2791" i="187"/>
  <c r="A2790" i="187"/>
  <c r="A2789" i="187"/>
  <c r="A2788" i="187"/>
  <c r="A2787" i="187"/>
  <c r="A2786" i="187"/>
  <c r="A2785" i="187"/>
  <c r="A2784" i="187"/>
  <c r="A2783" i="187"/>
  <c r="A2782" i="187"/>
  <c r="A2781" i="187"/>
  <c r="A2780" i="187"/>
  <c r="A2779" i="187"/>
  <c r="A2778" i="187"/>
  <c r="A2777" i="187"/>
  <c r="A2776" i="187"/>
  <c r="A2775" i="187"/>
  <c r="A2774" i="187"/>
  <c r="A2773" i="187"/>
  <c r="A2772" i="187"/>
  <c r="A2771" i="187"/>
  <c r="A2770" i="187"/>
  <c r="A2769" i="187"/>
  <c r="A2768" i="187"/>
  <c r="A2767" i="187"/>
  <c r="A2766" i="187"/>
  <c r="A2765" i="187"/>
  <c r="A2764" i="187"/>
  <c r="A2763" i="187"/>
  <c r="A2762" i="187"/>
  <c r="A2761" i="187"/>
  <c r="A2760" i="187"/>
  <c r="A2759" i="187"/>
  <c r="A2758" i="187"/>
  <c r="A2757" i="187"/>
  <c r="A2756" i="187"/>
  <c r="A2755" i="187"/>
  <c r="A2754" i="187"/>
  <c r="A2753" i="187"/>
  <c r="A2752" i="187"/>
  <c r="A2751" i="187"/>
  <c r="A2750" i="187"/>
  <c r="A2749" i="187"/>
  <c r="A2748" i="187"/>
  <c r="A2747" i="187"/>
  <c r="A2746" i="187"/>
  <c r="A2745" i="187"/>
  <c r="A2744" i="187"/>
  <c r="A2743" i="187"/>
  <c r="A2742" i="187"/>
  <c r="A2741" i="187"/>
  <c r="A2740" i="187"/>
  <c r="A2739" i="187"/>
  <c r="A2738" i="187"/>
  <c r="A2737" i="187"/>
  <c r="A2736" i="187"/>
  <c r="A2735" i="187"/>
  <c r="A2734" i="187"/>
  <c r="A2733" i="187"/>
  <c r="A2732" i="187"/>
  <c r="A2731" i="187"/>
  <c r="A2730" i="187"/>
  <c r="A2729" i="187"/>
  <c r="A2728" i="187"/>
  <c r="A2727" i="187"/>
  <c r="A2726" i="187"/>
  <c r="A2725" i="187"/>
  <c r="A2724" i="187"/>
  <c r="A2723" i="187"/>
  <c r="A2722" i="187"/>
  <c r="A2721" i="187"/>
  <c r="A2720" i="187"/>
  <c r="A2719" i="187"/>
  <c r="A2718" i="187"/>
  <c r="A2717" i="187"/>
  <c r="A2716" i="187"/>
  <c r="A2715" i="187"/>
  <c r="A2714" i="187"/>
  <c r="A2713" i="187"/>
  <c r="A2712" i="187"/>
  <c r="A2711" i="187"/>
  <c r="A2710" i="187"/>
  <c r="A2709" i="187"/>
  <c r="A2708" i="187"/>
  <c r="A2707" i="187"/>
  <c r="A2706" i="187"/>
  <c r="A2705" i="187"/>
  <c r="A2704" i="187"/>
  <c r="A2703" i="187"/>
  <c r="A2702" i="187"/>
  <c r="A2701" i="187"/>
  <c r="A2700" i="187"/>
  <c r="A2699" i="187"/>
  <c r="A2698" i="187"/>
  <c r="A2697" i="187"/>
  <c r="A2696" i="187"/>
  <c r="A2695" i="187"/>
  <c r="A2694" i="187"/>
  <c r="A2693" i="187"/>
  <c r="A2692" i="187"/>
  <c r="A2691" i="187"/>
  <c r="A2690" i="187"/>
  <c r="A2689" i="187"/>
  <c r="A2688" i="187"/>
  <c r="A2687" i="187"/>
  <c r="A2686" i="187"/>
  <c r="A2685" i="187"/>
  <c r="A2684" i="187"/>
  <c r="A2683" i="187"/>
  <c r="A2682" i="187"/>
  <c r="A2681" i="187"/>
  <c r="A2680" i="187"/>
  <c r="A2679" i="187"/>
  <c r="A2678" i="187"/>
  <c r="A2677" i="187"/>
  <c r="A2676" i="187"/>
  <c r="A2675" i="187"/>
  <c r="A2674" i="187"/>
  <c r="A2673" i="187"/>
  <c r="A2672" i="187"/>
  <c r="A2671" i="187"/>
  <c r="A2670" i="187"/>
  <c r="A2669" i="187"/>
  <c r="A2668" i="187"/>
  <c r="A2667" i="187"/>
  <c r="A2666" i="187"/>
  <c r="A2665" i="187"/>
  <c r="A2664" i="187"/>
  <c r="A2663" i="187"/>
  <c r="A2662" i="187"/>
  <c r="A2661" i="187"/>
  <c r="A2660" i="187"/>
  <c r="A2659" i="187"/>
  <c r="A2658" i="187"/>
  <c r="A2657" i="187"/>
  <c r="A2656" i="187"/>
  <c r="A2655" i="187"/>
  <c r="A2654" i="187"/>
  <c r="A2653" i="187"/>
  <c r="A2652" i="187"/>
  <c r="A2651" i="187"/>
  <c r="A2650" i="187"/>
  <c r="A2649" i="187"/>
  <c r="A2648" i="187"/>
  <c r="A2647" i="187"/>
  <c r="A2646" i="187"/>
  <c r="A2645" i="187"/>
  <c r="A2644" i="187"/>
  <c r="A2643" i="187"/>
  <c r="A2642" i="187"/>
  <c r="A2641" i="187"/>
  <c r="A2640" i="187"/>
  <c r="A2639" i="187"/>
  <c r="A2638" i="187"/>
  <c r="A2637" i="187"/>
  <c r="A2636" i="187"/>
  <c r="A2635" i="187"/>
  <c r="A2634" i="187"/>
  <c r="A2633" i="187"/>
  <c r="A2632" i="187"/>
  <c r="A2631" i="187"/>
  <c r="A2630" i="187"/>
  <c r="A2629" i="187"/>
  <c r="A2628" i="187"/>
  <c r="A2627" i="187"/>
  <c r="A2626" i="187"/>
  <c r="A2625" i="187"/>
  <c r="A2624" i="187"/>
  <c r="A2623" i="187"/>
  <c r="A2622" i="187"/>
  <c r="A2621" i="187"/>
  <c r="A2620" i="187"/>
  <c r="A2619" i="187"/>
  <c r="A2618" i="187"/>
  <c r="A2617" i="187"/>
  <c r="A2616" i="187"/>
  <c r="A2615" i="187"/>
  <c r="A2614" i="187"/>
  <c r="A2613" i="187"/>
  <c r="A2612" i="187"/>
  <c r="A2611" i="187"/>
  <c r="A2610" i="187"/>
  <c r="A2609" i="187"/>
  <c r="A2608" i="187"/>
  <c r="A2607" i="187"/>
  <c r="A2606" i="187"/>
  <c r="A2605" i="187"/>
  <c r="A2604" i="187"/>
  <c r="A2603" i="187"/>
  <c r="A2602" i="187"/>
  <c r="A2601" i="187"/>
  <c r="A2600" i="187"/>
  <c r="A2599" i="187"/>
  <c r="A2598" i="187"/>
  <c r="A2597" i="187"/>
  <c r="A2596" i="187"/>
  <c r="A2595" i="187"/>
  <c r="A2594" i="187"/>
  <c r="A2593" i="187"/>
  <c r="A2592" i="187"/>
  <c r="A2591" i="187"/>
  <c r="A2590" i="187"/>
  <c r="A2589" i="187"/>
  <c r="A2588" i="187"/>
  <c r="A2587" i="187"/>
  <c r="A2586" i="187"/>
  <c r="A2585" i="187"/>
  <c r="A2584" i="187"/>
  <c r="A2583" i="187"/>
  <c r="A2582" i="187"/>
  <c r="A2581" i="187"/>
  <c r="A2580" i="187"/>
  <c r="A2579" i="187"/>
  <c r="A2578" i="187"/>
  <c r="A2577" i="187"/>
  <c r="A2576" i="187"/>
  <c r="A2575" i="187"/>
  <c r="A2574" i="187"/>
  <c r="A2573" i="187"/>
  <c r="A2572" i="187"/>
  <c r="A2571" i="187"/>
  <c r="A2570" i="187"/>
  <c r="A2569" i="187"/>
  <c r="A2568" i="187"/>
  <c r="A2567" i="187"/>
  <c r="A2566" i="187"/>
  <c r="A2565" i="187"/>
  <c r="A2564" i="187"/>
  <c r="A2563" i="187"/>
  <c r="A2562" i="187"/>
  <c r="A2561" i="187"/>
  <c r="A2560" i="187"/>
  <c r="A2559" i="187"/>
  <c r="A2558" i="187"/>
  <c r="A2557" i="187"/>
  <c r="A2556" i="187"/>
  <c r="A2555" i="187"/>
  <c r="A2554" i="187"/>
  <c r="A2553" i="187"/>
  <c r="A2552" i="187"/>
  <c r="A2551" i="187"/>
  <c r="A2550" i="187"/>
  <c r="A2549" i="187"/>
  <c r="A2548" i="187"/>
  <c r="A2547" i="187"/>
  <c r="A2546" i="187"/>
  <c r="A2545" i="187"/>
  <c r="A2544" i="187"/>
  <c r="A2543" i="187"/>
  <c r="A2542" i="187"/>
  <c r="A2541" i="187"/>
  <c r="A2540" i="187"/>
  <c r="A2539" i="187"/>
  <c r="A2538" i="187"/>
  <c r="A2537" i="187"/>
  <c r="A2536" i="187"/>
  <c r="A2535" i="187"/>
  <c r="A2534" i="187"/>
  <c r="A2533" i="187"/>
  <c r="A2532" i="187"/>
  <c r="A2531" i="187"/>
  <c r="A2530" i="187"/>
  <c r="A2529" i="187"/>
  <c r="A2528" i="187"/>
  <c r="A2527" i="187"/>
  <c r="A2526" i="187"/>
  <c r="A2525" i="187"/>
  <c r="A2524" i="187"/>
  <c r="A2523" i="187"/>
  <c r="A2522" i="187"/>
  <c r="A2521" i="187"/>
  <c r="A2520" i="187"/>
  <c r="A2519" i="187"/>
  <c r="A2518" i="187"/>
  <c r="A2517" i="187"/>
  <c r="A2516" i="187"/>
  <c r="A2515" i="187"/>
  <c r="A2514" i="187"/>
  <c r="A2513" i="187"/>
  <c r="A2512" i="187"/>
  <c r="A2511" i="187"/>
  <c r="A2510" i="187"/>
  <c r="A2509" i="187"/>
  <c r="A2508" i="187"/>
  <c r="A2507" i="187"/>
  <c r="A2506" i="187"/>
  <c r="A2505" i="187"/>
  <c r="A2504" i="187"/>
  <c r="A2503" i="187"/>
  <c r="A2502" i="187"/>
  <c r="A2501" i="187"/>
  <c r="A2500" i="187"/>
  <c r="A2499" i="187"/>
  <c r="A2498" i="187"/>
  <c r="A2497" i="187"/>
  <c r="A2496" i="187"/>
  <c r="A2495" i="187"/>
  <c r="A2494" i="187"/>
  <c r="A2493" i="187"/>
  <c r="A2492" i="187"/>
  <c r="A2491" i="187"/>
  <c r="A2490" i="187"/>
  <c r="A2489" i="187"/>
  <c r="A2488" i="187"/>
  <c r="A2487" i="187"/>
  <c r="A2486" i="187"/>
  <c r="A2485" i="187"/>
  <c r="A2484" i="187"/>
  <c r="A2483" i="187"/>
  <c r="A2482" i="187"/>
  <c r="A2481" i="187"/>
  <c r="A2480" i="187"/>
  <c r="A2479" i="187"/>
  <c r="A2478" i="187"/>
  <c r="A2477" i="187"/>
  <c r="A2476" i="187"/>
  <c r="A2475" i="187"/>
  <c r="A2474" i="187"/>
  <c r="A2473" i="187"/>
  <c r="A2472" i="187"/>
  <c r="A2471" i="187"/>
  <c r="A2470" i="187"/>
  <c r="A2469" i="187"/>
  <c r="A2468" i="187"/>
  <c r="A2467" i="187"/>
  <c r="A2466" i="187"/>
  <c r="A2465" i="187"/>
  <c r="A2464" i="187"/>
  <c r="A2463" i="187"/>
  <c r="A2462" i="187"/>
  <c r="A2461" i="187"/>
  <c r="A2460" i="187"/>
  <c r="A2459" i="187"/>
  <c r="A2458" i="187"/>
  <c r="A2457" i="187"/>
  <c r="A2456" i="187"/>
  <c r="A2455" i="187"/>
  <c r="A2454" i="187"/>
  <c r="A2453" i="187"/>
  <c r="A2452" i="187"/>
  <c r="A2451" i="187"/>
  <c r="A2450" i="187"/>
  <c r="A2449" i="187"/>
  <c r="A2448" i="187"/>
  <c r="A2447" i="187"/>
  <c r="A2446" i="187"/>
  <c r="A2445" i="187"/>
  <c r="A2444" i="187"/>
  <c r="A2443" i="187"/>
  <c r="A2442" i="187"/>
  <c r="A2441" i="187"/>
  <c r="A2440" i="187"/>
  <c r="A2439" i="187"/>
  <c r="A2438" i="187"/>
  <c r="A2437" i="187"/>
  <c r="A2436" i="187"/>
  <c r="A2435" i="187"/>
  <c r="A2434" i="187"/>
  <c r="A2433" i="187"/>
  <c r="A2432" i="187"/>
  <c r="A2431" i="187"/>
  <c r="A2430" i="187"/>
  <c r="A2429" i="187"/>
  <c r="A2428" i="187"/>
  <c r="A2427" i="187"/>
  <c r="A2426" i="187"/>
  <c r="A2425" i="187"/>
  <c r="A2424" i="187"/>
  <c r="A2423" i="187"/>
  <c r="A2422" i="187"/>
  <c r="A2421" i="187"/>
  <c r="A2420" i="187"/>
  <c r="A2419" i="187"/>
  <c r="A2418" i="187"/>
  <c r="A2417" i="187"/>
  <c r="A2416" i="187"/>
  <c r="A2415" i="187"/>
  <c r="A2414" i="187"/>
  <c r="A2413" i="187"/>
  <c r="A2412" i="187"/>
  <c r="A2411" i="187"/>
  <c r="A2410" i="187"/>
  <c r="A2409" i="187"/>
  <c r="A2408" i="187"/>
  <c r="A2407" i="187"/>
  <c r="A2406" i="187"/>
  <c r="A2405" i="187"/>
  <c r="A2404" i="187"/>
  <c r="A2403" i="187"/>
  <c r="A2402" i="187"/>
  <c r="A2401" i="187"/>
  <c r="A2400" i="187"/>
  <c r="A2399" i="187"/>
  <c r="A2398" i="187"/>
  <c r="A2397" i="187"/>
  <c r="A2396" i="187"/>
  <c r="A2395" i="187"/>
  <c r="A2394" i="187"/>
  <c r="A2393" i="187"/>
  <c r="A2392" i="187"/>
  <c r="A2391" i="187"/>
  <c r="A2390" i="187"/>
  <c r="A2389" i="187"/>
  <c r="A2388" i="187"/>
  <c r="A2387" i="187"/>
  <c r="A2386" i="187"/>
  <c r="A2385" i="187"/>
  <c r="A2384" i="187"/>
  <c r="A2383" i="187"/>
  <c r="A2382" i="187"/>
  <c r="A2381" i="187"/>
  <c r="A2380" i="187"/>
  <c r="A2379" i="187"/>
  <c r="A2378" i="187"/>
  <c r="A2377" i="187"/>
  <c r="A2376" i="187"/>
  <c r="A2375" i="187"/>
  <c r="A2374" i="187"/>
  <c r="A2373" i="187"/>
  <c r="A2372" i="187"/>
  <c r="A2371" i="187"/>
  <c r="A2370" i="187"/>
  <c r="A2369" i="187"/>
  <c r="A2368" i="187"/>
  <c r="A2367" i="187"/>
  <c r="A2366" i="187"/>
  <c r="A2365" i="187"/>
  <c r="A2364" i="187"/>
  <c r="A2363" i="187"/>
  <c r="A2362" i="187"/>
  <c r="A2361" i="187"/>
  <c r="A2360" i="187"/>
  <c r="A2359" i="187"/>
  <c r="A2358" i="187"/>
  <c r="A2357" i="187"/>
  <c r="A2356" i="187"/>
  <c r="A2355" i="187"/>
  <c r="A2354" i="187"/>
  <c r="A2353" i="187"/>
  <c r="A2352" i="187"/>
  <c r="A2351" i="187"/>
  <c r="A2350" i="187"/>
  <c r="A2349" i="187"/>
  <c r="A2348" i="187"/>
  <c r="A2347" i="187"/>
  <c r="A2346" i="187"/>
  <c r="A2345" i="187"/>
  <c r="A2344" i="187"/>
  <c r="A2343" i="187"/>
  <c r="A2342" i="187"/>
  <c r="A2341" i="187"/>
  <c r="A2340" i="187"/>
  <c r="A2339" i="187"/>
  <c r="A2338" i="187"/>
  <c r="A2337" i="187"/>
  <c r="A2336" i="187"/>
  <c r="A2335" i="187"/>
  <c r="A2334" i="187"/>
  <c r="A2333" i="187"/>
  <c r="A2332" i="187"/>
  <c r="A2331" i="187"/>
  <c r="A2330" i="187"/>
  <c r="A2329" i="187"/>
  <c r="A2328" i="187"/>
  <c r="A2327" i="187"/>
  <c r="A2326" i="187"/>
  <c r="A2325" i="187"/>
  <c r="A2324" i="187"/>
  <c r="A2323" i="187"/>
  <c r="A2322" i="187"/>
  <c r="A2321" i="187"/>
  <c r="A2320" i="187"/>
  <c r="A2319" i="187"/>
  <c r="A2318" i="187"/>
  <c r="A2317" i="187"/>
  <c r="A2316" i="187"/>
  <c r="A2315" i="187"/>
  <c r="A2314" i="187"/>
  <c r="A2313" i="187"/>
  <c r="A2312" i="187"/>
  <c r="A2311" i="187"/>
  <c r="A2310" i="187"/>
  <c r="A2309" i="187"/>
  <c r="A2308" i="187"/>
  <c r="A2307" i="187"/>
  <c r="A2306" i="187"/>
  <c r="A2305" i="187"/>
  <c r="A2304" i="187"/>
  <c r="A2303" i="187"/>
  <c r="A2302" i="187"/>
  <c r="A2301" i="187"/>
  <c r="A2300" i="187"/>
  <c r="A2299" i="187"/>
  <c r="A2298" i="187"/>
  <c r="A2297" i="187"/>
  <c r="A2296" i="187"/>
  <c r="A2295" i="187"/>
  <c r="A2294" i="187"/>
  <c r="A2293" i="187"/>
  <c r="A2292" i="187"/>
  <c r="A2291" i="187"/>
  <c r="A2290" i="187"/>
  <c r="A2289" i="187"/>
  <c r="A2288" i="187"/>
  <c r="A2287" i="187"/>
  <c r="A2286" i="187"/>
  <c r="A2285" i="187"/>
  <c r="A2284" i="187"/>
  <c r="A2283" i="187"/>
  <c r="A2282" i="187"/>
  <c r="A2281" i="187"/>
  <c r="A2280" i="187"/>
  <c r="A2279" i="187"/>
  <c r="A2278" i="187"/>
  <c r="A2277" i="187"/>
  <c r="A2276" i="187"/>
  <c r="A2275" i="187"/>
  <c r="A2274" i="187"/>
  <c r="A2273" i="187"/>
  <c r="A2272" i="187"/>
  <c r="A2271" i="187"/>
  <c r="A2270" i="187"/>
  <c r="A2269" i="187"/>
  <c r="A2268" i="187"/>
  <c r="A2267" i="187"/>
  <c r="A2266" i="187"/>
  <c r="A2265" i="187"/>
  <c r="A2264" i="187"/>
  <c r="A2263" i="187"/>
  <c r="A2262" i="187"/>
  <c r="A2261" i="187"/>
  <c r="A2260" i="187"/>
  <c r="A2259" i="187"/>
  <c r="A2258" i="187"/>
  <c r="A2257" i="187"/>
  <c r="A2256" i="187"/>
  <c r="A2255" i="187"/>
  <c r="A2254" i="187"/>
  <c r="A2253" i="187"/>
  <c r="A2252" i="187"/>
  <c r="A2251" i="187"/>
  <c r="A2250" i="187"/>
  <c r="A2249" i="187"/>
  <c r="A2248" i="187"/>
  <c r="A2247" i="187"/>
  <c r="A2246" i="187"/>
  <c r="A2245" i="187"/>
  <c r="A2244" i="187"/>
  <c r="A2243" i="187"/>
  <c r="A2242" i="187"/>
  <c r="A2241" i="187"/>
  <c r="A2240" i="187"/>
  <c r="A2239" i="187"/>
  <c r="A2238" i="187"/>
  <c r="A2237" i="187"/>
  <c r="A2236" i="187"/>
  <c r="A2235" i="187"/>
  <c r="A2234" i="187"/>
  <c r="A2233" i="187"/>
  <c r="A2232" i="187"/>
  <c r="A2231" i="187"/>
  <c r="A2230" i="187"/>
  <c r="A2229" i="187"/>
  <c r="A2228" i="187"/>
  <c r="A2227" i="187"/>
  <c r="A2226" i="187"/>
  <c r="A2225" i="187"/>
  <c r="A2224" i="187"/>
  <c r="A2223" i="187"/>
  <c r="A2222" i="187"/>
  <c r="A2221" i="187"/>
  <c r="A2220" i="187"/>
  <c r="A2219" i="187"/>
  <c r="A2218" i="187"/>
  <c r="A2217" i="187"/>
  <c r="A2216" i="187"/>
  <c r="A2215" i="187"/>
  <c r="A2214" i="187"/>
  <c r="A2213" i="187"/>
  <c r="A2212" i="187"/>
  <c r="A2211" i="187"/>
  <c r="A2210" i="187"/>
  <c r="A2209" i="187"/>
  <c r="A2208" i="187"/>
  <c r="A2207" i="187"/>
  <c r="A2206" i="187"/>
  <c r="A2205" i="187"/>
  <c r="A2204" i="187"/>
  <c r="A2203" i="187"/>
  <c r="A2202" i="187"/>
  <c r="A2201" i="187"/>
  <c r="A2200" i="187"/>
  <c r="A2199" i="187"/>
  <c r="A2198" i="187"/>
  <c r="A2197" i="187"/>
  <c r="A2196" i="187"/>
  <c r="A2195" i="187"/>
  <c r="A2194" i="187"/>
  <c r="A2193" i="187"/>
  <c r="A2192" i="187"/>
  <c r="A2191" i="187"/>
  <c r="A2190" i="187"/>
  <c r="A2189" i="187"/>
  <c r="A2188" i="187"/>
  <c r="A2187" i="187"/>
  <c r="A2186" i="187"/>
  <c r="A2185" i="187"/>
  <c r="A2184" i="187"/>
  <c r="A2183" i="187"/>
  <c r="A2182" i="187"/>
  <c r="A2181" i="187"/>
  <c r="A2180" i="187"/>
  <c r="A2179" i="187"/>
  <c r="A2178" i="187"/>
  <c r="A2177" i="187"/>
  <c r="A2176" i="187"/>
  <c r="A2175" i="187"/>
  <c r="A2174" i="187"/>
  <c r="A2173" i="187"/>
  <c r="A2172" i="187"/>
  <c r="A2171" i="187"/>
  <c r="A2170" i="187"/>
  <c r="A2169" i="187"/>
  <c r="A2168" i="187"/>
  <c r="A2167" i="187"/>
  <c r="A2166" i="187"/>
  <c r="A2165" i="187"/>
  <c r="A2164" i="187"/>
  <c r="A2163" i="187"/>
  <c r="A2162" i="187"/>
  <c r="A2161" i="187"/>
  <c r="A2160" i="187"/>
  <c r="A2159" i="187"/>
  <c r="A2158" i="187"/>
  <c r="A2157" i="187"/>
  <c r="A2156" i="187"/>
  <c r="A2155" i="187"/>
  <c r="A2154" i="187"/>
  <c r="A2153" i="187"/>
  <c r="A2152" i="187"/>
  <c r="A2151" i="187"/>
  <c r="A2150" i="187"/>
  <c r="A2149" i="187"/>
  <c r="A2148" i="187"/>
  <c r="A2147" i="187"/>
  <c r="A2146" i="187"/>
  <c r="A2145" i="187"/>
  <c r="A2144" i="187"/>
  <c r="A2143" i="187"/>
  <c r="A2142" i="187"/>
  <c r="A2141" i="187"/>
  <c r="A2140" i="187"/>
  <c r="A2139" i="187"/>
  <c r="A2138" i="187"/>
  <c r="A2137" i="187"/>
  <c r="A2136" i="187"/>
  <c r="A2135" i="187"/>
  <c r="A2134" i="187"/>
  <c r="A2133" i="187"/>
  <c r="A2132" i="187"/>
  <c r="A2131" i="187"/>
  <c r="A2130" i="187"/>
  <c r="A2129" i="187"/>
  <c r="A2128" i="187"/>
  <c r="A2127" i="187"/>
  <c r="A2126" i="187"/>
  <c r="A2125" i="187"/>
  <c r="A2124" i="187"/>
  <c r="A2123" i="187"/>
  <c r="A2122" i="187"/>
  <c r="A2121" i="187"/>
  <c r="A2120" i="187"/>
  <c r="A2119" i="187"/>
  <c r="A2118" i="187"/>
  <c r="A2117" i="187"/>
  <c r="A2116" i="187"/>
  <c r="A2115" i="187"/>
  <c r="A2114" i="187"/>
  <c r="A2113" i="187"/>
  <c r="A2112" i="187"/>
  <c r="A2111" i="187"/>
  <c r="A2110" i="187"/>
  <c r="A2109" i="187"/>
  <c r="A2108" i="187"/>
  <c r="A2107" i="187"/>
  <c r="A2106" i="187"/>
  <c r="A2105" i="187"/>
  <c r="A2104" i="187"/>
  <c r="A2103" i="187"/>
  <c r="A2102" i="187"/>
  <c r="A2101" i="187"/>
  <c r="A2100" i="187"/>
  <c r="A2099" i="187"/>
  <c r="A2098" i="187"/>
  <c r="A2097" i="187"/>
  <c r="A2096" i="187"/>
  <c r="A2095" i="187"/>
  <c r="A2094" i="187"/>
  <c r="A2093" i="187"/>
  <c r="A2092" i="187"/>
  <c r="A2091" i="187"/>
  <c r="A2090" i="187"/>
  <c r="A2089" i="187"/>
  <c r="A2088" i="187"/>
  <c r="A2087" i="187"/>
  <c r="A2086" i="187"/>
  <c r="A2085" i="187"/>
  <c r="A2084" i="187"/>
  <c r="A2083" i="187"/>
  <c r="A2082" i="187"/>
  <c r="A2081" i="187"/>
  <c r="A2080" i="187"/>
  <c r="A2079" i="187"/>
  <c r="A2078" i="187"/>
  <c r="A2077" i="187"/>
  <c r="A2076" i="187"/>
  <c r="A2075" i="187"/>
  <c r="A2074" i="187"/>
  <c r="A2073" i="187"/>
  <c r="A2072" i="187"/>
  <c r="A2071" i="187"/>
  <c r="A2070" i="187"/>
  <c r="A2069" i="187"/>
  <c r="A2068" i="187"/>
  <c r="A2067" i="187"/>
  <c r="A2066" i="187"/>
  <c r="A2065" i="187"/>
  <c r="A2064" i="187"/>
  <c r="A2063" i="187"/>
  <c r="A2062" i="187"/>
  <c r="A2061" i="187"/>
  <c r="A2060" i="187"/>
  <c r="A2059" i="187"/>
  <c r="A2058" i="187"/>
  <c r="A2057" i="187"/>
  <c r="A2056" i="187"/>
  <c r="A2055" i="187"/>
  <c r="A2054" i="187"/>
  <c r="A2053" i="187"/>
  <c r="A2052" i="187"/>
  <c r="A2051" i="187"/>
  <c r="A2050" i="187"/>
  <c r="A2049" i="187"/>
  <c r="A2048" i="187"/>
  <c r="A2047" i="187"/>
  <c r="A2046" i="187"/>
  <c r="A2045" i="187"/>
  <c r="A2044" i="187"/>
  <c r="A2043" i="187"/>
  <c r="A2042" i="187"/>
  <c r="A2041" i="187"/>
  <c r="A2040" i="187"/>
  <c r="A2039" i="187"/>
  <c r="A2038" i="187"/>
  <c r="A2037" i="187"/>
  <c r="A2036" i="187"/>
  <c r="A2035" i="187"/>
  <c r="A2034" i="187"/>
  <c r="A2033" i="187"/>
  <c r="A2032" i="187"/>
  <c r="A2031" i="187"/>
  <c r="A2030" i="187"/>
  <c r="A2029" i="187"/>
  <c r="A2028" i="187"/>
  <c r="A2027" i="187"/>
  <c r="A2026" i="187"/>
  <c r="A2025" i="187"/>
  <c r="A2024" i="187"/>
  <c r="A2023" i="187"/>
  <c r="A2022" i="187"/>
  <c r="A2021" i="187"/>
  <c r="A2020" i="187"/>
  <c r="A2019" i="187"/>
  <c r="A2018" i="187"/>
  <c r="A2017" i="187"/>
  <c r="A2016" i="187"/>
  <c r="A2015" i="187"/>
  <c r="A2014" i="187"/>
  <c r="A2013" i="187"/>
  <c r="A2012" i="187"/>
  <c r="A2011" i="187"/>
  <c r="A2010" i="187"/>
  <c r="A2009" i="187"/>
  <c r="A2008" i="187"/>
  <c r="A2007" i="187"/>
  <c r="A2006" i="187"/>
  <c r="A2005" i="187"/>
  <c r="A2004" i="187"/>
  <c r="A2003" i="187"/>
  <c r="A2002" i="187"/>
  <c r="A2001" i="187"/>
  <c r="A2000" i="187"/>
  <c r="A1999" i="187"/>
  <c r="A1998" i="187"/>
  <c r="A1997" i="187"/>
  <c r="A1996" i="187"/>
  <c r="A1995" i="187"/>
  <c r="A1994" i="187"/>
  <c r="A1993" i="187"/>
  <c r="A1992" i="187"/>
  <c r="A1991" i="187"/>
  <c r="A1990" i="187"/>
  <c r="A1989" i="187"/>
  <c r="A1988" i="187"/>
  <c r="A1987" i="187"/>
  <c r="A1986" i="187"/>
  <c r="A1985" i="187"/>
  <c r="A1984" i="187"/>
  <c r="A1983" i="187"/>
  <c r="A1982" i="187"/>
  <c r="A1981" i="187"/>
  <c r="A1980" i="187"/>
  <c r="A1979" i="187"/>
  <c r="A1978" i="187"/>
  <c r="A1977" i="187"/>
  <c r="A1976" i="187"/>
  <c r="A1975" i="187"/>
  <c r="A1974" i="187"/>
  <c r="A1973" i="187"/>
  <c r="A1972" i="187"/>
  <c r="A1971" i="187"/>
  <c r="A1970" i="187"/>
  <c r="A1969" i="187"/>
  <c r="A1968" i="187"/>
  <c r="A1967" i="187"/>
  <c r="A1966" i="187"/>
  <c r="A1965" i="187"/>
  <c r="A1964" i="187"/>
  <c r="A1963" i="187"/>
  <c r="A1962" i="187"/>
  <c r="A1961" i="187"/>
  <c r="A1960" i="187"/>
  <c r="A1959" i="187"/>
  <c r="A1958" i="187"/>
  <c r="A1957" i="187"/>
  <c r="A1956" i="187"/>
  <c r="A1955" i="187"/>
  <c r="A1954" i="187"/>
  <c r="A1953" i="187"/>
  <c r="A1952" i="187"/>
  <c r="A1951" i="187"/>
  <c r="A1950" i="187"/>
  <c r="A1949" i="187"/>
  <c r="A1948" i="187"/>
  <c r="A1947" i="187"/>
  <c r="A1946" i="187"/>
  <c r="A1945" i="187"/>
  <c r="A1944" i="187"/>
  <c r="A1943" i="187"/>
  <c r="A1942" i="187"/>
  <c r="A1941" i="187"/>
  <c r="A1940" i="187"/>
  <c r="A1939" i="187"/>
  <c r="A1938" i="187"/>
  <c r="A1937" i="187"/>
  <c r="A1936" i="187"/>
  <c r="A1935" i="187"/>
  <c r="A1934" i="187"/>
  <c r="A1933" i="187"/>
  <c r="A1932" i="187"/>
  <c r="A1931" i="187"/>
  <c r="A1930" i="187"/>
  <c r="A1929" i="187"/>
  <c r="A1928" i="187"/>
  <c r="A1927" i="187"/>
  <c r="A1926" i="187"/>
  <c r="A1925" i="187"/>
  <c r="A1924" i="187"/>
  <c r="A1923" i="187"/>
  <c r="A1922" i="187"/>
  <c r="A1921" i="187"/>
  <c r="A1920" i="187"/>
  <c r="A1919" i="187"/>
  <c r="A1918" i="187"/>
  <c r="A1917" i="187"/>
  <c r="A1916" i="187"/>
  <c r="A1915" i="187"/>
  <c r="A1914" i="187"/>
  <c r="A1913" i="187"/>
  <c r="A1912" i="187"/>
  <c r="A1911" i="187"/>
  <c r="A1910" i="187"/>
  <c r="A1909" i="187"/>
  <c r="A1908" i="187"/>
  <c r="A1907" i="187"/>
  <c r="A1906" i="187"/>
  <c r="A1905" i="187"/>
  <c r="A1904" i="187"/>
  <c r="A1903" i="187"/>
  <c r="A1902" i="187"/>
  <c r="A1901" i="187"/>
  <c r="A1900" i="187"/>
  <c r="A1899" i="187"/>
  <c r="A1898" i="187"/>
  <c r="A1897" i="187"/>
  <c r="A1896" i="187"/>
  <c r="A1895" i="187"/>
  <c r="A1894" i="187"/>
  <c r="A1893" i="187"/>
  <c r="A1892" i="187"/>
  <c r="A1891" i="187"/>
  <c r="A1890" i="187"/>
  <c r="A1889" i="187"/>
  <c r="A1888" i="187"/>
  <c r="A1887" i="187"/>
  <c r="A1886" i="187"/>
  <c r="A1885" i="187"/>
  <c r="A1884" i="187"/>
  <c r="A1883" i="187"/>
  <c r="A1882" i="187"/>
  <c r="A1881" i="187"/>
  <c r="A1880" i="187"/>
  <c r="A1879" i="187"/>
  <c r="A1878" i="187"/>
  <c r="A1877" i="187"/>
  <c r="A1876" i="187"/>
  <c r="A1875" i="187"/>
  <c r="A1874" i="187"/>
  <c r="A1873" i="187"/>
  <c r="A1872" i="187"/>
  <c r="A1871" i="187"/>
  <c r="A1870" i="187"/>
  <c r="A1869" i="187"/>
  <c r="A1868" i="187"/>
  <c r="A1867" i="187"/>
  <c r="A1866" i="187"/>
  <c r="A1865" i="187"/>
  <c r="A1864" i="187"/>
  <c r="A1863" i="187"/>
  <c r="A1862" i="187"/>
  <c r="A1861" i="187"/>
  <c r="A1860" i="187"/>
  <c r="A1859" i="187"/>
  <c r="A1858" i="187"/>
  <c r="A1857" i="187"/>
  <c r="A1856" i="187"/>
  <c r="A1855" i="187"/>
  <c r="A1854" i="187"/>
  <c r="A1853" i="187"/>
  <c r="A1852" i="187"/>
  <c r="A1851" i="187"/>
  <c r="A1850" i="187"/>
  <c r="A1849" i="187"/>
  <c r="A1848" i="187"/>
  <c r="A1847" i="187"/>
  <c r="A1846" i="187"/>
  <c r="A1845" i="187"/>
  <c r="A1844" i="187"/>
  <c r="A1843" i="187"/>
  <c r="A1842" i="187"/>
  <c r="A1841" i="187"/>
  <c r="A1840" i="187"/>
  <c r="A1839" i="187"/>
  <c r="A1838" i="187"/>
  <c r="A1837" i="187"/>
  <c r="A1836" i="187"/>
  <c r="A1835" i="187"/>
  <c r="A1834" i="187"/>
  <c r="A1833" i="187"/>
  <c r="A1832" i="187"/>
  <c r="A1831" i="187"/>
  <c r="A1830" i="187"/>
  <c r="A1829" i="187"/>
  <c r="A1828" i="187"/>
  <c r="A1827" i="187"/>
  <c r="A1826" i="187"/>
  <c r="A1825" i="187"/>
  <c r="A1824" i="187"/>
  <c r="A1823" i="187"/>
  <c r="A1822" i="187"/>
  <c r="A1821" i="187"/>
  <c r="A1820" i="187"/>
  <c r="A1819" i="187"/>
  <c r="A1818" i="187"/>
  <c r="A1817" i="187"/>
  <c r="A1816" i="187"/>
  <c r="A1815" i="187"/>
  <c r="A1814" i="187"/>
  <c r="A1813" i="187"/>
  <c r="A1812" i="187"/>
  <c r="A1811" i="187"/>
  <c r="A1810" i="187"/>
  <c r="A1809" i="187"/>
  <c r="A1808" i="187"/>
  <c r="A1807" i="187"/>
  <c r="A1806" i="187"/>
  <c r="A1805" i="187"/>
  <c r="A1804" i="187"/>
  <c r="A1803" i="187"/>
  <c r="A1802" i="187"/>
  <c r="A1801" i="187"/>
  <c r="A1800" i="187"/>
  <c r="A1799" i="187"/>
  <c r="A1798" i="187"/>
  <c r="A1797" i="187"/>
  <c r="A1796" i="187"/>
  <c r="A1795" i="187"/>
  <c r="A1794" i="187"/>
  <c r="A1793" i="187"/>
  <c r="A1792" i="187"/>
  <c r="A1791" i="187"/>
  <c r="A1790" i="187"/>
  <c r="A1789" i="187"/>
  <c r="A1788" i="187"/>
  <c r="A1787" i="187"/>
  <c r="A1786" i="187"/>
  <c r="A1785" i="187"/>
  <c r="A1784" i="187"/>
  <c r="A1783" i="187"/>
  <c r="A1782" i="187"/>
  <c r="A1781" i="187"/>
  <c r="A1780" i="187"/>
  <c r="A1779" i="187"/>
  <c r="A1778" i="187"/>
  <c r="A1777" i="187"/>
  <c r="A1776" i="187"/>
  <c r="A1775" i="187"/>
  <c r="A1774" i="187"/>
  <c r="A1773" i="187"/>
  <c r="A1772" i="187"/>
  <c r="A1771" i="187"/>
  <c r="A1770" i="187"/>
  <c r="A1769" i="187"/>
  <c r="A1768" i="187"/>
  <c r="A1767" i="187"/>
  <c r="A1766" i="187"/>
  <c r="A1765" i="187"/>
  <c r="A1764" i="187"/>
  <c r="A1763" i="187"/>
  <c r="A1762" i="187"/>
  <c r="A1761" i="187"/>
  <c r="A1760" i="187"/>
  <c r="A1759" i="187"/>
  <c r="A1758" i="187"/>
  <c r="A1757" i="187"/>
  <c r="A1756" i="187"/>
  <c r="A1755" i="187"/>
  <c r="A1754" i="187"/>
  <c r="A1753" i="187"/>
  <c r="A1752" i="187"/>
  <c r="A1751" i="187"/>
  <c r="A1750" i="187"/>
  <c r="A1749" i="187"/>
  <c r="A1748" i="187"/>
  <c r="A1747" i="187"/>
  <c r="A1746" i="187"/>
  <c r="A1745" i="187"/>
  <c r="A1744" i="187"/>
  <c r="A1743" i="187"/>
  <c r="A1742" i="187"/>
  <c r="A1741" i="187"/>
  <c r="A1740" i="187"/>
  <c r="A1739" i="187"/>
  <c r="A1738" i="187"/>
  <c r="A1737" i="187"/>
  <c r="A1736" i="187"/>
  <c r="A1735" i="187"/>
  <c r="A1734" i="187"/>
  <c r="A1733" i="187"/>
  <c r="A1732" i="187"/>
  <c r="A1731" i="187"/>
  <c r="A1730" i="187"/>
  <c r="A1729" i="187"/>
  <c r="A1728" i="187"/>
  <c r="A1727" i="187"/>
  <c r="A1726" i="187"/>
  <c r="A1725" i="187"/>
  <c r="A1724" i="187"/>
  <c r="A1723" i="187"/>
  <c r="A1722" i="187"/>
  <c r="A1721" i="187"/>
  <c r="A1720" i="187"/>
  <c r="A1719" i="187"/>
  <c r="A1718" i="187"/>
  <c r="A1717" i="187"/>
  <c r="A1716" i="187"/>
  <c r="A1715" i="187"/>
  <c r="A1714" i="187"/>
  <c r="A1713" i="187"/>
  <c r="A1712" i="187"/>
  <c r="A1711" i="187"/>
  <c r="A1710" i="187"/>
  <c r="A1709" i="187"/>
  <c r="A1708" i="187"/>
  <c r="A1707" i="187"/>
  <c r="A1706" i="187"/>
  <c r="A1705" i="187"/>
  <c r="A1704" i="187"/>
  <c r="A1703" i="187"/>
  <c r="A1702" i="187"/>
  <c r="A1701" i="187"/>
  <c r="A1700" i="187"/>
  <c r="A1699" i="187"/>
  <c r="A1698" i="187"/>
  <c r="A1697" i="187"/>
  <c r="A1696" i="187"/>
  <c r="A1695" i="187"/>
  <c r="A1694" i="187"/>
  <c r="A1693" i="187"/>
  <c r="A1692" i="187"/>
  <c r="A1691" i="187"/>
  <c r="A1690" i="187"/>
  <c r="A1689" i="187"/>
  <c r="A1688" i="187"/>
  <c r="A1687" i="187"/>
  <c r="A1686" i="187"/>
  <c r="A1685" i="187"/>
  <c r="A1684" i="187"/>
  <c r="A1683" i="187"/>
  <c r="A1682" i="187"/>
  <c r="A1681" i="187"/>
  <c r="A1680" i="187"/>
  <c r="A1679" i="187"/>
  <c r="A1678" i="187"/>
  <c r="A1677" i="187"/>
  <c r="A1676" i="187"/>
  <c r="A1675" i="187"/>
  <c r="A1674" i="187"/>
  <c r="A1673" i="187"/>
  <c r="A1672" i="187"/>
  <c r="A1671" i="187"/>
  <c r="A1670" i="187"/>
  <c r="A1669" i="187"/>
  <c r="A1668" i="187"/>
  <c r="A1667" i="187"/>
  <c r="A1666" i="187"/>
  <c r="A1665" i="187"/>
  <c r="A1664" i="187"/>
  <c r="A1663" i="187"/>
  <c r="A1662" i="187"/>
  <c r="A1661" i="187"/>
  <c r="A1660" i="187"/>
  <c r="A1659" i="187"/>
  <c r="A1658" i="187"/>
  <c r="A1657" i="187"/>
  <c r="A1656" i="187"/>
  <c r="A1655" i="187"/>
  <c r="A1654" i="187"/>
  <c r="A1653" i="187"/>
  <c r="A1652" i="187"/>
  <c r="A1651" i="187"/>
  <c r="A1650" i="187"/>
  <c r="A1649" i="187"/>
  <c r="A1648" i="187"/>
  <c r="A1647" i="187"/>
  <c r="A1646" i="187"/>
  <c r="A1645" i="187"/>
  <c r="A1644" i="187"/>
  <c r="A1643" i="187"/>
  <c r="A1642" i="187"/>
  <c r="A1641" i="187"/>
  <c r="A1640" i="187"/>
  <c r="A1639" i="187"/>
  <c r="A1638" i="187"/>
  <c r="A1637" i="187"/>
  <c r="A1636" i="187"/>
  <c r="A1635" i="187"/>
  <c r="A1634" i="187"/>
  <c r="A1633" i="187"/>
  <c r="A1632" i="187"/>
  <c r="A1631" i="187"/>
  <c r="A1630" i="187"/>
  <c r="A1629" i="187"/>
  <c r="A1628" i="187"/>
  <c r="A1627" i="187"/>
  <c r="A1626" i="187"/>
  <c r="A1625" i="187"/>
  <c r="A1624" i="187"/>
  <c r="A1623" i="187"/>
  <c r="A1622" i="187"/>
  <c r="A1621" i="187"/>
  <c r="A1620" i="187"/>
  <c r="A1619" i="187"/>
  <c r="A1618" i="187"/>
  <c r="A1617" i="187"/>
  <c r="A1616" i="187"/>
  <c r="A1615" i="187"/>
  <c r="A1614" i="187"/>
  <c r="A1613" i="187"/>
  <c r="A1612" i="187"/>
  <c r="A1611" i="187"/>
  <c r="A1610" i="187"/>
  <c r="A1609" i="187"/>
  <c r="A1608" i="187"/>
  <c r="A1607" i="187"/>
  <c r="A1606" i="187"/>
  <c r="A1605" i="187"/>
  <c r="A1604" i="187"/>
  <c r="A1603" i="187"/>
  <c r="A1602" i="187"/>
  <c r="A1601" i="187"/>
  <c r="A1600" i="187"/>
  <c r="A1599" i="187"/>
  <c r="A1598" i="187"/>
  <c r="A1597" i="187"/>
  <c r="A1596" i="187"/>
  <c r="A1595" i="187"/>
  <c r="A1594" i="187"/>
  <c r="A1593" i="187"/>
  <c r="A1592" i="187"/>
  <c r="A1591" i="187"/>
  <c r="A1590" i="187"/>
  <c r="A1589" i="187"/>
  <c r="A1588" i="187"/>
  <c r="A1587" i="187"/>
  <c r="A1586" i="187"/>
  <c r="A1585" i="187"/>
  <c r="A1584" i="187"/>
  <c r="A1583" i="187"/>
  <c r="A1582" i="187"/>
  <c r="A1581" i="187"/>
  <c r="A1580" i="187"/>
  <c r="A1579" i="187"/>
  <c r="A1578" i="187"/>
  <c r="A1577" i="187"/>
  <c r="A1576" i="187"/>
  <c r="A1575" i="187"/>
  <c r="A1574" i="187"/>
  <c r="A1573" i="187"/>
  <c r="A1572" i="187"/>
  <c r="A1571" i="187"/>
  <c r="A1570" i="187"/>
  <c r="A1569" i="187"/>
  <c r="A1568" i="187"/>
  <c r="A1567" i="187"/>
  <c r="A1566" i="187"/>
  <c r="A1565" i="187"/>
  <c r="A1564" i="187"/>
  <c r="A1563" i="187"/>
  <c r="A1562" i="187"/>
  <c r="A1561" i="187"/>
  <c r="A1560" i="187"/>
  <c r="A1559" i="187"/>
  <c r="A1558" i="187"/>
  <c r="A1557" i="187"/>
  <c r="A1556" i="187"/>
  <c r="A1555" i="187"/>
  <c r="A1554" i="187"/>
  <c r="A1553" i="187"/>
  <c r="A1552" i="187"/>
  <c r="A1551" i="187"/>
  <c r="A1550" i="187"/>
  <c r="A1549" i="187"/>
  <c r="A1548" i="187"/>
  <c r="A1547" i="187"/>
  <c r="A1546" i="187"/>
  <c r="A1545" i="187"/>
  <c r="A1544" i="187"/>
  <c r="A1543" i="187"/>
  <c r="A1542" i="187"/>
  <c r="A1541" i="187"/>
  <c r="A1540" i="187"/>
  <c r="A1539" i="187"/>
  <c r="A1538" i="187"/>
  <c r="A1537" i="187"/>
  <c r="A1536" i="187"/>
  <c r="A1535" i="187"/>
  <c r="A1534" i="187"/>
  <c r="A1533" i="187"/>
  <c r="A1532" i="187"/>
  <c r="A1531" i="187"/>
  <c r="A1530" i="187"/>
  <c r="A1529" i="187"/>
  <c r="A1528" i="187"/>
  <c r="A1527" i="187"/>
  <c r="A1526" i="187"/>
  <c r="A1525" i="187"/>
  <c r="A1524" i="187"/>
  <c r="A1523" i="187"/>
  <c r="A1522" i="187"/>
  <c r="A1521" i="187"/>
  <c r="A1520" i="187"/>
  <c r="A1519" i="187"/>
  <c r="A1518" i="187"/>
  <c r="A1517" i="187"/>
  <c r="A1516" i="187"/>
  <c r="A1515" i="187"/>
  <c r="A1514" i="187"/>
  <c r="A1513" i="187"/>
  <c r="A1512" i="187"/>
  <c r="A1511" i="187"/>
  <c r="A1510" i="187"/>
  <c r="A1509" i="187"/>
  <c r="A1508" i="187"/>
  <c r="A1507" i="187"/>
  <c r="A1506" i="187"/>
  <c r="A1505" i="187"/>
  <c r="A1504" i="187"/>
  <c r="A1503" i="187"/>
  <c r="A1502" i="187"/>
  <c r="A1501" i="187"/>
  <c r="A1500" i="187"/>
  <c r="A1499" i="187"/>
  <c r="A1498" i="187"/>
  <c r="A1497" i="187"/>
  <c r="A1496" i="187"/>
  <c r="A1495" i="187"/>
  <c r="A1494" i="187"/>
  <c r="A1493" i="187"/>
  <c r="A1492" i="187"/>
  <c r="A1491" i="187"/>
  <c r="A1490" i="187"/>
  <c r="A1489" i="187"/>
  <c r="A1488" i="187"/>
  <c r="A1487" i="187"/>
  <c r="A1486" i="187"/>
  <c r="A1485" i="187"/>
  <c r="A1484" i="187"/>
  <c r="A1483" i="187"/>
  <c r="A1482" i="187"/>
  <c r="A1481" i="187"/>
  <c r="A1480" i="187"/>
  <c r="A1479" i="187"/>
  <c r="A1478" i="187"/>
  <c r="A1477" i="187"/>
  <c r="A1476" i="187"/>
  <c r="A1475" i="187"/>
  <c r="A1474" i="187"/>
  <c r="A1473" i="187"/>
  <c r="A1472" i="187"/>
  <c r="A1471" i="187"/>
  <c r="A1470" i="187"/>
  <c r="A1469" i="187"/>
  <c r="A1468" i="187"/>
  <c r="A1467" i="187"/>
  <c r="A1466" i="187"/>
  <c r="A1465" i="187"/>
  <c r="A1464" i="187"/>
  <c r="A1463" i="187"/>
  <c r="A1462" i="187"/>
  <c r="A1461" i="187"/>
  <c r="A1460" i="187"/>
  <c r="A1459" i="187"/>
  <c r="A1458" i="187"/>
  <c r="A1457" i="187"/>
  <c r="A1456" i="187"/>
  <c r="A1455" i="187"/>
  <c r="A1454" i="187"/>
  <c r="A1453" i="187"/>
  <c r="A1452" i="187"/>
  <c r="A1451" i="187"/>
  <c r="A1450" i="187"/>
  <c r="A1449" i="187"/>
  <c r="A1448" i="187"/>
  <c r="A1447" i="187"/>
  <c r="A1446" i="187"/>
  <c r="A1445" i="187"/>
  <c r="A1444" i="187"/>
  <c r="A1443" i="187"/>
  <c r="A1442" i="187"/>
  <c r="A1441" i="187"/>
  <c r="A1440" i="187"/>
  <c r="A1439" i="187"/>
  <c r="A1438" i="187"/>
  <c r="A1437" i="187"/>
  <c r="A1436" i="187"/>
  <c r="A1435" i="187"/>
  <c r="A1434" i="187"/>
  <c r="A1433" i="187"/>
  <c r="A1432" i="187"/>
  <c r="A1431" i="187"/>
  <c r="A1430" i="187"/>
  <c r="A1429" i="187"/>
  <c r="A1428" i="187"/>
  <c r="A1427" i="187"/>
  <c r="A1426" i="187"/>
  <c r="A1425" i="187"/>
  <c r="A1424" i="187"/>
  <c r="A1423" i="187"/>
  <c r="A1422" i="187"/>
  <c r="A1421" i="187"/>
  <c r="A1420" i="187"/>
  <c r="A1419" i="187"/>
  <c r="A1418" i="187"/>
  <c r="A1417" i="187"/>
  <c r="A1416" i="187"/>
  <c r="A1415" i="187"/>
  <c r="A1414" i="187"/>
  <c r="A1413" i="187"/>
  <c r="A1412" i="187"/>
  <c r="A1411" i="187"/>
  <c r="A1410" i="187"/>
  <c r="A1409" i="187"/>
  <c r="A1408" i="187"/>
  <c r="A1407" i="187"/>
  <c r="A1406" i="187"/>
  <c r="A1405" i="187"/>
  <c r="A1404" i="187"/>
  <c r="A1403" i="187"/>
  <c r="A1402" i="187"/>
  <c r="A1401" i="187"/>
  <c r="A1400" i="187"/>
  <c r="A1399" i="187"/>
  <c r="A1398" i="187"/>
  <c r="A1397" i="187"/>
  <c r="A1396" i="187"/>
  <c r="A1395" i="187"/>
  <c r="A1394" i="187"/>
  <c r="A1393" i="187"/>
  <c r="A1392" i="187"/>
  <c r="A1391" i="187"/>
  <c r="A1390" i="187"/>
  <c r="A1389" i="187"/>
  <c r="A1388" i="187"/>
  <c r="A1387" i="187"/>
  <c r="A1386" i="187"/>
  <c r="A1385" i="187"/>
  <c r="A1384" i="187"/>
  <c r="A1383" i="187"/>
  <c r="A1382" i="187"/>
  <c r="A1381" i="187"/>
  <c r="A1380" i="187"/>
  <c r="A1379" i="187"/>
  <c r="A1378" i="187"/>
  <c r="A1377" i="187"/>
  <c r="A1376" i="187"/>
  <c r="A1375" i="187"/>
  <c r="A1374" i="187"/>
  <c r="A1373" i="187"/>
  <c r="A1372" i="187"/>
  <c r="A1371" i="187"/>
  <c r="A1370" i="187"/>
  <c r="A1369" i="187"/>
  <c r="A1368" i="187"/>
  <c r="A1367" i="187"/>
  <c r="A1366" i="187"/>
  <c r="A1365" i="187"/>
  <c r="A1364" i="187"/>
  <c r="A1363" i="187"/>
  <c r="A1362" i="187"/>
  <c r="A1361" i="187"/>
  <c r="A1360" i="187"/>
  <c r="A1359" i="187"/>
  <c r="A1358" i="187"/>
  <c r="A1357" i="187"/>
  <c r="A1356" i="187"/>
  <c r="A1355" i="187"/>
  <c r="A1354" i="187"/>
  <c r="A1353" i="187"/>
  <c r="A1352" i="187"/>
  <c r="A1351" i="187"/>
  <c r="A1350" i="187"/>
  <c r="A1349" i="187"/>
  <c r="A1348" i="187"/>
  <c r="A1347" i="187"/>
  <c r="A1346" i="187"/>
  <c r="A1345" i="187"/>
  <c r="A1344" i="187"/>
  <c r="A1343" i="187"/>
  <c r="A1342" i="187"/>
  <c r="A1341" i="187"/>
  <c r="A1340" i="187"/>
  <c r="A1339" i="187"/>
  <c r="A1338" i="187"/>
  <c r="A1337" i="187"/>
  <c r="A1336" i="187"/>
  <c r="A1335" i="187"/>
  <c r="A1334" i="187"/>
  <c r="A1333" i="187"/>
  <c r="A1332" i="187"/>
  <c r="A1331" i="187"/>
  <c r="A1330" i="187"/>
  <c r="A1329" i="187"/>
  <c r="A1328" i="187"/>
  <c r="A1327" i="187"/>
  <c r="A1326" i="187"/>
  <c r="A1325" i="187"/>
  <c r="A1324" i="187"/>
  <c r="A1323" i="187"/>
  <c r="A1322" i="187"/>
  <c r="A1321" i="187"/>
  <c r="A1320" i="187"/>
  <c r="A1319" i="187"/>
  <c r="A1318" i="187"/>
  <c r="A1317" i="187"/>
  <c r="A1316" i="187"/>
  <c r="A1315" i="187"/>
  <c r="A1314" i="187"/>
  <c r="A1313" i="187"/>
  <c r="A1312" i="187"/>
  <c r="A1311" i="187"/>
  <c r="A1310" i="187"/>
  <c r="A1309" i="187"/>
  <c r="A1308" i="187"/>
  <c r="A1307" i="187"/>
  <c r="A1306" i="187"/>
  <c r="A1305" i="187"/>
  <c r="A1304" i="187"/>
  <c r="A1303" i="187"/>
  <c r="A1302" i="187"/>
  <c r="A1301" i="187"/>
  <c r="A1300" i="187"/>
  <c r="A1299" i="187"/>
  <c r="A1298" i="187"/>
  <c r="A1297" i="187"/>
  <c r="A1296" i="187"/>
  <c r="A1295" i="187"/>
  <c r="A1294" i="187"/>
  <c r="A1293" i="187"/>
  <c r="A1292" i="187"/>
  <c r="A1291" i="187"/>
  <c r="A1290" i="187"/>
  <c r="A1289" i="187"/>
  <c r="A1288" i="187"/>
  <c r="A1287" i="187"/>
  <c r="A1286" i="187"/>
  <c r="A1285" i="187"/>
  <c r="A1284" i="187"/>
  <c r="A1283" i="187"/>
  <c r="A1282" i="187"/>
  <c r="A1281" i="187"/>
  <c r="A1280" i="187"/>
  <c r="A1279" i="187"/>
  <c r="A1278" i="187"/>
  <c r="A1277" i="187"/>
  <c r="A1276" i="187"/>
  <c r="A1275" i="187"/>
  <c r="A1274" i="187"/>
  <c r="A1273" i="187"/>
  <c r="A1272" i="187"/>
  <c r="A1271" i="187"/>
  <c r="A1270" i="187"/>
  <c r="A1269" i="187"/>
  <c r="A1268" i="187"/>
  <c r="A1267" i="187"/>
  <c r="A1266" i="187"/>
  <c r="A1265" i="187"/>
  <c r="A1264" i="187"/>
  <c r="A1263" i="187"/>
  <c r="A1262" i="187"/>
  <c r="A1261" i="187"/>
  <c r="A1260" i="187"/>
  <c r="A1259" i="187"/>
  <c r="A1258" i="187"/>
  <c r="A1257" i="187"/>
  <c r="A1256" i="187"/>
  <c r="A1255" i="187"/>
  <c r="A1254" i="187"/>
  <c r="A1253" i="187"/>
  <c r="A1252" i="187"/>
  <c r="A1251" i="187"/>
  <c r="A1250" i="187"/>
  <c r="A1249" i="187"/>
  <c r="A1248" i="187"/>
  <c r="A1247" i="187"/>
  <c r="A1246" i="187"/>
  <c r="A1245" i="187"/>
  <c r="A1244" i="187"/>
  <c r="A1243" i="187"/>
  <c r="A1242" i="187"/>
  <c r="A1241" i="187"/>
  <c r="A1240" i="187"/>
  <c r="A1239" i="187"/>
  <c r="A1238" i="187"/>
  <c r="A1237" i="187"/>
  <c r="A1236" i="187"/>
  <c r="A1235" i="187"/>
  <c r="A1234" i="187"/>
  <c r="A1233" i="187"/>
  <c r="A1232" i="187"/>
  <c r="A1231" i="187"/>
  <c r="A1230" i="187"/>
  <c r="A1229" i="187"/>
  <c r="A1228" i="187"/>
  <c r="A1227" i="187"/>
  <c r="A1226" i="187"/>
  <c r="A1225" i="187"/>
  <c r="A1224" i="187"/>
  <c r="A1223" i="187"/>
  <c r="A1222" i="187"/>
  <c r="A1221" i="187"/>
  <c r="A1220" i="187"/>
  <c r="A1219" i="187"/>
  <c r="A1218" i="187"/>
  <c r="A1217" i="187"/>
  <c r="A1216" i="187"/>
  <c r="A1215" i="187"/>
  <c r="A1214" i="187"/>
  <c r="A1213" i="187"/>
  <c r="A1212" i="187"/>
  <c r="A1211" i="187"/>
  <c r="A1210" i="187"/>
  <c r="A1209" i="187"/>
  <c r="A1208" i="187"/>
  <c r="A1207" i="187"/>
  <c r="A1206" i="187"/>
  <c r="A1205" i="187"/>
  <c r="A1204" i="187"/>
  <c r="A1203" i="187"/>
  <c r="A1202" i="187"/>
  <c r="A1201" i="187"/>
  <c r="A1200" i="187"/>
  <c r="A1199" i="187"/>
  <c r="A1198" i="187"/>
  <c r="A1197" i="187"/>
  <c r="A1196" i="187"/>
  <c r="A1195" i="187"/>
  <c r="A1194" i="187"/>
  <c r="A1193" i="187"/>
  <c r="A1192" i="187"/>
  <c r="A1191" i="187"/>
  <c r="A1190" i="187"/>
  <c r="A1189" i="187"/>
  <c r="A1188" i="187"/>
  <c r="A1187" i="187"/>
  <c r="A1186" i="187"/>
  <c r="A1185" i="187"/>
  <c r="A1184" i="187"/>
  <c r="A1183" i="187"/>
  <c r="A1182" i="187"/>
  <c r="A1181" i="187"/>
  <c r="A1180" i="187"/>
  <c r="A1179" i="187"/>
  <c r="A1178" i="187"/>
  <c r="A1177" i="187"/>
  <c r="A1176" i="187"/>
  <c r="A1175" i="187"/>
  <c r="A1174" i="187"/>
  <c r="A1173" i="187"/>
  <c r="A1172" i="187"/>
  <c r="A1171" i="187"/>
  <c r="A1170" i="187"/>
  <c r="A1169" i="187"/>
  <c r="A1168" i="187"/>
  <c r="A1167" i="187"/>
  <c r="A1166" i="187"/>
  <c r="A1165" i="187"/>
  <c r="A1164" i="187"/>
  <c r="A1163" i="187"/>
  <c r="A1162" i="187"/>
  <c r="A1161" i="187"/>
  <c r="A1160" i="187"/>
  <c r="A1159" i="187"/>
  <c r="A1158" i="187"/>
  <c r="A1157" i="187"/>
  <c r="A1156" i="187"/>
  <c r="A1155" i="187"/>
  <c r="A1154" i="187"/>
  <c r="A1153" i="187"/>
  <c r="A1152" i="187"/>
  <c r="A1151" i="187"/>
  <c r="A1150" i="187"/>
  <c r="A1149" i="187"/>
  <c r="A1148" i="187"/>
  <c r="A1147" i="187"/>
  <c r="A1146" i="187"/>
  <c r="A1145" i="187"/>
  <c r="A1144" i="187"/>
  <c r="A1143" i="187"/>
  <c r="A1142" i="187"/>
  <c r="A1141" i="187"/>
  <c r="A1140" i="187"/>
  <c r="A1139" i="187"/>
  <c r="A1138" i="187"/>
  <c r="A1137" i="187"/>
  <c r="A1136" i="187"/>
  <c r="A1135" i="187"/>
  <c r="A1134" i="187"/>
  <c r="A1133" i="187"/>
  <c r="A1132" i="187"/>
  <c r="A1131" i="187"/>
  <c r="A1130" i="187"/>
  <c r="A1129" i="187"/>
  <c r="A1128" i="187"/>
  <c r="A1127" i="187"/>
  <c r="A1126" i="187"/>
  <c r="A1125" i="187"/>
  <c r="A1124" i="187"/>
  <c r="A1123" i="187"/>
  <c r="A1122" i="187"/>
  <c r="A1121" i="187"/>
  <c r="A1120" i="187"/>
  <c r="A1119" i="187"/>
  <c r="A1118" i="187"/>
  <c r="A1117" i="187"/>
  <c r="A1116" i="187"/>
  <c r="A1115" i="187"/>
  <c r="A1114" i="187"/>
  <c r="A1113" i="187"/>
  <c r="A1112" i="187"/>
  <c r="A1111" i="187"/>
  <c r="A1110" i="187"/>
  <c r="A1109" i="187"/>
  <c r="A1108" i="187"/>
  <c r="A1107" i="187"/>
  <c r="A1106" i="187"/>
  <c r="A1105" i="187"/>
  <c r="A1104" i="187"/>
  <c r="A1103" i="187"/>
  <c r="A1102" i="187"/>
  <c r="A1101" i="187"/>
  <c r="A1100" i="187"/>
  <c r="A1099" i="187"/>
  <c r="A1098" i="187"/>
  <c r="A1097" i="187"/>
  <c r="A1096" i="187"/>
  <c r="A1095" i="187"/>
  <c r="A1094" i="187"/>
  <c r="A1093" i="187"/>
  <c r="A1092" i="187"/>
  <c r="A1091" i="187"/>
  <c r="A1090" i="187"/>
  <c r="A1089" i="187"/>
  <c r="A1088" i="187"/>
  <c r="A1087" i="187"/>
  <c r="A1086" i="187"/>
  <c r="A1085" i="187"/>
  <c r="A1084" i="187"/>
  <c r="A1083" i="187"/>
  <c r="A1082" i="187"/>
  <c r="A1081" i="187"/>
  <c r="A1080" i="187"/>
  <c r="A1079" i="187"/>
  <c r="A1078" i="187"/>
  <c r="A1077" i="187"/>
  <c r="A1076" i="187"/>
  <c r="A1075" i="187"/>
  <c r="A1074" i="187"/>
  <c r="A1073" i="187"/>
  <c r="A1072" i="187"/>
  <c r="A1071" i="187"/>
  <c r="A1070" i="187"/>
  <c r="A1069" i="187"/>
  <c r="A1068" i="187"/>
  <c r="A1067" i="187"/>
  <c r="A1066" i="187"/>
  <c r="A1065" i="187"/>
  <c r="A1064" i="187"/>
  <c r="A1063" i="187"/>
  <c r="A1062" i="187"/>
  <c r="A1061" i="187"/>
  <c r="A1060" i="187"/>
  <c r="A1059" i="187"/>
  <c r="A1058" i="187"/>
  <c r="A1057" i="187"/>
  <c r="A1056" i="187"/>
  <c r="A1055" i="187"/>
  <c r="A1054" i="187"/>
  <c r="A1053" i="187"/>
  <c r="A1052" i="187"/>
  <c r="A1051" i="187"/>
  <c r="A1050" i="187"/>
  <c r="A1049" i="187"/>
  <c r="A1048" i="187"/>
  <c r="A1047" i="187"/>
  <c r="A1046" i="187"/>
  <c r="A1045" i="187"/>
  <c r="A1044" i="187"/>
  <c r="A1043" i="187"/>
  <c r="A1042" i="187"/>
  <c r="A1041" i="187"/>
  <c r="A1040" i="187"/>
  <c r="A1039" i="187"/>
  <c r="A1038" i="187"/>
  <c r="A1037" i="187"/>
  <c r="A1036" i="187"/>
  <c r="A1035" i="187"/>
  <c r="A1034" i="187"/>
  <c r="A1033" i="187"/>
  <c r="A1032" i="187"/>
  <c r="A1031" i="187"/>
  <c r="A1030" i="187"/>
  <c r="A1029" i="187"/>
  <c r="A1028" i="187"/>
  <c r="A1027" i="187"/>
  <c r="A1026" i="187"/>
  <c r="A1025" i="187"/>
  <c r="A1024" i="187"/>
  <c r="A1023" i="187"/>
  <c r="A1022" i="187"/>
  <c r="A1021" i="187"/>
  <c r="A1020" i="187"/>
  <c r="A1019" i="187"/>
  <c r="A1018" i="187"/>
  <c r="A1017" i="187"/>
  <c r="A1016" i="187"/>
  <c r="A1015" i="187"/>
  <c r="A1014" i="187"/>
  <c r="A1013" i="187"/>
  <c r="A1012" i="187"/>
  <c r="A1011" i="187"/>
  <c r="A1010" i="187"/>
  <c r="A1009" i="187"/>
  <c r="A1008" i="187"/>
  <c r="A1007" i="187"/>
  <c r="A1006" i="187"/>
  <c r="A1005" i="187"/>
  <c r="A1004" i="187"/>
  <c r="A1003" i="187"/>
  <c r="A1002" i="187"/>
  <c r="A1001" i="187"/>
  <c r="A1000" i="187"/>
  <c r="A999" i="187"/>
  <c r="A998" i="187"/>
  <c r="A997" i="187"/>
  <c r="A996" i="187"/>
  <c r="A995" i="187"/>
  <c r="A994" i="187"/>
  <c r="A993" i="187"/>
  <c r="A992" i="187"/>
  <c r="A991" i="187"/>
  <c r="A990" i="187"/>
  <c r="A989" i="187"/>
  <c r="A988" i="187"/>
  <c r="A987" i="187"/>
  <c r="A986" i="187"/>
  <c r="A985" i="187"/>
  <c r="A984" i="187"/>
  <c r="A983" i="187"/>
  <c r="A982" i="187"/>
  <c r="A981" i="187"/>
  <c r="A980" i="187"/>
  <c r="A979" i="187"/>
  <c r="A978" i="187"/>
  <c r="A977" i="187"/>
  <c r="A976" i="187"/>
  <c r="A975" i="187"/>
  <c r="A974" i="187"/>
  <c r="A973" i="187"/>
  <c r="A972" i="187"/>
  <c r="A971" i="187"/>
  <c r="A970" i="187"/>
  <c r="A969" i="187"/>
  <c r="A968" i="187"/>
  <c r="A967" i="187"/>
  <c r="A966" i="187"/>
  <c r="A965" i="187"/>
  <c r="A964" i="187"/>
  <c r="A963" i="187"/>
  <c r="A962" i="187"/>
  <c r="A961" i="187"/>
  <c r="A960" i="187"/>
  <c r="A959" i="187"/>
  <c r="A958" i="187"/>
  <c r="A957" i="187"/>
  <c r="A956" i="187"/>
  <c r="A955" i="187"/>
  <c r="A954" i="187"/>
  <c r="A953" i="187"/>
  <c r="A952" i="187"/>
  <c r="A951" i="187"/>
  <c r="A950" i="187"/>
  <c r="A949" i="187"/>
  <c r="A948" i="187"/>
  <c r="A947" i="187"/>
  <c r="A946" i="187"/>
  <c r="A945" i="187"/>
  <c r="A944" i="187"/>
  <c r="A943" i="187"/>
  <c r="A942" i="187"/>
  <c r="A941" i="187"/>
  <c r="A940" i="187"/>
  <c r="A939" i="187"/>
  <c r="A938" i="187"/>
  <c r="A937" i="187"/>
  <c r="A936" i="187"/>
  <c r="A935" i="187"/>
  <c r="A934" i="187"/>
  <c r="A933" i="187"/>
  <c r="A932" i="187"/>
  <c r="A931" i="187"/>
  <c r="A930" i="187"/>
  <c r="A929" i="187"/>
  <c r="A928" i="187"/>
  <c r="A927" i="187"/>
  <c r="A926" i="187"/>
  <c r="A925" i="187"/>
  <c r="A924" i="187"/>
  <c r="A923" i="187"/>
  <c r="A922" i="187"/>
  <c r="A921" i="187"/>
  <c r="A920" i="187"/>
  <c r="A919" i="187"/>
  <c r="A918" i="187"/>
  <c r="A917" i="187"/>
  <c r="A916" i="187"/>
  <c r="A915" i="187"/>
  <c r="A914" i="187"/>
  <c r="A913" i="187"/>
  <c r="A912" i="187"/>
  <c r="A911" i="187"/>
  <c r="A910" i="187"/>
  <c r="A909" i="187"/>
  <c r="A908" i="187"/>
  <c r="A907" i="187"/>
  <c r="A906" i="187"/>
  <c r="A905" i="187"/>
  <c r="A904" i="187"/>
  <c r="A903" i="187"/>
  <c r="A902" i="187"/>
  <c r="A901" i="187"/>
  <c r="A900" i="187"/>
  <c r="A899" i="187"/>
  <c r="A898" i="187"/>
  <c r="A897" i="187"/>
  <c r="A896" i="187"/>
  <c r="A895" i="187"/>
  <c r="A894" i="187"/>
  <c r="A893" i="187"/>
  <c r="A892" i="187"/>
  <c r="A891" i="187"/>
  <c r="A890" i="187"/>
  <c r="A889" i="187"/>
  <c r="A888" i="187"/>
  <c r="A887" i="187"/>
  <c r="A886" i="187"/>
  <c r="A885" i="187"/>
  <c r="A884" i="187"/>
  <c r="A883" i="187"/>
  <c r="A882" i="187"/>
  <c r="A881" i="187"/>
  <c r="A880" i="187"/>
  <c r="A879" i="187"/>
  <c r="A878" i="187"/>
  <c r="A877" i="187"/>
  <c r="A876" i="187"/>
  <c r="A875" i="187"/>
  <c r="A874" i="187"/>
  <c r="A873" i="187"/>
  <c r="A872" i="187"/>
  <c r="A871" i="187"/>
  <c r="A870" i="187"/>
  <c r="A869" i="187"/>
  <c r="A868" i="187"/>
  <c r="A867" i="187"/>
  <c r="A866" i="187"/>
  <c r="A865" i="187"/>
  <c r="A864" i="187"/>
  <c r="A863" i="187"/>
  <c r="A862" i="187"/>
  <c r="A861" i="187"/>
  <c r="A860" i="187"/>
  <c r="A859" i="187"/>
  <c r="A858" i="187"/>
  <c r="A857" i="187"/>
  <c r="A856" i="187"/>
  <c r="A855" i="187"/>
  <c r="A854" i="187"/>
  <c r="A853" i="187"/>
  <c r="A852" i="187"/>
  <c r="A851" i="187"/>
  <c r="A850" i="187"/>
  <c r="A849" i="187"/>
  <c r="A848" i="187"/>
  <c r="A847" i="187"/>
  <c r="A846" i="187"/>
  <c r="A845" i="187"/>
  <c r="A844" i="187"/>
  <c r="A843" i="187"/>
  <c r="A842" i="187"/>
  <c r="A841" i="187"/>
  <c r="A840" i="187"/>
  <c r="A839" i="187"/>
  <c r="A838" i="187"/>
  <c r="A837" i="187"/>
  <c r="A836" i="187"/>
  <c r="A835" i="187"/>
  <c r="A834" i="187"/>
  <c r="A833" i="187"/>
  <c r="A832" i="187"/>
  <c r="A831" i="187"/>
  <c r="A830" i="187"/>
  <c r="A829" i="187"/>
  <c r="A828" i="187"/>
  <c r="A827" i="187"/>
  <c r="A826" i="187"/>
  <c r="A825" i="187"/>
  <c r="A824" i="187"/>
  <c r="A823" i="187"/>
  <c r="A822" i="187"/>
  <c r="A821" i="187"/>
  <c r="A820" i="187"/>
  <c r="A819" i="187"/>
  <c r="A818" i="187"/>
  <c r="A817" i="187"/>
  <c r="A816" i="187"/>
  <c r="A815" i="187"/>
  <c r="A814" i="187"/>
  <c r="A813" i="187"/>
  <c r="A812" i="187"/>
  <c r="A811" i="187"/>
  <c r="A810" i="187"/>
  <c r="A809" i="187"/>
  <c r="A808" i="187"/>
  <c r="A807" i="187"/>
  <c r="A806" i="187"/>
  <c r="A805" i="187"/>
  <c r="A804" i="187"/>
  <c r="A803" i="187"/>
  <c r="A802" i="187"/>
  <c r="A801" i="187"/>
  <c r="A800" i="187"/>
  <c r="A799" i="187"/>
  <c r="A798" i="187"/>
  <c r="A797" i="187"/>
  <c r="A796" i="187"/>
  <c r="A795" i="187"/>
  <c r="A794" i="187"/>
  <c r="A793" i="187"/>
  <c r="A792" i="187"/>
  <c r="A791" i="187"/>
  <c r="A790" i="187"/>
  <c r="A789" i="187"/>
  <c r="A788" i="187"/>
  <c r="A787" i="187"/>
  <c r="A786" i="187"/>
  <c r="A785" i="187"/>
  <c r="A784" i="187"/>
  <c r="A783" i="187"/>
  <c r="A782" i="187"/>
  <c r="A781" i="187"/>
  <c r="A780" i="187"/>
  <c r="A779" i="187"/>
  <c r="A778" i="187"/>
  <c r="A777" i="187"/>
  <c r="A776" i="187"/>
  <c r="A775" i="187"/>
  <c r="A774" i="187"/>
  <c r="A773" i="187"/>
  <c r="A772" i="187"/>
  <c r="A771" i="187"/>
  <c r="A770" i="187"/>
  <c r="A769" i="187"/>
  <c r="A768" i="187"/>
  <c r="A767" i="187"/>
  <c r="A766" i="187"/>
  <c r="A765" i="187"/>
  <c r="A764" i="187"/>
  <c r="A763" i="187"/>
  <c r="A762" i="187"/>
  <c r="A761" i="187"/>
  <c r="A760" i="187"/>
  <c r="A759" i="187"/>
  <c r="A758" i="187"/>
  <c r="A757" i="187"/>
  <c r="A756" i="187"/>
  <c r="A755" i="187"/>
  <c r="A754" i="187"/>
  <c r="A753" i="187"/>
  <c r="A752" i="187"/>
  <c r="A751" i="187"/>
  <c r="A750" i="187"/>
  <c r="A749" i="187"/>
  <c r="A748" i="187"/>
  <c r="A747" i="187"/>
  <c r="A746" i="187"/>
  <c r="A745" i="187"/>
  <c r="A744" i="187"/>
  <c r="A743" i="187"/>
  <c r="A742" i="187"/>
  <c r="A741" i="187"/>
  <c r="A740" i="187"/>
  <c r="A739" i="187"/>
  <c r="A738" i="187"/>
  <c r="A737" i="187"/>
  <c r="A736" i="187"/>
  <c r="A735" i="187"/>
  <c r="A734" i="187"/>
  <c r="A733" i="187"/>
  <c r="A732" i="187"/>
  <c r="A731" i="187"/>
  <c r="A730" i="187"/>
  <c r="A729" i="187"/>
  <c r="A728" i="187"/>
  <c r="A727" i="187"/>
  <c r="A726" i="187"/>
  <c r="A725" i="187"/>
  <c r="A724" i="187"/>
  <c r="A723" i="187"/>
  <c r="A722" i="187"/>
  <c r="A721" i="187"/>
  <c r="A720" i="187"/>
  <c r="A719" i="187"/>
  <c r="A718" i="187"/>
  <c r="A717" i="187"/>
  <c r="A716" i="187"/>
  <c r="A715" i="187"/>
  <c r="A714" i="187"/>
  <c r="A713" i="187"/>
  <c r="A712" i="187"/>
  <c r="A711" i="187"/>
  <c r="A710" i="187"/>
  <c r="A709" i="187"/>
  <c r="A708" i="187"/>
  <c r="A707" i="187"/>
  <c r="A706" i="187"/>
  <c r="A705" i="187"/>
  <c r="A704" i="187"/>
  <c r="A703" i="187"/>
  <c r="A702" i="187"/>
  <c r="A701" i="187"/>
  <c r="A700" i="187"/>
  <c r="A699" i="187"/>
  <c r="A698" i="187"/>
  <c r="A697" i="187"/>
  <c r="A696" i="187"/>
  <c r="A695" i="187"/>
  <c r="A694" i="187"/>
  <c r="A693" i="187"/>
  <c r="A692" i="187"/>
  <c r="A691" i="187"/>
  <c r="A690" i="187"/>
  <c r="A689" i="187"/>
  <c r="A688" i="187"/>
  <c r="A687" i="187"/>
  <c r="A686" i="187"/>
  <c r="A685" i="187"/>
  <c r="A684" i="187"/>
  <c r="A683" i="187"/>
  <c r="A682" i="187"/>
  <c r="A681" i="187"/>
  <c r="A680" i="187"/>
  <c r="A679" i="187"/>
  <c r="A678" i="187"/>
  <c r="A677" i="187"/>
  <c r="A676" i="187"/>
  <c r="A675" i="187"/>
  <c r="A674" i="187"/>
  <c r="A673" i="187"/>
  <c r="A672" i="187"/>
  <c r="A671" i="187"/>
  <c r="A670" i="187"/>
  <c r="A669" i="187"/>
  <c r="A668" i="187"/>
  <c r="A667" i="187"/>
  <c r="A666" i="187"/>
  <c r="A665" i="187"/>
  <c r="A664" i="187"/>
  <c r="A663" i="187"/>
  <c r="A662" i="187"/>
  <c r="A661" i="187"/>
  <c r="A660" i="187"/>
  <c r="A659" i="187"/>
  <c r="A658" i="187"/>
  <c r="A657" i="187"/>
  <c r="A656" i="187"/>
  <c r="A655" i="187"/>
  <c r="A654" i="187"/>
  <c r="A653" i="187"/>
  <c r="A652" i="187"/>
  <c r="A651" i="187"/>
  <c r="A650" i="187"/>
  <c r="A649" i="187"/>
  <c r="A648" i="187"/>
  <c r="A647" i="187"/>
  <c r="A646" i="187"/>
  <c r="A645" i="187"/>
  <c r="A644" i="187"/>
  <c r="A643" i="187"/>
  <c r="A642" i="187"/>
  <c r="A641" i="187"/>
  <c r="A640" i="187"/>
  <c r="A639" i="187"/>
  <c r="A638" i="187"/>
  <c r="A637" i="187"/>
  <c r="A636" i="187"/>
  <c r="A635" i="187"/>
  <c r="A634" i="187"/>
  <c r="A633" i="187"/>
  <c r="A632" i="187"/>
  <c r="A631" i="187"/>
  <c r="A630" i="187"/>
  <c r="A629" i="187"/>
  <c r="A628" i="187"/>
  <c r="A627" i="187"/>
  <c r="A626" i="187"/>
  <c r="A625" i="187"/>
  <c r="A624" i="187"/>
  <c r="A623" i="187"/>
  <c r="A622" i="187"/>
  <c r="A621" i="187"/>
  <c r="A620" i="187"/>
  <c r="A619" i="187"/>
  <c r="A618" i="187"/>
  <c r="A617" i="187"/>
  <c r="A616" i="187"/>
  <c r="A615" i="187"/>
  <c r="A614" i="187"/>
  <c r="A613" i="187"/>
  <c r="A612" i="187"/>
  <c r="A611" i="187"/>
  <c r="A610" i="187"/>
  <c r="A609" i="187"/>
  <c r="A608" i="187"/>
  <c r="A607" i="187"/>
  <c r="A606" i="187"/>
  <c r="A605" i="187"/>
  <c r="A604" i="187"/>
  <c r="A603" i="187"/>
  <c r="A602" i="187"/>
  <c r="A601" i="187"/>
  <c r="A600" i="187"/>
  <c r="A599" i="187"/>
  <c r="A598" i="187"/>
  <c r="A597" i="187"/>
  <c r="A596" i="187"/>
  <c r="A595" i="187"/>
  <c r="A594" i="187"/>
  <c r="A593" i="187"/>
  <c r="A592" i="187"/>
  <c r="A591" i="187"/>
  <c r="A590" i="187"/>
  <c r="A589" i="187"/>
  <c r="A588" i="187"/>
  <c r="A587" i="187"/>
  <c r="A586" i="187"/>
  <c r="A585" i="187"/>
  <c r="A584" i="187"/>
  <c r="A583" i="187"/>
  <c r="A582" i="187"/>
  <c r="A581" i="187"/>
  <c r="A580" i="187"/>
  <c r="A579" i="187"/>
  <c r="A578" i="187"/>
  <c r="A577" i="187"/>
  <c r="A576" i="187"/>
  <c r="A575" i="187"/>
  <c r="A574" i="187"/>
  <c r="A573" i="187"/>
  <c r="A572" i="187"/>
  <c r="A571" i="187"/>
  <c r="A570" i="187"/>
  <c r="A569" i="187"/>
  <c r="A568" i="187"/>
  <c r="A567" i="187"/>
  <c r="A566" i="187"/>
  <c r="A565" i="187"/>
  <c r="A564" i="187"/>
  <c r="A563" i="187"/>
  <c r="A562" i="187"/>
  <c r="A561" i="187"/>
  <c r="A560" i="187"/>
  <c r="A559" i="187"/>
  <c r="A558" i="187"/>
  <c r="A557" i="187"/>
  <c r="A556" i="187"/>
  <c r="A555" i="187"/>
  <c r="A554" i="187"/>
  <c r="A553" i="187"/>
  <c r="A552" i="187"/>
  <c r="A551" i="187"/>
  <c r="A550" i="187"/>
  <c r="A549" i="187"/>
  <c r="A548" i="187"/>
  <c r="A547" i="187"/>
  <c r="A546" i="187"/>
  <c r="A545" i="187"/>
  <c r="A544" i="187"/>
  <c r="A543" i="187"/>
  <c r="A542" i="187"/>
  <c r="A541" i="187"/>
  <c r="A540" i="187"/>
  <c r="A539" i="187"/>
  <c r="A538" i="187"/>
  <c r="A537" i="187"/>
  <c r="A536" i="187"/>
  <c r="A535" i="187"/>
  <c r="A534" i="187"/>
  <c r="A533" i="187"/>
  <c r="A532" i="187"/>
  <c r="A531" i="187"/>
  <c r="A530" i="187"/>
  <c r="A529" i="187"/>
  <c r="A528" i="187"/>
  <c r="A527" i="187"/>
  <c r="A526" i="187"/>
  <c r="A525" i="187"/>
  <c r="A524" i="187"/>
  <c r="A523" i="187"/>
  <c r="A522" i="187"/>
  <c r="A521" i="187"/>
  <c r="A520" i="187"/>
  <c r="A519" i="187"/>
  <c r="A518" i="187"/>
  <c r="A517" i="187"/>
  <c r="A516" i="187"/>
  <c r="A515" i="187"/>
  <c r="A514" i="187"/>
  <c r="A513" i="187"/>
  <c r="A512" i="187"/>
  <c r="A511" i="187"/>
  <c r="A510" i="187"/>
  <c r="A509" i="187"/>
  <c r="A508" i="187"/>
  <c r="A507" i="187"/>
  <c r="A506" i="187"/>
  <c r="A505" i="187"/>
  <c r="A504" i="187"/>
  <c r="A503" i="187"/>
  <c r="A502" i="187"/>
  <c r="A501" i="187"/>
  <c r="A500" i="187"/>
  <c r="A499" i="187"/>
  <c r="A498" i="187"/>
  <c r="A497" i="187"/>
  <c r="A496" i="187"/>
  <c r="A495" i="187"/>
  <c r="A494" i="187"/>
  <c r="A493" i="187"/>
  <c r="A492" i="187"/>
  <c r="A491" i="187"/>
  <c r="A490" i="187"/>
  <c r="A489" i="187"/>
  <c r="A488" i="187"/>
  <c r="A487" i="187"/>
  <c r="A486" i="187"/>
  <c r="A485" i="187"/>
  <c r="A484" i="187"/>
  <c r="A483" i="187"/>
  <c r="A482" i="187"/>
  <c r="A481" i="187"/>
  <c r="A480" i="187"/>
  <c r="A479" i="187"/>
  <c r="A478" i="187"/>
  <c r="A477" i="187"/>
  <c r="A476" i="187"/>
  <c r="A475" i="187"/>
  <c r="A474" i="187"/>
  <c r="A473" i="187"/>
  <c r="A472" i="187"/>
  <c r="A471" i="187"/>
  <c r="A470" i="187"/>
  <c r="A469" i="187"/>
  <c r="A468" i="187"/>
  <c r="A467" i="187"/>
  <c r="A466" i="187"/>
  <c r="A465" i="187"/>
  <c r="A464" i="187"/>
  <c r="A463" i="187"/>
  <c r="A462" i="187"/>
  <c r="A461" i="187"/>
  <c r="A460" i="187"/>
  <c r="A459" i="187"/>
  <c r="A458" i="187"/>
  <c r="A457" i="187"/>
  <c r="A456" i="187"/>
  <c r="A455" i="187"/>
  <c r="A454" i="187"/>
  <c r="A453" i="187"/>
  <c r="A452" i="187"/>
  <c r="A451" i="187"/>
  <c r="A450" i="187"/>
  <c r="A449" i="187"/>
  <c r="A448" i="187"/>
  <c r="A447" i="187"/>
  <c r="A446" i="187"/>
  <c r="A445" i="187"/>
  <c r="A444" i="187"/>
  <c r="A443" i="187"/>
  <c r="A442" i="187"/>
  <c r="A441" i="187"/>
  <c r="A440" i="187"/>
  <c r="A439" i="187"/>
  <c r="A438" i="187"/>
  <c r="A437" i="187"/>
  <c r="A436" i="187"/>
  <c r="A435" i="187"/>
  <c r="A434" i="187"/>
  <c r="A433" i="187"/>
  <c r="A432" i="187"/>
  <c r="A431" i="187"/>
  <c r="A430" i="187"/>
  <c r="A429" i="187"/>
  <c r="A428" i="187"/>
  <c r="A427" i="187"/>
  <c r="A426" i="187"/>
  <c r="A425" i="187"/>
  <c r="A424" i="187"/>
  <c r="A423" i="187"/>
  <c r="A422" i="187"/>
  <c r="A421" i="187"/>
  <c r="A420" i="187"/>
  <c r="A419" i="187"/>
  <c r="A418" i="187"/>
  <c r="A417" i="187"/>
  <c r="A416" i="187"/>
  <c r="A415" i="187"/>
  <c r="A414" i="187"/>
  <c r="A413" i="187"/>
  <c r="A412" i="187"/>
  <c r="A411" i="187"/>
  <c r="A410" i="187"/>
  <c r="A409" i="187"/>
  <c r="A408" i="187"/>
  <c r="A407" i="187"/>
  <c r="A406" i="187"/>
  <c r="A405" i="187"/>
  <c r="A404" i="187"/>
  <c r="A403" i="187"/>
  <c r="A402" i="187"/>
  <c r="A401" i="187"/>
  <c r="A400" i="187"/>
  <c r="A399" i="187"/>
  <c r="A398" i="187"/>
  <c r="A397" i="187"/>
  <c r="A396" i="187"/>
  <c r="A395" i="187"/>
  <c r="A394" i="187"/>
  <c r="A393" i="187"/>
  <c r="A392" i="187"/>
  <c r="A391" i="187"/>
  <c r="A390" i="187"/>
  <c r="A389" i="187"/>
  <c r="A388" i="187"/>
  <c r="A387" i="187"/>
  <c r="A386" i="187"/>
  <c r="A385" i="187"/>
  <c r="A384" i="187"/>
  <c r="A383" i="187"/>
  <c r="A382" i="187"/>
  <c r="A381" i="187"/>
  <c r="A380" i="187"/>
  <c r="A379" i="187"/>
  <c r="A378" i="187"/>
  <c r="A377" i="187"/>
  <c r="A376" i="187"/>
  <c r="A375" i="187"/>
  <c r="A374" i="187"/>
  <c r="A373" i="187"/>
  <c r="A372" i="187"/>
  <c r="A371" i="187"/>
  <c r="A370" i="187"/>
  <c r="A369" i="187"/>
  <c r="A368" i="187"/>
  <c r="A367" i="187"/>
  <c r="A366" i="187"/>
  <c r="A365" i="187"/>
  <c r="A364" i="187"/>
  <c r="A363" i="187"/>
  <c r="A362" i="187"/>
  <c r="A361" i="187"/>
  <c r="A360" i="187"/>
  <c r="A359" i="187"/>
  <c r="A358" i="187"/>
  <c r="A357" i="187"/>
  <c r="A356" i="187"/>
  <c r="A355" i="187"/>
  <c r="A354" i="187"/>
  <c r="A353" i="187"/>
  <c r="A352" i="187"/>
  <c r="A351" i="187"/>
  <c r="A350" i="187"/>
  <c r="A349" i="187"/>
  <c r="A348" i="187"/>
  <c r="A347" i="187"/>
  <c r="A346" i="187"/>
  <c r="A345" i="187"/>
  <c r="A344" i="187"/>
  <c r="A343" i="187"/>
  <c r="A342" i="187"/>
  <c r="A341" i="187"/>
  <c r="A340" i="187"/>
  <c r="A339" i="187"/>
  <c r="A338" i="187"/>
  <c r="A337" i="187"/>
  <c r="A336" i="187"/>
  <c r="A335" i="187"/>
  <c r="A334" i="187"/>
  <c r="A333" i="187"/>
  <c r="A332" i="187"/>
  <c r="A331" i="187"/>
  <c r="A330" i="187"/>
  <c r="A329" i="187"/>
  <c r="A328" i="187"/>
  <c r="A327" i="187"/>
  <c r="A326" i="187"/>
  <c r="A325" i="187"/>
  <c r="A324" i="187"/>
  <c r="A323" i="187"/>
  <c r="A322" i="187"/>
  <c r="A321" i="187"/>
  <c r="A320" i="187"/>
  <c r="A319" i="187"/>
  <c r="A318" i="187"/>
  <c r="A317" i="187"/>
  <c r="A316" i="187"/>
  <c r="A315" i="187"/>
  <c r="A314" i="187"/>
  <c r="A313" i="187"/>
  <c r="A312" i="187"/>
  <c r="A311" i="187"/>
  <c r="A310" i="187"/>
  <c r="A309" i="187"/>
  <c r="A308" i="187"/>
  <c r="A307" i="187"/>
  <c r="A306" i="187"/>
  <c r="A305" i="187"/>
  <c r="A304" i="187"/>
  <c r="A303" i="187"/>
  <c r="A302" i="187"/>
  <c r="A301" i="187"/>
  <c r="A300" i="187"/>
  <c r="A299" i="187"/>
  <c r="A298" i="187"/>
  <c r="A297" i="187"/>
  <c r="A296" i="187"/>
  <c r="A295" i="187"/>
  <c r="A294" i="187"/>
  <c r="A293" i="187"/>
  <c r="A292" i="187"/>
  <c r="A291" i="187"/>
  <c r="A290" i="187"/>
  <c r="A289" i="187"/>
  <c r="A288" i="187"/>
  <c r="A287" i="187"/>
  <c r="A286" i="187"/>
  <c r="A285" i="187"/>
  <c r="A284" i="187"/>
  <c r="A283" i="187"/>
  <c r="A282" i="187"/>
  <c r="A281" i="187"/>
  <c r="A280" i="187"/>
  <c r="A279" i="187"/>
  <c r="A278" i="187"/>
  <c r="A277" i="187"/>
  <c r="A276" i="187"/>
  <c r="A275" i="187"/>
  <c r="A274" i="187"/>
  <c r="A273" i="187"/>
  <c r="A272" i="187"/>
  <c r="A271" i="187"/>
  <c r="A270" i="187"/>
  <c r="A269" i="187"/>
  <c r="A268" i="187"/>
  <c r="A267" i="187"/>
  <c r="A266" i="187"/>
  <c r="A265" i="187"/>
  <c r="A264" i="187"/>
  <c r="A263" i="187"/>
  <c r="A262" i="187"/>
  <c r="A261" i="187"/>
  <c r="A260" i="187"/>
  <c r="A259" i="187"/>
  <c r="A258" i="187"/>
  <c r="A257" i="187"/>
  <c r="A256" i="187"/>
  <c r="A255" i="187"/>
  <c r="A254" i="187"/>
  <c r="A253" i="187"/>
  <c r="A252" i="187"/>
  <c r="A251" i="187"/>
  <c r="A250" i="187"/>
  <c r="A249" i="187"/>
  <c r="A248" i="187"/>
  <c r="A247" i="187"/>
  <c r="A246" i="187"/>
  <c r="A245" i="187"/>
  <c r="A244" i="187"/>
  <c r="A243" i="187"/>
  <c r="A242" i="187"/>
  <c r="A241" i="187"/>
  <c r="A240" i="187"/>
  <c r="A239" i="187"/>
  <c r="A238" i="187"/>
  <c r="A237" i="187"/>
  <c r="A236" i="187"/>
  <c r="A235" i="187"/>
  <c r="A234" i="187"/>
  <c r="A233" i="187"/>
  <c r="A232" i="187"/>
  <c r="A231" i="187"/>
  <c r="A230" i="187"/>
  <c r="A229" i="187"/>
  <c r="A228" i="187"/>
  <c r="A227" i="187"/>
  <c r="A226" i="187"/>
  <c r="A225" i="187"/>
  <c r="A224" i="187"/>
  <c r="A223" i="187"/>
  <c r="A222" i="187"/>
  <c r="A221" i="187"/>
  <c r="A220" i="187"/>
  <c r="A219" i="187"/>
  <c r="A218" i="187"/>
  <c r="A217" i="187"/>
  <c r="A216" i="187"/>
  <c r="A215" i="187"/>
  <c r="A214" i="187"/>
  <c r="A213" i="187"/>
  <c r="A212" i="187"/>
  <c r="A211" i="187"/>
  <c r="A210" i="187"/>
  <c r="A209" i="187"/>
  <c r="A208" i="187"/>
  <c r="A207" i="187"/>
  <c r="A206" i="187"/>
  <c r="A205" i="187"/>
  <c r="A204" i="187"/>
  <c r="A203" i="187"/>
  <c r="A202" i="187"/>
  <c r="A201" i="187"/>
  <c r="A200" i="187"/>
  <c r="A199" i="187"/>
  <c r="A198" i="187"/>
  <c r="A197" i="187"/>
  <c r="A196" i="187"/>
  <c r="A195" i="187"/>
  <c r="A194" i="187"/>
  <c r="A193" i="187"/>
  <c r="A192" i="187"/>
  <c r="A191" i="187"/>
  <c r="A190" i="187"/>
  <c r="A189" i="187"/>
  <c r="A188" i="187"/>
  <c r="A187" i="187"/>
  <c r="A186" i="187"/>
  <c r="A185" i="187"/>
  <c r="A184" i="187"/>
  <c r="A183" i="187"/>
  <c r="A182" i="187"/>
  <c r="A181" i="187"/>
  <c r="A180" i="187"/>
  <c r="A179" i="187"/>
  <c r="A178" i="187"/>
  <c r="A177" i="187"/>
  <c r="A176" i="187"/>
  <c r="A175" i="187"/>
  <c r="A174" i="187"/>
  <c r="A173" i="187"/>
  <c r="A172" i="187"/>
  <c r="A171" i="187"/>
  <c r="A170" i="187"/>
  <c r="A169" i="187"/>
  <c r="A168" i="187"/>
  <c r="A167" i="187"/>
  <c r="A166" i="187"/>
  <c r="A165" i="187"/>
  <c r="A164" i="187"/>
  <c r="A163" i="187"/>
  <c r="A162" i="187"/>
  <c r="A161" i="187"/>
  <c r="A160" i="187"/>
  <c r="A159" i="187"/>
  <c r="A158" i="187"/>
  <c r="A157" i="187"/>
  <c r="A156" i="187"/>
  <c r="A155" i="187"/>
  <c r="A154" i="187"/>
  <c r="A153" i="187"/>
  <c r="A152" i="187"/>
  <c r="A151" i="187"/>
  <c r="A150" i="187"/>
  <c r="A149" i="187"/>
  <c r="A148" i="187"/>
  <c r="A147" i="187"/>
  <c r="A146" i="187"/>
  <c r="A145" i="187"/>
  <c r="A144" i="187"/>
  <c r="A143" i="187"/>
  <c r="A142" i="187"/>
  <c r="A141" i="187"/>
  <c r="A140" i="187"/>
  <c r="A139" i="187"/>
  <c r="A138" i="187"/>
  <c r="A137" i="187"/>
  <c r="A136" i="187"/>
  <c r="A135" i="187"/>
  <c r="A134" i="187"/>
  <c r="A133" i="187"/>
  <c r="A132" i="187"/>
  <c r="A131" i="187"/>
  <c r="A130" i="187"/>
  <c r="A129" i="187"/>
  <c r="A128" i="187"/>
  <c r="A127" i="187"/>
  <c r="A126" i="187"/>
  <c r="A125" i="187"/>
  <c r="A124" i="187"/>
  <c r="A123" i="187"/>
  <c r="A122" i="187"/>
  <c r="A121" i="187"/>
  <c r="A120" i="187"/>
  <c r="A119" i="187"/>
  <c r="A118" i="187"/>
  <c r="A117" i="187"/>
  <c r="A116" i="187"/>
  <c r="A115" i="187"/>
  <c r="A114" i="187"/>
  <c r="A113" i="187"/>
  <c r="A112" i="187"/>
  <c r="A111" i="187"/>
  <c r="A110" i="187"/>
  <c r="A109" i="187"/>
  <c r="A108" i="187"/>
  <c r="A107" i="187"/>
  <c r="A106" i="187"/>
  <c r="A105" i="187"/>
  <c r="A104" i="187"/>
  <c r="A103" i="187"/>
  <c r="A102" i="187"/>
  <c r="A101" i="187"/>
  <c r="A100" i="187"/>
  <c r="A99" i="187"/>
  <c r="A98" i="187"/>
  <c r="A97" i="187"/>
  <c r="A96" i="187"/>
  <c r="A95" i="187"/>
  <c r="A94" i="187"/>
  <c r="A93" i="187"/>
  <c r="A92" i="187"/>
  <c r="A91" i="187"/>
  <c r="A90" i="187"/>
  <c r="A89" i="187"/>
  <c r="A88" i="187"/>
  <c r="A87" i="187"/>
  <c r="A86" i="187"/>
  <c r="A85" i="187"/>
  <c r="A84" i="187"/>
  <c r="A83" i="187"/>
  <c r="A82" i="187"/>
  <c r="A81" i="187"/>
  <c r="A80" i="187"/>
  <c r="A79" i="187"/>
  <c r="A78" i="187"/>
  <c r="A77" i="187"/>
  <c r="A76" i="187"/>
  <c r="A75" i="187"/>
  <c r="A74" i="187"/>
  <c r="A73" i="187"/>
  <c r="A72" i="187"/>
  <c r="A71" i="187"/>
  <c r="A70" i="187"/>
  <c r="A69" i="187"/>
  <c r="A68" i="187"/>
  <c r="A67" i="187"/>
  <c r="A66" i="187"/>
  <c r="A65" i="187"/>
  <c r="A64" i="187"/>
  <c r="A63" i="187"/>
  <c r="A62" i="187"/>
  <c r="A61" i="187"/>
  <c r="A60" i="187"/>
  <c r="A59" i="187"/>
  <c r="A58" i="187"/>
  <c r="A57" i="187"/>
  <c r="A56" i="187"/>
  <c r="A55" i="187"/>
  <c r="A54" i="187"/>
  <c r="A53" i="187"/>
  <c r="A52" i="187"/>
  <c r="A51" i="187"/>
  <c r="A50" i="187"/>
  <c r="A49" i="187"/>
  <c r="A48" i="187"/>
  <c r="A47" i="187"/>
  <c r="A46" i="187"/>
  <c r="A45" i="187"/>
  <c r="A44" i="187"/>
  <c r="A43" i="187"/>
  <c r="A42" i="187"/>
  <c r="A41" i="187"/>
  <c r="A40" i="187"/>
  <c r="A39" i="187"/>
  <c r="A38" i="187"/>
  <c r="A37" i="187"/>
  <c r="A36" i="187"/>
  <c r="A35" i="187"/>
  <c r="A34" i="187"/>
  <c r="A33" i="187"/>
  <c r="A32" i="187"/>
  <c r="A31" i="187"/>
  <c r="A30" i="187"/>
  <c r="A29" i="187"/>
  <c r="A28" i="187"/>
  <c r="A27" i="187"/>
  <c r="A26" i="187"/>
  <c r="A25" i="187"/>
  <c r="A24" i="187"/>
  <c r="A23" i="187"/>
  <c r="A22" i="187"/>
  <c r="A21" i="187"/>
  <c r="A20" i="187"/>
  <c r="A19" i="187"/>
  <c r="A18" i="187"/>
  <c r="A17" i="187"/>
  <c r="A16" i="187"/>
  <c r="A15" i="187"/>
  <c r="A14" i="187"/>
  <c r="A13" i="187"/>
  <c r="A12" i="187"/>
  <c r="A11" i="187"/>
  <c r="A10" i="187"/>
  <c r="A9" i="187"/>
  <c r="A8" i="187"/>
  <c r="A7" i="187"/>
  <c r="A6" i="187"/>
  <c r="A5" i="187"/>
  <c r="A4" i="187"/>
  <c r="A3" i="187"/>
  <c r="A2" i="187"/>
  <c r="M6" i="78"/>
  <c r="L6" i="78"/>
  <c r="BX183" i="165" l="1"/>
  <c r="EP183" i="165"/>
  <c r="BX167" i="165"/>
  <c r="DF167" i="165"/>
  <c r="DR167" i="165"/>
  <c r="EP167" i="165"/>
  <c r="DR206" i="165"/>
  <c r="BX206" i="165"/>
  <c r="EP199" i="165"/>
  <c r="EP158" i="165"/>
  <c r="EP163" i="165"/>
  <c r="BX169" i="165"/>
  <c r="DR199" i="165"/>
  <c r="DF206" i="165"/>
  <c r="DF201" i="165"/>
  <c r="DF185" i="165"/>
  <c r="BX185" i="165"/>
  <c r="EP206" i="165"/>
  <c r="DF183" i="165"/>
  <c r="DF169" i="165"/>
  <c r="BX201" i="165"/>
  <c r="EP193" i="165"/>
  <c r="EP177" i="165"/>
  <c r="DR159" i="165"/>
  <c r="BX190" i="165"/>
  <c r="DR190" i="165"/>
  <c r="BX174" i="165"/>
  <c r="DR174" i="165"/>
  <c r="BX158" i="165"/>
  <c r="DR158" i="165"/>
  <c r="EP192" i="165"/>
  <c r="EP176" i="165"/>
  <c r="EP160" i="165"/>
  <c r="DR183" i="165"/>
  <c r="DF207" i="165"/>
  <c r="BX164" i="165"/>
  <c r="BX173" i="165"/>
  <c r="DF173" i="165"/>
  <c r="EP207" i="165"/>
  <c r="EP191" i="165"/>
  <c r="EP175" i="165"/>
  <c r="EP159" i="165"/>
  <c r="DR207" i="165"/>
  <c r="DR181" i="165"/>
  <c r="DF180" i="165"/>
  <c r="BX189" i="165"/>
  <c r="BX180" i="165"/>
  <c r="DR205" i="165"/>
  <c r="DR180" i="165"/>
  <c r="DF204" i="165"/>
  <c r="DF178" i="165"/>
  <c r="BX172" i="165"/>
  <c r="BX170" i="165"/>
  <c r="DF203" i="165"/>
  <c r="DR203" i="165"/>
  <c r="DF187" i="165"/>
  <c r="DR187" i="165"/>
  <c r="BX171" i="165"/>
  <c r="DF171" i="165"/>
  <c r="DR171" i="165"/>
  <c r="EP205" i="165"/>
  <c r="EP189" i="165"/>
  <c r="EP173" i="165"/>
  <c r="DR204" i="165"/>
  <c r="DR178" i="165"/>
  <c r="DF202" i="165"/>
  <c r="DF177" i="165"/>
  <c r="BX203" i="165"/>
  <c r="BX178" i="165"/>
  <c r="EP204" i="165"/>
  <c r="EP188" i="165"/>
  <c r="EP172" i="165"/>
  <c r="DR202" i="165"/>
  <c r="DF175" i="165"/>
  <c r="BX202" i="165"/>
  <c r="EP203" i="165"/>
  <c r="EP187" i="165"/>
  <c r="EP171" i="165"/>
  <c r="DR175" i="165"/>
  <c r="DF199" i="165"/>
  <c r="DF174" i="165"/>
  <c r="CG207" i="165"/>
  <c r="BX187" i="165"/>
  <c r="BX200" i="165"/>
  <c r="DF200" i="165"/>
  <c r="BX184" i="165"/>
  <c r="DF184" i="165"/>
  <c r="BX168" i="165"/>
  <c r="DF168" i="165"/>
  <c r="EP186" i="165"/>
  <c r="EP170" i="165"/>
  <c r="DR173" i="165"/>
  <c r="DF172" i="165"/>
  <c r="BX160" i="165"/>
  <c r="EP201" i="165"/>
  <c r="EP185" i="165"/>
  <c r="EP169" i="165"/>
  <c r="DR197" i="165"/>
  <c r="DF196" i="165"/>
  <c r="DF170" i="165"/>
  <c r="BX181" i="165"/>
  <c r="BX198" i="165"/>
  <c r="DR198" i="165"/>
  <c r="BX182" i="165"/>
  <c r="DR182" i="165"/>
  <c r="BX166" i="165"/>
  <c r="DR166" i="165"/>
  <c r="EP200" i="165"/>
  <c r="EP184" i="165"/>
  <c r="EP168" i="165"/>
  <c r="DR196" i="165"/>
  <c r="DF194" i="165"/>
  <c r="BX194" i="165"/>
  <c r="BX165" i="165"/>
  <c r="DF165" i="165"/>
  <c r="DR194" i="165"/>
  <c r="DR168" i="165"/>
  <c r="CA206" i="165"/>
  <c r="EP198" i="165"/>
  <c r="EP182" i="165"/>
  <c r="EP166" i="165"/>
  <c r="DF191" i="165"/>
  <c r="DF166" i="165"/>
  <c r="BX205" i="165"/>
  <c r="BX197" i="165"/>
  <c r="DF195" i="165"/>
  <c r="DR195" i="165"/>
  <c r="BX195" i="165"/>
  <c r="BX179" i="165"/>
  <c r="DF179" i="165"/>
  <c r="DR179" i="165"/>
  <c r="DF163" i="165"/>
  <c r="DR163" i="165"/>
  <c r="EP197" i="165"/>
  <c r="EP181" i="165"/>
  <c r="EP165" i="165"/>
  <c r="DR191" i="165"/>
  <c r="DR165" i="165"/>
  <c r="DF190" i="165"/>
  <c r="DF164" i="165"/>
  <c r="BX177" i="165"/>
  <c r="EP196" i="165"/>
  <c r="EP164" i="165"/>
  <c r="DR189" i="165"/>
  <c r="DF188" i="165"/>
  <c r="DF162" i="165"/>
  <c r="BX186" i="165"/>
  <c r="BX193" i="165"/>
  <c r="DR193" i="165"/>
  <c r="BX161" i="165"/>
  <c r="DR161" i="165"/>
  <c r="DR188" i="165"/>
  <c r="DR162" i="165"/>
  <c r="DF186" i="165"/>
  <c r="DF161" i="165"/>
  <c r="BX192" i="165"/>
  <c r="DF192" i="165"/>
  <c r="BX176" i="165"/>
  <c r="DF176" i="165"/>
  <c r="EP162" i="165"/>
  <c r="DR160" i="165"/>
  <c r="DF159" i="165"/>
  <c r="L5" i="78"/>
  <c r="M5" i="78"/>
  <c r="DY199" i="167"/>
  <c r="EC183" i="167"/>
  <c r="EF167" i="167"/>
  <c r="EA169" i="167"/>
  <c r="DX196" i="167"/>
  <c r="EB180" i="167"/>
  <c r="EE164" i="167"/>
  <c r="ED186" i="167"/>
  <c r="DZ166" i="167"/>
  <c r="EF192" i="167"/>
  <c r="EC176" i="167"/>
  <c r="DY160" i="167"/>
  <c r="EC169" i="167"/>
  <c r="DZ182" i="167"/>
  <c r="EF206" i="167"/>
  <c r="EC190" i="167"/>
  <c r="DY174" i="167"/>
  <c r="ED158" i="167"/>
  <c r="DW198" i="167"/>
  <c r="EB194" i="167"/>
  <c r="EE178" i="167"/>
  <c r="DX162" i="167"/>
  <c r="DW165" i="167"/>
  <c r="EE203" i="167"/>
  <c r="DX171" i="167"/>
  <c r="DW178" i="167"/>
  <c r="DW169" i="167"/>
  <c r="EA185" i="167"/>
  <c r="ED199" i="167"/>
  <c r="DX168" i="167"/>
  <c r="EB185" i="167"/>
  <c r="DY185" i="167"/>
  <c r="DX174" i="167"/>
  <c r="EC197" i="167"/>
  <c r="EF181" i="167"/>
  <c r="DX207" i="167"/>
  <c r="EA191" i="167"/>
  <c r="DW170" i="167"/>
  <c r="EE206" i="167"/>
  <c r="DX199" i="167"/>
  <c r="EF170" i="167"/>
  <c r="DZ205" i="167"/>
  <c r="EE198" i="167"/>
  <c r="EA205" i="167"/>
  <c r="DX157" i="167"/>
  <c r="DW168" i="167"/>
  <c r="EB183" i="167"/>
  <c r="EE167" i="167"/>
  <c r="DX204" i="167"/>
  <c r="DZ188" i="167"/>
  <c r="ED172" i="167"/>
  <c r="DW167" i="167"/>
  <c r="EE202" i="167"/>
  <c r="EC198" i="167"/>
  <c r="EF182" i="167"/>
  <c r="EF166" i="167"/>
  <c r="EA207" i="167"/>
  <c r="DW202" i="167"/>
  <c r="DW166" i="167"/>
  <c r="DZ198" i="167"/>
  <c r="ED182" i="167"/>
  <c r="EE166" i="167"/>
  <c r="DZ202" i="167"/>
  <c r="DW201" i="167"/>
  <c r="DW162" i="167"/>
  <c r="ED202" i="167"/>
  <c r="DY198" i="167"/>
  <c r="EC182" i="167"/>
  <c r="EB201" i="167"/>
  <c r="DX185" i="167"/>
  <c r="EB169" i="167"/>
  <c r="DW200" i="167"/>
  <c r="EF208" i="167"/>
  <c r="DY202" i="167"/>
  <c r="DX198" i="167"/>
  <c r="EB182" i="167"/>
  <c r="ED166" i="167"/>
  <c r="ED183" i="167"/>
  <c r="EH183" i="167" s="1"/>
  <c r="DW199" i="167"/>
  <c r="EE208" i="167"/>
  <c r="EF201" i="167"/>
  <c r="EB197" i="167"/>
  <c r="EA182" i="167"/>
  <c r="EB166" i="167"/>
  <c r="ED201" i="167"/>
  <c r="EF195" i="167"/>
  <c r="EA198" i="167"/>
  <c r="DY182" i="167"/>
  <c r="EA166" i="167"/>
  <c r="DW194" i="167"/>
  <c r="ED208" i="167"/>
  <c r="EA201" i="167"/>
  <c r="EA194" i="167"/>
  <c r="DX182" i="167"/>
  <c r="DX166" i="167"/>
  <c r="DW186" i="167"/>
  <c r="EC208" i="167"/>
  <c r="DZ201" i="167"/>
  <c r="EE192" i="167"/>
  <c r="EE181" i="167"/>
  <c r="DW185" i="167"/>
  <c r="EA208" i="167"/>
  <c r="DY201" i="167"/>
  <c r="DZ191" i="167"/>
  <c r="EA180" i="167"/>
  <c r="DY163" i="167"/>
  <c r="DW195" i="167"/>
  <c r="DW179" i="167"/>
  <c r="DZ163" i="167"/>
  <c r="DW184" i="167"/>
  <c r="DY208" i="167"/>
  <c r="DX201" i="167"/>
  <c r="EC186" i="167"/>
  <c r="EC161" i="167"/>
  <c r="DW183" i="167"/>
  <c r="EC207" i="167"/>
  <c r="ED200" i="167"/>
  <c r="ED185" i="167"/>
  <c r="DY177" i="167"/>
  <c r="DX160" i="167"/>
  <c r="EK363" i="167"/>
  <c r="EK359" i="167"/>
  <c r="EK355" i="167"/>
  <c r="EK351" i="167"/>
  <c r="EK315" i="167"/>
  <c r="DX193" i="167"/>
  <c r="DZ177" i="167"/>
  <c r="ED161" i="167"/>
  <c r="DW182" i="167"/>
  <c r="EB207" i="167"/>
  <c r="EC185" i="167"/>
  <c r="ED175" i="167"/>
  <c r="EC158" i="167"/>
  <c r="EH158" i="167" s="1"/>
  <c r="DW193" i="167"/>
  <c r="DW177" i="167"/>
  <c r="DW161" i="167"/>
  <c r="DX208" i="167"/>
  <c r="DY205" i="167"/>
  <c r="ED203" i="167"/>
  <c r="DX202" i="167"/>
  <c r="EC200" i="167"/>
  <c r="EF198" i="167"/>
  <c r="EA197" i="167"/>
  <c r="EE195" i="167"/>
  <c r="DZ194" i="167"/>
  <c r="DY191" i="167"/>
  <c r="EC189" i="167"/>
  <c r="DX188" i="167"/>
  <c r="EB186" i="167"/>
  <c r="EF184" i="167"/>
  <c r="EA183" i="167"/>
  <c r="DZ180" i="167"/>
  <c r="ED178" i="167"/>
  <c r="DX177" i="167"/>
  <c r="EC175" i="167"/>
  <c r="EF173" i="167"/>
  <c r="EB172" i="167"/>
  <c r="EE170" i="167"/>
  <c r="DZ169" i="167"/>
  <c r="DY166" i="167"/>
  <c r="EG166" i="167" s="1"/>
  <c r="ED164" i="167"/>
  <c r="DX163" i="167"/>
  <c r="EB161" i="167"/>
  <c r="EB158" i="167"/>
  <c r="DW192" i="167"/>
  <c r="DW176" i="167"/>
  <c r="DW160" i="167"/>
  <c r="DX156" i="167"/>
  <c r="ED206" i="167"/>
  <c r="DX205" i="167"/>
  <c r="EC203" i="167"/>
  <c r="EH203" i="167" s="1"/>
  <c r="EB200" i="167"/>
  <c r="DZ197" i="167"/>
  <c r="DY194" i="167"/>
  <c r="ED192" i="167"/>
  <c r="DX191" i="167"/>
  <c r="EB189" i="167"/>
  <c r="EF187" i="167"/>
  <c r="EA186" i="167"/>
  <c r="EE184" i="167"/>
  <c r="DZ183" i="167"/>
  <c r="ED181" i="167"/>
  <c r="DY180" i="167"/>
  <c r="EC178" i="167"/>
  <c r="EB175" i="167"/>
  <c r="EE173" i="167"/>
  <c r="EA172" i="167"/>
  <c r="DY169" i="167"/>
  <c r="ED167" i="167"/>
  <c r="EC164" i="167"/>
  <c r="EF162" i="167"/>
  <c r="EA161" i="167"/>
  <c r="EF159" i="167"/>
  <c r="EA158" i="167"/>
  <c r="DW207" i="167"/>
  <c r="DW191" i="167"/>
  <c r="DW175" i="167"/>
  <c r="DW159" i="167"/>
  <c r="EC206" i="167"/>
  <c r="EH206" i="167" s="1"/>
  <c r="EB203" i="167"/>
  <c r="EE201" i="167"/>
  <c r="EA200" i="167"/>
  <c r="DY197" i="167"/>
  <c r="ED195" i="167"/>
  <c r="DX194" i="167"/>
  <c r="EC192" i="167"/>
  <c r="EF190" i="167"/>
  <c r="EA189" i="167"/>
  <c r="EE187" i="167"/>
  <c r="DZ186" i="167"/>
  <c r="DY183" i="167"/>
  <c r="EC181" i="167"/>
  <c r="EH181" i="167" s="1"/>
  <c r="DX180" i="167"/>
  <c r="EB178" i="167"/>
  <c r="EF176" i="167"/>
  <c r="EA175" i="167"/>
  <c r="DZ172" i="167"/>
  <c r="ED170" i="167"/>
  <c r="DX169" i="167"/>
  <c r="EC167" i="167"/>
  <c r="EF165" i="167"/>
  <c r="EB164" i="167"/>
  <c r="EE162" i="167"/>
  <c r="DZ161" i="167"/>
  <c r="EE159" i="167"/>
  <c r="DZ158" i="167"/>
  <c r="ED189" i="167"/>
  <c r="DY188" i="167"/>
  <c r="EG188" i="167" s="1"/>
  <c r="EC172" i="167"/>
  <c r="EH172" i="167" s="1"/>
  <c r="EK313" i="167"/>
  <c r="DW206" i="167"/>
  <c r="DW190" i="167"/>
  <c r="DW174" i="167"/>
  <c r="DW158" i="167"/>
  <c r="EB206" i="167"/>
  <c r="EF204" i="167"/>
  <c r="EA203" i="167"/>
  <c r="DZ200" i="167"/>
  <c r="ED198" i="167"/>
  <c r="EH198" i="167" s="1"/>
  <c r="DX197" i="167"/>
  <c r="EC195" i="167"/>
  <c r="EF193" i="167"/>
  <c r="EB192" i="167"/>
  <c r="EE190" i="167"/>
  <c r="DZ189" i="167"/>
  <c r="DY186" i="167"/>
  <c r="ED184" i="167"/>
  <c r="DX183" i="167"/>
  <c r="EB181" i="167"/>
  <c r="EF179" i="167"/>
  <c r="EA178" i="167"/>
  <c r="EE176" i="167"/>
  <c r="DZ175" i="167"/>
  <c r="ED173" i="167"/>
  <c r="DY172" i="167"/>
  <c r="EC170" i="167"/>
  <c r="EB167" i="167"/>
  <c r="EE165" i="167"/>
  <c r="EA164" i="167"/>
  <c r="DY161" i="167"/>
  <c r="DY158" i="167"/>
  <c r="EG163" i="167"/>
  <c r="DW205" i="167"/>
  <c r="DW189" i="167"/>
  <c r="DW173" i="167"/>
  <c r="DW157" i="167"/>
  <c r="EF207" i="167"/>
  <c r="EA206" i="167"/>
  <c r="EE204" i="167"/>
  <c r="DZ203" i="167"/>
  <c r="DY200" i="167"/>
  <c r="EB195" i="167"/>
  <c r="EE193" i="167"/>
  <c r="EA192" i="167"/>
  <c r="DY189" i="167"/>
  <c r="ED187" i="167"/>
  <c r="DX186" i="167"/>
  <c r="EC184" i="167"/>
  <c r="EA181" i="167"/>
  <c r="EE179" i="167"/>
  <c r="DZ178" i="167"/>
  <c r="DY175" i="167"/>
  <c r="EC173" i="167"/>
  <c r="DX172" i="167"/>
  <c r="EB170" i="167"/>
  <c r="EF168" i="167"/>
  <c r="EA167" i="167"/>
  <c r="DZ164" i="167"/>
  <c r="ED162" i="167"/>
  <c r="DX161" i="167"/>
  <c r="ED159" i="167"/>
  <c r="DX158" i="167"/>
  <c r="DW204" i="167"/>
  <c r="DW188" i="167"/>
  <c r="DW172" i="167"/>
  <c r="DW156" i="167"/>
  <c r="EE207" i="167"/>
  <c r="DZ206" i="167"/>
  <c r="DY203" i="167"/>
  <c r="EC201" i="167"/>
  <c r="DX200" i="167"/>
  <c r="EB198" i="167"/>
  <c r="EF196" i="167"/>
  <c r="EA195" i="167"/>
  <c r="DZ192" i="167"/>
  <c r="ED190" i="167"/>
  <c r="DX189" i="167"/>
  <c r="EC187" i="167"/>
  <c r="EF185" i="167"/>
  <c r="EB184" i="167"/>
  <c r="EE182" i="167"/>
  <c r="DZ181" i="167"/>
  <c r="DY178" i="167"/>
  <c r="ED176" i="167"/>
  <c r="EH176" i="167" s="1"/>
  <c r="DX175" i="167"/>
  <c r="EB173" i="167"/>
  <c r="EF171" i="167"/>
  <c r="EA170" i="167"/>
  <c r="EE168" i="167"/>
  <c r="DZ167" i="167"/>
  <c r="ED165" i="167"/>
  <c r="DY164" i="167"/>
  <c r="EC162" i="167"/>
  <c r="EC159" i="167"/>
  <c r="EF157" i="167"/>
  <c r="EG208" i="167"/>
  <c r="DW203" i="167"/>
  <c r="DW187" i="167"/>
  <c r="DW171" i="167"/>
  <c r="DV209" i="167"/>
  <c r="DW208" i="167" s="1"/>
  <c r="DY206" i="167"/>
  <c r="EG206" i="167" s="1"/>
  <c r="ED204" i="167"/>
  <c r="DX203" i="167"/>
  <c r="EF199" i="167"/>
  <c r="EE196" i="167"/>
  <c r="DZ195" i="167"/>
  <c r="ED193" i="167"/>
  <c r="DY192" i="167"/>
  <c r="EB187" i="167"/>
  <c r="EE185" i="167"/>
  <c r="EA184" i="167"/>
  <c r="DY181" i="167"/>
  <c r="ED179" i="167"/>
  <c r="DX178" i="167"/>
  <c r="EF174" i="167"/>
  <c r="EA173" i="167"/>
  <c r="EE171" i="167"/>
  <c r="DZ170" i="167"/>
  <c r="DY167" i="167"/>
  <c r="EC165" i="167"/>
  <c r="DX164" i="167"/>
  <c r="EB162" i="167"/>
  <c r="EF160" i="167"/>
  <c r="EB159" i="167"/>
  <c r="EE157" i="167"/>
  <c r="EH186" i="167"/>
  <c r="ED207" i="167"/>
  <c r="EH207" i="167" s="1"/>
  <c r="DX206" i="167"/>
  <c r="EC204" i="167"/>
  <c r="EF202" i="167"/>
  <c r="EE199" i="167"/>
  <c r="DY195" i="167"/>
  <c r="EC193" i="167"/>
  <c r="DX192" i="167"/>
  <c r="EB190" i="167"/>
  <c r="EF188" i="167"/>
  <c r="EA187" i="167"/>
  <c r="DZ184" i="167"/>
  <c r="DX181" i="167"/>
  <c r="EC179" i="167"/>
  <c r="EF177" i="167"/>
  <c r="EB176" i="167"/>
  <c r="EE174" i="167"/>
  <c r="DZ173" i="167"/>
  <c r="DY170" i="167"/>
  <c r="ED168" i="167"/>
  <c r="DX167" i="167"/>
  <c r="EB165" i="167"/>
  <c r="EF163" i="167"/>
  <c r="EA162" i="167"/>
  <c r="EE160" i="167"/>
  <c r="EA159" i="167"/>
  <c r="EF205" i="167"/>
  <c r="EB204" i="167"/>
  <c r="ED196" i="167"/>
  <c r="DX195" i="167"/>
  <c r="EB193" i="167"/>
  <c r="EF191" i="167"/>
  <c r="EA190" i="167"/>
  <c r="EE188" i="167"/>
  <c r="DZ187" i="167"/>
  <c r="DY184" i="167"/>
  <c r="EB179" i="167"/>
  <c r="EE177" i="167"/>
  <c r="EA176" i="167"/>
  <c r="DY173" i="167"/>
  <c r="ED171" i="167"/>
  <c r="DX170" i="167"/>
  <c r="EC168" i="167"/>
  <c r="EA165" i="167"/>
  <c r="EE163" i="167"/>
  <c r="DZ162" i="167"/>
  <c r="DZ159" i="167"/>
  <c r="ED157" i="167"/>
  <c r="EE205" i="167"/>
  <c r="EA204" i="167"/>
  <c r="EC196" i="167"/>
  <c r="EF194" i="167"/>
  <c r="EA193" i="167"/>
  <c r="EE191" i="167"/>
  <c r="DZ190" i="167"/>
  <c r="DY187" i="167"/>
  <c r="EH185" i="167"/>
  <c r="DX184" i="167"/>
  <c r="EF180" i="167"/>
  <c r="EA179" i="167"/>
  <c r="DZ176" i="167"/>
  <c r="ED174" i="167"/>
  <c r="DX173" i="167"/>
  <c r="EC171" i="167"/>
  <c r="EF169" i="167"/>
  <c r="EB168" i="167"/>
  <c r="DZ165" i="167"/>
  <c r="DY162" i="167"/>
  <c r="ED160" i="167"/>
  <c r="DY159" i="167"/>
  <c r="EC157" i="167"/>
  <c r="DZ204" i="167"/>
  <c r="EC199" i="167"/>
  <c r="EH199" i="167" s="1"/>
  <c r="EF197" i="167"/>
  <c r="EB196" i="167"/>
  <c r="EE194" i="167"/>
  <c r="DZ193" i="167"/>
  <c r="DY190" i="167"/>
  <c r="ED188" i="167"/>
  <c r="DX187" i="167"/>
  <c r="EF183" i="167"/>
  <c r="EE180" i="167"/>
  <c r="DZ179" i="167"/>
  <c r="ED177" i="167"/>
  <c r="DY176" i="167"/>
  <c r="EC174" i="167"/>
  <c r="EB171" i="167"/>
  <c r="EE169" i="167"/>
  <c r="EA168" i="167"/>
  <c r="DY165" i="167"/>
  <c r="EG165" i="167" s="1"/>
  <c r="ED163" i="167"/>
  <c r="EC160" i="167"/>
  <c r="EH160" i="167" s="1"/>
  <c r="DX159" i="167"/>
  <c r="EB157" i="167"/>
  <c r="EK334" i="167"/>
  <c r="EH208" i="167"/>
  <c r="DZ207" i="167"/>
  <c r="ED205" i="167"/>
  <c r="DY204" i="167"/>
  <c r="EC202" i="167"/>
  <c r="EH202" i="167" s="1"/>
  <c r="EB199" i="167"/>
  <c r="EE197" i="167"/>
  <c r="EA196" i="167"/>
  <c r="DY193" i="167"/>
  <c r="ED191" i="167"/>
  <c r="DX190" i="167"/>
  <c r="EC188" i="167"/>
  <c r="EF186" i="167"/>
  <c r="EE183" i="167"/>
  <c r="DY179" i="167"/>
  <c r="EC177" i="167"/>
  <c r="DX176" i="167"/>
  <c r="EB174" i="167"/>
  <c r="EF172" i="167"/>
  <c r="EA171" i="167"/>
  <c r="DZ168" i="167"/>
  <c r="DX165" i="167"/>
  <c r="EC163" i="167"/>
  <c r="EF161" i="167"/>
  <c r="EB160" i="167"/>
  <c r="EF158" i="167"/>
  <c r="EA157" i="167"/>
  <c r="EG202" i="167"/>
  <c r="DW197" i="167"/>
  <c r="DW181" i="167"/>
  <c r="EB208" i="167"/>
  <c r="DY207" i="167"/>
  <c r="EC205" i="167"/>
  <c r="EB202" i="167"/>
  <c r="EF200" i="167"/>
  <c r="EA199" i="167"/>
  <c r="DZ196" i="167"/>
  <c r="ED194" i="167"/>
  <c r="EC191" i="167"/>
  <c r="EF189" i="167"/>
  <c r="EB188" i="167"/>
  <c r="EE186" i="167"/>
  <c r="DZ185" i="167"/>
  <c r="EG185" i="167" s="1"/>
  <c r="ED180" i="167"/>
  <c r="DX179" i="167"/>
  <c r="EB177" i="167"/>
  <c r="EF175" i="167"/>
  <c r="EA174" i="167"/>
  <c r="EE172" i="167"/>
  <c r="DZ171" i="167"/>
  <c r="ED169" i="167"/>
  <c r="EH169" i="167" s="1"/>
  <c r="DY168" i="167"/>
  <c r="EC166" i="167"/>
  <c r="EH166" i="167" s="1"/>
  <c r="EB163" i="167"/>
  <c r="EE161" i="167"/>
  <c r="EA160" i="167"/>
  <c r="EE158" i="167"/>
  <c r="DZ157" i="167"/>
  <c r="DW196" i="167"/>
  <c r="DW180" i="167"/>
  <c r="DW164" i="167"/>
  <c r="EB205" i="167"/>
  <c r="EF203" i="167"/>
  <c r="EA202" i="167"/>
  <c r="EE200" i="167"/>
  <c r="DZ199" i="167"/>
  <c r="EG199" i="167" s="1"/>
  <c r="ED197" i="167"/>
  <c r="EH197" i="167" s="1"/>
  <c r="DY196" i="167"/>
  <c r="EC194" i="167"/>
  <c r="EB191" i="167"/>
  <c r="EE189" i="167"/>
  <c r="EA188" i="167"/>
  <c r="EC180" i="167"/>
  <c r="EF178" i="167"/>
  <c r="EA177" i="167"/>
  <c r="EE175" i="167"/>
  <c r="DZ174" i="167"/>
  <c r="EG174" i="167" s="1"/>
  <c r="DY171" i="167"/>
  <c r="EF164" i="167"/>
  <c r="EA163" i="167"/>
  <c r="DZ160" i="167"/>
  <c r="EG160" i="167" s="1"/>
  <c r="DY157" i="167"/>
  <c r="DW163" i="167"/>
  <c r="EK365" i="167"/>
  <c r="EK361" i="167"/>
  <c r="EK317" i="167"/>
  <c r="EK310" i="167"/>
  <c r="EK404" i="167"/>
  <c r="EK400" i="167"/>
  <c r="EK396" i="167"/>
  <c r="EK388" i="167"/>
  <c r="EK384" i="167"/>
  <c r="EK380" i="167"/>
  <c r="EK308" i="167"/>
  <c r="EK394" i="167"/>
  <c r="EK390" i="167"/>
  <c r="EK386" i="167"/>
  <c r="EK382" i="167"/>
  <c r="EK378" i="167"/>
  <c r="EK374" i="167"/>
  <c r="EK370" i="167"/>
  <c r="EK330" i="167"/>
  <c r="EK322" i="167"/>
  <c r="EK314" i="167"/>
  <c r="EK393" i="167"/>
  <c r="EK376" i="167"/>
  <c r="EK373" i="167"/>
  <c r="EK369" i="167"/>
  <c r="EK364" i="167"/>
  <c r="EK360" i="167"/>
  <c r="EK345" i="167"/>
  <c r="EK341" i="167"/>
  <c r="EK337" i="167"/>
  <c r="EK333" i="167"/>
  <c r="EK307" i="167"/>
  <c r="EK329" i="167"/>
  <c r="EK325" i="167"/>
  <c r="EK321" i="167"/>
  <c r="EK352" i="167"/>
  <c r="EK348" i="167"/>
  <c r="EK316" i="167"/>
  <c r="EK407" i="167"/>
  <c r="EK403" i="167"/>
  <c r="EK399" i="167"/>
  <c r="EK340" i="167"/>
  <c r="EK336" i="167"/>
  <c r="EK332" i="167"/>
  <c r="EK312" i="167"/>
  <c r="EK379" i="167"/>
  <c r="EK324" i="167"/>
  <c r="EK320" i="167"/>
  <c r="EK343" i="167"/>
  <c r="EK339" i="167"/>
  <c r="EK318" i="167"/>
  <c r="EK358" i="167"/>
  <c r="EK354" i="167"/>
  <c r="EK350" i="167"/>
  <c r="EK346" i="167"/>
  <c r="EK397" i="167"/>
  <c r="EK389" i="167"/>
  <c r="EK385" i="167"/>
  <c r="EK381" i="167"/>
  <c r="EK392" i="167"/>
  <c r="EK328" i="167"/>
  <c r="EK377" i="167"/>
  <c r="EK362" i="167"/>
  <c r="EK347" i="167"/>
  <c r="EK309" i="167"/>
  <c r="EK395" i="167"/>
  <c r="EK331" i="167"/>
  <c r="EK391" i="167"/>
  <c r="EK387" i="167"/>
  <c r="EK383" i="167"/>
  <c r="EK372" i="167"/>
  <c r="EK368" i="167"/>
  <c r="EK406" i="167"/>
  <c r="EK402" i="167"/>
  <c r="EK398" i="167"/>
  <c r="EK357" i="167"/>
  <c r="EK353" i="167"/>
  <c r="EK349" i="167"/>
  <c r="EK342" i="167"/>
  <c r="EK338" i="167"/>
  <c r="EK327" i="167"/>
  <c r="EK323" i="167"/>
  <c r="EK375" i="167"/>
  <c r="EK371" i="167"/>
  <c r="EK366" i="167"/>
  <c r="EK405" i="167"/>
  <c r="EK401" i="167"/>
  <c r="EK356" i="167"/>
  <c r="EK344" i="167"/>
  <c r="EK326" i="167"/>
  <c r="EK311" i="167"/>
  <c r="EK367" i="167"/>
  <c r="EK335" i="167"/>
  <c r="EK319" i="167"/>
  <c r="L4" i="78"/>
  <c r="M4" i="78"/>
  <c r="EH165" i="167" l="1"/>
  <c r="EH194" i="167"/>
  <c r="EH161" i="167"/>
  <c r="EG167" i="167"/>
  <c r="EH193" i="167"/>
  <c r="EG196" i="167"/>
  <c r="EG168" i="167"/>
  <c r="EG181" i="167"/>
  <c r="EG183" i="167"/>
  <c r="EH190" i="167"/>
  <c r="EH167" i="167"/>
  <c r="EG182" i="167"/>
  <c r="EH192" i="167"/>
  <c r="EG203" i="167"/>
  <c r="EH173" i="167"/>
  <c r="EG169" i="167"/>
  <c r="EG197" i="167"/>
  <c r="EH191" i="167"/>
  <c r="EG184" i="167"/>
  <c r="EH180" i="167"/>
  <c r="EH171" i="167"/>
  <c r="EH201" i="167"/>
  <c r="EH175" i="167"/>
  <c r="EH200" i="167"/>
  <c r="EH178" i="167"/>
  <c r="EG205" i="167"/>
  <c r="EG207" i="167"/>
  <c r="EH184" i="167"/>
  <c r="EG170" i="167"/>
  <c r="EG194" i="167"/>
  <c r="EG177" i="167"/>
  <c r="EG190" i="167"/>
  <c r="EG186" i="167"/>
  <c r="EG161" i="167"/>
  <c r="EG178" i="167"/>
  <c r="EG200" i="167"/>
  <c r="EH205" i="167"/>
  <c r="EH163" i="167"/>
  <c r="EG193" i="167"/>
  <c r="EH162" i="167"/>
  <c r="EH164" i="167"/>
  <c r="EG191" i="167"/>
  <c r="EG157" i="167"/>
  <c r="EH204" i="167"/>
  <c r="EH174" i="167"/>
  <c r="EG175" i="167"/>
  <c r="EH170" i="167"/>
  <c r="EH195" i="167"/>
  <c r="EH177" i="167"/>
  <c r="EH182" i="167"/>
  <c r="EH168" i="167"/>
  <c r="EH179" i="167"/>
  <c r="EG180" i="167"/>
  <c r="EG172" i="167"/>
  <c r="EG171" i="167"/>
  <c r="EG179" i="167"/>
  <c r="EG164" i="167"/>
  <c r="EH196" i="167"/>
  <c r="EH188" i="167"/>
  <c r="EG195" i="167"/>
  <c r="EG189" i="167"/>
  <c r="EG201" i="167"/>
  <c r="EG176" i="167"/>
  <c r="EH157" i="167"/>
  <c r="EG198" i="167"/>
  <c r="EG162" i="167"/>
  <c r="EG173" i="167"/>
  <c r="EG159" i="167"/>
  <c r="EG187" i="167"/>
  <c r="EG204" i="167"/>
  <c r="EG158" i="167"/>
  <c r="EG192" i="167"/>
  <c r="EH187" i="167"/>
  <c r="EH159" i="167"/>
  <c r="EH189" i="167"/>
  <c r="DA5" i="165" l="1"/>
  <c r="CI5" i="167" l="1"/>
  <c r="CI5" i="166"/>
  <c r="CI5" i="160"/>
  <c r="DV155" i="167" l="1"/>
  <c r="DX155" i="167" s="1"/>
  <c r="DV154" i="167"/>
  <c r="DX154" i="167" s="1"/>
  <c r="DV153" i="167"/>
  <c r="DX153" i="167" s="1"/>
  <c r="DV152" i="167"/>
  <c r="DX152" i="167" s="1"/>
  <c r="DV151" i="167"/>
  <c r="DX151" i="167" s="1"/>
  <c r="DV150" i="167"/>
  <c r="DX150" i="167" s="1"/>
  <c r="DV149" i="167"/>
  <c r="DV148" i="167"/>
  <c r="DX148" i="167" s="1"/>
  <c r="DV147" i="167"/>
  <c r="DX147" i="167" s="1"/>
  <c r="DV146" i="167"/>
  <c r="DX146" i="167" s="1"/>
  <c r="DV145" i="167"/>
  <c r="DX145" i="167" s="1"/>
  <c r="DV144" i="167"/>
  <c r="DX144" i="167" s="1"/>
  <c r="DV143" i="167"/>
  <c r="DX143" i="167" s="1"/>
  <c r="DV142" i="167"/>
  <c r="DX142" i="167" s="1"/>
  <c r="DV141" i="167"/>
  <c r="DX141" i="167" s="1"/>
  <c r="DV140" i="167"/>
  <c r="DX140" i="167" s="1"/>
  <c r="DV139" i="167"/>
  <c r="DX139" i="167" s="1"/>
  <c r="DV138" i="167"/>
  <c r="DX138" i="167" s="1"/>
  <c r="DV137" i="167"/>
  <c r="DX137" i="167" s="1"/>
  <c r="DV136" i="167"/>
  <c r="DX136" i="167" s="1"/>
  <c r="DV135" i="167"/>
  <c r="DV134" i="167"/>
  <c r="DV133" i="167"/>
  <c r="DV132" i="167"/>
  <c r="DX132" i="167" s="1"/>
  <c r="DV131" i="167"/>
  <c r="DV130" i="167"/>
  <c r="DX130" i="167" s="1"/>
  <c r="DV129" i="167"/>
  <c r="DV128" i="167"/>
  <c r="DV127" i="167"/>
  <c r="DV126" i="167"/>
  <c r="DX126" i="167" s="1"/>
  <c r="DV125" i="167"/>
  <c r="DX125" i="167" s="1"/>
  <c r="DV124" i="167"/>
  <c r="DV123" i="167"/>
  <c r="DX123" i="167" s="1"/>
  <c r="DV122" i="167"/>
  <c r="DV121" i="167"/>
  <c r="DV120" i="167"/>
  <c r="DV119" i="167"/>
  <c r="DV118" i="167"/>
  <c r="DX118" i="167" s="1"/>
  <c r="DV117" i="167"/>
  <c r="DV116" i="167"/>
  <c r="DX116" i="167" s="1"/>
  <c r="DV115" i="167"/>
  <c r="DV114" i="167"/>
  <c r="DX114" i="167" s="1"/>
  <c r="DV113" i="167"/>
  <c r="DV112" i="167"/>
  <c r="DV111" i="167"/>
  <c r="DV110" i="167"/>
  <c r="DX110" i="167" s="1"/>
  <c r="DV109" i="167"/>
  <c r="DV108" i="167"/>
  <c r="DV107" i="167"/>
  <c r="DX107" i="167" s="1"/>
  <c r="DV106" i="167"/>
  <c r="DV105" i="167"/>
  <c r="DV104" i="167"/>
  <c r="DV103" i="167"/>
  <c r="DV102" i="167"/>
  <c r="DX102" i="167" s="1"/>
  <c r="DV101" i="167"/>
  <c r="DV100" i="167"/>
  <c r="DX100" i="167" s="1"/>
  <c r="DV99" i="167"/>
  <c r="DV98" i="167"/>
  <c r="DX98" i="167" s="1"/>
  <c r="DV97" i="167"/>
  <c r="DV96" i="167"/>
  <c r="DV95" i="167"/>
  <c r="DV94" i="167"/>
  <c r="DX94" i="167" s="1"/>
  <c r="DV93" i="167"/>
  <c r="DV92" i="167"/>
  <c r="DV91" i="167"/>
  <c r="DX91" i="167" s="1"/>
  <c r="DV90" i="167"/>
  <c r="DV89" i="167"/>
  <c r="DV88" i="167"/>
  <c r="DV87" i="167"/>
  <c r="DV86" i="167"/>
  <c r="DX86" i="167" s="1"/>
  <c r="DV85" i="167"/>
  <c r="DV84" i="167"/>
  <c r="DX84" i="167" s="1"/>
  <c r="DV83" i="167"/>
  <c r="DV82" i="167"/>
  <c r="DX82" i="167" s="1"/>
  <c r="DV81" i="167"/>
  <c r="DV80" i="167"/>
  <c r="DV79" i="167"/>
  <c r="DI79" i="167"/>
  <c r="DV78" i="167"/>
  <c r="DX78" i="167" s="1"/>
  <c r="DV77" i="167"/>
  <c r="DV76" i="167"/>
  <c r="DX76" i="167" s="1"/>
  <c r="DV75" i="167"/>
  <c r="DV74" i="167"/>
  <c r="DV73" i="167"/>
  <c r="DV72" i="167"/>
  <c r="DV71" i="167"/>
  <c r="DX71" i="167" s="1"/>
  <c r="DV70" i="167"/>
  <c r="DV69" i="167"/>
  <c r="DX69" i="167" s="1"/>
  <c r="DV68" i="167"/>
  <c r="DV67" i="167"/>
  <c r="DX67" i="167" s="1"/>
  <c r="DV66" i="167"/>
  <c r="DV65" i="167"/>
  <c r="DV64" i="167"/>
  <c r="DV63" i="167"/>
  <c r="DX63" i="167" s="1"/>
  <c r="DV62" i="167"/>
  <c r="DV61" i="167"/>
  <c r="DV60" i="167"/>
  <c r="DX60" i="167" s="1"/>
  <c r="DV59" i="167"/>
  <c r="DV58" i="167"/>
  <c r="DV57" i="167"/>
  <c r="DV56" i="167"/>
  <c r="DV55" i="167"/>
  <c r="DX55" i="167" s="1"/>
  <c r="DV54" i="167"/>
  <c r="DV53" i="167"/>
  <c r="DX53" i="167" s="1"/>
  <c r="DV52" i="167"/>
  <c r="DV51" i="167"/>
  <c r="DV50" i="167"/>
  <c r="DV49" i="167"/>
  <c r="DV48" i="167"/>
  <c r="DV47" i="167"/>
  <c r="DX47" i="167" s="1"/>
  <c r="DV46" i="167"/>
  <c r="DV45" i="167"/>
  <c r="DV44" i="167"/>
  <c r="DX44" i="167" s="1"/>
  <c r="DV43" i="167"/>
  <c r="DV42" i="167"/>
  <c r="DV41" i="167"/>
  <c r="DV40" i="167"/>
  <c r="DV39" i="167"/>
  <c r="DV38" i="167"/>
  <c r="DV37" i="167"/>
  <c r="DV36" i="167"/>
  <c r="DV35" i="167"/>
  <c r="DV34" i="167"/>
  <c r="DV33" i="167"/>
  <c r="DV32" i="167"/>
  <c r="DV31" i="167"/>
  <c r="DX31" i="167" s="1"/>
  <c r="DV30" i="167"/>
  <c r="DV29" i="167"/>
  <c r="DV28" i="167"/>
  <c r="DX28" i="167" s="1"/>
  <c r="DV27" i="167"/>
  <c r="DV26" i="167"/>
  <c r="DV25" i="167"/>
  <c r="CO25" i="167" s="1"/>
  <c r="DV24" i="167"/>
  <c r="DV23" i="167"/>
  <c r="DV22" i="167"/>
  <c r="DV21" i="167"/>
  <c r="DV20" i="167"/>
  <c r="DV19" i="167"/>
  <c r="DV18" i="167"/>
  <c r="DV17" i="167"/>
  <c r="DV16" i="167"/>
  <c r="DV15" i="167"/>
  <c r="CO15" i="167" s="1"/>
  <c r="DV14" i="167"/>
  <c r="DV13" i="167"/>
  <c r="DV12" i="167"/>
  <c r="DV11" i="167"/>
  <c r="DV10" i="167"/>
  <c r="DV9" i="167"/>
  <c r="DV8" i="167"/>
  <c r="DV7" i="167"/>
  <c r="DB5" i="167"/>
  <c r="DD5" i="167" s="1"/>
  <c r="DF5" i="167" s="1"/>
  <c r="CS5" i="167"/>
  <c r="CU5" i="167" s="1"/>
  <c r="CR5" i="167"/>
  <c r="CT5" i="167" s="1"/>
  <c r="CV5" i="167" s="1"/>
  <c r="CX5" i="167" s="1"/>
  <c r="EJ510" i="167"/>
  <c r="EJ409" i="167"/>
  <c r="EK408" i="167" s="1"/>
  <c r="EL306" i="167"/>
  <c r="EJ306" i="167"/>
  <c r="EL305" i="167"/>
  <c r="EJ305" i="167"/>
  <c r="EL304" i="167"/>
  <c r="EJ304" i="167"/>
  <c r="EL303" i="167"/>
  <c r="EJ303" i="167"/>
  <c r="EL302" i="167"/>
  <c r="EJ302" i="167"/>
  <c r="EL301" i="167"/>
  <c r="EJ301" i="167"/>
  <c r="EL300" i="167"/>
  <c r="EJ300" i="167"/>
  <c r="EL299" i="167"/>
  <c r="EJ299" i="167"/>
  <c r="EL298" i="167"/>
  <c r="EJ298" i="167"/>
  <c r="EL297" i="167"/>
  <c r="EJ297" i="167"/>
  <c r="EL296" i="167"/>
  <c r="EJ296" i="167"/>
  <c r="EL295" i="167"/>
  <c r="EJ295" i="167"/>
  <c r="EL294" i="167"/>
  <c r="EJ294" i="167"/>
  <c r="EL293" i="167"/>
  <c r="EJ293" i="167"/>
  <c r="EL292" i="167"/>
  <c r="EJ292" i="167"/>
  <c r="EL291" i="167"/>
  <c r="EJ291" i="167"/>
  <c r="EL290" i="167"/>
  <c r="EJ290" i="167"/>
  <c r="EL289" i="167"/>
  <c r="EJ289" i="167"/>
  <c r="EL288" i="167"/>
  <c r="EJ288" i="167"/>
  <c r="EL287" i="167"/>
  <c r="EJ287" i="167"/>
  <c r="EL286" i="167"/>
  <c r="EJ286" i="167"/>
  <c r="EL285" i="167"/>
  <c r="EJ285" i="167"/>
  <c r="EL284" i="167"/>
  <c r="EJ284" i="167"/>
  <c r="EL283" i="167"/>
  <c r="EJ283" i="167"/>
  <c r="EL282" i="167"/>
  <c r="EJ282" i="167"/>
  <c r="EL281" i="167"/>
  <c r="EJ281" i="167"/>
  <c r="EL280" i="167"/>
  <c r="EJ280" i="167"/>
  <c r="EL279" i="167"/>
  <c r="EJ279" i="167"/>
  <c r="EL278" i="167"/>
  <c r="EJ278" i="167"/>
  <c r="EL277" i="167"/>
  <c r="EJ277" i="167"/>
  <c r="EL276" i="167"/>
  <c r="EJ276" i="167"/>
  <c r="EL275" i="167"/>
  <c r="EJ275" i="167"/>
  <c r="EL274" i="167"/>
  <c r="EJ274" i="167"/>
  <c r="EL273" i="167"/>
  <c r="EJ273" i="167"/>
  <c r="EL272" i="167"/>
  <c r="EJ272" i="167"/>
  <c r="EL271" i="167"/>
  <c r="EJ271" i="167"/>
  <c r="EL270" i="167"/>
  <c r="EJ270" i="167"/>
  <c r="EL269" i="167"/>
  <c r="EJ269" i="167"/>
  <c r="EL268" i="167"/>
  <c r="EJ268" i="167"/>
  <c r="EL267" i="167"/>
  <c r="EJ267" i="167"/>
  <c r="EL266" i="167"/>
  <c r="EJ266" i="167"/>
  <c r="EL265" i="167"/>
  <c r="EJ265" i="167"/>
  <c r="EL264" i="167"/>
  <c r="EJ264" i="167"/>
  <c r="EL263" i="167"/>
  <c r="EJ263" i="167"/>
  <c r="EL262" i="167"/>
  <c r="EJ262" i="167"/>
  <c r="EL261" i="167"/>
  <c r="EJ261" i="167"/>
  <c r="EL260" i="167"/>
  <c r="EJ260" i="167"/>
  <c r="EL259" i="167"/>
  <c r="EJ259" i="167"/>
  <c r="EL258" i="167"/>
  <c r="EJ258" i="167"/>
  <c r="EL257" i="167"/>
  <c r="EJ257" i="167"/>
  <c r="EL256" i="167"/>
  <c r="EJ256" i="167"/>
  <c r="EL255" i="167"/>
  <c r="EJ255" i="167"/>
  <c r="EL254" i="167"/>
  <c r="EJ254" i="167"/>
  <c r="EL253" i="167"/>
  <c r="EJ253" i="167"/>
  <c r="EL252" i="167"/>
  <c r="EJ252" i="167"/>
  <c r="EL251" i="167"/>
  <c r="EJ251" i="167"/>
  <c r="EL250" i="167"/>
  <c r="EJ250" i="167"/>
  <c r="EL249" i="167"/>
  <c r="EJ249" i="167"/>
  <c r="EL248" i="167"/>
  <c r="EJ248" i="167"/>
  <c r="EL247" i="167"/>
  <c r="EJ247" i="167"/>
  <c r="EL246" i="167"/>
  <c r="EJ246" i="167"/>
  <c r="EL245" i="167"/>
  <c r="EJ245" i="167"/>
  <c r="EL244" i="167"/>
  <c r="EJ244" i="167"/>
  <c r="EL243" i="167"/>
  <c r="EJ243" i="167"/>
  <c r="EL242" i="167"/>
  <c r="EJ242" i="167"/>
  <c r="EL241" i="167"/>
  <c r="EJ241" i="167"/>
  <c r="EL240" i="167"/>
  <c r="EJ240" i="167"/>
  <c r="EL239" i="167"/>
  <c r="EJ239" i="167"/>
  <c r="EL238" i="167"/>
  <c r="EJ238" i="167"/>
  <c r="EL237" i="167"/>
  <c r="EJ237" i="167"/>
  <c r="EL236" i="167"/>
  <c r="EJ236" i="167"/>
  <c r="EL235" i="167"/>
  <c r="EJ235" i="167"/>
  <c r="EL234" i="167"/>
  <c r="EJ234" i="167"/>
  <c r="EL233" i="167"/>
  <c r="EJ233" i="167"/>
  <c r="EL232" i="167"/>
  <c r="EJ232" i="167"/>
  <c r="EL231" i="167"/>
  <c r="EJ231" i="167"/>
  <c r="EL230" i="167"/>
  <c r="EJ230" i="167"/>
  <c r="EL229" i="167"/>
  <c r="EJ229" i="167"/>
  <c r="EL228" i="167"/>
  <c r="EJ228" i="167"/>
  <c r="EL227" i="167"/>
  <c r="EJ227" i="167"/>
  <c r="EL226" i="167"/>
  <c r="EJ226" i="167"/>
  <c r="EL225" i="167"/>
  <c r="EJ225" i="167"/>
  <c r="EL224" i="167"/>
  <c r="EJ224" i="167"/>
  <c r="EL223" i="167"/>
  <c r="EJ223" i="167"/>
  <c r="EL222" i="167"/>
  <c r="EJ222" i="167"/>
  <c r="EL221" i="167"/>
  <c r="EJ221" i="167"/>
  <c r="EL220" i="167"/>
  <c r="EJ220" i="167"/>
  <c r="EL219" i="167"/>
  <c r="EJ219" i="167"/>
  <c r="EL218" i="167"/>
  <c r="EJ218" i="167"/>
  <c r="EL217" i="167"/>
  <c r="EJ217" i="167"/>
  <c r="EL216" i="167"/>
  <c r="EJ216" i="167"/>
  <c r="EL215" i="167"/>
  <c r="EJ215" i="167"/>
  <c r="EL214" i="167"/>
  <c r="EJ214" i="167"/>
  <c r="EL213" i="167"/>
  <c r="EJ213" i="167"/>
  <c r="EL212" i="167"/>
  <c r="EJ212" i="167"/>
  <c r="EL211" i="167"/>
  <c r="EJ211" i="167"/>
  <c r="EL210" i="167"/>
  <c r="EJ210" i="167"/>
  <c r="EL209" i="167"/>
  <c r="EJ209" i="167"/>
  <c r="EL208" i="167"/>
  <c r="EJ208" i="167"/>
  <c r="EL207" i="167"/>
  <c r="EJ207" i="167"/>
  <c r="EL206" i="167"/>
  <c r="EJ206" i="167"/>
  <c r="EL205" i="167"/>
  <c r="EJ205" i="167"/>
  <c r="EL204" i="167"/>
  <c r="EJ204" i="167"/>
  <c r="EL203" i="167"/>
  <c r="EJ203" i="167"/>
  <c r="EL202" i="167"/>
  <c r="EJ202" i="167"/>
  <c r="EL201" i="167"/>
  <c r="EJ201" i="167"/>
  <c r="EL200" i="167"/>
  <c r="EJ200" i="167"/>
  <c r="EL199" i="167"/>
  <c r="EJ199" i="167"/>
  <c r="EL198" i="167"/>
  <c r="EJ198" i="167"/>
  <c r="EL197" i="167"/>
  <c r="EJ197" i="167"/>
  <c r="EL196" i="167"/>
  <c r="EJ196" i="167"/>
  <c r="EL195" i="167"/>
  <c r="EJ195" i="167"/>
  <c r="EL194" i="167"/>
  <c r="EJ194" i="167"/>
  <c r="EL193" i="167"/>
  <c r="EJ193" i="167"/>
  <c r="EL192" i="167"/>
  <c r="EJ192" i="167"/>
  <c r="EL191" i="167"/>
  <c r="EJ191" i="167"/>
  <c r="EL190" i="167"/>
  <c r="EJ190" i="167"/>
  <c r="EL189" i="167"/>
  <c r="EJ189" i="167"/>
  <c r="EL188" i="167"/>
  <c r="EJ188" i="167"/>
  <c r="EL187" i="167"/>
  <c r="EJ187" i="167"/>
  <c r="EL186" i="167"/>
  <c r="EJ186" i="167"/>
  <c r="EL185" i="167"/>
  <c r="EJ185" i="167"/>
  <c r="EL184" i="167"/>
  <c r="EJ184" i="167"/>
  <c r="EL183" i="167"/>
  <c r="EJ183" i="167"/>
  <c r="EL182" i="167"/>
  <c r="EJ182" i="167"/>
  <c r="EL181" i="167"/>
  <c r="EJ181" i="167"/>
  <c r="EL180" i="167"/>
  <c r="EJ180" i="167"/>
  <c r="EL179" i="167"/>
  <c r="EJ179" i="167"/>
  <c r="EL178" i="167"/>
  <c r="EJ178" i="167"/>
  <c r="EL177" i="167"/>
  <c r="EJ177" i="167"/>
  <c r="EL176" i="167"/>
  <c r="EJ176" i="167"/>
  <c r="EL175" i="167"/>
  <c r="EJ175" i="167"/>
  <c r="EL174" i="167"/>
  <c r="EJ174" i="167"/>
  <c r="EL173" i="167"/>
  <c r="EJ173" i="167"/>
  <c r="EL172" i="167"/>
  <c r="EJ172" i="167"/>
  <c r="EL171" i="167"/>
  <c r="EJ171" i="167"/>
  <c r="EL170" i="167"/>
  <c r="EJ170" i="167"/>
  <c r="EL169" i="167"/>
  <c r="EJ169" i="167"/>
  <c r="EL168" i="167"/>
  <c r="EJ168" i="167"/>
  <c r="EL167" i="167"/>
  <c r="EJ167" i="167"/>
  <c r="EL166" i="167"/>
  <c r="EJ166" i="167"/>
  <c r="EL165" i="167"/>
  <c r="EJ165" i="167"/>
  <c r="EL164" i="167"/>
  <c r="EJ164" i="167"/>
  <c r="EL163" i="167"/>
  <c r="EJ163" i="167"/>
  <c r="EL162" i="167"/>
  <c r="EJ162" i="167"/>
  <c r="EL161" i="167"/>
  <c r="EJ161" i="167"/>
  <c r="EL160" i="167"/>
  <c r="EJ160" i="167"/>
  <c r="EL159" i="167"/>
  <c r="EJ159" i="167"/>
  <c r="EL158" i="167"/>
  <c r="EJ158" i="167"/>
  <c r="EL157" i="167"/>
  <c r="EJ157" i="167"/>
  <c r="EL156" i="167"/>
  <c r="EJ156" i="167"/>
  <c r="EL155" i="167"/>
  <c r="EJ155" i="167"/>
  <c r="EL154" i="167"/>
  <c r="EJ154" i="167"/>
  <c r="EL153" i="167"/>
  <c r="EJ153" i="167"/>
  <c r="EL152" i="167"/>
  <c r="EJ152" i="167"/>
  <c r="EL151" i="167"/>
  <c r="EJ151" i="167"/>
  <c r="EL150" i="167"/>
  <c r="EJ150" i="167"/>
  <c r="EL149" i="167"/>
  <c r="EJ149" i="167"/>
  <c r="EL148" i="167"/>
  <c r="EJ148" i="167"/>
  <c r="EL147" i="167"/>
  <c r="EJ147" i="167"/>
  <c r="EL146" i="167"/>
  <c r="EJ146" i="167"/>
  <c r="EL145" i="167"/>
  <c r="EJ145" i="167"/>
  <c r="EL144" i="167"/>
  <c r="EJ144" i="167"/>
  <c r="EL143" i="167"/>
  <c r="EJ143" i="167"/>
  <c r="EL142" i="167"/>
  <c r="EJ142" i="167"/>
  <c r="EL141" i="167"/>
  <c r="EJ141" i="167"/>
  <c r="EL140" i="167"/>
  <c r="EJ140" i="167"/>
  <c r="EL139" i="167"/>
  <c r="EJ139" i="167"/>
  <c r="EL138" i="167"/>
  <c r="EJ138" i="167"/>
  <c r="EL137" i="167"/>
  <c r="EJ137" i="167"/>
  <c r="EL136" i="167"/>
  <c r="EJ136" i="167"/>
  <c r="EL135" i="167"/>
  <c r="EJ135" i="167"/>
  <c r="EL134" i="167"/>
  <c r="EJ134" i="167"/>
  <c r="EL133" i="167"/>
  <c r="EJ133" i="167"/>
  <c r="EL132" i="167"/>
  <c r="EJ132" i="167"/>
  <c r="EL131" i="167"/>
  <c r="EJ131" i="167"/>
  <c r="EL130" i="167"/>
  <c r="EJ130" i="167"/>
  <c r="EL129" i="167"/>
  <c r="EJ129" i="167"/>
  <c r="EL128" i="167"/>
  <c r="EJ128" i="167"/>
  <c r="EL127" i="167"/>
  <c r="EJ127" i="167"/>
  <c r="EL126" i="167"/>
  <c r="EJ126" i="167"/>
  <c r="EL125" i="167"/>
  <c r="EJ125" i="167"/>
  <c r="EL124" i="167"/>
  <c r="EJ124" i="167"/>
  <c r="EL123" i="167"/>
  <c r="EJ123" i="167"/>
  <c r="EL122" i="167"/>
  <c r="EJ122" i="167"/>
  <c r="EL121" i="167"/>
  <c r="EJ121" i="167"/>
  <c r="EL120" i="167"/>
  <c r="EJ120" i="167"/>
  <c r="EL119" i="167"/>
  <c r="EJ119" i="167"/>
  <c r="EL118" i="167"/>
  <c r="EJ118" i="167"/>
  <c r="EL117" i="167"/>
  <c r="EJ117" i="167"/>
  <c r="EL116" i="167"/>
  <c r="EJ116" i="167"/>
  <c r="EL115" i="167"/>
  <c r="EJ115" i="167"/>
  <c r="EL114" i="167"/>
  <c r="EJ114" i="167"/>
  <c r="EL113" i="167"/>
  <c r="EJ113" i="167"/>
  <c r="EL112" i="167"/>
  <c r="EJ112" i="167"/>
  <c r="EL111" i="167"/>
  <c r="EJ111" i="167"/>
  <c r="EL110" i="167"/>
  <c r="EJ110" i="167"/>
  <c r="EL109" i="167"/>
  <c r="EJ109" i="167"/>
  <c r="EL108" i="167"/>
  <c r="EJ108" i="167"/>
  <c r="EL107" i="167"/>
  <c r="EJ107" i="167"/>
  <c r="EL106" i="167"/>
  <c r="EJ106" i="167"/>
  <c r="EL105" i="167"/>
  <c r="EJ105" i="167"/>
  <c r="EL104" i="167"/>
  <c r="EJ104" i="167"/>
  <c r="EL103" i="167"/>
  <c r="EJ103" i="167"/>
  <c r="EL102" i="167"/>
  <c r="EJ102" i="167"/>
  <c r="EL101" i="167"/>
  <c r="EJ101" i="167"/>
  <c r="EL100" i="167"/>
  <c r="EJ100" i="167"/>
  <c r="EL99" i="167"/>
  <c r="EJ99" i="167"/>
  <c r="EL98" i="167"/>
  <c r="EJ98" i="167"/>
  <c r="EL97" i="167"/>
  <c r="EJ97" i="167"/>
  <c r="EL96" i="167"/>
  <c r="EJ96" i="167"/>
  <c r="EL95" i="167"/>
  <c r="EJ95" i="167"/>
  <c r="EL94" i="167"/>
  <c r="EJ94" i="167"/>
  <c r="EL93" i="167"/>
  <c r="EJ93" i="167"/>
  <c r="EL92" i="167"/>
  <c r="EJ92" i="167"/>
  <c r="EL91" i="167"/>
  <c r="EJ91" i="167"/>
  <c r="EL90" i="167"/>
  <c r="EJ90" i="167"/>
  <c r="EL89" i="167"/>
  <c r="EJ89" i="167"/>
  <c r="EL88" i="167"/>
  <c r="EJ88" i="167"/>
  <c r="EL87" i="167"/>
  <c r="EJ87" i="167"/>
  <c r="EL86" i="167"/>
  <c r="EJ86" i="167"/>
  <c r="EL85" i="167"/>
  <c r="EJ85" i="167"/>
  <c r="EL84" i="167"/>
  <c r="EJ84" i="167"/>
  <c r="EL83" i="167"/>
  <c r="EJ83" i="167"/>
  <c r="EL82" i="167"/>
  <c r="EJ82" i="167"/>
  <c r="EL81" i="167"/>
  <c r="EJ81" i="167"/>
  <c r="EL80" i="167"/>
  <c r="EJ80" i="167"/>
  <c r="EL79" i="167"/>
  <c r="EJ79" i="167"/>
  <c r="EL78" i="167"/>
  <c r="EJ78" i="167"/>
  <c r="EL77" i="167"/>
  <c r="EJ77" i="167"/>
  <c r="EL76" i="167"/>
  <c r="EJ76" i="167"/>
  <c r="EL75" i="167"/>
  <c r="EJ75" i="167"/>
  <c r="EL74" i="167"/>
  <c r="EJ74" i="167"/>
  <c r="EL73" i="167"/>
  <c r="EJ73" i="167"/>
  <c r="EL72" i="167"/>
  <c r="EJ72" i="167"/>
  <c r="EL71" i="167"/>
  <c r="EJ71" i="167"/>
  <c r="EL70" i="167"/>
  <c r="EJ70" i="167"/>
  <c r="EL69" i="167"/>
  <c r="EJ69" i="167"/>
  <c r="EL68" i="167"/>
  <c r="EJ68" i="167"/>
  <c r="EL67" i="167"/>
  <c r="EJ67" i="167"/>
  <c r="EL66" i="167"/>
  <c r="EJ66" i="167"/>
  <c r="EL65" i="167"/>
  <c r="EJ65" i="167"/>
  <c r="EL64" i="167"/>
  <c r="EJ64" i="167"/>
  <c r="EL63" i="167"/>
  <c r="EJ63" i="167"/>
  <c r="EL62" i="167"/>
  <c r="EJ62" i="167"/>
  <c r="EL61" i="167"/>
  <c r="EJ61" i="167"/>
  <c r="EL60" i="167"/>
  <c r="EJ60" i="167"/>
  <c r="EL59" i="167"/>
  <c r="EJ59" i="167"/>
  <c r="EL58" i="167"/>
  <c r="EJ58" i="167"/>
  <c r="EL57" i="167"/>
  <c r="EJ57" i="167"/>
  <c r="EL56" i="167"/>
  <c r="EJ56" i="167"/>
  <c r="EL55" i="167"/>
  <c r="EJ55" i="167"/>
  <c r="EL54" i="167"/>
  <c r="EJ54" i="167"/>
  <c r="EL53" i="167"/>
  <c r="EJ53" i="167"/>
  <c r="EL52" i="167"/>
  <c r="EJ52" i="167"/>
  <c r="EL51" i="167"/>
  <c r="EJ51" i="167"/>
  <c r="EL50" i="167"/>
  <c r="EJ50" i="167"/>
  <c r="EL49" i="167"/>
  <c r="EJ49" i="167"/>
  <c r="EL48" i="167"/>
  <c r="EJ48" i="167"/>
  <c r="EL47" i="167"/>
  <c r="EJ47" i="167"/>
  <c r="EL46" i="167"/>
  <c r="EJ46" i="167"/>
  <c r="EL45" i="167"/>
  <c r="EJ45" i="167"/>
  <c r="EL44" i="167"/>
  <c r="EJ44" i="167"/>
  <c r="EL43" i="167"/>
  <c r="EJ43" i="167"/>
  <c r="EL42" i="167"/>
  <c r="EJ42" i="167"/>
  <c r="EL41" i="167"/>
  <c r="EJ41" i="167"/>
  <c r="EL40" i="167"/>
  <c r="EJ40" i="167"/>
  <c r="EL39" i="167"/>
  <c r="EJ39" i="167"/>
  <c r="EL38" i="167"/>
  <c r="EJ38" i="167"/>
  <c r="EL37" i="167"/>
  <c r="EJ37" i="167"/>
  <c r="EL36" i="167"/>
  <c r="EJ36" i="167"/>
  <c r="EL35" i="167"/>
  <c r="EJ35" i="167"/>
  <c r="EL34" i="167"/>
  <c r="EJ34" i="167"/>
  <c r="EL33" i="167"/>
  <c r="EJ33" i="167"/>
  <c r="EL32" i="167"/>
  <c r="EJ32" i="167"/>
  <c r="EL31" i="167"/>
  <c r="EJ31" i="167"/>
  <c r="EL30" i="167"/>
  <c r="EJ30" i="167"/>
  <c r="EL29" i="167"/>
  <c r="EJ29" i="167"/>
  <c r="EL28" i="167"/>
  <c r="EJ28" i="167"/>
  <c r="EL27" i="167"/>
  <c r="EJ27" i="167"/>
  <c r="EL26" i="167"/>
  <c r="EJ26" i="167"/>
  <c r="EL25" i="167"/>
  <c r="EJ25" i="167"/>
  <c r="EL24" i="167"/>
  <c r="EJ24" i="167"/>
  <c r="EL23" i="167"/>
  <c r="EJ23" i="167"/>
  <c r="EL22" i="167"/>
  <c r="EJ22" i="167"/>
  <c r="EL21" i="167"/>
  <c r="EJ21" i="167"/>
  <c r="EL20" i="167"/>
  <c r="EJ20" i="167"/>
  <c r="EL19" i="167"/>
  <c r="EJ19" i="167"/>
  <c r="EL18" i="167"/>
  <c r="EJ18" i="167"/>
  <c r="EL17" i="167"/>
  <c r="EJ17" i="167"/>
  <c r="EL16" i="167"/>
  <c r="EJ16" i="167"/>
  <c r="EL15" i="167"/>
  <c r="EJ15" i="167"/>
  <c r="EL14" i="167"/>
  <c r="EJ14" i="167"/>
  <c r="EL13" i="167"/>
  <c r="EJ13" i="167"/>
  <c r="EL12" i="167"/>
  <c r="EJ12" i="167"/>
  <c r="EL11" i="167"/>
  <c r="EJ11" i="167"/>
  <c r="EL10" i="167"/>
  <c r="EJ10" i="167"/>
  <c r="EL9" i="167"/>
  <c r="EJ9" i="167"/>
  <c r="EL8" i="167"/>
  <c r="EJ8" i="167"/>
  <c r="EJ7" i="167"/>
  <c r="EX4" i="167"/>
  <c r="EW4" i="167"/>
  <c r="EV4" i="167"/>
  <c r="EU4" i="167"/>
  <c r="ET4" i="167"/>
  <c r="ES4" i="167"/>
  <c r="ER4" i="167"/>
  <c r="EQ4" i="167"/>
  <c r="EP4" i="167"/>
  <c r="DV108" i="166"/>
  <c r="EC108" i="166" s="1"/>
  <c r="DV107" i="166"/>
  <c r="DI107" i="166" s="1"/>
  <c r="DV106" i="166"/>
  <c r="DV105" i="166"/>
  <c r="DV104" i="166"/>
  <c r="DI104" i="166" s="1"/>
  <c r="DV103" i="166"/>
  <c r="DX102" i="166" s="1"/>
  <c r="DV102" i="166"/>
  <c r="CO102" i="166" s="1"/>
  <c r="DV101" i="166"/>
  <c r="DV100" i="166"/>
  <c r="DV99" i="166"/>
  <c r="DV98" i="166"/>
  <c r="DV97" i="166"/>
  <c r="DI97" i="166" s="1"/>
  <c r="DV96" i="166"/>
  <c r="DV95" i="166"/>
  <c r="DV94" i="166"/>
  <c r="DV93" i="166"/>
  <c r="CO93" i="166" s="1"/>
  <c r="DV92" i="166"/>
  <c r="DV91" i="166"/>
  <c r="DV90" i="166"/>
  <c r="DV89" i="166"/>
  <c r="DI89" i="166" s="1"/>
  <c r="DV88" i="166"/>
  <c r="CO88" i="166" s="1"/>
  <c r="DV87" i="166"/>
  <c r="DV86" i="166"/>
  <c r="DV85" i="166"/>
  <c r="DV84" i="166"/>
  <c r="DI84" i="166" s="1"/>
  <c r="DV83" i="166"/>
  <c r="DV82" i="166"/>
  <c r="DV81" i="166"/>
  <c r="DV80" i="166"/>
  <c r="DV79" i="166"/>
  <c r="DI79" i="166" s="1"/>
  <c r="DV78" i="166"/>
  <c r="DV77" i="166"/>
  <c r="DV76" i="166"/>
  <c r="DI76" i="166" s="1"/>
  <c r="DV75" i="166"/>
  <c r="DV74" i="166"/>
  <c r="DV73" i="166"/>
  <c r="DI73" i="166" s="1"/>
  <c r="DV72" i="166"/>
  <c r="DI72" i="166" s="1"/>
  <c r="DV71" i="166"/>
  <c r="DV70" i="166"/>
  <c r="DV69" i="166"/>
  <c r="DV68" i="166"/>
  <c r="CO68" i="166" s="1"/>
  <c r="DV67" i="166"/>
  <c r="DV66" i="166"/>
  <c r="CO66" i="166" s="1"/>
  <c r="DV65" i="166"/>
  <c r="DV64" i="166"/>
  <c r="DI64" i="166" s="1"/>
  <c r="DV63" i="166"/>
  <c r="DV62" i="166"/>
  <c r="CO62" i="166" s="1"/>
  <c r="DV61" i="166"/>
  <c r="DV60" i="166"/>
  <c r="DV59" i="166"/>
  <c r="DI59" i="166" s="1"/>
  <c r="DV58" i="166"/>
  <c r="DV57" i="166"/>
  <c r="DV56" i="166"/>
  <c r="DV55" i="166"/>
  <c r="DV54" i="166"/>
  <c r="DV53" i="166"/>
  <c r="DV52" i="166"/>
  <c r="DV51" i="166"/>
  <c r="DZ51" i="166" s="1"/>
  <c r="DV50" i="166"/>
  <c r="DV49" i="166"/>
  <c r="CO49" i="166" s="1"/>
  <c r="DE49" i="166" s="1"/>
  <c r="DV48" i="166"/>
  <c r="EC47" i="166" s="1"/>
  <c r="DV47" i="166"/>
  <c r="DV46" i="166"/>
  <c r="DX46" i="166" s="1"/>
  <c r="DV45" i="166"/>
  <c r="DV44" i="166"/>
  <c r="CO44" i="166" s="1"/>
  <c r="DE44" i="166" s="1"/>
  <c r="DV43" i="166"/>
  <c r="DI43" i="166" s="1"/>
  <c r="DV42" i="166"/>
  <c r="DV41" i="166"/>
  <c r="DV40" i="166"/>
  <c r="DV39" i="166"/>
  <c r="EC38" i="166" s="1"/>
  <c r="DV38" i="166"/>
  <c r="DV37" i="166"/>
  <c r="DV36" i="166"/>
  <c r="DV35" i="166"/>
  <c r="DV34" i="166"/>
  <c r="DV33" i="166"/>
  <c r="DV32" i="166"/>
  <c r="DV31" i="166"/>
  <c r="DV30" i="166"/>
  <c r="DV29" i="166"/>
  <c r="DV28" i="166"/>
  <c r="DI28" i="166" s="1"/>
  <c r="DV27" i="166"/>
  <c r="DV26" i="166"/>
  <c r="DV25" i="166"/>
  <c r="DV24" i="166"/>
  <c r="CO24" i="166" s="1"/>
  <c r="DV23" i="166"/>
  <c r="DI23" i="166" s="1"/>
  <c r="DV22" i="166"/>
  <c r="DV21" i="166"/>
  <c r="DV20" i="166"/>
  <c r="DV19" i="166"/>
  <c r="DV18" i="166"/>
  <c r="DV17" i="166"/>
  <c r="DV16" i="166"/>
  <c r="ED16" i="166" s="1"/>
  <c r="DV15" i="166"/>
  <c r="DV14" i="166"/>
  <c r="DV13" i="166"/>
  <c r="DV12" i="166"/>
  <c r="DI12" i="166" s="1"/>
  <c r="DV11" i="166"/>
  <c r="DV10" i="166"/>
  <c r="DI10" i="166" s="1"/>
  <c r="DV9" i="166"/>
  <c r="DV8" i="166"/>
  <c r="CO8" i="166" s="1"/>
  <c r="DV7" i="166"/>
  <c r="DI7" i="166" s="1"/>
  <c r="EJ310" i="166"/>
  <c r="EM208" i="166"/>
  <c r="EL208" i="166"/>
  <c r="EJ208" i="166"/>
  <c r="EM207" i="166"/>
  <c r="EL207" i="166"/>
  <c r="EJ207" i="166"/>
  <c r="EM206" i="166"/>
  <c r="EL206" i="166"/>
  <c r="EJ206" i="166"/>
  <c r="EM205" i="166"/>
  <c r="EL205" i="166"/>
  <c r="EJ205" i="166"/>
  <c r="EM204" i="166"/>
  <c r="EL204" i="166"/>
  <c r="EJ204" i="166"/>
  <c r="EM203" i="166"/>
  <c r="EL203" i="166"/>
  <c r="EJ203" i="166"/>
  <c r="EM202" i="166"/>
  <c r="EL202" i="166"/>
  <c r="EJ202" i="166"/>
  <c r="EM201" i="166"/>
  <c r="EL201" i="166"/>
  <c r="EJ201" i="166"/>
  <c r="EM200" i="166"/>
  <c r="EL200" i="166"/>
  <c r="EJ200" i="166"/>
  <c r="EM199" i="166"/>
  <c r="EL199" i="166"/>
  <c r="EJ199" i="166"/>
  <c r="EM198" i="166"/>
  <c r="EL198" i="166"/>
  <c r="EJ198" i="166"/>
  <c r="EM197" i="166"/>
  <c r="EL197" i="166"/>
  <c r="EJ197" i="166"/>
  <c r="EM196" i="166"/>
  <c r="EL196" i="166"/>
  <c r="EJ196" i="166"/>
  <c r="EM195" i="166"/>
  <c r="EL195" i="166"/>
  <c r="EJ195" i="166"/>
  <c r="EM194" i="166"/>
  <c r="EL194" i="166"/>
  <c r="EJ194" i="166"/>
  <c r="EM193" i="166"/>
  <c r="EL193" i="166"/>
  <c r="EJ193" i="166"/>
  <c r="EM192" i="166"/>
  <c r="EL192" i="166"/>
  <c r="EJ192" i="166"/>
  <c r="EM191" i="166"/>
  <c r="EL191" i="166"/>
  <c r="EJ191" i="166"/>
  <c r="EM190" i="166"/>
  <c r="EL190" i="166"/>
  <c r="EJ190" i="166"/>
  <c r="EM189" i="166"/>
  <c r="EL189" i="166"/>
  <c r="EJ189" i="166"/>
  <c r="EM188" i="166"/>
  <c r="EL188" i="166"/>
  <c r="EJ188" i="166"/>
  <c r="EM187" i="166"/>
  <c r="EL187" i="166"/>
  <c r="EJ187" i="166"/>
  <c r="EM186" i="166"/>
  <c r="EL186" i="166"/>
  <c r="EJ186" i="166"/>
  <c r="EM185" i="166"/>
  <c r="EL185" i="166"/>
  <c r="EJ185" i="166"/>
  <c r="EM184" i="166"/>
  <c r="EL184" i="166"/>
  <c r="EJ184" i="166"/>
  <c r="EM183" i="166"/>
  <c r="EL183" i="166"/>
  <c r="EJ183" i="166"/>
  <c r="EM182" i="166"/>
  <c r="EL182" i="166"/>
  <c r="EJ182" i="166"/>
  <c r="EM181" i="166"/>
  <c r="EL181" i="166"/>
  <c r="EJ181" i="166"/>
  <c r="EM180" i="166"/>
  <c r="EL180" i="166"/>
  <c r="EJ180" i="166"/>
  <c r="EM179" i="166"/>
  <c r="EL179" i="166"/>
  <c r="EJ179" i="166"/>
  <c r="EM178" i="166"/>
  <c r="EL178" i="166"/>
  <c r="EJ178" i="166"/>
  <c r="EM177" i="166"/>
  <c r="EL177" i="166"/>
  <c r="EJ177" i="166"/>
  <c r="EM176" i="166"/>
  <c r="EL176" i="166"/>
  <c r="EJ176" i="166"/>
  <c r="EK176" i="166" s="1"/>
  <c r="EM175" i="166"/>
  <c r="EL175" i="166"/>
  <c r="EJ175" i="166"/>
  <c r="EM174" i="166"/>
  <c r="EL174" i="166"/>
  <c r="EJ174" i="166"/>
  <c r="EM173" i="166"/>
  <c r="EL173" i="166"/>
  <c r="EJ173" i="166"/>
  <c r="EM172" i="166"/>
  <c r="EL172" i="166"/>
  <c r="EJ172" i="166"/>
  <c r="EK172" i="166" s="1"/>
  <c r="EM171" i="166"/>
  <c r="EL171" i="166"/>
  <c r="EJ171" i="166"/>
  <c r="EM170" i="166"/>
  <c r="EL170" i="166"/>
  <c r="EJ170" i="166"/>
  <c r="EM169" i="166"/>
  <c r="EL169" i="166"/>
  <c r="EJ169" i="166"/>
  <c r="EM168" i="166"/>
  <c r="EL168" i="166"/>
  <c r="EJ168" i="166"/>
  <c r="EM167" i="166"/>
  <c r="EL167" i="166"/>
  <c r="EJ167" i="166"/>
  <c r="EM166" i="166"/>
  <c r="EL166" i="166"/>
  <c r="EJ166" i="166"/>
  <c r="EM165" i="166"/>
  <c r="EL165" i="166"/>
  <c r="EJ165" i="166"/>
  <c r="EM164" i="166"/>
  <c r="EL164" i="166"/>
  <c r="EJ164" i="166"/>
  <c r="EM163" i="166"/>
  <c r="EL163" i="166"/>
  <c r="EJ163" i="166"/>
  <c r="EM162" i="166"/>
  <c r="EL162" i="166"/>
  <c r="EJ162" i="166"/>
  <c r="EM161" i="166"/>
  <c r="EL161" i="166"/>
  <c r="EJ161" i="166"/>
  <c r="EM160" i="166"/>
  <c r="EL160" i="166"/>
  <c r="EJ160" i="166"/>
  <c r="EM159" i="166"/>
  <c r="EL159" i="166"/>
  <c r="EJ159" i="166"/>
  <c r="EM158" i="166"/>
  <c r="EL158" i="166"/>
  <c r="EJ158" i="166"/>
  <c r="EM157" i="166"/>
  <c r="EL157" i="166"/>
  <c r="EJ157" i="166"/>
  <c r="EM156" i="166"/>
  <c r="EL156" i="166"/>
  <c r="EJ156" i="166"/>
  <c r="EM155" i="166"/>
  <c r="EL155" i="166"/>
  <c r="EJ155" i="166"/>
  <c r="EM154" i="166"/>
  <c r="EL154" i="166"/>
  <c r="EJ154" i="166"/>
  <c r="EM153" i="166"/>
  <c r="EL153" i="166"/>
  <c r="EJ153" i="166"/>
  <c r="EM152" i="166"/>
  <c r="EL152" i="166"/>
  <c r="EJ152" i="166"/>
  <c r="EM151" i="166"/>
  <c r="EL151" i="166"/>
  <c r="EJ151" i="166"/>
  <c r="EM150" i="166"/>
  <c r="EL150" i="166"/>
  <c r="EJ150" i="166"/>
  <c r="EM149" i="166"/>
  <c r="EL149" i="166"/>
  <c r="EJ149" i="166"/>
  <c r="EM148" i="166"/>
  <c r="EL148" i="166"/>
  <c r="EJ148" i="166"/>
  <c r="EM147" i="166"/>
  <c r="EL147" i="166"/>
  <c r="EJ147" i="166"/>
  <c r="EM146" i="166"/>
  <c r="EL146" i="166"/>
  <c r="EJ146" i="166"/>
  <c r="EM145" i="166"/>
  <c r="EL145" i="166"/>
  <c r="EJ145" i="166"/>
  <c r="EM144" i="166"/>
  <c r="EL144" i="166"/>
  <c r="EJ144" i="166"/>
  <c r="EM143" i="166"/>
  <c r="EL143" i="166"/>
  <c r="EJ143" i="166"/>
  <c r="EM142" i="166"/>
  <c r="EL142" i="166"/>
  <c r="EJ142" i="166"/>
  <c r="EM141" i="166"/>
  <c r="EL141" i="166"/>
  <c r="EJ141" i="166"/>
  <c r="EM140" i="166"/>
  <c r="EL140" i="166"/>
  <c r="EJ140" i="166"/>
  <c r="EM139" i="166"/>
  <c r="EL139" i="166"/>
  <c r="EJ139" i="166"/>
  <c r="EM138" i="166"/>
  <c r="EL138" i="166"/>
  <c r="EJ138" i="166"/>
  <c r="EM137" i="166"/>
  <c r="EL137" i="166"/>
  <c r="EJ137" i="166"/>
  <c r="EM136" i="166"/>
  <c r="EL136" i="166"/>
  <c r="EJ136" i="166"/>
  <c r="EM135" i="166"/>
  <c r="EL135" i="166"/>
  <c r="EJ135" i="166"/>
  <c r="EM134" i="166"/>
  <c r="EL134" i="166"/>
  <c r="EJ134" i="166"/>
  <c r="EM133" i="166"/>
  <c r="EL133" i="166"/>
  <c r="EJ133" i="166"/>
  <c r="EM132" i="166"/>
  <c r="EL132" i="166"/>
  <c r="EJ132" i="166"/>
  <c r="EM131" i="166"/>
  <c r="EL131" i="166"/>
  <c r="EJ131" i="166"/>
  <c r="EM130" i="166"/>
  <c r="EL130" i="166"/>
  <c r="EJ130" i="166"/>
  <c r="EM129" i="166"/>
  <c r="EL129" i="166"/>
  <c r="EJ129" i="166"/>
  <c r="EM128" i="166"/>
  <c r="EL128" i="166"/>
  <c r="EJ128" i="166"/>
  <c r="EM127" i="166"/>
  <c r="EL127" i="166"/>
  <c r="EJ127" i="166"/>
  <c r="EM126" i="166"/>
  <c r="EL126" i="166"/>
  <c r="EJ126" i="166"/>
  <c r="EM125" i="166"/>
  <c r="EL125" i="166"/>
  <c r="EJ125" i="166"/>
  <c r="EM124" i="166"/>
  <c r="EL124" i="166"/>
  <c r="EJ124" i="166"/>
  <c r="EM123" i="166"/>
  <c r="EL123" i="166"/>
  <c r="EJ123" i="166"/>
  <c r="EM122" i="166"/>
  <c r="EL122" i="166"/>
  <c r="EJ122" i="166"/>
  <c r="EM121" i="166"/>
  <c r="EL121" i="166"/>
  <c r="EJ121" i="166"/>
  <c r="EM120" i="166"/>
  <c r="EL120" i="166"/>
  <c r="EJ120" i="166"/>
  <c r="EM119" i="166"/>
  <c r="EL119" i="166"/>
  <c r="EJ119" i="166"/>
  <c r="EM118" i="166"/>
  <c r="EL118" i="166"/>
  <c r="EJ118" i="166"/>
  <c r="EM117" i="166"/>
  <c r="EL117" i="166"/>
  <c r="EJ117" i="166"/>
  <c r="EM116" i="166"/>
  <c r="EL116" i="166"/>
  <c r="EJ116" i="166"/>
  <c r="EM115" i="166"/>
  <c r="EL115" i="166"/>
  <c r="EJ115" i="166"/>
  <c r="EM114" i="166"/>
  <c r="EL114" i="166"/>
  <c r="EJ114" i="166"/>
  <c r="EM113" i="166"/>
  <c r="EL113" i="166"/>
  <c r="EJ113" i="166"/>
  <c r="EM112" i="166"/>
  <c r="EL112" i="166"/>
  <c r="EJ112" i="166"/>
  <c r="EM111" i="166"/>
  <c r="EL111" i="166"/>
  <c r="EJ111" i="166"/>
  <c r="EM110" i="166"/>
  <c r="EL110" i="166"/>
  <c r="EJ110" i="166"/>
  <c r="EM109" i="166"/>
  <c r="EL109" i="166"/>
  <c r="EJ109" i="166"/>
  <c r="EM108" i="166"/>
  <c r="EL108" i="166"/>
  <c r="EJ108" i="166"/>
  <c r="EM107" i="166"/>
  <c r="EL107" i="166"/>
  <c r="EJ107" i="166"/>
  <c r="EM106" i="166"/>
  <c r="EL106" i="166"/>
  <c r="EJ106" i="166"/>
  <c r="EM105" i="166"/>
  <c r="EL105" i="166"/>
  <c r="EJ105" i="166"/>
  <c r="EM104" i="166"/>
  <c r="EL104" i="166"/>
  <c r="EJ104" i="166"/>
  <c r="EM103" i="166"/>
  <c r="EL103" i="166"/>
  <c r="EJ103" i="166"/>
  <c r="EM102" i="166"/>
  <c r="EL102" i="166"/>
  <c r="EJ102" i="166"/>
  <c r="EM101" i="166"/>
  <c r="EL101" i="166"/>
  <c r="EJ101" i="166"/>
  <c r="EM100" i="166"/>
  <c r="EL100" i="166"/>
  <c r="EJ100" i="166"/>
  <c r="EM99" i="166"/>
  <c r="EL99" i="166"/>
  <c r="EJ99" i="166"/>
  <c r="EM98" i="166"/>
  <c r="EL98" i="166"/>
  <c r="EJ98" i="166"/>
  <c r="EM97" i="166"/>
  <c r="EL97" i="166"/>
  <c r="EJ97" i="166"/>
  <c r="EM96" i="166"/>
  <c r="EL96" i="166"/>
  <c r="EJ96" i="166"/>
  <c r="EM95" i="166"/>
  <c r="EL95" i="166"/>
  <c r="EJ95" i="166"/>
  <c r="EE95" i="166"/>
  <c r="EM94" i="166"/>
  <c r="EL94" i="166"/>
  <c r="EJ94" i="166"/>
  <c r="EM93" i="166"/>
  <c r="EL93" i="166"/>
  <c r="EJ93" i="166"/>
  <c r="EM92" i="166"/>
  <c r="EL92" i="166"/>
  <c r="EJ92" i="166"/>
  <c r="EM91" i="166"/>
  <c r="EL91" i="166"/>
  <c r="EJ91" i="166"/>
  <c r="EM90" i="166"/>
  <c r="EL90" i="166"/>
  <c r="EJ90" i="166"/>
  <c r="EM89" i="166"/>
  <c r="EL89" i="166"/>
  <c r="EJ89" i="166"/>
  <c r="EM88" i="166"/>
  <c r="EL88" i="166"/>
  <c r="EJ88" i="166"/>
  <c r="EM87" i="166"/>
  <c r="EL87" i="166"/>
  <c r="EJ87" i="166"/>
  <c r="EM86" i="166"/>
  <c r="EL86" i="166"/>
  <c r="EJ86" i="166"/>
  <c r="EM85" i="166"/>
  <c r="EL85" i="166"/>
  <c r="EJ85" i="166"/>
  <c r="EM84" i="166"/>
  <c r="EL84" i="166"/>
  <c r="EJ84" i="166"/>
  <c r="EM83" i="166"/>
  <c r="EL83" i="166"/>
  <c r="EJ83" i="166"/>
  <c r="EE83" i="166"/>
  <c r="EM82" i="166"/>
  <c r="EL82" i="166"/>
  <c r="EJ82" i="166"/>
  <c r="EM81" i="166"/>
  <c r="EL81" i="166"/>
  <c r="EJ81" i="166"/>
  <c r="EM80" i="166"/>
  <c r="EL80" i="166"/>
  <c r="EJ80" i="166"/>
  <c r="EM79" i="166"/>
  <c r="EL79" i="166"/>
  <c r="EJ79" i="166"/>
  <c r="EM78" i="166"/>
  <c r="EL78" i="166"/>
  <c r="EJ78" i="166"/>
  <c r="EM77" i="166"/>
  <c r="EL77" i="166"/>
  <c r="EJ77" i="166"/>
  <c r="EM76" i="166"/>
  <c r="EL76" i="166"/>
  <c r="EJ76" i="166"/>
  <c r="EM75" i="166"/>
  <c r="EL75" i="166"/>
  <c r="EJ75" i="166"/>
  <c r="EM74" i="166"/>
  <c r="EL74" i="166"/>
  <c r="EJ74" i="166"/>
  <c r="EM73" i="166"/>
  <c r="EL73" i="166"/>
  <c r="EJ73" i="166"/>
  <c r="EM72" i="166"/>
  <c r="EL72" i="166"/>
  <c r="EJ72" i="166"/>
  <c r="EM71" i="166"/>
  <c r="EL71" i="166"/>
  <c r="EJ71" i="166"/>
  <c r="EM70" i="166"/>
  <c r="EL70" i="166"/>
  <c r="EJ70" i="166"/>
  <c r="EM69" i="166"/>
  <c r="EL69" i="166"/>
  <c r="EJ69" i="166"/>
  <c r="EM68" i="166"/>
  <c r="EL68" i="166"/>
  <c r="EJ68" i="166"/>
  <c r="EM67" i="166"/>
  <c r="EL67" i="166"/>
  <c r="EJ67" i="166"/>
  <c r="EM66" i="166"/>
  <c r="EL66" i="166"/>
  <c r="EJ66" i="166"/>
  <c r="EM65" i="166"/>
  <c r="EL65" i="166"/>
  <c r="EJ65" i="166"/>
  <c r="EM64" i="166"/>
  <c r="EL64" i="166"/>
  <c r="EJ64" i="166"/>
  <c r="EM63" i="166"/>
  <c r="EL63" i="166"/>
  <c r="EJ63" i="166"/>
  <c r="EM62" i="166"/>
  <c r="EL62" i="166"/>
  <c r="EJ62" i="166"/>
  <c r="EM61" i="166"/>
  <c r="EL61" i="166"/>
  <c r="EJ61" i="166"/>
  <c r="EM60" i="166"/>
  <c r="EL60" i="166"/>
  <c r="EJ60" i="166"/>
  <c r="EM59" i="166"/>
  <c r="EL59" i="166"/>
  <c r="EJ59" i="166"/>
  <c r="EM58" i="166"/>
  <c r="EL58" i="166"/>
  <c r="EJ58" i="166"/>
  <c r="EM57" i="166"/>
  <c r="EL57" i="166"/>
  <c r="EJ57" i="166"/>
  <c r="DI57" i="166"/>
  <c r="EM56" i="166"/>
  <c r="EL56" i="166"/>
  <c r="EJ56" i="166"/>
  <c r="EM55" i="166"/>
  <c r="EL55" i="166"/>
  <c r="EJ55" i="166"/>
  <c r="EM54" i="166"/>
  <c r="EL54" i="166"/>
  <c r="EJ54" i="166"/>
  <c r="CO54" i="166"/>
  <c r="EM53" i="166"/>
  <c r="EL53" i="166"/>
  <c r="EJ53" i="166"/>
  <c r="EM52" i="166"/>
  <c r="EL52" i="166"/>
  <c r="EJ52" i="166"/>
  <c r="EM51" i="166"/>
  <c r="EL51" i="166"/>
  <c r="EJ51" i="166"/>
  <c r="EM50" i="166"/>
  <c r="EL50" i="166"/>
  <c r="EJ50" i="166"/>
  <c r="EM49" i="166"/>
  <c r="EL49" i="166"/>
  <c r="EJ49" i="166"/>
  <c r="DI49" i="166"/>
  <c r="EM48" i="166"/>
  <c r="EL48" i="166"/>
  <c r="EJ48" i="166"/>
  <c r="EM47" i="166"/>
  <c r="EL47" i="166"/>
  <c r="EJ47" i="166"/>
  <c r="CO47" i="166"/>
  <c r="EM46" i="166"/>
  <c r="EL46" i="166"/>
  <c r="EJ46" i="166"/>
  <c r="EM45" i="166"/>
  <c r="EL45" i="166"/>
  <c r="EJ45" i="166"/>
  <c r="EA45" i="166"/>
  <c r="EM44" i="166"/>
  <c r="EL44" i="166"/>
  <c r="EJ44" i="166"/>
  <c r="EM43" i="166"/>
  <c r="EL43" i="166"/>
  <c r="EJ43" i="166"/>
  <c r="EM42" i="166"/>
  <c r="EL42" i="166"/>
  <c r="EJ42" i="166"/>
  <c r="EM41" i="166"/>
  <c r="EL41" i="166"/>
  <c r="EJ41" i="166"/>
  <c r="EM40" i="166"/>
  <c r="EL40" i="166"/>
  <c r="EJ40" i="166"/>
  <c r="EM39" i="166"/>
  <c r="EL39" i="166"/>
  <c r="EJ39" i="166"/>
  <c r="EM38" i="166"/>
  <c r="EL38" i="166"/>
  <c r="EJ38" i="166"/>
  <c r="DI38" i="166"/>
  <c r="CO38" i="166"/>
  <c r="EM37" i="166"/>
  <c r="EL37" i="166"/>
  <c r="EJ37" i="166"/>
  <c r="EM36" i="166"/>
  <c r="EL36" i="166"/>
  <c r="EJ36" i="166"/>
  <c r="EM35" i="166"/>
  <c r="EL35" i="166"/>
  <c r="EJ35" i="166"/>
  <c r="EM34" i="166"/>
  <c r="EL34" i="166"/>
  <c r="EJ34" i="166"/>
  <c r="EM33" i="166"/>
  <c r="EL33" i="166"/>
  <c r="EJ33" i="166"/>
  <c r="EM32" i="166"/>
  <c r="EL32" i="166"/>
  <c r="EJ32" i="166"/>
  <c r="EM31" i="166"/>
  <c r="EL31" i="166"/>
  <c r="EJ31" i="166"/>
  <c r="EM30" i="166"/>
  <c r="EL30" i="166"/>
  <c r="EJ30" i="166"/>
  <c r="EM29" i="166"/>
  <c r="EL29" i="166"/>
  <c r="EJ29" i="166"/>
  <c r="EM28" i="166"/>
  <c r="EL28" i="166"/>
  <c r="EJ28" i="166"/>
  <c r="EM27" i="166"/>
  <c r="EL27" i="166"/>
  <c r="EJ27" i="166"/>
  <c r="EM26" i="166"/>
  <c r="EL26" i="166"/>
  <c r="EJ26" i="166"/>
  <c r="EM25" i="166"/>
  <c r="EL25" i="166"/>
  <c r="EJ25" i="166"/>
  <c r="EM24" i="166"/>
  <c r="EL24" i="166"/>
  <c r="EJ24" i="166"/>
  <c r="EM23" i="166"/>
  <c r="EL23" i="166"/>
  <c r="EJ23" i="166"/>
  <c r="EM22" i="166"/>
  <c r="EL22" i="166"/>
  <c r="EJ22" i="166"/>
  <c r="CO22" i="166"/>
  <c r="EM21" i="166"/>
  <c r="EL21" i="166"/>
  <c r="EJ21" i="166"/>
  <c r="EF21" i="166"/>
  <c r="EM20" i="166"/>
  <c r="EL20" i="166"/>
  <c r="EJ20" i="166"/>
  <c r="EM19" i="166"/>
  <c r="EL19" i="166"/>
  <c r="EJ19" i="166"/>
  <c r="EM18" i="166"/>
  <c r="EL18" i="166"/>
  <c r="EJ18" i="166"/>
  <c r="EM17" i="166"/>
  <c r="EL17" i="166"/>
  <c r="EJ17" i="166"/>
  <c r="DI17" i="166"/>
  <c r="EM16" i="166"/>
  <c r="EL16" i="166"/>
  <c r="EJ16" i="166"/>
  <c r="EM15" i="166"/>
  <c r="EL15" i="166"/>
  <c r="EJ15" i="166"/>
  <c r="EM14" i="166"/>
  <c r="EL14" i="166"/>
  <c r="EJ14" i="166"/>
  <c r="EM13" i="166"/>
  <c r="EL13" i="166"/>
  <c r="EJ13" i="166"/>
  <c r="EM12" i="166"/>
  <c r="EL12" i="166"/>
  <c r="EJ12" i="166"/>
  <c r="EM11" i="166"/>
  <c r="EL11" i="166"/>
  <c r="EJ11" i="166"/>
  <c r="EM10" i="166"/>
  <c r="EL10" i="166"/>
  <c r="EJ10" i="166"/>
  <c r="EM9" i="166"/>
  <c r="EL9" i="166"/>
  <c r="EJ9" i="166"/>
  <c r="EM8" i="166"/>
  <c r="EL8" i="166"/>
  <c r="EJ8" i="166"/>
  <c r="EJ7" i="166"/>
  <c r="DG5" i="166"/>
  <c r="DB5" i="166"/>
  <c r="DD5" i="166" s="1"/>
  <c r="DF5" i="166" s="1"/>
  <c r="CS5" i="166"/>
  <c r="CR5" i="166"/>
  <c r="CT5" i="166" s="1"/>
  <c r="CV5" i="166" s="1"/>
  <c r="CX5" i="166" s="1"/>
  <c r="EY4" i="166"/>
  <c r="EX4" i="166"/>
  <c r="EV4" i="166"/>
  <c r="EU4" i="166"/>
  <c r="ET4" i="166"/>
  <c r="ES4" i="166"/>
  <c r="ER4" i="166"/>
  <c r="EQ4" i="166"/>
  <c r="EP4" i="166"/>
  <c r="CS208" i="165"/>
  <c r="CP208" i="165"/>
  <c r="CM208" i="165"/>
  <c r="CJ208" i="165"/>
  <c r="CG208" i="165"/>
  <c r="CD208" i="165"/>
  <c r="CA208" i="165"/>
  <c r="FL157" i="165"/>
  <c r="CY157" i="165" s="1"/>
  <c r="FK157" i="165"/>
  <c r="CV157" i="165" s="1"/>
  <c r="FJ157" i="165"/>
  <c r="FI157" i="165"/>
  <c r="CS157" i="165" s="1"/>
  <c r="FH157" i="165"/>
  <c r="CP157" i="165" s="1"/>
  <c r="FG157" i="165"/>
  <c r="CM157" i="165" s="1"/>
  <c r="FF157" i="165"/>
  <c r="CJ157" i="165" s="1"/>
  <c r="FE157" i="165"/>
  <c r="CG157" i="165" s="1"/>
  <c r="FD157" i="165"/>
  <c r="CD157" i="165" s="1"/>
  <c r="FC157" i="165"/>
  <c r="CA157" i="165" s="1"/>
  <c r="FL156" i="165"/>
  <c r="CY156" i="165" s="1"/>
  <c r="FK156" i="165"/>
  <c r="CV156" i="165" s="1"/>
  <c r="FJ156" i="165"/>
  <c r="FI156" i="165"/>
  <c r="CS156" i="165" s="1"/>
  <c r="FH156" i="165"/>
  <c r="CP156" i="165" s="1"/>
  <c r="FG156" i="165"/>
  <c r="CM156" i="165" s="1"/>
  <c r="FF156" i="165"/>
  <c r="CJ156" i="165" s="1"/>
  <c r="FE156" i="165"/>
  <c r="CG156" i="165" s="1"/>
  <c r="FD156" i="165"/>
  <c r="CD156" i="165" s="1"/>
  <c r="FC156" i="165"/>
  <c r="CA156" i="165" s="1"/>
  <c r="FB156" i="165"/>
  <c r="FL155" i="165"/>
  <c r="CY155" i="165" s="1"/>
  <c r="FK155" i="165"/>
  <c r="CV155" i="165" s="1"/>
  <c r="FJ155" i="165"/>
  <c r="FI155" i="165"/>
  <c r="CS155" i="165" s="1"/>
  <c r="FH155" i="165"/>
  <c r="CP155" i="165" s="1"/>
  <c r="FG155" i="165"/>
  <c r="CM155" i="165" s="1"/>
  <c r="FF155" i="165"/>
  <c r="CJ155" i="165" s="1"/>
  <c r="FE155" i="165"/>
  <c r="CG155" i="165" s="1"/>
  <c r="FD155" i="165"/>
  <c r="CD155" i="165" s="1"/>
  <c r="FC155" i="165"/>
  <c r="CA155" i="165" s="1"/>
  <c r="FB155" i="165"/>
  <c r="FL154" i="165"/>
  <c r="CY154" i="165" s="1"/>
  <c r="FK154" i="165"/>
  <c r="CV154" i="165" s="1"/>
  <c r="FJ154" i="165"/>
  <c r="FI154" i="165"/>
  <c r="CS154" i="165" s="1"/>
  <c r="FH154" i="165"/>
  <c r="CP154" i="165" s="1"/>
  <c r="FG154" i="165"/>
  <c r="CM154" i="165" s="1"/>
  <c r="FF154" i="165"/>
  <c r="CJ154" i="165" s="1"/>
  <c r="FE154" i="165"/>
  <c r="CG154" i="165" s="1"/>
  <c r="FD154" i="165"/>
  <c r="CD154" i="165" s="1"/>
  <c r="FC154" i="165"/>
  <c r="CA154" i="165" s="1"/>
  <c r="FB154" i="165"/>
  <c r="EP154" i="165" s="1"/>
  <c r="FL153" i="165"/>
  <c r="CY153" i="165" s="1"/>
  <c r="FK153" i="165"/>
  <c r="CV153" i="165" s="1"/>
  <c r="FJ153" i="165"/>
  <c r="FI153" i="165"/>
  <c r="CS153" i="165" s="1"/>
  <c r="FH153" i="165"/>
  <c r="CP153" i="165" s="1"/>
  <c r="FG153" i="165"/>
  <c r="CM153" i="165" s="1"/>
  <c r="FF153" i="165"/>
  <c r="CJ153" i="165" s="1"/>
  <c r="FE153" i="165"/>
  <c r="CG153" i="165" s="1"/>
  <c r="FD153" i="165"/>
  <c r="CD153" i="165" s="1"/>
  <c r="FC153" i="165"/>
  <c r="CA153" i="165" s="1"/>
  <c r="FB153" i="165"/>
  <c r="FL152" i="165"/>
  <c r="CY152" i="165" s="1"/>
  <c r="FK152" i="165"/>
  <c r="CV152" i="165" s="1"/>
  <c r="FJ152" i="165"/>
  <c r="FI152" i="165"/>
  <c r="CS152" i="165" s="1"/>
  <c r="FH152" i="165"/>
  <c r="CP152" i="165" s="1"/>
  <c r="FG152" i="165"/>
  <c r="CM152" i="165" s="1"/>
  <c r="FF152" i="165"/>
  <c r="CJ152" i="165" s="1"/>
  <c r="FE152" i="165"/>
  <c r="CG152" i="165" s="1"/>
  <c r="FD152" i="165"/>
  <c r="CD152" i="165" s="1"/>
  <c r="FC152" i="165"/>
  <c r="CA152" i="165" s="1"/>
  <c r="FB152" i="165"/>
  <c r="FL151" i="165"/>
  <c r="CY151" i="165" s="1"/>
  <c r="FK151" i="165"/>
  <c r="CV151" i="165" s="1"/>
  <c r="FJ151" i="165"/>
  <c r="FI151" i="165"/>
  <c r="CS151" i="165" s="1"/>
  <c r="FH151" i="165"/>
  <c r="CP151" i="165" s="1"/>
  <c r="FG151" i="165"/>
  <c r="CM151" i="165" s="1"/>
  <c r="FF151" i="165"/>
  <c r="CJ151" i="165" s="1"/>
  <c r="FE151" i="165"/>
  <c r="CG151" i="165" s="1"/>
  <c r="FD151" i="165"/>
  <c r="CD151" i="165" s="1"/>
  <c r="FC151" i="165"/>
  <c r="CA151" i="165" s="1"/>
  <c r="FB151" i="165"/>
  <c r="FL150" i="165"/>
  <c r="CY150" i="165" s="1"/>
  <c r="FK150" i="165"/>
  <c r="CV150" i="165" s="1"/>
  <c r="FJ150" i="165"/>
  <c r="FI150" i="165"/>
  <c r="CS150" i="165" s="1"/>
  <c r="FH150" i="165"/>
  <c r="CP150" i="165" s="1"/>
  <c r="FG150" i="165"/>
  <c r="CM150" i="165" s="1"/>
  <c r="FF150" i="165"/>
  <c r="CJ150" i="165" s="1"/>
  <c r="FE150" i="165"/>
  <c r="CG150" i="165" s="1"/>
  <c r="FD150" i="165"/>
  <c r="CD150" i="165" s="1"/>
  <c r="FC150" i="165"/>
  <c r="CA150" i="165" s="1"/>
  <c r="FB150" i="165"/>
  <c r="FL149" i="165"/>
  <c r="CY149" i="165" s="1"/>
  <c r="FK149" i="165"/>
  <c r="CV149" i="165" s="1"/>
  <c r="FJ149" i="165"/>
  <c r="FI149" i="165"/>
  <c r="CS149" i="165" s="1"/>
  <c r="FH149" i="165"/>
  <c r="CP149" i="165" s="1"/>
  <c r="FG149" i="165"/>
  <c r="CM149" i="165" s="1"/>
  <c r="FF149" i="165"/>
  <c r="CJ149" i="165" s="1"/>
  <c r="FE149" i="165"/>
  <c r="CG149" i="165" s="1"/>
  <c r="FD149" i="165"/>
  <c r="CD149" i="165" s="1"/>
  <c r="FC149" i="165"/>
  <c r="CA149" i="165" s="1"/>
  <c r="FB149" i="165"/>
  <c r="FL148" i="165"/>
  <c r="CY148" i="165" s="1"/>
  <c r="FK148" i="165"/>
  <c r="CV148" i="165" s="1"/>
  <c r="FJ148" i="165"/>
  <c r="FI148" i="165"/>
  <c r="CS148" i="165" s="1"/>
  <c r="FH148" i="165"/>
  <c r="CP148" i="165" s="1"/>
  <c r="FG148" i="165"/>
  <c r="CM148" i="165" s="1"/>
  <c r="FF148" i="165"/>
  <c r="CJ148" i="165" s="1"/>
  <c r="FE148" i="165"/>
  <c r="CG148" i="165" s="1"/>
  <c r="FD148" i="165"/>
  <c r="CD148" i="165" s="1"/>
  <c r="FC148" i="165"/>
  <c r="CA148" i="165" s="1"/>
  <c r="FB148" i="165"/>
  <c r="FL147" i="165"/>
  <c r="CY147" i="165" s="1"/>
  <c r="FK147" i="165"/>
  <c r="CV147" i="165" s="1"/>
  <c r="FJ147" i="165"/>
  <c r="FI147" i="165"/>
  <c r="CS147" i="165" s="1"/>
  <c r="FH147" i="165"/>
  <c r="CP147" i="165" s="1"/>
  <c r="FG147" i="165"/>
  <c r="CM147" i="165" s="1"/>
  <c r="FF147" i="165"/>
  <c r="CJ147" i="165" s="1"/>
  <c r="FE147" i="165"/>
  <c r="CG147" i="165" s="1"/>
  <c r="FD147" i="165"/>
  <c r="CD147" i="165" s="1"/>
  <c r="FC147" i="165"/>
  <c r="CA147" i="165" s="1"/>
  <c r="FB147" i="165"/>
  <c r="FL146" i="165"/>
  <c r="CY146" i="165" s="1"/>
  <c r="FK146" i="165"/>
  <c r="CV146" i="165" s="1"/>
  <c r="FJ146" i="165"/>
  <c r="FI146" i="165"/>
  <c r="CS146" i="165" s="1"/>
  <c r="FH146" i="165"/>
  <c r="CP146" i="165" s="1"/>
  <c r="FG146" i="165"/>
  <c r="CM146" i="165" s="1"/>
  <c r="FF146" i="165"/>
  <c r="CJ146" i="165" s="1"/>
  <c r="FE146" i="165"/>
  <c r="CG146" i="165" s="1"/>
  <c r="FD146" i="165"/>
  <c r="CD146" i="165" s="1"/>
  <c r="FC146" i="165"/>
  <c r="CA146" i="165" s="1"/>
  <c r="FB146" i="165"/>
  <c r="A146" i="165" s="1"/>
  <c r="FL145" i="165"/>
  <c r="CY145" i="165" s="1"/>
  <c r="FK145" i="165"/>
  <c r="CV145" i="165" s="1"/>
  <c r="FJ145" i="165"/>
  <c r="FI145" i="165"/>
  <c r="CS145" i="165" s="1"/>
  <c r="FH145" i="165"/>
  <c r="CP145" i="165" s="1"/>
  <c r="FG145" i="165"/>
  <c r="CM145" i="165" s="1"/>
  <c r="FF145" i="165"/>
  <c r="CJ145" i="165" s="1"/>
  <c r="FE145" i="165"/>
  <c r="CG145" i="165" s="1"/>
  <c r="FD145" i="165"/>
  <c r="CD145" i="165" s="1"/>
  <c r="FC145" i="165"/>
  <c r="CA145" i="165" s="1"/>
  <c r="FB145" i="165"/>
  <c r="FL144" i="165"/>
  <c r="CY144" i="165" s="1"/>
  <c r="FK144" i="165"/>
  <c r="CV144" i="165" s="1"/>
  <c r="FJ144" i="165"/>
  <c r="FI144" i="165"/>
  <c r="CS144" i="165" s="1"/>
  <c r="FH144" i="165"/>
  <c r="CP144" i="165" s="1"/>
  <c r="FG144" i="165"/>
  <c r="CM144" i="165" s="1"/>
  <c r="FF144" i="165"/>
  <c r="CJ144" i="165" s="1"/>
  <c r="FE144" i="165"/>
  <c r="CG144" i="165" s="1"/>
  <c r="FD144" i="165"/>
  <c r="CD144" i="165" s="1"/>
  <c r="FC144" i="165"/>
  <c r="CA144" i="165" s="1"/>
  <c r="FB144" i="165"/>
  <c r="FL143" i="165"/>
  <c r="CY143" i="165" s="1"/>
  <c r="FK143" i="165"/>
  <c r="CV143" i="165" s="1"/>
  <c r="FJ143" i="165"/>
  <c r="FI143" i="165"/>
  <c r="CS143" i="165" s="1"/>
  <c r="FH143" i="165"/>
  <c r="CP143" i="165" s="1"/>
  <c r="FG143" i="165"/>
  <c r="CM143" i="165" s="1"/>
  <c r="FF143" i="165"/>
  <c r="CJ143" i="165" s="1"/>
  <c r="FE143" i="165"/>
  <c r="CG143" i="165" s="1"/>
  <c r="FD143" i="165"/>
  <c r="CD143" i="165" s="1"/>
  <c r="FC143" i="165"/>
  <c r="CA143" i="165" s="1"/>
  <c r="FB143" i="165"/>
  <c r="FL142" i="165"/>
  <c r="CY142" i="165" s="1"/>
  <c r="FK142" i="165"/>
  <c r="CV142" i="165" s="1"/>
  <c r="FJ142" i="165"/>
  <c r="FI142" i="165"/>
  <c r="CS142" i="165" s="1"/>
  <c r="FH142" i="165"/>
  <c r="CP142" i="165" s="1"/>
  <c r="FG142" i="165"/>
  <c r="CM142" i="165" s="1"/>
  <c r="FF142" i="165"/>
  <c r="CJ142" i="165" s="1"/>
  <c r="FE142" i="165"/>
  <c r="CG142" i="165" s="1"/>
  <c r="FD142" i="165"/>
  <c r="CD142" i="165" s="1"/>
  <c r="FC142" i="165"/>
  <c r="CA142" i="165" s="1"/>
  <c r="FB142" i="165"/>
  <c r="FL141" i="165"/>
  <c r="CY141" i="165" s="1"/>
  <c r="FK141" i="165"/>
  <c r="CV141" i="165" s="1"/>
  <c r="FJ141" i="165"/>
  <c r="FI141" i="165"/>
  <c r="CS141" i="165" s="1"/>
  <c r="FH141" i="165"/>
  <c r="CP141" i="165" s="1"/>
  <c r="FG141" i="165"/>
  <c r="CM141" i="165" s="1"/>
  <c r="FF141" i="165"/>
  <c r="CJ141" i="165" s="1"/>
  <c r="FE141" i="165"/>
  <c r="CG141" i="165" s="1"/>
  <c r="FD141" i="165"/>
  <c r="CD141" i="165" s="1"/>
  <c r="FC141" i="165"/>
  <c r="CA141" i="165" s="1"/>
  <c r="FB141" i="165"/>
  <c r="FL140" i="165"/>
  <c r="CY140" i="165" s="1"/>
  <c r="FK140" i="165"/>
  <c r="CV140" i="165" s="1"/>
  <c r="FJ140" i="165"/>
  <c r="FI140" i="165"/>
  <c r="CS140" i="165" s="1"/>
  <c r="FH140" i="165"/>
  <c r="CP140" i="165" s="1"/>
  <c r="FG140" i="165"/>
  <c r="CM140" i="165" s="1"/>
  <c r="FF140" i="165"/>
  <c r="CJ140" i="165" s="1"/>
  <c r="FE140" i="165"/>
  <c r="CG140" i="165" s="1"/>
  <c r="FD140" i="165"/>
  <c r="CD140" i="165" s="1"/>
  <c r="FC140" i="165"/>
  <c r="CA140" i="165" s="1"/>
  <c r="FB140" i="165"/>
  <c r="FL139" i="165"/>
  <c r="CY139" i="165" s="1"/>
  <c r="FK139" i="165"/>
  <c r="CV139" i="165" s="1"/>
  <c r="FJ139" i="165"/>
  <c r="FI139" i="165"/>
  <c r="CS139" i="165" s="1"/>
  <c r="FH139" i="165"/>
  <c r="CP139" i="165" s="1"/>
  <c r="FG139" i="165"/>
  <c r="CM139" i="165" s="1"/>
  <c r="FF139" i="165"/>
  <c r="CJ139" i="165" s="1"/>
  <c r="FE139" i="165"/>
  <c r="CG139" i="165" s="1"/>
  <c r="FD139" i="165"/>
  <c r="CD139" i="165" s="1"/>
  <c r="FC139" i="165"/>
  <c r="CA139" i="165" s="1"/>
  <c r="FB139" i="165"/>
  <c r="FL138" i="165"/>
  <c r="CY138" i="165" s="1"/>
  <c r="FK138" i="165"/>
  <c r="CV138" i="165" s="1"/>
  <c r="FJ138" i="165"/>
  <c r="FI138" i="165"/>
  <c r="CS138" i="165" s="1"/>
  <c r="FH138" i="165"/>
  <c r="CP138" i="165" s="1"/>
  <c r="FG138" i="165"/>
  <c r="CM138" i="165" s="1"/>
  <c r="FF138" i="165"/>
  <c r="CJ138" i="165" s="1"/>
  <c r="FE138" i="165"/>
  <c r="CG138" i="165" s="1"/>
  <c r="FD138" i="165"/>
  <c r="CD138" i="165" s="1"/>
  <c r="FC138" i="165"/>
  <c r="CA138" i="165" s="1"/>
  <c r="FB138" i="165"/>
  <c r="FL137" i="165"/>
  <c r="CY137" i="165" s="1"/>
  <c r="FK137" i="165"/>
  <c r="CV137" i="165" s="1"/>
  <c r="FJ137" i="165"/>
  <c r="FI137" i="165"/>
  <c r="CS137" i="165" s="1"/>
  <c r="FH137" i="165"/>
  <c r="CP137" i="165" s="1"/>
  <c r="FG137" i="165"/>
  <c r="CM137" i="165" s="1"/>
  <c r="FF137" i="165"/>
  <c r="CJ137" i="165" s="1"/>
  <c r="FE137" i="165"/>
  <c r="CG137" i="165" s="1"/>
  <c r="FD137" i="165"/>
  <c r="CD137" i="165" s="1"/>
  <c r="FC137" i="165"/>
  <c r="CA137" i="165" s="1"/>
  <c r="FB137" i="165"/>
  <c r="FL136" i="165"/>
  <c r="CY136" i="165" s="1"/>
  <c r="FK136" i="165"/>
  <c r="CV136" i="165" s="1"/>
  <c r="FJ136" i="165"/>
  <c r="FI136" i="165"/>
  <c r="CS136" i="165" s="1"/>
  <c r="FH136" i="165"/>
  <c r="CP136" i="165" s="1"/>
  <c r="FG136" i="165"/>
  <c r="CM136" i="165" s="1"/>
  <c r="FF136" i="165"/>
  <c r="CJ136" i="165" s="1"/>
  <c r="FE136" i="165"/>
  <c r="CG136" i="165" s="1"/>
  <c r="FD136" i="165"/>
  <c r="CD136" i="165" s="1"/>
  <c r="FC136" i="165"/>
  <c r="CA136" i="165" s="1"/>
  <c r="FB136" i="165"/>
  <c r="FL135" i="165"/>
  <c r="CY135" i="165" s="1"/>
  <c r="FK135" i="165"/>
  <c r="CV135" i="165" s="1"/>
  <c r="FJ135" i="165"/>
  <c r="FI135" i="165"/>
  <c r="CS135" i="165" s="1"/>
  <c r="FH135" i="165"/>
  <c r="CP135" i="165" s="1"/>
  <c r="FG135" i="165"/>
  <c r="CM135" i="165" s="1"/>
  <c r="FF135" i="165"/>
  <c r="CJ135" i="165" s="1"/>
  <c r="FE135" i="165"/>
  <c r="CG135" i="165" s="1"/>
  <c r="FD135" i="165"/>
  <c r="CD135" i="165" s="1"/>
  <c r="FC135" i="165"/>
  <c r="CA135" i="165" s="1"/>
  <c r="FB135" i="165"/>
  <c r="DR135" i="165" s="1"/>
  <c r="FL134" i="165"/>
  <c r="CY134" i="165" s="1"/>
  <c r="FK134" i="165"/>
  <c r="CV134" i="165" s="1"/>
  <c r="FJ134" i="165"/>
  <c r="FI134" i="165"/>
  <c r="CS134" i="165" s="1"/>
  <c r="FH134" i="165"/>
  <c r="CP134" i="165" s="1"/>
  <c r="FG134" i="165"/>
  <c r="CM134" i="165" s="1"/>
  <c r="FF134" i="165"/>
  <c r="CJ134" i="165" s="1"/>
  <c r="FE134" i="165"/>
  <c r="CG134" i="165" s="1"/>
  <c r="FD134" i="165"/>
  <c r="CD134" i="165" s="1"/>
  <c r="FC134" i="165"/>
  <c r="CA134" i="165" s="1"/>
  <c r="FB134" i="165"/>
  <c r="FL133" i="165"/>
  <c r="CY133" i="165" s="1"/>
  <c r="FK133" i="165"/>
  <c r="CV133" i="165" s="1"/>
  <c r="FJ133" i="165"/>
  <c r="FI133" i="165"/>
  <c r="CS133" i="165" s="1"/>
  <c r="FH133" i="165"/>
  <c r="CP133" i="165" s="1"/>
  <c r="FG133" i="165"/>
  <c r="CM133" i="165" s="1"/>
  <c r="FF133" i="165"/>
  <c r="CJ133" i="165" s="1"/>
  <c r="FE133" i="165"/>
  <c r="CG133" i="165" s="1"/>
  <c r="FD133" i="165"/>
  <c r="CD133" i="165" s="1"/>
  <c r="FC133" i="165"/>
  <c r="CA133" i="165" s="1"/>
  <c r="FB133" i="165"/>
  <c r="FL132" i="165"/>
  <c r="CY132" i="165" s="1"/>
  <c r="FK132" i="165"/>
  <c r="CV132" i="165" s="1"/>
  <c r="FJ132" i="165"/>
  <c r="FI132" i="165"/>
  <c r="CS132" i="165" s="1"/>
  <c r="FH132" i="165"/>
  <c r="CP132" i="165" s="1"/>
  <c r="FG132" i="165"/>
  <c r="CM132" i="165" s="1"/>
  <c r="FF132" i="165"/>
  <c r="CJ132" i="165" s="1"/>
  <c r="FE132" i="165"/>
  <c r="CG132" i="165" s="1"/>
  <c r="FD132" i="165"/>
  <c r="CD132" i="165" s="1"/>
  <c r="FC132" i="165"/>
  <c r="CA132" i="165" s="1"/>
  <c r="FB132" i="165"/>
  <c r="FL131" i="165"/>
  <c r="CY131" i="165" s="1"/>
  <c r="FK131" i="165"/>
  <c r="CV131" i="165" s="1"/>
  <c r="FJ131" i="165"/>
  <c r="FI131" i="165"/>
  <c r="CS131" i="165" s="1"/>
  <c r="FH131" i="165"/>
  <c r="CP131" i="165" s="1"/>
  <c r="FG131" i="165"/>
  <c r="CM131" i="165" s="1"/>
  <c r="FF131" i="165"/>
  <c r="CJ131" i="165" s="1"/>
  <c r="FE131" i="165"/>
  <c r="CG131" i="165" s="1"/>
  <c r="FD131" i="165"/>
  <c r="CD131" i="165" s="1"/>
  <c r="FC131" i="165"/>
  <c r="CA131" i="165" s="1"/>
  <c r="FB131" i="165"/>
  <c r="FL130" i="165"/>
  <c r="CY130" i="165" s="1"/>
  <c r="FK130" i="165"/>
  <c r="CV130" i="165" s="1"/>
  <c r="FJ130" i="165"/>
  <c r="FI130" i="165"/>
  <c r="CS130" i="165" s="1"/>
  <c r="FH130" i="165"/>
  <c r="CP130" i="165" s="1"/>
  <c r="FG130" i="165"/>
  <c r="CM130" i="165" s="1"/>
  <c r="FF130" i="165"/>
  <c r="CJ130" i="165" s="1"/>
  <c r="FE130" i="165"/>
  <c r="CG130" i="165" s="1"/>
  <c r="FD130" i="165"/>
  <c r="CD130" i="165" s="1"/>
  <c r="FC130" i="165"/>
  <c r="CA130" i="165" s="1"/>
  <c r="FB130" i="165"/>
  <c r="DR130" i="165" s="1"/>
  <c r="FL129" i="165"/>
  <c r="CY129" i="165" s="1"/>
  <c r="FK129" i="165"/>
  <c r="CV129" i="165" s="1"/>
  <c r="FJ129" i="165"/>
  <c r="FI129" i="165"/>
  <c r="CS129" i="165" s="1"/>
  <c r="FH129" i="165"/>
  <c r="CP129" i="165" s="1"/>
  <c r="FG129" i="165"/>
  <c r="CM129" i="165" s="1"/>
  <c r="FF129" i="165"/>
  <c r="CJ129" i="165" s="1"/>
  <c r="FE129" i="165"/>
  <c r="CG129" i="165" s="1"/>
  <c r="FD129" i="165"/>
  <c r="CD129" i="165" s="1"/>
  <c r="FC129" i="165"/>
  <c r="CA129" i="165" s="1"/>
  <c r="FB129" i="165"/>
  <c r="FL128" i="165"/>
  <c r="CY128" i="165" s="1"/>
  <c r="FK128" i="165"/>
  <c r="CV128" i="165" s="1"/>
  <c r="FJ128" i="165"/>
  <c r="FI128" i="165"/>
  <c r="CS128" i="165" s="1"/>
  <c r="FH128" i="165"/>
  <c r="CP128" i="165" s="1"/>
  <c r="FG128" i="165"/>
  <c r="CM128" i="165" s="1"/>
  <c r="FF128" i="165"/>
  <c r="CJ128" i="165" s="1"/>
  <c r="FE128" i="165"/>
  <c r="CG128" i="165" s="1"/>
  <c r="FD128" i="165"/>
  <c r="CD128" i="165" s="1"/>
  <c r="FC128" i="165"/>
  <c r="CA128" i="165" s="1"/>
  <c r="FB128" i="165"/>
  <c r="FL127" i="165"/>
  <c r="CY127" i="165" s="1"/>
  <c r="FK127" i="165"/>
  <c r="CV127" i="165" s="1"/>
  <c r="FJ127" i="165"/>
  <c r="FI127" i="165"/>
  <c r="CS127" i="165" s="1"/>
  <c r="FH127" i="165"/>
  <c r="CP127" i="165" s="1"/>
  <c r="FG127" i="165"/>
  <c r="CM127" i="165" s="1"/>
  <c r="FF127" i="165"/>
  <c r="CJ127" i="165" s="1"/>
  <c r="FE127" i="165"/>
  <c r="CG127" i="165" s="1"/>
  <c r="FD127" i="165"/>
  <c r="CD127" i="165" s="1"/>
  <c r="FC127" i="165"/>
  <c r="CA127" i="165" s="1"/>
  <c r="FB127" i="165"/>
  <c r="FL126" i="165"/>
  <c r="CY126" i="165" s="1"/>
  <c r="FK126" i="165"/>
  <c r="CV126" i="165" s="1"/>
  <c r="FJ126" i="165"/>
  <c r="FI126" i="165"/>
  <c r="CS126" i="165" s="1"/>
  <c r="FH126" i="165"/>
  <c r="CP126" i="165" s="1"/>
  <c r="FG126" i="165"/>
  <c r="CM126" i="165" s="1"/>
  <c r="FF126" i="165"/>
  <c r="CJ126" i="165" s="1"/>
  <c r="FE126" i="165"/>
  <c r="CG126" i="165" s="1"/>
  <c r="FD126" i="165"/>
  <c r="CD126" i="165" s="1"/>
  <c r="FC126" i="165"/>
  <c r="CA126" i="165" s="1"/>
  <c r="FB126" i="165"/>
  <c r="DR126" i="165" s="1"/>
  <c r="FL125" i="165"/>
  <c r="CY125" i="165" s="1"/>
  <c r="FK125" i="165"/>
  <c r="CV125" i="165" s="1"/>
  <c r="FJ125" i="165"/>
  <c r="FI125" i="165"/>
  <c r="CS125" i="165" s="1"/>
  <c r="FH125" i="165"/>
  <c r="CP125" i="165" s="1"/>
  <c r="FG125" i="165"/>
  <c r="CM125" i="165" s="1"/>
  <c r="FF125" i="165"/>
  <c r="CJ125" i="165" s="1"/>
  <c r="FE125" i="165"/>
  <c r="CG125" i="165" s="1"/>
  <c r="FD125" i="165"/>
  <c r="CD125" i="165" s="1"/>
  <c r="FC125" i="165"/>
  <c r="CA125" i="165" s="1"/>
  <c r="FB125" i="165"/>
  <c r="FL124" i="165"/>
  <c r="CY124" i="165" s="1"/>
  <c r="FK124" i="165"/>
  <c r="CV124" i="165" s="1"/>
  <c r="FJ124" i="165"/>
  <c r="FI124" i="165"/>
  <c r="CS124" i="165" s="1"/>
  <c r="FH124" i="165"/>
  <c r="CP124" i="165" s="1"/>
  <c r="FG124" i="165"/>
  <c r="CM124" i="165" s="1"/>
  <c r="FF124" i="165"/>
  <c r="CJ124" i="165" s="1"/>
  <c r="FE124" i="165"/>
  <c r="CG124" i="165" s="1"/>
  <c r="FD124" i="165"/>
  <c r="CD124" i="165" s="1"/>
  <c r="FC124" i="165"/>
  <c r="CA124" i="165" s="1"/>
  <c r="FB124" i="165"/>
  <c r="FL123" i="165"/>
  <c r="CY123" i="165" s="1"/>
  <c r="FK123" i="165"/>
  <c r="CV123" i="165" s="1"/>
  <c r="FJ123" i="165"/>
  <c r="FI123" i="165"/>
  <c r="CS123" i="165" s="1"/>
  <c r="FH123" i="165"/>
  <c r="CP123" i="165" s="1"/>
  <c r="FG123" i="165"/>
  <c r="CM123" i="165" s="1"/>
  <c r="FF123" i="165"/>
  <c r="CJ123" i="165" s="1"/>
  <c r="FE123" i="165"/>
  <c r="CG123" i="165" s="1"/>
  <c r="FD123" i="165"/>
  <c r="CD123" i="165" s="1"/>
  <c r="FC123" i="165"/>
  <c r="CA123" i="165" s="1"/>
  <c r="FB123" i="165"/>
  <c r="FL122" i="165"/>
  <c r="CY122" i="165" s="1"/>
  <c r="FK122" i="165"/>
  <c r="CV122" i="165" s="1"/>
  <c r="FJ122" i="165"/>
  <c r="FI122" i="165"/>
  <c r="CS122" i="165" s="1"/>
  <c r="FH122" i="165"/>
  <c r="CP122" i="165" s="1"/>
  <c r="FG122" i="165"/>
  <c r="CM122" i="165" s="1"/>
  <c r="FF122" i="165"/>
  <c r="CJ122" i="165" s="1"/>
  <c r="FE122" i="165"/>
  <c r="CG122" i="165" s="1"/>
  <c r="FD122" i="165"/>
  <c r="CD122" i="165" s="1"/>
  <c r="FC122" i="165"/>
  <c r="CA122" i="165" s="1"/>
  <c r="FB122" i="165"/>
  <c r="FL121" i="165"/>
  <c r="CY121" i="165" s="1"/>
  <c r="FK121" i="165"/>
  <c r="CV121" i="165" s="1"/>
  <c r="FJ121" i="165"/>
  <c r="FI121" i="165"/>
  <c r="CS121" i="165" s="1"/>
  <c r="FH121" i="165"/>
  <c r="CP121" i="165" s="1"/>
  <c r="FG121" i="165"/>
  <c r="CM121" i="165" s="1"/>
  <c r="FF121" i="165"/>
  <c r="CJ121" i="165" s="1"/>
  <c r="FE121" i="165"/>
  <c r="CG121" i="165" s="1"/>
  <c r="FD121" i="165"/>
  <c r="CD121" i="165" s="1"/>
  <c r="FC121" i="165"/>
  <c r="CA121" i="165" s="1"/>
  <c r="FB121" i="165"/>
  <c r="FL120" i="165"/>
  <c r="CY120" i="165" s="1"/>
  <c r="FK120" i="165"/>
  <c r="CV120" i="165" s="1"/>
  <c r="FJ120" i="165"/>
  <c r="FI120" i="165"/>
  <c r="CS120" i="165" s="1"/>
  <c r="FH120" i="165"/>
  <c r="CP120" i="165" s="1"/>
  <c r="FG120" i="165"/>
  <c r="CM120" i="165" s="1"/>
  <c r="FF120" i="165"/>
  <c r="CJ120" i="165" s="1"/>
  <c r="FE120" i="165"/>
  <c r="CG120" i="165" s="1"/>
  <c r="FD120" i="165"/>
  <c r="CD120" i="165" s="1"/>
  <c r="FC120" i="165"/>
  <c r="CA120" i="165" s="1"/>
  <c r="FB120" i="165"/>
  <c r="FL119" i="165"/>
  <c r="CY119" i="165" s="1"/>
  <c r="FK119" i="165"/>
  <c r="CV119" i="165" s="1"/>
  <c r="FJ119" i="165"/>
  <c r="FI119" i="165"/>
  <c r="CS119" i="165" s="1"/>
  <c r="FH119" i="165"/>
  <c r="CP119" i="165" s="1"/>
  <c r="FG119" i="165"/>
  <c r="CM119" i="165" s="1"/>
  <c r="FF119" i="165"/>
  <c r="CJ119" i="165" s="1"/>
  <c r="FE119" i="165"/>
  <c r="CG119" i="165" s="1"/>
  <c r="FD119" i="165"/>
  <c r="CD119" i="165" s="1"/>
  <c r="FC119" i="165"/>
  <c r="CA119" i="165" s="1"/>
  <c r="FB119" i="165"/>
  <c r="FL118" i="165"/>
  <c r="CY118" i="165" s="1"/>
  <c r="FK118" i="165"/>
  <c r="CV118" i="165" s="1"/>
  <c r="FJ118" i="165"/>
  <c r="FI118" i="165"/>
  <c r="CS118" i="165" s="1"/>
  <c r="FH118" i="165"/>
  <c r="CP118" i="165" s="1"/>
  <c r="FG118" i="165"/>
  <c r="CM118" i="165" s="1"/>
  <c r="FF118" i="165"/>
  <c r="CJ118" i="165" s="1"/>
  <c r="FE118" i="165"/>
  <c r="CG118" i="165" s="1"/>
  <c r="FD118" i="165"/>
  <c r="CD118" i="165" s="1"/>
  <c r="FC118" i="165"/>
  <c r="CA118" i="165" s="1"/>
  <c r="FB118" i="165"/>
  <c r="DR118" i="165" s="1"/>
  <c r="FL117" i="165"/>
  <c r="CY117" i="165" s="1"/>
  <c r="FK117" i="165"/>
  <c r="CV117" i="165" s="1"/>
  <c r="FJ117" i="165"/>
  <c r="FI117" i="165"/>
  <c r="CS117" i="165" s="1"/>
  <c r="FH117" i="165"/>
  <c r="CP117" i="165" s="1"/>
  <c r="FG117" i="165"/>
  <c r="CM117" i="165" s="1"/>
  <c r="FF117" i="165"/>
  <c r="CJ117" i="165" s="1"/>
  <c r="FE117" i="165"/>
  <c r="CG117" i="165" s="1"/>
  <c r="FD117" i="165"/>
  <c r="CD117" i="165" s="1"/>
  <c r="FC117" i="165"/>
  <c r="CA117" i="165" s="1"/>
  <c r="FB117" i="165"/>
  <c r="FL116" i="165"/>
  <c r="CY116" i="165" s="1"/>
  <c r="FK116" i="165"/>
  <c r="CV116" i="165" s="1"/>
  <c r="FJ116" i="165"/>
  <c r="FI116" i="165"/>
  <c r="CS116" i="165" s="1"/>
  <c r="FH116" i="165"/>
  <c r="CP116" i="165" s="1"/>
  <c r="FG116" i="165"/>
  <c r="CM116" i="165" s="1"/>
  <c r="FF116" i="165"/>
  <c r="CJ116" i="165" s="1"/>
  <c r="FE116" i="165"/>
  <c r="CG116" i="165" s="1"/>
  <c r="FD116" i="165"/>
  <c r="CD116" i="165" s="1"/>
  <c r="FC116" i="165"/>
  <c r="CA116" i="165" s="1"/>
  <c r="FB116" i="165"/>
  <c r="FL115" i="165"/>
  <c r="CY115" i="165" s="1"/>
  <c r="FK115" i="165"/>
  <c r="CV115" i="165" s="1"/>
  <c r="FJ115" i="165"/>
  <c r="FI115" i="165"/>
  <c r="CS115" i="165" s="1"/>
  <c r="FH115" i="165"/>
  <c r="CP115" i="165" s="1"/>
  <c r="FG115" i="165"/>
  <c r="CM115" i="165" s="1"/>
  <c r="FF115" i="165"/>
  <c r="CJ115" i="165" s="1"/>
  <c r="FE115" i="165"/>
  <c r="CG115" i="165" s="1"/>
  <c r="FD115" i="165"/>
  <c r="CD115" i="165" s="1"/>
  <c r="FC115" i="165"/>
  <c r="CA115" i="165" s="1"/>
  <c r="FB115" i="165"/>
  <c r="FL114" i="165"/>
  <c r="CY114" i="165" s="1"/>
  <c r="FK114" i="165"/>
  <c r="CV114" i="165" s="1"/>
  <c r="FJ114" i="165"/>
  <c r="FI114" i="165"/>
  <c r="CS114" i="165" s="1"/>
  <c r="FH114" i="165"/>
  <c r="CP114" i="165" s="1"/>
  <c r="FG114" i="165"/>
  <c r="CM114" i="165" s="1"/>
  <c r="FF114" i="165"/>
  <c r="CJ114" i="165" s="1"/>
  <c r="FE114" i="165"/>
  <c r="CG114" i="165" s="1"/>
  <c r="FD114" i="165"/>
  <c r="CD114" i="165" s="1"/>
  <c r="FC114" i="165"/>
  <c r="CA114" i="165" s="1"/>
  <c r="FB114" i="165"/>
  <c r="FL113" i="165"/>
  <c r="CY113" i="165" s="1"/>
  <c r="FK113" i="165"/>
  <c r="CV113" i="165" s="1"/>
  <c r="FJ113" i="165"/>
  <c r="FI113" i="165"/>
  <c r="CS113" i="165" s="1"/>
  <c r="FH113" i="165"/>
  <c r="CP113" i="165" s="1"/>
  <c r="FG113" i="165"/>
  <c r="CM113" i="165" s="1"/>
  <c r="FF113" i="165"/>
  <c r="CJ113" i="165" s="1"/>
  <c r="FE113" i="165"/>
  <c r="CG113" i="165" s="1"/>
  <c r="FD113" i="165"/>
  <c r="CD113" i="165" s="1"/>
  <c r="FC113" i="165"/>
  <c r="CA113" i="165" s="1"/>
  <c r="FB113" i="165"/>
  <c r="FL112" i="165"/>
  <c r="CY112" i="165" s="1"/>
  <c r="FK112" i="165"/>
  <c r="CV112" i="165" s="1"/>
  <c r="FJ112" i="165"/>
  <c r="FI112" i="165"/>
  <c r="CS112" i="165" s="1"/>
  <c r="FH112" i="165"/>
  <c r="CP112" i="165" s="1"/>
  <c r="FG112" i="165"/>
  <c r="CM112" i="165" s="1"/>
  <c r="FF112" i="165"/>
  <c r="CJ112" i="165" s="1"/>
  <c r="FE112" i="165"/>
  <c r="CG112" i="165" s="1"/>
  <c r="FD112" i="165"/>
  <c r="CD112" i="165" s="1"/>
  <c r="FC112" i="165"/>
  <c r="CA112" i="165" s="1"/>
  <c r="FB112" i="165"/>
  <c r="FL111" i="165"/>
  <c r="CY111" i="165" s="1"/>
  <c r="FK111" i="165"/>
  <c r="CV111" i="165" s="1"/>
  <c r="FJ111" i="165"/>
  <c r="FI111" i="165"/>
  <c r="CS111" i="165" s="1"/>
  <c r="FH111" i="165"/>
  <c r="CP111" i="165" s="1"/>
  <c r="FG111" i="165"/>
  <c r="CM111" i="165" s="1"/>
  <c r="FF111" i="165"/>
  <c r="CJ111" i="165" s="1"/>
  <c r="FE111" i="165"/>
  <c r="CG111" i="165" s="1"/>
  <c r="FD111" i="165"/>
  <c r="CD111" i="165" s="1"/>
  <c r="FC111" i="165"/>
  <c r="CA111" i="165" s="1"/>
  <c r="FB111" i="165"/>
  <c r="FL110" i="165"/>
  <c r="CY110" i="165" s="1"/>
  <c r="FK110" i="165"/>
  <c r="CV110" i="165" s="1"/>
  <c r="FJ110" i="165"/>
  <c r="FI110" i="165"/>
  <c r="CS110" i="165" s="1"/>
  <c r="FH110" i="165"/>
  <c r="CP110" i="165" s="1"/>
  <c r="FG110" i="165"/>
  <c r="CM110" i="165" s="1"/>
  <c r="FF110" i="165"/>
  <c r="CJ110" i="165" s="1"/>
  <c r="FE110" i="165"/>
  <c r="CG110" i="165" s="1"/>
  <c r="FD110" i="165"/>
  <c r="CD110" i="165" s="1"/>
  <c r="FC110" i="165"/>
  <c r="CA110" i="165" s="1"/>
  <c r="FB110" i="165"/>
  <c r="DF110" i="165" s="1"/>
  <c r="FL109" i="165"/>
  <c r="CY109" i="165" s="1"/>
  <c r="FK109" i="165"/>
  <c r="CV109" i="165" s="1"/>
  <c r="FJ109" i="165"/>
  <c r="FI109" i="165"/>
  <c r="CS109" i="165" s="1"/>
  <c r="FH109" i="165"/>
  <c r="CP109" i="165" s="1"/>
  <c r="FG109" i="165"/>
  <c r="CM109" i="165" s="1"/>
  <c r="FF109" i="165"/>
  <c r="CJ109" i="165" s="1"/>
  <c r="FE109" i="165"/>
  <c r="CG109" i="165" s="1"/>
  <c r="FD109" i="165"/>
  <c r="CD109" i="165" s="1"/>
  <c r="FC109" i="165"/>
  <c r="CA109" i="165" s="1"/>
  <c r="FB109" i="165"/>
  <c r="FL108" i="165"/>
  <c r="CY108" i="165" s="1"/>
  <c r="FK108" i="165"/>
  <c r="CV108" i="165" s="1"/>
  <c r="FJ108" i="165"/>
  <c r="FI108" i="165"/>
  <c r="CS108" i="165" s="1"/>
  <c r="FH108" i="165"/>
  <c r="CP108" i="165" s="1"/>
  <c r="FG108" i="165"/>
  <c r="CM108" i="165" s="1"/>
  <c r="FF108" i="165"/>
  <c r="CJ108" i="165" s="1"/>
  <c r="FE108" i="165"/>
  <c r="CG108" i="165" s="1"/>
  <c r="FD108" i="165"/>
  <c r="CD108" i="165" s="1"/>
  <c r="FC108" i="165"/>
  <c r="CA108" i="165" s="1"/>
  <c r="FB108" i="165"/>
  <c r="FL107" i="165"/>
  <c r="CY107" i="165" s="1"/>
  <c r="FK107" i="165"/>
  <c r="CV107" i="165" s="1"/>
  <c r="FJ107" i="165"/>
  <c r="FI107" i="165"/>
  <c r="CS107" i="165" s="1"/>
  <c r="FH107" i="165"/>
  <c r="CP107" i="165" s="1"/>
  <c r="FG107" i="165"/>
  <c r="CM107" i="165" s="1"/>
  <c r="FF107" i="165"/>
  <c r="CJ107" i="165" s="1"/>
  <c r="FE107" i="165"/>
  <c r="CG107" i="165" s="1"/>
  <c r="FD107" i="165"/>
  <c r="CD107" i="165" s="1"/>
  <c r="FC107" i="165"/>
  <c r="CA107" i="165" s="1"/>
  <c r="FB107" i="165"/>
  <c r="FL106" i="165"/>
  <c r="CY106" i="165" s="1"/>
  <c r="FK106" i="165"/>
  <c r="CV106" i="165" s="1"/>
  <c r="FJ106" i="165"/>
  <c r="FI106" i="165"/>
  <c r="CS106" i="165" s="1"/>
  <c r="FH106" i="165"/>
  <c r="CP106" i="165" s="1"/>
  <c r="FG106" i="165"/>
  <c r="CM106" i="165" s="1"/>
  <c r="FF106" i="165"/>
  <c r="CJ106" i="165" s="1"/>
  <c r="FE106" i="165"/>
  <c r="CG106" i="165" s="1"/>
  <c r="FD106" i="165"/>
  <c r="CD106" i="165" s="1"/>
  <c r="FC106" i="165"/>
  <c r="CA106" i="165" s="1"/>
  <c r="FB106" i="165"/>
  <c r="DR106" i="165" s="1"/>
  <c r="FL105" i="165"/>
  <c r="CY105" i="165" s="1"/>
  <c r="FK105" i="165"/>
  <c r="CV105" i="165" s="1"/>
  <c r="FJ105" i="165"/>
  <c r="FI105" i="165"/>
  <c r="CS105" i="165" s="1"/>
  <c r="FH105" i="165"/>
  <c r="CP105" i="165" s="1"/>
  <c r="FG105" i="165"/>
  <c r="CM105" i="165" s="1"/>
  <c r="FF105" i="165"/>
  <c r="CJ105" i="165" s="1"/>
  <c r="FE105" i="165"/>
  <c r="CG105" i="165" s="1"/>
  <c r="FD105" i="165"/>
  <c r="CD105" i="165" s="1"/>
  <c r="FC105" i="165"/>
  <c r="CA105" i="165" s="1"/>
  <c r="FB105" i="165"/>
  <c r="FL104" i="165"/>
  <c r="CY104" i="165" s="1"/>
  <c r="FK104" i="165"/>
  <c r="CV104" i="165" s="1"/>
  <c r="FJ104" i="165"/>
  <c r="FI104" i="165"/>
  <c r="CS104" i="165" s="1"/>
  <c r="FH104" i="165"/>
  <c r="CP104" i="165" s="1"/>
  <c r="FG104" i="165"/>
  <c r="CM104" i="165" s="1"/>
  <c r="FF104" i="165"/>
  <c r="CJ104" i="165" s="1"/>
  <c r="FE104" i="165"/>
  <c r="CG104" i="165" s="1"/>
  <c r="FD104" i="165"/>
  <c r="CD104" i="165" s="1"/>
  <c r="FC104" i="165"/>
  <c r="CA104" i="165" s="1"/>
  <c r="FB104" i="165"/>
  <c r="FL103" i="165"/>
  <c r="CY103" i="165" s="1"/>
  <c r="FK103" i="165"/>
  <c r="CV103" i="165" s="1"/>
  <c r="FJ103" i="165"/>
  <c r="FI103" i="165"/>
  <c r="CS103" i="165" s="1"/>
  <c r="FH103" i="165"/>
  <c r="CP103" i="165" s="1"/>
  <c r="FG103" i="165"/>
  <c r="CM103" i="165" s="1"/>
  <c r="FF103" i="165"/>
  <c r="CJ103" i="165" s="1"/>
  <c r="FE103" i="165"/>
  <c r="CG103" i="165" s="1"/>
  <c r="FD103" i="165"/>
  <c r="CD103" i="165" s="1"/>
  <c r="FC103" i="165"/>
  <c r="CA103" i="165" s="1"/>
  <c r="FB103" i="165"/>
  <c r="FL102" i="165"/>
  <c r="CY102" i="165" s="1"/>
  <c r="FK102" i="165"/>
  <c r="CV102" i="165" s="1"/>
  <c r="FJ102" i="165"/>
  <c r="FI102" i="165"/>
  <c r="CS102" i="165" s="1"/>
  <c r="FH102" i="165"/>
  <c r="CP102" i="165" s="1"/>
  <c r="FG102" i="165"/>
  <c r="CM102" i="165" s="1"/>
  <c r="FF102" i="165"/>
  <c r="CJ102" i="165" s="1"/>
  <c r="FE102" i="165"/>
  <c r="CG102" i="165" s="1"/>
  <c r="FD102" i="165"/>
  <c r="CD102" i="165" s="1"/>
  <c r="FC102" i="165"/>
  <c r="CA102" i="165" s="1"/>
  <c r="FB102" i="165"/>
  <c r="DF102" i="165" s="1"/>
  <c r="FL101" i="165"/>
  <c r="CY101" i="165" s="1"/>
  <c r="FK101" i="165"/>
  <c r="CV101" i="165" s="1"/>
  <c r="FJ101" i="165"/>
  <c r="FI101" i="165"/>
  <c r="CS101" i="165" s="1"/>
  <c r="FH101" i="165"/>
  <c r="CP101" i="165" s="1"/>
  <c r="FG101" i="165"/>
  <c r="CM101" i="165" s="1"/>
  <c r="FF101" i="165"/>
  <c r="CJ101" i="165" s="1"/>
  <c r="FE101" i="165"/>
  <c r="CG101" i="165" s="1"/>
  <c r="FD101" i="165"/>
  <c r="CD101" i="165" s="1"/>
  <c r="FC101" i="165"/>
  <c r="CA101" i="165" s="1"/>
  <c r="FB101" i="165"/>
  <c r="FL100" i="165"/>
  <c r="CY100" i="165" s="1"/>
  <c r="FK100" i="165"/>
  <c r="CV100" i="165" s="1"/>
  <c r="FJ100" i="165"/>
  <c r="FI100" i="165"/>
  <c r="CS100" i="165" s="1"/>
  <c r="FH100" i="165"/>
  <c r="CP100" i="165" s="1"/>
  <c r="FG100" i="165"/>
  <c r="CM100" i="165" s="1"/>
  <c r="FF100" i="165"/>
  <c r="CJ100" i="165" s="1"/>
  <c r="FE100" i="165"/>
  <c r="CG100" i="165" s="1"/>
  <c r="FD100" i="165"/>
  <c r="CD100" i="165" s="1"/>
  <c r="FC100" i="165"/>
  <c r="CA100" i="165" s="1"/>
  <c r="FB100" i="165"/>
  <c r="FL99" i="165"/>
  <c r="CY99" i="165" s="1"/>
  <c r="FK99" i="165"/>
  <c r="CV99" i="165" s="1"/>
  <c r="FJ99" i="165"/>
  <c r="FI99" i="165"/>
  <c r="CS99" i="165" s="1"/>
  <c r="FH99" i="165"/>
  <c r="CP99" i="165" s="1"/>
  <c r="FG99" i="165"/>
  <c r="CM99" i="165" s="1"/>
  <c r="FF99" i="165"/>
  <c r="CJ99" i="165" s="1"/>
  <c r="FE99" i="165"/>
  <c r="CG99" i="165" s="1"/>
  <c r="FD99" i="165"/>
  <c r="CD99" i="165" s="1"/>
  <c r="FC99" i="165"/>
  <c r="CA99" i="165" s="1"/>
  <c r="FB99" i="165"/>
  <c r="FL98" i="165"/>
  <c r="CY98" i="165" s="1"/>
  <c r="FK98" i="165"/>
  <c r="CV98" i="165" s="1"/>
  <c r="FJ98" i="165"/>
  <c r="FI98" i="165"/>
  <c r="CS98" i="165" s="1"/>
  <c r="FH98" i="165"/>
  <c r="CP98" i="165" s="1"/>
  <c r="FG98" i="165"/>
  <c r="CM98" i="165" s="1"/>
  <c r="FF98" i="165"/>
  <c r="CJ98" i="165" s="1"/>
  <c r="FE98" i="165"/>
  <c r="CG98" i="165" s="1"/>
  <c r="FD98" i="165"/>
  <c r="CD98" i="165" s="1"/>
  <c r="FC98" i="165"/>
  <c r="CA98" i="165" s="1"/>
  <c r="FB98" i="165"/>
  <c r="FL97" i="165"/>
  <c r="CY97" i="165" s="1"/>
  <c r="FK97" i="165"/>
  <c r="CV97" i="165" s="1"/>
  <c r="FJ97" i="165"/>
  <c r="FI97" i="165"/>
  <c r="CS97" i="165" s="1"/>
  <c r="FH97" i="165"/>
  <c r="CP97" i="165" s="1"/>
  <c r="FG97" i="165"/>
  <c r="CM97" i="165" s="1"/>
  <c r="FF97" i="165"/>
  <c r="CJ97" i="165" s="1"/>
  <c r="FE97" i="165"/>
  <c r="CG97" i="165" s="1"/>
  <c r="FD97" i="165"/>
  <c r="CD97" i="165" s="1"/>
  <c r="FC97" i="165"/>
  <c r="CA97" i="165" s="1"/>
  <c r="FB97" i="165"/>
  <c r="FL96" i="165"/>
  <c r="CY96" i="165" s="1"/>
  <c r="FK96" i="165"/>
  <c r="CV96" i="165" s="1"/>
  <c r="FJ96" i="165"/>
  <c r="FI96" i="165"/>
  <c r="CS96" i="165" s="1"/>
  <c r="FH96" i="165"/>
  <c r="CP96" i="165" s="1"/>
  <c r="FG96" i="165"/>
  <c r="CM96" i="165" s="1"/>
  <c r="FF96" i="165"/>
  <c r="CJ96" i="165" s="1"/>
  <c r="FE96" i="165"/>
  <c r="CG96" i="165" s="1"/>
  <c r="FD96" i="165"/>
  <c r="CD96" i="165" s="1"/>
  <c r="FC96" i="165"/>
  <c r="CA96" i="165" s="1"/>
  <c r="FB96" i="165"/>
  <c r="FL95" i="165"/>
  <c r="CY95" i="165" s="1"/>
  <c r="FK95" i="165"/>
  <c r="CV95" i="165" s="1"/>
  <c r="FJ95" i="165"/>
  <c r="FI95" i="165"/>
  <c r="CS95" i="165" s="1"/>
  <c r="FH95" i="165"/>
  <c r="CP95" i="165" s="1"/>
  <c r="FG95" i="165"/>
  <c r="CM95" i="165" s="1"/>
  <c r="FF95" i="165"/>
  <c r="CJ95" i="165" s="1"/>
  <c r="FE95" i="165"/>
  <c r="CG95" i="165" s="1"/>
  <c r="FD95" i="165"/>
  <c r="CD95" i="165" s="1"/>
  <c r="FC95" i="165"/>
  <c r="CA95" i="165" s="1"/>
  <c r="FB95" i="165"/>
  <c r="FL94" i="165"/>
  <c r="CY94" i="165" s="1"/>
  <c r="FK94" i="165"/>
  <c r="CV94" i="165" s="1"/>
  <c r="FJ94" i="165"/>
  <c r="FI94" i="165"/>
  <c r="CS94" i="165" s="1"/>
  <c r="FH94" i="165"/>
  <c r="CP94" i="165" s="1"/>
  <c r="FG94" i="165"/>
  <c r="CM94" i="165" s="1"/>
  <c r="FF94" i="165"/>
  <c r="CJ94" i="165" s="1"/>
  <c r="FE94" i="165"/>
  <c r="CG94" i="165" s="1"/>
  <c r="FD94" i="165"/>
  <c r="CD94" i="165" s="1"/>
  <c r="FC94" i="165"/>
  <c r="CA94" i="165" s="1"/>
  <c r="FB94" i="165"/>
  <c r="DF94" i="165" s="1"/>
  <c r="FL93" i="165"/>
  <c r="CY93" i="165" s="1"/>
  <c r="FK93" i="165"/>
  <c r="CV93" i="165" s="1"/>
  <c r="FJ93" i="165"/>
  <c r="FI93" i="165"/>
  <c r="CS93" i="165" s="1"/>
  <c r="FH93" i="165"/>
  <c r="CP93" i="165" s="1"/>
  <c r="FG93" i="165"/>
  <c r="CM93" i="165" s="1"/>
  <c r="FF93" i="165"/>
  <c r="CJ93" i="165" s="1"/>
  <c r="FE93" i="165"/>
  <c r="CG93" i="165" s="1"/>
  <c r="FD93" i="165"/>
  <c r="CD93" i="165" s="1"/>
  <c r="FC93" i="165"/>
  <c r="CA93" i="165" s="1"/>
  <c r="FB93" i="165"/>
  <c r="FL92" i="165"/>
  <c r="CY92" i="165" s="1"/>
  <c r="FK92" i="165"/>
  <c r="CV92" i="165" s="1"/>
  <c r="FJ92" i="165"/>
  <c r="FI92" i="165"/>
  <c r="CS92" i="165" s="1"/>
  <c r="FH92" i="165"/>
  <c r="CP92" i="165" s="1"/>
  <c r="FG92" i="165"/>
  <c r="CM92" i="165" s="1"/>
  <c r="FF92" i="165"/>
  <c r="CJ92" i="165" s="1"/>
  <c r="FE92" i="165"/>
  <c r="CG92" i="165" s="1"/>
  <c r="FD92" i="165"/>
  <c r="CD92" i="165" s="1"/>
  <c r="FC92" i="165"/>
  <c r="CA92" i="165" s="1"/>
  <c r="FB92" i="165"/>
  <c r="FL91" i="165"/>
  <c r="CY91" i="165" s="1"/>
  <c r="FK91" i="165"/>
  <c r="CV91" i="165" s="1"/>
  <c r="FJ91" i="165"/>
  <c r="FI91" i="165"/>
  <c r="CS91" i="165" s="1"/>
  <c r="FH91" i="165"/>
  <c r="CP91" i="165" s="1"/>
  <c r="FG91" i="165"/>
  <c r="CM91" i="165" s="1"/>
  <c r="FF91" i="165"/>
  <c r="CJ91" i="165" s="1"/>
  <c r="FE91" i="165"/>
  <c r="CG91" i="165" s="1"/>
  <c r="FD91" i="165"/>
  <c r="CD91" i="165" s="1"/>
  <c r="FC91" i="165"/>
  <c r="CA91" i="165" s="1"/>
  <c r="FB91" i="165"/>
  <c r="FL90" i="165"/>
  <c r="CY90" i="165" s="1"/>
  <c r="FK90" i="165"/>
  <c r="CV90" i="165" s="1"/>
  <c r="FJ90" i="165"/>
  <c r="FI90" i="165"/>
  <c r="CS90" i="165" s="1"/>
  <c r="FH90" i="165"/>
  <c r="CP90" i="165" s="1"/>
  <c r="FG90" i="165"/>
  <c r="CM90" i="165" s="1"/>
  <c r="FF90" i="165"/>
  <c r="CJ90" i="165" s="1"/>
  <c r="FE90" i="165"/>
  <c r="CG90" i="165" s="1"/>
  <c r="FD90" i="165"/>
  <c r="CD90" i="165" s="1"/>
  <c r="FC90" i="165"/>
  <c r="CA90" i="165" s="1"/>
  <c r="FB90" i="165"/>
  <c r="EP90" i="165" s="1"/>
  <c r="FL89" i="165"/>
  <c r="CY89" i="165" s="1"/>
  <c r="FK89" i="165"/>
  <c r="CV89" i="165" s="1"/>
  <c r="FJ89" i="165"/>
  <c r="FI89" i="165"/>
  <c r="CS89" i="165" s="1"/>
  <c r="FH89" i="165"/>
  <c r="CP89" i="165" s="1"/>
  <c r="FG89" i="165"/>
  <c r="CM89" i="165" s="1"/>
  <c r="FF89" i="165"/>
  <c r="CJ89" i="165" s="1"/>
  <c r="FE89" i="165"/>
  <c r="CG89" i="165" s="1"/>
  <c r="FD89" i="165"/>
  <c r="CD89" i="165" s="1"/>
  <c r="FC89" i="165"/>
  <c r="CA89" i="165" s="1"/>
  <c r="FB89" i="165"/>
  <c r="FL88" i="165"/>
  <c r="CY88" i="165" s="1"/>
  <c r="FK88" i="165"/>
  <c r="CV88" i="165" s="1"/>
  <c r="FJ88" i="165"/>
  <c r="FI88" i="165"/>
  <c r="CS88" i="165" s="1"/>
  <c r="FH88" i="165"/>
  <c r="CP88" i="165" s="1"/>
  <c r="FG88" i="165"/>
  <c r="CM88" i="165" s="1"/>
  <c r="FF88" i="165"/>
  <c r="CJ88" i="165" s="1"/>
  <c r="FE88" i="165"/>
  <c r="CG88" i="165" s="1"/>
  <c r="FD88" i="165"/>
  <c r="CD88" i="165" s="1"/>
  <c r="FC88" i="165"/>
  <c r="CA88" i="165" s="1"/>
  <c r="FB88" i="165"/>
  <c r="FL87" i="165"/>
  <c r="CY87" i="165" s="1"/>
  <c r="FK87" i="165"/>
  <c r="CV87" i="165" s="1"/>
  <c r="FJ87" i="165"/>
  <c r="FI87" i="165"/>
  <c r="CS87" i="165" s="1"/>
  <c r="FH87" i="165"/>
  <c r="CP87" i="165" s="1"/>
  <c r="FG87" i="165"/>
  <c r="CM87" i="165" s="1"/>
  <c r="FF87" i="165"/>
  <c r="CJ87" i="165" s="1"/>
  <c r="FE87" i="165"/>
  <c r="CG87" i="165" s="1"/>
  <c r="FD87" i="165"/>
  <c r="CD87" i="165" s="1"/>
  <c r="FC87" i="165"/>
  <c r="CA87" i="165" s="1"/>
  <c r="FB87" i="165"/>
  <c r="FL86" i="165"/>
  <c r="CY86" i="165" s="1"/>
  <c r="FK86" i="165"/>
  <c r="CV86" i="165" s="1"/>
  <c r="FJ86" i="165"/>
  <c r="FI86" i="165"/>
  <c r="CS86" i="165" s="1"/>
  <c r="FH86" i="165"/>
  <c r="CP86" i="165" s="1"/>
  <c r="FG86" i="165"/>
  <c r="CM86" i="165" s="1"/>
  <c r="FF86" i="165"/>
  <c r="CJ86" i="165" s="1"/>
  <c r="FE86" i="165"/>
  <c r="CG86" i="165" s="1"/>
  <c r="FD86" i="165"/>
  <c r="CD86" i="165" s="1"/>
  <c r="FC86" i="165"/>
  <c r="CA86" i="165" s="1"/>
  <c r="FB86" i="165"/>
  <c r="DF86" i="165" s="1"/>
  <c r="FL85" i="165"/>
  <c r="CY85" i="165" s="1"/>
  <c r="FK85" i="165"/>
  <c r="CV85" i="165" s="1"/>
  <c r="FJ85" i="165"/>
  <c r="FI85" i="165"/>
  <c r="CS85" i="165" s="1"/>
  <c r="FH85" i="165"/>
  <c r="CP85" i="165" s="1"/>
  <c r="FG85" i="165"/>
  <c r="CM85" i="165" s="1"/>
  <c r="FF85" i="165"/>
  <c r="CJ85" i="165" s="1"/>
  <c r="FE85" i="165"/>
  <c r="CG85" i="165" s="1"/>
  <c r="FD85" i="165"/>
  <c r="CD85" i="165" s="1"/>
  <c r="FC85" i="165"/>
  <c r="CA85" i="165" s="1"/>
  <c r="FB85" i="165"/>
  <c r="FL84" i="165"/>
  <c r="CY84" i="165" s="1"/>
  <c r="FK84" i="165"/>
  <c r="CV84" i="165" s="1"/>
  <c r="FJ84" i="165"/>
  <c r="FI84" i="165"/>
  <c r="CS84" i="165" s="1"/>
  <c r="FH84" i="165"/>
  <c r="CP84" i="165" s="1"/>
  <c r="FG84" i="165"/>
  <c r="CM84" i="165" s="1"/>
  <c r="FF84" i="165"/>
  <c r="CJ84" i="165" s="1"/>
  <c r="FE84" i="165"/>
  <c r="CG84" i="165" s="1"/>
  <c r="FD84" i="165"/>
  <c r="CD84" i="165" s="1"/>
  <c r="FC84" i="165"/>
  <c r="CA84" i="165" s="1"/>
  <c r="FB84" i="165"/>
  <c r="FL83" i="165"/>
  <c r="CY83" i="165" s="1"/>
  <c r="FK83" i="165"/>
  <c r="CV83" i="165" s="1"/>
  <c r="FJ83" i="165"/>
  <c r="FI83" i="165"/>
  <c r="CS83" i="165" s="1"/>
  <c r="FH83" i="165"/>
  <c r="CP83" i="165" s="1"/>
  <c r="FG83" i="165"/>
  <c r="CM83" i="165" s="1"/>
  <c r="FF83" i="165"/>
  <c r="CJ83" i="165" s="1"/>
  <c r="FE83" i="165"/>
  <c r="CG83" i="165" s="1"/>
  <c r="FD83" i="165"/>
  <c r="CD83" i="165" s="1"/>
  <c r="FC83" i="165"/>
  <c r="CA83" i="165" s="1"/>
  <c r="FB83" i="165"/>
  <c r="FL82" i="165"/>
  <c r="CY82" i="165" s="1"/>
  <c r="FK82" i="165"/>
  <c r="CV82" i="165" s="1"/>
  <c r="FJ82" i="165"/>
  <c r="FI82" i="165"/>
  <c r="CS82" i="165" s="1"/>
  <c r="FH82" i="165"/>
  <c r="CP82" i="165" s="1"/>
  <c r="FG82" i="165"/>
  <c r="CM82" i="165" s="1"/>
  <c r="FF82" i="165"/>
  <c r="CJ82" i="165" s="1"/>
  <c r="FE82" i="165"/>
  <c r="CG82" i="165" s="1"/>
  <c r="FD82" i="165"/>
  <c r="CD82" i="165" s="1"/>
  <c r="FC82" i="165"/>
  <c r="CA82" i="165" s="1"/>
  <c r="FB82" i="165"/>
  <c r="FL81" i="165"/>
  <c r="CY81" i="165" s="1"/>
  <c r="FK81" i="165"/>
  <c r="CV81" i="165" s="1"/>
  <c r="FJ81" i="165"/>
  <c r="FI81" i="165"/>
  <c r="CS81" i="165" s="1"/>
  <c r="FH81" i="165"/>
  <c r="CP81" i="165" s="1"/>
  <c r="FG81" i="165"/>
  <c r="CM81" i="165" s="1"/>
  <c r="FF81" i="165"/>
  <c r="CJ81" i="165" s="1"/>
  <c r="FE81" i="165"/>
  <c r="CG81" i="165" s="1"/>
  <c r="FD81" i="165"/>
  <c r="CD81" i="165" s="1"/>
  <c r="FC81" i="165"/>
  <c r="CA81" i="165" s="1"/>
  <c r="FB81" i="165"/>
  <c r="FL80" i="165"/>
  <c r="CY80" i="165" s="1"/>
  <c r="FK80" i="165"/>
  <c r="CV80" i="165" s="1"/>
  <c r="FJ80" i="165"/>
  <c r="FI80" i="165"/>
  <c r="CS80" i="165" s="1"/>
  <c r="FH80" i="165"/>
  <c r="CP80" i="165" s="1"/>
  <c r="FG80" i="165"/>
  <c r="CM80" i="165" s="1"/>
  <c r="FF80" i="165"/>
  <c r="CJ80" i="165" s="1"/>
  <c r="FE80" i="165"/>
  <c r="CG80" i="165" s="1"/>
  <c r="FD80" i="165"/>
  <c r="CD80" i="165" s="1"/>
  <c r="FC80" i="165"/>
  <c r="CA80" i="165" s="1"/>
  <c r="FB80" i="165"/>
  <c r="FL79" i="165"/>
  <c r="CY79" i="165" s="1"/>
  <c r="FK79" i="165"/>
  <c r="CV79" i="165" s="1"/>
  <c r="FJ79" i="165"/>
  <c r="FI79" i="165"/>
  <c r="CS79" i="165" s="1"/>
  <c r="FH79" i="165"/>
  <c r="CP79" i="165" s="1"/>
  <c r="FG79" i="165"/>
  <c r="CM79" i="165" s="1"/>
  <c r="FF79" i="165"/>
  <c r="CJ79" i="165" s="1"/>
  <c r="FE79" i="165"/>
  <c r="CG79" i="165" s="1"/>
  <c r="FD79" i="165"/>
  <c r="CD79" i="165" s="1"/>
  <c r="FC79" i="165"/>
  <c r="CA79" i="165" s="1"/>
  <c r="FB79" i="165"/>
  <c r="FL78" i="165"/>
  <c r="CY78" i="165" s="1"/>
  <c r="FK78" i="165"/>
  <c r="CV78" i="165" s="1"/>
  <c r="FJ78" i="165"/>
  <c r="FI78" i="165"/>
  <c r="CS78" i="165" s="1"/>
  <c r="FH78" i="165"/>
  <c r="CP78" i="165" s="1"/>
  <c r="FG78" i="165"/>
  <c r="CM78" i="165" s="1"/>
  <c r="FF78" i="165"/>
  <c r="CJ78" i="165" s="1"/>
  <c r="FE78" i="165"/>
  <c r="CG78" i="165" s="1"/>
  <c r="FD78" i="165"/>
  <c r="CD78" i="165" s="1"/>
  <c r="FC78" i="165"/>
  <c r="CA78" i="165" s="1"/>
  <c r="FB78" i="165"/>
  <c r="ED78" i="165" s="1"/>
  <c r="DO78" i="165" s="1"/>
  <c r="FL77" i="165"/>
  <c r="CY77" i="165" s="1"/>
  <c r="FK77" i="165"/>
  <c r="CV77" i="165" s="1"/>
  <c r="FJ77" i="165"/>
  <c r="FI77" i="165"/>
  <c r="CS77" i="165" s="1"/>
  <c r="FH77" i="165"/>
  <c r="CP77" i="165" s="1"/>
  <c r="FG77" i="165"/>
  <c r="CM77" i="165" s="1"/>
  <c r="FF77" i="165"/>
  <c r="CJ77" i="165" s="1"/>
  <c r="FE77" i="165"/>
  <c r="CG77" i="165" s="1"/>
  <c r="FD77" i="165"/>
  <c r="CD77" i="165" s="1"/>
  <c r="FC77" i="165"/>
  <c r="CA77" i="165" s="1"/>
  <c r="FB77" i="165"/>
  <c r="FL76" i="165"/>
  <c r="CY76" i="165" s="1"/>
  <c r="FK76" i="165"/>
  <c r="CV76" i="165" s="1"/>
  <c r="FJ76" i="165"/>
  <c r="FI76" i="165"/>
  <c r="CS76" i="165" s="1"/>
  <c r="FH76" i="165"/>
  <c r="CP76" i="165" s="1"/>
  <c r="FG76" i="165"/>
  <c r="CM76" i="165" s="1"/>
  <c r="FF76" i="165"/>
  <c r="CJ76" i="165" s="1"/>
  <c r="FE76" i="165"/>
  <c r="CG76" i="165" s="1"/>
  <c r="FD76" i="165"/>
  <c r="CD76" i="165" s="1"/>
  <c r="FC76" i="165"/>
  <c r="CA76" i="165" s="1"/>
  <c r="FB76" i="165"/>
  <c r="FL75" i="165"/>
  <c r="CY75" i="165" s="1"/>
  <c r="FK75" i="165"/>
  <c r="CV75" i="165" s="1"/>
  <c r="FJ75" i="165"/>
  <c r="FI75" i="165"/>
  <c r="CS75" i="165" s="1"/>
  <c r="FH75" i="165"/>
  <c r="CP75" i="165" s="1"/>
  <c r="FG75" i="165"/>
  <c r="CM75" i="165" s="1"/>
  <c r="FF75" i="165"/>
  <c r="CJ75" i="165" s="1"/>
  <c r="FE75" i="165"/>
  <c r="CG75" i="165" s="1"/>
  <c r="FD75" i="165"/>
  <c r="CD75" i="165" s="1"/>
  <c r="FC75" i="165"/>
  <c r="CA75" i="165" s="1"/>
  <c r="FB75" i="165"/>
  <c r="FL74" i="165"/>
  <c r="CY74" i="165" s="1"/>
  <c r="FK74" i="165"/>
  <c r="CV74" i="165" s="1"/>
  <c r="FJ74" i="165"/>
  <c r="FI74" i="165"/>
  <c r="CS74" i="165" s="1"/>
  <c r="FH74" i="165"/>
  <c r="CP74" i="165" s="1"/>
  <c r="FG74" i="165"/>
  <c r="CM74" i="165" s="1"/>
  <c r="FF74" i="165"/>
  <c r="CJ74" i="165" s="1"/>
  <c r="FE74" i="165"/>
  <c r="CG74" i="165" s="1"/>
  <c r="FD74" i="165"/>
  <c r="CD74" i="165" s="1"/>
  <c r="FC74" i="165"/>
  <c r="CA74" i="165" s="1"/>
  <c r="FB74" i="165"/>
  <c r="ED74" i="165" s="1"/>
  <c r="DO74" i="165" s="1"/>
  <c r="FL73" i="165"/>
  <c r="CY73" i="165" s="1"/>
  <c r="FK73" i="165"/>
  <c r="CV73" i="165" s="1"/>
  <c r="FJ73" i="165"/>
  <c r="FI73" i="165"/>
  <c r="CS73" i="165" s="1"/>
  <c r="FH73" i="165"/>
  <c r="CP73" i="165" s="1"/>
  <c r="FG73" i="165"/>
  <c r="CM73" i="165" s="1"/>
  <c r="FF73" i="165"/>
  <c r="CJ73" i="165" s="1"/>
  <c r="FE73" i="165"/>
  <c r="CG73" i="165" s="1"/>
  <c r="FD73" i="165"/>
  <c r="CD73" i="165" s="1"/>
  <c r="FC73" i="165"/>
  <c r="CA73" i="165" s="1"/>
  <c r="FB73" i="165"/>
  <c r="FL72" i="165"/>
  <c r="CY72" i="165" s="1"/>
  <c r="FK72" i="165"/>
  <c r="CV72" i="165" s="1"/>
  <c r="FJ72" i="165"/>
  <c r="FI72" i="165"/>
  <c r="CS72" i="165" s="1"/>
  <c r="FH72" i="165"/>
  <c r="CP72" i="165" s="1"/>
  <c r="FG72" i="165"/>
  <c r="CM72" i="165" s="1"/>
  <c r="FF72" i="165"/>
  <c r="CJ72" i="165" s="1"/>
  <c r="FE72" i="165"/>
  <c r="CG72" i="165" s="1"/>
  <c r="FD72" i="165"/>
  <c r="CD72" i="165" s="1"/>
  <c r="FC72" i="165"/>
  <c r="CA72" i="165" s="1"/>
  <c r="FB72" i="165"/>
  <c r="FL71" i="165"/>
  <c r="CY71" i="165" s="1"/>
  <c r="FK71" i="165"/>
  <c r="CV71" i="165" s="1"/>
  <c r="FJ71" i="165"/>
  <c r="FI71" i="165"/>
  <c r="CS71" i="165" s="1"/>
  <c r="FH71" i="165"/>
  <c r="CP71" i="165" s="1"/>
  <c r="FG71" i="165"/>
  <c r="CM71" i="165" s="1"/>
  <c r="FF71" i="165"/>
  <c r="CJ71" i="165" s="1"/>
  <c r="FE71" i="165"/>
  <c r="CG71" i="165" s="1"/>
  <c r="FD71" i="165"/>
  <c r="CD71" i="165" s="1"/>
  <c r="FC71" i="165"/>
  <c r="CA71" i="165" s="1"/>
  <c r="FB71" i="165"/>
  <c r="FL70" i="165"/>
  <c r="CY70" i="165" s="1"/>
  <c r="FK70" i="165"/>
  <c r="CV70" i="165" s="1"/>
  <c r="FJ70" i="165"/>
  <c r="FI70" i="165"/>
  <c r="CS70" i="165" s="1"/>
  <c r="FH70" i="165"/>
  <c r="CP70" i="165" s="1"/>
  <c r="FG70" i="165"/>
  <c r="CM70" i="165" s="1"/>
  <c r="FF70" i="165"/>
  <c r="CJ70" i="165" s="1"/>
  <c r="FE70" i="165"/>
  <c r="CG70" i="165" s="1"/>
  <c r="FD70" i="165"/>
  <c r="CD70" i="165" s="1"/>
  <c r="FC70" i="165"/>
  <c r="CA70" i="165" s="1"/>
  <c r="FB70" i="165"/>
  <c r="FL69" i="165"/>
  <c r="CY69" i="165" s="1"/>
  <c r="FK69" i="165"/>
  <c r="CV69" i="165" s="1"/>
  <c r="FJ69" i="165"/>
  <c r="FI69" i="165"/>
  <c r="CS69" i="165" s="1"/>
  <c r="FH69" i="165"/>
  <c r="CP69" i="165" s="1"/>
  <c r="FG69" i="165"/>
  <c r="CM69" i="165" s="1"/>
  <c r="FF69" i="165"/>
  <c r="CJ69" i="165" s="1"/>
  <c r="FE69" i="165"/>
  <c r="CG69" i="165" s="1"/>
  <c r="FD69" i="165"/>
  <c r="CD69" i="165" s="1"/>
  <c r="FC69" i="165"/>
  <c r="CA69" i="165" s="1"/>
  <c r="FB69" i="165"/>
  <c r="A69" i="165" s="1"/>
  <c r="FL68" i="165"/>
  <c r="CY68" i="165" s="1"/>
  <c r="FK68" i="165"/>
  <c r="CV68" i="165" s="1"/>
  <c r="FJ68" i="165"/>
  <c r="FI68" i="165"/>
  <c r="CS68" i="165" s="1"/>
  <c r="FH68" i="165"/>
  <c r="CP68" i="165" s="1"/>
  <c r="FG68" i="165"/>
  <c r="CM68" i="165" s="1"/>
  <c r="FF68" i="165"/>
  <c r="CJ68" i="165" s="1"/>
  <c r="FE68" i="165"/>
  <c r="CG68" i="165" s="1"/>
  <c r="FD68" i="165"/>
  <c r="CD68" i="165" s="1"/>
  <c r="FC68" i="165"/>
  <c r="CA68" i="165" s="1"/>
  <c r="FB68" i="165"/>
  <c r="FL67" i="165"/>
  <c r="CY67" i="165" s="1"/>
  <c r="FK67" i="165"/>
  <c r="CV67" i="165" s="1"/>
  <c r="FJ67" i="165"/>
  <c r="FI67" i="165"/>
  <c r="CS67" i="165" s="1"/>
  <c r="FH67" i="165"/>
  <c r="CP67" i="165" s="1"/>
  <c r="FG67" i="165"/>
  <c r="CM67" i="165" s="1"/>
  <c r="FF67" i="165"/>
  <c r="CJ67" i="165" s="1"/>
  <c r="FE67" i="165"/>
  <c r="CG67" i="165" s="1"/>
  <c r="FD67" i="165"/>
  <c r="CD67" i="165" s="1"/>
  <c r="FC67" i="165"/>
  <c r="CA67" i="165" s="1"/>
  <c r="FB67" i="165"/>
  <c r="FL66" i="165"/>
  <c r="CY66" i="165" s="1"/>
  <c r="FK66" i="165"/>
  <c r="CV66" i="165" s="1"/>
  <c r="FJ66" i="165"/>
  <c r="FI66" i="165"/>
  <c r="CS66" i="165" s="1"/>
  <c r="FH66" i="165"/>
  <c r="CP66" i="165" s="1"/>
  <c r="FG66" i="165"/>
  <c r="CM66" i="165" s="1"/>
  <c r="FF66" i="165"/>
  <c r="CJ66" i="165" s="1"/>
  <c r="FE66" i="165"/>
  <c r="CG66" i="165" s="1"/>
  <c r="FD66" i="165"/>
  <c r="CD66" i="165" s="1"/>
  <c r="FC66" i="165"/>
  <c r="CA66" i="165" s="1"/>
  <c r="FB66" i="165"/>
  <c r="FL65" i="165"/>
  <c r="CY65" i="165" s="1"/>
  <c r="FK65" i="165"/>
  <c r="CV65" i="165" s="1"/>
  <c r="FJ65" i="165"/>
  <c r="FI65" i="165"/>
  <c r="CS65" i="165" s="1"/>
  <c r="FH65" i="165"/>
  <c r="CP65" i="165" s="1"/>
  <c r="FG65" i="165"/>
  <c r="CM65" i="165" s="1"/>
  <c r="FF65" i="165"/>
  <c r="CJ65" i="165" s="1"/>
  <c r="FE65" i="165"/>
  <c r="CG65" i="165" s="1"/>
  <c r="FD65" i="165"/>
  <c r="CD65" i="165" s="1"/>
  <c r="FC65" i="165"/>
  <c r="CA65" i="165" s="1"/>
  <c r="FB65" i="165"/>
  <c r="FL64" i="165"/>
  <c r="CY64" i="165" s="1"/>
  <c r="FK64" i="165"/>
  <c r="CV64" i="165" s="1"/>
  <c r="FJ64" i="165"/>
  <c r="FI64" i="165"/>
  <c r="CS64" i="165" s="1"/>
  <c r="FH64" i="165"/>
  <c r="CP64" i="165" s="1"/>
  <c r="FG64" i="165"/>
  <c r="CM64" i="165" s="1"/>
  <c r="FF64" i="165"/>
  <c r="CJ64" i="165" s="1"/>
  <c r="FE64" i="165"/>
  <c r="CG64" i="165" s="1"/>
  <c r="FD64" i="165"/>
  <c r="CD64" i="165" s="1"/>
  <c r="FC64" i="165"/>
  <c r="CA64" i="165" s="1"/>
  <c r="FB64" i="165"/>
  <c r="FL63" i="165"/>
  <c r="CY63" i="165" s="1"/>
  <c r="FK63" i="165"/>
  <c r="CV63" i="165" s="1"/>
  <c r="FJ63" i="165"/>
  <c r="FI63" i="165"/>
  <c r="CS63" i="165" s="1"/>
  <c r="FH63" i="165"/>
  <c r="CP63" i="165" s="1"/>
  <c r="FG63" i="165"/>
  <c r="CM63" i="165" s="1"/>
  <c r="FF63" i="165"/>
  <c r="CJ63" i="165" s="1"/>
  <c r="FE63" i="165"/>
  <c r="CG63" i="165" s="1"/>
  <c r="FD63" i="165"/>
  <c r="CD63" i="165" s="1"/>
  <c r="FC63" i="165"/>
  <c r="CA63" i="165" s="1"/>
  <c r="FB63" i="165"/>
  <c r="FL62" i="165"/>
  <c r="CY62" i="165" s="1"/>
  <c r="FK62" i="165"/>
  <c r="CV62" i="165" s="1"/>
  <c r="FJ62" i="165"/>
  <c r="FI62" i="165"/>
  <c r="CS62" i="165" s="1"/>
  <c r="FH62" i="165"/>
  <c r="CP62" i="165" s="1"/>
  <c r="FG62" i="165"/>
  <c r="CM62" i="165" s="1"/>
  <c r="FF62" i="165"/>
  <c r="CJ62" i="165" s="1"/>
  <c r="FE62" i="165"/>
  <c r="CG62" i="165" s="1"/>
  <c r="FD62" i="165"/>
  <c r="CD62" i="165" s="1"/>
  <c r="FC62" i="165"/>
  <c r="CA62" i="165" s="1"/>
  <c r="FB62" i="165"/>
  <c r="DR62" i="165" s="1"/>
  <c r="FL61" i="165"/>
  <c r="CY61" i="165" s="1"/>
  <c r="FK61" i="165"/>
  <c r="CV61" i="165" s="1"/>
  <c r="FJ61" i="165"/>
  <c r="FI61" i="165"/>
  <c r="CS61" i="165" s="1"/>
  <c r="FH61" i="165"/>
  <c r="CP61" i="165" s="1"/>
  <c r="FG61" i="165"/>
  <c r="CM61" i="165" s="1"/>
  <c r="FF61" i="165"/>
  <c r="CJ61" i="165" s="1"/>
  <c r="FE61" i="165"/>
  <c r="CG61" i="165" s="1"/>
  <c r="FD61" i="165"/>
  <c r="CD61" i="165" s="1"/>
  <c r="FC61" i="165"/>
  <c r="CA61" i="165" s="1"/>
  <c r="FB61" i="165"/>
  <c r="DR61" i="165" s="1"/>
  <c r="FL60" i="165"/>
  <c r="CY60" i="165" s="1"/>
  <c r="FK60" i="165"/>
  <c r="CV60" i="165" s="1"/>
  <c r="FJ60" i="165"/>
  <c r="FI60" i="165"/>
  <c r="CS60" i="165" s="1"/>
  <c r="FH60" i="165"/>
  <c r="CP60" i="165" s="1"/>
  <c r="FG60" i="165"/>
  <c r="CM60" i="165" s="1"/>
  <c r="FF60" i="165"/>
  <c r="CJ60" i="165" s="1"/>
  <c r="FE60" i="165"/>
  <c r="CG60" i="165" s="1"/>
  <c r="FD60" i="165"/>
  <c r="CD60" i="165" s="1"/>
  <c r="FC60" i="165"/>
  <c r="CA60" i="165" s="1"/>
  <c r="FB60" i="165"/>
  <c r="FL59" i="165"/>
  <c r="CY59" i="165" s="1"/>
  <c r="FK59" i="165"/>
  <c r="CV59" i="165" s="1"/>
  <c r="FJ59" i="165"/>
  <c r="FI59" i="165"/>
  <c r="CS59" i="165" s="1"/>
  <c r="FH59" i="165"/>
  <c r="CP59" i="165" s="1"/>
  <c r="FG59" i="165"/>
  <c r="CM59" i="165" s="1"/>
  <c r="FF59" i="165"/>
  <c r="CJ59" i="165" s="1"/>
  <c r="FE59" i="165"/>
  <c r="CG59" i="165" s="1"/>
  <c r="FD59" i="165"/>
  <c r="CD59" i="165" s="1"/>
  <c r="FC59" i="165"/>
  <c r="CA59" i="165" s="1"/>
  <c r="FB59" i="165"/>
  <c r="FL58" i="165"/>
  <c r="CY58" i="165" s="1"/>
  <c r="FK58" i="165"/>
  <c r="CV58" i="165" s="1"/>
  <c r="FJ58" i="165"/>
  <c r="FI58" i="165"/>
  <c r="CS58" i="165" s="1"/>
  <c r="FH58" i="165"/>
  <c r="CP58" i="165" s="1"/>
  <c r="FG58" i="165"/>
  <c r="CM58" i="165" s="1"/>
  <c r="FF58" i="165"/>
  <c r="CJ58" i="165" s="1"/>
  <c r="FE58" i="165"/>
  <c r="CG58" i="165" s="1"/>
  <c r="FD58" i="165"/>
  <c r="CD58" i="165" s="1"/>
  <c r="FC58" i="165"/>
  <c r="CA58" i="165" s="1"/>
  <c r="FB58" i="165"/>
  <c r="FL57" i="165"/>
  <c r="CY57" i="165" s="1"/>
  <c r="FK57" i="165"/>
  <c r="CV57" i="165" s="1"/>
  <c r="FJ57" i="165"/>
  <c r="FI57" i="165"/>
  <c r="CS57" i="165" s="1"/>
  <c r="FH57" i="165"/>
  <c r="CP57" i="165" s="1"/>
  <c r="FG57" i="165"/>
  <c r="CM57" i="165" s="1"/>
  <c r="FF57" i="165"/>
  <c r="CJ57" i="165" s="1"/>
  <c r="FE57" i="165"/>
  <c r="CG57" i="165" s="1"/>
  <c r="FD57" i="165"/>
  <c r="CD57" i="165" s="1"/>
  <c r="FC57" i="165"/>
  <c r="CA57" i="165" s="1"/>
  <c r="FB57" i="165"/>
  <c r="FL56" i="165"/>
  <c r="CY56" i="165" s="1"/>
  <c r="FK56" i="165"/>
  <c r="CV56" i="165" s="1"/>
  <c r="FJ56" i="165"/>
  <c r="FI56" i="165"/>
  <c r="CS56" i="165" s="1"/>
  <c r="FH56" i="165"/>
  <c r="CP56" i="165" s="1"/>
  <c r="FG56" i="165"/>
  <c r="CM56" i="165" s="1"/>
  <c r="FF56" i="165"/>
  <c r="CJ56" i="165" s="1"/>
  <c r="FE56" i="165"/>
  <c r="CG56" i="165" s="1"/>
  <c r="FD56" i="165"/>
  <c r="CD56" i="165" s="1"/>
  <c r="FC56" i="165"/>
  <c r="CA56" i="165" s="1"/>
  <c r="FB56" i="165"/>
  <c r="FL55" i="165"/>
  <c r="CY55" i="165" s="1"/>
  <c r="FK55" i="165"/>
  <c r="CV55" i="165" s="1"/>
  <c r="FJ55" i="165"/>
  <c r="FI55" i="165"/>
  <c r="CS55" i="165" s="1"/>
  <c r="FH55" i="165"/>
  <c r="CP55" i="165" s="1"/>
  <c r="FG55" i="165"/>
  <c r="CM55" i="165" s="1"/>
  <c r="FF55" i="165"/>
  <c r="CJ55" i="165" s="1"/>
  <c r="FE55" i="165"/>
  <c r="CG55" i="165" s="1"/>
  <c r="FD55" i="165"/>
  <c r="CD55" i="165" s="1"/>
  <c r="FC55" i="165"/>
  <c r="CA55" i="165" s="1"/>
  <c r="FB55" i="165"/>
  <c r="FL54" i="165"/>
  <c r="CY54" i="165" s="1"/>
  <c r="FK54" i="165"/>
  <c r="CV54" i="165" s="1"/>
  <c r="FJ54" i="165"/>
  <c r="FI54" i="165"/>
  <c r="CS54" i="165" s="1"/>
  <c r="FH54" i="165"/>
  <c r="CP54" i="165" s="1"/>
  <c r="FG54" i="165"/>
  <c r="CM54" i="165" s="1"/>
  <c r="FF54" i="165"/>
  <c r="CJ54" i="165" s="1"/>
  <c r="FE54" i="165"/>
  <c r="CG54" i="165" s="1"/>
  <c r="FD54" i="165"/>
  <c r="CD54" i="165" s="1"/>
  <c r="FC54" i="165"/>
  <c r="CA54" i="165" s="1"/>
  <c r="FB54" i="165"/>
  <c r="ED54" i="165" s="1"/>
  <c r="DO54" i="165" s="1"/>
  <c r="FL53" i="165"/>
  <c r="CY53" i="165" s="1"/>
  <c r="FK53" i="165"/>
  <c r="CV53" i="165" s="1"/>
  <c r="FJ53" i="165"/>
  <c r="FI53" i="165"/>
  <c r="CS53" i="165" s="1"/>
  <c r="FH53" i="165"/>
  <c r="CP53" i="165" s="1"/>
  <c r="FG53" i="165"/>
  <c r="CM53" i="165" s="1"/>
  <c r="FF53" i="165"/>
  <c r="CJ53" i="165" s="1"/>
  <c r="FE53" i="165"/>
  <c r="CG53" i="165" s="1"/>
  <c r="FD53" i="165"/>
  <c r="CD53" i="165" s="1"/>
  <c r="FC53" i="165"/>
  <c r="CA53" i="165" s="1"/>
  <c r="FB53" i="165"/>
  <c r="FL52" i="165"/>
  <c r="CY52" i="165" s="1"/>
  <c r="FK52" i="165"/>
  <c r="CV52" i="165" s="1"/>
  <c r="FJ52" i="165"/>
  <c r="FI52" i="165"/>
  <c r="CS52" i="165" s="1"/>
  <c r="FH52" i="165"/>
  <c r="CP52" i="165" s="1"/>
  <c r="FG52" i="165"/>
  <c r="CM52" i="165" s="1"/>
  <c r="FF52" i="165"/>
  <c r="CJ52" i="165" s="1"/>
  <c r="FE52" i="165"/>
  <c r="CG52" i="165" s="1"/>
  <c r="FD52" i="165"/>
  <c r="CD52" i="165" s="1"/>
  <c r="FC52" i="165"/>
  <c r="CA52" i="165" s="1"/>
  <c r="FB52" i="165"/>
  <c r="FL51" i="165"/>
  <c r="CY51" i="165" s="1"/>
  <c r="FK51" i="165"/>
  <c r="CV51" i="165" s="1"/>
  <c r="FJ51" i="165"/>
  <c r="FI51" i="165"/>
  <c r="CS51" i="165" s="1"/>
  <c r="FH51" i="165"/>
  <c r="CP51" i="165" s="1"/>
  <c r="FG51" i="165"/>
  <c r="CM51" i="165" s="1"/>
  <c r="FF51" i="165"/>
  <c r="CJ51" i="165" s="1"/>
  <c r="FE51" i="165"/>
  <c r="CG51" i="165" s="1"/>
  <c r="FD51" i="165"/>
  <c r="CD51" i="165" s="1"/>
  <c r="FC51" i="165"/>
  <c r="CA51" i="165" s="1"/>
  <c r="FB51" i="165"/>
  <c r="FL50" i="165"/>
  <c r="CY50" i="165" s="1"/>
  <c r="FK50" i="165"/>
  <c r="CV50" i="165" s="1"/>
  <c r="FJ50" i="165"/>
  <c r="FI50" i="165"/>
  <c r="CS50" i="165" s="1"/>
  <c r="FH50" i="165"/>
  <c r="CP50" i="165" s="1"/>
  <c r="FG50" i="165"/>
  <c r="CM50" i="165" s="1"/>
  <c r="FF50" i="165"/>
  <c r="CJ50" i="165" s="1"/>
  <c r="FE50" i="165"/>
  <c r="CG50" i="165" s="1"/>
  <c r="FD50" i="165"/>
  <c r="CD50" i="165" s="1"/>
  <c r="FC50" i="165"/>
  <c r="CA50" i="165" s="1"/>
  <c r="FB50" i="165"/>
  <c r="FL49" i="165"/>
  <c r="CY49" i="165" s="1"/>
  <c r="FK49" i="165"/>
  <c r="CV49" i="165" s="1"/>
  <c r="FJ49" i="165"/>
  <c r="FI49" i="165"/>
  <c r="CS49" i="165" s="1"/>
  <c r="FH49" i="165"/>
  <c r="CP49" i="165" s="1"/>
  <c r="FG49" i="165"/>
  <c r="CM49" i="165" s="1"/>
  <c r="FF49" i="165"/>
  <c r="CJ49" i="165" s="1"/>
  <c r="FE49" i="165"/>
  <c r="CG49" i="165" s="1"/>
  <c r="FD49" i="165"/>
  <c r="CD49" i="165" s="1"/>
  <c r="FC49" i="165"/>
  <c r="CA49" i="165" s="1"/>
  <c r="FB49" i="165"/>
  <c r="FL48" i="165"/>
  <c r="CY48" i="165" s="1"/>
  <c r="FK48" i="165"/>
  <c r="CV48" i="165" s="1"/>
  <c r="FJ48" i="165"/>
  <c r="FI48" i="165"/>
  <c r="CS48" i="165" s="1"/>
  <c r="FH48" i="165"/>
  <c r="CP48" i="165" s="1"/>
  <c r="FG48" i="165"/>
  <c r="CM48" i="165" s="1"/>
  <c r="FF48" i="165"/>
  <c r="CJ48" i="165" s="1"/>
  <c r="FE48" i="165"/>
  <c r="CG48" i="165" s="1"/>
  <c r="FD48" i="165"/>
  <c r="CD48" i="165" s="1"/>
  <c r="FC48" i="165"/>
  <c r="CA48" i="165" s="1"/>
  <c r="FB48" i="165"/>
  <c r="FL47" i="165"/>
  <c r="CY47" i="165" s="1"/>
  <c r="FK47" i="165"/>
  <c r="CV47" i="165" s="1"/>
  <c r="FJ47" i="165"/>
  <c r="FI47" i="165"/>
  <c r="CS47" i="165" s="1"/>
  <c r="FH47" i="165"/>
  <c r="CP47" i="165" s="1"/>
  <c r="FG47" i="165"/>
  <c r="CM47" i="165" s="1"/>
  <c r="FF47" i="165"/>
  <c r="CJ47" i="165" s="1"/>
  <c r="FE47" i="165"/>
  <c r="CG47" i="165" s="1"/>
  <c r="FD47" i="165"/>
  <c r="CD47" i="165" s="1"/>
  <c r="FC47" i="165"/>
  <c r="CA47" i="165" s="1"/>
  <c r="FB47" i="165"/>
  <c r="FL46" i="165"/>
  <c r="CY46" i="165" s="1"/>
  <c r="FK46" i="165"/>
  <c r="CV46" i="165" s="1"/>
  <c r="FJ46" i="165"/>
  <c r="FI46" i="165"/>
  <c r="CS46" i="165" s="1"/>
  <c r="FH46" i="165"/>
  <c r="CP46" i="165" s="1"/>
  <c r="FG46" i="165"/>
  <c r="CM46" i="165" s="1"/>
  <c r="FF46" i="165"/>
  <c r="CJ46" i="165" s="1"/>
  <c r="FE46" i="165"/>
  <c r="CG46" i="165" s="1"/>
  <c r="FD46" i="165"/>
  <c r="CD46" i="165" s="1"/>
  <c r="FC46" i="165"/>
  <c r="CA46" i="165" s="1"/>
  <c r="FB46" i="165"/>
  <c r="EP46" i="165" s="1"/>
  <c r="FL45" i="165"/>
  <c r="CY45" i="165" s="1"/>
  <c r="FK45" i="165"/>
  <c r="CV45" i="165" s="1"/>
  <c r="FJ45" i="165"/>
  <c r="FI45" i="165"/>
  <c r="CS45" i="165" s="1"/>
  <c r="FH45" i="165"/>
  <c r="CP45" i="165" s="1"/>
  <c r="FG45" i="165"/>
  <c r="CM45" i="165" s="1"/>
  <c r="FF45" i="165"/>
  <c r="CJ45" i="165" s="1"/>
  <c r="FE45" i="165"/>
  <c r="CG45" i="165" s="1"/>
  <c r="FD45" i="165"/>
  <c r="CD45" i="165" s="1"/>
  <c r="FC45" i="165"/>
  <c r="CA45" i="165" s="1"/>
  <c r="FB45" i="165"/>
  <c r="FL44" i="165"/>
  <c r="CY44" i="165" s="1"/>
  <c r="FK44" i="165"/>
  <c r="CV44" i="165" s="1"/>
  <c r="FJ44" i="165"/>
  <c r="FI44" i="165"/>
  <c r="CS44" i="165" s="1"/>
  <c r="FH44" i="165"/>
  <c r="CP44" i="165" s="1"/>
  <c r="FG44" i="165"/>
  <c r="CM44" i="165" s="1"/>
  <c r="FF44" i="165"/>
  <c r="CJ44" i="165" s="1"/>
  <c r="FE44" i="165"/>
  <c r="CG44" i="165" s="1"/>
  <c r="FD44" i="165"/>
  <c r="CD44" i="165" s="1"/>
  <c r="FC44" i="165"/>
  <c r="CA44" i="165" s="1"/>
  <c r="FB44" i="165"/>
  <c r="FL43" i="165"/>
  <c r="CY43" i="165" s="1"/>
  <c r="FK43" i="165"/>
  <c r="CV43" i="165" s="1"/>
  <c r="FJ43" i="165"/>
  <c r="FI43" i="165"/>
  <c r="CS43" i="165" s="1"/>
  <c r="FH43" i="165"/>
  <c r="CP43" i="165" s="1"/>
  <c r="FG43" i="165"/>
  <c r="CM43" i="165" s="1"/>
  <c r="FF43" i="165"/>
  <c r="CJ43" i="165" s="1"/>
  <c r="FE43" i="165"/>
  <c r="CG43" i="165" s="1"/>
  <c r="FD43" i="165"/>
  <c r="CD43" i="165" s="1"/>
  <c r="FC43" i="165"/>
  <c r="CA43" i="165" s="1"/>
  <c r="FB43" i="165"/>
  <c r="FL42" i="165"/>
  <c r="CY42" i="165" s="1"/>
  <c r="FK42" i="165"/>
  <c r="CV42" i="165" s="1"/>
  <c r="FJ42" i="165"/>
  <c r="FI42" i="165"/>
  <c r="CS42" i="165" s="1"/>
  <c r="FH42" i="165"/>
  <c r="CP42" i="165" s="1"/>
  <c r="FG42" i="165"/>
  <c r="CM42" i="165" s="1"/>
  <c r="FF42" i="165"/>
  <c r="CJ42" i="165" s="1"/>
  <c r="FE42" i="165"/>
  <c r="CG42" i="165" s="1"/>
  <c r="FD42" i="165"/>
  <c r="CD42" i="165" s="1"/>
  <c r="FC42" i="165"/>
  <c r="CA42" i="165" s="1"/>
  <c r="FB42" i="165"/>
  <c r="EP42" i="165" s="1"/>
  <c r="FL41" i="165"/>
  <c r="CY41" i="165" s="1"/>
  <c r="FK41" i="165"/>
  <c r="CV41" i="165" s="1"/>
  <c r="FJ41" i="165"/>
  <c r="FI41" i="165"/>
  <c r="CS41" i="165" s="1"/>
  <c r="FH41" i="165"/>
  <c r="CP41" i="165" s="1"/>
  <c r="FG41" i="165"/>
  <c r="CM41" i="165" s="1"/>
  <c r="FF41" i="165"/>
  <c r="CJ41" i="165" s="1"/>
  <c r="FE41" i="165"/>
  <c r="CG41" i="165" s="1"/>
  <c r="FD41" i="165"/>
  <c r="CD41" i="165" s="1"/>
  <c r="FC41" i="165"/>
  <c r="CA41" i="165" s="1"/>
  <c r="FB41" i="165"/>
  <c r="FL40" i="165"/>
  <c r="CY40" i="165" s="1"/>
  <c r="FK40" i="165"/>
  <c r="CV40" i="165" s="1"/>
  <c r="FJ40" i="165"/>
  <c r="FI40" i="165"/>
  <c r="CS40" i="165" s="1"/>
  <c r="FH40" i="165"/>
  <c r="CP40" i="165" s="1"/>
  <c r="FG40" i="165"/>
  <c r="CM40" i="165" s="1"/>
  <c r="FF40" i="165"/>
  <c r="CJ40" i="165" s="1"/>
  <c r="FE40" i="165"/>
  <c r="CG40" i="165" s="1"/>
  <c r="FD40" i="165"/>
  <c r="CD40" i="165" s="1"/>
  <c r="FC40" i="165"/>
  <c r="CA40" i="165" s="1"/>
  <c r="FB40" i="165"/>
  <c r="FL39" i="165"/>
  <c r="CY39" i="165" s="1"/>
  <c r="FK39" i="165"/>
  <c r="CV39" i="165" s="1"/>
  <c r="FJ39" i="165"/>
  <c r="FI39" i="165"/>
  <c r="CS39" i="165" s="1"/>
  <c r="FH39" i="165"/>
  <c r="CP39" i="165" s="1"/>
  <c r="FG39" i="165"/>
  <c r="CM39" i="165" s="1"/>
  <c r="FF39" i="165"/>
  <c r="CJ39" i="165" s="1"/>
  <c r="FE39" i="165"/>
  <c r="CG39" i="165" s="1"/>
  <c r="FD39" i="165"/>
  <c r="CD39" i="165" s="1"/>
  <c r="FC39" i="165"/>
  <c r="CA39" i="165" s="1"/>
  <c r="FB39" i="165"/>
  <c r="FL38" i="165"/>
  <c r="CY38" i="165" s="1"/>
  <c r="FK38" i="165"/>
  <c r="CV38" i="165" s="1"/>
  <c r="FJ38" i="165"/>
  <c r="FI38" i="165"/>
  <c r="CS38" i="165" s="1"/>
  <c r="FH38" i="165"/>
  <c r="CP38" i="165" s="1"/>
  <c r="FG38" i="165"/>
  <c r="CM38" i="165" s="1"/>
  <c r="FF38" i="165"/>
  <c r="CJ38" i="165" s="1"/>
  <c r="FE38" i="165"/>
  <c r="CG38" i="165" s="1"/>
  <c r="FD38" i="165"/>
  <c r="CD38" i="165" s="1"/>
  <c r="FC38" i="165"/>
  <c r="CA38" i="165" s="1"/>
  <c r="FB38" i="165"/>
  <c r="FL37" i="165"/>
  <c r="CY37" i="165" s="1"/>
  <c r="FK37" i="165"/>
  <c r="CV37" i="165" s="1"/>
  <c r="FJ37" i="165"/>
  <c r="FI37" i="165"/>
  <c r="CS37" i="165" s="1"/>
  <c r="FH37" i="165"/>
  <c r="CP37" i="165" s="1"/>
  <c r="FG37" i="165"/>
  <c r="CM37" i="165" s="1"/>
  <c r="FF37" i="165"/>
  <c r="CJ37" i="165" s="1"/>
  <c r="FE37" i="165"/>
  <c r="CG37" i="165" s="1"/>
  <c r="FD37" i="165"/>
  <c r="CD37" i="165" s="1"/>
  <c r="FC37" i="165"/>
  <c r="CA37" i="165" s="1"/>
  <c r="FB37" i="165"/>
  <c r="FL36" i="165"/>
  <c r="CY36" i="165" s="1"/>
  <c r="FK36" i="165"/>
  <c r="CV36" i="165" s="1"/>
  <c r="FJ36" i="165"/>
  <c r="FI36" i="165"/>
  <c r="CS36" i="165" s="1"/>
  <c r="FH36" i="165"/>
  <c r="CP36" i="165" s="1"/>
  <c r="FG36" i="165"/>
  <c r="CM36" i="165" s="1"/>
  <c r="FF36" i="165"/>
  <c r="CJ36" i="165" s="1"/>
  <c r="FE36" i="165"/>
  <c r="CG36" i="165" s="1"/>
  <c r="FD36" i="165"/>
  <c r="CD36" i="165" s="1"/>
  <c r="FC36" i="165"/>
  <c r="CA36" i="165" s="1"/>
  <c r="FB36" i="165"/>
  <c r="FL35" i="165"/>
  <c r="CY35" i="165" s="1"/>
  <c r="FK35" i="165"/>
  <c r="CV35" i="165" s="1"/>
  <c r="FJ35" i="165"/>
  <c r="FI35" i="165"/>
  <c r="CS35" i="165" s="1"/>
  <c r="FH35" i="165"/>
  <c r="CP35" i="165" s="1"/>
  <c r="FG35" i="165"/>
  <c r="CM35" i="165" s="1"/>
  <c r="FF35" i="165"/>
  <c r="CJ35" i="165" s="1"/>
  <c r="FE35" i="165"/>
  <c r="CG35" i="165" s="1"/>
  <c r="FD35" i="165"/>
  <c r="CD35" i="165" s="1"/>
  <c r="FC35" i="165"/>
  <c r="CA35" i="165" s="1"/>
  <c r="FB35" i="165"/>
  <c r="FL34" i="165"/>
  <c r="CY34" i="165" s="1"/>
  <c r="FK34" i="165"/>
  <c r="CV34" i="165" s="1"/>
  <c r="FJ34" i="165"/>
  <c r="FI34" i="165"/>
  <c r="CS34" i="165" s="1"/>
  <c r="FH34" i="165"/>
  <c r="CP34" i="165" s="1"/>
  <c r="FG34" i="165"/>
  <c r="CM34" i="165" s="1"/>
  <c r="FF34" i="165"/>
  <c r="CJ34" i="165" s="1"/>
  <c r="FE34" i="165"/>
  <c r="CG34" i="165" s="1"/>
  <c r="FD34" i="165"/>
  <c r="CD34" i="165" s="1"/>
  <c r="FC34" i="165"/>
  <c r="CA34" i="165" s="1"/>
  <c r="FB34" i="165"/>
  <c r="EP34" i="165" s="1"/>
  <c r="FL33" i="165"/>
  <c r="CY33" i="165" s="1"/>
  <c r="FK33" i="165"/>
  <c r="CV33" i="165" s="1"/>
  <c r="FJ33" i="165"/>
  <c r="FI33" i="165"/>
  <c r="CS33" i="165" s="1"/>
  <c r="FH33" i="165"/>
  <c r="CP33" i="165" s="1"/>
  <c r="FG33" i="165"/>
  <c r="CM33" i="165" s="1"/>
  <c r="FF33" i="165"/>
  <c r="CJ33" i="165" s="1"/>
  <c r="FE33" i="165"/>
  <c r="CG33" i="165" s="1"/>
  <c r="FD33" i="165"/>
  <c r="CD33" i="165" s="1"/>
  <c r="FC33" i="165"/>
  <c r="CA33" i="165" s="1"/>
  <c r="FB33" i="165"/>
  <c r="FL32" i="165"/>
  <c r="CY32" i="165" s="1"/>
  <c r="FK32" i="165"/>
  <c r="CV32" i="165" s="1"/>
  <c r="FJ32" i="165"/>
  <c r="FI32" i="165"/>
  <c r="CS32" i="165" s="1"/>
  <c r="FH32" i="165"/>
  <c r="CP32" i="165" s="1"/>
  <c r="FG32" i="165"/>
  <c r="CM32" i="165" s="1"/>
  <c r="FF32" i="165"/>
  <c r="CJ32" i="165" s="1"/>
  <c r="FE32" i="165"/>
  <c r="CG32" i="165" s="1"/>
  <c r="FD32" i="165"/>
  <c r="CD32" i="165" s="1"/>
  <c r="FC32" i="165"/>
  <c r="CA32" i="165" s="1"/>
  <c r="FB32" i="165"/>
  <c r="FL31" i="165"/>
  <c r="CY31" i="165" s="1"/>
  <c r="FK31" i="165"/>
  <c r="CV31" i="165" s="1"/>
  <c r="FJ31" i="165"/>
  <c r="FI31" i="165"/>
  <c r="CS31" i="165" s="1"/>
  <c r="FH31" i="165"/>
  <c r="CP31" i="165" s="1"/>
  <c r="FG31" i="165"/>
  <c r="CM31" i="165" s="1"/>
  <c r="FF31" i="165"/>
  <c r="CJ31" i="165" s="1"/>
  <c r="FE31" i="165"/>
  <c r="CG31" i="165" s="1"/>
  <c r="FD31" i="165"/>
  <c r="CD31" i="165" s="1"/>
  <c r="FC31" i="165"/>
  <c r="CA31" i="165" s="1"/>
  <c r="FB31" i="165"/>
  <c r="FL30" i="165"/>
  <c r="CY30" i="165" s="1"/>
  <c r="FK30" i="165"/>
  <c r="CV30" i="165" s="1"/>
  <c r="FJ30" i="165"/>
  <c r="FI30" i="165"/>
  <c r="CS30" i="165" s="1"/>
  <c r="FH30" i="165"/>
  <c r="CP30" i="165" s="1"/>
  <c r="FG30" i="165"/>
  <c r="CM30" i="165" s="1"/>
  <c r="FF30" i="165"/>
  <c r="CJ30" i="165" s="1"/>
  <c r="FE30" i="165"/>
  <c r="CG30" i="165" s="1"/>
  <c r="FD30" i="165"/>
  <c r="CD30" i="165" s="1"/>
  <c r="FC30" i="165"/>
  <c r="CA30" i="165" s="1"/>
  <c r="FB30" i="165"/>
  <c r="A30" i="165" s="1"/>
  <c r="FL29" i="165"/>
  <c r="CY29" i="165" s="1"/>
  <c r="FK29" i="165"/>
  <c r="CV29" i="165" s="1"/>
  <c r="FJ29" i="165"/>
  <c r="FI29" i="165"/>
  <c r="CS29" i="165" s="1"/>
  <c r="FH29" i="165"/>
  <c r="CP29" i="165" s="1"/>
  <c r="FG29" i="165"/>
  <c r="CM29" i="165" s="1"/>
  <c r="FF29" i="165"/>
  <c r="CJ29" i="165" s="1"/>
  <c r="FE29" i="165"/>
  <c r="CG29" i="165" s="1"/>
  <c r="FD29" i="165"/>
  <c r="CD29" i="165" s="1"/>
  <c r="FC29" i="165"/>
  <c r="CA29" i="165" s="1"/>
  <c r="FB29" i="165"/>
  <c r="FL28" i="165"/>
  <c r="CY28" i="165" s="1"/>
  <c r="FK28" i="165"/>
  <c r="CV28" i="165" s="1"/>
  <c r="FJ28" i="165"/>
  <c r="FI28" i="165"/>
  <c r="CS28" i="165" s="1"/>
  <c r="FH28" i="165"/>
  <c r="CP28" i="165" s="1"/>
  <c r="FG28" i="165"/>
  <c r="CM28" i="165" s="1"/>
  <c r="FF28" i="165"/>
  <c r="CJ28" i="165" s="1"/>
  <c r="FE28" i="165"/>
  <c r="CG28" i="165" s="1"/>
  <c r="FD28" i="165"/>
  <c r="CD28" i="165" s="1"/>
  <c r="FC28" i="165"/>
  <c r="CA28" i="165" s="1"/>
  <c r="FB28" i="165"/>
  <c r="FL27" i="165"/>
  <c r="CY27" i="165" s="1"/>
  <c r="FK27" i="165"/>
  <c r="CV27" i="165" s="1"/>
  <c r="FJ27" i="165"/>
  <c r="FI27" i="165"/>
  <c r="CS27" i="165" s="1"/>
  <c r="FH27" i="165"/>
  <c r="CP27" i="165" s="1"/>
  <c r="FG27" i="165"/>
  <c r="CM27" i="165" s="1"/>
  <c r="FF27" i="165"/>
  <c r="CJ27" i="165" s="1"/>
  <c r="FE27" i="165"/>
  <c r="CG27" i="165" s="1"/>
  <c r="FD27" i="165"/>
  <c r="CD27" i="165" s="1"/>
  <c r="FC27" i="165"/>
  <c r="CA27" i="165" s="1"/>
  <c r="FB27" i="165"/>
  <c r="FL26" i="165"/>
  <c r="CY26" i="165" s="1"/>
  <c r="FK26" i="165"/>
  <c r="CV26" i="165" s="1"/>
  <c r="FJ26" i="165"/>
  <c r="FI26" i="165"/>
  <c r="CS26" i="165" s="1"/>
  <c r="FH26" i="165"/>
  <c r="CP26" i="165" s="1"/>
  <c r="FG26" i="165"/>
  <c r="CM26" i="165" s="1"/>
  <c r="FF26" i="165"/>
  <c r="CJ26" i="165" s="1"/>
  <c r="FE26" i="165"/>
  <c r="CG26" i="165" s="1"/>
  <c r="FD26" i="165"/>
  <c r="CD26" i="165" s="1"/>
  <c r="FC26" i="165"/>
  <c r="CA26" i="165" s="1"/>
  <c r="FB26" i="165"/>
  <c r="FL25" i="165"/>
  <c r="CY25" i="165" s="1"/>
  <c r="FK25" i="165"/>
  <c r="CV25" i="165" s="1"/>
  <c r="FJ25" i="165"/>
  <c r="FI25" i="165"/>
  <c r="CS25" i="165" s="1"/>
  <c r="FH25" i="165"/>
  <c r="CP25" i="165" s="1"/>
  <c r="FG25" i="165"/>
  <c r="CM25" i="165" s="1"/>
  <c r="FF25" i="165"/>
  <c r="CJ25" i="165" s="1"/>
  <c r="FE25" i="165"/>
  <c r="CG25" i="165" s="1"/>
  <c r="FD25" i="165"/>
  <c r="CD25" i="165" s="1"/>
  <c r="FC25" i="165"/>
  <c r="CA25" i="165" s="1"/>
  <c r="FB25" i="165"/>
  <c r="FL24" i="165"/>
  <c r="CY24" i="165" s="1"/>
  <c r="FK24" i="165"/>
  <c r="CV24" i="165" s="1"/>
  <c r="FJ24" i="165"/>
  <c r="FI24" i="165"/>
  <c r="CS24" i="165" s="1"/>
  <c r="FH24" i="165"/>
  <c r="CP24" i="165" s="1"/>
  <c r="FG24" i="165"/>
  <c r="CM24" i="165" s="1"/>
  <c r="FF24" i="165"/>
  <c r="CJ24" i="165" s="1"/>
  <c r="FE24" i="165"/>
  <c r="CG24" i="165" s="1"/>
  <c r="FD24" i="165"/>
  <c r="CD24" i="165" s="1"/>
  <c r="FC24" i="165"/>
  <c r="CA24" i="165" s="1"/>
  <c r="FB24" i="165"/>
  <c r="FL23" i="165"/>
  <c r="CY23" i="165" s="1"/>
  <c r="FK23" i="165"/>
  <c r="CV23" i="165" s="1"/>
  <c r="FJ23" i="165"/>
  <c r="FI23" i="165"/>
  <c r="CS23" i="165" s="1"/>
  <c r="FH23" i="165"/>
  <c r="CP23" i="165" s="1"/>
  <c r="FG23" i="165"/>
  <c r="CM23" i="165" s="1"/>
  <c r="FF23" i="165"/>
  <c r="CJ23" i="165" s="1"/>
  <c r="FE23" i="165"/>
  <c r="CG23" i="165" s="1"/>
  <c r="FD23" i="165"/>
  <c r="CD23" i="165" s="1"/>
  <c r="FC23" i="165"/>
  <c r="CA23" i="165" s="1"/>
  <c r="FB23" i="165"/>
  <c r="FL22" i="165"/>
  <c r="CY22" i="165" s="1"/>
  <c r="FK22" i="165"/>
  <c r="CV22" i="165" s="1"/>
  <c r="FJ22" i="165"/>
  <c r="FI22" i="165"/>
  <c r="CS22" i="165" s="1"/>
  <c r="FH22" i="165"/>
  <c r="CP22" i="165" s="1"/>
  <c r="FG22" i="165"/>
  <c r="CM22" i="165" s="1"/>
  <c r="FF22" i="165"/>
  <c r="CJ22" i="165" s="1"/>
  <c r="FE22" i="165"/>
  <c r="CG22" i="165" s="1"/>
  <c r="FD22" i="165"/>
  <c r="CD22" i="165" s="1"/>
  <c r="FC22" i="165"/>
  <c r="CA22" i="165" s="1"/>
  <c r="FB22" i="165"/>
  <c r="FL21" i="165"/>
  <c r="CY21" i="165" s="1"/>
  <c r="FK21" i="165"/>
  <c r="CV21" i="165" s="1"/>
  <c r="FJ21" i="165"/>
  <c r="FI21" i="165"/>
  <c r="CS21" i="165" s="1"/>
  <c r="FH21" i="165"/>
  <c r="CP21" i="165" s="1"/>
  <c r="FG21" i="165"/>
  <c r="CM21" i="165" s="1"/>
  <c r="FF21" i="165"/>
  <c r="CJ21" i="165" s="1"/>
  <c r="FE21" i="165"/>
  <c r="CG21" i="165" s="1"/>
  <c r="FD21" i="165"/>
  <c r="CD21" i="165" s="1"/>
  <c r="FC21" i="165"/>
  <c r="CA21" i="165" s="1"/>
  <c r="FB21" i="165"/>
  <c r="FL20" i="165"/>
  <c r="CY20" i="165" s="1"/>
  <c r="FK20" i="165"/>
  <c r="CV20" i="165" s="1"/>
  <c r="FJ20" i="165"/>
  <c r="FI20" i="165"/>
  <c r="CS20" i="165" s="1"/>
  <c r="FH20" i="165"/>
  <c r="CP20" i="165" s="1"/>
  <c r="FG20" i="165"/>
  <c r="CM20" i="165" s="1"/>
  <c r="FF20" i="165"/>
  <c r="CJ20" i="165" s="1"/>
  <c r="FE20" i="165"/>
  <c r="CG20" i="165" s="1"/>
  <c r="FD20" i="165"/>
  <c r="CD20" i="165" s="1"/>
  <c r="FC20" i="165"/>
  <c r="CA20" i="165" s="1"/>
  <c r="FB20" i="165"/>
  <c r="FL19" i="165"/>
  <c r="CY19" i="165" s="1"/>
  <c r="FK19" i="165"/>
  <c r="CV19" i="165" s="1"/>
  <c r="FJ19" i="165"/>
  <c r="FI19" i="165"/>
  <c r="CS19" i="165" s="1"/>
  <c r="FH19" i="165"/>
  <c r="CP19" i="165" s="1"/>
  <c r="FG19" i="165"/>
  <c r="CM19" i="165" s="1"/>
  <c r="FF19" i="165"/>
  <c r="CJ19" i="165" s="1"/>
  <c r="FE19" i="165"/>
  <c r="CG19" i="165" s="1"/>
  <c r="FD19" i="165"/>
  <c r="CD19" i="165" s="1"/>
  <c r="FC19" i="165"/>
  <c r="CA19" i="165" s="1"/>
  <c r="FB19" i="165"/>
  <c r="FL18" i="165"/>
  <c r="CY18" i="165" s="1"/>
  <c r="FK18" i="165"/>
  <c r="CV18" i="165" s="1"/>
  <c r="FJ18" i="165"/>
  <c r="FI18" i="165"/>
  <c r="CS18" i="165" s="1"/>
  <c r="FH18" i="165"/>
  <c r="CP18" i="165" s="1"/>
  <c r="FG18" i="165"/>
  <c r="CM18" i="165" s="1"/>
  <c r="FF18" i="165"/>
  <c r="CJ18" i="165" s="1"/>
  <c r="FE18" i="165"/>
  <c r="CG18" i="165" s="1"/>
  <c r="FD18" i="165"/>
  <c r="CD18" i="165" s="1"/>
  <c r="FC18" i="165"/>
  <c r="CA18" i="165" s="1"/>
  <c r="FB18" i="165"/>
  <c r="FL17" i="165"/>
  <c r="CY17" i="165" s="1"/>
  <c r="FK17" i="165"/>
  <c r="CV17" i="165" s="1"/>
  <c r="FJ17" i="165"/>
  <c r="FI17" i="165"/>
  <c r="CS17" i="165" s="1"/>
  <c r="FH17" i="165"/>
  <c r="CP17" i="165" s="1"/>
  <c r="FG17" i="165"/>
  <c r="CM17" i="165" s="1"/>
  <c r="FF17" i="165"/>
  <c r="CJ17" i="165" s="1"/>
  <c r="FE17" i="165"/>
  <c r="CG17" i="165" s="1"/>
  <c r="FD17" i="165"/>
  <c r="CD17" i="165" s="1"/>
  <c r="FC17" i="165"/>
  <c r="CA17" i="165" s="1"/>
  <c r="FB17" i="165"/>
  <c r="FL16" i="165"/>
  <c r="CY16" i="165" s="1"/>
  <c r="FK16" i="165"/>
  <c r="CV16" i="165" s="1"/>
  <c r="FJ16" i="165"/>
  <c r="FI16" i="165"/>
  <c r="CS16" i="165" s="1"/>
  <c r="FH16" i="165"/>
  <c r="CP16" i="165" s="1"/>
  <c r="FG16" i="165"/>
  <c r="CM16" i="165" s="1"/>
  <c r="FF16" i="165"/>
  <c r="CJ16" i="165" s="1"/>
  <c r="FE16" i="165"/>
  <c r="CG16" i="165" s="1"/>
  <c r="FD16" i="165"/>
  <c r="CD16" i="165" s="1"/>
  <c r="FC16" i="165"/>
  <c r="CA16" i="165" s="1"/>
  <c r="FB16" i="165"/>
  <c r="FL15" i="165"/>
  <c r="CY15" i="165" s="1"/>
  <c r="FK15" i="165"/>
  <c r="CV15" i="165" s="1"/>
  <c r="FJ15" i="165"/>
  <c r="FI15" i="165"/>
  <c r="CS15" i="165" s="1"/>
  <c r="FH15" i="165"/>
  <c r="CP15" i="165" s="1"/>
  <c r="FG15" i="165"/>
  <c r="CM15" i="165" s="1"/>
  <c r="FF15" i="165"/>
  <c r="CJ15" i="165" s="1"/>
  <c r="FE15" i="165"/>
  <c r="CG15" i="165" s="1"/>
  <c r="FD15" i="165"/>
  <c r="CD15" i="165" s="1"/>
  <c r="FC15" i="165"/>
  <c r="CA15" i="165" s="1"/>
  <c r="FB15" i="165"/>
  <c r="FL14" i="165"/>
  <c r="CY14" i="165" s="1"/>
  <c r="FK14" i="165"/>
  <c r="CV14" i="165" s="1"/>
  <c r="FJ14" i="165"/>
  <c r="FI14" i="165"/>
  <c r="CS14" i="165" s="1"/>
  <c r="FH14" i="165"/>
  <c r="CP14" i="165" s="1"/>
  <c r="FG14" i="165"/>
  <c r="CM14" i="165" s="1"/>
  <c r="FF14" i="165"/>
  <c r="CJ14" i="165" s="1"/>
  <c r="FE14" i="165"/>
  <c r="CG14" i="165" s="1"/>
  <c r="FD14" i="165"/>
  <c r="CD14" i="165" s="1"/>
  <c r="FC14" i="165"/>
  <c r="CA14" i="165" s="1"/>
  <c r="FB14" i="165"/>
  <c r="A14" i="165" s="1"/>
  <c r="FL13" i="165"/>
  <c r="CY13" i="165" s="1"/>
  <c r="FK13" i="165"/>
  <c r="CV13" i="165" s="1"/>
  <c r="FJ13" i="165"/>
  <c r="FI13" i="165"/>
  <c r="CS13" i="165" s="1"/>
  <c r="FH13" i="165"/>
  <c r="CP13" i="165" s="1"/>
  <c r="FG13" i="165"/>
  <c r="CM13" i="165" s="1"/>
  <c r="FF13" i="165"/>
  <c r="CJ13" i="165" s="1"/>
  <c r="FE13" i="165"/>
  <c r="CG13" i="165" s="1"/>
  <c r="FD13" i="165"/>
  <c r="CD13" i="165" s="1"/>
  <c r="FC13" i="165"/>
  <c r="CA13" i="165" s="1"/>
  <c r="FB13" i="165"/>
  <c r="DR13" i="165" s="1"/>
  <c r="FL12" i="165"/>
  <c r="CY12" i="165" s="1"/>
  <c r="FK12" i="165"/>
  <c r="CV12" i="165" s="1"/>
  <c r="FJ12" i="165"/>
  <c r="FI12" i="165"/>
  <c r="CS12" i="165" s="1"/>
  <c r="FH12" i="165"/>
  <c r="CP12" i="165" s="1"/>
  <c r="FG12" i="165"/>
  <c r="CM12" i="165" s="1"/>
  <c r="FF12" i="165"/>
  <c r="CJ12" i="165" s="1"/>
  <c r="FE12" i="165"/>
  <c r="CG12" i="165" s="1"/>
  <c r="FD12" i="165"/>
  <c r="CD12" i="165" s="1"/>
  <c r="FC12" i="165"/>
  <c r="CA12" i="165" s="1"/>
  <c r="FB12" i="165"/>
  <c r="FL11" i="165"/>
  <c r="CY11" i="165" s="1"/>
  <c r="FK11" i="165"/>
  <c r="CV11" i="165" s="1"/>
  <c r="FJ11" i="165"/>
  <c r="FI11" i="165"/>
  <c r="CS11" i="165" s="1"/>
  <c r="FH11" i="165"/>
  <c r="CP11" i="165" s="1"/>
  <c r="FG11" i="165"/>
  <c r="CM11" i="165" s="1"/>
  <c r="FF11" i="165"/>
  <c r="CJ11" i="165" s="1"/>
  <c r="FE11" i="165"/>
  <c r="CG11" i="165" s="1"/>
  <c r="FD11" i="165"/>
  <c r="CD11" i="165" s="1"/>
  <c r="FC11" i="165"/>
  <c r="CA11" i="165" s="1"/>
  <c r="FB11" i="165"/>
  <c r="FL10" i="165"/>
  <c r="CY10" i="165" s="1"/>
  <c r="FK10" i="165"/>
  <c r="CV10" i="165" s="1"/>
  <c r="FJ10" i="165"/>
  <c r="FI10" i="165"/>
  <c r="CS10" i="165" s="1"/>
  <c r="FH10" i="165"/>
  <c r="CP10" i="165" s="1"/>
  <c r="FG10" i="165"/>
  <c r="CM10" i="165" s="1"/>
  <c r="FF10" i="165"/>
  <c r="CJ10" i="165" s="1"/>
  <c r="FE10" i="165"/>
  <c r="CG10" i="165" s="1"/>
  <c r="FD10" i="165"/>
  <c r="CD10" i="165" s="1"/>
  <c r="FC10" i="165"/>
  <c r="CA10" i="165" s="1"/>
  <c r="FB10" i="165"/>
  <c r="A10" i="165" s="1"/>
  <c r="FL9" i="165"/>
  <c r="CY9" i="165" s="1"/>
  <c r="FK9" i="165"/>
  <c r="CV9" i="165" s="1"/>
  <c r="FJ9" i="165"/>
  <c r="FI9" i="165"/>
  <c r="CS9" i="165" s="1"/>
  <c r="FH9" i="165"/>
  <c r="CP9" i="165" s="1"/>
  <c r="FG9" i="165"/>
  <c r="CM9" i="165" s="1"/>
  <c r="FF9" i="165"/>
  <c r="CJ9" i="165" s="1"/>
  <c r="FE9" i="165"/>
  <c r="CG9" i="165" s="1"/>
  <c r="FD9" i="165"/>
  <c r="CD9" i="165" s="1"/>
  <c r="FC9" i="165"/>
  <c r="CA9" i="165" s="1"/>
  <c r="FB9" i="165"/>
  <c r="FL8" i="165"/>
  <c r="CY8" i="165" s="1"/>
  <c r="FK8" i="165"/>
  <c r="CV8" i="165" s="1"/>
  <c r="FJ8" i="165"/>
  <c r="FI8" i="165"/>
  <c r="CS8" i="165" s="1"/>
  <c r="FH8" i="165"/>
  <c r="CP8" i="165" s="1"/>
  <c r="FG8" i="165"/>
  <c r="CM8" i="165" s="1"/>
  <c r="FF8" i="165"/>
  <c r="CJ8" i="165" s="1"/>
  <c r="FE8" i="165"/>
  <c r="CG8" i="165" s="1"/>
  <c r="FD8" i="165"/>
  <c r="CD8" i="165" s="1"/>
  <c r="FC8" i="165"/>
  <c r="CA8" i="165" s="1"/>
  <c r="FB8" i="165"/>
  <c r="FL7" i="165"/>
  <c r="FK7" i="165"/>
  <c r="FJ7" i="165"/>
  <c r="FI7" i="165"/>
  <c r="EW7" i="165" s="1"/>
  <c r="FH7" i="165"/>
  <c r="EV7" i="165" s="1"/>
  <c r="FG7" i="165"/>
  <c r="EU7" i="165" s="1"/>
  <c r="FF7" i="165"/>
  <c r="ET7" i="165" s="1"/>
  <c r="FE7" i="165"/>
  <c r="ES7" i="165" s="1"/>
  <c r="FD7" i="165"/>
  <c r="ER7" i="165" s="1"/>
  <c r="FC7" i="165"/>
  <c r="EQ7" i="165" s="1"/>
  <c r="FB7" i="165"/>
  <c r="FC2" i="165"/>
  <c r="B2" i="165" s="1"/>
  <c r="A125" i="165"/>
  <c r="J54" i="165"/>
  <c r="EM157" i="165" l="1"/>
  <c r="CO28" i="166"/>
  <c r="DW16" i="166"/>
  <c r="DW38" i="166"/>
  <c r="EK180" i="166"/>
  <c r="DI16" i="166"/>
  <c r="EF38" i="166"/>
  <c r="DX16" i="166"/>
  <c r="DZ16" i="166"/>
  <c r="EK83" i="166"/>
  <c r="EK182" i="166"/>
  <c r="EK186" i="166"/>
  <c r="EK194" i="166"/>
  <c r="EK171" i="166"/>
  <c r="EK14" i="166"/>
  <c r="EK109" i="166"/>
  <c r="EK113" i="166"/>
  <c r="DZ38" i="166"/>
  <c r="DZ54" i="166"/>
  <c r="EF70" i="166"/>
  <c r="EK64" i="166"/>
  <c r="EF15" i="166"/>
  <c r="DX128" i="167"/>
  <c r="DX134" i="167"/>
  <c r="DE25" i="167"/>
  <c r="DG25" i="167"/>
  <c r="DX124" i="167"/>
  <c r="DE15" i="167"/>
  <c r="DG15" i="167"/>
  <c r="DX129" i="167"/>
  <c r="DX105" i="167"/>
  <c r="DX121" i="167"/>
  <c r="DX113" i="167"/>
  <c r="DX24" i="167"/>
  <c r="DX122" i="167"/>
  <c r="DX16" i="167"/>
  <c r="DX101" i="167"/>
  <c r="DX117" i="167"/>
  <c r="DX133" i="167"/>
  <c r="DX149" i="167"/>
  <c r="DX40" i="167"/>
  <c r="DX119" i="167"/>
  <c r="DX135" i="167"/>
  <c r="DX75" i="167"/>
  <c r="DX90" i="167"/>
  <c r="DX106" i="167"/>
  <c r="DX29" i="167"/>
  <c r="DX92" i="167"/>
  <c r="DX108" i="167"/>
  <c r="DX11" i="167"/>
  <c r="DX57" i="167"/>
  <c r="DX73" i="167"/>
  <c r="DX88" i="167"/>
  <c r="DX104" i="167"/>
  <c r="DX120" i="167"/>
  <c r="DX26" i="167"/>
  <c r="DX42" i="167"/>
  <c r="DX13" i="167"/>
  <c r="DX46" i="167"/>
  <c r="DX62" i="167"/>
  <c r="DX93" i="167"/>
  <c r="DX109" i="167"/>
  <c r="DX17" i="167"/>
  <c r="DX32" i="167"/>
  <c r="DX49" i="167"/>
  <c r="DX65" i="167"/>
  <c r="DX80" i="167"/>
  <c r="DX96" i="167"/>
  <c r="DX112" i="167"/>
  <c r="DX19" i="167"/>
  <c r="DX34" i="167"/>
  <c r="DX21" i="167"/>
  <c r="DX36" i="167"/>
  <c r="DX23" i="167"/>
  <c r="DX38" i="167"/>
  <c r="DX12" i="167"/>
  <c r="DX25" i="167"/>
  <c r="DX41" i="167"/>
  <c r="DX56" i="167"/>
  <c r="DX72" i="167"/>
  <c r="DX87" i="167"/>
  <c r="DX103" i="167"/>
  <c r="DX14" i="167"/>
  <c r="DX27" i="167"/>
  <c r="DX43" i="167"/>
  <c r="DX58" i="167"/>
  <c r="DX74" i="167"/>
  <c r="DX89" i="167"/>
  <c r="DX59" i="167"/>
  <c r="DX15" i="167"/>
  <c r="DX45" i="167"/>
  <c r="DX30" i="167"/>
  <c r="CO46" i="167"/>
  <c r="DX61" i="167"/>
  <c r="DX77" i="167"/>
  <c r="DX18" i="167"/>
  <c r="DX33" i="167"/>
  <c r="DX48" i="167"/>
  <c r="DX64" i="167"/>
  <c r="DX79" i="167"/>
  <c r="DX95" i="167"/>
  <c r="DX111" i="167"/>
  <c r="DX127" i="167"/>
  <c r="DX20" i="167"/>
  <c r="DX35" i="167"/>
  <c r="DX50" i="167"/>
  <c r="DX66" i="167"/>
  <c r="DX81" i="167"/>
  <c r="DX97" i="167"/>
  <c r="CO51" i="167"/>
  <c r="DX51" i="167"/>
  <c r="DX22" i="167"/>
  <c r="DX37" i="167"/>
  <c r="DX52" i="167"/>
  <c r="DX68" i="167"/>
  <c r="DX83" i="167"/>
  <c r="DX99" i="167"/>
  <c r="DX115" i="167"/>
  <c r="DX131" i="167"/>
  <c r="DX10" i="167"/>
  <c r="DX39" i="167"/>
  <c r="DX54" i="167"/>
  <c r="DX70" i="167"/>
  <c r="DX85" i="167"/>
  <c r="EE28" i="167"/>
  <c r="EF28" i="167"/>
  <c r="EE44" i="167"/>
  <c r="EF44" i="167"/>
  <c r="CO58" i="167"/>
  <c r="EE58" i="167"/>
  <c r="EF58" i="167"/>
  <c r="EE74" i="167"/>
  <c r="EF74" i="167"/>
  <c r="EE89" i="167"/>
  <c r="EF89" i="167"/>
  <c r="EE105" i="167"/>
  <c r="EF105" i="167"/>
  <c r="ED120" i="167"/>
  <c r="EE121" i="167"/>
  <c r="EF121" i="167"/>
  <c r="DY137" i="167"/>
  <c r="EE137" i="167"/>
  <c r="EF137" i="167"/>
  <c r="CO153" i="167"/>
  <c r="EE153" i="167"/>
  <c r="EF153" i="167"/>
  <c r="EF15" i="167"/>
  <c r="EE15" i="167"/>
  <c r="EE29" i="167"/>
  <c r="EF29" i="167"/>
  <c r="EF45" i="167"/>
  <c r="EE45" i="167"/>
  <c r="EE59" i="167"/>
  <c r="EF59" i="167"/>
  <c r="CO75" i="167"/>
  <c r="EE75" i="167"/>
  <c r="EF75" i="167"/>
  <c r="EE90" i="167"/>
  <c r="EF90" i="167"/>
  <c r="DI106" i="167"/>
  <c r="EE106" i="167"/>
  <c r="EF106" i="167"/>
  <c r="DI122" i="167"/>
  <c r="EE122" i="167"/>
  <c r="EF122" i="167"/>
  <c r="DI138" i="167"/>
  <c r="EE138" i="167"/>
  <c r="EF138" i="167"/>
  <c r="EE154" i="167"/>
  <c r="EF154" i="167"/>
  <c r="EF30" i="167"/>
  <c r="EE30" i="167"/>
  <c r="CO60" i="167"/>
  <c r="EE60" i="167"/>
  <c r="EF60" i="167"/>
  <c r="EB75" i="167"/>
  <c r="EE76" i="167"/>
  <c r="EF76" i="167"/>
  <c r="DI91" i="167"/>
  <c r="EE91" i="167"/>
  <c r="EF91" i="167"/>
  <c r="EE107" i="167"/>
  <c r="EF107" i="167"/>
  <c r="EE123" i="167"/>
  <c r="EF123" i="167"/>
  <c r="EE139" i="167"/>
  <c r="EF139" i="167"/>
  <c r="DI155" i="167"/>
  <c r="EE155" i="167"/>
  <c r="EF155" i="167"/>
  <c r="EB15" i="167"/>
  <c r="EF16" i="167"/>
  <c r="EE16" i="167"/>
  <c r="EF31" i="167"/>
  <c r="EE31" i="167"/>
  <c r="EF46" i="167"/>
  <c r="EE46" i="167"/>
  <c r="EE61" i="167"/>
  <c r="EF61" i="167"/>
  <c r="EE77" i="167"/>
  <c r="EF77" i="167"/>
  <c r="EE92" i="167"/>
  <c r="EF92" i="167"/>
  <c r="EE108" i="167"/>
  <c r="EF108" i="167"/>
  <c r="EE124" i="167"/>
  <c r="EF124" i="167"/>
  <c r="DI140" i="167"/>
  <c r="EE140" i="167"/>
  <c r="EF140" i="167"/>
  <c r="EE156" i="167"/>
  <c r="EF156" i="167"/>
  <c r="DI17" i="167"/>
  <c r="EF17" i="167"/>
  <c r="EE17" i="167"/>
  <c r="EF32" i="167"/>
  <c r="EE32" i="167"/>
  <c r="EF47" i="167"/>
  <c r="EE47" i="167"/>
  <c r="EF62" i="167"/>
  <c r="EE62" i="167"/>
  <c r="EF78" i="167"/>
  <c r="EE78" i="167"/>
  <c r="DI93" i="167"/>
  <c r="EE93" i="167"/>
  <c r="EF93" i="167"/>
  <c r="EE109" i="167"/>
  <c r="EF109" i="167"/>
  <c r="EE125" i="167"/>
  <c r="EF125" i="167"/>
  <c r="DI141" i="167"/>
  <c r="EF141" i="167"/>
  <c r="EE141" i="167"/>
  <c r="DI157" i="167"/>
  <c r="EF18" i="167"/>
  <c r="EE18" i="167"/>
  <c r="EF33" i="167"/>
  <c r="EE33" i="167"/>
  <c r="EF48" i="167"/>
  <c r="EE48" i="167"/>
  <c r="DI63" i="167"/>
  <c r="EF63" i="167"/>
  <c r="EE63" i="167"/>
  <c r="EF94" i="167"/>
  <c r="EE94" i="167"/>
  <c r="EF110" i="167"/>
  <c r="EE110" i="167"/>
  <c r="DZ126" i="167"/>
  <c r="EF126" i="167"/>
  <c r="EE126" i="167"/>
  <c r="EF142" i="167"/>
  <c r="EE142" i="167"/>
  <c r="DI19" i="167"/>
  <c r="EF19" i="167"/>
  <c r="EE19" i="167"/>
  <c r="EF34" i="167"/>
  <c r="EE34" i="167"/>
  <c r="DI49" i="167"/>
  <c r="EF49" i="167"/>
  <c r="EE49" i="167"/>
  <c r="EF64" i="167"/>
  <c r="EE64" i="167"/>
  <c r="EF79" i="167"/>
  <c r="EE79" i="167"/>
  <c r="DI95" i="167"/>
  <c r="EF95" i="167"/>
  <c r="EE95" i="167"/>
  <c r="EF111" i="167"/>
  <c r="EE111" i="167"/>
  <c r="EF127" i="167"/>
  <c r="EE127" i="167"/>
  <c r="DI143" i="167"/>
  <c r="EF143" i="167"/>
  <c r="EE143" i="167"/>
  <c r="EF20" i="167"/>
  <c r="EE20" i="167"/>
  <c r="CO35" i="167"/>
  <c r="EF35" i="167"/>
  <c r="EE35" i="167"/>
  <c r="EF50" i="167"/>
  <c r="EE50" i="167"/>
  <c r="DI65" i="167"/>
  <c r="EF65" i="167"/>
  <c r="EE65" i="167"/>
  <c r="EF80" i="167"/>
  <c r="EE80" i="167"/>
  <c r="EF96" i="167"/>
  <c r="EE96" i="167"/>
  <c r="EF112" i="167"/>
  <c r="EE112" i="167"/>
  <c r="EF128" i="167"/>
  <c r="EE128" i="167"/>
  <c r="EA144" i="167"/>
  <c r="EF144" i="167"/>
  <c r="EE144" i="167"/>
  <c r="DI21" i="167"/>
  <c r="EF21" i="167"/>
  <c r="EE21" i="167"/>
  <c r="EF36" i="167"/>
  <c r="EE36" i="167"/>
  <c r="CO66" i="167"/>
  <c r="EF66" i="167"/>
  <c r="EE66" i="167"/>
  <c r="EF81" i="167"/>
  <c r="EE81" i="167"/>
  <c r="EF97" i="167"/>
  <c r="EE97" i="167"/>
  <c r="EF113" i="167"/>
  <c r="EE113" i="167"/>
  <c r="EF129" i="167"/>
  <c r="EE129" i="167"/>
  <c r="ED145" i="167"/>
  <c r="EF145" i="167"/>
  <c r="EE145" i="167"/>
  <c r="EE8" i="167"/>
  <c r="EF8" i="167"/>
  <c r="EF22" i="167"/>
  <c r="EE22" i="167"/>
  <c r="CO37" i="167"/>
  <c r="EF37" i="167"/>
  <c r="EE37" i="167"/>
  <c r="EF51" i="167"/>
  <c r="EE51" i="167"/>
  <c r="EF67" i="167"/>
  <c r="EE67" i="167"/>
  <c r="EF82" i="167"/>
  <c r="EE82" i="167"/>
  <c r="EF98" i="167"/>
  <c r="EE98" i="167"/>
  <c r="EF114" i="167"/>
  <c r="EE114" i="167"/>
  <c r="EF130" i="167"/>
  <c r="EE130" i="167"/>
  <c r="EF146" i="167"/>
  <c r="EE146" i="167"/>
  <c r="DI9" i="167"/>
  <c r="EE9" i="167"/>
  <c r="EF9" i="167"/>
  <c r="DI23" i="167"/>
  <c r="EE23" i="167"/>
  <c r="EF23" i="167"/>
  <c r="EF38" i="167"/>
  <c r="EE38" i="167"/>
  <c r="CO52" i="167"/>
  <c r="EF52" i="167"/>
  <c r="EE52" i="167"/>
  <c r="EF68" i="167"/>
  <c r="EE68" i="167"/>
  <c r="EF83" i="167"/>
  <c r="EE83" i="167"/>
  <c r="DI99" i="167"/>
  <c r="EF99" i="167"/>
  <c r="EE99" i="167"/>
  <c r="EF115" i="167"/>
  <c r="EE115" i="167"/>
  <c r="EF131" i="167"/>
  <c r="EE131" i="167"/>
  <c r="EF147" i="167"/>
  <c r="EE147" i="167"/>
  <c r="EE10" i="167"/>
  <c r="EF10" i="167"/>
  <c r="EE24" i="167"/>
  <c r="EF24" i="167"/>
  <c r="EE39" i="167"/>
  <c r="EF39" i="167"/>
  <c r="EF53" i="167"/>
  <c r="EE53" i="167"/>
  <c r="DI69" i="167"/>
  <c r="EF69" i="167"/>
  <c r="EE69" i="167"/>
  <c r="EF84" i="167"/>
  <c r="EE84" i="167"/>
  <c r="EF100" i="167"/>
  <c r="EE100" i="167"/>
  <c r="CO116" i="167"/>
  <c r="EF116" i="167"/>
  <c r="EE116" i="167"/>
  <c r="DI132" i="167"/>
  <c r="EF132" i="167"/>
  <c r="EE132" i="167"/>
  <c r="EF148" i="167"/>
  <c r="EE148" i="167"/>
  <c r="DI11" i="167"/>
  <c r="EE11" i="167"/>
  <c r="EF11" i="167"/>
  <c r="EE40" i="167"/>
  <c r="EF40" i="167"/>
  <c r="EC54" i="167"/>
  <c r="EF54" i="167"/>
  <c r="EE54" i="167"/>
  <c r="DI70" i="167"/>
  <c r="EF70" i="167"/>
  <c r="EE70" i="167"/>
  <c r="EF85" i="167"/>
  <c r="EE85" i="167"/>
  <c r="DI101" i="167"/>
  <c r="EF101" i="167"/>
  <c r="EE101" i="167"/>
  <c r="EF117" i="167"/>
  <c r="EE117" i="167"/>
  <c r="EF133" i="167"/>
  <c r="EE133" i="167"/>
  <c r="EF149" i="167"/>
  <c r="EE149" i="167"/>
  <c r="EE12" i="167"/>
  <c r="EF12" i="167"/>
  <c r="DI25" i="167"/>
  <c r="EE25" i="167"/>
  <c r="EF25" i="167"/>
  <c r="CO41" i="167"/>
  <c r="EE41" i="167"/>
  <c r="EF41" i="167"/>
  <c r="EE55" i="167"/>
  <c r="EF55" i="167"/>
  <c r="EE71" i="167"/>
  <c r="EF71" i="167"/>
  <c r="EF86" i="167"/>
  <c r="EE86" i="167"/>
  <c r="EF102" i="167"/>
  <c r="EE102" i="167"/>
  <c r="EF118" i="167"/>
  <c r="EE118" i="167"/>
  <c r="DI134" i="167"/>
  <c r="EF134" i="167"/>
  <c r="EE134" i="167"/>
  <c r="EE150" i="167"/>
  <c r="EF150" i="167"/>
  <c r="EE13" i="167"/>
  <c r="EF13" i="167"/>
  <c r="EE26" i="167"/>
  <c r="EF26" i="167"/>
  <c r="EE42" i="167"/>
  <c r="EF42" i="167"/>
  <c r="EE56" i="167"/>
  <c r="EF56" i="167"/>
  <c r="EE72" i="167"/>
  <c r="EF72" i="167"/>
  <c r="CO87" i="167"/>
  <c r="EE87" i="167"/>
  <c r="EF87" i="167"/>
  <c r="EE103" i="167"/>
  <c r="EF103" i="167"/>
  <c r="DI119" i="167"/>
  <c r="EE119" i="167"/>
  <c r="EF119" i="167"/>
  <c r="EE135" i="167"/>
  <c r="EF135" i="167"/>
  <c r="EE151" i="167"/>
  <c r="EF151" i="167"/>
  <c r="EF14" i="167"/>
  <c r="EE14" i="167"/>
  <c r="EE27" i="167"/>
  <c r="EF27" i="167"/>
  <c r="EE43" i="167"/>
  <c r="EF43" i="167"/>
  <c r="EE57" i="167"/>
  <c r="EF57" i="167"/>
  <c r="EE73" i="167"/>
  <c r="EF73" i="167"/>
  <c r="EE88" i="167"/>
  <c r="EF88" i="167"/>
  <c r="EE104" i="167"/>
  <c r="EF104" i="167"/>
  <c r="EE120" i="167"/>
  <c r="EF120" i="167"/>
  <c r="EE136" i="167"/>
  <c r="EF136" i="167"/>
  <c r="EE152" i="167"/>
  <c r="EF152" i="167"/>
  <c r="EK114" i="167"/>
  <c r="EK146" i="167"/>
  <c r="EK218" i="167"/>
  <c r="EK12" i="167"/>
  <c r="EK20" i="167"/>
  <c r="EK24" i="167"/>
  <c r="EK44" i="167"/>
  <c r="EK100" i="167"/>
  <c r="EK112" i="167"/>
  <c r="EK132" i="167"/>
  <c r="EK136" i="167"/>
  <c r="EK196" i="167"/>
  <c r="EK200" i="167"/>
  <c r="EK204" i="167"/>
  <c r="EK208" i="167"/>
  <c r="EK212" i="167"/>
  <c r="EK65" i="167"/>
  <c r="EK89" i="167"/>
  <c r="EK97" i="167"/>
  <c r="EK228" i="167"/>
  <c r="EK86" i="167"/>
  <c r="EK98" i="167"/>
  <c r="DY139" i="167"/>
  <c r="EK156" i="167"/>
  <c r="EK177" i="167"/>
  <c r="EK193" i="167"/>
  <c r="EK245" i="167"/>
  <c r="EK249" i="167"/>
  <c r="EK281" i="167"/>
  <c r="EK289" i="167"/>
  <c r="EK300" i="167"/>
  <c r="EK34" i="167"/>
  <c r="EK58" i="167"/>
  <c r="EK83" i="167"/>
  <c r="EK174" i="167"/>
  <c r="EK246" i="167"/>
  <c r="EK270" i="167"/>
  <c r="EK275" i="167"/>
  <c r="EK278" i="167"/>
  <c r="EK299" i="167"/>
  <c r="EA34" i="167"/>
  <c r="CO141" i="167"/>
  <c r="EC129" i="167"/>
  <c r="CO134" i="167"/>
  <c r="ED119" i="167"/>
  <c r="DZ124" i="167"/>
  <c r="DI87" i="167"/>
  <c r="EB46" i="167"/>
  <c r="DY93" i="167"/>
  <c r="DI109" i="167"/>
  <c r="CO15" i="166"/>
  <c r="CS15" i="166" s="1"/>
  <c r="CO43" i="166"/>
  <c r="EK101" i="167"/>
  <c r="EK182" i="167"/>
  <c r="DY15" i="166"/>
  <c r="EK93" i="166"/>
  <c r="EK273" i="167"/>
  <c r="EK291" i="167"/>
  <c r="CO143" i="167"/>
  <c r="EK48" i="167"/>
  <c r="DI68" i="166"/>
  <c r="EA15" i="166"/>
  <c r="EK20" i="166"/>
  <c r="EC55" i="167"/>
  <c r="DI8" i="166"/>
  <c r="EK22" i="166"/>
  <c r="EK192" i="166"/>
  <c r="DW81" i="166"/>
  <c r="EK94" i="167"/>
  <c r="EK202" i="167"/>
  <c r="EK220" i="167"/>
  <c r="EA145" i="167"/>
  <c r="EB145" i="167"/>
  <c r="EB11" i="166"/>
  <c r="ED83" i="166"/>
  <c r="EK104" i="167"/>
  <c r="EK122" i="167"/>
  <c r="EK140" i="167"/>
  <c r="EK185" i="167"/>
  <c r="DW118" i="167"/>
  <c r="DW31" i="166"/>
  <c r="CO70" i="166"/>
  <c r="ED13" i="166"/>
  <c r="EB34" i="167"/>
  <c r="DZ70" i="166"/>
  <c r="EC12" i="167"/>
  <c r="ED34" i="167"/>
  <c r="EK109" i="167"/>
  <c r="DI31" i="166"/>
  <c r="EF16" i="166"/>
  <c r="ED17" i="166"/>
  <c r="EA14" i="167"/>
  <c r="DZ154" i="167"/>
  <c r="EB77" i="167"/>
  <c r="EK10" i="166"/>
  <c r="EK24" i="166"/>
  <c r="EK79" i="166"/>
  <c r="DX18" i="166"/>
  <c r="EK106" i="167"/>
  <c r="EK124" i="167"/>
  <c r="EB96" i="166"/>
  <c r="EC39" i="167"/>
  <c r="DX31" i="166"/>
  <c r="EK26" i="167"/>
  <c r="EC15" i="167"/>
  <c r="DW106" i="167"/>
  <c r="DI32" i="166"/>
  <c r="EK114" i="166"/>
  <c r="EK133" i="166"/>
  <c r="EK205" i="167"/>
  <c r="EK224" i="167"/>
  <c r="EK250" i="167"/>
  <c r="EK286" i="167"/>
  <c r="EB31" i="166"/>
  <c r="EK221" i="167"/>
  <c r="EB97" i="166"/>
  <c r="EK48" i="166"/>
  <c r="EA99" i="166"/>
  <c r="EK108" i="167"/>
  <c r="EK170" i="167"/>
  <c r="EK190" i="167"/>
  <c r="EF72" i="166"/>
  <c r="EK33" i="166"/>
  <c r="EK28" i="167"/>
  <c r="EK170" i="166"/>
  <c r="DW45" i="167"/>
  <c r="DI45" i="167"/>
  <c r="EC81" i="167"/>
  <c r="CO81" i="167"/>
  <c r="DW139" i="167"/>
  <c r="EB16" i="166"/>
  <c r="DY31" i="166"/>
  <c r="CO37" i="166"/>
  <c r="EE42" i="166"/>
  <c r="EK55" i="166"/>
  <c r="EF82" i="166"/>
  <c r="CO85" i="166"/>
  <c r="EK201" i="166"/>
  <c r="EK205" i="166"/>
  <c r="EK33" i="167"/>
  <c r="ED19" i="167"/>
  <c r="EB51" i="167"/>
  <c r="EB83" i="167"/>
  <c r="EC118" i="167"/>
  <c r="DI136" i="167"/>
  <c r="DI151" i="167"/>
  <c r="DY11" i="166"/>
  <c r="EK56" i="166"/>
  <c r="CO99" i="166"/>
  <c r="EK232" i="167"/>
  <c r="EK244" i="167"/>
  <c r="EK268" i="167"/>
  <c r="EK292" i="167"/>
  <c r="EK296" i="167"/>
  <c r="ED51" i="167"/>
  <c r="DY116" i="167"/>
  <c r="DZ117" i="167"/>
  <c r="DW54" i="167"/>
  <c r="EB19" i="167"/>
  <c r="ED23" i="167"/>
  <c r="EA79" i="167"/>
  <c r="CO79" i="167"/>
  <c r="DZ115" i="167"/>
  <c r="EA139" i="167"/>
  <c r="EK82" i="166"/>
  <c r="EK229" i="167"/>
  <c r="EK242" i="167"/>
  <c r="EK306" i="167"/>
  <c r="EE11" i="166"/>
  <c r="CO29" i="166"/>
  <c r="EK73" i="166"/>
  <c r="EC85" i="166"/>
  <c r="DW132" i="167"/>
  <c r="DW63" i="167"/>
  <c r="EC42" i="166"/>
  <c r="CO69" i="167"/>
  <c r="EF37" i="166"/>
  <c r="DZ85" i="166"/>
  <c r="CO61" i="166"/>
  <c r="DI69" i="166"/>
  <c r="EK118" i="166"/>
  <c r="ED60" i="167"/>
  <c r="DZ76" i="167"/>
  <c r="EC80" i="167"/>
  <c r="DY90" i="167"/>
  <c r="CO90" i="167"/>
  <c r="EC116" i="167"/>
  <c r="ED106" i="165"/>
  <c r="DO106" i="165" s="1"/>
  <c r="J106" i="165" s="1"/>
  <c r="DX29" i="166"/>
  <c r="EK37" i="166"/>
  <c r="EF46" i="166"/>
  <c r="DY51" i="166"/>
  <c r="EC9" i="166"/>
  <c r="EK16" i="167"/>
  <c r="EK18" i="167"/>
  <c r="EA38" i="167"/>
  <c r="CO49" i="167"/>
  <c r="EC90" i="167"/>
  <c r="EC93" i="167"/>
  <c r="ED116" i="167"/>
  <c r="CO127" i="167"/>
  <c r="DI127" i="167"/>
  <c r="DI130" i="167"/>
  <c r="CO130" i="167"/>
  <c r="ED10" i="166"/>
  <c r="ED51" i="166"/>
  <c r="ED68" i="166"/>
  <c r="DI34" i="167"/>
  <c r="DW62" i="167"/>
  <c r="DI81" i="167"/>
  <c r="DY86" i="167"/>
  <c r="ED90" i="167"/>
  <c r="EC120" i="167"/>
  <c r="EA120" i="167"/>
  <c r="EK135" i="166"/>
  <c r="EK137" i="166"/>
  <c r="EK147" i="166"/>
  <c r="EK151" i="166"/>
  <c r="EK152" i="166"/>
  <c r="EK155" i="166"/>
  <c r="EK157" i="166"/>
  <c r="EK159" i="166"/>
  <c r="EK161" i="166"/>
  <c r="EK165" i="166"/>
  <c r="EK167" i="166"/>
  <c r="EK169" i="166"/>
  <c r="ED52" i="166"/>
  <c r="ED59" i="166"/>
  <c r="EB75" i="166"/>
  <c r="EF92" i="166"/>
  <c r="EK11" i="167"/>
  <c r="EK66" i="167"/>
  <c r="EK68" i="167"/>
  <c r="EK72" i="167"/>
  <c r="EK76" i="167"/>
  <c r="EK80" i="167"/>
  <c r="EK214" i="167"/>
  <c r="EC140" i="167"/>
  <c r="DX15" i="166"/>
  <c r="EF31" i="166"/>
  <c r="DW54" i="166"/>
  <c r="DW70" i="166"/>
  <c r="DW102" i="166"/>
  <c r="EK51" i="167"/>
  <c r="EK54" i="167"/>
  <c r="EK57" i="167"/>
  <c r="DZ18" i="167"/>
  <c r="EA60" i="167"/>
  <c r="DZ66" i="167"/>
  <c r="EA91" i="167"/>
  <c r="DG28" i="166"/>
  <c r="EC42" i="167"/>
  <c r="EB128" i="167"/>
  <c r="EA128" i="167"/>
  <c r="DI128" i="167"/>
  <c r="DI39" i="166"/>
  <c r="DW68" i="166"/>
  <c r="EK96" i="166"/>
  <c r="DY108" i="166"/>
  <c r="EK121" i="167"/>
  <c r="EK160" i="167"/>
  <c r="EK164" i="167"/>
  <c r="EK168" i="167"/>
  <c r="DW15" i="167"/>
  <c r="DI15" i="167"/>
  <c r="DI37" i="167"/>
  <c r="DW42" i="167"/>
  <c r="DW53" i="167"/>
  <c r="DI57" i="167"/>
  <c r="DY57" i="167"/>
  <c r="DI77" i="167"/>
  <c r="CO77" i="167"/>
  <c r="CS77" i="167" s="1"/>
  <c r="DY128" i="167"/>
  <c r="EA133" i="167"/>
  <c r="DI153" i="167"/>
  <c r="DZ152" i="167"/>
  <c r="DI15" i="166"/>
  <c r="ED14" i="166"/>
  <c r="ED30" i="166"/>
  <c r="DY62" i="166"/>
  <c r="EF62" i="166"/>
  <c r="DX62" i="166"/>
  <c r="EE61" i="166"/>
  <c r="EC61" i="166"/>
  <c r="ED78" i="166"/>
  <c r="CO78" i="166"/>
  <c r="EB29" i="167"/>
  <c r="ED128" i="167"/>
  <c r="EE28" i="166"/>
  <c r="EF28" i="166"/>
  <c r="DY28" i="166"/>
  <c r="EB28" i="166"/>
  <c r="CO60" i="166"/>
  <c r="DE60" i="166" s="1"/>
  <c r="EA53" i="167"/>
  <c r="EB121" i="167"/>
  <c r="DZ121" i="167"/>
  <c r="DW121" i="167"/>
  <c r="DI121" i="167"/>
  <c r="CT106" i="165"/>
  <c r="DW10" i="166"/>
  <c r="EK25" i="166"/>
  <c r="EC28" i="166"/>
  <c r="EA30" i="166"/>
  <c r="EE51" i="166"/>
  <c r="DW91" i="166"/>
  <c r="EK153" i="167"/>
  <c r="EA121" i="167"/>
  <c r="EA141" i="167"/>
  <c r="DZ53" i="167"/>
  <c r="EB15" i="166"/>
  <c r="DY91" i="166"/>
  <c r="EF81" i="166"/>
  <c r="ED97" i="166"/>
  <c r="CO97" i="166"/>
  <c r="CO23" i="167"/>
  <c r="CQ23" i="167" s="1"/>
  <c r="EA51" i="167"/>
  <c r="EC59" i="167"/>
  <c r="DI97" i="167"/>
  <c r="DW97" i="167"/>
  <c r="EA129" i="167"/>
  <c r="DZ129" i="167"/>
  <c r="DW141" i="167"/>
  <c r="ED155" i="167"/>
  <c r="A130" i="165"/>
  <c r="EC8" i="166"/>
  <c r="EE10" i="166"/>
  <c r="ED91" i="166"/>
  <c r="DY106" i="166"/>
  <c r="EF50" i="166"/>
  <c r="EE50" i="166"/>
  <c r="EE98" i="166"/>
  <c r="EK62" i="167"/>
  <c r="CO85" i="167"/>
  <c r="DW123" i="167"/>
  <c r="CO123" i="167"/>
  <c r="ED141" i="167"/>
  <c r="DI147" i="167"/>
  <c r="CO147" i="167"/>
  <c r="ED156" i="167"/>
  <c r="EA28" i="166"/>
  <c r="DI43" i="167"/>
  <c r="EE91" i="166"/>
  <c r="EK100" i="166"/>
  <c r="DY35" i="166"/>
  <c r="DI35" i="166"/>
  <c r="EC51" i="166"/>
  <c r="DX51" i="166"/>
  <c r="DW67" i="166"/>
  <c r="CO83" i="166"/>
  <c r="DW83" i="166"/>
  <c r="EB99" i="166"/>
  <c r="EA66" i="167"/>
  <c r="DY75" i="167"/>
  <c r="DW75" i="167"/>
  <c r="DI75" i="167"/>
  <c r="CO86" i="167"/>
  <c r="EK13" i="166"/>
  <c r="CO20" i="166"/>
  <c r="DG20" i="166" s="1"/>
  <c r="EK36" i="166"/>
  <c r="EF43" i="166"/>
  <c r="CO52" i="166"/>
  <c r="DX61" i="166"/>
  <c r="DI67" i="166"/>
  <c r="EC78" i="166"/>
  <c r="CO84" i="166"/>
  <c r="EC89" i="166"/>
  <c r="DW21" i="166"/>
  <c r="DI21" i="166"/>
  <c r="EA52" i="166"/>
  <c r="EF69" i="166"/>
  <c r="DX85" i="166"/>
  <c r="EF85" i="166"/>
  <c r="DX101" i="166"/>
  <c r="EC101" i="166"/>
  <c r="DZ12" i="167"/>
  <c r="DI18" i="167"/>
  <c r="DI55" i="167"/>
  <c r="EC75" i="167"/>
  <c r="EA86" i="167"/>
  <c r="DI131" i="167"/>
  <c r="DW142" i="167"/>
  <c r="DI52" i="166"/>
  <c r="EA61" i="166"/>
  <c r="ED75" i="166"/>
  <c r="CO104" i="166"/>
  <c r="EK126" i="167"/>
  <c r="EK131" i="167"/>
  <c r="EK186" i="167"/>
  <c r="DW46" i="167"/>
  <c r="DW68" i="167"/>
  <c r="DY80" i="167"/>
  <c r="CO80" i="167"/>
  <c r="ED79" i="167"/>
  <c r="EC79" i="167"/>
  <c r="DY91" i="167"/>
  <c r="DZ142" i="167"/>
  <c r="DX43" i="166"/>
  <c r="CS68" i="166"/>
  <c r="EF84" i="166"/>
  <c r="EK9" i="167"/>
  <c r="EK304" i="167"/>
  <c r="CT54" i="165"/>
  <c r="EF9" i="166"/>
  <c r="ED11" i="166"/>
  <c r="EK49" i="166"/>
  <c r="EK63" i="166"/>
  <c r="DW84" i="166"/>
  <c r="DY98" i="166"/>
  <c r="DW23" i="166"/>
  <c r="EA38" i="166"/>
  <c r="CO39" i="166"/>
  <c r="EA13" i="167"/>
  <c r="DY13" i="167"/>
  <c r="CO13" i="167"/>
  <c r="DZ24" i="167"/>
  <c r="DW52" i="167"/>
  <c r="EB55" i="167"/>
  <c r="DZ60" i="167"/>
  <c r="EA80" i="167"/>
  <c r="DZ100" i="167"/>
  <c r="EB92" i="166"/>
  <c r="DX107" i="166"/>
  <c r="EK210" i="167"/>
  <c r="EK41" i="167"/>
  <c r="DZ52" i="167"/>
  <c r="EA29" i="166"/>
  <c r="EK107" i="166"/>
  <c r="CO47" i="167"/>
  <c r="ED52" i="167"/>
  <c r="EA76" i="167"/>
  <c r="DY76" i="167"/>
  <c r="CO76" i="167"/>
  <c r="EA92" i="167"/>
  <c r="DZ92" i="167"/>
  <c r="DI92" i="167"/>
  <c r="EC91" i="167"/>
  <c r="EE84" i="166"/>
  <c r="EC10" i="166"/>
  <c r="DX10" i="166"/>
  <c r="EC11" i="166"/>
  <c r="DX11" i="166"/>
  <c r="EA42" i="166"/>
  <c r="DZ42" i="166"/>
  <c r="DI42" i="166"/>
  <c r="EE89" i="166"/>
  <c r="CO90" i="166"/>
  <c r="ED106" i="166"/>
  <c r="EA106" i="166"/>
  <c r="CO106" i="166"/>
  <c r="DW25" i="167"/>
  <c r="EC35" i="167"/>
  <c r="CO42" i="167"/>
  <c r="CO48" i="167"/>
  <c r="CU48" i="167" s="1"/>
  <c r="CO53" i="167"/>
  <c r="DW127" i="167"/>
  <c r="CO133" i="167"/>
  <c r="ED133" i="167"/>
  <c r="EC133" i="167"/>
  <c r="DZ133" i="167"/>
  <c r="DY133" i="167"/>
  <c r="EK10" i="167"/>
  <c r="DX42" i="166"/>
  <c r="EB51" i="166"/>
  <c r="DZ56" i="166"/>
  <c r="DW87" i="166"/>
  <c r="EA90" i="166"/>
  <c r="EK130" i="166"/>
  <c r="EK138" i="166"/>
  <c r="DW27" i="166"/>
  <c r="EE59" i="166"/>
  <c r="CO59" i="166"/>
  <c r="EC75" i="166"/>
  <c r="DX75" i="166"/>
  <c r="EK84" i="167"/>
  <c r="EK253" i="167"/>
  <c r="EK258" i="167"/>
  <c r="EK261" i="167"/>
  <c r="EK266" i="167"/>
  <c r="EK282" i="167"/>
  <c r="EK298" i="167"/>
  <c r="EC14" i="167"/>
  <c r="DI42" i="167"/>
  <c r="DI53" i="167"/>
  <c r="EC56" i="167"/>
  <c r="EC88" i="167"/>
  <c r="ED104" i="167"/>
  <c r="DY120" i="167"/>
  <c r="CO128" i="167"/>
  <c r="DW133" i="167"/>
  <c r="EA54" i="166"/>
  <c r="EA70" i="166"/>
  <c r="EK60" i="167"/>
  <c r="EK115" i="167"/>
  <c r="EK118" i="167"/>
  <c r="EK157" i="167"/>
  <c r="EK162" i="167"/>
  <c r="EK165" i="167"/>
  <c r="EK217" i="167"/>
  <c r="EK252" i="167"/>
  <c r="EK256" i="167"/>
  <c r="EK260" i="167"/>
  <c r="EK264" i="167"/>
  <c r="CO19" i="167"/>
  <c r="CO91" i="167"/>
  <c r="EK142" i="167"/>
  <c r="EK237" i="167"/>
  <c r="EK241" i="167"/>
  <c r="EA117" i="167"/>
  <c r="EK34" i="166"/>
  <c r="EK77" i="166"/>
  <c r="DZ10" i="166"/>
  <c r="EB25" i="166"/>
  <c r="EL4" i="167"/>
  <c r="EK13" i="167"/>
  <c r="EK52" i="167"/>
  <c r="EK150" i="167"/>
  <c r="EK197" i="167"/>
  <c r="DZ34" i="167"/>
  <c r="EB87" i="167"/>
  <c r="ED152" i="167"/>
  <c r="EK95" i="166"/>
  <c r="EK202" i="166"/>
  <c r="EK206" i="166"/>
  <c r="DZ61" i="166"/>
  <c r="EK19" i="167"/>
  <c r="EK45" i="167"/>
  <c r="EK148" i="167"/>
  <c r="EK203" i="167"/>
  <c r="EC52" i="167"/>
  <c r="DY54" i="167"/>
  <c r="EK30" i="166"/>
  <c r="EK54" i="166"/>
  <c r="EK71" i="166"/>
  <c r="EK116" i="166"/>
  <c r="EK30" i="167"/>
  <c r="EK125" i="167"/>
  <c r="EK129" i="167"/>
  <c r="EK227" i="167"/>
  <c r="DZ90" i="167"/>
  <c r="EC142" i="167"/>
  <c r="EK39" i="166"/>
  <c r="EK38" i="167"/>
  <c r="EK69" i="167"/>
  <c r="EK74" i="167"/>
  <c r="EK141" i="167"/>
  <c r="EK145" i="167"/>
  <c r="EK238" i="167"/>
  <c r="EK290" i="167"/>
  <c r="A98" i="165"/>
  <c r="DF98" i="165"/>
  <c r="DF106" i="165"/>
  <c r="A106" i="165"/>
  <c r="DF114" i="165"/>
  <c r="EP114" i="165"/>
  <c r="ED114" i="165"/>
  <c r="DO114" i="165" s="1"/>
  <c r="J114" i="165" s="1"/>
  <c r="CT114" i="165" s="1"/>
  <c r="DR114" i="165"/>
  <c r="A114" i="165"/>
  <c r="A122" i="165"/>
  <c r="ED122" i="165"/>
  <c r="DO122" i="165" s="1"/>
  <c r="J122" i="165" s="1"/>
  <c r="CT122" i="165" s="1"/>
  <c r="DR122" i="165"/>
  <c r="EP122" i="165"/>
  <c r="ED138" i="165"/>
  <c r="DO138" i="165" s="1"/>
  <c r="J138" i="165" s="1"/>
  <c r="CT138" i="165" s="1"/>
  <c r="EP138" i="165"/>
  <c r="DR138" i="165"/>
  <c r="A138" i="165"/>
  <c r="DR146" i="165"/>
  <c r="DF146" i="165"/>
  <c r="DR154" i="165"/>
  <c r="DF154" i="165"/>
  <c r="A154" i="165"/>
  <c r="CS102" i="166"/>
  <c r="EF18" i="166"/>
  <c r="DZ17" i="166"/>
  <c r="DW17" i="166"/>
  <c r="DZ18" i="166"/>
  <c r="DI48" i="166"/>
  <c r="EB48" i="166"/>
  <c r="DY48" i="166"/>
  <c r="CO64" i="166"/>
  <c r="DG64" i="166" s="1"/>
  <c r="DZ80" i="166"/>
  <c r="CO80" i="166"/>
  <c r="DZ96" i="166"/>
  <c r="DI96" i="166"/>
  <c r="EE96" i="166"/>
  <c r="CO96" i="166"/>
  <c r="DG96" i="166" s="1"/>
  <c r="EC96" i="166"/>
  <c r="DY18" i="166"/>
  <c r="DZ32" i="166"/>
  <c r="DZ90" i="166"/>
  <c r="EC97" i="166"/>
  <c r="EH97" i="166" s="1"/>
  <c r="EK105" i="166"/>
  <c r="EF19" i="166"/>
  <c r="DW19" i="166"/>
  <c r="DZ26" i="166"/>
  <c r="EA26" i="166"/>
  <c r="DW26" i="166"/>
  <c r="DI26" i="166"/>
  <c r="CO26" i="166"/>
  <c r="CQ26" i="166" s="1"/>
  <c r="EE34" i="166"/>
  <c r="DI34" i="166"/>
  <c r="ED34" i="166"/>
  <c r="CO34" i="166"/>
  <c r="CQ34" i="166" s="1"/>
  <c r="EC34" i="166"/>
  <c r="EE81" i="166"/>
  <c r="EB89" i="166"/>
  <c r="DX97" i="166"/>
  <c r="EC105" i="166"/>
  <c r="EA104" i="166"/>
  <c r="EB105" i="166"/>
  <c r="DW105" i="166"/>
  <c r="DW104" i="166"/>
  <c r="DI105" i="166"/>
  <c r="EK179" i="167"/>
  <c r="EK178" i="167"/>
  <c r="ED17" i="167"/>
  <c r="EC16" i="167"/>
  <c r="CO17" i="167"/>
  <c r="ED16" i="167"/>
  <c r="EA21" i="167"/>
  <c r="DW21" i="167"/>
  <c r="DZ20" i="167"/>
  <c r="DW20" i="167"/>
  <c r="DI33" i="167"/>
  <c r="DY123" i="167"/>
  <c r="DY122" i="167"/>
  <c r="DW122" i="167"/>
  <c r="EA123" i="167"/>
  <c r="DZ25" i="166"/>
  <c r="EC26" i="166"/>
  <c r="DZ34" i="166"/>
  <c r="EK50" i="166"/>
  <c r="EC72" i="166"/>
  <c r="EF108" i="166"/>
  <c r="CO108" i="166"/>
  <c r="DG108" i="166" s="1"/>
  <c r="EM4" i="167"/>
  <c r="ED41" i="167"/>
  <c r="EB41" i="167"/>
  <c r="DI41" i="167"/>
  <c r="EC40" i="167"/>
  <c r="EC41" i="167"/>
  <c r="DW41" i="167"/>
  <c r="EC45" i="167"/>
  <c r="CO45" i="167"/>
  <c r="DY44" i="167"/>
  <c r="EB45" i="167"/>
  <c r="ED112" i="167"/>
  <c r="CO137" i="167"/>
  <c r="DY136" i="167"/>
  <c r="DW136" i="167"/>
  <c r="ED136" i="167"/>
  <c r="DI29" i="167"/>
  <c r="DW135" i="167"/>
  <c r="DY134" i="167"/>
  <c r="EC135" i="167"/>
  <c r="DZ135" i="167"/>
  <c r="EC63" i="166"/>
  <c r="EC71" i="166"/>
  <c r="CO72" i="166"/>
  <c r="CS72" i="166" s="1"/>
  <c r="DI80" i="166"/>
  <c r="EK92" i="166"/>
  <c r="ED27" i="166"/>
  <c r="EC50" i="166"/>
  <c r="EB49" i="166"/>
  <c r="DY50" i="166"/>
  <c r="EA49" i="166"/>
  <c r="DI66" i="166"/>
  <c r="ED66" i="166"/>
  <c r="EE66" i="166"/>
  <c r="EC66" i="166"/>
  <c r="EB74" i="166"/>
  <c r="ED73" i="166"/>
  <c r="EE74" i="166"/>
  <c r="DI74" i="166"/>
  <c r="EA98" i="166"/>
  <c r="DI98" i="166"/>
  <c r="EC98" i="166"/>
  <c r="DW97" i="166"/>
  <c r="EB98" i="166"/>
  <c r="EF97" i="166"/>
  <c r="DZ98" i="166"/>
  <c r="EK43" i="167"/>
  <c r="EK42" i="167"/>
  <c r="EK195" i="167"/>
  <c r="EK194" i="167"/>
  <c r="CO9" i="167"/>
  <c r="DZ8" i="167"/>
  <c r="DX8" i="167"/>
  <c r="DW8" i="167"/>
  <c r="EA33" i="167"/>
  <c r="EC33" i="167"/>
  <c r="CO33" i="167"/>
  <c r="DY33" i="167"/>
  <c r="EB33" i="167"/>
  <c r="DZ33" i="167"/>
  <c r="EA69" i="167"/>
  <c r="EB70" i="167"/>
  <c r="DY70" i="167"/>
  <c r="EC83" i="167"/>
  <c r="DW83" i="167"/>
  <c r="DZ82" i="167"/>
  <c r="DW82" i="167"/>
  <c r="ED71" i="166"/>
  <c r="EF98" i="166"/>
  <c r="EC22" i="167"/>
  <c r="EA22" i="167"/>
  <c r="CO22" i="167"/>
  <c r="EA83" i="167"/>
  <c r="DG24" i="166"/>
  <c r="CQ24" i="166"/>
  <c r="DX27" i="166"/>
  <c r="DX79" i="166"/>
  <c r="DW96" i="166"/>
  <c r="DI9" i="166"/>
  <c r="EB8" i="166"/>
  <c r="EF8" i="166"/>
  <c r="EK139" i="167"/>
  <c r="EK138" i="167"/>
  <c r="EK172" i="167"/>
  <c r="EK285" i="167"/>
  <c r="EK284" i="167"/>
  <c r="DW16" i="167"/>
  <c r="EC114" i="167"/>
  <c r="DY114" i="167"/>
  <c r="DW114" i="167"/>
  <c r="EF25" i="166"/>
  <c r="DY25" i="166"/>
  <c r="EE25" i="166"/>
  <c r="DI25" i="166"/>
  <c r="ED25" i="166"/>
  <c r="EC25" i="166"/>
  <c r="DW41" i="166"/>
  <c r="EC41" i="166"/>
  <c r="EA41" i="166"/>
  <c r="DZ41" i="166"/>
  <c r="DI41" i="166"/>
  <c r="EB56" i="166"/>
  <c r="DY56" i="166"/>
  <c r="EG56" i="166" s="1"/>
  <c r="CO56" i="166"/>
  <c r="DE56" i="166" s="1"/>
  <c r="EA56" i="166"/>
  <c r="EB72" i="166"/>
  <c r="EE72" i="166"/>
  <c r="DY72" i="166"/>
  <c r="ED72" i="166"/>
  <c r="EA72" i="166"/>
  <c r="DZ72" i="166"/>
  <c r="ED88" i="166"/>
  <c r="EC88" i="166"/>
  <c r="EE88" i="166"/>
  <c r="EA88" i="166"/>
  <c r="DZ88" i="166"/>
  <c r="EF88" i="166"/>
  <c r="DY88" i="166"/>
  <c r="DX88" i="166"/>
  <c r="DW88" i="166"/>
  <c r="DI73" i="167"/>
  <c r="CO73" i="167"/>
  <c r="EE56" i="166"/>
  <c r="EC82" i="166"/>
  <c r="CO82" i="166"/>
  <c r="DG82" i="166" s="1"/>
  <c r="DI82" i="166"/>
  <c r="DW25" i="166"/>
  <c r="EB26" i="166"/>
  <c r="CO27" i="166"/>
  <c r="CQ27" i="166" s="1"/>
  <c r="DY34" i="166"/>
  <c r="EG34" i="166" s="1"/>
  <c r="EE63" i="166"/>
  <c r="DW66" i="166"/>
  <c r="DY80" i="166"/>
  <c r="DI56" i="166"/>
  <c r="EM4" i="166"/>
  <c r="EB34" i="166"/>
  <c r="DW56" i="166"/>
  <c r="DX73" i="166"/>
  <c r="DI88" i="166"/>
  <c r="DY96" i="166"/>
  <c r="EA102" i="166"/>
  <c r="DI102" i="166"/>
  <c r="DZ101" i="166"/>
  <c r="ED102" i="166"/>
  <c r="EK36" i="167"/>
  <c r="DW12" i="167"/>
  <c r="ED12" i="167"/>
  <c r="DY16" i="167"/>
  <c r="CO21" i="167"/>
  <c r="CO32" i="167"/>
  <c r="EC32" i="167"/>
  <c r="EA31" i="167"/>
  <c r="EA32" i="167"/>
  <c r="ED37" i="167"/>
  <c r="EB50" i="167"/>
  <c r="EC50" i="167"/>
  <c r="EC49" i="167"/>
  <c r="DZ49" i="167"/>
  <c r="DY49" i="167"/>
  <c r="DI102" i="167"/>
  <c r="ED102" i="167"/>
  <c r="DZ102" i="167"/>
  <c r="DW126" i="167"/>
  <c r="DI126" i="167"/>
  <c r="CO126" i="167"/>
  <c r="EC126" i="167"/>
  <c r="EA126" i="167"/>
  <c r="DZ125" i="167"/>
  <c r="ED62" i="167"/>
  <c r="CO62" i="167"/>
  <c r="EA62" i="167"/>
  <c r="DZ61" i="167"/>
  <c r="DY61" i="167"/>
  <c r="DW61" i="167"/>
  <c r="DY62" i="167"/>
  <c r="DY58" i="166"/>
  <c r="EC90" i="166"/>
  <c r="DI90" i="166"/>
  <c r="DX89" i="166"/>
  <c r="DZ89" i="166"/>
  <c r="EE90" i="166"/>
  <c r="DY89" i="166"/>
  <c r="ED90" i="166"/>
  <c r="EF89" i="166"/>
  <c r="DW89" i="166"/>
  <c r="DI149" i="167"/>
  <c r="CO149" i="167"/>
  <c r="EF56" i="166"/>
  <c r="EB35" i="166"/>
  <c r="DW33" i="167"/>
  <c r="DI108" i="167"/>
  <c r="ED107" i="167"/>
  <c r="DZ107" i="167"/>
  <c r="DY107" i="167"/>
  <c r="EB108" i="167"/>
  <c r="DZ108" i="167"/>
  <c r="DI112" i="167"/>
  <c r="CO112" i="167"/>
  <c r="DW111" i="167"/>
  <c r="EA34" i="166"/>
  <c r="EK62" i="166"/>
  <c r="EK61" i="166"/>
  <c r="DW72" i="166"/>
  <c r="EB17" i="166"/>
  <c r="CO18" i="166"/>
  <c r="CS18" i="166" s="1"/>
  <c r="DI19" i="166"/>
  <c r="EB27" i="166"/>
  <c r="DY82" i="166"/>
  <c r="EK29" i="166"/>
  <c r="EK38" i="166"/>
  <c r="ED41" i="166"/>
  <c r="DX56" i="166"/>
  <c r="EE82" i="166"/>
  <c r="EB88" i="166"/>
  <c r="EA96" i="166"/>
  <c r="DY97" i="166"/>
  <c r="CO98" i="166"/>
  <c r="DG98" i="166" s="1"/>
  <c r="EE101" i="166"/>
  <c r="ED105" i="166"/>
  <c r="EE107" i="166"/>
  <c r="ED40" i="166"/>
  <c r="ED39" i="166"/>
  <c r="DZ47" i="166"/>
  <c r="DI47" i="166"/>
  <c r="EF47" i="166"/>
  <c r="DW47" i="166"/>
  <c r="ED55" i="166"/>
  <c r="DW55" i="166"/>
  <c r="EF54" i="166"/>
  <c r="DX55" i="166"/>
  <c r="EC54" i="166"/>
  <c r="DI55" i="166"/>
  <c r="CO55" i="166"/>
  <c r="CQ55" i="166" s="1"/>
  <c r="ED63" i="166"/>
  <c r="EB63" i="166"/>
  <c r="DW63" i="166"/>
  <c r="ED62" i="166"/>
  <c r="DI63" i="166"/>
  <c r="EA62" i="166"/>
  <c r="EB71" i="166"/>
  <c r="DI71" i="166"/>
  <c r="DZ71" i="166"/>
  <c r="DX71" i="166"/>
  <c r="ED70" i="166"/>
  <c r="CO71" i="166"/>
  <c r="DE71" i="166" s="1"/>
  <c r="EC70" i="166"/>
  <c r="EF79" i="166"/>
  <c r="EB79" i="166"/>
  <c r="ED87" i="166"/>
  <c r="EE87" i="166"/>
  <c r="ED86" i="166"/>
  <c r="DZ86" i="166"/>
  <c r="ED94" i="166"/>
  <c r="DI103" i="166"/>
  <c r="DX103" i="166"/>
  <c r="EF103" i="166"/>
  <c r="EE103" i="166"/>
  <c r="EC103" i="166"/>
  <c r="EK91" i="167"/>
  <c r="EK90" i="167"/>
  <c r="EK235" i="167"/>
  <c r="EK234" i="167"/>
  <c r="DZ16" i="167"/>
  <c r="CO29" i="167"/>
  <c r="CU29" i="167" s="1"/>
  <c r="DW32" i="167"/>
  <c r="EC48" i="167"/>
  <c r="DY48" i="167"/>
  <c r="ED47" i="167"/>
  <c r="EA48" i="167"/>
  <c r="ED50" i="167"/>
  <c r="ED95" i="167"/>
  <c r="CO95" i="167"/>
  <c r="DI135" i="167"/>
  <c r="DW65" i="167"/>
  <c r="EC65" i="167"/>
  <c r="CO65" i="167"/>
  <c r="DZ65" i="167"/>
  <c r="DY65" i="167"/>
  <c r="DW89" i="167"/>
  <c r="DI89" i="167"/>
  <c r="ED89" i="167"/>
  <c r="CO89" i="167"/>
  <c r="EC89" i="167"/>
  <c r="EB89" i="167"/>
  <c r="EA89" i="167"/>
  <c r="DI110" i="167"/>
  <c r="ED110" i="167"/>
  <c r="EB110" i="167"/>
  <c r="DZ110" i="167"/>
  <c r="EP106" i="165"/>
  <c r="DF138" i="165"/>
  <c r="DW15" i="166"/>
  <c r="ED21" i="166"/>
  <c r="EK26" i="166"/>
  <c r="DZ31" i="166"/>
  <c r="EG31" i="166" s="1"/>
  <c r="EE31" i="166"/>
  <c r="EA53" i="166"/>
  <c r="DY61" i="166"/>
  <c r="EG61" i="166" s="1"/>
  <c r="EF61" i="166"/>
  <c r="DY84" i="166"/>
  <c r="EA85" i="166"/>
  <c r="CO101" i="166"/>
  <c r="CS101" i="166" s="1"/>
  <c r="EF101" i="166"/>
  <c r="EC21" i="166"/>
  <c r="DZ29" i="166"/>
  <c r="DY43" i="166"/>
  <c r="EB42" i="166"/>
  <c r="CO51" i="166"/>
  <c r="DE51" i="166" s="1"/>
  <c r="EA51" i="166"/>
  <c r="EE67" i="166"/>
  <c r="ED67" i="166"/>
  <c r="EA75" i="166"/>
  <c r="DI91" i="166"/>
  <c r="EC99" i="166"/>
  <c r="DX99" i="166"/>
  <c r="DI106" i="166"/>
  <c r="EK37" i="167"/>
  <c r="EK40" i="167"/>
  <c r="EK59" i="167"/>
  <c r="EK82" i="167"/>
  <c r="EK102" i="167"/>
  <c r="EK105" i="167"/>
  <c r="EK128" i="167"/>
  <c r="EK130" i="167"/>
  <c r="EK155" i="167"/>
  <c r="EK154" i="167"/>
  <c r="EK173" i="167"/>
  <c r="EK176" i="167"/>
  <c r="EK226" i="167"/>
  <c r="EK251" i="167"/>
  <c r="EK269" i="167"/>
  <c r="EK272" i="167"/>
  <c r="EK274" i="167"/>
  <c r="EC8" i="167"/>
  <c r="DW24" i="167"/>
  <c r="ED24" i="167"/>
  <c r="EC30" i="167"/>
  <c r="DW38" i="167"/>
  <c r="ED40" i="167"/>
  <c r="DW40" i="167"/>
  <c r="EC47" i="167"/>
  <c r="DI47" i="167"/>
  <c r="ED61" i="167"/>
  <c r="DI61" i="167"/>
  <c r="CO61" i="167"/>
  <c r="EC61" i="167"/>
  <c r="ED82" i="167"/>
  <c r="EA82" i="167"/>
  <c r="EA81" i="167"/>
  <c r="DI82" i="167"/>
  <c r="EB81" i="167"/>
  <c r="CO82" i="167"/>
  <c r="DZ81" i="167"/>
  <c r="DY81" i="167"/>
  <c r="EC82" i="167"/>
  <c r="DI84" i="167"/>
  <c r="CO84" i="167"/>
  <c r="EB111" i="167"/>
  <c r="CO111" i="167"/>
  <c r="ED111" i="167"/>
  <c r="DZ111" i="167"/>
  <c r="DY111" i="167"/>
  <c r="DI111" i="167"/>
  <c r="ED132" i="167"/>
  <c r="DY132" i="167"/>
  <c r="ED144" i="167"/>
  <c r="EK28" i="166"/>
  <c r="DW30" i="166"/>
  <c r="EA31" i="166"/>
  <c r="DX52" i="166"/>
  <c r="EK53" i="166"/>
  <c r="ED60" i="166"/>
  <c r="EK78" i="166"/>
  <c r="EK80" i="166"/>
  <c r="EA84" i="166"/>
  <c r="DZ92" i="166"/>
  <c r="EK132" i="166"/>
  <c r="EK142" i="166"/>
  <c r="EK144" i="166"/>
  <c r="EK146" i="166"/>
  <c r="EK181" i="166"/>
  <c r="CO10" i="166"/>
  <c r="DG10" i="166" s="1"/>
  <c r="ED15" i="166"/>
  <c r="EC15" i="166"/>
  <c r="DZ22" i="166"/>
  <c r="EK21" i="167"/>
  <c r="EK22" i="167"/>
  <c r="EK25" i="167"/>
  <c r="EK85" i="167"/>
  <c r="EK88" i="167"/>
  <c r="EK107" i="167"/>
  <c r="EK158" i="167"/>
  <c r="EK161" i="167"/>
  <c r="EK180" i="167"/>
  <c r="EK254" i="167"/>
  <c r="EK257" i="167"/>
  <c r="EK301" i="167"/>
  <c r="EK302" i="167"/>
  <c r="EK305" i="167"/>
  <c r="EB26" i="167"/>
  <c r="ED31" i="167"/>
  <c r="ED44" i="167"/>
  <c r="CO63" i="167"/>
  <c r="EB65" i="167"/>
  <c r="ED100" i="167"/>
  <c r="EB99" i="167"/>
  <c r="EL4" i="166"/>
  <c r="EK46" i="166"/>
  <c r="EK94" i="166"/>
  <c r="EK154" i="166"/>
  <c r="EK156" i="166"/>
  <c r="EK187" i="166"/>
  <c r="EK189" i="166"/>
  <c r="EK191" i="166"/>
  <c r="EK193" i="166"/>
  <c r="DI11" i="166"/>
  <c r="EE16" i="166"/>
  <c r="DY16" i="166"/>
  <c r="EG16" i="166" s="1"/>
  <c r="ED31" i="166"/>
  <c r="EC31" i="166"/>
  <c r="CO45" i="166"/>
  <c r="DG45" i="166" s="1"/>
  <c r="DI61" i="166"/>
  <c r="EB61" i="166"/>
  <c r="EA68" i="166"/>
  <c r="EC69" i="166"/>
  <c r="EE68" i="166"/>
  <c r="EE85" i="166"/>
  <c r="DY85" i="166"/>
  <c r="EB84" i="166"/>
  <c r="DI85" i="166"/>
  <c r="DX84" i="166"/>
  <c r="EC93" i="166"/>
  <c r="EE92" i="166"/>
  <c r="EA92" i="166"/>
  <c r="EA101" i="166"/>
  <c r="DI101" i="166"/>
  <c r="ED100" i="166"/>
  <c r="EK8" i="167"/>
  <c r="EK27" i="167"/>
  <c r="EK50" i="167"/>
  <c r="EK70" i="167"/>
  <c r="EK73" i="167"/>
  <c r="EK92" i="167"/>
  <c r="EK163" i="167"/>
  <c r="EK188" i="167"/>
  <c r="EK211" i="167"/>
  <c r="EK236" i="167"/>
  <c r="EK288" i="167"/>
  <c r="EB23" i="167"/>
  <c r="CO104" i="167"/>
  <c r="DI158" i="167"/>
  <c r="ED130" i="165"/>
  <c r="DO130" i="165" s="1"/>
  <c r="J130" i="165" s="1"/>
  <c r="CT130" i="165" s="1"/>
  <c r="DW11" i="166"/>
  <c r="DZ15" i="166"/>
  <c r="EG15" i="166" s="1"/>
  <c r="EE15" i="166"/>
  <c r="EC16" i="166"/>
  <c r="EH16" i="166" s="1"/>
  <c r="EC30" i="166"/>
  <c r="CO31" i="166"/>
  <c r="DE31" i="166" s="1"/>
  <c r="EK45" i="166"/>
  <c r="EK65" i="166"/>
  <c r="CO69" i="166"/>
  <c r="DG69" i="166" s="1"/>
  <c r="EC84" i="166"/>
  <c r="EK90" i="166"/>
  <c r="EB101" i="166"/>
  <c r="EE39" i="166"/>
  <c r="EE38" i="166"/>
  <c r="DX38" i="166"/>
  <c r="ED46" i="166"/>
  <c r="DX54" i="166"/>
  <c r="DZ62" i="166"/>
  <c r="DY70" i="166"/>
  <c r="EG70" i="166" s="1"/>
  <c r="DW78" i="166"/>
  <c r="DX86" i="166"/>
  <c r="EK53" i="167"/>
  <c r="EK56" i="167"/>
  <c r="EK75" i="167"/>
  <c r="EK123" i="167"/>
  <c r="EK144" i="167"/>
  <c r="EK219" i="167"/>
  <c r="EK267" i="167"/>
  <c r="ED13" i="167"/>
  <c r="DI13" i="167"/>
  <c r="DW23" i="167"/>
  <c r="DZ28" i="167"/>
  <c r="EC31" i="167"/>
  <c r="ED39" i="167"/>
  <c r="EB39" i="167"/>
  <c r="CO39" i="167"/>
  <c r="DW81" i="167"/>
  <c r="EB82" i="167"/>
  <c r="EC94" i="167"/>
  <c r="EA94" i="167"/>
  <c r="ED94" i="167"/>
  <c r="DZ94" i="167"/>
  <c r="DY104" i="167"/>
  <c r="EA111" i="167"/>
  <c r="EK59" i="166"/>
  <c r="EK117" i="166"/>
  <c r="EK121" i="166"/>
  <c r="EK125" i="166"/>
  <c r="EK127" i="166"/>
  <c r="EK129" i="166"/>
  <c r="EK35" i="167"/>
  <c r="EK67" i="167"/>
  <c r="EK99" i="167"/>
  <c r="EK116" i="167"/>
  <c r="EK171" i="167"/>
  <c r="EK189" i="167"/>
  <c r="EK192" i="167"/>
  <c r="EK206" i="167"/>
  <c r="EK209" i="167"/>
  <c r="EK243" i="167"/>
  <c r="EK283" i="167"/>
  <c r="ED20" i="167"/>
  <c r="CO57" i="167"/>
  <c r="ED76" i="167"/>
  <c r="CO92" i="167"/>
  <c r="EB119" i="167"/>
  <c r="CO119" i="167"/>
  <c r="EA119" i="167"/>
  <c r="DY119" i="167"/>
  <c r="DW119" i="167"/>
  <c r="DI145" i="167"/>
  <c r="CO145" i="167"/>
  <c r="EA147" i="167"/>
  <c r="ED56" i="167"/>
  <c r="CO99" i="167"/>
  <c r="DZ99" i="167"/>
  <c r="DW99" i="167"/>
  <c r="DY118" i="167"/>
  <c r="EB122" i="167"/>
  <c r="EC122" i="167"/>
  <c r="EC121" i="167"/>
  <c r="ED57" i="167"/>
  <c r="EA87" i="167"/>
  <c r="ED130" i="167"/>
  <c r="DW129" i="167"/>
  <c r="EB130" i="167"/>
  <c r="ED129" i="167"/>
  <c r="ED140" i="167"/>
  <c r="EA140" i="167"/>
  <c r="CO140" i="167"/>
  <c r="DZ140" i="167"/>
  <c r="DY140" i="167"/>
  <c r="DW140" i="167"/>
  <c r="DX28" i="166"/>
  <c r="EK40" i="166"/>
  <c r="CO42" i="166"/>
  <c r="CS42" i="166" s="1"/>
  <c r="EK70" i="166"/>
  <c r="EK84" i="166"/>
  <c r="EK98" i="166"/>
  <c r="EK198" i="166"/>
  <c r="EK204" i="166"/>
  <c r="EK14" i="167"/>
  <c r="EK17" i="167"/>
  <c r="EK29" i="167"/>
  <c r="EK32" i="167"/>
  <c r="EK46" i="167"/>
  <c r="EK49" i="167"/>
  <c r="EK61" i="167"/>
  <c r="EK64" i="167"/>
  <c r="EK77" i="167"/>
  <c r="EK78" i="167"/>
  <c r="EK81" i="167"/>
  <c r="EK93" i="167"/>
  <c r="EK96" i="167"/>
  <c r="EK110" i="167"/>
  <c r="EK113" i="167"/>
  <c r="EK147" i="167"/>
  <c r="EK187" i="167"/>
  <c r="EK222" i="167"/>
  <c r="EK225" i="167"/>
  <c r="EK240" i="167"/>
  <c r="EK259" i="167"/>
  <c r="EK276" i="167"/>
  <c r="CO7" i="167"/>
  <c r="DI7" i="167"/>
  <c r="CO34" i="167"/>
  <c r="DW49" i="167"/>
  <c r="EC51" i="167"/>
  <c r="ED53" i="167"/>
  <c r="ED55" i="167"/>
  <c r="DZ56" i="167"/>
  <c r="DW57" i="167"/>
  <c r="EA75" i="167"/>
  <c r="EC76" i="167"/>
  <c r="EA88" i="167"/>
  <c r="DZ91" i="167"/>
  <c r="EB101" i="167"/>
  <c r="DZ106" i="167"/>
  <c r="CO109" i="167"/>
  <c r="EC109" i="167"/>
  <c r="DZ109" i="167"/>
  <c r="DZ118" i="167"/>
  <c r="EC125" i="167"/>
  <c r="EC127" i="167"/>
  <c r="EB127" i="167"/>
  <c r="DZ127" i="167"/>
  <c r="DY127" i="167"/>
  <c r="CO139" i="167"/>
  <c r="EA138" i="167"/>
  <c r="EC139" i="167"/>
  <c r="EB140" i="167"/>
  <c r="CO117" i="167"/>
  <c r="DI117" i="167"/>
  <c r="CO120" i="167"/>
  <c r="DZ146" i="167"/>
  <c r="ED117" i="167"/>
  <c r="DY147" i="167"/>
  <c r="EK117" i="167"/>
  <c r="EK120" i="167"/>
  <c r="EK133" i="167"/>
  <c r="EK134" i="167"/>
  <c r="EK137" i="167"/>
  <c r="EK149" i="167"/>
  <c r="EK152" i="167"/>
  <c r="EK166" i="167"/>
  <c r="EK169" i="167"/>
  <c r="EK181" i="167"/>
  <c r="EK184" i="167"/>
  <c r="EK198" i="167"/>
  <c r="EK201" i="167"/>
  <c r="EK213" i="167"/>
  <c r="EK216" i="167"/>
  <c r="EK230" i="167"/>
  <c r="EK233" i="167"/>
  <c r="EK248" i="167"/>
  <c r="EK262" i="167"/>
  <c r="EK265" i="167"/>
  <c r="EK277" i="167"/>
  <c r="EK280" i="167"/>
  <c r="EK293" i="167"/>
  <c r="EK294" i="167"/>
  <c r="EK297" i="167"/>
  <c r="ED81" i="167"/>
  <c r="ED91" i="167"/>
  <c r="DZ116" i="167"/>
  <c r="DW117" i="167"/>
  <c r="DZ120" i="167"/>
  <c r="ED121" i="167"/>
  <c r="CO121" i="167"/>
  <c r="DY124" i="167"/>
  <c r="DY131" i="167"/>
  <c r="EC141" i="167"/>
  <c r="DY142" i="167"/>
  <c r="ED143" i="167"/>
  <c r="EA143" i="167"/>
  <c r="ED146" i="167"/>
  <c r="DI154" i="167"/>
  <c r="DZ156" i="167"/>
  <c r="ED134" i="167"/>
  <c r="ED98" i="165"/>
  <c r="DO98" i="165" s="1"/>
  <c r="J98" i="165" s="1"/>
  <c r="CT98" i="165" s="1"/>
  <c r="EP82" i="165"/>
  <c r="EP98" i="165"/>
  <c r="ED110" i="165"/>
  <c r="DO110" i="165" s="1"/>
  <c r="J110" i="165" s="1"/>
  <c r="CT110" i="165" s="1"/>
  <c r="A126" i="165"/>
  <c r="DF30" i="165"/>
  <c r="DR128" i="165"/>
  <c r="DF90" i="165"/>
  <c r="ED90" i="165"/>
  <c r="DO90" i="165" s="1"/>
  <c r="J90" i="165" s="1"/>
  <c r="CT90" i="165" s="1"/>
  <c r="DF82" i="165"/>
  <c r="ED61" i="165"/>
  <c r="DO61" i="165" s="1"/>
  <c r="J61" i="165" s="1"/>
  <c r="CT61" i="165" s="1"/>
  <c r="DR82" i="165"/>
  <c r="DR30" i="165"/>
  <c r="DR102" i="165"/>
  <c r="DF126" i="165"/>
  <c r="DF134" i="165"/>
  <c r="ED208" i="165"/>
  <c r="DO208" i="165" s="1"/>
  <c r="J158" i="165" s="1"/>
  <c r="CT158" i="165" s="1"/>
  <c r="ED102" i="165"/>
  <c r="DO102" i="165" s="1"/>
  <c r="J102" i="165" s="1"/>
  <c r="CT102" i="165" s="1"/>
  <c r="ED134" i="165"/>
  <c r="DO134" i="165" s="1"/>
  <c r="J134" i="165" s="1"/>
  <c r="CT134" i="165" s="1"/>
  <c r="A150" i="165"/>
  <c r="DR134" i="165"/>
  <c r="EP110" i="165"/>
  <c r="ED150" i="165"/>
  <c r="DO150" i="165" s="1"/>
  <c r="J150" i="165" s="1"/>
  <c r="CT150" i="165" s="1"/>
  <c r="DR78" i="165"/>
  <c r="DR94" i="165"/>
  <c r="EP102" i="165"/>
  <c r="EP134" i="165"/>
  <c r="EP126" i="165"/>
  <c r="ED46" i="165"/>
  <c r="DO46" i="165" s="1"/>
  <c r="J46" i="165" s="1"/>
  <c r="CT46" i="165" s="1"/>
  <c r="DR54" i="165"/>
  <c r="A102" i="165"/>
  <c r="A110" i="165"/>
  <c r="A158" i="165"/>
  <c r="A134" i="165"/>
  <c r="DR208" i="165"/>
  <c r="ED62" i="165"/>
  <c r="DO62" i="165" s="1"/>
  <c r="J62" i="165" s="1"/>
  <c r="CT62" i="165" s="1"/>
  <c r="A22" i="165"/>
  <c r="DF38" i="165"/>
  <c r="DF22" i="165"/>
  <c r="DR38" i="165"/>
  <c r="DR22" i="165"/>
  <c r="ED38" i="165"/>
  <c r="DO38" i="165" s="1"/>
  <c r="J38" i="165" s="1"/>
  <c r="CT38" i="165" s="1"/>
  <c r="DR58" i="165"/>
  <c r="EP74" i="165"/>
  <c r="EP18" i="165"/>
  <c r="DR66" i="165"/>
  <c r="A34" i="165"/>
  <c r="A74" i="165"/>
  <c r="ED26" i="165"/>
  <c r="DO26" i="165" s="1"/>
  <c r="DF58" i="165"/>
  <c r="DF74" i="165"/>
  <c r="ED45" i="165"/>
  <c r="DO45" i="165" s="1"/>
  <c r="J45" i="165" s="1"/>
  <c r="CT45" i="165" s="1"/>
  <c r="DR74" i="165"/>
  <c r="A82" i="165"/>
  <c r="DR98" i="165"/>
  <c r="DR34" i="165"/>
  <c r="A26" i="165"/>
  <c r="ED82" i="165"/>
  <c r="DO82" i="165" s="1"/>
  <c r="A90" i="165"/>
  <c r="DF18" i="165"/>
  <c r="DF66" i="165"/>
  <c r="DR90" i="165"/>
  <c r="EP91" i="165"/>
  <c r="ED10" i="165"/>
  <c r="DO10" i="165" s="1"/>
  <c r="EP10" i="165"/>
  <c r="A18" i="165"/>
  <c r="EP26" i="165"/>
  <c r="DF34" i="165"/>
  <c r="DR18" i="165"/>
  <c r="ED58" i="165"/>
  <c r="DO58" i="165" s="1"/>
  <c r="J58" i="165" s="1"/>
  <c r="CT58" i="165" s="1"/>
  <c r="ED66" i="165"/>
  <c r="DO66" i="165" s="1"/>
  <c r="J66" i="165" s="1"/>
  <c r="CT66" i="165" s="1"/>
  <c r="ED18" i="165"/>
  <c r="DO18" i="165" s="1"/>
  <c r="ED34" i="165"/>
  <c r="DO34" i="165" s="1"/>
  <c r="J34" i="165" s="1"/>
  <c r="CT34" i="165" s="1"/>
  <c r="EP58" i="165"/>
  <c r="EP66" i="165"/>
  <c r="DF10" i="165"/>
  <c r="DF26" i="165"/>
  <c r="DR10" i="165"/>
  <c r="DR26" i="165"/>
  <c r="A58" i="165"/>
  <c r="A66" i="165"/>
  <c r="A139" i="165"/>
  <c r="A13" i="165"/>
  <c r="ED29" i="165"/>
  <c r="DO29" i="165" s="1"/>
  <c r="A80" i="165"/>
  <c r="DR69" i="165"/>
  <c r="DR47" i="165"/>
  <c r="A145" i="165"/>
  <c r="EP137" i="165"/>
  <c r="EP129" i="165"/>
  <c r="DR121" i="165"/>
  <c r="DR81" i="165"/>
  <c r="DF153" i="165"/>
  <c r="A153" i="165"/>
  <c r="CS3" i="165"/>
  <c r="A9" i="165"/>
  <c r="DR9" i="165"/>
  <c r="DR17" i="165"/>
  <c r="EP9" i="165"/>
  <c r="DR73" i="165"/>
  <c r="DR113" i="165"/>
  <c r="A33" i="165"/>
  <c r="ED137" i="165"/>
  <c r="DO137" i="165" s="1"/>
  <c r="J137" i="165" s="1"/>
  <c r="CT137" i="165" s="1"/>
  <c r="ED33" i="165"/>
  <c r="DO33" i="165" s="1"/>
  <c r="J33" i="165" s="1"/>
  <c r="CT33" i="165" s="1"/>
  <c r="A83" i="165"/>
  <c r="A19" i="165"/>
  <c r="DR27" i="165"/>
  <c r="DR83" i="165"/>
  <c r="EP139" i="165"/>
  <c r="DR19" i="165"/>
  <c r="DR43" i="165"/>
  <c r="DR75" i="165"/>
  <c r="CD3" i="165"/>
  <c r="ED27" i="165"/>
  <c r="DO27" i="165" s="1"/>
  <c r="ED59" i="165"/>
  <c r="DO59" i="165" s="1"/>
  <c r="J59" i="165" s="1"/>
  <c r="CT59" i="165" s="1"/>
  <c r="A131" i="165"/>
  <c r="EP27" i="165"/>
  <c r="EP67" i="165"/>
  <c r="EP147" i="165"/>
  <c r="ED19" i="165"/>
  <c r="DO19" i="165" s="1"/>
  <c r="CA3" i="165"/>
  <c r="CJ3" i="165"/>
  <c r="CY3" i="165"/>
  <c r="CM3" i="165"/>
  <c r="CG3" i="165"/>
  <c r="CP3" i="165"/>
  <c r="EP22" i="165"/>
  <c r="ED30" i="165"/>
  <c r="DO30" i="165" s="1"/>
  <c r="DR86" i="165"/>
  <c r="ED14" i="165"/>
  <c r="DO14" i="165" s="1"/>
  <c r="A54" i="165"/>
  <c r="A78" i="165"/>
  <c r="ED86" i="165"/>
  <c r="DO86" i="165" s="1"/>
  <c r="EP20" i="165"/>
  <c r="EP14" i="165"/>
  <c r="A38" i="165"/>
  <c r="DR46" i="165"/>
  <c r="DF54" i="165"/>
  <c r="DF62" i="165"/>
  <c r="DF78" i="165"/>
  <c r="EP86" i="165"/>
  <c r="A94" i="165"/>
  <c r="ED97" i="165"/>
  <c r="DO97" i="165" s="1"/>
  <c r="J97" i="165" s="1"/>
  <c r="CT97" i="165" s="1"/>
  <c r="DR49" i="165"/>
  <c r="DR12" i="165"/>
  <c r="DF14" i="165"/>
  <c r="EP17" i="165"/>
  <c r="DR33" i="165"/>
  <c r="EP38" i="165"/>
  <c r="EP54" i="165"/>
  <c r="EP62" i="165"/>
  <c r="ED73" i="165"/>
  <c r="DO73" i="165" s="1"/>
  <c r="EP78" i="165"/>
  <c r="ED94" i="165"/>
  <c r="DO94" i="165" s="1"/>
  <c r="J94" i="165" s="1"/>
  <c r="CT94" i="165" s="1"/>
  <c r="DR14" i="165"/>
  <c r="ED22" i="165"/>
  <c r="DO22" i="165" s="1"/>
  <c r="EP30" i="165"/>
  <c r="DF46" i="165"/>
  <c r="A86" i="165"/>
  <c r="EP89" i="165"/>
  <c r="EP94" i="165"/>
  <c r="EP65" i="165"/>
  <c r="BX126" i="165"/>
  <c r="BX8" i="165"/>
  <c r="BX16" i="165"/>
  <c r="BX24" i="165"/>
  <c r="BX32" i="165"/>
  <c r="BX40" i="165"/>
  <c r="BX48" i="165"/>
  <c r="BX56" i="165"/>
  <c r="BX64" i="165"/>
  <c r="BX72" i="165"/>
  <c r="BX80" i="165"/>
  <c r="BX102" i="165"/>
  <c r="BX128" i="165"/>
  <c r="BX136" i="165"/>
  <c r="BX144" i="165"/>
  <c r="BX152" i="165"/>
  <c r="BX9" i="165"/>
  <c r="BX17" i="165"/>
  <c r="BX25" i="165"/>
  <c r="BX33" i="165"/>
  <c r="BX41" i="165"/>
  <c r="BX49" i="165"/>
  <c r="BX57" i="165"/>
  <c r="BX65" i="165"/>
  <c r="BX73" i="165"/>
  <c r="BX85" i="165"/>
  <c r="BX104" i="165"/>
  <c r="BX133" i="165"/>
  <c r="DF48" i="165"/>
  <c r="DF69" i="165"/>
  <c r="EP117" i="165"/>
  <c r="A136" i="165"/>
  <c r="A157" i="165"/>
  <c r="EP21" i="165"/>
  <c r="EP53" i="165"/>
  <c r="A109" i="165"/>
  <c r="BX82" i="165"/>
  <c r="BX90" i="165"/>
  <c r="BX98" i="165"/>
  <c r="BX106" i="165"/>
  <c r="BX114" i="165"/>
  <c r="BX122" i="165"/>
  <c r="BX130" i="165"/>
  <c r="BX138" i="165"/>
  <c r="BX146" i="165"/>
  <c r="BX154" i="165"/>
  <c r="BX10" i="165"/>
  <c r="BX18" i="165"/>
  <c r="BX26" i="165"/>
  <c r="BX34" i="165"/>
  <c r="BX42" i="165"/>
  <c r="BX50" i="165"/>
  <c r="BX58" i="165"/>
  <c r="BX66" i="165"/>
  <c r="BX74" i="165"/>
  <c r="BX86" i="165"/>
  <c r="BX109" i="165"/>
  <c r="BX141" i="165"/>
  <c r="EP13" i="165"/>
  <c r="A32" i="165"/>
  <c r="A37" i="165"/>
  <c r="A64" i="165"/>
  <c r="ED96" i="165"/>
  <c r="DO96" i="165" s="1"/>
  <c r="J96" i="165" s="1"/>
  <c r="CT96" i="165" s="1"/>
  <c r="A149" i="165"/>
  <c r="DF157" i="165"/>
  <c r="A93" i="165"/>
  <c r="BX87" i="165"/>
  <c r="BX95" i="165"/>
  <c r="BX103" i="165"/>
  <c r="BX111" i="165"/>
  <c r="BX119" i="165"/>
  <c r="BX127" i="165"/>
  <c r="BX135" i="165"/>
  <c r="BX143" i="165"/>
  <c r="BX151" i="165"/>
  <c r="BX11" i="165"/>
  <c r="BX19" i="165"/>
  <c r="BX27" i="165"/>
  <c r="BX35" i="165"/>
  <c r="BX43" i="165"/>
  <c r="BX51" i="165"/>
  <c r="BX59" i="165"/>
  <c r="BX67" i="165"/>
  <c r="BX75" i="165"/>
  <c r="BX88" i="165"/>
  <c r="BX110" i="165"/>
  <c r="BX149" i="165"/>
  <c r="BX120" i="165"/>
  <c r="DR16" i="165"/>
  <c r="DR37" i="165"/>
  <c r="EP141" i="165"/>
  <c r="DF149" i="165"/>
  <c r="DR157" i="165"/>
  <c r="EP29" i="165"/>
  <c r="DR77" i="165"/>
  <c r="ED133" i="165"/>
  <c r="DO133" i="165" s="1"/>
  <c r="J133" i="165" s="1"/>
  <c r="CT133" i="165" s="1"/>
  <c r="BX84" i="165"/>
  <c r="BX92" i="165"/>
  <c r="BX100" i="165"/>
  <c r="BX108" i="165"/>
  <c r="BX116" i="165"/>
  <c r="BX124" i="165"/>
  <c r="BX132" i="165"/>
  <c r="BX140" i="165"/>
  <c r="BX148" i="165"/>
  <c r="BX156" i="165"/>
  <c r="BX12" i="165"/>
  <c r="BX20" i="165"/>
  <c r="BX28" i="165"/>
  <c r="BX36" i="165"/>
  <c r="BX44" i="165"/>
  <c r="BX52" i="165"/>
  <c r="BX60" i="165"/>
  <c r="BX68" i="165"/>
  <c r="BX76" i="165"/>
  <c r="BX93" i="165"/>
  <c r="BX112" i="165"/>
  <c r="EP144" i="165"/>
  <c r="A24" i="165"/>
  <c r="ED32" i="165"/>
  <c r="DO32" i="165" s="1"/>
  <c r="J32" i="165" s="1"/>
  <c r="CT32" i="165" s="1"/>
  <c r="EP37" i="165"/>
  <c r="A53" i="165"/>
  <c r="A77" i="165"/>
  <c r="DR149" i="165"/>
  <c r="ED157" i="165"/>
  <c r="DO157" i="165" s="1"/>
  <c r="J157" i="165" s="1"/>
  <c r="CT157" i="165" s="1"/>
  <c r="DF61" i="165"/>
  <c r="DF117" i="165"/>
  <c r="BX81" i="165"/>
  <c r="BX89" i="165"/>
  <c r="BX97" i="165"/>
  <c r="BX105" i="165"/>
  <c r="BX113" i="165"/>
  <c r="BX121" i="165"/>
  <c r="BX129" i="165"/>
  <c r="BX137" i="165"/>
  <c r="BX145" i="165"/>
  <c r="BX153" i="165"/>
  <c r="BX13" i="165"/>
  <c r="BX21" i="165"/>
  <c r="BX29" i="165"/>
  <c r="BX37" i="165"/>
  <c r="BX45" i="165"/>
  <c r="BX53" i="165"/>
  <c r="BX61" i="165"/>
  <c r="BX69" i="165"/>
  <c r="BX77" i="165"/>
  <c r="BX94" i="165"/>
  <c r="BX117" i="165"/>
  <c r="DF56" i="165"/>
  <c r="A29" i="165"/>
  <c r="DF45" i="165"/>
  <c r="ED53" i="165"/>
  <c r="DO53" i="165" s="1"/>
  <c r="J53" i="165" s="1"/>
  <c r="CT53" i="165" s="1"/>
  <c r="DR104" i="165"/>
  <c r="ED149" i="165"/>
  <c r="DO149" i="165" s="1"/>
  <c r="J149" i="165" s="1"/>
  <c r="CT149" i="165" s="1"/>
  <c r="EP157" i="165"/>
  <c r="DF37" i="165"/>
  <c r="DF141" i="165"/>
  <c r="BX134" i="165"/>
  <c r="BX142" i="165"/>
  <c r="BX150" i="165"/>
  <c r="BX208" i="165"/>
  <c r="BX14" i="165"/>
  <c r="BX22" i="165"/>
  <c r="BX30" i="165"/>
  <c r="BX38" i="165"/>
  <c r="BX46" i="165"/>
  <c r="BX54" i="165"/>
  <c r="BX62" i="165"/>
  <c r="BX70" i="165"/>
  <c r="BX78" i="165"/>
  <c r="BX96" i="165"/>
  <c r="BX118" i="165"/>
  <c r="EP24" i="165"/>
  <c r="DR29" i="165"/>
  <c r="EP45" i="165"/>
  <c r="ED72" i="165"/>
  <c r="DO72" i="165" s="1"/>
  <c r="EP77" i="165"/>
  <c r="DF120" i="165"/>
  <c r="EP149" i="165"/>
  <c r="ED13" i="165"/>
  <c r="DO13" i="165" s="1"/>
  <c r="ED85" i="165"/>
  <c r="DO85" i="165" s="1"/>
  <c r="DR101" i="165"/>
  <c r="BX83" i="165"/>
  <c r="BX91" i="165"/>
  <c r="BX99" i="165"/>
  <c r="BX107" i="165"/>
  <c r="BX115" i="165"/>
  <c r="BX123" i="165"/>
  <c r="BX131" i="165"/>
  <c r="BX139" i="165"/>
  <c r="BX147" i="165"/>
  <c r="BX155" i="165"/>
  <c r="BX15" i="165"/>
  <c r="BX23" i="165"/>
  <c r="BX31" i="165"/>
  <c r="BX39" i="165"/>
  <c r="BX47" i="165"/>
  <c r="BX55" i="165"/>
  <c r="BX63" i="165"/>
  <c r="BX71" i="165"/>
  <c r="BX79" i="165"/>
  <c r="BX101" i="165"/>
  <c r="BX125" i="165"/>
  <c r="DR28" i="165"/>
  <c r="EP68" i="165"/>
  <c r="DR100" i="165"/>
  <c r="DF9" i="165"/>
  <c r="A17" i="165"/>
  <c r="EP25" i="165"/>
  <c r="EP41" i="165"/>
  <c r="DR57" i="165"/>
  <c r="EP36" i="165"/>
  <c r="ED84" i="165"/>
  <c r="DO84" i="165" s="1"/>
  <c r="DF36" i="165"/>
  <c r="ED60" i="165"/>
  <c r="DO60" i="165" s="1"/>
  <c r="J60" i="165" s="1"/>
  <c r="CT60" i="165" s="1"/>
  <c r="A108" i="165"/>
  <c r="EP132" i="165"/>
  <c r="ED28" i="165"/>
  <c r="DO28" i="165" s="1"/>
  <c r="A116" i="165"/>
  <c r="DR11" i="165"/>
  <c r="EP19" i="165"/>
  <c r="DF27" i="165"/>
  <c r="EP35" i="165"/>
  <c r="A43" i="165"/>
  <c r="DF51" i="165"/>
  <c r="DR59" i="165"/>
  <c r="ED67" i="165"/>
  <c r="DO67" i="165" s="1"/>
  <c r="J67" i="165" s="1"/>
  <c r="CT67" i="165" s="1"/>
  <c r="DF75" i="165"/>
  <c r="DF83" i="165"/>
  <c r="A91" i="165"/>
  <c r="EP99" i="165"/>
  <c r="A107" i="165"/>
  <c r="A115" i="165"/>
  <c r="DR123" i="165"/>
  <c r="DR131" i="165"/>
  <c r="ED139" i="165"/>
  <c r="DO139" i="165" s="1"/>
  <c r="J139" i="165" s="1"/>
  <c r="CT139" i="165" s="1"/>
  <c r="A147" i="165"/>
  <c r="A155" i="165"/>
  <c r="A52" i="165"/>
  <c r="ED8" i="165"/>
  <c r="DO8" i="165" s="1"/>
  <c r="J8" i="165" s="1"/>
  <c r="CT8" i="165" s="1"/>
  <c r="DF16" i="165"/>
  <c r="ED24" i="165"/>
  <c r="DO24" i="165" s="1"/>
  <c r="DR32" i="165"/>
  <c r="DR40" i="165"/>
  <c r="DR48" i="165"/>
  <c r="EP64" i="165"/>
  <c r="DR72" i="165"/>
  <c r="EP80" i="165"/>
  <c r="A88" i="165"/>
  <c r="DR96" i="165"/>
  <c r="DF104" i="165"/>
  <c r="EP112" i="165"/>
  <c r="A120" i="165"/>
  <c r="DF128" i="165"/>
  <c r="DR136" i="165"/>
  <c r="ED144" i="165"/>
  <c r="DO144" i="165" s="1"/>
  <c r="J144" i="165" s="1"/>
  <c r="CT144" i="165" s="1"/>
  <c r="A152" i="165"/>
  <c r="ED12" i="165"/>
  <c r="DO12" i="165" s="1"/>
  <c r="A12" i="165"/>
  <c r="J30" i="165"/>
  <c r="DR36" i="165"/>
  <c r="ED108" i="165"/>
  <c r="DO108" i="165" s="1"/>
  <c r="J108" i="165" s="1"/>
  <c r="CT108" i="165" s="1"/>
  <c r="A124" i="165"/>
  <c r="A140" i="165"/>
  <c r="DR15" i="165"/>
  <c r="EP23" i="165"/>
  <c r="EP31" i="165"/>
  <c r="EP39" i="165"/>
  <c r="A55" i="165"/>
  <c r="DR63" i="165"/>
  <c r="ED71" i="165"/>
  <c r="DO71" i="165" s="1"/>
  <c r="DF87" i="165"/>
  <c r="ED95" i="165"/>
  <c r="DO95" i="165" s="1"/>
  <c r="J95" i="165" s="1"/>
  <c r="CT95" i="165" s="1"/>
  <c r="EP103" i="165"/>
  <c r="DR111" i="165"/>
  <c r="ED119" i="165"/>
  <c r="DO119" i="165" s="1"/>
  <c r="J119" i="165" s="1"/>
  <c r="CT119" i="165" s="1"/>
  <c r="A127" i="165"/>
  <c r="EP143" i="165"/>
  <c r="EP151" i="165"/>
  <c r="DF64" i="165"/>
  <c r="DR88" i="165"/>
  <c r="EP96" i="165"/>
  <c r="A104" i="165"/>
  <c r="DR8" i="165"/>
  <c r="ED16" i="165"/>
  <c r="DO16" i="165" s="1"/>
  <c r="DF32" i="165"/>
  <c r="DF40" i="165"/>
  <c r="EP40" i="165"/>
  <c r="A96" i="165"/>
  <c r="DF112" i="165"/>
  <c r="A128" i="165"/>
  <c r="ED128" i="165"/>
  <c r="DO128" i="165" s="1"/>
  <c r="J128" i="165" s="1"/>
  <c r="CT128" i="165" s="1"/>
  <c r="A16" i="165"/>
  <c r="EP16" i="165"/>
  <c r="DR80" i="165"/>
  <c r="ED104" i="165"/>
  <c r="DO104" i="165" s="1"/>
  <c r="J104" i="165" s="1"/>
  <c r="CT104" i="165" s="1"/>
  <c r="EP128" i="165"/>
  <c r="DF144" i="165"/>
  <c r="EP32" i="165"/>
  <c r="DR64" i="165"/>
  <c r="EP104" i="165"/>
  <c r="DR112" i="165"/>
  <c r="ED40" i="165"/>
  <c r="DO40" i="165" s="1"/>
  <c r="J40" i="165" s="1"/>
  <c r="CT40" i="165" s="1"/>
  <c r="DF80" i="165"/>
  <c r="DR24" i="165"/>
  <c r="ED48" i="165"/>
  <c r="DO48" i="165" s="1"/>
  <c r="J48" i="165" s="1"/>
  <c r="CT48" i="165" s="1"/>
  <c r="ED64" i="165"/>
  <c r="DO64" i="165" s="1"/>
  <c r="J64" i="165" s="1"/>
  <c r="CT64" i="165" s="1"/>
  <c r="A72" i="165"/>
  <c r="ED80" i="165"/>
  <c r="DO80" i="165" s="1"/>
  <c r="DF96" i="165"/>
  <c r="DR144" i="165"/>
  <c r="DF24" i="165"/>
  <c r="A40" i="165"/>
  <c r="EP72" i="165"/>
  <c r="EP48" i="165"/>
  <c r="DF72" i="165"/>
  <c r="A112" i="165"/>
  <c r="ED112" i="165"/>
  <c r="DO112" i="165" s="1"/>
  <c r="J112" i="165" s="1"/>
  <c r="CT112" i="165" s="1"/>
  <c r="A144" i="165"/>
  <c r="DF19" i="165"/>
  <c r="A27" i="165"/>
  <c r="DR67" i="165"/>
  <c r="A75" i="165"/>
  <c r="DF91" i="165"/>
  <c r="DF139" i="165"/>
  <c r="EP43" i="165"/>
  <c r="A67" i="165"/>
  <c r="ED75" i="165"/>
  <c r="DO75" i="165" s="1"/>
  <c r="ED83" i="165"/>
  <c r="DO83" i="165" s="1"/>
  <c r="ED11" i="165"/>
  <c r="DO11" i="165" s="1"/>
  <c r="EP75" i="165"/>
  <c r="EP83" i="165"/>
  <c r="DR107" i="165"/>
  <c r="DR147" i="165"/>
  <c r="A11" i="165"/>
  <c r="DF67" i="165"/>
  <c r="ED91" i="165"/>
  <c r="DO91" i="165" s="1"/>
  <c r="J91" i="165" s="1"/>
  <c r="CT91" i="165" s="1"/>
  <c r="DR139" i="165"/>
  <c r="DR91" i="165"/>
  <c r="DF115" i="165"/>
  <c r="CU143" i="167"/>
  <c r="CU130" i="167"/>
  <c r="CU128" i="167"/>
  <c r="CU90" i="167"/>
  <c r="CU76" i="167"/>
  <c r="CU51" i="167"/>
  <c r="CU60" i="167"/>
  <c r="CU35" i="167"/>
  <c r="CW5" i="167"/>
  <c r="CW51" i="167" s="1"/>
  <c r="CS143" i="167"/>
  <c r="CS134" i="167"/>
  <c r="CS130" i="167"/>
  <c r="CS90" i="167"/>
  <c r="CS76" i="167"/>
  <c r="CS80" i="167"/>
  <c r="CS58" i="167"/>
  <c r="CS52" i="167"/>
  <c r="CS47" i="167"/>
  <c r="CS41" i="167"/>
  <c r="CS23" i="167"/>
  <c r="DW10" i="167"/>
  <c r="EC9" i="167"/>
  <c r="CO10" i="167"/>
  <c r="ED10" i="167"/>
  <c r="EB9" i="167"/>
  <c r="EC10" i="167"/>
  <c r="EA9" i="167"/>
  <c r="EB10" i="167"/>
  <c r="DZ9" i="167"/>
  <c r="EA10" i="167"/>
  <c r="DY9" i="167"/>
  <c r="DZ10" i="167"/>
  <c r="DI10" i="167"/>
  <c r="DX9" i="167"/>
  <c r="DY10" i="167"/>
  <c r="DW9" i="167"/>
  <c r="ED9" i="167"/>
  <c r="CU15" i="167"/>
  <c r="CS15" i="167"/>
  <c r="CQ15" i="167"/>
  <c r="DZ27" i="167"/>
  <c r="DY27" i="167"/>
  <c r="EC27" i="167"/>
  <c r="EB27" i="167"/>
  <c r="EB8" i="167"/>
  <c r="DI8" i="167"/>
  <c r="EA8" i="167"/>
  <c r="CO8" i="167"/>
  <c r="EA11" i="167"/>
  <c r="EB13" i="167"/>
  <c r="ED14" i="167"/>
  <c r="DZ15" i="167"/>
  <c r="DY15" i="167"/>
  <c r="DY17" i="167"/>
  <c r="EA18" i="167"/>
  <c r="EC19" i="167"/>
  <c r="ED21" i="167"/>
  <c r="EC23" i="167"/>
  <c r="EC24" i="167"/>
  <c r="EC26" i="167"/>
  <c r="DW27" i="167"/>
  <c r="ED38" i="167"/>
  <c r="EB37" i="167"/>
  <c r="DZ38" i="167"/>
  <c r="DY37" i="167"/>
  <c r="DY38" i="167"/>
  <c r="DI38" i="167"/>
  <c r="CO38" i="167"/>
  <c r="EC37" i="167"/>
  <c r="EA37" i="167"/>
  <c r="EB11" i="167"/>
  <c r="CO14" i="167"/>
  <c r="CU17" i="167"/>
  <c r="DZ17" i="167"/>
  <c r="EB18" i="167"/>
  <c r="EB20" i="167"/>
  <c r="DI20" i="167"/>
  <c r="EA20" i="167"/>
  <c r="CO20" i="167"/>
  <c r="CQ25" i="167"/>
  <c r="DZ25" i="167"/>
  <c r="ED26" i="167"/>
  <c r="EB28" i="167"/>
  <c r="DI28" i="167"/>
  <c r="EA28" i="167"/>
  <c r="CO28" i="167"/>
  <c r="ED28" i="167"/>
  <c r="EB36" i="167"/>
  <c r="DI36" i="167"/>
  <c r="EA36" i="167"/>
  <c r="DY36" i="167"/>
  <c r="ED36" i="167"/>
  <c r="CO36" i="167"/>
  <c r="EC36" i="167"/>
  <c r="EC11" i="167"/>
  <c r="CQ13" i="167"/>
  <c r="DW14" i="167"/>
  <c r="EC13" i="167"/>
  <c r="EA17" i="167"/>
  <c r="EC18" i="167"/>
  <c r="CU19" i="167"/>
  <c r="DW22" i="167"/>
  <c r="EC21" i="167"/>
  <c r="ED22" i="167"/>
  <c r="EB21" i="167"/>
  <c r="EA25" i="167"/>
  <c r="EA27" i="167"/>
  <c r="DW28" i="167"/>
  <c r="DZ30" i="167"/>
  <c r="DY30" i="167"/>
  <c r="DI30" i="167"/>
  <c r="DW30" i="167"/>
  <c r="ED30" i="167"/>
  <c r="ED29" i="167"/>
  <c r="CS35" i="167"/>
  <c r="DW36" i="167"/>
  <c r="DY8" i="167"/>
  <c r="ED11" i="167"/>
  <c r="EB12" i="167"/>
  <c r="DI12" i="167"/>
  <c r="EA12" i="167"/>
  <c r="CO12" i="167"/>
  <c r="DW13" i="167"/>
  <c r="DY14" i="167"/>
  <c r="EA15" i="167"/>
  <c r="EB17" i="167"/>
  <c r="ED18" i="167"/>
  <c r="DZ19" i="167"/>
  <c r="DY19" i="167"/>
  <c r="DY21" i="167"/>
  <c r="DY22" i="167"/>
  <c r="CS25" i="167"/>
  <c r="EB25" i="167"/>
  <c r="CO26" i="167"/>
  <c r="ED27" i="167"/>
  <c r="DW29" i="167"/>
  <c r="CO30" i="167"/>
  <c r="EA30" i="167"/>
  <c r="CQ35" i="167"/>
  <c r="DZ36" i="167"/>
  <c r="DW37" i="167"/>
  <c r="EB38" i="167"/>
  <c r="CO11" i="167"/>
  <c r="CS13" i="167"/>
  <c r="DI14" i="167"/>
  <c r="DZ14" i="167"/>
  <c r="CO18" i="167"/>
  <c r="CQ19" i="167"/>
  <c r="DW19" i="167"/>
  <c r="DY20" i="167"/>
  <c r="DZ21" i="167"/>
  <c r="DZ22" i="167"/>
  <c r="EB24" i="167"/>
  <c r="DI24" i="167"/>
  <c r="EA24" i="167"/>
  <c r="CO24" i="167"/>
  <c r="CU25" i="167"/>
  <c r="DY28" i="167"/>
  <c r="EB30" i="167"/>
  <c r="EB35" i="167"/>
  <c r="DZ37" i="167"/>
  <c r="EC38" i="167"/>
  <c r="CU46" i="167"/>
  <c r="CS46" i="167"/>
  <c r="CQ46" i="167"/>
  <c r="DZ11" i="167"/>
  <c r="DY11" i="167"/>
  <c r="CQ17" i="167"/>
  <c r="DW18" i="167"/>
  <c r="EC17" i="167"/>
  <c r="DW26" i="167"/>
  <c r="EC25" i="167"/>
  <c r="EA26" i="167"/>
  <c r="DY25" i="167"/>
  <c r="DZ26" i="167"/>
  <c r="DI26" i="167"/>
  <c r="DI27" i="167"/>
  <c r="ED8" i="167"/>
  <c r="DW11" i="167"/>
  <c r="DY12" i="167"/>
  <c r="CU13" i="167"/>
  <c r="DZ13" i="167"/>
  <c r="EB14" i="167"/>
  <c r="ED15" i="167"/>
  <c r="EB16" i="167"/>
  <c r="DI16" i="167"/>
  <c r="EA16" i="167"/>
  <c r="CO16" i="167"/>
  <c r="DW17" i="167"/>
  <c r="DY18" i="167"/>
  <c r="CS19" i="167"/>
  <c r="EA19" i="167"/>
  <c r="EC20" i="167"/>
  <c r="DI22" i="167"/>
  <c r="EB22" i="167"/>
  <c r="CU23" i="167"/>
  <c r="EA23" i="167"/>
  <c r="DY24" i="167"/>
  <c r="ED25" i="167"/>
  <c r="DY26" i="167"/>
  <c r="CO27" i="167"/>
  <c r="EC28" i="167"/>
  <c r="EC29" i="167"/>
  <c r="DZ31" i="167"/>
  <c r="EB31" i="167"/>
  <c r="DY31" i="167"/>
  <c r="DI31" i="167"/>
  <c r="CO31" i="167"/>
  <c r="DZ35" i="167"/>
  <c r="DY35" i="167"/>
  <c r="DI35" i="167"/>
  <c r="DW35" i="167"/>
  <c r="ED35" i="167"/>
  <c r="EC34" i="167"/>
  <c r="DZ23" i="167"/>
  <c r="DY23" i="167"/>
  <c r="DW31" i="167"/>
  <c r="EA35" i="167"/>
  <c r="DZ39" i="167"/>
  <c r="DW39" i="167"/>
  <c r="EA39" i="167"/>
  <c r="DY39" i="167"/>
  <c r="DI39" i="167"/>
  <c r="CQ41" i="167"/>
  <c r="CU41" i="167"/>
  <c r="ED42" i="167"/>
  <c r="EB44" i="167"/>
  <c r="DI44" i="167"/>
  <c r="DW44" i="167"/>
  <c r="EA44" i="167"/>
  <c r="DZ44" i="167"/>
  <c r="CO44" i="167"/>
  <c r="EC44" i="167"/>
  <c r="CQ69" i="167"/>
  <c r="CU69" i="167"/>
  <c r="CS69" i="167"/>
  <c r="CU42" i="167"/>
  <c r="CS42" i="167"/>
  <c r="DZ43" i="167"/>
  <c r="ED43" i="167"/>
  <c r="DY43" i="167"/>
  <c r="EC43" i="167"/>
  <c r="EB43" i="167"/>
  <c r="EA43" i="167"/>
  <c r="DY42" i="167"/>
  <c r="DW43" i="167"/>
  <c r="CO43" i="167"/>
  <c r="EA45" i="167"/>
  <c r="CU49" i="167"/>
  <c r="CS49" i="167"/>
  <c r="DW50" i="167"/>
  <c r="DY50" i="167"/>
  <c r="EA50" i="167"/>
  <c r="CO50" i="167"/>
  <c r="EB49" i="167"/>
  <c r="DZ50" i="167"/>
  <c r="EA49" i="167"/>
  <c r="CS51" i="167"/>
  <c r="CS60" i="167"/>
  <c r="EB60" i="167"/>
  <c r="DI60" i="167"/>
  <c r="DW60" i="167"/>
  <c r="EC60" i="167"/>
  <c r="DY60" i="167"/>
  <c r="EA63" i="167"/>
  <c r="EB72" i="167"/>
  <c r="DI72" i="167"/>
  <c r="DY72" i="167"/>
  <c r="CO72" i="167"/>
  <c r="EA72" i="167"/>
  <c r="DZ72" i="167"/>
  <c r="ED72" i="167"/>
  <c r="EC72" i="167"/>
  <c r="DY71" i="167"/>
  <c r="DW72" i="167"/>
  <c r="EC73" i="167"/>
  <c r="DI74" i="167"/>
  <c r="CU52" i="167"/>
  <c r="CU53" i="167"/>
  <c r="CS53" i="167"/>
  <c r="CQ53" i="167"/>
  <c r="CQ85" i="167"/>
  <c r="CU85" i="167"/>
  <c r="CS85" i="167"/>
  <c r="DZ29" i="167"/>
  <c r="EB32" i="167"/>
  <c r="DI32" i="167"/>
  <c r="ED32" i="167"/>
  <c r="EB40" i="167"/>
  <c r="DI40" i="167"/>
  <c r="DY40" i="167"/>
  <c r="CO40" i="167"/>
  <c r="EB42" i="167"/>
  <c r="DZ41" i="167"/>
  <c r="DZ46" i="167"/>
  <c r="EA46" i="167"/>
  <c r="DZ45" i="167"/>
  <c r="DY46" i="167"/>
  <c r="DI46" i="167"/>
  <c r="DY45" i="167"/>
  <c r="CQ52" i="167"/>
  <c r="CQ58" i="167"/>
  <c r="EB64" i="167"/>
  <c r="DI64" i="167"/>
  <c r="ED64" i="167"/>
  <c r="EA64" i="167"/>
  <c r="DZ64" i="167"/>
  <c r="CO64" i="167"/>
  <c r="EC64" i="167"/>
  <c r="DY64" i="167"/>
  <c r="DW64" i="167"/>
  <c r="CQ66" i="167"/>
  <c r="EB74" i="167"/>
  <c r="DZ73" i="167"/>
  <c r="CO74" i="167"/>
  <c r="DW73" i="167"/>
  <c r="ED74" i="167"/>
  <c r="EC74" i="167"/>
  <c r="EB73" i="167"/>
  <c r="EA74" i="167"/>
  <c r="EA73" i="167"/>
  <c r="DZ74" i="167"/>
  <c r="DY73" i="167"/>
  <c r="DY74" i="167"/>
  <c r="DW74" i="167"/>
  <c r="CU47" i="167"/>
  <c r="CU58" i="167"/>
  <c r="EB58" i="167"/>
  <c r="DZ57" i="167"/>
  <c r="EA58" i="167"/>
  <c r="EA57" i="167"/>
  <c r="ED58" i="167"/>
  <c r="EC58" i="167"/>
  <c r="DI58" i="167"/>
  <c r="DY58" i="167"/>
  <c r="EB57" i="167"/>
  <c r="CS66" i="167"/>
  <c r="DY29" i="167"/>
  <c r="DY32" i="167"/>
  <c r="DW34" i="167"/>
  <c r="DZ40" i="167"/>
  <c r="DY41" i="167"/>
  <c r="DZ42" i="167"/>
  <c r="EC46" i="167"/>
  <c r="DZ47" i="167"/>
  <c r="EB47" i="167"/>
  <c r="EA47" i="167"/>
  <c r="DY47" i="167"/>
  <c r="DI50" i="167"/>
  <c r="EC57" i="167"/>
  <c r="DW58" i="167"/>
  <c r="CU66" i="167"/>
  <c r="DZ67" i="167"/>
  <c r="DY67" i="167"/>
  <c r="EC67" i="167"/>
  <c r="EB67" i="167"/>
  <c r="DI67" i="167"/>
  <c r="EA67" i="167"/>
  <c r="CO67" i="167"/>
  <c r="DY66" i="167"/>
  <c r="DW67" i="167"/>
  <c r="EA29" i="167"/>
  <c r="DZ32" i="167"/>
  <c r="DY34" i="167"/>
  <c r="EA40" i="167"/>
  <c r="EA41" i="167"/>
  <c r="EA42" i="167"/>
  <c r="ED45" i="167"/>
  <c r="ED46" i="167"/>
  <c r="CQ47" i="167"/>
  <c r="DW47" i="167"/>
  <c r="ED54" i="167"/>
  <c r="EB53" i="167"/>
  <c r="DZ54" i="167"/>
  <c r="DY53" i="167"/>
  <c r="EB54" i="167"/>
  <c r="DI54" i="167"/>
  <c r="EA54" i="167"/>
  <c r="CO54" i="167"/>
  <c r="EC53" i="167"/>
  <c r="DZ55" i="167"/>
  <c r="DW55" i="167"/>
  <c r="EA55" i="167"/>
  <c r="DY55" i="167"/>
  <c r="CO55" i="167"/>
  <c r="DZ58" i="167"/>
  <c r="DZ59" i="167"/>
  <c r="ED59" i="167"/>
  <c r="EB59" i="167"/>
  <c r="EA59" i="167"/>
  <c r="DI59" i="167"/>
  <c r="DY59" i="167"/>
  <c r="CO59" i="167"/>
  <c r="DW59" i="167"/>
  <c r="CQ60" i="167"/>
  <c r="DZ62" i="167"/>
  <c r="EC62" i="167"/>
  <c r="EA61" i="167"/>
  <c r="DI62" i="167"/>
  <c r="EB62" i="167"/>
  <c r="EB61" i="167"/>
  <c r="ED67" i="167"/>
  <c r="DZ78" i="167"/>
  <c r="DY78" i="167"/>
  <c r="DI78" i="167"/>
  <c r="DY77" i="167"/>
  <c r="CO78" i="167"/>
  <c r="DZ77" i="167"/>
  <c r="ED78" i="167"/>
  <c r="DW77" i="167"/>
  <c r="EA77" i="167"/>
  <c r="EC78" i="167"/>
  <c r="EB78" i="167"/>
  <c r="EA78" i="167"/>
  <c r="DW78" i="167"/>
  <c r="EC77" i="167"/>
  <c r="CU79" i="167"/>
  <c r="CS79" i="167"/>
  <c r="ED70" i="167"/>
  <c r="EB69" i="167"/>
  <c r="EC70" i="167"/>
  <c r="EC69" i="167"/>
  <c r="DW69" i="167"/>
  <c r="DZ71" i="167"/>
  <c r="DW71" i="167"/>
  <c r="ED71" i="167"/>
  <c r="CO71" i="167"/>
  <c r="EC71" i="167"/>
  <c r="EB71" i="167"/>
  <c r="DI71" i="167"/>
  <c r="CQ79" i="167"/>
  <c r="DZ63" i="167"/>
  <c r="EB63" i="167"/>
  <c r="ED63" i="167"/>
  <c r="EC63" i="167"/>
  <c r="EB68" i="167"/>
  <c r="DI68" i="167"/>
  <c r="EA68" i="167"/>
  <c r="ED68" i="167"/>
  <c r="DY68" i="167"/>
  <c r="DW70" i="167"/>
  <c r="CQ75" i="167"/>
  <c r="EB48" i="167"/>
  <c r="DI48" i="167"/>
  <c r="ED48" i="167"/>
  <c r="DZ48" i="167"/>
  <c r="DZ51" i="167"/>
  <c r="DY51" i="167"/>
  <c r="DI51" i="167"/>
  <c r="EB56" i="167"/>
  <c r="DI56" i="167"/>
  <c r="DY56" i="167"/>
  <c r="CO56" i="167"/>
  <c r="EA56" i="167"/>
  <c r="DW66" i="167"/>
  <c r="EB66" i="167"/>
  <c r="EA65" i="167"/>
  <c r="ED66" i="167"/>
  <c r="EC66" i="167"/>
  <c r="DI66" i="167"/>
  <c r="CO68" i="167"/>
  <c r="DZ68" i="167"/>
  <c r="DY69" i="167"/>
  <c r="CO70" i="167"/>
  <c r="DZ70" i="167"/>
  <c r="EA71" i="167"/>
  <c r="CS75" i="167"/>
  <c r="CQ76" i="167"/>
  <c r="DW48" i="167"/>
  <c r="DW51" i="167"/>
  <c r="EB52" i="167"/>
  <c r="DI52" i="167"/>
  <c r="EA52" i="167"/>
  <c r="DY52" i="167"/>
  <c r="DW56" i="167"/>
  <c r="DY63" i="167"/>
  <c r="EC68" i="167"/>
  <c r="DZ69" i="167"/>
  <c r="EA70" i="167"/>
  <c r="CU75" i="167"/>
  <c r="ED77" i="167"/>
  <c r="CU81" i="167"/>
  <c r="CQ81" i="167"/>
  <c r="CS81" i="167"/>
  <c r="DZ85" i="167"/>
  <c r="EB85" i="167"/>
  <c r="DW85" i="167"/>
  <c r="EC85" i="167"/>
  <c r="ED84" i="167"/>
  <c r="DY85" i="167"/>
  <c r="DI85" i="167"/>
  <c r="DY84" i="167"/>
  <c r="ED85" i="167"/>
  <c r="EA85" i="167"/>
  <c r="EA84" i="167"/>
  <c r="EC84" i="167"/>
  <c r="EB84" i="167"/>
  <c r="DW84" i="167"/>
  <c r="ED33" i="167"/>
  <c r="ED69" i="167"/>
  <c r="ED73" i="167"/>
  <c r="DW79" i="167"/>
  <c r="CS86" i="167"/>
  <c r="CU86" i="167"/>
  <c r="CQ86" i="167"/>
  <c r="CU80" i="167"/>
  <c r="CQ80" i="167"/>
  <c r="EB80" i="167"/>
  <c r="DI80" i="167"/>
  <c r="ED80" i="167"/>
  <c r="DZ80" i="167"/>
  <c r="DY79" i="167"/>
  <c r="DW80" i="167"/>
  <c r="DW88" i="167"/>
  <c r="EB88" i="167"/>
  <c r="DI88" i="167"/>
  <c r="EC87" i="167"/>
  <c r="DZ88" i="167"/>
  <c r="ED88" i="167"/>
  <c r="DY87" i="167"/>
  <c r="DZ87" i="167"/>
  <c r="CO88" i="167"/>
  <c r="DW87" i="167"/>
  <c r="DY88" i="167"/>
  <c r="CQ91" i="167"/>
  <c r="CU91" i="167"/>
  <c r="CS91" i="167"/>
  <c r="EB96" i="167"/>
  <c r="DZ95" i="167"/>
  <c r="DY96" i="167"/>
  <c r="DI96" i="167"/>
  <c r="EC96" i="167"/>
  <c r="ED96" i="167"/>
  <c r="DW95" i="167"/>
  <c r="EC95" i="167"/>
  <c r="EA96" i="167"/>
  <c r="EB95" i="167"/>
  <c r="DZ96" i="167"/>
  <c r="CO96" i="167"/>
  <c r="EA95" i="167"/>
  <c r="DW96" i="167"/>
  <c r="DY95" i="167"/>
  <c r="DZ75" i="167"/>
  <c r="ED75" i="167"/>
  <c r="EB76" i="167"/>
  <c r="DI76" i="167"/>
  <c r="DW76" i="167"/>
  <c r="DZ79" i="167"/>
  <c r="EB79" i="167"/>
  <c r="EC86" i="167"/>
  <c r="CU87" i="167"/>
  <c r="CQ90" i="167"/>
  <c r="DZ93" i="167"/>
  <c r="DW93" i="167"/>
  <c r="EA93" i="167"/>
  <c r="CO93" i="167"/>
  <c r="EB93" i="167"/>
  <c r="ED93" i="167"/>
  <c r="EC92" i="167"/>
  <c r="EB98" i="167"/>
  <c r="DI98" i="167"/>
  <c r="DW98" i="167"/>
  <c r="DZ98" i="167"/>
  <c r="EC98" i="167"/>
  <c r="ED98" i="167"/>
  <c r="EC97" i="167"/>
  <c r="EA98" i="167"/>
  <c r="EB97" i="167"/>
  <c r="DY98" i="167"/>
  <c r="CO98" i="167"/>
  <c r="EC103" i="167"/>
  <c r="EB103" i="167"/>
  <c r="EB102" i="167"/>
  <c r="DY102" i="167"/>
  <c r="DW103" i="167"/>
  <c r="DW102" i="167"/>
  <c r="ED103" i="167"/>
  <c r="CO103" i="167"/>
  <c r="EA103" i="167"/>
  <c r="DZ103" i="167"/>
  <c r="DY103" i="167"/>
  <c r="DI103" i="167"/>
  <c r="EC102" i="167"/>
  <c r="DY92" i="167"/>
  <c r="CQ95" i="167"/>
  <c r="CS95" i="167"/>
  <c r="DY113" i="167"/>
  <c r="DZ113" i="167"/>
  <c r="DW113" i="167"/>
  <c r="EA112" i="167"/>
  <c r="ED113" i="167"/>
  <c r="EC112" i="167"/>
  <c r="EB113" i="167"/>
  <c r="CO113" i="167"/>
  <c r="DZ112" i="167"/>
  <c r="EC113" i="167"/>
  <c r="DI113" i="167"/>
  <c r="EA113" i="167"/>
  <c r="EB112" i="167"/>
  <c r="DY112" i="167"/>
  <c r="EB86" i="167"/>
  <c r="DI86" i="167"/>
  <c r="ED86" i="167"/>
  <c r="DZ86" i="167"/>
  <c r="DW86" i="167"/>
  <c r="CS87" i="167"/>
  <c r="EG90" i="167"/>
  <c r="DZ83" i="167"/>
  <c r="CO83" i="167"/>
  <c r="DY83" i="167"/>
  <c r="DI83" i="167"/>
  <c r="DY82" i="167"/>
  <c r="ED92" i="167"/>
  <c r="EB91" i="167"/>
  <c r="DW92" i="167"/>
  <c r="DW91" i="167"/>
  <c r="EB92" i="167"/>
  <c r="EB94" i="167"/>
  <c r="DI94" i="167"/>
  <c r="DY94" i="167"/>
  <c r="CO94" i="167"/>
  <c r="DW94" i="167"/>
  <c r="EA99" i="167"/>
  <c r="DY101" i="167"/>
  <c r="EC101" i="167"/>
  <c r="ED101" i="167"/>
  <c r="DZ101" i="167"/>
  <c r="CO101" i="167"/>
  <c r="DW101" i="167"/>
  <c r="EA101" i="167"/>
  <c r="EA104" i="167"/>
  <c r="DY105" i="167"/>
  <c r="EB105" i="167"/>
  <c r="ED105" i="167"/>
  <c r="DZ105" i="167"/>
  <c r="CO105" i="167"/>
  <c r="DI105" i="167"/>
  <c r="DW105" i="167"/>
  <c r="EA106" i="167"/>
  <c r="CO106" i="167"/>
  <c r="ED106" i="167"/>
  <c r="EB106" i="167"/>
  <c r="EC106" i="167"/>
  <c r="DW100" i="167"/>
  <c r="EA100" i="167"/>
  <c r="EC100" i="167"/>
  <c r="EB100" i="167"/>
  <c r="DI100" i="167"/>
  <c r="DY99" i="167"/>
  <c r="CO100" i="167"/>
  <c r="EC99" i="167"/>
  <c r="DY100" i="167"/>
  <c r="EA105" i="167"/>
  <c r="ED49" i="167"/>
  <c r="ED65" i="167"/>
  <c r="ED83" i="167"/>
  <c r="ED99" i="167"/>
  <c r="EC105" i="167"/>
  <c r="DY106" i="167"/>
  <c r="DW108" i="167"/>
  <c r="DY108" i="167"/>
  <c r="CO108" i="167"/>
  <c r="ED108" i="167"/>
  <c r="EA108" i="167"/>
  <c r="EB107" i="167"/>
  <c r="EC108" i="167"/>
  <c r="EA107" i="167"/>
  <c r="DZ97" i="167"/>
  <c r="ED97" i="167"/>
  <c r="DY97" i="167"/>
  <c r="EA97" i="167"/>
  <c r="CO97" i="167"/>
  <c r="DW104" i="167"/>
  <c r="DZ104" i="167"/>
  <c r="EC104" i="167"/>
  <c r="EB104" i="167"/>
  <c r="DI104" i="167"/>
  <c r="CS116" i="167"/>
  <c r="CQ116" i="167"/>
  <c r="CU116" i="167"/>
  <c r="EA110" i="167"/>
  <c r="CO110" i="167"/>
  <c r="EC110" i="167"/>
  <c r="DW110" i="167"/>
  <c r="DY110" i="167"/>
  <c r="EB109" i="167"/>
  <c r="DW109" i="167"/>
  <c r="DZ114" i="167"/>
  <c r="EB115" i="167"/>
  <c r="EC115" i="167"/>
  <c r="ED115" i="167"/>
  <c r="DY115" i="167"/>
  <c r="DI115" i="167"/>
  <c r="EA115" i="167"/>
  <c r="CO115" i="167"/>
  <c r="ED114" i="167"/>
  <c r="EB90" i="167"/>
  <c r="DI90" i="167"/>
  <c r="EA90" i="167"/>
  <c r="DW90" i="167"/>
  <c r="ED109" i="167"/>
  <c r="DW115" i="167"/>
  <c r="CS120" i="167"/>
  <c r="CQ120" i="167"/>
  <c r="CQ123" i="167"/>
  <c r="CU123" i="167"/>
  <c r="CS123" i="167"/>
  <c r="CQ126" i="167"/>
  <c r="DZ84" i="167"/>
  <c r="DZ89" i="167"/>
  <c r="DY89" i="167"/>
  <c r="EC107" i="167"/>
  <c r="DW107" i="167"/>
  <c r="DI107" i="167"/>
  <c r="CO107" i="167"/>
  <c r="EA114" i="167"/>
  <c r="CO114" i="167"/>
  <c r="EB114" i="167"/>
  <c r="DI114" i="167"/>
  <c r="EB116" i="167"/>
  <c r="DI116" i="167"/>
  <c r="DW116" i="167"/>
  <c r="EA116" i="167"/>
  <c r="EA118" i="167"/>
  <c r="CO118" i="167"/>
  <c r="ED118" i="167"/>
  <c r="EB117" i="167"/>
  <c r="EB118" i="167"/>
  <c r="DI118" i="167"/>
  <c r="EC117" i="167"/>
  <c r="EA122" i="167"/>
  <c r="CO122" i="167"/>
  <c r="DZ122" i="167"/>
  <c r="DZ123" i="167"/>
  <c r="EC123" i="167"/>
  <c r="EB123" i="167"/>
  <c r="CS128" i="167"/>
  <c r="EB124" i="167"/>
  <c r="DI124" i="167"/>
  <c r="DW124" i="167"/>
  <c r="ED124" i="167"/>
  <c r="EB125" i="167"/>
  <c r="EA125" i="167"/>
  <c r="DW125" i="167"/>
  <c r="CO125" i="167"/>
  <c r="CQ127" i="167"/>
  <c r="CU127" i="167"/>
  <c r="CS127" i="167"/>
  <c r="EA131" i="167"/>
  <c r="DY130" i="167"/>
  <c r="EB131" i="167"/>
  <c r="EA130" i="167"/>
  <c r="DZ131" i="167"/>
  <c r="DZ130" i="167"/>
  <c r="ED131" i="167"/>
  <c r="EC130" i="167"/>
  <c r="EC131" i="167"/>
  <c r="CO131" i="167"/>
  <c r="DW130" i="167"/>
  <c r="DY125" i="167"/>
  <c r="DW131" i="167"/>
  <c r="ED87" i="167"/>
  <c r="DY109" i="167"/>
  <c r="EA109" i="167"/>
  <c r="DW112" i="167"/>
  <c r="EB120" i="167"/>
  <c r="DI120" i="167"/>
  <c r="DW120" i="167"/>
  <c r="ED122" i="167"/>
  <c r="DI123" i="167"/>
  <c r="ED123" i="167"/>
  <c r="CO124" i="167"/>
  <c r="EA124" i="167"/>
  <c r="ED125" i="167"/>
  <c r="DZ128" i="167"/>
  <c r="EC128" i="167"/>
  <c r="DW128" i="167"/>
  <c r="EC124" i="167"/>
  <c r="DI125" i="167"/>
  <c r="DZ132" i="167"/>
  <c r="EC132" i="167"/>
  <c r="EB132" i="167"/>
  <c r="EA132" i="167"/>
  <c r="CO132" i="167"/>
  <c r="DY135" i="167"/>
  <c r="CO135" i="167"/>
  <c r="DW134" i="167"/>
  <c r="EB135" i="167"/>
  <c r="EA134" i="167"/>
  <c r="EA135" i="167"/>
  <c r="DZ134" i="167"/>
  <c r="ED135" i="167"/>
  <c r="EC134" i="167"/>
  <c r="DZ137" i="167"/>
  <c r="DZ138" i="167"/>
  <c r="DW138" i="167"/>
  <c r="ED137" i="167"/>
  <c r="DY138" i="167"/>
  <c r="EB138" i="167"/>
  <c r="EA102" i="167"/>
  <c r="CO102" i="167"/>
  <c r="EC111" i="167"/>
  <c r="DZ119" i="167"/>
  <c r="EC119" i="167"/>
  <c r="ED126" i="167"/>
  <c r="EB134" i="167"/>
  <c r="DZ136" i="167"/>
  <c r="EA136" i="167"/>
  <c r="EC136" i="167"/>
  <c r="EB136" i="167"/>
  <c r="CO136" i="167"/>
  <c r="DW137" i="167"/>
  <c r="EC138" i="167"/>
  <c r="EA127" i="167"/>
  <c r="DY126" i="167"/>
  <c r="ED127" i="167"/>
  <c r="EB126" i="167"/>
  <c r="CO138" i="167"/>
  <c r="ED138" i="167"/>
  <c r="DY117" i="167"/>
  <c r="DY121" i="167"/>
  <c r="CO129" i="167"/>
  <c r="DY129" i="167"/>
  <c r="CQ130" i="167"/>
  <c r="CU133" i="167"/>
  <c r="EB137" i="167"/>
  <c r="DI137" i="167"/>
  <c r="EC137" i="167"/>
  <c r="EB139" i="167"/>
  <c r="DI139" i="167"/>
  <c r="DZ139" i="167"/>
  <c r="CS141" i="167"/>
  <c r="CQ141" i="167"/>
  <c r="EB129" i="167"/>
  <c r="DI129" i="167"/>
  <c r="CU134" i="167"/>
  <c r="EA137" i="167"/>
  <c r="ED139" i="167"/>
  <c r="CU141" i="167"/>
  <c r="DI144" i="167"/>
  <c r="EB144" i="167"/>
  <c r="EB133" i="167"/>
  <c r="DI133" i="167"/>
  <c r="EB143" i="167"/>
  <c r="DY150" i="167"/>
  <c r="DW150" i="167"/>
  <c r="EC150" i="167"/>
  <c r="EA150" i="167"/>
  <c r="CO150" i="167"/>
  <c r="ED150" i="167"/>
  <c r="EB149" i="167"/>
  <c r="EB150" i="167"/>
  <c r="DZ149" i="167"/>
  <c r="DZ150" i="167"/>
  <c r="DI150" i="167"/>
  <c r="DW144" i="167"/>
  <c r="CO144" i="167"/>
  <c r="DZ144" i="167"/>
  <c r="DZ143" i="167"/>
  <c r="DY144" i="167"/>
  <c r="DY143" i="167"/>
  <c r="DW143" i="167"/>
  <c r="EC144" i="167"/>
  <c r="CQ147" i="167"/>
  <c r="CU147" i="167"/>
  <c r="CS147" i="167"/>
  <c r="DZ141" i="167"/>
  <c r="DY141" i="167"/>
  <c r="EB141" i="167"/>
  <c r="EB142" i="167"/>
  <c r="DI142" i="167"/>
  <c r="EA142" i="167"/>
  <c r="CO142" i="167"/>
  <c r="ED142" i="167"/>
  <c r="EC145" i="167"/>
  <c r="EC146" i="167"/>
  <c r="EB151" i="167"/>
  <c r="DZ153" i="167"/>
  <c r="EC148" i="167"/>
  <c r="EA148" i="167"/>
  <c r="DW148" i="167"/>
  <c r="DZ148" i="167"/>
  <c r="DI148" i="167"/>
  <c r="DY148" i="167"/>
  <c r="ED148" i="167"/>
  <c r="DZ147" i="167"/>
  <c r="EB147" i="167"/>
  <c r="CO148" i="167"/>
  <c r="EB148" i="167"/>
  <c r="DZ145" i="167"/>
  <c r="DY145" i="167"/>
  <c r="DW145" i="167"/>
  <c r="EB146" i="167"/>
  <c r="DI146" i="167"/>
  <c r="EA146" i="167"/>
  <c r="CO146" i="167"/>
  <c r="DY146" i="167"/>
  <c r="CQ143" i="167"/>
  <c r="DW146" i="167"/>
  <c r="ED147" i="167"/>
  <c r="EC152" i="167"/>
  <c r="EB152" i="167"/>
  <c r="DI152" i="167"/>
  <c r="EA152" i="167"/>
  <c r="CO152" i="167"/>
  <c r="DY152" i="167"/>
  <c r="DW152" i="167"/>
  <c r="EA155" i="167"/>
  <c r="CO155" i="167"/>
  <c r="DZ155" i="167"/>
  <c r="DY155" i="167"/>
  <c r="DW155" i="167"/>
  <c r="EC155" i="167"/>
  <c r="DW147" i="167"/>
  <c r="DY154" i="167"/>
  <c r="DW154" i="167"/>
  <c r="EC154" i="167"/>
  <c r="EA154" i="167"/>
  <c r="CO154" i="167"/>
  <c r="ED154" i="167"/>
  <c r="EB153" i="167"/>
  <c r="EB154" i="167"/>
  <c r="EB155" i="167"/>
  <c r="EA151" i="167"/>
  <c r="CO151" i="167"/>
  <c r="DZ151" i="167"/>
  <c r="DY151" i="167"/>
  <c r="DW151" i="167"/>
  <c r="EC151" i="167"/>
  <c r="ED151" i="167"/>
  <c r="EC156" i="167"/>
  <c r="EB156" i="167"/>
  <c r="DI156" i="167"/>
  <c r="EA156" i="167"/>
  <c r="CO156" i="167"/>
  <c r="DY156" i="167"/>
  <c r="CO158" i="167"/>
  <c r="EC143" i="167"/>
  <c r="EC147" i="167"/>
  <c r="DY149" i="167"/>
  <c r="CU153" i="167"/>
  <c r="DY153" i="167"/>
  <c r="EA149" i="167"/>
  <c r="EA153" i="167"/>
  <c r="CO157" i="167"/>
  <c r="EC149" i="167"/>
  <c r="EC153" i="167"/>
  <c r="ED149" i="167"/>
  <c r="ED153" i="167"/>
  <c r="DW149" i="167"/>
  <c r="DW153" i="167"/>
  <c r="EK15" i="167"/>
  <c r="EK23" i="167"/>
  <c r="EK31" i="167"/>
  <c r="EK39" i="167"/>
  <c r="EK47" i="167"/>
  <c r="EK55" i="167"/>
  <c r="EK63" i="167"/>
  <c r="EK71" i="167"/>
  <c r="EK79" i="167"/>
  <c r="EK87" i="167"/>
  <c r="EK95" i="167"/>
  <c r="EK103" i="167"/>
  <c r="EK111" i="167"/>
  <c r="EK119" i="167"/>
  <c r="EK127" i="167"/>
  <c r="EK135" i="167"/>
  <c r="EK143" i="167"/>
  <c r="EK151" i="167"/>
  <c r="EK159" i="167"/>
  <c r="EK167" i="167"/>
  <c r="EK175" i="167"/>
  <c r="EK183" i="167"/>
  <c r="EK191" i="167"/>
  <c r="EK199" i="167"/>
  <c r="EK207" i="167"/>
  <c r="EK215" i="167"/>
  <c r="EK223" i="167"/>
  <c r="EK231" i="167"/>
  <c r="EK239" i="167"/>
  <c r="EK247" i="167"/>
  <c r="EK255" i="167"/>
  <c r="EK263" i="167"/>
  <c r="EK271" i="167"/>
  <c r="EK279" i="167"/>
  <c r="EK287" i="167"/>
  <c r="EK295" i="167"/>
  <c r="EK303" i="167"/>
  <c r="DG84" i="166"/>
  <c r="CQ84" i="166"/>
  <c r="DE84" i="166"/>
  <c r="DE38" i="166"/>
  <c r="CS38" i="166"/>
  <c r="CQ38" i="166"/>
  <c r="DG38" i="166"/>
  <c r="CQ47" i="166"/>
  <c r="DG47" i="166"/>
  <c r="DE47" i="166"/>
  <c r="CQ64" i="166"/>
  <c r="CS64" i="166"/>
  <c r="DE64" i="166"/>
  <c r="CQ28" i="166"/>
  <c r="CS37" i="166"/>
  <c r="CQ37" i="166"/>
  <c r="DG37" i="166"/>
  <c r="DE37" i="166"/>
  <c r="CS8" i="166"/>
  <c r="DG8" i="166"/>
  <c r="CQ8" i="166"/>
  <c r="DE20" i="166"/>
  <c r="CS20" i="166"/>
  <c r="CS39" i="166"/>
  <c r="CQ39" i="166"/>
  <c r="DG39" i="166"/>
  <c r="DE39" i="166"/>
  <c r="CS85" i="166"/>
  <c r="CQ85" i="166"/>
  <c r="DG85" i="166"/>
  <c r="DE85" i="166"/>
  <c r="DG90" i="166"/>
  <c r="CQ90" i="166"/>
  <c r="DE90" i="166"/>
  <c r="CS90" i="166"/>
  <c r="CS97" i="166"/>
  <c r="CQ97" i="166"/>
  <c r="DG97" i="166"/>
  <c r="DG99" i="166"/>
  <c r="CQ99" i="166"/>
  <c r="DE99" i="166"/>
  <c r="DE28" i="166"/>
  <c r="CS28" i="166"/>
  <c r="CS29" i="166"/>
  <c r="DG29" i="166"/>
  <c r="CQ29" i="166"/>
  <c r="DE29" i="166"/>
  <c r="CS43" i="166"/>
  <c r="CQ43" i="166"/>
  <c r="DG43" i="166"/>
  <c r="DE43" i="166"/>
  <c r="DG54" i="166"/>
  <c r="CQ54" i="166"/>
  <c r="DE54" i="166"/>
  <c r="CS54" i="166"/>
  <c r="DG68" i="166"/>
  <c r="CQ68" i="166"/>
  <c r="DE68" i="166"/>
  <c r="DE82" i="166"/>
  <c r="CS82" i="166"/>
  <c r="DE97" i="166"/>
  <c r="CS22" i="166"/>
  <c r="DG22" i="166"/>
  <c r="CQ22" i="166"/>
  <c r="DE22" i="166"/>
  <c r="DE24" i="166"/>
  <c r="CS24" i="166"/>
  <c r="DG44" i="166"/>
  <c r="CQ44" i="166"/>
  <c r="CS44" i="166"/>
  <c r="DG52" i="166"/>
  <c r="CQ52" i="166"/>
  <c r="DE52" i="166"/>
  <c r="CS61" i="166"/>
  <c r="DG61" i="166"/>
  <c r="DE61" i="166"/>
  <c r="CQ61" i="166"/>
  <c r="DG70" i="166"/>
  <c r="CQ70" i="166"/>
  <c r="DE70" i="166"/>
  <c r="CS70" i="166"/>
  <c r="DG78" i="166"/>
  <c r="CQ78" i="166"/>
  <c r="DE78" i="166"/>
  <c r="CS78" i="166"/>
  <c r="DG88" i="166"/>
  <c r="CQ88" i="166"/>
  <c r="DE88" i="166"/>
  <c r="CS88" i="166"/>
  <c r="CS93" i="166"/>
  <c r="DG93" i="166"/>
  <c r="DE93" i="166"/>
  <c r="CQ93" i="166"/>
  <c r="CS84" i="166"/>
  <c r="DG66" i="166"/>
  <c r="CQ66" i="166"/>
  <c r="DE66" i="166"/>
  <c r="CS66" i="166"/>
  <c r="DG106" i="166"/>
  <c r="CQ106" i="166"/>
  <c r="DE106" i="166"/>
  <c r="CS106" i="166"/>
  <c r="CS59" i="166"/>
  <c r="CQ59" i="166"/>
  <c r="DG59" i="166"/>
  <c r="DE59" i="166"/>
  <c r="DG60" i="166"/>
  <c r="CQ60" i="166"/>
  <c r="CS60" i="166"/>
  <c r="DG83" i="166"/>
  <c r="DE83" i="166"/>
  <c r="CS83" i="166"/>
  <c r="CQ83" i="166"/>
  <c r="DE8" i="166"/>
  <c r="CS47" i="166"/>
  <c r="CS52" i="166"/>
  <c r="CS99" i="166"/>
  <c r="CS49" i="166"/>
  <c r="CQ49" i="166"/>
  <c r="DG49" i="166"/>
  <c r="DG62" i="166"/>
  <c r="CQ62" i="166"/>
  <c r="DE62" i="166"/>
  <c r="CS62" i="166"/>
  <c r="DG72" i="166"/>
  <c r="CQ72" i="166"/>
  <c r="DE72" i="166"/>
  <c r="CQ20" i="166"/>
  <c r="DG102" i="166"/>
  <c r="CQ102" i="166"/>
  <c r="DE102" i="166"/>
  <c r="DG104" i="166"/>
  <c r="CQ104" i="166"/>
  <c r="CS104" i="166"/>
  <c r="DE108" i="166"/>
  <c r="DE104" i="166"/>
  <c r="EK8" i="166"/>
  <c r="EK12" i="166"/>
  <c r="EK15" i="166"/>
  <c r="EK23" i="166"/>
  <c r="EK60" i="166"/>
  <c r="EK66" i="166"/>
  <c r="EK115" i="166"/>
  <c r="EK153" i="166"/>
  <c r="EK185" i="166"/>
  <c r="EK200" i="166"/>
  <c r="EK18" i="166"/>
  <c r="EH75" i="166"/>
  <c r="EK76" i="166"/>
  <c r="EK81" i="166"/>
  <c r="EK17" i="166"/>
  <c r="EK27" i="166"/>
  <c r="EK112" i="166"/>
  <c r="EK131" i="166"/>
  <c r="EK195" i="166"/>
  <c r="EK197" i="166"/>
  <c r="EK97" i="166"/>
  <c r="EK139" i="166"/>
  <c r="EK173" i="166"/>
  <c r="EK177" i="166"/>
  <c r="EK178" i="166"/>
  <c r="EK203" i="166"/>
  <c r="EK21" i="166"/>
  <c r="EK128" i="166"/>
  <c r="EK145" i="166"/>
  <c r="EK168" i="166"/>
  <c r="EK179" i="166"/>
  <c r="EK85" i="166"/>
  <c r="EH10" i="166"/>
  <c r="EH11" i="166"/>
  <c r="DY8" i="166"/>
  <c r="DZ9" i="166"/>
  <c r="EB12" i="166"/>
  <c r="EB14" i="166"/>
  <c r="EK19" i="166"/>
  <c r="DZ20" i="166"/>
  <c r="ED22" i="166"/>
  <c r="DW22" i="166"/>
  <c r="EE22" i="166"/>
  <c r="EB22" i="166"/>
  <c r="DI22" i="166"/>
  <c r="EC22" i="166"/>
  <c r="EE21" i="166"/>
  <c r="DY21" i="166"/>
  <c r="EA22" i="166"/>
  <c r="ED23" i="166"/>
  <c r="CO7" i="166"/>
  <c r="DZ8" i="166"/>
  <c r="EA9" i="166"/>
  <c r="EE9" i="166"/>
  <c r="CO11" i="166"/>
  <c r="EK11" i="166"/>
  <c r="EC13" i="166"/>
  <c r="EC14" i="166"/>
  <c r="EF17" i="166"/>
  <c r="EC19" i="166"/>
  <c r="DZ21" i="166"/>
  <c r="DX22" i="166"/>
  <c r="EF22" i="166"/>
  <c r="EF27" i="166"/>
  <c r="DZ27" i="166"/>
  <c r="EA27" i="166"/>
  <c r="EC27" i="166"/>
  <c r="DI27" i="166"/>
  <c r="EE26" i="166"/>
  <c r="DY26" i="166"/>
  <c r="DY27" i="166"/>
  <c r="EE27" i="166"/>
  <c r="EA33" i="166"/>
  <c r="CO33" i="166"/>
  <c r="DX33" i="166"/>
  <c r="EB33" i="166"/>
  <c r="EF33" i="166"/>
  <c r="DY33" i="166"/>
  <c r="EE33" i="166"/>
  <c r="DW33" i="166"/>
  <c r="ED32" i="166"/>
  <c r="EB32" i="166"/>
  <c r="EC33" i="166"/>
  <c r="EF32" i="166"/>
  <c r="DY32" i="166"/>
  <c r="DI33" i="166"/>
  <c r="EE32" i="166"/>
  <c r="DX32" i="166"/>
  <c r="DZ33" i="166"/>
  <c r="DW32" i="166"/>
  <c r="EA8" i="166"/>
  <c r="EE8" i="166"/>
  <c r="EB9" i="166"/>
  <c r="DY10" i="166"/>
  <c r="EF10" i="166"/>
  <c r="EB10" i="166"/>
  <c r="DZ11" i="166"/>
  <c r="EG11" i="166" s="1"/>
  <c r="EC12" i="166"/>
  <c r="CO13" i="166"/>
  <c r="CO14" i="166"/>
  <c r="ED18" i="166"/>
  <c r="DW18" i="166"/>
  <c r="EE18" i="166"/>
  <c r="EB18" i="166"/>
  <c r="DI18" i="166"/>
  <c r="EC18" i="166"/>
  <c r="EE17" i="166"/>
  <c r="DY17" i="166"/>
  <c r="EA18" i="166"/>
  <c r="ED19" i="166"/>
  <c r="EB21" i="166"/>
  <c r="DY22" i="166"/>
  <c r="EF23" i="166"/>
  <c r="ED33" i="166"/>
  <c r="ED36" i="166"/>
  <c r="DW36" i="166"/>
  <c r="DZ36" i="166"/>
  <c r="EF36" i="166"/>
  <c r="DY36" i="166"/>
  <c r="EB36" i="166"/>
  <c r="DI36" i="166"/>
  <c r="CO36" i="166"/>
  <c r="EA36" i="166"/>
  <c r="ED35" i="166"/>
  <c r="DX36" i="166"/>
  <c r="EC35" i="166"/>
  <c r="EE36" i="166"/>
  <c r="EA35" i="166"/>
  <c r="EF35" i="166"/>
  <c r="EC36" i="166"/>
  <c r="CU5" i="166"/>
  <c r="CU68" i="166" s="1"/>
  <c r="EE13" i="166"/>
  <c r="EB13" i="166"/>
  <c r="DI13" i="166"/>
  <c r="DW13" i="166"/>
  <c r="EF14" i="166"/>
  <c r="DX14" i="166"/>
  <c r="ED24" i="166"/>
  <c r="DW24" i="166"/>
  <c r="EE24" i="166"/>
  <c r="EB24" i="166"/>
  <c r="DI24" i="166"/>
  <c r="EC24" i="166"/>
  <c r="EE23" i="166"/>
  <c r="DY23" i="166"/>
  <c r="EA24" i="166"/>
  <c r="DW12" i="166"/>
  <c r="DX13" i="166"/>
  <c r="DW14" i="166"/>
  <c r="EK16" i="166"/>
  <c r="DZ23" i="166"/>
  <c r="DX24" i="166"/>
  <c r="EF24" i="166"/>
  <c r="DX9" i="166"/>
  <c r="ED9" i="166"/>
  <c r="DX12" i="166"/>
  <c r="DY13" i="166"/>
  <c r="DY14" i="166"/>
  <c r="ED20" i="166"/>
  <c r="DW20" i="166"/>
  <c r="EE20" i="166"/>
  <c r="EB20" i="166"/>
  <c r="DI20" i="166"/>
  <c r="EC20" i="166"/>
  <c r="EE19" i="166"/>
  <c r="DY19" i="166"/>
  <c r="EA20" i="166"/>
  <c r="EB23" i="166"/>
  <c r="DY24" i="166"/>
  <c r="ED8" i="166"/>
  <c r="DW8" i="166"/>
  <c r="DW9" i="166"/>
  <c r="EK9" i="166"/>
  <c r="EA10" i="166"/>
  <c r="EA11" i="166"/>
  <c r="EF11" i="166"/>
  <c r="DY12" i="166"/>
  <c r="EE12" i="166"/>
  <c r="DZ13" i="166"/>
  <c r="EF13" i="166"/>
  <c r="DI14" i="166"/>
  <c r="DZ14" i="166"/>
  <c r="EE14" i="166"/>
  <c r="EC17" i="166"/>
  <c r="DZ19" i="166"/>
  <c r="DX20" i="166"/>
  <c r="EF20" i="166"/>
  <c r="DZ24" i="166"/>
  <c r="EK32" i="166"/>
  <c r="EK31" i="166"/>
  <c r="DX8" i="166"/>
  <c r="CO9" i="166"/>
  <c r="DY9" i="166"/>
  <c r="DZ12" i="166"/>
  <c r="EF12" i="166"/>
  <c r="EA13" i="166"/>
  <c r="EA14" i="166"/>
  <c r="EB19" i="166"/>
  <c r="DY20" i="166"/>
  <c r="EC23" i="166"/>
  <c r="EA12" i="166"/>
  <c r="CO12" i="166"/>
  <c r="ED12" i="166"/>
  <c r="EA17" i="166"/>
  <c r="CO17" i="166"/>
  <c r="DX17" i="166"/>
  <c r="EA19" i="166"/>
  <c r="CO19" i="166"/>
  <c r="DX19" i="166"/>
  <c r="EA21" i="166"/>
  <c r="CO21" i="166"/>
  <c r="DX21" i="166"/>
  <c r="EA23" i="166"/>
  <c r="CO23" i="166"/>
  <c r="DX23" i="166"/>
  <c r="EA25" i="166"/>
  <c r="CO25" i="166"/>
  <c r="DX25" i="166"/>
  <c r="DX26" i="166"/>
  <c r="EF26" i="166"/>
  <c r="ED26" i="166"/>
  <c r="ED29" i="166"/>
  <c r="DW29" i="166"/>
  <c r="EE29" i="166"/>
  <c r="EB29" i="166"/>
  <c r="DI29" i="166"/>
  <c r="EC29" i="166"/>
  <c r="DX30" i="166"/>
  <c r="DX37" i="166"/>
  <c r="EC39" i="166"/>
  <c r="EE40" i="166"/>
  <c r="EK42" i="166"/>
  <c r="EK41" i="166"/>
  <c r="EK43" i="166"/>
  <c r="DY37" i="166"/>
  <c r="DY39" i="166"/>
  <c r="DY29" i="166"/>
  <c r="EF29" i="166"/>
  <c r="CO30" i="166"/>
  <c r="DX34" i="166"/>
  <c r="EF34" i="166"/>
  <c r="DW34" i="166"/>
  <c r="DZ35" i="166"/>
  <c r="EG35" i="166" s="1"/>
  <c r="DW35" i="166"/>
  <c r="EE35" i="166"/>
  <c r="DX35" i="166"/>
  <c r="CO35" i="166"/>
  <c r="EA37" i="166"/>
  <c r="EE45" i="166"/>
  <c r="EB45" i="166"/>
  <c r="DI45" i="166"/>
  <c r="DX45" i="166"/>
  <c r="EC45" i="166"/>
  <c r="ED45" i="166"/>
  <c r="EF45" i="166"/>
  <c r="DY45" i="166"/>
  <c r="DW45" i="166"/>
  <c r="DZ45" i="166"/>
  <c r="EA40" i="166"/>
  <c r="CO40" i="166"/>
  <c r="DW40" i="166"/>
  <c r="DZ39" i="166"/>
  <c r="DW39" i="166"/>
  <c r="EC40" i="166"/>
  <c r="EA39" i="166"/>
  <c r="EF40" i="166"/>
  <c r="DX40" i="166"/>
  <c r="EF39" i="166"/>
  <c r="DX39" i="166"/>
  <c r="EB40" i="166"/>
  <c r="DZ40" i="166"/>
  <c r="EB39" i="166"/>
  <c r="ED37" i="166"/>
  <c r="DI40" i="166"/>
  <c r="DY40" i="166"/>
  <c r="ED44" i="166"/>
  <c r="DW44" i="166"/>
  <c r="EE44" i="166"/>
  <c r="EA44" i="166"/>
  <c r="DX44" i="166"/>
  <c r="DZ44" i="166"/>
  <c r="EC44" i="166"/>
  <c r="DW43" i="166"/>
  <c r="ED43" i="166"/>
  <c r="EB44" i="166"/>
  <c r="DY44" i="166"/>
  <c r="DI44" i="166"/>
  <c r="EB43" i="166"/>
  <c r="EE30" i="166"/>
  <c r="EB30" i="166"/>
  <c r="DI30" i="166"/>
  <c r="DY30" i="166"/>
  <c r="EF30" i="166"/>
  <c r="DZ30" i="166"/>
  <c r="EF44" i="166"/>
  <c r="EE37" i="166"/>
  <c r="EB37" i="166"/>
  <c r="DI37" i="166"/>
  <c r="DZ37" i="166"/>
  <c r="DW37" i="166"/>
  <c r="EC37" i="166"/>
  <c r="EK44" i="166"/>
  <c r="EA48" i="166"/>
  <c r="CO48" i="166"/>
  <c r="EC48" i="166"/>
  <c r="DX47" i="166"/>
  <c r="EE48" i="166"/>
  <c r="DZ48" i="166"/>
  <c r="ED48" i="166"/>
  <c r="EE47" i="166"/>
  <c r="DY47" i="166"/>
  <c r="EF48" i="166"/>
  <c r="DX48" i="166"/>
  <c r="ED47" i="166"/>
  <c r="DW48" i="166"/>
  <c r="EB47" i="166"/>
  <c r="DY46" i="166"/>
  <c r="DZ46" i="166"/>
  <c r="EE46" i="166"/>
  <c r="DW46" i="166"/>
  <c r="EC46" i="166"/>
  <c r="EB46" i="166"/>
  <c r="DI46" i="166"/>
  <c r="CO46" i="166"/>
  <c r="EE53" i="166"/>
  <c r="DX58" i="166"/>
  <c r="DW58" i="166"/>
  <c r="EE57" i="166"/>
  <c r="DY57" i="166"/>
  <c r="EB58" i="166"/>
  <c r="DX57" i="166"/>
  <c r="EF58" i="166"/>
  <c r="EA58" i="166"/>
  <c r="DW57" i="166"/>
  <c r="EE58" i="166"/>
  <c r="DZ58" i="166"/>
  <c r="DI58" i="166"/>
  <c r="CO58" i="166"/>
  <c r="ED57" i="166"/>
  <c r="EC57" i="166"/>
  <c r="ED58" i="166"/>
  <c r="DZ57" i="166"/>
  <c r="EC58" i="166"/>
  <c r="EA46" i="166"/>
  <c r="EG51" i="166"/>
  <c r="EA65" i="166"/>
  <c r="CO65" i="166"/>
  <c r="DW65" i="166"/>
  <c r="EF64" i="166"/>
  <c r="EB64" i="166"/>
  <c r="EE65" i="166"/>
  <c r="DY65" i="166"/>
  <c r="DI65" i="166"/>
  <c r="DY64" i="166"/>
  <c r="EC65" i="166"/>
  <c r="ED65" i="166"/>
  <c r="EA64" i="166"/>
  <c r="EB65" i="166"/>
  <c r="DZ64" i="166"/>
  <c r="DZ65" i="166"/>
  <c r="DX64" i="166"/>
  <c r="DX65" i="166"/>
  <c r="EE64" i="166"/>
  <c r="DW64" i="166"/>
  <c r="EF65" i="166"/>
  <c r="ED64" i="166"/>
  <c r="ED53" i="166"/>
  <c r="DW53" i="166"/>
  <c r="DY53" i="166"/>
  <c r="CO53" i="166"/>
  <c r="EE52" i="166"/>
  <c r="DY52" i="166"/>
  <c r="EB53" i="166"/>
  <c r="EF53" i="166"/>
  <c r="DX53" i="166"/>
  <c r="DW52" i="166"/>
  <c r="EC53" i="166"/>
  <c r="EC52" i="166"/>
  <c r="DZ28" i="166"/>
  <c r="ED28" i="166"/>
  <c r="DW28" i="166"/>
  <c r="EC32" i="166"/>
  <c r="DX41" i="166"/>
  <c r="EF41" i="166"/>
  <c r="EB41" i="166"/>
  <c r="DY41" i="166"/>
  <c r="CO41" i="166"/>
  <c r="EE41" i="166"/>
  <c r="EA47" i="166"/>
  <c r="DX50" i="166"/>
  <c r="DZ50" i="166"/>
  <c r="EB50" i="166"/>
  <c r="DZ49" i="166"/>
  <c r="DW50" i="166"/>
  <c r="EA50" i="166"/>
  <c r="EC49" i="166"/>
  <c r="CO50" i="166"/>
  <c r="EF49" i="166"/>
  <c r="DY49" i="166"/>
  <c r="ED50" i="166"/>
  <c r="DI50" i="166"/>
  <c r="EE49" i="166"/>
  <c r="DW49" i="166"/>
  <c r="DI53" i="166"/>
  <c r="DZ53" i="166"/>
  <c r="EG62" i="166"/>
  <c r="DZ60" i="166"/>
  <c r="DY60" i="166"/>
  <c r="EC60" i="166"/>
  <c r="DY59" i="166"/>
  <c r="DX59" i="166"/>
  <c r="EB60" i="166"/>
  <c r="DW59" i="166"/>
  <c r="EF60" i="166"/>
  <c r="EA60" i="166"/>
  <c r="DW42" i="166"/>
  <c r="EK47" i="166"/>
  <c r="EH51" i="166"/>
  <c r="EK52" i="166"/>
  <c r="EK51" i="166"/>
  <c r="DY55" i="166"/>
  <c r="EE55" i="166"/>
  <c r="EA55" i="166"/>
  <c r="EC55" i="166"/>
  <c r="DY54" i="166"/>
  <c r="EB55" i="166"/>
  <c r="EF55" i="166"/>
  <c r="DZ55" i="166"/>
  <c r="EK57" i="166"/>
  <c r="DW60" i="166"/>
  <c r="DI60" i="166"/>
  <c r="DX60" i="166"/>
  <c r="DZ59" i="166"/>
  <c r="EK58" i="166"/>
  <c r="EA59" i="166"/>
  <c r="DZ43" i="166"/>
  <c r="EG43" i="166" s="1"/>
  <c r="EC43" i="166"/>
  <c r="DY42" i="166"/>
  <c r="EE43" i="166"/>
  <c r="EA43" i="166"/>
  <c r="EB59" i="166"/>
  <c r="EE60" i="166"/>
  <c r="CO16" i="166"/>
  <c r="EA16" i="166"/>
  <c r="CO32" i="166"/>
  <c r="EA32" i="166"/>
  <c r="EB38" i="166"/>
  <c r="EF42" i="166"/>
  <c r="ED42" i="166"/>
  <c r="DX49" i="166"/>
  <c r="ED49" i="166"/>
  <c r="DZ52" i="166"/>
  <c r="EF52" i="166"/>
  <c r="EB52" i="166"/>
  <c r="EA57" i="166"/>
  <c r="CO57" i="166"/>
  <c r="EF57" i="166"/>
  <c r="EB57" i="166"/>
  <c r="ED56" i="166"/>
  <c r="EF59" i="166"/>
  <c r="EC59" i="166"/>
  <c r="EC62" i="166"/>
  <c r="ED69" i="166"/>
  <c r="DW69" i="166"/>
  <c r="EE69" i="166"/>
  <c r="EA69" i="166"/>
  <c r="EB69" i="166"/>
  <c r="DX69" i="166"/>
  <c r="EB68" i="166"/>
  <c r="DZ69" i="166"/>
  <c r="DY68" i="166"/>
  <c r="DY69" i="166"/>
  <c r="EF68" i="166"/>
  <c r="DX68" i="166"/>
  <c r="EK69" i="166"/>
  <c r="DY63" i="166"/>
  <c r="DX63" i="166"/>
  <c r="CO63" i="166"/>
  <c r="EF63" i="166"/>
  <c r="EA63" i="166"/>
  <c r="EF67" i="166"/>
  <c r="DY67" i="166"/>
  <c r="CO67" i="166"/>
  <c r="EB67" i="166"/>
  <c r="DX67" i="166"/>
  <c r="EC67" i="166"/>
  <c r="EA66" i="166"/>
  <c r="EA67" i="166"/>
  <c r="DZ66" i="166"/>
  <c r="EK68" i="166"/>
  <c r="EK67" i="166"/>
  <c r="EK35" i="166"/>
  <c r="DY38" i="166"/>
  <c r="ED38" i="166"/>
  <c r="EF51" i="166"/>
  <c r="DW51" i="166"/>
  <c r="DI51" i="166"/>
  <c r="DW62" i="166"/>
  <c r="DZ63" i="166"/>
  <c r="DY66" i="166"/>
  <c r="DZ67" i="166"/>
  <c r="ED77" i="166"/>
  <c r="DW77" i="166"/>
  <c r="EC77" i="166"/>
  <c r="CO77" i="166"/>
  <c r="EA77" i="166"/>
  <c r="DI77" i="166"/>
  <c r="EE76" i="166"/>
  <c r="DW76" i="166"/>
  <c r="EF77" i="166"/>
  <c r="DZ77" i="166"/>
  <c r="DX77" i="166"/>
  <c r="EE77" i="166"/>
  <c r="ED76" i="166"/>
  <c r="EB77" i="166"/>
  <c r="EC76" i="166"/>
  <c r="DY76" i="166"/>
  <c r="DY77" i="166"/>
  <c r="EE62" i="166"/>
  <c r="EB62" i="166"/>
  <c r="DI62" i="166"/>
  <c r="EC64" i="166"/>
  <c r="DY71" i="166"/>
  <c r="EF71" i="166"/>
  <c r="EA71" i="166"/>
  <c r="DW71" i="166"/>
  <c r="EE71" i="166"/>
  <c r="ED81" i="166"/>
  <c r="DW73" i="166"/>
  <c r="DX74" i="166"/>
  <c r="DZ74" i="166"/>
  <c r="ED74" i="166"/>
  <c r="CO74" i="166"/>
  <c r="EF73" i="166"/>
  <c r="DZ73" i="166"/>
  <c r="EC74" i="166"/>
  <c r="EF74" i="166"/>
  <c r="EA74" i="166"/>
  <c r="EK75" i="166"/>
  <c r="EK74" i="166"/>
  <c r="EB73" i="166"/>
  <c r="DW74" i="166"/>
  <c r="DY74" i="166"/>
  <c r="EF83" i="166"/>
  <c r="DZ83" i="166"/>
  <c r="EC83" i="166"/>
  <c r="DW82" i="166"/>
  <c r="EB83" i="166"/>
  <c r="DI83" i="166"/>
  <c r="ED82" i="166"/>
  <c r="EA83" i="166"/>
  <c r="EB82" i="166"/>
  <c r="DY83" i="166"/>
  <c r="EA82" i="166"/>
  <c r="DX83" i="166"/>
  <c r="DZ82" i="166"/>
  <c r="EA81" i="166"/>
  <c r="CO81" i="166"/>
  <c r="DX81" i="166"/>
  <c r="EE80" i="166"/>
  <c r="EA80" i="166"/>
  <c r="DX80" i="166"/>
  <c r="EB81" i="166"/>
  <c r="DW80" i="166"/>
  <c r="EF80" i="166"/>
  <c r="DI81" i="166"/>
  <c r="EC81" i="166"/>
  <c r="ED80" i="166"/>
  <c r="DZ81" i="166"/>
  <c r="DY81" i="166"/>
  <c r="EB80" i="166"/>
  <c r="EA86" i="166"/>
  <c r="EK86" i="166"/>
  <c r="DI87" i="166"/>
  <c r="EA73" i="166"/>
  <c r="CO73" i="166"/>
  <c r="EC73" i="166"/>
  <c r="DX72" i="166"/>
  <c r="CO75" i="166"/>
  <c r="DZ76" i="166"/>
  <c r="DX76" i="166"/>
  <c r="CO76" i="166"/>
  <c r="EF76" i="166"/>
  <c r="EA76" i="166"/>
  <c r="EC86" i="166"/>
  <c r="EF75" i="166"/>
  <c r="DW75" i="166"/>
  <c r="DI75" i="166"/>
  <c r="EE78" i="166"/>
  <c r="EB78" i="166"/>
  <c r="DI78" i="166"/>
  <c r="EF78" i="166"/>
  <c r="EA78" i="166"/>
  <c r="DZ78" i="166"/>
  <c r="DY79" i="166"/>
  <c r="DW79" i="166"/>
  <c r="ED79" i="166"/>
  <c r="EC79" i="166"/>
  <c r="CO79" i="166"/>
  <c r="EE79" i="166"/>
  <c r="EG85" i="166"/>
  <c r="DY87" i="166"/>
  <c r="DX87" i="166"/>
  <c r="CO87" i="166"/>
  <c r="EC87" i="166"/>
  <c r="EA87" i="166"/>
  <c r="DW86" i="166"/>
  <c r="EF87" i="166"/>
  <c r="DZ87" i="166"/>
  <c r="EE54" i="166"/>
  <c r="EB54" i="166"/>
  <c r="DI54" i="166"/>
  <c r="ED54" i="166"/>
  <c r="EC56" i="166"/>
  <c r="ED61" i="166"/>
  <c r="EH61" i="166" s="1"/>
  <c r="DW61" i="166"/>
  <c r="DX66" i="166"/>
  <c r="EF66" i="166"/>
  <c r="EB66" i="166"/>
  <c r="DZ68" i="166"/>
  <c r="EC68" i="166"/>
  <c r="EE70" i="166"/>
  <c r="EB70" i="166"/>
  <c r="DI70" i="166"/>
  <c r="DX70" i="166"/>
  <c r="DY73" i="166"/>
  <c r="EE73" i="166"/>
  <c r="DY75" i="166"/>
  <c r="EB76" i="166"/>
  <c r="DX78" i="166"/>
  <c r="DZ79" i="166"/>
  <c r="EF86" i="166"/>
  <c r="EB87" i="166"/>
  <c r="EK87" i="166"/>
  <c r="EK88" i="166"/>
  <c r="EK72" i="166"/>
  <c r="DZ75" i="166"/>
  <c r="EE75" i="166"/>
  <c r="DY78" i="166"/>
  <c r="EA79" i="166"/>
  <c r="EC80" i="166"/>
  <c r="EK89" i="166"/>
  <c r="DX82" i="166"/>
  <c r="EE86" i="166"/>
  <c r="EB86" i="166"/>
  <c r="DI86" i="166"/>
  <c r="DY86" i="166"/>
  <c r="CO86" i="166"/>
  <c r="EK91" i="166"/>
  <c r="DY95" i="166"/>
  <c r="DX95" i="166"/>
  <c r="DI95" i="166"/>
  <c r="ED95" i="166"/>
  <c r="EC95" i="166"/>
  <c r="EB95" i="166"/>
  <c r="EA95" i="166"/>
  <c r="CO95" i="166"/>
  <c r="DW94" i="166"/>
  <c r="EF95" i="166"/>
  <c r="DZ95" i="166"/>
  <c r="DZ91" i="166"/>
  <c r="EG91" i="166" s="1"/>
  <c r="DX91" i="166"/>
  <c r="CO91" i="166"/>
  <c r="EC91" i="166"/>
  <c r="DY90" i="166"/>
  <c r="DX90" i="166"/>
  <c r="EB91" i="166"/>
  <c r="DW90" i="166"/>
  <c r="EF91" i="166"/>
  <c r="EA91" i="166"/>
  <c r="DW95" i="166"/>
  <c r="EE94" i="166"/>
  <c r="EB94" i="166"/>
  <c r="DI94" i="166"/>
  <c r="DX94" i="166"/>
  <c r="EC94" i="166"/>
  <c r="EK99" i="166"/>
  <c r="DZ84" i="166"/>
  <c r="ED84" i="166"/>
  <c r="EB85" i="166"/>
  <c r="EA89" i="166"/>
  <c r="CO89" i="166"/>
  <c r="ED89" i="166"/>
  <c r="EF90" i="166"/>
  <c r="EB90" i="166"/>
  <c r="CO92" i="166"/>
  <c r="ED93" i="166"/>
  <c r="DW93" i="166"/>
  <c r="EE93" i="166"/>
  <c r="EA93" i="166"/>
  <c r="DY93" i="166"/>
  <c r="DI93" i="166"/>
  <c r="DY94" i="166"/>
  <c r="EF94" i="166"/>
  <c r="ED92" i="166"/>
  <c r="DW92" i="166"/>
  <c r="EC92" i="166"/>
  <c r="DX93" i="166"/>
  <c r="EF93" i="166"/>
  <c r="CO94" i="166"/>
  <c r="DZ94" i="166"/>
  <c r="DX92" i="166"/>
  <c r="DZ93" i="166"/>
  <c r="EA94" i="166"/>
  <c r="ED85" i="166"/>
  <c r="DW85" i="166"/>
  <c r="DI92" i="166"/>
  <c r="DY92" i="166"/>
  <c r="EB93" i="166"/>
  <c r="EE100" i="166"/>
  <c r="EB100" i="166"/>
  <c r="DI100" i="166"/>
  <c r="DZ100" i="166"/>
  <c r="EA100" i="166"/>
  <c r="DY100" i="166"/>
  <c r="EF100" i="166"/>
  <c r="DX100" i="166"/>
  <c r="DY99" i="166"/>
  <c r="EC100" i="166"/>
  <c r="CO100" i="166"/>
  <c r="EK162" i="166"/>
  <c r="EK163" i="166"/>
  <c r="DZ99" i="166"/>
  <c r="DW100" i="166"/>
  <c r="EK101" i="166"/>
  <c r="EK102" i="166"/>
  <c r="EE99" i="166"/>
  <c r="DX96" i="166"/>
  <c r="EK111" i="166"/>
  <c r="EK110" i="166"/>
  <c r="EK126" i="166"/>
  <c r="EK141" i="166"/>
  <c r="EK140" i="166"/>
  <c r="EK160" i="166"/>
  <c r="EK175" i="166"/>
  <c r="EK174" i="166"/>
  <c r="EK199" i="166"/>
  <c r="EK104" i="166"/>
  <c r="EK103" i="166"/>
  <c r="EK166" i="166"/>
  <c r="DZ97" i="166"/>
  <c r="EE97" i="166"/>
  <c r="EA97" i="166"/>
  <c r="EK122" i="166"/>
  <c r="EK123" i="166"/>
  <c r="EK134" i="166"/>
  <c r="EK136" i="166"/>
  <c r="EK190" i="166"/>
  <c r="EK184" i="166"/>
  <c r="ED107" i="166"/>
  <c r="DW107" i="166"/>
  <c r="EF107" i="166"/>
  <c r="EA107" i="166"/>
  <c r="CO107" i="166"/>
  <c r="DZ107" i="166"/>
  <c r="DY107" i="166"/>
  <c r="EB106" i="166"/>
  <c r="EE106" i="166"/>
  <c r="DW106" i="166"/>
  <c r="DV109" i="166"/>
  <c r="DW108" i="166" s="1"/>
  <c r="EJ209" i="166"/>
  <c r="EK208" i="166" s="1"/>
  <c r="ED98" i="166"/>
  <c r="DW98" i="166"/>
  <c r="DZ104" i="166"/>
  <c r="EE105" i="166"/>
  <c r="EF106" i="166"/>
  <c r="EB107" i="166"/>
  <c r="EK120" i="166"/>
  <c r="EK149" i="166"/>
  <c r="EK148" i="166"/>
  <c r="EK158" i="166"/>
  <c r="EF96" i="166"/>
  <c r="ED96" i="166"/>
  <c r="DX98" i="166"/>
  <c r="ED99" i="166"/>
  <c r="DW99" i="166"/>
  <c r="EF99" i="166"/>
  <c r="DI99" i="166"/>
  <c r="EA103" i="166"/>
  <c r="CO103" i="166"/>
  <c r="DY103" i="166"/>
  <c r="ED103" i="166"/>
  <c r="DW103" i="166"/>
  <c r="EB103" i="166"/>
  <c r="EF102" i="166"/>
  <c r="DZ102" i="166"/>
  <c r="DZ103" i="166"/>
  <c r="DY102" i="166"/>
  <c r="EC107" i="166"/>
  <c r="EF105" i="166"/>
  <c r="EA105" i="166"/>
  <c r="CO105" i="166"/>
  <c r="DY105" i="166"/>
  <c r="EE104" i="166"/>
  <c r="EB104" i="166"/>
  <c r="DZ105" i="166"/>
  <c r="ED104" i="166"/>
  <c r="DX105" i="166"/>
  <c r="EF104" i="166"/>
  <c r="DY104" i="166"/>
  <c r="EE108" i="166"/>
  <c r="EB108" i="166"/>
  <c r="DI108" i="166"/>
  <c r="DZ108" i="166"/>
  <c r="EG108" i="166" s="1"/>
  <c r="DX108" i="166"/>
  <c r="ED108" i="166"/>
  <c r="EH108" i="166" s="1"/>
  <c r="EA108" i="166"/>
  <c r="EK108" i="166"/>
  <c r="EK164" i="166"/>
  <c r="EK196" i="166"/>
  <c r="EC102" i="166"/>
  <c r="EK106" i="166"/>
  <c r="EK143" i="166"/>
  <c r="EK207" i="166"/>
  <c r="DY101" i="166"/>
  <c r="ED101" i="166"/>
  <c r="EH101" i="166" s="1"/>
  <c r="DW101" i="166"/>
  <c r="EK119" i="166"/>
  <c r="EK124" i="166"/>
  <c r="EK150" i="166"/>
  <c r="EK183" i="166"/>
  <c r="EK188" i="166"/>
  <c r="EC106" i="166"/>
  <c r="EB102" i="166"/>
  <c r="EE102" i="166"/>
  <c r="EC104" i="166"/>
  <c r="DX106" i="166"/>
  <c r="DX104" i="166"/>
  <c r="DZ106" i="166"/>
  <c r="EG106" i="166" s="1"/>
  <c r="DF44" i="165"/>
  <c r="DR44" i="165"/>
  <c r="A44" i="165"/>
  <c r="ED68" i="165"/>
  <c r="DO68" i="165" s="1"/>
  <c r="J68" i="165" s="1"/>
  <c r="CT68" i="165" s="1"/>
  <c r="A68" i="165"/>
  <c r="DR68" i="165"/>
  <c r="DR76" i="165"/>
  <c r="EP76" i="165"/>
  <c r="DF84" i="165"/>
  <c r="EP84" i="165"/>
  <c r="DR84" i="165"/>
  <c r="A84" i="165"/>
  <c r="EP92" i="165"/>
  <c r="A92" i="165"/>
  <c r="DR92" i="165"/>
  <c r="DF92" i="165"/>
  <c r="ED100" i="165"/>
  <c r="DO100" i="165" s="1"/>
  <c r="J100" i="165" s="1"/>
  <c r="CT100" i="165" s="1"/>
  <c r="A100" i="165"/>
  <c r="EP124" i="165"/>
  <c r="DF124" i="165"/>
  <c r="ED132" i="165"/>
  <c r="DO132" i="165" s="1"/>
  <c r="J132" i="165" s="1"/>
  <c r="CT132" i="165" s="1"/>
  <c r="A132" i="165"/>
  <c r="DR132" i="165"/>
  <c r="A148" i="165"/>
  <c r="ED148" i="165"/>
  <c r="DO148" i="165" s="1"/>
  <c r="J148" i="165" s="1"/>
  <c r="CT148" i="165" s="1"/>
  <c r="DF148" i="165"/>
  <c r="EP156" i="165"/>
  <c r="A156" i="165"/>
  <c r="ED156" i="165"/>
  <c r="DO156" i="165" s="1"/>
  <c r="J156" i="165" s="1"/>
  <c r="CT156" i="165" s="1"/>
  <c r="DF156" i="165"/>
  <c r="DF73" i="165"/>
  <c r="EP73" i="165"/>
  <c r="A73" i="165"/>
  <c r="DF81" i="165"/>
  <c r="EP81" i="165"/>
  <c r="A81" i="165"/>
  <c r="ED81" i="165"/>
  <c r="DO81" i="165" s="1"/>
  <c r="A89" i="165"/>
  <c r="ED89" i="165"/>
  <c r="DO89" i="165" s="1"/>
  <c r="J89" i="165" s="1"/>
  <c r="CT89" i="165" s="1"/>
  <c r="DR89" i="165"/>
  <c r="DR97" i="165"/>
  <c r="EP97" i="165"/>
  <c r="DF97" i="165"/>
  <c r="A105" i="165"/>
  <c r="EP105" i="165"/>
  <c r="DR105" i="165"/>
  <c r="DF129" i="165"/>
  <c r="ED129" i="165"/>
  <c r="DO129" i="165" s="1"/>
  <c r="J129" i="165" s="1"/>
  <c r="CT129" i="165" s="1"/>
  <c r="DR129" i="165"/>
  <c r="DF137" i="165"/>
  <c r="DR137" i="165"/>
  <c r="ED39" i="165"/>
  <c r="DO39" i="165" s="1"/>
  <c r="J39" i="165" s="1"/>
  <c r="CT39" i="165" s="1"/>
  <c r="A143" i="165"/>
  <c r="ED9" i="165"/>
  <c r="DO9" i="165" s="1"/>
  <c r="DF17" i="165"/>
  <c r="ED17" i="165"/>
  <c r="DO17" i="165" s="1"/>
  <c r="A23" i="165"/>
  <c r="DR25" i="165"/>
  <c r="A28" i="165"/>
  <c r="EP28" i="165"/>
  <c r="DF31" i="165"/>
  <c r="EP33" i="165"/>
  <c r="DF89" i="165"/>
  <c r="ED92" i="165"/>
  <c r="DO92" i="165" s="1"/>
  <c r="J92" i="165" s="1"/>
  <c r="CT92" i="165" s="1"/>
  <c r="A97" i="165"/>
  <c r="DF132" i="165"/>
  <c r="DF145" i="165"/>
  <c r="DF12" i="165"/>
  <c r="EP12" i="165"/>
  <c r="DF33" i="165"/>
  <c r="A36" i="165"/>
  <c r="DF49" i="165"/>
  <c r="DF68" i="165"/>
  <c r="ED76" i="165"/>
  <c r="DO76" i="165" s="1"/>
  <c r="A121" i="165"/>
  <c r="A137" i="165"/>
  <c r="EP15" i="165"/>
  <c r="DR20" i="165"/>
  <c r="A25" i="165"/>
  <c r="DF28" i="165"/>
  <c r="DF39" i="165"/>
  <c r="EP44" i="165"/>
  <c r="DR116" i="165"/>
  <c r="DR124" i="165"/>
  <c r="DR145" i="165"/>
  <c r="DR79" i="165"/>
  <c r="ED79" i="165"/>
  <c r="DO79" i="165" s="1"/>
  <c r="DF95" i="165"/>
  <c r="A20" i="165"/>
  <c r="DF25" i="165"/>
  <c r="ED36" i="165"/>
  <c r="DO36" i="165" s="1"/>
  <c r="J36" i="165" s="1"/>
  <c r="CT36" i="165" s="1"/>
  <c r="ED57" i="165"/>
  <c r="DO57" i="165" s="1"/>
  <c r="J57" i="165" s="1"/>
  <c r="CT57" i="165" s="1"/>
  <c r="DR60" i="165"/>
  <c r="A76" i="165"/>
  <c r="EP148" i="165"/>
  <c r="ED153" i="165"/>
  <c r="DO153" i="165" s="1"/>
  <c r="J153" i="165" s="1"/>
  <c r="CT153" i="165" s="1"/>
  <c r="ED55" i="165"/>
  <c r="DO55" i="165" s="1"/>
  <c r="J55" i="165" s="1"/>
  <c r="CT55" i="165" s="1"/>
  <c r="ED65" i="165"/>
  <c r="DO65" i="165" s="1"/>
  <c r="J65" i="165" s="1"/>
  <c r="CT65" i="165" s="1"/>
  <c r="DR65" i="165"/>
  <c r="DF65" i="165"/>
  <c r="ED25" i="165"/>
  <c r="DO25" i="165" s="1"/>
  <c r="A65" i="165"/>
  <c r="DF76" i="165"/>
  <c r="ED124" i="165"/>
  <c r="DO124" i="165" s="1"/>
  <c r="J124" i="165" s="1"/>
  <c r="CT124" i="165" s="1"/>
  <c r="ED127" i="165"/>
  <c r="DO127" i="165" s="1"/>
  <c r="J127" i="165" s="1"/>
  <c r="CT127" i="165" s="1"/>
  <c r="A129" i="165"/>
  <c r="DF13" i="165"/>
  <c r="DF29" i="165"/>
  <c r="EP109" i="165"/>
  <c r="ED37" i="165"/>
  <c r="DO37" i="165" s="1"/>
  <c r="J37" i="165" s="1"/>
  <c r="CT37" i="165" s="1"/>
  <c r="DR45" i="165"/>
  <c r="ED69" i="165"/>
  <c r="DO69" i="165" s="1"/>
  <c r="ED77" i="165"/>
  <c r="DO77" i="165" s="1"/>
  <c r="EP125" i="165"/>
  <c r="DF133" i="165"/>
  <c r="EP133" i="165"/>
  <c r="DR141" i="165"/>
  <c r="A45" i="165"/>
  <c r="DR53" i="165"/>
  <c r="EP61" i="165"/>
  <c r="EP69" i="165"/>
  <c r="A85" i="165"/>
  <c r="DR117" i="165"/>
  <c r="EP85" i="165"/>
  <c r="DF85" i="165"/>
  <c r="DR93" i="165"/>
  <c r="A117" i="165"/>
  <c r="DF125" i="165"/>
  <c r="A141" i="165"/>
  <c r="ED141" i="165"/>
  <c r="DO141" i="165" s="1"/>
  <c r="J141" i="165" s="1"/>
  <c r="CT141" i="165" s="1"/>
  <c r="A101" i="165"/>
  <c r="ED117" i="165"/>
  <c r="DO117" i="165" s="1"/>
  <c r="J117" i="165" s="1"/>
  <c r="CT117" i="165" s="1"/>
  <c r="A133" i="165"/>
  <c r="DR133" i="165"/>
  <c r="DF77" i="165"/>
  <c r="DR85" i="165"/>
  <c r="DR21" i="165"/>
  <c r="DF53" i="165"/>
  <c r="J14" i="165"/>
  <c r="DF15" i="165"/>
  <c r="ED15" i="165"/>
  <c r="DO15" i="165" s="1"/>
  <c r="ED31" i="165"/>
  <c r="DO31" i="165" s="1"/>
  <c r="J31" i="165" s="1"/>
  <c r="CT31" i="165" s="1"/>
  <c r="DF71" i="165"/>
  <c r="DF79" i="165"/>
  <c r="DR143" i="165"/>
  <c r="DF151" i="165"/>
  <c r="J10" i="165"/>
  <c r="A31" i="165"/>
  <c r="ED47" i="165"/>
  <c r="DO47" i="165" s="1"/>
  <c r="J47" i="165" s="1"/>
  <c r="CT47" i="165" s="1"/>
  <c r="DF55" i="165"/>
  <c r="EP71" i="165"/>
  <c r="DR87" i="165"/>
  <c r="EP87" i="165"/>
  <c r="EP95" i="165"/>
  <c r="ED111" i="165"/>
  <c r="DO111" i="165" s="1"/>
  <c r="J111" i="165" s="1"/>
  <c r="CT111" i="165" s="1"/>
  <c r="DR23" i="165"/>
  <c r="A39" i="165"/>
  <c r="EP55" i="165"/>
  <c r="EP79" i="165"/>
  <c r="DF111" i="165"/>
  <c r="DF119" i="165"/>
  <c r="EP119" i="165"/>
  <c r="DF127" i="165"/>
  <c r="EP127" i="165"/>
  <c r="ED135" i="165"/>
  <c r="DO135" i="165" s="1"/>
  <c r="J135" i="165" s="1"/>
  <c r="CT135" i="165" s="1"/>
  <c r="A15" i="165"/>
  <c r="DR71" i="165"/>
  <c r="A87" i="165"/>
  <c r="DR95" i="165"/>
  <c r="DR103" i="165"/>
  <c r="A111" i="165"/>
  <c r="A135" i="165"/>
  <c r="ED143" i="165"/>
  <c r="DO143" i="165" s="1"/>
  <c r="J143" i="165" s="1"/>
  <c r="CT143" i="165" s="1"/>
  <c r="A151" i="165"/>
  <c r="DR151" i="165"/>
  <c r="DR31" i="165"/>
  <c r="DR39" i="165"/>
  <c r="EP47" i="165"/>
  <c r="DR55" i="165"/>
  <c r="A71" i="165"/>
  <c r="ED87" i="165"/>
  <c r="DO87" i="165" s="1"/>
  <c r="A95" i="165"/>
  <c r="A103" i="165"/>
  <c r="DR119" i="165"/>
  <c r="DR127" i="165"/>
  <c r="ED151" i="165"/>
  <c r="DO151" i="165" s="1"/>
  <c r="J151" i="165" s="1"/>
  <c r="CT151" i="165" s="1"/>
  <c r="DF23" i="165"/>
  <c r="DF47" i="165"/>
  <c r="A79" i="165"/>
  <c r="EP111" i="165"/>
  <c r="DF143" i="165"/>
  <c r="ED23" i="165"/>
  <c r="DO23" i="165" s="1"/>
  <c r="A119" i="165"/>
  <c r="A8" i="165"/>
  <c r="DF11" i="165"/>
  <c r="EP8" i="165"/>
  <c r="EP11" i="165"/>
  <c r="DF8" i="165"/>
  <c r="DR35" i="165"/>
  <c r="A41" i="165"/>
  <c r="DR41" i="165"/>
  <c r="DR42" i="165"/>
  <c r="A48" i="165"/>
  <c r="EP49" i="165"/>
  <c r="A49" i="165"/>
  <c r="EP50" i="165"/>
  <c r="A50" i="165"/>
  <c r="A46" i="165"/>
  <c r="A47" i="165"/>
  <c r="ED49" i="165"/>
  <c r="DO49" i="165" s="1"/>
  <c r="J49" i="165" s="1"/>
  <c r="CT49" i="165" s="1"/>
  <c r="DF21" i="165"/>
  <c r="DF42" i="165"/>
  <c r="DF43" i="165"/>
  <c r="ED43" i="165"/>
  <c r="DO43" i="165" s="1"/>
  <c r="J43" i="165" s="1"/>
  <c r="CT43" i="165" s="1"/>
  <c r="ED44" i="165"/>
  <c r="DO44" i="165" s="1"/>
  <c r="J44" i="165" s="1"/>
  <c r="CT44" i="165" s="1"/>
  <c r="ED50" i="165"/>
  <c r="DO50" i="165" s="1"/>
  <c r="J50" i="165" s="1"/>
  <c r="CT50" i="165" s="1"/>
  <c r="DF20" i="165"/>
  <c r="DF35" i="165"/>
  <c r="DF50" i="165"/>
  <c r="DR50" i="165"/>
  <c r="DR52" i="165"/>
  <c r="EP52" i="165"/>
  <c r="ED52" i="165"/>
  <c r="DO52" i="165" s="1"/>
  <c r="J52" i="165" s="1"/>
  <c r="CT52" i="165" s="1"/>
  <c r="DF52" i="165"/>
  <c r="ED20" i="165"/>
  <c r="DO20" i="165" s="1"/>
  <c r="ED21" i="165"/>
  <c r="DO21" i="165" s="1"/>
  <c r="ED35" i="165"/>
  <c r="DO35" i="165" s="1"/>
  <c r="J35" i="165" s="1"/>
  <c r="CT35" i="165" s="1"/>
  <c r="DF41" i="165"/>
  <c r="ED41" i="165"/>
  <c r="DO41" i="165" s="1"/>
  <c r="J41" i="165" s="1"/>
  <c r="CT41" i="165" s="1"/>
  <c r="ED42" i="165"/>
  <c r="DO42" i="165" s="1"/>
  <c r="J42" i="165" s="1"/>
  <c r="CT42" i="165" s="1"/>
  <c r="A21" i="165"/>
  <c r="A42" i="165"/>
  <c r="DR51" i="165"/>
  <c r="EP51" i="165"/>
  <c r="A51" i="165"/>
  <c r="ED51" i="165"/>
  <c r="DO51" i="165" s="1"/>
  <c r="J51" i="165" s="1"/>
  <c r="CT51" i="165" s="1"/>
  <c r="A35" i="165"/>
  <c r="DR56" i="165"/>
  <c r="EP56" i="165"/>
  <c r="A56" i="165"/>
  <c r="ED56" i="165"/>
  <c r="DO56" i="165" s="1"/>
  <c r="J56" i="165" s="1"/>
  <c r="CT56" i="165" s="1"/>
  <c r="EP70" i="165"/>
  <c r="ED70" i="165"/>
  <c r="DO70" i="165" s="1"/>
  <c r="A57" i="165"/>
  <c r="EP57" i="165"/>
  <c r="DF63" i="165"/>
  <c r="DF60" i="165"/>
  <c r="ED63" i="165"/>
  <c r="DO63" i="165" s="1"/>
  <c r="J63" i="165" s="1"/>
  <c r="CT63" i="165" s="1"/>
  <c r="DF59" i="165"/>
  <c r="DF70" i="165"/>
  <c r="A62" i="165"/>
  <c r="A63" i="165"/>
  <c r="EP63" i="165"/>
  <c r="A60" i="165"/>
  <c r="A61" i="165"/>
  <c r="DF57" i="165"/>
  <c r="A59" i="165"/>
  <c r="EP59" i="165"/>
  <c r="EP60" i="165"/>
  <c r="A70" i="165"/>
  <c r="DR70" i="165"/>
  <c r="EP93" i="165"/>
  <c r="ED93" i="165"/>
  <c r="DO93" i="165" s="1"/>
  <c r="J93" i="165" s="1"/>
  <c r="CT93" i="165" s="1"/>
  <c r="DF93" i="165"/>
  <c r="ED88" i="165"/>
  <c r="DO88" i="165" s="1"/>
  <c r="J88" i="165" s="1"/>
  <c r="CT88" i="165" s="1"/>
  <c r="DF88" i="165"/>
  <c r="EP88" i="165"/>
  <c r="DR99" i="165"/>
  <c r="DR109" i="165"/>
  <c r="A99" i="165"/>
  <c r="EP100" i="165"/>
  <c r="DF108" i="165"/>
  <c r="EP108" i="165"/>
  <c r="DF100" i="165"/>
  <c r="ED103" i="165"/>
  <c r="DO103" i="165" s="1"/>
  <c r="J103" i="165" s="1"/>
  <c r="CT103" i="165" s="1"/>
  <c r="ED105" i="165"/>
  <c r="DO105" i="165" s="1"/>
  <c r="J105" i="165" s="1"/>
  <c r="CT105" i="165" s="1"/>
  <c r="DR108" i="165"/>
  <c r="DR110" i="165"/>
  <c r="ED101" i="165"/>
  <c r="DO101" i="165" s="1"/>
  <c r="J101" i="165" s="1"/>
  <c r="CT101" i="165" s="1"/>
  <c r="ED107" i="165"/>
  <c r="DO107" i="165" s="1"/>
  <c r="J107" i="165" s="1"/>
  <c r="CT107" i="165" s="1"/>
  <c r="ED99" i="165"/>
  <c r="DO99" i="165" s="1"/>
  <c r="J99" i="165" s="1"/>
  <c r="CT99" i="165" s="1"/>
  <c r="DF103" i="165"/>
  <c r="DF105" i="165"/>
  <c r="DF107" i="165"/>
  <c r="ED109" i="165"/>
  <c r="DO109" i="165" s="1"/>
  <c r="J109" i="165" s="1"/>
  <c r="CT109" i="165" s="1"/>
  <c r="DF101" i="165"/>
  <c r="EP101" i="165"/>
  <c r="EP107" i="165"/>
  <c r="DF109" i="165"/>
  <c r="DF99" i="165"/>
  <c r="EP115" i="165"/>
  <c r="EP120" i="165"/>
  <c r="A113" i="165"/>
  <c r="DR115" i="165"/>
  <c r="A118" i="165"/>
  <c r="DR120" i="165"/>
  <c r="DF122" i="165"/>
  <c r="A123" i="165"/>
  <c r="ED116" i="165"/>
  <c r="DO116" i="165" s="1"/>
  <c r="J116" i="165" s="1"/>
  <c r="CT116" i="165" s="1"/>
  <c r="ED121" i="165"/>
  <c r="DO121" i="165" s="1"/>
  <c r="J121" i="165" s="1"/>
  <c r="CT121" i="165" s="1"/>
  <c r="ED113" i="165"/>
  <c r="DO113" i="165" s="1"/>
  <c r="J113" i="165" s="1"/>
  <c r="CT113" i="165" s="1"/>
  <c r="DF116" i="165"/>
  <c r="ED118" i="165"/>
  <c r="DO118" i="165" s="1"/>
  <c r="J118" i="165" s="1"/>
  <c r="CT118" i="165" s="1"/>
  <c r="DF121" i="165"/>
  <c r="ED123" i="165"/>
  <c r="DO123" i="165" s="1"/>
  <c r="J123" i="165" s="1"/>
  <c r="CT123" i="165" s="1"/>
  <c r="EP116" i="165"/>
  <c r="EP121" i="165"/>
  <c r="ED125" i="165"/>
  <c r="DO125" i="165" s="1"/>
  <c r="J125" i="165" s="1"/>
  <c r="CT125" i="165" s="1"/>
  <c r="DR125" i="165"/>
  <c r="DF113" i="165"/>
  <c r="EP113" i="165"/>
  <c r="ED115" i="165"/>
  <c r="DO115" i="165" s="1"/>
  <c r="J115" i="165" s="1"/>
  <c r="CT115" i="165" s="1"/>
  <c r="DF118" i="165"/>
  <c r="EP118" i="165"/>
  <c r="ED120" i="165"/>
  <c r="DO120" i="165" s="1"/>
  <c r="J120" i="165" s="1"/>
  <c r="CT120" i="165" s="1"/>
  <c r="DF123" i="165"/>
  <c r="EP123" i="165"/>
  <c r="DF130" i="165"/>
  <c r="DF135" i="165"/>
  <c r="DF142" i="165"/>
  <c r="ED142" i="165"/>
  <c r="DO142" i="165" s="1"/>
  <c r="J142" i="165" s="1"/>
  <c r="CT142" i="165" s="1"/>
  <c r="DR142" i="165"/>
  <c r="EP130" i="165"/>
  <c r="EP135" i="165"/>
  <c r="DR140" i="165"/>
  <c r="EP140" i="165"/>
  <c r="DF140" i="165"/>
  <c r="ED140" i="165"/>
  <c r="DO140" i="165" s="1"/>
  <c r="J140" i="165" s="1"/>
  <c r="CT140" i="165" s="1"/>
  <c r="ED126" i="165"/>
  <c r="DO126" i="165" s="1"/>
  <c r="J126" i="165" s="1"/>
  <c r="CT126" i="165" s="1"/>
  <c r="ED131" i="165"/>
  <c r="DO131" i="165" s="1"/>
  <c r="J131" i="165" s="1"/>
  <c r="CT131" i="165" s="1"/>
  <c r="ED136" i="165"/>
  <c r="DO136" i="165" s="1"/>
  <c r="J136" i="165" s="1"/>
  <c r="CT136" i="165" s="1"/>
  <c r="EP142" i="165"/>
  <c r="DF131" i="165"/>
  <c r="DF136" i="165"/>
  <c r="EP131" i="165"/>
  <c r="EP136" i="165"/>
  <c r="A142" i="165"/>
  <c r="DR155" i="165"/>
  <c r="EP155" i="165"/>
  <c r="DF155" i="165"/>
  <c r="ED155" i="165"/>
  <c r="DO155" i="165" s="1"/>
  <c r="J155" i="165" s="1"/>
  <c r="CT155" i="165" s="1"/>
  <c r="EP152" i="165"/>
  <c r="DF152" i="165"/>
  <c r="ED152" i="165"/>
  <c r="DO152" i="165" s="1"/>
  <c r="J152" i="165" s="1"/>
  <c r="CT152" i="165" s="1"/>
  <c r="ED145" i="165"/>
  <c r="DO145" i="165" s="1"/>
  <c r="J145" i="165" s="1"/>
  <c r="CT145" i="165" s="1"/>
  <c r="EP145" i="165"/>
  <c r="ED146" i="165"/>
  <c r="DO146" i="165" s="1"/>
  <c r="J146" i="165" s="1"/>
  <c r="CT146" i="165" s="1"/>
  <c r="EP146" i="165"/>
  <c r="DR150" i="165"/>
  <c r="EP150" i="165"/>
  <c r="DF150" i="165"/>
  <c r="DF147" i="165"/>
  <c r="ED147" i="165"/>
  <c r="DO147" i="165" s="1"/>
  <c r="J147" i="165" s="1"/>
  <c r="CT147" i="165" s="1"/>
  <c r="DR152" i="165"/>
  <c r="DR148" i="165"/>
  <c r="EP153" i="165"/>
  <c r="DR156" i="165"/>
  <c r="DF208" i="165"/>
  <c r="DR153" i="165"/>
  <c r="EP208" i="165"/>
  <c r="ED154" i="165"/>
  <c r="DO154" i="165" s="1"/>
  <c r="J154" i="165" s="1"/>
  <c r="CT154" i="165" s="1"/>
  <c r="CT208" i="165" l="1"/>
  <c r="EH78" i="166"/>
  <c r="DG51" i="166"/>
  <c r="CQ69" i="166"/>
  <c r="EG98" i="166"/>
  <c r="EH30" i="166"/>
  <c r="CS69" i="166"/>
  <c r="DE15" i="166"/>
  <c r="CQ15" i="166"/>
  <c r="DG15" i="166"/>
  <c r="CU99" i="166"/>
  <c r="EH71" i="166"/>
  <c r="EH41" i="166"/>
  <c r="EH15" i="166"/>
  <c r="CU80" i="166"/>
  <c r="EH88" i="166"/>
  <c r="EG72" i="166"/>
  <c r="EG18" i="166"/>
  <c r="EH66" i="166"/>
  <c r="CS48" i="167"/>
  <c r="CU77" i="167"/>
  <c r="DE59" i="167"/>
  <c r="DG59" i="167"/>
  <c r="DE38" i="167"/>
  <c r="DG38" i="167"/>
  <c r="DE104" i="167"/>
  <c r="DG104" i="167"/>
  <c r="DE149" i="167"/>
  <c r="DG149" i="167"/>
  <c r="DE136" i="167"/>
  <c r="DG136" i="167"/>
  <c r="DE124" i="167"/>
  <c r="DG124" i="167"/>
  <c r="DE131" i="167"/>
  <c r="DG131" i="167"/>
  <c r="DE24" i="167"/>
  <c r="DG24" i="167"/>
  <c r="DE82" i="167"/>
  <c r="DG82" i="167"/>
  <c r="DE89" i="167"/>
  <c r="DG89" i="167"/>
  <c r="DE9" i="167"/>
  <c r="DG9" i="167"/>
  <c r="DE128" i="167"/>
  <c r="DG128" i="167"/>
  <c r="DE86" i="167"/>
  <c r="DG86" i="167"/>
  <c r="DE79" i="167"/>
  <c r="DG79" i="167"/>
  <c r="DE141" i="167"/>
  <c r="DG141" i="167"/>
  <c r="DE58" i="167"/>
  <c r="DG58" i="167"/>
  <c r="DE101" i="167"/>
  <c r="DG101" i="167"/>
  <c r="DE88" i="167"/>
  <c r="DG88" i="167"/>
  <c r="DE70" i="167"/>
  <c r="DG70" i="167"/>
  <c r="DE74" i="167"/>
  <c r="DG74" i="167"/>
  <c r="DE120" i="167"/>
  <c r="DG120" i="167"/>
  <c r="DE112" i="167"/>
  <c r="DG112" i="167"/>
  <c r="DE37" i="167"/>
  <c r="DG37" i="167"/>
  <c r="DE153" i="167"/>
  <c r="DG153" i="167"/>
  <c r="DE151" i="167"/>
  <c r="DG151" i="167"/>
  <c r="DE146" i="167"/>
  <c r="DG146" i="167"/>
  <c r="DE67" i="167"/>
  <c r="DG67" i="167"/>
  <c r="DE50" i="167"/>
  <c r="DG50" i="167"/>
  <c r="DE36" i="167"/>
  <c r="DG36" i="167"/>
  <c r="DE20" i="167"/>
  <c r="DG20" i="167"/>
  <c r="DE34" i="167"/>
  <c r="DG34" i="167"/>
  <c r="DE23" i="167"/>
  <c r="DG23" i="167"/>
  <c r="DE127" i="167"/>
  <c r="DG127" i="167"/>
  <c r="DE69" i="167"/>
  <c r="DG69" i="167"/>
  <c r="DE129" i="167"/>
  <c r="DG129" i="167"/>
  <c r="DE118" i="167"/>
  <c r="DG118" i="167"/>
  <c r="DE110" i="167"/>
  <c r="DG110" i="167"/>
  <c r="DE72" i="167"/>
  <c r="DG72" i="167"/>
  <c r="DE12" i="167"/>
  <c r="DG12" i="167"/>
  <c r="DE117" i="167"/>
  <c r="DG117" i="167"/>
  <c r="DE109" i="167"/>
  <c r="DG109" i="167"/>
  <c r="DE119" i="167"/>
  <c r="DG119" i="167"/>
  <c r="DE66" i="167"/>
  <c r="DG66" i="167"/>
  <c r="DE51" i="167"/>
  <c r="DG51" i="167"/>
  <c r="DE158" i="167"/>
  <c r="DG158" i="167"/>
  <c r="DE155" i="167"/>
  <c r="DG155" i="167"/>
  <c r="DE106" i="167"/>
  <c r="DG106" i="167"/>
  <c r="DE113" i="167"/>
  <c r="DG113" i="167"/>
  <c r="DE68" i="167"/>
  <c r="DG68" i="167"/>
  <c r="DE31" i="167"/>
  <c r="DG31" i="167"/>
  <c r="DE30" i="167"/>
  <c r="DG30" i="167"/>
  <c r="DE8" i="167"/>
  <c r="DG8" i="167"/>
  <c r="DE39" i="167"/>
  <c r="DG39" i="167"/>
  <c r="DE137" i="167"/>
  <c r="DG137" i="167"/>
  <c r="DE60" i="167"/>
  <c r="DG60" i="167"/>
  <c r="DE46" i="167"/>
  <c r="DG46" i="167"/>
  <c r="DE150" i="167"/>
  <c r="DG150" i="167"/>
  <c r="DE115" i="167"/>
  <c r="DG115" i="167"/>
  <c r="DE83" i="167"/>
  <c r="DG83" i="167"/>
  <c r="DE103" i="167"/>
  <c r="DG103" i="167"/>
  <c r="DE92" i="167"/>
  <c r="DG92" i="167"/>
  <c r="DE29" i="167"/>
  <c r="DG29" i="167"/>
  <c r="DE62" i="167"/>
  <c r="DG62" i="167"/>
  <c r="DE147" i="167"/>
  <c r="DG147" i="167"/>
  <c r="DE76" i="167"/>
  <c r="DG76" i="167"/>
  <c r="DE49" i="167"/>
  <c r="DG49" i="167"/>
  <c r="DE90" i="167"/>
  <c r="DG90" i="167"/>
  <c r="DE41" i="167"/>
  <c r="DG41" i="167"/>
  <c r="DE75" i="167"/>
  <c r="DG75" i="167"/>
  <c r="DE156" i="167"/>
  <c r="DG156" i="167"/>
  <c r="DE138" i="167"/>
  <c r="DG138" i="167"/>
  <c r="DE55" i="167"/>
  <c r="DG55" i="167"/>
  <c r="DE26" i="167"/>
  <c r="DG26" i="167"/>
  <c r="DE140" i="167"/>
  <c r="DG140" i="167"/>
  <c r="DE57" i="167"/>
  <c r="DG57" i="167"/>
  <c r="DE61" i="167"/>
  <c r="DG61" i="167"/>
  <c r="DE65" i="167"/>
  <c r="DG65" i="167"/>
  <c r="DE81" i="167"/>
  <c r="DG81" i="167"/>
  <c r="DE154" i="167"/>
  <c r="DG154" i="167"/>
  <c r="DE108" i="167"/>
  <c r="DG108" i="167"/>
  <c r="DE100" i="167"/>
  <c r="DG100" i="167"/>
  <c r="DE94" i="167"/>
  <c r="DG94" i="167"/>
  <c r="DE71" i="167"/>
  <c r="DG71" i="167"/>
  <c r="DE139" i="167"/>
  <c r="DG139" i="167"/>
  <c r="DE63" i="167"/>
  <c r="DG63" i="167"/>
  <c r="DE45" i="167"/>
  <c r="DG45" i="167"/>
  <c r="DE123" i="167"/>
  <c r="DG123" i="167"/>
  <c r="DE52" i="167"/>
  <c r="DG52" i="167"/>
  <c r="DE105" i="167"/>
  <c r="DG105" i="167"/>
  <c r="DE64" i="167"/>
  <c r="DG64" i="167"/>
  <c r="DE18" i="167"/>
  <c r="DG18" i="167"/>
  <c r="DE14" i="167"/>
  <c r="DG14" i="167"/>
  <c r="DE121" i="167"/>
  <c r="DG121" i="167"/>
  <c r="DE111" i="167"/>
  <c r="DG111" i="167"/>
  <c r="DE116" i="167"/>
  <c r="DG116" i="167"/>
  <c r="DE40" i="167"/>
  <c r="DG40" i="167"/>
  <c r="DE99" i="167"/>
  <c r="DG99" i="167"/>
  <c r="DE22" i="167"/>
  <c r="DG22" i="167"/>
  <c r="DE33" i="167"/>
  <c r="DG33" i="167"/>
  <c r="DE17" i="167"/>
  <c r="DG17" i="167"/>
  <c r="DE133" i="167"/>
  <c r="DG133" i="167"/>
  <c r="DE47" i="167"/>
  <c r="DG47" i="167"/>
  <c r="DE85" i="167"/>
  <c r="DG85" i="167"/>
  <c r="DE87" i="167"/>
  <c r="DG87" i="167"/>
  <c r="DE148" i="167"/>
  <c r="DG148" i="167"/>
  <c r="DE142" i="167"/>
  <c r="DG142" i="167"/>
  <c r="DE43" i="167"/>
  <c r="DG43" i="167"/>
  <c r="DE44" i="167"/>
  <c r="DG44" i="167"/>
  <c r="DE28" i="167"/>
  <c r="DG28" i="167"/>
  <c r="DE84" i="167"/>
  <c r="DG84" i="167"/>
  <c r="DE95" i="167"/>
  <c r="DG95" i="167"/>
  <c r="DE126" i="167"/>
  <c r="DG126" i="167"/>
  <c r="DE32" i="167"/>
  <c r="DG32" i="167"/>
  <c r="DE152" i="167"/>
  <c r="DG152" i="167"/>
  <c r="DE157" i="167"/>
  <c r="DG157" i="167"/>
  <c r="DE144" i="167"/>
  <c r="DG144" i="167"/>
  <c r="DE102" i="167"/>
  <c r="DG102" i="167"/>
  <c r="DE135" i="167"/>
  <c r="DG135" i="167"/>
  <c r="DE122" i="167"/>
  <c r="DG122" i="167"/>
  <c r="DE114" i="167"/>
  <c r="DG114" i="167"/>
  <c r="DE16" i="167"/>
  <c r="DG16" i="167"/>
  <c r="DE21" i="167"/>
  <c r="DG21" i="167"/>
  <c r="DE91" i="167"/>
  <c r="DG91" i="167"/>
  <c r="DE53" i="167"/>
  <c r="DG53" i="167"/>
  <c r="DE143" i="167"/>
  <c r="DG143" i="167"/>
  <c r="DE35" i="167"/>
  <c r="DG35" i="167"/>
  <c r="DE93" i="167"/>
  <c r="DG93" i="167"/>
  <c r="DE56" i="167"/>
  <c r="DG56" i="167"/>
  <c r="DE54" i="167"/>
  <c r="DG54" i="167"/>
  <c r="DE145" i="167"/>
  <c r="DG145" i="167"/>
  <c r="DE73" i="167"/>
  <c r="DG73" i="167"/>
  <c r="DE48" i="167"/>
  <c r="DG48" i="167"/>
  <c r="DE77" i="167"/>
  <c r="DG77" i="167"/>
  <c r="DE132" i="167"/>
  <c r="DG132" i="167"/>
  <c r="DE125" i="167"/>
  <c r="DG125" i="167"/>
  <c r="DE107" i="167"/>
  <c r="DG107" i="167"/>
  <c r="DE97" i="167"/>
  <c r="DG97" i="167"/>
  <c r="DE98" i="167"/>
  <c r="DG98" i="167"/>
  <c r="DE96" i="167"/>
  <c r="DG96" i="167"/>
  <c r="DE78" i="167"/>
  <c r="DG78" i="167"/>
  <c r="DE27" i="167"/>
  <c r="DG27" i="167"/>
  <c r="DE11" i="167"/>
  <c r="DG11" i="167"/>
  <c r="DE10" i="167"/>
  <c r="DG10" i="167"/>
  <c r="DE19" i="167"/>
  <c r="DG19" i="167"/>
  <c r="DE42" i="167"/>
  <c r="DG42" i="167"/>
  <c r="DE13" i="167"/>
  <c r="DG13" i="167"/>
  <c r="DE80" i="167"/>
  <c r="DG80" i="167"/>
  <c r="DE130" i="167"/>
  <c r="DG130" i="167"/>
  <c r="DE134" i="167"/>
  <c r="DG134" i="167"/>
  <c r="CU111" i="167"/>
  <c r="CS99" i="167"/>
  <c r="CS17" i="167"/>
  <c r="CQ87" i="167"/>
  <c r="CU84" i="167"/>
  <c r="CQ32" i="167"/>
  <c r="CQ21" i="167"/>
  <c r="CQ48" i="167"/>
  <c r="CQ42" i="167"/>
  <c r="CQ134" i="167"/>
  <c r="CS89" i="167"/>
  <c r="CQ9" i="167"/>
  <c r="CQ128" i="167"/>
  <c r="CU120" i="167"/>
  <c r="CS112" i="167"/>
  <c r="CQ37" i="167"/>
  <c r="CS153" i="167"/>
  <c r="CQ117" i="167"/>
  <c r="CQ51" i="167"/>
  <c r="CQ39" i="167"/>
  <c r="CU92" i="167"/>
  <c r="CQ49" i="167"/>
  <c r="CS139" i="167"/>
  <c r="EH132" i="167"/>
  <c r="EH107" i="167"/>
  <c r="EH110" i="167"/>
  <c r="EH95" i="167"/>
  <c r="EG13" i="167"/>
  <c r="EH130" i="167"/>
  <c r="EH143" i="167"/>
  <c r="EH134" i="167"/>
  <c r="EG142" i="167"/>
  <c r="EH141" i="167"/>
  <c r="EG91" i="167"/>
  <c r="EH119" i="167"/>
  <c r="EH31" i="167"/>
  <c r="EG119" i="167"/>
  <c r="EH64" i="167"/>
  <c r="EG124" i="167"/>
  <c r="EH133" i="167"/>
  <c r="EH60" i="167"/>
  <c r="EH44" i="167"/>
  <c r="EH24" i="167"/>
  <c r="EH111" i="167"/>
  <c r="EH104" i="167"/>
  <c r="EG75" i="167"/>
  <c r="EH23" i="167"/>
  <c r="EH52" i="167"/>
  <c r="EG104" i="167"/>
  <c r="EH62" i="167"/>
  <c r="EH57" i="167"/>
  <c r="EH156" i="167"/>
  <c r="EH128" i="167"/>
  <c r="EH53" i="167"/>
  <c r="EH19" i="167"/>
  <c r="EH145" i="167"/>
  <c r="EH152" i="167"/>
  <c r="EG114" i="167"/>
  <c r="EH28" i="167"/>
  <c r="EH37" i="167"/>
  <c r="EG116" i="167"/>
  <c r="EH82" i="167"/>
  <c r="EH117" i="167"/>
  <c r="EH34" i="167"/>
  <c r="EH17" i="167"/>
  <c r="EH155" i="167"/>
  <c r="EH102" i="167"/>
  <c r="EG70" i="167"/>
  <c r="EH72" i="167"/>
  <c r="EH11" i="167"/>
  <c r="EH84" i="167"/>
  <c r="EH136" i="167"/>
  <c r="EH90" i="167"/>
  <c r="CQ153" i="167"/>
  <c r="EH146" i="167"/>
  <c r="EH144" i="167"/>
  <c r="CS37" i="167"/>
  <c r="EH26" i="167"/>
  <c r="EH96" i="167"/>
  <c r="EH63" i="167"/>
  <c r="EH70" i="167"/>
  <c r="EG120" i="167"/>
  <c r="CU37" i="167"/>
  <c r="EH79" i="167"/>
  <c r="CS34" i="167"/>
  <c r="EH85" i="167"/>
  <c r="EH36" i="167"/>
  <c r="EH103" i="167"/>
  <c r="EH16" i="167"/>
  <c r="EH20" i="167"/>
  <c r="EH138" i="167"/>
  <c r="EH51" i="167"/>
  <c r="CU63" i="167"/>
  <c r="EH120" i="167"/>
  <c r="EH153" i="167"/>
  <c r="CQ63" i="167"/>
  <c r="EH29" i="167"/>
  <c r="EH115" i="167"/>
  <c r="EH98" i="167"/>
  <c r="EH116" i="167"/>
  <c r="EH112" i="167"/>
  <c r="CS133" i="167"/>
  <c r="EH68" i="167"/>
  <c r="EH149" i="167"/>
  <c r="EH13" i="167"/>
  <c r="EH94" i="167"/>
  <c r="EH41" i="167"/>
  <c r="EH47" i="167"/>
  <c r="EH131" i="167"/>
  <c r="EH105" i="167"/>
  <c r="EH71" i="167"/>
  <c r="EH89" i="167"/>
  <c r="EH100" i="167"/>
  <c r="EH148" i="167"/>
  <c r="EH137" i="167"/>
  <c r="EH10" i="167"/>
  <c r="EH114" i="167"/>
  <c r="EH151" i="167"/>
  <c r="EH8" i="167"/>
  <c r="EH97" i="167"/>
  <c r="EH78" i="167"/>
  <c r="EH43" i="167"/>
  <c r="EH32" i="167"/>
  <c r="EH108" i="167"/>
  <c r="EH106" i="167"/>
  <c r="EH76" i="167"/>
  <c r="EH54" i="167"/>
  <c r="EH73" i="167"/>
  <c r="EH18" i="167"/>
  <c r="EH61" i="167"/>
  <c r="EH12" i="167"/>
  <c r="EH129" i="167"/>
  <c r="EH150" i="167"/>
  <c r="EH69" i="167"/>
  <c r="EH9" i="167"/>
  <c r="EH48" i="167"/>
  <c r="EH22" i="167"/>
  <c r="EH33" i="167"/>
  <c r="EH45" i="167"/>
  <c r="EH86" i="167"/>
  <c r="EH66" i="167"/>
  <c r="EH135" i="167"/>
  <c r="EH35" i="167"/>
  <c r="EH15" i="167"/>
  <c r="EG61" i="167"/>
  <c r="EH140" i="167"/>
  <c r="EH118" i="167"/>
  <c r="EH25" i="167"/>
  <c r="EH127" i="167"/>
  <c r="EH65" i="167"/>
  <c r="EH88" i="167"/>
  <c r="EH42" i="167"/>
  <c r="EH99" i="167"/>
  <c r="EH101" i="167"/>
  <c r="EH58" i="167"/>
  <c r="EH38" i="167"/>
  <c r="EH125" i="167"/>
  <c r="EH40" i="167"/>
  <c r="EH91" i="167"/>
  <c r="EH93" i="167"/>
  <c r="EH92" i="167"/>
  <c r="EH46" i="167"/>
  <c r="EH49" i="167"/>
  <c r="EH142" i="167"/>
  <c r="EH56" i="167"/>
  <c r="EH59" i="167"/>
  <c r="EH123" i="167"/>
  <c r="EH74" i="167"/>
  <c r="EH50" i="167"/>
  <c r="EH83" i="167"/>
  <c r="EH75" i="167"/>
  <c r="EH55" i="167"/>
  <c r="EH124" i="167"/>
  <c r="EH113" i="167"/>
  <c r="EH67" i="167"/>
  <c r="EH27" i="167"/>
  <c r="EH109" i="167"/>
  <c r="EH14" i="167"/>
  <c r="EH80" i="167"/>
  <c r="EH81" i="167"/>
  <c r="EH39" i="167"/>
  <c r="EH154" i="167"/>
  <c r="EH87" i="167"/>
  <c r="EH77" i="167"/>
  <c r="EH121" i="167"/>
  <c r="EH30" i="167"/>
  <c r="EH126" i="167"/>
  <c r="EH147" i="167"/>
  <c r="EH21" i="167"/>
  <c r="EH139" i="167"/>
  <c r="EH122" i="167"/>
  <c r="EG107" i="167"/>
  <c r="EG127" i="167"/>
  <c r="EG81" i="167"/>
  <c r="EG111" i="167"/>
  <c r="EG49" i="167"/>
  <c r="CW60" i="167"/>
  <c r="CQ34" i="167"/>
  <c r="DE34" i="166"/>
  <c r="CQ89" i="167"/>
  <c r="EH105" i="166"/>
  <c r="CS56" i="166"/>
  <c r="EH69" i="166"/>
  <c r="EG96" i="166"/>
  <c r="EG122" i="167"/>
  <c r="CS109" i="167"/>
  <c r="CS34" i="166"/>
  <c r="CS61" i="167"/>
  <c r="CU72" i="166"/>
  <c r="EH34" i="166"/>
  <c r="EG82" i="166"/>
  <c r="CQ82" i="166"/>
  <c r="DE26" i="166"/>
  <c r="CS57" i="167"/>
  <c r="DG26" i="166"/>
  <c r="CS26" i="166"/>
  <c r="CQ57" i="167"/>
  <c r="DG34" i="166"/>
  <c r="CU57" i="167"/>
  <c r="CU45" i="167"/>
  <c r="CU112" i="167"/>
  <c r="EH26" i="166"/>
  <c r="CU109" i="167"/>
  <c r="EG25" i="166"/>
  <c r="EG16" i="167"/>
  <c r="EG88" i="166"/>
  <c r="CS27" i="166"/>
  <c r="CS145" i="167"/>
  <c r="CS32" i="167"/>
  <c r="CS33" i="167"/>
  <c r="EG80" i="166"/>
  <c r="EH98" i="166"/>
  <c r="CQ80" i="166"/>
  <c r="EG147" i="167"/>
  <c r="CU34" i="167"/>
  <c r="CS62" i="167"/>
  <c r="CU82" i="167"/>
  <c r="DG27" i="166"/>
  <c r="CQ10" i="166"/>
  <c r="DG80" i="166"/>
  <c r="CS140" i="167"/>
  <c r="EG133" i="167"/>
  <c r="EG76" i="167"/>
  <c r="CQ133" i="167"/>
  <c r="DE101" i="166"/>
  <c r="CS119" i="167"/>
  <c r="CQ108" i="166"/>
  <c r="CU42" i="166"/>
  <c r="DE18" i="166"/>
  <c r="EG44" i="167"/>
  <c r="CU99" i="167"/>
  <c r="CU62" i="166"/>
  <c r="CQ18" i="166"/>
  <c r="CQ31" i="166"/>
  <c r="CQ149" i="167"/>
  <c r="CQ145" i="167"/>
  <c r="CS9" i="167"/>
  <c r="EG140" i="167"/>
  <c r="DG18" i="166"/>
  <c r="CU15" i="166"/>
  <c r="CS31" i="166"/>
  <c r="CU20" i="166"/>
  <c r="CU149" i="167"/>
  <c r="CU145" i="167"/>
  <c r="CQ73" i="167"/>
  <c r="CU119" i="167"/>
  <c r="EH70" i="166"/>
  <c r="EG89" i="166"/>
  <c r="EG65" i="167"/>
  <c r="EG33" i="167"/>
  <c r="CQ45" i="166"/>
  <c r="CS149" i="167"/>
  <c r="CQ119" i="167"/>
  <c r="CU22" i="167"/>
  <c r="J13" i="165"/>
  <c r="DE45" i="166"/>
  <c r="CQ121" i="167"/>
  <c r="CS45" i="167"/>
  <c r="DE96" i="166"/>
  <c r="CS45" i="166"/>
  <c r="CU8" i="166"/>
  <c r="CU93" i="166"/>
  <c r="CU22" i="166"/>
  <c r="CS96" i="166"/>
  <c r="EG123" i="167"/>
  <c r="CQ112" i="167"/>
  <c r="CU32" i="167"/>
  <c r="CS39" i="167"/>
  <c r="CS73" i="167"/>
  <c r="CQ77" i="167"/>
  <c r="EH93" i="166"/>
  <c r="CU62" i="167"/>
  <c r="DE27" i="166"/>
  <c r="DE69" i="166"/>
  <c r="CQ96" i="166"/>
  <c r="EG136" i="167"/>
  <c r="CS121" i="167"/>
  <c r="CU73" i="167"/>
  <c r="EH21" i="166"/>
  <c r="EG50" i="166"/>
  <c r="CU121" i="167"/>
  <c r="CQ109" i="167"/>
  <c r="CQ62" i="167"/>
  <c r="CT10" i="165"/>
  <c r="CT14" i="165"/>
  <c r="CT30" i="165"/>
  <c r="J12" i="165"/>
  <c r="J17" i="165"/>
  <c r="J19" i="165"/>
  <c r="J18" i="165"/>
  <c r="CW35" i="167"/>
  <c r="CW48" i="167"/>
  <c r="CW86" i="167"/>
  <c r="CW81" i="167"/>
  <c r="CW141" i="167"/>
  <c r="CW153" i="167"/>
  <c r="CW34" i="167"/>
  <c r="CW57" i="167"/>
  <c r="CW90" i="167"/>
  <c r="CW25" i="167"/>
  <c r="CW130" i="167"/>
  <c r="DG101" i="166"/>
  <c r="CW116" i="167"/>
  <c r="CS126" i="167"/>
  <c r="CU126" i="167"/>
  <c r="CU88" i="166"/>
  <c r="CU78" i="166"/>
  <c r="CU52" i="166"/>
  <c r="CU44" i="166"/>
  <c r="DE98" i="166"/>
  <c r="CW120" i="167"/>
  <c r="CW117" i="167"/>
  <c r="CW89" i="167"/>
  <c r="CW58" i="167"/>
  <c r="CW53" i="167"/>
  <c r="CW17" i="167"/>
  <c r="CW13" i="167"/>
  <c r="CW104" i="167"/>
  <c r="CU104" i="167"/>
  <c r="CQ104" i="167"/>
  <c r="CS104" i="167"/>
  <c r="CS10" i="166"/>
  <c r="DE10" i="166"/>
  <c r="CQ82" i="167"/>
  <c r="CQ137" i="167"/>
  <c r="CS137" i="167"/>
  <c r="CU137" i="167"/>
  <c r="CU55" i="166"/>
  <c r="CS55" i="166"/>
  <c r="EH90" i="166"/>
  <c r="CU102" i="166"/>
  <c r="CU49" i="166"/>
  <c r="CU101" i="166"/>
  <c r="CU21" i="167"/>
  <c r="CS51" i="166"/>
  <c r="CU51" i="166"/>
  <c r="CQ51" i="166"/>
  <c r="CQ71" i="166"/>
  <c r="CU71" i="166"/>
  <c r="DG71" i="166"/>
  <c r="EH99" i="166"/>
  <c r="CQ98" i="166"/>
  <c r="CW52" i="167"/>
  <c r="CW46" i="167"/>
  <c r="CW15" i="167"/>
  <c r="CQ42" i="166"/>
  <c r="DE42" i="166"/>
  <c r="CU31" i="166"/>
  <c r="DG31" i="166"/>
  <c r="CU39" i="166"/>
  <c r="DG42" i="166"/>
  <c r="DG55" i="166"/>
  <c r="CU70" i="166"/>
  <c r="CW147" i="167"/>
  <c r="CW128" i="167"/>
  <c r="CW112" i="167"/>
  <c r="CW139" i="167"/>
  <c r="CQ140" i="167"/>
  <c r="CU140" i="167"/>
  <c r="CQ92" i="167"/>
  <c r="CS92" i="167"/>
  <c r="CW9" i="167"/>
  <c r="CU9" i="167"/>
  <c r="CS98" i="166"/>
  <c r="CU38" i="166"/>
  <c r="CU26" i="166"/>
  <c r="CU54" i="166"/>
  <c r="CU59" i="166"/>
  <c r="CU83" i="166"/>
  <c r="CU45" i="166"/>
  <c r="CU28" i="166"/>
  <c r="CU66" i="166"/>
  <c r="CU84" i="166"/>
  <c r="CU29" i="166"/>
  <c r="CU61" i="166"/>
  <c r="CU56" i="166"/>
  <c r="CU64" i="166"/>
  <c r="CU47" i="166"/>
  <c r="CW66" i="167"/>
  <c r="CS84" i="167"/>
  <c r="CQ84" i="167"/>
  <c r="CU90" i="166"/>
  <c r="CU60" i="166"/>
  <c r="CU97" i="166"/>
  <c r="CU37" i="166"/>
  <c r="CW121" i="167"/>
  <c r="CW39" i="167"/>
  <c r="CU39" i="167"/>
  <c r="CQ56" i="166"/>
  <c r="J26" i="165"/>
  <c r="CU24" i="166"/>
  <c r="CU69" i="166"/>
  <c r="CU98" i="166"/>
  <c r="CU85" i="166"/>
  <c r="DE55" i="166"/>
  <c r="CW134" i="167"/>
  <c r="CU27" i="166"/>
  <c r="CQ22" i="167"/>
  <c r="CS22" i="167"/>
  <c r="EH63" i="166"/>
  <c r="CS80" i="166"/>
  <c r="DE80" i="166"/>
  <c r="CU117" i="167"/>
  <c r="CS117" i="167"/>
  <c r="CU139" i="167"/>
  <c r="CQ65" i="167"/>
  <c r="CU65" i="167"/>
  <c r="CU34" i="166"/>
  <c r="CU82" i="166"/>
  <c r="CU106" i="166"/>
  <c r="CW123" i="167"/>
  <c r="CW69" i="167"/>
  <c r="CS65" i="167"/>
  <c r="CU104" i="166"/>
  <c r="DG56" i="166"/>
  <c r="CU18" i="166"/>
  <c r="CU10" i="166"/>
  <c r="CU43" i="166"/>
  <c r="CQ101" i="166"/>
  <c r="CU96" i="166"/>
  <c r="CS71" i="166"/>
  <c r="CW149" i="167"/>
  <c r="CW145" i="167"/>
  <c r="CW126" i="167"/>
  <c r="CW109" i="167"/>
  <c r="CW79" i="167"/>
  <c r="CW85" i="167"/>
  <c r="CW47" i="167"/>
  <c r="CW21" i="167"/>
  <c r="CW22" i="167"/>
  <c r="CW19" i="167"/>
  <c r="CQ139" i="167"/>
  <c r="CS21" i="167"/>
  <c r="CS82" i="167"/>
  <c r="CS63" i="167"/>
  <c r="CW111" i="167"/>
  <c r="CS111" i="167"/>
  <c r="CQ111" i="167"/>
  <c r="CQ61" i="167"/>
  <c r="CU61" i="167"/>
  <c r="CU89" i="167"/>
  <c r="CU95" i="167"/>
  <c r="CW95" i="167"/>
  <c r="CS29" i="167"/>
  <c r="CQ29" i="167"/>
  <c r="EH25" i="166"/>
  <c r="CQ33" i="167"/>
  <c r="CU33" i="167"/>
  <c r="EH72" i="166"/>
  <c r="EG48" i="167"/>
  <c r="EG118" i="167"/>
  <c r="CQ99" i="167"/>
  <c r="CQ45" i="167"/>
  <c r="EG131" i="167"/>
  <c r="CU108" i="166"/>
  <c r="CS108" i="166"/>
  <c r="EH31" i="166"/>
  <c r="J22" i="165"/>
  <c r="J24" i="165"/>
  <c r="J9" i="165"/>
  <c r="J27" i="165"/>
  <c r="J16" i="165"/>
  <c r="CV3" i="165"/>
  <c r="J29" i="165"/>
  <c r="J69" i="165"/>
  <c r="J11" i="165"/>
  <c r="EG156" i="167"/>
  <c r="EG145" i="167"/>
  <c r="CS157" i="167"/>
  <c r="CQ157" i="167"/>
  <c r="CW157" i="167"/>
  <c r="CU157" i="167"/>
  <c r="CS148" i="167"/>
  <c r="CU148" i="167"/>
  <c r="CQ148" i="167"/>
  <c r="CW148" i="167"/>
  <c r="CQ156" i="167"/>
  <c r="CW156" i="167"/>
  <c r="CU156" i="167"/>
  <c r="CS156" i="167"/>
  <c r="EG154" i="167"/>
  <c r="EG144" i="167"/>
  <c r="EG129" i="167"/>
  <c r="CU135" i="167"/>
  <c r="CS135" i="167"/>
  <c r="CW135" i="167"/>
  <c r="CQ135" i="167"/>
  <c r="EG115" i="167"/>
  <c r="EG94" i="167"/>
  <c r="CS83" i="167"/>
  <c r="CW83" i="167"/>
  <c r="CQ83" i="167"/>
  <c r="CU83" i="167"/>
  <c r="EG52" i="167"/>
  <c r="CU54" i="167"/>
  <c r="CS54" i="167"/>
  <c r="CW54" i="167"/>
  <c r="CQ54" i="167"/>
  <c r="EG35" i="167"/>
  <c r="EG151" i="167"/>
  <c r="EG155" i="167"/>
  <c r="CU129" i="167"/>
  <c r="CS129" i="167"/>
  <c r="CW129" i="167"/>
  <c r="CQ129" i="167"/>
  <c r="EG135" i="167"/>
  <c r="EG130" i="167"/>
  <c r="EG97" i="167"/>
  <c r="EG99" i="167"/>
  <c r="EG56" i="167"/>
  <c r="CW59" i="167"/>
  <c r="CS59" i="167"/>
  <c r="CQ59" i="167"/>
  <c r="CU59" i="167"/>
  <c r="EG149" i="167"/>
  <c r="CW151" i="167"/>
  <c r="CU151" i="167"/>
  <c r="CS151" i="167"/>
  <c r="CQ151" i="167"/>
  <c r="CU150" i="167"/>
  <c r="CS150" i="167"/>
  <c r="CQ150" i="167"/>
  <c r="CW150" i="167"/>
  <c r="CU138" i="167"/>
  <c r="CW138" i="167"/>
  <c r="CS138" i="167"/>
  <c r="CQ138" i="167"/>
  <c r="EG109" i="167"/>
  <c r="EG132" i="167"/>
  <c r="CW122" i="167"/>
  <c r="CS122" i="167"/>
  <c r="CQ122" i="167"/>
  <c r="CU122" i="167"/>
  <c r="CQ107" i="167"/>
  <c r="CU107" i="167"/>
  <c r="CS107" i="167"/>
  <c r="CW107" i="167"/>
  <c r="EG89" i="167"/>
  <c r="EG106" i="167"/>
  <c r="CU101" i="167"/>
  <c r="CS101" i="167"/>
  <c r="CQ101" i="167"/>
  <c r="CW101" i="167"/>
  <c r="EG103" i="167"/>
  <c r="CW98" i="167"/>
  <c r="CQ98" i="167"/>
  <c r="CS98" i="167"/>
  <c r="CU98" i="167"/>
  <c r="EG146" i="167"/>
  <c r="EG150" i="167"/>
  <c r="EG121" i="167"/>
  <c r="CS132" i="167"/>
  <c r="CW132" i="167"/>
  <c r="CU132" i="167"/>
  <c r="CQ132" i="167"/>
  <c r="EG98" i="167"/>
  <c r="EG139" i="167"/>
  <c r="EG126" i="167"/>
  <c r="CS124" i="167"/>
  <c r="CW124" i="167"/>
  <c r="CQ124" i="167"/>
  <c r="CU124" i="167"/>
  <c r="CQ131" i="167"/>
  <c r="CU131" i="167"/>
  <c r="CW131" i="167"/>
  <c r="CS131" i="167"/>
  <c r="CW110" i="167"/>
  <c r="CS110" i="167"/>
  <c r="CQ110" i="167"/>
  <c r="CU110" i="167"/>
  <c r="CS108" i="167"/>
  <c r="CQ108" i="167"/>
  <c r="CW108" i="167"/>
  <c r="CU108" i="167"/>
  <c r="EG102" i="167"/>
  <c r="EG152" i="167"/>
  <c r="EG153" i="167"/>
  <c r="CU158" i="167"/>
  <c r="CS158" i="167"/>
  <c r="CQ158" i="167"/>
  <c r="CW158" i="167"/>
  <c r="CW155" i="167"/>
  <c r="CU155" i="167"/>
  <c r="CS155" i="167"/>
  <c r="CQ155" i="167"/>
  <c r="CW146" i="167"/>
  <c r="CS146" i="167"/>
  <c r="CU146" i="167"/>
  <c r="CQ146" i="167"/>
  <c r="CW142" i="167"/>
  <c r="CQ142" i="167"/>
  <c r="CU142" i="167"/>
  <c r="CS142" i="167"/>
  <c r="EG141" i="167"/>
  <c r="EG117" i="167"/>
  <c r="CW102" i="167"/>
  <c r="CU102" i="167"/>
  <c r="CQ102" i="167"/>
  <c r="CS102" i="167"/>
  <c r="EG128" i="167"/>
  <c r="EG137" i="167"/>
  <c r="CW114" i="167"/>
  <c r="CS114" i="167"/>
  <c r="CQ114" i="167"/>
  <c r="CU114" i="167"/>
  <c r="EG105" i="167"/>
  <c r="EG86" i="167"/>
  <c r="EG112" i="167"/>
  <c r="CU113" i="167"/>
  <c r="CS113" i="167"/>
  <c r="CQ113" i="167"/>
  <c r="CW113" i="167"/>
  <c r="EG57" i="167"/>
  <c r="CQ152" i="167"/>
  <c r="CW152" i="167"/>
  <c r="CU152" i="167"/>
  <c r="CS152" i="167"/>
  <c r="EG143" i="167"/>
  <c r="CS144" i="167"/>
  <c r="CW144" i="167"/>
  <c r="CU144" i="167"/>
  <c r="CQ144" i="167"/>
  <c r="EG93" i="167"/>
  <c r="CW88" i="167"/>
  <c r="CQ88" i="167"/>
  <c r="CU88" i="167"/>
  <c r="CS88" i="167"/>
  <c r="CU154" i="167"/>
  <c r="CS154" i="167"/>
  <c r="CQ154" i="167"/>
  <c r="CW154" i="167"/>
  <c r="EG148" i="167"/>
  <c r="CQ136" i="167"/>
  <c r="CW136" i="167"/>
  <c r="CU136" i="167"/>
  <c r="CS136" i="167"/>
  <c r="EG138" i="167"/>
  <c r="EG125" i="167"/>
  <c r="EG134" i="167"/>
  <c r="CU125" i="167"/>
  <c r="CS125" i="167"/>
  <c r="CW125" i="167"/>
  <c r="CQ125" i="167"/>
  <c r="EG110" i="167"/>
  <c r="CS97" i="167"/>
  <c r="CQ97" i="167"/>
  <c r="CU97" i="167"/>
  <c r="CW97" i="167"/>
  <c r="EG101" i="167"/>
  <c r="CS94" i="167"/>
  <c r="CW94" i="167"/>
  <c r="CU94" i="167"/>
  <c r="CQ94" i="167"/>
  <c r="CW71" i="167"/>
  <c r="CQ71" i="167"/>
  <c r="CS71" i="167"/>
  <c r="CU71" i="167"/>
  <c r="EG82" i="167"/>
  <c r="EG96" i="167"/>
  <c r="EG85" i="167"/>
  <c r="CU56" i="167"/>
  <c r="CW56" i="167"/>
  <c r="CS56" i="167"/>
  <c r="CQ56" i="167"/>
  <c r="EG77" i="167"/>
  <c r="EG55" i="167"/>
  <c r="EG54" i="167"/>
  <c r="EG66" i="167"/>
  <c r="EG47" i="167"/>
  <c r="EG50" i="167"/>
  <c r="EG23" i="167"/>
  <c r="CS18" i="167"/>
  <c r="CQ18" i="167"/>
  <c r="CW18" i="167"/>
  <c r="CU18" i="167"/>
  <c r="CW118" i="167"/>
  <c r="CQ118" i="167"/>
  <c r="CU118" i="167"/>
  <c r="CS118" i="167"/>
  <c r="CQ115" i="167"/>
  <c r="CS115" i="167"/>
  <c r="CU115" i="167"/>
  <c r="CW115" i="167"/>
  <c r="EG108" i="167"/>
  <c r="EG100" i="167"/>
  <c r="CQ103" i="167"/>
  <c r="CW103" i="167"/>
  <c r="CS103" i="167"/>
  <c r="CU103" i="167"/>
  <c r="CS96" i="167"/>
  <c r="CU96" i="167"/>
  <c r="CQ96" i="167"/>
  <c r="CW96" i="167"/>
  <c r="EG51" i="167"/>
  <c r="EG62" i="167"/>
  <c r="EG59" i="167"/>
  <c r="CW67" i="167"/>
  <c r="CQ67" i="167"/>
  <c r="CU67" i="167"/>
  <c r="CS67" i="167"/>
  <c r="EG74" i="167"/>
  <c r="EG31" i="167"/>
  <c r="EG83" i="167"/>
  <c r="EG113" i="167"/>
  <c r="CW93" i="167"/>
  <c r="CU93" i="167"/>
  <c r="CS93" i="167"/>
  <c r="CQ93" i="167"/>
  <c r="EG95" i="167"/>
  <c r="EG79" i="167"/>
  <c r="CU70" i="167"/>
  <c r="CS70" i="167"/>
  <c r="CW70" i="167"/>
  <c r="CQ70" i="167"/>
  <c r="EG78" i="167"/>
  <c r="EG32" i="167"/>
  <c r="EG73" i="167"/>
  <c r="EG45" i="167"/>
  <c r="EG40" i="167"/>
  <c r="EG60" i="167"/>
  <c r="CW43" i="167"/>
  <c r="CU43" i="167"/>
  <c r="CS43" i="167"/>
  <c r="CQ43" i="167"/>
  <c r="CW12" i="167"/>
  <c r="CS12" i="167"/>
  <c r="CQ12" i="167"/>
  <c r="CU12" i="167"/>
  <c r="EG8" i="167"/>
  <c r="DY4" i="167"/>
  <c r="DK26" i="167" s="1"/>
  <c r="CS100" i="167"/>
  <c r="CW100" i="167"/>
  <c r="CQ100" i="167"/>
  <c r="CU100" i="167"/>
  <c r="CW106" i="167"/>
  <c r="CU106" i="167"/>
  <c r="CS106" i="167"/>
  <c r="CQ106" i="167"/>
  <c r="CU105" i="167"/>
  <c r="CW105" i="167"/>
  <c r="CS105" i="167"/>
  <c r="CQ105" i="167"/>
  <c r="EG92" i="167"/>
  <c r="EG84" i="167"/>
  <c r="EG69" i="167"/>
  <c r="CW50" i="167"/>
  <c r="CU50" i="167"/>
  <c r="CQ50" i="167"/>
  <c r="CS50" i="167"/>
  <c r="EG43" i="167"/>
  <c r="EG19" i="167"/>
  <c r="EG88" i="167"/>
  <c r="EG87" i="167"/>
  <c r="EG63" i="167"/>
  <c r="EG64" i="167"/>
  <c r="EG80" i="167"/>
  <c r="CS31" i="167"/>
  <c r="CW31" i="167"/>
  <c r="CU31" i="167"/>
  <c r="CQ31" i="167"/>
  <c r="EG18" i="167"/>
  <c r="EG20" i="167"/>
  <c r="CW68" i="167"/>
  <c r="CQ68" i="167"/>
  <c r="CU68" i="167"/>
  <c r="CS68" i="167"/>
  <c r="CS78" i="167"/>
  <c r="CQ78" i="167"/>
  <c r="CW78" i="167"/>
  <c r="CU78" i="167"/>
  <c r="EG53" i="167"/>
  <c r="EG34" i="167"/>
  <c r="EG41" i="167"/>
  <c r="EG46" i="167"/>
  <c r="CQ72" i="167"/>
  <c r="CS72" i="167"/>
  <c r="CW72" i="167"/>
  <c r="CU72" i="167"/>
  <c r="EG39" i="167"/>
  <c r="CU27" i="167"/>
  <c r="CW27" i="167"/>
  <c r="CS27" i="167"/>
  <c r="CQ27" i="167"/>
  <c r="CS26" i="167"/>
  <c r="CU26" i="167"/>
  <c r="CQ26" i="167"/>
  <c r="CW26" i="167"/>
  <c r="EG68" i="167"/>
  <c r="CW55" i="167"/>
  <c r="CU55" i="167"/>
  <c r="CS55" i="167"/>
  <c r="CQ55" i="167"/>
  <c r="EG67" i="167"/>
  <c r="EG29" i="167"/>
  <c r="EG58" i="167"/>
  <c r="CU74" i="167"/>
  <c r="CS74" i="167"/>
  <c r="CQ74" i="167"/>
  <c r="CW74" i="167"/>
  <c r="CQ64" i="167"/>
  <c r="CU64" i="167"/>
  <c r="CS64" i="167"/>
  <c r="CW64" i="167"/>
  <c r="EG11" i="167"/>
  <c r="EG71" i="167"/>
  <c r="EG72" i="167"/>
  <c r="EG26" i="167"/>
  <c r="EG22" i="167"/>
  <c r="EG14" i="167"/>
  <c r="CS36" i="167"/>
  <c r="CW36" i="167"/>
  <c r="CU36" i="167"/>
  <c r="CQ36" i="167"/>
  <c r="CW28" i="167"/>
  <c r="CU28" i="167"/>
  <c r="CS28" i="167"/>
  <c r="CQ28" i="167"/>
  <c r="CW20" i="167"/>
  <c r="CU20" i="167"/>
  <c r="CS20" i="167"/>
  <c r="CQ20" i="167"/>
  <c r="CW8" i="167"/>
  <c r="CU8" i="167"/>
  <c r="CS8" i="167"/>
  <c r="CQ8" i="167"/>
  <c r="EC4" i="167"/>
  <c r="DO89" i="167" s="1"/>
  <c r="CW143" i="167"/>
  <c r="CW137" i="167"/>
  <c r="CW133" i="167"/>
  <c r="CW140" i="167"/>
  <c r="CW119" i="167"/>
  <c r="CW127" i="167"/>
  <c r="CW92" i="167"/>
  <c r="CW99" i="167"/>
  <c r="CW91" i="167"/>
  <c r="CW87" i="167"/>
  <c r="CW73" i="167"/>
  <c r="CW65" i="167"/>
  <c r="CW82" i="167"/>
  <c r="CW80" i="167"/>
  <c r="CW77" i="167"/>
  <c r="CW76" i="167"/>
  <c r="CW84" i="167"/>
  <c r="CW61" i="167"/>
  <c r="CW62" i="167"/>
  <c r="CW75" i="167"/>
  <c r="CW63" i="167"/>
  <c r="CW49" i="167"/>
  <c r="CW41" i="167"/>
  <c r="CW45" i="167"/>
  <c r="CW33" i="167"/>
  <c r="CW37" i="167"/>
  <c r="CW32" i="167"/>
  <c r="CW23" i="167"/>
  <c r="CW29" i="167"/>
  <c r="CW42" i="167"/>
  <c r="CY5" i="167"/>
  <c r="CY74" i="167" s="1"/>
  <c r="EG17" i="167"/>
  <c r="EA4" i="167"/>
  <c r="DM57" i="167" s="1"/>
  <c r="EF5" i="167"/>
  <c r="EE5" i="167"/>
  <c r="EC5" i="167"/>
  <c r="EB5" i="167"/>
  <c r="EA5" i="167"/>
  <c r="DZ5" i="167"/>
  <c r="DY5" i="167"/>
  <c r="DX5" i="167"/>
  <c r="ED5" i="167"/>
  <c r="EE4" i="167"/>
  <c r="DQ96" i="167" s="1"/>
  <c r="EG9" i="167"/>
  <c r="CU40" i="167"/>
  <c r="CQ40" i="167"/>
  <c r="CW40" i="167"/>
  <c r="CS40" i="167"/>
  <c r="CU44" i="167"/>
  <c r="CW44" i="167"/>
  <c r="CS44" i="167"/>
  <c r="CQ44" i="167"/>
  <c r="EG12" i="167"/>
  <c r="EG25" i="167"/>
  <c r="EG38" i="167"/>
  <c r="EG10" i="167"/>
  <c r="EG28" i="167"/>
  <c r="CU11" i="167"/>
  <c r="CQ11" i="167"/>
  <c r="CW11" i="167"/>
  <c r="CS11" i="167"/>
  <c r="EG21" i="167"/>
  <c r="EG30" i="167"/>
  <c r="CS14" i="167"/>
  <c r="CU14" i="167"/>
  <c r="CQ14" i="167"/>
  <c r="CY14" i="167"/>
  <c r="CW14" i="167"/>
  <c r="EB4" i="167"/>
  <c r="DN41" i="167" s="1"/>
  <c r="EG42" i="167"/>
  <c r="EG24" i="167"/>
  <c r="CW24" i="167"/>
  <c r="CU24" i="167"/>
  <c r="CS24" i="167"/>
  <c r="CQ24" i="167"/>
  <c r="CS30" i="167"/>
  <c r="CU30" i="167"/>
  <c r="CW30" i="167"/>
  <c r="CQ30" i="167"/>
  <c r="EG36" i="167"/>
  <c r="EG37" i="167"/>
  <c r="EG15" i="167"/>
  <c r="EF4" i="167"/>
  <c r="DR120" i="167" s="1"/>
  <c r="EG27" i="167"/>
  <c r="DX4" i="167"/>
  <c r="DJ97" i="167" s="1"/>
  <c r="CP97" i="167" s="1"/>
  <c r="CW16" i="167"/>
  <c r="CU16" i="167"/>
  <c r="CS16" i="167"/>
  <c r="CQ16" i="167"/>
  <c r="ED4" i="167"/>
  <c r="DP15" i="167" s="1"/>
  <c r="CU38" i="167"/>
  <c r="CS38" i="167"/>
  <c r="CQ38" i="167"/>
  <c r="CW38" i="167"/>
  <c r="DZ4" i="167"/>
  <c r="DL15" i="167" s="1"/>
  <c r="CS10" i="167"/>
  <c r="CW10" i="167"/>
  <c r="CU10" i="167"/>
  <c r="CQ10" i="167"/>
  <c r="EP5" i="167"/>
  <c r="EP3" i="167" s="1"/>
  <c r="ES5" i="167"/>
  <c r="ES3" i="167" s="1"/>
  <c r="EW5" i="167"/>
  <c r="EW3" i="167" s="1"/>
  <c r="EM5" i="167"/>
  <c r="EM3" i="167" s="1"/>
  <c r="EV5" i="167"/>
  <c r="EV3" i="167" s="1"/>
  <c r="EQ5" i="167"/>
  <c r="EQ3" i="167" s="1"/>
  <c r="ET5" i="167"/>
  <c r="ET3" i="167" s="1"/>
  <c r="EX5" i="167"/>
  <c r="EX3" i="167" s="1"/>
  <c r="EL5" i="167"/>
  <c r="EL3" i="167" s="1"/>
  <c r="ER5" i="167"/>
  <c r="ER3" i="167" s="1"/>
  <c r="EU5" i="167"/>
  <c r="EU3" i="167" s="1"/>
  <c r="DG74" i="166"/>
  <c r="CQ74" i="166"/>
  <c r="DE74" i="166"/>
  <c r="CS74" i="166"/>
  <c r="CU74" i="166"/>
  <c r="CU103" i="166"/>
  <c r="DG103" i="166"/>
  <c r="CQ103" i="166"/>
  <c r="CS103" i="166"/>
  <c r="DE103" i="166"/>
  <c r="CU81" i="166"/>
  <c r="CS81" i="166"/>
  <c r="CQ81" i="166"/>
  <c r="DG81" i="166"/>
  <c r="DE81" i="166"/>
  <c r="CU79" i="166"/>
  <c r="CQ79" i="166"/>
  <c r="DG79" i="166"/>
  <c r="DE79" i="166"/>
  <c r="CS79" i="166"/>
  <c r="CU57" i="166"/>
  <c r="CS57" i="166"/>
  <c r="DG57" i="166"/>
  <c r="DE57" i="166"/>
  <c r="CQ57" i="166"/>
  <c r="DG58" i="166"/>
  <c r="CQ58" i="166"/>
  <c r="DE58" i="166"/>
  <c r="CS58" i="166"/>
  <c r="CU58" i="166"/>
  <c r="CQ40" i="166"/>
  <c r="DG40" i="166"/>
  <c r="DE40" i="166"/>
  <c r="CU40" i="166"/>
  <c r="CS40" i="166"/>
  <c r="CU25" i="166"/>
  <c r="CS25" i="166"/>
  <c r="DG25" i="166"/>
  <c r="CQ25" i="166"/>
  <c r="DE25" i="166"/>
  <c r="CU17" i="166"/>
  <c r="CS17" i="166"/>
  <c r="DG17" i="166"/>
  <c r="CQ17" i="166"/>
  <c r="DE17" i="166"/>
  <c r="CS33" i="166"/>
  <c r="DG33" i="166"/>
  <c r="DE33" i="166"/>
  <c r="CU33" i="166"/>
  <c r="CQ33" i="166"/>
  <c r="DG48" i="166"/>
  <c r="CQ48" i="166"/>
  <c r="CU48" i="166"/>
  <c r="CS48" i="166"/>
  <c r="DE48" i="166"/>
  <c r="CS23" i="166"/>
  <c r="DG23" i="166"/>
  <c r="CQ23" i="166"/>
  <c r="DE23" i="166"/>
  <c r="CU23" i="166"/>
  <c r="CU95" i="166"/>
  <c r="CQ95" i="166"/>
  <c r="DG95" i="166"/>
  <c r="DE95" i="166"/>
  <c r="CS95" i="166"/>
  <c r="CU89" i="166"/>
  <c r="CS89" i="166"/>
  <c r="DG89" i="166"/>
  <c r="DE89" i="166"/>
  <c r="CQ89" i="166"/>
  <c r="CU87" i="166"/>
  <c r="DE87" i="166"/>
  <c r="CS87" i="166"/>
  <c r="CQ87" i="166"/>
  <c r="DG87" i="166"/>
  <c r="DG76" i="166"/>
  <c r="CQ76" i="166"/>
  <c r="CU76" i="166"/>
  <c r="CS76" i="166"/>
  <c r="DE76" i="166"/>
  <c r="CQ32" i="166"/>
  <c r="DG32" i="166"/>
  <c r="DE32" i="166"/>
  <c r="CU32" i="166"/>
  <c r="CS32" i="166"/>
  <c r="DG50" i="166"/>
  <c r="CQ50" i="166"/>
  <c r="DE50" i="166"/>
  <c r="CU50" i="166"/>
  <c r="CS50" i="166"/>
  <c r="CU36" i="166"/>
  <c r="CS36" i="166"/>
  <c r="CQ36" i="166"/>
  <c r="DG36" i="166"/>
  <c r="DE36" i="166"/>
  <c r="DG94" i="166"/>
  <c r="CQ94" i="166"/>
  <c r="DE94" i="166"/>
  <c r="CU94" i="166"/>
  <c r="CS94" i="166"/>
  <c r="CS19" i="166"/>
  <c r="DG19" i="166"/>
  <c r="CQ19" i="166"/>
  <c r="DE19" i="166"/>
  <c r="CU19" i="166"/>
  <c r="CU9" i="166"/>
  <c r="CS9" i="166"/>
  <c r="DG9" i="166"/>
  <c r="CQ9" i="166"/>
  <c r="DE9" i="166"/>
  <c r="CU14" i="166"/>
  <c r="CS14" i="166"/>
  <c r="DG14" i="166"/>
  <c r="CQ14" i="166"/>
  <c r="DE14" i="166"/>
  <c r="CU11" i="166"/>
  <c r="CS11" i="166"/>
  <c r="DG11" i="166"/>
  <c r="CQ11" i="166"/>
  <c r="DE11" i="166"/>
  <c r="CU75" i="166"/>
  <c r="CS75" i="166"/>
  <c r="CQ75" i="166"/>
  <c r="DG75" i="166"/>
  <c r="DE75" i="166"/>
  <c r="DG46" i="166"/>
  <c r="CQ46" i="166"/>
  <c r="DE46" i="166"/>
  <c r="CU46" i="166"/>
  <c r="CS46" i="166"/>
  <c r="CU35" i="166"/>
  <c r="CS35" i="166"/>
  <c r="CQ35" i="166"/>
  <c r="DG35" i="166"/>
  <c r="DE35" i="166"/>
  <c r="CU30" i="166"/>
  <c r="CS30" i="166"/>
  <c r="DG30" i="166"/>
  <c r="CQ30" i="166"/>
  <c r="DE30" i="166"/>
  <c r="DE13" i="166"/>
  <c r="CU13" i="166"/>
  <c r="CS13" i="166"/>
  <c r="DG13" i="166"/>
  <c r="CQ13" i="166"/>
  <c r="CU91" i="166"/>
  <c r="CS91" i="166"/>
  <c r="CQ91" i="166"/>
  <c r="DG91" i="166"/>
  <c r="DE91" i="166"/>
  <c r="CU107" i="166"/>
  <c r="CS107" i="166"/>
  <c r="DG107" i="166"/>
  <c r="CQ107" i="166"/>
  <c r="DE107" i="166"/>
  <c r="DG92" i="166"/>
  <c r="CQ92" i="166"/>
  <c r="CU92" i="166"/>
  <c r="CS92" i="166"/>
  <c r="DE92" i="166"/>
  <c r="CU73" i="166"/>
  <c r="CS73" i="166"/>
  <c r="DG73" i="166"/>
  <c r="DE73" i="166"/>
  <c r="CQ73" i="166"/>
  <c r="CU67" i="166"/>
  <c r="DG67" i="166"/>
  <c r="DE67" i="166"/>
  <c r="CS67" i="166"/>
  <c r="CQ67" i="166"/>
  <c r="CU63" i="166"/>
  <c r="CQ63" i="166"/>
  <c r="DG63" i="166"/>
  <c r="DE63" i="166"/>
  <c r="CS63" i="166"/>
  <c r="DE16" i="166"/>
  <c r="CU16" i="166"/>
  <c r="CS16" i="166"/>
  <c r="DG16" i="166"/>
  <c r="CQ16" i="166"/>
  <c r="CU41" i="166"/>
  <c r="CS41" i="166"/>
  <c r="DG41" i="166"/>
  <c r="DE41" i="166"/>
  <c r="CQ41" i="166"/>
  <c r="CU21" i="166"/>
  <c r="CS21" i="166"/>
  <c r="DG21" i="166"/>
  <c r="CQ21" i="166"/>
  <c r="DE21" i="166"/>
  <c r="CU12" i="166"/>
  <c r="CS12" i="166"/>
  <c r="DG12" i="166"/>
  <c r="CQ12" i="166"/>
  <c r="DE12" i="166"/>
  <c r="CU105" i="166"/>
  <c r="CS105" i="166"/>
  <c r="CQ105" i="166"/>
  <c r="DG105" i="166"/>
  <c r="DE105" i="166"/>
  <c r="DG100" i="166"/>
  <c r="CQ100" i="166"/>
  <c r="CU100" i="166"/>
  <c r="CS100" i="166"/>
  <c r="DE100" i="166"/>
  <c r="DG86" i="166"/>
  <c r="CQ86" i="166"/>
  <c r="DE86" i="166"/>
  <c r="CU86" i="166"/>
  <c r="CS86" i="166"/>
  <c r="CU77" i="166"/>
  <c r="CS77" i="166"/>
  <c r="DG77" i="166"/>
  <c r="DE77" i="166"/>
  <c r="CQ77" i="166"/>
  <c r="CU53" i="166"/>
  <c r="CS53" i="166"/>
  <c r="CQ53" i="166"/>
  <c r="DG53" i="166"/>
  <c r="DE53" i="166"/>
  <c r="CU65" i="166"/>
  <c r="CS65" i="166"/>
  <c r="CQ65" i="166"/>
  <c r="DG65" i="166"/>
  <c r="DE65" i="166"/>
  <c r="EG105" i="166"/>
  <c r="EH96" i="166"/>
  <c r="EH92" i="166"/>
  <c r="EH83" i="166"/>
  <c r="EG77" i="166"/>
  <c r="EG52" i="166"/>
  <c r="EH58" i="166"/>
  <c r="EG46" i="166"/>
  <c r="EG47" i="166"/>
  <c r="EH48" i="166"/>
  <c r="EG40" i="166"/>
  <c r="EH23" i="166"/>
  <c r="EG22" i="166"/>
  <c r="EB4" i="166"/>
  <c r="DN107" i="166" s="1"/>
  <c r="CX107" i="166" s="1"/>
  <c r="EH54" i="166"/>
  <c r="EG76" i="166"/>
  <c r="EG66" i="166"/>
  <c r="EH62" i="166"/>
  <c r="EH65" i="166"/>
  <c r="EG57" i="166"/>
  <c r="CW5" i="166"/>
  <c r="CW9" i="166" s="1"/>
  <c r="EH19" i="166"/>
  <c r="EH104" i="166"/>
  <c r="EG102" i="166"/>
  <c r="EG103" i="166"/>
  <c r="EH100" i="166"/>
  <c r="EH89" i="166"/>
  <c r="EH84" i="166"/>
  <c r="EG75" i="166"/>
  <c r="EG87" i="166"/>
  <c r="EG64" i="166"/>
  <c r="EG20" i="166"/>
  <c r="EG27" i="166"/>
  <c r="EG99" i="166"/>
  <c r="EH85" i="166"/>
  <c r="EG78" i="166"/>
  <c r="EH82" i="166"/>
  <c r="EH74" i="166"/>
  <c r="EG71" i="166"/>
  <c r="EH77" i="166"/>
  <c r="EG28" i="166"/>
  <c r="EP5" i="166"/>
  <c r="EP3" i="166" s="1"/>
  <c r="EL5" i="166"/>
  <c r="EL3" i="166" s="1"/>
  <c r="EV5" i="166"/>
  <c r="EV3" i="166" s="1"/>
  <c r="EY5" i="166"/>
  <c r="EY3" i="166" s="1"/>
  <c r="EQ5" i="166"/>
  <c r="EQ3" i="166" s="1"/>
  <c r="EU5" i="166"/>
  <c r="EU3" i="166" s="1"/>
  <c r="EM5" i="166"/>
  <c r="EM3" i="166" s="1"/>
  <c r="ET5" i="166"/>
  <c r="ET3" i="166" s="1"/>
  <c r="EX5" i="166"/>
  <c r="EX3" i="166" s="1"/>
  <c r="ES5" i="166"/>
  <c r="ES3" i="166" s="1"/>
  <c r="ER5" i="166"/>
  <c r="ER3" i="166" s="1"/>
  <c r="EG14" i="166"/>
  <c r="EG36" i="166"/>
  <c r="EG26" i="166"/>
  <c r="EG8" i="166"/>
  <c r="DY4" i="166"/>
  <c r="DK17" i="166" s="1"/>
  <c r="CR17" i="166" s="1"/>
  <c r="EH106" i="166"/>
  <c r="EG73" i="166"/>
  <c r="EH73" i="166"/>
  <c r="EG59" i="166"/>
  <c r="EG58" i="166"/>
  <c r="EG48" i="166"/>
  <c r="EH9" i="166"/>
  <c r="EH28" i="166"/>
  <c r="EH86" i="166"/>
  <c r="EG74" i="166"/>
  <c r="EG38" i="166"/>
  <c r="EG54" i="166"/>
  <c r="EG65" i="166"/>
  <c r="EH47" i="166"/>
  <c r="EH40" i="166"/>
  <c r="EG9" i="166"/>
  <c r="EH24" i="166"/>
  <c r="EF4" i="166"/>
  <c r="DR94" i="166" s="1"/>
  <c r="EG21" i="166"/>
  <c r="EH68" i="166"/>
  <c r="EG107" i="166"/>
  <c r="EH94" i="166"/>
  <c r="EG90" i="166"/>
  <c r="EH87" i="166"/>
  <c r="EH42" i="166"/>
  <c r="EH60" i="166"/>
  <c r="EH17" i="166"/>
  <c r="EG12" i="166"/>
  <c r="EH36" i="166"/>
  <c r="EG17" i="166"/>
  <c r="EC4" i="166"/>
  <c r="DO94" i="166" s="1"/>
  <c r="EH12" i="166"/>
  <c r="EG10" i="166"/>
  <c r="EH107" i="166"/>
  <c r="EH103" i="166"/>
  <c r="EG92" i="166"/>
  <c r="EG93" i="166"/>
  <c r="EH79" i="166"/>
  <c r="EG67" i="166"/>
  <c r="EH59" i="166"/>
  <c r="EG60" i="166"/>
  <c r="EH38" i="166"/>
  <c r="EH22" i="166"/>
  <c r="EG95" i="166"/>
  <c r="EG79" i="166"/>
  <c r="EG45" i="166"/>
  <c r="EH39" i="166"/>
  <c r="ED4" i="166"/>
  <c r="DP79" i="166" s="1"/>
  <c r="EH35" i="166"/>
  <c r="DZ4" i="166"/>
  <c r="DL91" i="166" s="1"/>
  <c r="CT91" i="166" s="1"/>
  <c r="EH95" i="166"/>
  <c r="EG81" i="166"/>
  <c r="EH64" i="166"/>
  <c r="EH67" i="166"/>
  <c r="EG63" i="166"/>
  <c r="EH43" i="166"/>
  <c r="EH55" i="166"/>
  <c r="EH49" i="166"/>
  <c r="EG53" i="166"/>
  <c r="EH57" i="166"/>
  <c r="EH46" i="166"/>
  <c r="EG39" i="166"/>
  <c r="EH8" i="166"/>
  <c r="EG32" i="166"/>
  <c r="EG55" i="166"/>
  <c r="EG44" i="166"/>
  <c r="EH44" i="166"/>
  <c r="EG29" i="166"/>
  <c r="EG19" i="166"/>
  <c r="EH18" i="166"/>
  <c r="EE4" i="166"/>
  <c r="DQ26" i="166" s="1"/>
  <c r="EG33" i="166"/>
  <c r="EG97" i="166"/>
  <c r="EG94" i="166"/>
  <c r="EG84" i="166"/>
  <c r="EH91" i="166"/>
  <c r="EH80" i="166"/>
  <c r="EG83" i="166"/>
  <c r="EG69" i="166"/>
  <c r="EG42" i="166"/>
  <c r="EH50" i="166"/>
  <c r="EH32" i="166"/>
  <c r="EH52" i="166"/>
  <c r="EG30" i="166"/>
  <c r="EH29" i="166"/>
  <c r="DX4" i="166"/>
  <c r="DJ19" i="166" s="1"/>
  <c r="CP19" i="166" s="1"/>
  <c r="EG24" i="166"/>
  <c r="EG13" i="166"/>
  <c r="EG23" i="166"/>
  <c r="EA4" i="166"/>
  <c r="DM86" i="166" s="1"/>
  <c r="CV86" i="166" s="1"/>
  <c r="EH33" i="166"/>
  <c r="EH27" i="166"/>
  <c r="EH14" i="166"/>
  <c r="EG101" i="166"/>
  <c r="EH102" i="166"/>
  <c r="EG104" i="166"/>
  <c r="EG100" i="166"/>
  <c r="EG86" i="166"/>
  <c r="EH56" i="166"/>
  <c r="EH81" i="166"/>
  <c r="EH76" i="166"/>
  <c r="EG68" i="166"/>
  <c r="EG49" i="166"/>
  <c r="EG41" i="166"/>
  <c r="EH53" i="166"/>
  <c r="EH37" i="166"/>
  <c r="EH45" i="166"/>
  <c r="EG37" i="166"/>
  <c r="EF5" i="166"/>
  <c r="EE5" i="166"/>
  <c r="DY5" i="166"/>
  <c r="DY3" i="166" s="1"/>
  <c r="EB5" i="166"/>
  <c r="DX5" i="166"/>
  <c r="ED5" i="166"/>
  <c r="ED3" i="166" s="1"/>
  <c r="DZ5" i="166"/>
  <c r="EC5" i="166"/>
  <c r="EA5" i="166"/>
  <c r="EA3" i="166" s="1"/>
  <c r="EH20" i="166"/>
  <c r="EH13" i="166"/>
  <c r="J25" i="165"/>
  <c r="J20" i="165"/>
  <c r="J28" i="165"/>
  <c r="J23" i="165"/>
  <c r="J15" i="165"/>
  <c r="J21" i="165"/>
  <c r="DX3" i="166" l="1"/>
  <c r="EE3" i="166"/>
  <c r="DR10" i="166"/>
  <c r="DJ34" i="166"/>
  <c r="CP34" i="166" s="1"/>
  <c r="DP101" i="166"/>
  <c r="DK104" i="166"/>
  <c r="CR104" i="166" s="1"/>
  <c r="DR9" i="167"/>
  <c r="DG4" i="167"/>
  <c r="DE4" i="167"/>
  <c r="DQ76" i="167"/>
  <c r="DO120" i="167"/>
  <c r="DO106" i="167"/>
  <c r="DO155" i="167"/>
  <c r="DR69" i="167"/>
  <c r="DN17" i="167"/>
  <c r="DQ16" i="167"/>
  <c r="DK57" i="167"/>
  <c r="DL47" i="167"/>
  <c r="CT47" i="167" s="1"/>
  <c r="ES47" i="165" s="1"/>
  <c r="DR133" i="167"/>
  <c r="DP102" i="167"/>
  <c r="DN38" i="167"/>
  <c r="CX38" i="167" s="1"/>
  <c r="DQ140" i="167"/>
  <c r="DL156" i="167"/>
  <c r="DK59" i="167"/>
  <c r="DK110" i="167"/>
  <c r="DQ58" i="167"/>
  <c r="DR86" i="167"/>
  <c r="DQ93" i="167"/>
  <c r="DN69" i="167"/>
  <c r="DN118" i="167"/>
  <c r="CX118" i="167" s="1"/>
  <c r="DR153" i="167"/>
  <c r="DR42" i="167"/>
  <c r="DN16" i="167"/>
  <c r="CX16" i="167" s="1"/>
  <c r="DL158" i="167"/>
  <c r="DL157" i="167"/>
  <c r="DL148" i="167"/>
  <c r="DL109" i="167"/>
  <c r="DL97" i="167"/>
  <c r="CT97" i="167" s="1"/>
  <c r="ES97" i="165" s="1"/>
  <c r="DL35" i="167"/>
  <c r="DL89" i="167"/>
  <c r="DL153" i="167"/>
  <c r="DL144" i="167"/>
  <c r="CT144" i="167" s="1"/>
  <c r="DL127" i="167"/>
  <c r="DL55" i="167"/>
  <c r="DL135" i="167"/>
  <c r="DL124" i="167"/>
  <c r="CT124" i="167" s="1"/>
  <c r="DL138" i="167"/>
  <c r="CT138" i="167" s="1"/>
  <c r="DL108" i="167"/>
  <c r="CT108" i="167" s="1"/>
  <c r="ES108" i="165" s="1"/>
  <c r="DL40" i="167"/>
  <c r="DL134" i="167"/>
  <c r="DL74" i="167"/>
  <c r="DL147" i="167"/>
  <c r="DL151" i="167"/>
  <c r="DL132" i="167"/>
  <c r="CT132" i="167" s="1"/>
  <c r="DL61" i="167"/>
  <c r="DL106" i="167"/>
  <c r="DL130" i="167"/>
  <c r="DL59" i="167"/>
  <c r="CT59" i="167" s="1"/>
  <c r="ES59" i="165" s="1"/>
  <c r="DL65" i="167"/>
  <c r="DL145" i="167"/>
  <c r="DL139" i="167"/>
  <c r="DL75" i="167"/>
  <c r="CT75" i="167" s="1"/>
  <c r="ES75" i="165" s="1"/>
  <c r="DL27" i="167"/>
  <c r="CT27" i="167" s="1"/>
  <c r="ES27" i="165" s="1"/>
  <c r="DL80" i="167"/>
  <c r="CT80" i="167" s="1"/>
  <c r="ES80" i="165" s="1"/>
  <c r="DL101" i="167"/>
  <c r="DL42" i="167"/>
  <c r="DL69" i="167"/>
  <c r="DL16" i="167"/>
  <c r="DL99" i="167"/>
  <c r="CT99" i="167" s="1"/>
  <c r="ES99" i="165" s="1"/>
  <c r="DL126" i="167"/>
  <c r="CT126" i="167" s="1"/>
  <c r="DL95" i="167"/>
  <c r="DL116" i="167"/>
  <c r="DL24" i="167"/>
  <c r="DL102" i="167"/>
  <c r="CT102" i="167" s="1"/>
  <c r="ES102" i="165" s="1"/>
  <c r="DL57" i="167"/>
  <c r="DL68" i="167"/>
  <c r="DL84" i="167"/>
  <c r="DL107" i="167"/>
  <c r="CT107" i="167" s="1"/>
  <c r="ES107" i="165" s="1"/>
  <c r="DL113" i="167"/>
  <c r="CT113" i="167" s="1"/>
  <c r="ES113" i="165" s="1"/>
  <c r="DL120" i="167"/>
  <c r="CT120" i="167" s="1"/>
  <c r="ES120" i="165" s="1"/>
  <c r="DL44" i="167"/>
  <c r="CT44" i="167" s="1"/>
  <c r="ES44" i="165" s="1"/>
  <c r="DL114" i="167"/>
  <c r="DL141" i="167"/>
  <c r="DL51" i="167"/>
  <c r="DL155" i="167"/>
  <c r="CT155" i="167" s="1"/>
  <c r="DL122" i="167"/>
  <c r="DL63" i="167"/>
  <c r="DL45" i="167"/>
  <c r="DL131" i="167"/>
  <c r="DL111" i="167"/>
  <c r="CT111" i="167" s="1"/>
  <c r="ES111" i="165" s="1"/>
  <c r="DL152" i="167"/>
  <c r="DL129" i="167"/>
  <c r="DL56" i="167"/>
  <c r="DL149" i="167"/>
  <c r="DL29" i="167"/>
  <c r="CT29" i="167" s="1"/>
  <c r="ES29" i="165" s="1"/>
  <c r="DL78" i="167"/>
  <c r="CT78" i="167" s="1"/>
  <c r="ES78" i="165" s="1"/>
  <c r="DL58" i="167"/>
  <c r="DL46" i="167"/>
  <c r="DL119" i="167"/>
  <c r="DL39" i="167"/>
  <c r="DL110" i="167"/>
  <c r="CT110" i="167" s="1"/>
  <c r="ES110" i="165" s="1"/>
  <c r="DL66" i="167"/>
  <c r="CT66" i="167" s="1"/>
  <c r="ES66" i="165" s="1"/>
  <c r="DL117" i="167"/>
  <c r="DL67" i="167"/>
  <c r="DL31" i="167"/>
  <c r="DL76" i="167"/>
  <c r="CT76" i="167" s="1"/>
  <c r="ES76" i="165" s="1"/>
  <c r="DL18" i="167"/>
  <c r="DL23" i="167"/>
  <c r="DL32" i="167"/>
  <c r="DL36" i="167"/>
  <c r="CT36" i="167" s="1"/>
  <c r="ES36" i="165" s="1"/>
  <c r="DL49" i="167"/>
  <c r="CT49" i="167" s="1"/>
  <c r="ES49" i="165" s="1"/>
  <c r="DL54" i="167"/>
  <c r="CT54" i="167" s="1"/>
  <c r="ES54" i="165" s="1"/>
  <c r="DL53" i="167"/>
  <c r="DL11" i="167"/>
  <c r="DL21" i="167"/>
  <c r="DL125" i="167"/>
  <c r="DL26" i="167"/>
  <c r="CT26" i="167" s="1"/>
  <c r="ES26" i="165" s="1"/>
  <c r="DL123" i="167"/>
  <c r="CT123" i="167" s="1"/>
  <c r="DL96" i="167"/>
  <c r="DL87" i="167"/>
  <c r="DL136" i="167"/>
  <c r="DL22" i="167"/>
  <c r="CT22" i="167" s="1"/>
  <c r="ES22" i="165" s="1"/>
  <c r="DL98" i="167"/>
  <c r="DL91" i="167"/>
  <c r="DL37" i="167"/>
  <c r="DL85" i="167"/>
  <c r="CT85" i="167" s="1"/>
  <c r="ES85" i="165" s="1"/>
  <c r="DL146" i="167"/>
  <c r="CT146" i="167" s="1"/>
  <c r="DL82" i="167"/>
  <c r="CT82" i="167" s="1"/>
  <c r="ES82" i="165" s="1"/>
  <c r="DL137" i="167"/>
  <c r="DL79" i="167"/>
  <c r="DL140" i="167"/>
  <c r="DL77" i="167"/>
  <c r="DL112" i="167"/>
  <c r="CT112" i="167" s="1"/>
  <c r="ES112" i="165" s="1"/>
  <c r="DL48" i="167"/>
  <c r="CT48" i="167" s="1"/>
  <c r="ES48" i="165" s="1"/>
  <c r="DL92" i="167"/>
  <c r="DL12" i="167"/>
  <c r="DL33" i="167"/>
  <c r="DL100" i="167"/>
  <c r="CT100" i="167" s="1"/>
  <c r="ES100" i="165" s="1"/>
  <c r="DL71" i="167"/>
  <c r="DL14" i="167"/>
  <c r="DL62" i="167"/>
  <c r="DL90" i="167"/>
  <c r="CT90" i="167" s="1"/>
  <c r="ES90" i="165" s="1"/>
  <c r="DL13" i="167"/>
  <c r="CT13" i="167" s="1"/>
  <c r="ES13" i="165" s="1"/>
  <c r="DL52" i="167"/>
  <c r="CT52" i="167" s="1"/>
  <c r="ES52" i="165" s="1"/>
  <c r="DL103" i="167"/>
  <c r="DL73" i="167"/>
  <c r="DL154" i="167"/>
  <c r="DL88" i="167"/>
  <c r="DL83" i="167"/>
  <c r="CT83" i="167" s="1"/>
  <c r="ES83" i="165" s="1"/>
  <c r="DL17" i="167"/>
  <c r="CT17" i="167" s="1"/>
  <c r="ES17" i="165" s="1"/>
  <c r="DL41" i="167"/>
  <c r="DL105" i="167"/>
  <c r="DL34" i="167"/>
  <c r="DL19" i="167"/>
  <c r="CT19" i="167" s="1"/>
  <c r="ES19" i="165" s="1"/>
  <c r="DL38" i="167"/>
  <c r="DL20" i="167"/>
  <c r="DL121" i="167"/>
  <c r="DL86" i="167"/>
  <c r="CT86" i="167" s="1"/>
  <c r="ES86" i="165" s="1"/>
  <c r="DL64" i="167"/>
  <c r="CT64" i="167" s="1"/>
  <c r="ES64" i="165" s="1"/>
  <c r="DL60" i="167"/>
  <c r="CT60" i="167" s="1"/>
  <c r="ES60" i="165" s="1"/>
  <c r="DL104" i="167"/>
  <c r="DL128" i="167"/>
  <c r="DL94" i="167"/>
  <c r="DL43" i="167"/>
  <c r="DL10" i="167"/>
  <c r="CT10" i="167" s="1"/>
  <c r="ES10" i="165" s="1"/>
  <c r="DL9" i="167"/>
  <c r="CT9" i="167" s="1"/>
  <c r="ES9" i="165" s="1"/>
  <c r="DL133" i="167"/>
  <c r="DL28" i="167"/>
  <c r="DL142" i="167"/>
  <c r="DL143" i="167"/>
  <c r="CT143" i="167" s="1"/>
  <c r="DM157" i="167"/>
  <c r="DM158" i="167"/>
  <c r="DM136" i="167"/>
  <c r="CV136" i="167" s="1"/>
  <c r="DM128" i="167"/>
  <c r="CV128" i="167" s="1"/>
  <c r="DM156" i="167"/>
  <c r="CV156" i="167" s="1"/>
  <c r="DM19" i="167"/>
  <c r="CV19" i="167" s="1"/>
  <c r="ET19" i="165" s="1"/>
  <c r="DM53" i="167"/>
  <c r="DM18" i="167"/>
  <c r="DM72" i="167"/>
  <c r="DM51" i="167"/>
  <c r="DM59" i="167"/>
  <c r="CV59" i="167" s="1"/>
  <c r="DM92" i="167"/>
  <c r="CV92" i="167" s="1"/>
  <c r="DM150" i="167"/>
  <c r="DM138" i="167"/>
  <c r="DM75" i="167"/>
  <c r="CV75" i="167" s="1"/>
  <c r="DM35" i="167"/>
  <c r="DM60" i="167"/>
  <c r="DM41" i="167"/>
  <c r="DM122" i="167"/>
  <c r="CV122" i="167" s="1"/>
  <c r="DM93" i="167"/>
  <c r="CV93" i="167" s="1"/>
  <c r="DM110" i="167"/>
  <c r="CV110" i="167" s="1"/>
  <c r="DM36" i="167"/>
  <c r="CV36" i="167" s="1"/>
  <c r="DM88" i="167"/>
  <c r="DM126" i="167"/>
  <c r="DM114" i="167"/>
  <c r="DM149" i="167"/>
  <c r="DM48" i="167"/>
  <c r="CV48" i="167" s="1"/>
  <c r="DM97" i="167"/>
  <c r="CV97" i="167" s="1"/>
  <c r="DM79" i="167"/>
  <c r="DM30" i="167"/>
  <c r="DM14" i="167"/>
  <c r="CV14" i="167" s="1"/>
  <c r="ET14" i="165" s="1"/>
  <c r="DM116" i="167"/>
  <c r="DM38" i="167"/>
  <c r="DM52" i="167"/>
  <c r="DM31" i="167"/>
  <c r="CV31" i="167" s="1"/>
  <c r="ET31" i="165" s="1"/>
  <c r="DM80" i="167"/>
  <c r="CV80" i="167" s="1"/>
  <c r="DM147" i="167"/>
  <c r="CV147" i="167" s="1"/>
  <c r="DM29" i="167"/>
  <c r="CV29" i="167" s="1"/>
  <c r="ET29" i="165" s="1"/>
  <c r="DM119" i="167"/>
  <c r="DM25" i="167"/>
  <c r="DM105" i="167"/>
  <c r="DM130" i="167"/>
  <c r="DM65" i="167"/>
  <c r="CV65" i="167" s="1"/>
  <c r="DM112" i="167"/>
  <c r="CV112" i="167" s="1"/>
  <c r="DM111" i="167"/>
  <c r="DM123" i="167"/>
  <c r="DM34" i="167"/>
  <c r="CV34" i="167" s="1"/>
  <c r="ET34" i="165" s="1"/>
  <c r="DM78" i="167"/>
  <c r="DM10" i="167"/>
  <c r="DM74" i="167"/>
  <c r="DM144" i="167"/>
  <c r="CV144" i="167" s="1"/>
  <c r="DM101" i="167"/>
  <c r="CV101" i="167" s="1"/>
  <c r="DM20" i="167"/>
  <c r="CV20" i="167" s="1"/>
  <c r="ET20" i="165" s="1"/>
  <c r="DM82" i="167"/>
  <c r="CV82" i="167" s="1"/>
  <c r="DM154" i="167"/>
  <c r="DM64" i="167"/>
  <c r="DM96" i="167"/>
  <c r="DM148" i="167"/>
  <c r="DM103" i="167"/>
  <c r="CV103" i="167" s="1"/>
  <c r="DM106" i="167"/>
  <c r="CV106" i="167" s="1"/>
  <c r="DM69" i="167"/>
  <c r="DM109" i="167"/>
  <c r="DM133" i="167"/>
  <c r="CV133" i="167" s="1"/>
  <c r="DM100" i="167"/>
  <c r="DM44" i="167"/>
  <c r="DM54" i="167"/>
  <c r="CV54" i="167" s="1"/>
  <c r="DM139" i="167"/>
  <c r="DM85" i="167"/>
  <c r="CV85" i="167" s="1"/>
  <c r="DM24" i="167"/>
  <c r="CV24" i="167" s="1"/>
  <c r="ET24" i="165" s="1"/>
  <c r="DM107" i="167"/>
  <c r="CV107" i="167" s="1"/>
  <c r="DM11" i="167"/>
  <c r="DM62" i="167"/>
  <c r="DM63" i="167"/>
  <c r="DM135" i="167"/>
  <c r="DM131" i="167"/>
  <c r="CV131" i="167" s="1"/>
  <c r="DM56" i="167"/>
  <c r="CV56" i="167" s="1"/>
  <c r="DM33" i="167"/>
  <c r="DM143" i="167"/>
  <c r="DM115" i="167"/>
  <c r="CV115" i="167" s="1"/>
  <c r="DM46" i="167"/>
  <c r="DM39" i="167"/>
  <c r="DM134" i="167"/>
  <c r="DM68" i="167"/>
  <c r="CV68" i="167" s="1"/>
  <c r="DM124" i="167"/>
  <c r="CV124" i="167" s="1"/>
  <c r="DM47" i="167"/>
  <c r="CV47" i="167" s="1"/>
  <c r="DM67" i="167"/>
  <c r="CV67" i="167" s="1"/>
  <c r="DM108" i="167"/>
  <c r="DM117" i="167"/>
  <c r="DM32" i="167"/>
  <c r="DM83" i="167"/>
  <c r="DM26" i="167"/>
  <c r="CV26" i="167" s="1"/>
  <c r="ET26" i="165" s="1"/>
  <c r="DM142" i="167"/>
  <c r="CV142" i="167" s="1"/>
  <c r="DM120" i="167"/>
  <c r="DM90" i="167"/>
  <c r="DM23" i="167"/>
  <c r="CV23" i="167" s="1"/>
  <c r="ET23" i="165" s="1"/>
  <c r="DM12" i="167"/>
  <c r="DM76" i="167"/>
  <c r="DM42" i="167"/>
  <c r="DM16" i="167"/>
  <c r="CV16" i="167" s="1"/>
  <c r="ET16" i="165" s="1"/>
  <c r="DM70" i="167"/>
  <c r="CV70" i="167" s="1"/>
  <c r="DM99" i="167"/>
  <c r="CV99" i="167" s="1"/>
  <c r="DM140" i="167"/>
  <c r="CV140" i="167" s="1"/>
  <c r="DM28" i="167"/>
  <c r="DM95" i="167"/>
  <c r="DM89" i="167"/>
  <c r="DM84" i="167"/>
  <c r="DM98" i="167"/>
  <c r="CV98" i="167" s="1"/>
  <c r="DM151" i="167"/>
  <c r="CV151" i="167" s="1"/>
  <c r="DM81" i="167"/>
  <c r="DM66" i="167"/>
  <c r="DM146" i="167"/>
  <c r="CV146" i="167" s="1"/>
  <c r="DM141" i="167"/>
  <c r="DM121" i="167"/>
  <c r="DM77" i="167"/>
  <c r="DM152" i="167"/>
  <c r="CV152" i="167" s="1"/>
  <c r="DM73" i="167"/>
  <c r="CV73" i="167" s="1"/>
  <c r="DM127" i="167"/>
  <c r="CV127" i="167" s="1"/>
  <c r="DM37" i="167"/>
  <c r="CV37" i="167" s="1"/>
  <c r="DM87" i="167"/>
  <c r="DM27" i="167"/>
  <c r="DM50" i="167"/>
  <c r="DM8" i="167"/>
  <c r="DM155" i="167"/>
  <c r="CV155" i="167" s="1"/>
  <c r="DM21" i="167"/>
  <c r="CV21" i="167" s="1"/>
  <c r="ET21" i="165" s="1"/>
  <c r="DM61" i="167"/>
  <c r="DM22" i="167"/>
  <c r="DM129" i="167"/>
  <c r="CV129" i="167" s="1"/>
  <c r="DM102" i="167"/>
  <c r="DM43" i="167"/>
  <c r="DM71" i="167"/>
  <c r="DM58" i="167"/>
  <c r="DM86" i="167"/>
  <c r="CV86" i="167" s="1"/>
  <c r="DM137" i="167"/>
  <c r="CV137" i="167" s="1"/>
  <c r="DM118" i="167"/>
  <c r="CV118" i="167" s="1"/>
  <c r="DM91" i="167"/>
  <c r="DM55" i="167"/>
  <c r="DM9" i="167"/>
  <c r="DM45" i="167"/>
  <c r="DM17" i="167"/>
  <c r="CV17" i="167" s="1"/>
  <c r="ET17" i="165" s="1"/>
  <c r="DM40" i="167"/>
  <c r="CV40" i="167" s="1"/>
  <c r="DM153" i="167"/>
  <c r="DM104" i="167"/>
  <c r="DQ34" i="167"/>
  <c r="DM13" i="167"/>
  <c r="DL25" i="167"/>
  <c r="DM125" i="167"/>
  <c r="CV125" i="167" s="1"/>
  <c r="DR106" i="167"/>
  <c r="DR151" i="167"/>
  <c r="DL81" i="167"/>
  <c r="CT81" i="167" s="1"/>
  <c r="ES81" i="165" s="1"/>
  <c r="DO157" i="167"/>
  <c r="DO158" i="167"/>
  <c r="DO48" i="167"/>
  <c r="DO134" i="167"/>
  <c r="DO56" i="167"/>
  <c r="DO119" i="167"/>
  <c r="DO71" i="167"/>
  <c r="DO80" i="167"/>
  <c r="DO40" i="167"/>
  <c r="DO34" i="167"/>
  <c r="DO70" i="167"/>
  <c r="DO122" i="167"/>
  <c r="DO93" i="167"/>
  <c r="DO87" i="167"/>
  <c r="DO21" i="167"/>
  <c r="DO61" i="167"/>
  <c r="DO38" i="167"/>
  <c r="DO65" i="167"/>
  <c r="DO16" i="167"/>
  <c r="DO156" i="167"/>
  <c r="DO109" i="167"/>
  <c r="DO118" i="167"/>
  <c r="DO139" i="167"/>
  <c r="DO85" i="167"/>
  <c r="DO81" i="167"/>
  <c r="DO100" i="167"/>
  <c r="DO74" i="167"/>
  <c r="DO94" i="167"/>
  <c r="DO49" i="167"/>
  <c r="DO108" i="167"/>
  <c r="DO66" i="167"/>
  <c r="DO146" i="167"/>
  <c r="DO39" i="167"/>
  <c r="DO57" i="167"/>
  <c r="DO84" i="167"/>
  <c r="DO131" i="167"/>
  <c r="DO15" i="167"/>
  <c r="DO83" i="167"/>
  <c r="DO147" i="167"/>
  <c r="DO31" i="167"/>
  <c r="DO114" i="167"/>
  <c r="DO60" i="167"/>
  <c r="DO128" i="167"/>
  <c r="DO113" i="167"/>
  <c r="DO130" i="167"/>
  <c r="DO143" i="167"/>
  <c r="DO101" i="167"/>
  <c r="DO140" i="167"/>
  <c r="DO124" i="167"/>
  <c r="DO78" i="167"/>
  <c r="DO111" i="167"/>
  <c r="DO127" i="167"/>
  <c r="DO88" i="167"/>
  <c r="DO90" i="167"/>
  <c r="DO26" i="167"/>
  <c r="DO92" i="167"/>
  <c r="DO44" i="167"/>
  <c r="DO29" i="167"/>
  <c r="DO54" i="167"/>
  <c r="DO145" i="167"/>
  <c r="DO105" i="167"/>
  <c r="DO69" i="167"/>
  <c r="DO132" i="167"/>
  <c r="DO97" i="167"/>
  <c r="DO75" i="167"/>
  <c r="DO116" i="167"/>
  <c r="DO141" i="167"/>
  <c r="DO99" i="167"/>
  <c r="DO55" i="167"/>
  <c r="DO25" i="167"/>
  <c r="DO22" i="167"/>
  <c r="DO98" i="167"/>
  <c r="DO136" i="167"/>
  <c r="DO67" i="167"/>
  <c r="DO14" i="167"/>
  <c r="DO126" i="167"/>
  <c r="DO18" i="167"/>
  <c r="DO32" i="167"/>
  <c r="DO154" i="167"/>
  <c r="DO73" i="167"/>
  <c r="DO95" i="167"/>
  <c r="DO50" i="167"/>
  <c r="DO45" i="167"/>
  <c r="DO135" i="167"/>
  <c r="DO151" i="167"/>
  <c r="DO148" i="167"/>
  <c r="DO96" i="167"/>
  <c r="DO133" i="167"/>
  <c r="DO115" i="167"/>
  <c r="DO41" i="167"/>
  <c r="DO28" i="167"/>
  <c r="DO82" i="167"/>
  <c r="DO58" i="167"/>
  <c r="DO36" i="167"/>
  <c r="DO68" i="167"/>
  <c r="DO144" i="167"/>
  <c r="DO20" i="167"/>
  <c r="DO76" i="167"/>
  <c r="DO13" i="167"/>
  <c r="DO152" i="167"/>
  <c r="DO103" i="167"/>
  <c r="DO125" i="167"/>
  <c r="DO91" i="167"/>
  <c r="DO64" i="167"/>
  <c r="DO153" i="167"/>
  <c r="DO104" i="167"/>
  <c r="DO23" i="167"/>
  <c r="DO52" i="167"/>
  <c r="DO47" i="167"/>
  <c r="DO137" i="167"/>
  <c r="DO117" i="167"/>
  <c r="DO107" i="167"/>
  <c r="DO77" i="167"/>
  <c r="DO150" i="167"/>
  <c r="DO123" i="167"/>
  <c r="DO24" i="167"/>
  <c r="DO79" i="167"/>
  <c r="DO138" i="167"/>
  <c r="DO149" i="167"/>
  <c r="DO72" i="167"/>
  <c r="DO46" i="167"/>
  <c r="DO8" i="167"/>
  <c r="DO112" i="167"/>
  <c r="DO27" i="167"/>
  <c r="DO142" i="167"/>
  <c r="DO10" i="167"/>
  <c r="DO53" i="167"/>
  <c r="DO17" i="167"/>
  <c r="DO110" i="167"/>
  <c r="DO86" i="167"/>
  <c r="DO42" i="167"/>
  <c r="DO62" i="167"/>
  <c r="DO33" i="167"/>
  <c r="DO19" i="167"/>
  <c r="DO37" i="167"/>
  <c r="DO63" i="167"/>
  <c r="DK158" i="167"/>
  <c r="DK157" i="167"/>
  <c r="DK78" i="167"/>
  <c r="DK86" i="167"/>
  <c r="DK111" i="167"/>
  <c r="DK116" i="167"/>
  <c r="CR116" i="167" s="1"/>
  <c r="DK131" i="167"/>
  <c r="CR131" i="167" s="1"/>
  <c r="DK76" i="167"/>
  <c r="DK127" i="167"/>
  <c r="CR127" i="167" s="1"/>
  <c r="DK34" i="167"/>
  <c r="DK154" i="167"/>
  <c r="DK112" i="167"/>
  <c r="CR112" i="167" s="1"/>
  <c r="DK87" i="167"/>
  <c r="DK11" i="167"/>
  <c r="CR11" i="167" s="1"/>
  <c r="ER11" i="165" s="1"/>
  <c r="DK142" i="167"/>
  <c r="CR142" i="167" s="1"/>
  <c r="DK152" i="167"/>
  <c r="DK108" i="167"/>
  <c r="DK150" i="167"/>
  <c r="DK106" i="167"/>
  <c r="DK47" i="167"/>
  <c r="CR47" i="167" s="1"/>
  <c r="ER47" i="165" s="1"/>
  <c r="DK146" i="167"/>
  <c r="DK119" i="167"/>
  <c r="DK53" i="167"/>
  <c r="CR53" i="167" s="1"/>
  <c r="ER53" i="165" s="1"/>
  <c r="DK84" i="167"/>
  <c r="CR84" i="167" s="1"/>
  <c r="ER84" i="165" s="1"/>
  <c r="DK85" i="167"/>
  <c r="CR85" i="167" s="1"/>
  <c r="ER85" i="165" s="1"/>
  <c r="DK99" i="167"/>
  <c r="DK43" i="167"/>
  <c r="DK46" i="167"/>
  <c r="CR46" i="167" s="1"/>
  <c r="ER46" i="165" s="1"/>
  <c r="DK67" i="167"/>
  <c r="DK8" i="167"/>
  <c r="CR8" i="167" s="1"/>
  <c r="DK94" i="167"/>
  <c r="CR94" i="167" s="1"/>
  <c r="ER94" i="165" s="1"/>
  <c r="DK18" i="167"/>
  <c r="DK82" i="167"/>
  <c r="DK72" i="167"/>
  <c r="DK139" i="167"/>
  <c r="DK140" i="167"/>
  <c r="DK32" i="167"/>
  <c r="DK90" i="167"/>
  <c r="DK144" i="167"/>
  <c r="CR144" i="167" s="1"/>
  <c r="DK25" i="167"/>
  <c r="CR25" i="167" s="1"/>
  <c r="ER25" i="165" s="1"/>
  <c r="DK58" i="167"/>
  <c r="CR58" i="167" s="1"/>
  <c r="ER58" i="165" s="1"/>
  <c r="DK91" i="167"/>
  <c r="DK56" i="167"/>
  <c r="DK97" i="167"/>
  <c r="CR97" i="167" s="1"/>
  <c r="ER97" i="165" s="1"/>
  <c r="DK77" i="167"/>
  <c r="DK24" i="167"/>
  <c r="CR24" i="167" s="1"/>
  <c r="ER24" i="165" s="1"/>
  <c r="DK129" i="167"/>
  <c r="CR129" i="167" s="1"/>
  <c r="DK136" i="167"/>
  <c r="DK50" i="167"/>
  <c r="DK118" i="167"/>
  <c r="DK74" i="167"/>
  <c r="DK102" i="167"/>
  <c r="DK147" i="167"/>
  <c r="DK113" i="167"/>
  <c r="CR113" i="167" s="1"/>
  <c r="DK23" i="167"/>
  <c r="CR23" i="167" s="1"/>
  <c r="ER23" i="165" s="1"/>
  <c r="DK71" i="167"/>
  <c r="CR71" i="167" s="1"/>
  <c r="ER71" i="165" s="1"/>
  <c r="DK103" i="167"/>
  <c r="CR103" i="167" s="1"/>
  <c r="DK45" i="167"/>
  <c r="DK89" i="167"/>
  <c r="DK83" i="167"/>
  <c r="CR83" i="167" s="1"/>
  <c r="ER83" i="165" s="1"/>
  <c r="DK137" i="167"/>
  <c r="DK64" i="167"/>
  <c r="CR64" i="167" s="1"/>
  <c r="ER64" i="165" s="1"/>
  <c r="DK55" i="167"/>
  <c r="CR55" i="167" s="1"/>
  <c r="ER55" i="165" s="1"/>
  <c r="DK42" i="167"/>
  <c r="DK48" i="167"/>
  <c r="DK37" i="167"/>
  <c r="DK156" i="167"/>
  <c r="DK22" i="167"/>
  <c r="DK95" i="167"/>
  <c r="DK40" i="167"/>
  <c r="CR40" i="167" s="1"/>
  <c r="ER40" i="165" s="1"/>
  <c r="DK17" i="167"/>
  <c r="CR17" i="167" s="1"/>
  <c r="ER17" i="165" s="1"/>
  <c r="DK92" i="167"/>
  <c r="CR92" i="167" s="1"/>
  <c r="ER92" i="165" s="1"/>
  <c r="DK153" i="167"/>
  <c r="CR153" i="167" s="1"/>
  <c r="DK61" i="167"/>
  <c r="DK75" i="167"/>
  <c r="DK12" i="167"/>
  <c r="CR12" i="167" s="1"/>
  <c r="ER12" i="165" s="1"/>
  <c r="DK101" i="167"/>
  <c r="DK96" i="167"/>
  <c r="CR96" i="167" s="1"/>
  <c r="ER96" i="165" s="1"/>
  <c r="DK28" i="167"/>
  <c r="CR28" i="167" s="1"/>
  <c r="ER28" i="165" s="1"/>
  <c r="DK126" i="167"/>
  <c r="DK105" i="167"/>
  <c r="DK104" i="167"/>
  <c r="DK98" i="167"/>
  <c r="DK149" i="167"/>
  <c r="DK148" i="167"/>
  <c r="DK121" i="167"/>
  <c r="CR121" i="167" s="1"/>
  <c r="DK65" i="167"/>
  <c r="CR65" i="167" s="1"/>
  <c r="ER65" i="165" s="1"/>
  <c r="DK29" i="167"/>
  <c r="CR29" i="167" s="1"/>
  <c r="ER29" i="165" s="1"/>
  <c r="DK93" i="167"/>
  <c r="CR93" i="167" s="1"/>
  <c r="ER93" i="165" s="1"/>
  <c r="DK68" i="167"/>
  <c r="DK19" i="167"/>
  <c r="DK14" i="167"/>
  <c r="CR14" i="167" s="1"/>
  <c r="ER14" i="165" s="1"/>
  <c r="DK49" i="167"/>
  <c r="DK35" i="167"/>
  <c r="CR35" i="167" s="1"/>
  <c r="ER35" i="165" s="1"/>
  <c r="DK123" i="167"/>
  <c r="CR123" i="167" s="1"/>
  <c r="DK70" i="167"/>
  <c r="DK107" i="167"/>
  <c r="DK145" i="167"/>
  <c r="DK31" i="167"/>
  <c r="DK73" i="167"/>
  <c r="DK124" i="167"/>
  <c r="DK109" i="167"/>
  <c r="DK125" i="167"/>
  <c r="CR125" i="167" s="1"/>
  <c r="DK88" i="167"/>
  <c r="CR88" i="167" s="1"/>
  <c r="ER88" i="165" s="1"/>
  <c r="DK41" i="167"/>
  <c r="CR41" i="167" s="1"/>
  <c r="ER41" i="165" s="1"/>
  <c r="DK36" i="167"/>
  <c r="DK100" i="167"/>
  <c r="DK39" i="167"/>
  <c r="CR39" i="167" s="1"/>
  <c r="ER39" i="165" s="1"/>
  <c r="DK133" i="167"/>
  <c r="DK114" i="167"/>
  <c r="CR114" i="167" s="1"/>
  <c r="DK33" i="167"/>
  <c r="CR33" i="167" s="1"/>
  <c r="ER33" i="165" s="1"/>
  <c r="DK155" i="167"/>
  <c r="DK132" i="167"/>
  <c r="DK143" i="167"/>
  <c r="DK115" i="167"/>
  <c r="DK130" i="167"/>
  <c r="DK66" i="167"/>
  <c r="DK10" i="167"/>
  <c r="CR10" i="167" s="1"/>
  <c r="ER10" i="165" s="1"/>
  <c r="DK69" i="167"/>
  <c r="CR69" i="167" s="1"/>
  <c r="ER69" i="165" s="1"/>
  <c r="DK117" i="167"/>
  <c r="CR117" i="167" s="1"/>
  <c r="DK52" i="167"/>
  <c r="CR52" i="167" s="1"/>
  <c r="ER52" i="165" s="1"/>
  <c r="DK44" i="167"/>
  <c r="DK27" i="167"/>
  <c r="DK21" i="167"/>
  <c r="CR21" i="167" s="1"/>
  <c r="ER21" i="165" s="1"/>
  <c r="DK79" i="167"/>
  <c r="DK122" i="167"/>
  <c r="CR122" i="167" s="1"/>
  <c r="DK51" i="167"/>
  <c r="CR51" i="167" s="1"/>
  <c r="ER51" i="165" s="1"/>
  <c r="DK20" i="167"/>
  <c r="DK60" i="167"/>
  <c r="DK16" i="167"/>
  <c r="DK120" i="167"/>
  <c r="DK38" i="167"/>
  <c r="DK63" i="167"/>
  <c r="DK9" i="167"/>
  <c r="CR9" i="167" s="1"/>
  <c r="ER9" i="165" s="1"/>
  <c r="DK54" i="167"/>
  <c r="CR54" i="167" s="1"/>
  <c r="ER54" i="165" s="1"/>
  <c r="DK128" i="167"/>
  <c r="CR128" i="167" s="1"/>
  <c r="DK135" i="167"/>
  <c r="CR135" i="167" s="1"/>
  <c r="DK134" i="167"/>
  <c r="DK81" i="167"/>
  <c r="DK138" i="167"/>
  <c r="CR138" i="167" s="1"/>
  <c r="DR143" i="167"/>
  <c r="DO11" i="167"/>
  <c r="DN56" i="167"/>
  <c r="CX56" i="167" s="1"/>
  <c r="DP123" i="167"/>
  <c r="DR76" i="167"/>
  <c r="DP94" i="167"/>
  <c r="DN43" i="167"/>
  <c r="DR157" i="167"/>
  <c r="DR158" i="167"/>
  <c r="DR34" i="167"/>
  <c r="DR66" i="167"/>
  <c r="DR13" i="167"/>
  <c r="DR68" i="167"/>
  <c r="DR139" i="167"/>
  <c r="DR100" i="167"/>
  <c r="DR33" i="167"/>
  <c r="DR30" i="167"/>
  <c r="DR145" i="167"/>
  <c r="DR77" i="167"/>
  <c r="DR91" i="167"/>
  <c r="DR128" i="167"/>
  <c r="DR115" i="167"/>
  <c r="DR16" i="167"/>
  <c r="DR101" i="167"/>
  <c r="DR28" i="167"/>
  <c r="DR21" i="167"/>
  <c r="DR123" i="167"/>
  <c r="DR61" i="167"/>
  <c r="DR23" i="167"/>
  <c r="DR122" i="167"/>
  <c r="DR148" i="167"/>
  <c r="DR108" i="167"/>
  <c r="DR36" i="167"/>
  <c r="DR103" i="167"/>
  <c r="DR107" i="167"/>
  <c r="DR51" i="167"/>
  <c r="DR44" i="167"/>
  <c r="DR48" i="167"/>
  <c r="DR39" i="167"/>
  <c r="DR65" i="167"/>
  <c r="DR95" i="167"/>
  <c r="DR141" i="167"/>
  <c r="DR74" i="167"/>
  <c r="DR94" i="167"/>
  <c r="DR97" i="167"/>
  <c r="DR11" i="167"/>
  <c r="DR83" i="167"/>
  <c r="DR75" i="167"/>
  <c r="DR111" i="167"/>
  <c r="DR85" i="167"/>
  <c r="DR87" i="167"/>
  <c r="DR105" i="167"/>
  <c r="DR32" i="167"/>
  <c r="DR45" i="167"/>
  <c r="DR109" i="167"/>
  <c r="DR124" i="167"/>
  <c r="DR47" i="167"/>
  <c r="DR134" i="167"/>
  <c r="DR12" i="167"/>
  <c r="DR89" i="167"/>
  <c r="DR35" i="167"/>
  <c r="DR156" i="167"/>
  <c r="DR20" i="167"/>
  <c r="DR104" i="167"/>
  <c r="DR22" i="167"/>
  <c r="DR136" i="167"/>
  <c r="DR46" i="167"/>
  <c r="DR49" i="167"/>
  <c r="DR135" i="167"/>
  <c r="DR60" i="167"/>
  <c r="DR80" i="167"/>
  <c r="DR41" i="167"/>
  <c r="DR62" i="167"/>
  <c r="DR114" i="167"/>
  <c r="DR57" i="167"/>
  <c r="DR70" i="167"/>
  <c r="DR138" i="167"/>
  <c r="DR110" i="167"/>
  <c r="DR131" i="167"/>
  <c r="DR26" i="167"/>
  <c r="DR55" i="167"/>
  <c r="DR90" i="167"/>
  <c r="DR127" i="167"/>
  <c r="DR154" i="167"/>
  <c r="DR116" i="167"/>
  <c r="DR147" i="167"/>
  <c r="DR125" i="167"/>
  <c r="DR56" i="167"/>
  <c r="DR137" i="167"/>
  <c r="DR19" i="167"/>
  <c r="DR73" i="167"/>
  <c r="DR59" i="167"/>
  <c r="DR43" i="167"/>
  <c r="DR38" i="167"/>
  <c r="DR152" i="167"/>
  <c r="DR17" i="167"/>
  <c r="DR67" i="167"/>
  <c r="DR102" i="167"/>
  <c r="DR117" i="167"/>
  <c r="DR150" i="167"/>
  <c r="DR25" i="167"/>
  <c r="DR98" i="167"/>
  <c r="DR82" i="167"/>
  <c r="DR27" i="167"/>
  <c r="DR113" i="167"/>
  <c r="DR149" i="167"/>
  <c r="DR14" i="167"/>
  <c r="DR53" i="167"/>
  <c r="DR78" i="167"/>
  <c r="DR130" i="167"/>
  <c r="DR121" i="167"/>
  <c r="DR142" i="167"/>
  <c r="DR129" i="167"/>
  <c r="DR72" i="167"/>
  <c r="DR40" i="167"/>
  <c r="DR15" i="167"/>
  <c r="DR8" i="167"/>
  <c r="DR18" i="167"/>
  <c r="DR50" i="167"/>
  <c r="DR144" i="167"/>
  <c r="DR118" i="167"/>
  <c r="DR29" i="167"/>
  <c r="DR64" i="167"/>
  <c r="DR84" i="167"/>
  <c r="DR58" i="167"/>
  <c r="DR146" i="167"/>
  <c r="DR88" i="167"/>
  <c r="DR155" i="167"/>
  <c r="DR132" i="167"/>
  <c r="DR10" i="167"/>
  <c r="DR126" i="167"/>
  <c r="DR96" i="167"/>
  <c r="DR119" i="167"/>
  <c r="DR24" i="167"/>
  <c r="DR92" i="167"/>
  <c r="DR52" i="167"/>
  <c r="DR79" i="167"/>
  <c r="DR54" i="167"/>
  <c r="DL30" i="167"/>
  <c r="DL70" i="167"/>
  <c r="DM132" i="167"/>
  <c r="CV132" i="167" s="1"/>
  <c r="DR31" i="167"/>
  <c r="DO129" i="167"/>
  <c r="DM49" i="167"/>
  <c r="CV49" i="167" s="1"/>
  <c r="DR81" i="167"/>
  <c r="DM15" i="167"/>
  <c r="CV15" i="167" s="1"/>
  <c r="ET15" i="165" s="1"/>
  <c r="DR140" i="167"/>
  <c r="DM145" i="167"/>
  <c r="CV145" i="167" s="1"/>
  <c r="DP57" i="167"/>
  <c r="DR37" i="167"/>
  <c r="DK62" i="167"/>
  <c r="DR93" i="167"/>
  <c r="DO12" i="167"/>
  <c r="DL118" i="167"/>
  <c r="DN158" i="167"/>
  <c r="DN157" i="167"/>
  <c r="DN132" i="167"/>
  <c r="CX132" i="167" s="1"/>
  <c r="DN13" i="167"/>
  <c r="DN53" i="167"/>
  <c r="DN12" i="167"/>
  <c r="CX12" i="167" s="1"/>
  <c r="DN76" i="167"/>
  <c r="CX76" i="167" s="1"/>
  <c r="DN104" i="167"/>
  <c r="CX104" i="167" s="1"/>
  <c r="DN87" i="167"/>
  <c r="CX87" i="167" s="1"/>
  <c r="DN100" i="167"/>
  <c r="CX100" i="167" s="1"/>
  <c r="DN11" i="167"/>
  <c r="DN115" i="167"/>
  <c r="DN140" i="167"/>
  <c r="DN61" i="167"/>
  <c r="DN78" i="167"/>
  <c r="DN88" i="167"/>
  <c r="DN73" i="167"/>
  <c r="DN89" i="167"/>
  <c r="DN109" i="167"/>
  <c r="CX109" i="167" s="1"/>
  <c r="DN49" i="167"/>
  <c r="CX49" i="167" s="1"/>
  <c r="DN24" i="167"/>
  <c r="DN74" i="167"/>
  <c r="CX74" i="167" s="1"/>
  <c r="DN83" i="167"/>
  <c r="CX83" i="167" s="1"/>
  <c r="DN25" i="167"/>
  <c r="CX25" i="167" s="1"/>
  <c r="DN42" i="167"/>
  <c r="CX42" i="167" s="1"/>
  <c r="DN94" i="167"/>
  <c r="CX94" i="167" s="1"/>
  <c r="DN143" i="167"/>
  <c r="DN80" i="167"/>
  <c r="DN75" i="167"/>
  <c r="DN77" i="167"/>
  <c r="DN150" i="167"/>
  <c r="DN101" i="167"/>
  <c r="DN18" i="167"/>
  <c r="DN120" i="167"/>
  <c r="DN46" i="167"/>
  <c r="CX46" i="167" s="1"/>
  <c r="DN9" i="167"/>
  <c r="CX9" i="167" s="1"/>
  <c r="DN55" i="167"/>
  <c r="DN105" i="167"/>
  <c r="CX105" i="167" s="1"/>
  <c r="DN60" i="167"/>
  <c r="CX60" i="167" s="1"/>
  <c r="DN23" i="167"/>
  <c r="DN34" i="167"/>
  <c r="CX34" i="167" s="1"/>
  <c r="DN119" i="167"/>
  <c r="DN67" i="167"/>
  <c r="DN128" i="167"/>
  <c r="DN71" i="167"/>
  <c r="DN40" i="167"/>
  <c r="DN47" i="167"/>
  <c r="DN106" i="167"/>
  <c r="DN81" i="167"/>
  <c r="DN82" i="167"/>
  <c r="DN107" i="167"/>
  <c r="CX107" i="167" s="1"/>
  <c r="DN65" i="167"/>
  <c r="CX65" i="167" s="1"/>
  <c r="DN36" i="167"/>
  <c r="DN33" i="167"/>
  <c r="CX33" i="167" s="1"/>
  <c r="DN121" i="167"/>
  <c r="CX121" i="167" s="1"/>
  <c r="DN35" i="167"/>
  <c r="CX35" i="167" s="1"/>
  <c r="DN111" i="167"/>
  <c r="CX111" i="167" s="1"/>
  <c r="DN102" i="167"/>
  <c r="CX102" i="167" s="1"/>
  <c r="DN26" i="167"/>
  <c r="DN142" i="167"/>
  <c r="DN68" i="167"/>
  <c r="DN28" i="167"/>
  <c r="DN125" i="167"/>
  <c r="DN14" i="167"/>
  <c r="DN155" i="167"/>
  <c r="DN39" i="167"/>
  <c r="DN62" i="167"/>
  <c r="CX62" i="167" s="1"/>
  <c r="DN154" i="167"/>
  <c r="CX154" i="167" s="1"/>
  <c r="DN135" i="167"/>
  <c r="DN85" i="167"/>
  <c r="CX85" i="167" s="1"/>
  <c r="DN110" i="167"/>
  <c r="CX110" i="167" s="1"/>
  <c r="DN127" i="167"/>
  <c r="CX127" i="167" s="1"/>
  <c r="DN103" i="167"/>
  <c r="CX103" i="167" s="1"/>
  <c r="DN112" i="167"/>
  <c r="DN64" i="167"/>
  <c r="DN15" i="167"/>
  <c r="DN90" i="167"/>
  <c r="DN22" i="167"/>
  <c r="DN108" i="167"/>
  <c r="DN99" i="167"/>
  <c r="DN124" i="167"/>
  <c r="DN27" i="167"/>
  <c r="DN126" i="167"/>
  <c r="CX126" i="167" s="1"/>
  <c r="DN52" i="167"/>
  <c r="DN148" i="167"/>
  <c r="DN93" i="167"/>
  <c r="DN156" i="167"/>
  <c r="CX156" i="167" s="1"/>
  <c r="DN133" i="167"/>
  <c r="CX133" i="167" s="1"/>
  <c r="DN59" i="167"/>
  <c r="CX59" i="167" s="1"/>
  <c r="DN45" i="167"/>
  <c r="CX45" i="167" s="1"/>
  <c r="DN10" i="167"/>
  <c r="DN96" i="167"/>
  <c r="DN130" i="167"/>
  <c r="DN152" i="167"/>
  <c r="DN138" i="167"/>
  <c r="DN79" i="167"/>
  <c r="DN146" i="167"/>
  <c r="DN113" i="167"/>
  <c r="DN51" i="167"/>
  <c r="CX51" i="167" s="1"/>
  <c r="DN147" i="167"/>
  <c r="CX147" i="167" s="1"/>
  <c r="DN92" i="167"/>
  <c r="DN145" i="167"/>
  <c r="DN72" i="167"/>
  <c r="CX72" i="167" s="1"/>
  <c r="DN131" i="167"/>
  <c r="CX131" i="167" s="1"/>
  <c r="DN86" i="167"/>
  <c r="CX86" i="167" s="1"/>
  <c r="DN122" i="167"/>
  <c r="CX122" i="167" s="1"/>
  <c r="DN19" i="167"/>
  <c r="DN50" i="167"/>
  <c r="DN151" i="167"/>
  <c r="DN123" i="167"/>
  <c r="DN66" i="167"/>
  <c r="DN114" i="167"/>
  <c r="DN30" i="167"/>
  <c r="DN136" i="167"/>
  <c r="DN54" i="167"/>
  <c r="CX54" i="167" s="1"/>
  <c r="DN58" i="167"/>
  <c r="CX58" i="167" s="1"/>
  <c r="DN21" i="167"/>
  <c r="DN20" i="167"/>
  <c r="CX20" i="167" s="1"/>
  <c r="DN70" i="167"/>
  <c r="CX70" i="167" s="1"/>
  <c r="DN57" i="167"/>
  <c r="CX57" i="167" s="1"/>
  <c r="DN139" i="167"/>
  <c r="CX139" i="167" s="1"/>
  <c r="DN37" i="167"/>
  <c r="CX37" i="167" s="1"/>
  <c r="DN149" i="167"/>
  <c r="DN134" i="167"/>
  <c r="DN29" i="167"/>
  <c r="DN129" i="167"/>
  <c r="DN8" i="167"/>
  <c r="DN116" i="167"/>
  <c r="DN84" i="167"/>
  <c r="DN144" i="167"/>
  <c r="DN117" i="167"/>
  <c r="CX117" i="167" s="1"/>
  <c r="DN63" i="167"/>
  <c r="CX63" i="167" s="1"/>
  <c r="DN153" i="167"/>
  <c r="DN48" i="167"/>
  <c r="CX48" i="167" s="1"/>
  <c r="DN98" i="167"/>
  <c r="CX98" i="167" s="1"/>
  <c r="DN31" i="167"/>
  <c r="CX31" i="167" s="1"/>
  <c r="DP158" i="167"/>
  <c r="DP157" i="167"/>
  <c r="DP143" i="167"/>
  <c r="DP48" i="167"/>
  <c r="DP111" i="167"/>
  <c r="DP45" i="167"/>
  <c r="DP93" i="167"/>
  <c r="DP10" i="167"/>
  <c r="DP125" i="167"/>
  <c r="DP83" i="167"/>
  <c r="DP65" i="167"/>
  <c r="DB65" i="167" s="1"/>
  <c r="DP146" i="167"/>
  <c r="DP23" i="167"/>
  <c r="DP114" i="167"/>
  <c r="DP141" i="167"/>
  <c r="DP19" i="167"/>
  <c r="DP133" i="167"/>
  <c r="DP105" i="167"/>
  <c r="DP21" i="167"/>
  <c r="DP90" i="167"/>
  <c r="DP138" i="167"/>
  <c r="DP140" i="167"/>
  <c r="DP52" i="167"/>
  <c r="DP129" i="167"/>
  <c r="DP60" i="167"/>
  <c r="DP92" i="167"/>
  <c r="DP54" i="167"/>
  <c r="DP126" i="167"/>
  <c r="DP127" i="167"/>
  <c r="DP86" i="167"/>
  <c r="DP64" i="167"/>
  <c r="DP147" i="167"/>
  <c r="DP18" i="167"/>
  <c r="DP42" i="167"/>
  <c r="DP135" i="167"/>
  <c r="DP38" i="167"/>
  <c r="DP155" i="167"/>
  <c r="DP117" i="167"/>
  <c r="DP79" i="167"/>
  <c r="DP148" i="167"/>
  <c r="DP12" i="167"/>
  <c r="DP9" i="167"/>
  <c r="DP36" i="167"/>
  <c r="DP132" i="167"/>
  <c r="DP62" i="167"/>
  <c r="DP51" i="167"/>
  <c r="DP44" i="167"/>
  <c r="DP69" i="167"/>
  <c r="DP58" i="167"/>
  <c r="CZ58" i="167" s="1"/>
  <c r="DP97" i="167"/>
  <c r="DP24" i="167"/>
  <c r="DP144" i="167"/>
  <c r="DP37" i="167"/>
  <c r="DP108" i="167"/>
  <c r="DP16" i="167"/>
  <c r="DP61" i="167"/>
  <c r="DP151" i="167"/>
  <c r="DP95" i="167"/>
  <c r="DP119" i="167"/>
  <c r="DB119" i="167" s="1"/>
  <c r="DP89" i="167"/>
  <c r="DP46" i="167"/>
  <c r="DP152" i="167"/>
  <c r="DP75" i="167"/>
  <c r="DP130" i="167"/>
  <c r="DP72" i="167"/>
  <c r="DP122" i="167"/>
  <c r="DP150" i="167"/>
  <c r="DP82" i="167"/>
  <c r="DP154" i="167"/>
  <c r="DP107" i="167"/>
  <c r="DP34" i="167"/>
  <c r="DP43" i="167"/>
  <c r="DP49" i="167"/>
  <c r="CZ49" i="167" s="1"/>
  <c r="DP113" i="167"/>
  <c r="DP33" i="167"/>
  <c r="DP56" i="167"/>
  <c r="DP91" i="167"/>
  <c r="DP63" i="167"/>
  <c r="DP124" i="167"/>
  <c r="DP106" i="167"/>
  <c r="CZ106" i="167" s="1"/>
  <c r="DP116" i="167"/>
  <c r="DP88" i="167"/>
  <c r="CZ88" i="167" s="1"/>
  <c r="DP22" i="167"/>
  <c r="DP73" i="167"/>
  <c r="DP13" i="167"/>
  <c r="DP30" i="167"/>
  <c r="DP35" i="167"/>
  <c r="DP53" i="167"/>
  <c r="DP70" i="167"/>
  <c r="DP118" i="167"/>
  <c r="DP85" i="167"/>
  <c r="DB85" i="167" s="1"/>
  <c r="DP104" i="167"/>
  <c r="DP101" i="167"/>
  <c r="DP120" i="167"/>
  <c r="DP28" i="167"/>
  <c r="DP149" i="167"/>
  <c r="DP68" i="167"/>
  <c r="DP31" i="167"/>
  <c r="CZ31" i="167" s="1"/>
  <c r="DP17" i="167"/>
  <c r="DP40" i="167"/>
  <c r="DP74" i="167"/>
  <c r="DP80" i="167"/>
  <c r="DP14" i="167"/>
  <c r="DP136" i="167"/>
  <c r="DP96" i="167"/>
  <c r="DB96" i="167" s="1"/>
  <c r="DP84" i="167"/>
  <c r="DP11" i="167"/>
  <c r="DB11" i="167" s="1"/>
  <c r="DP139" i="167"/>
  <c r="DP145" i="167"/>
  <c r="DP71" i="167"/>
  <c r="CZ71" i="167" s="1"/>
  <c r="DP32" i="167"/>
  <c r="CZ32" i="167" s="1"/>
  <c r="DP55" i="167"/>
  <c r="DP41" i="167"/>
  <c r="DP131" i="167"/>
  <c r="DP112" i="167"/>
  <c r="DP8" i="167"/>
  <c r="DP76" i="167"/>
  <c r="DB76" i="167" s="1"/>
  <c r="DP78" i="167"/>
  <c r="DP110" i="167"/>
  <c r="DP50" i="167"/>
  <c r="DP77" i="167"/>
  <c r="DP137" i="167"/>
  <c r="DP98" i="167"/>
  <c r="DP67" i="167"/>
  <c r="DP156" i="167"/>
  <c r="DP39" i="167"/>
  <c r="DP66" i="167"/>
  <c r="CZ66" i="167" s="1"/>
  <c r="DP20" i="167"/>
  <c r="DP29" i="167"/>
  <c r="DP99" i="167"/>
  <c r="DP81" i="167"/>
  <c r="DP59" i="167"/>
  <c r="DP128" i="167"/>
  <c r="DP103" i="167"/>
  <c r="DP27" i="167"/>
  <c r="DP100" i="167"/>
  <c r="DP153" i="167"/>
  <c r="DP115" i="167"/>
  <c r="DP142" i="167"/>
  <c r="DB142" i="167" s="1"/>
  <c r="DP121" i="167"/>
  <c r="DP87" i="167"/>
  <c r="DQ157" i="167"/>
  <c r="DQ158" i="167"/>
  <c r="DQ90" i="167"/>
  <c r="DD90" i="167" s="1"/>
  <c r="DQ111" i="167"/>
  <c r="DQ98" i="167"/>
  <c r="DD98" i="167" s="1"/>
  <c r="DQ32" i="167"/>
  <c r="DD32" i="167" s="1"/>
  <c r="DQ144" i="167"/>
  <c r="DQ110" i="167"/>
  <c r="DD110" i="167" s="1"/>
  <c r="DQ46" i="167"/>
  <c r="DQ97" i="167"/>
  <c r="DD97" i="167" s="1"/>
  <c r="DQ69" i="167"/>
  <c r="DD69" i="167" s="1"/>
  <c r="DQ48" i="167"/>
  <c r="DD48" i="167" s="1"/>
  <c r="DQ80" i="167"/>
  <c r="DQ55" i="167"/>
  <c r="DQ137" i="167"/>
  <c r="DQ114" i="167"/>
  <c r="DQ17" i="167"/>
  <c r="DD17" i="167" s="1"/>
  <c r="DQ131" i="167"/>
  <c r="DD131" i="167" s="1"/>
  <c r="DQ152" i="167"/>
  <c r="DD152" i="167" s="1"/>
  <c r="DQ127" i="167"/>
  <c r="DD127" i="167" s="1"/>
  <c r="DQ62" i="167"/>
  <c r="DQ8" i="167"/>
  <c r="DD8" i="167" s="1"/>
  <c r="DQ73" i="167"/>
  <c r="DQ121" i="167"/>
  <c r="DD121" i="167" s="1"/>
  <c r="DQ79" i="167"/>
  <c r="DQ27" i="167"/>
  <c r="DD27" i="167" s="1"/>
  <c r="DQ20" i="167"/>
  <c r="DD20" i="167" s="1"/>
  <c r="DQ19" i="167"/>
  <c r="DQ50" i="167"/>
  <c r="DQ154" i="167"/>
  <c r="DQ67" i="167"/>
  <c r="DQ72" i="167"/>
  <c r="DQ29" i="167"/>
  <c r="DQ49" i="167"/>
  <c r="DD49" i="167" s="1"/>
  <c r="DQ155" i="167"/>
  <c r="DQ150" i="167"/>
  <c r="DD150" i="167" s="1"/>
  <c r="DQ57" i="167"/>
  <c r="DD57" i="167" s="1"/>
  <c r="DQ59" i="167"/>
  <c r="DD59" i="167" s="1"/>
  <c r="DQ43" i="167"/>
  <c r="DD43" i="167" s="1"/>
  <c r="DQ138" i="167"/>
  <c r="DD138" i="167" s="1"/>
  <c r="DQ113" i="167"/>
  <c r="DQ102" i="167"/>
  <c r="DD102" i="167" s="1"/>
  <c r="DQ78" i="167"/>
  <c r="DD78" i="167" s="1"/>
  <c r="DQ88" i="167"/>
  <c r="DD88" i="167" s="1"/>
  <c r="DQ126" i="167"/>
  <c r="DD126" i="167" s="1"/>
  <c r="DQ118" i="167"/>
  <c r="DQ149" i="167"/>
  <c r="DQ112" i="167"/>
  <c r="DQ104" i="167"/>
  <c r="DD104" i="167" s="1"/>
  <c r="DQ130" i="167"/>
  <c r="DD130" i="167" s="1"/>
  <c r="DQ119" i="167"/>
  <c r="DD119" i="167" s="1"/>
  <c r="DQ142" i="167"/>
  <c r="DQ24" i="167"/>
  <c r="DD24" i="167" s="1"/>
  <c r="DQ77" i="167"/>
  <c r="DQ135" i="167"/>
  <c r="DD135" i="167" s="1"/>
  <c r="DQ13" i="167"/>
  <c r="DD13" i="167" s="1"/>
  <c r="DQ28" i="167"/>
  <c r="DQ18" i="167"/>
  <c r="DD18" i="167" s="1"/>
  <c r="DQ52" i="167"/>
  <c r="DD52" i="167" s="1"/>
  <c r="DQ92" i="167"/>
  <c r="DQ25" i="167"/>
  <c r="DD25" i="167" s="1"/>
  <c r="DQ123" i="167"/>
  <c r="DD123" i="167" s="1"/>
  <c r="DQ54" i="167"/>
  <c r="DQ64" i="167"/>
  <c r="DD64" i="167" s="1"/>
  <c r="DQ84" i="167"/>
  <c r="DD84" i="167" s="1"/>
  <c r="DQ26" i="167"/>
  <c r="DD26" i="167" s="1"/>
  <c r="DQ139" i="167"/>
  <c r="DD139" i="167" s="1"/>
  <c r="DQ100" i="167"/>
  <c r="DD100" i="167" s="1"/>
  <c r="DQ14" i="167"/>
  <c r="DD14" i="167" s="1"/>
  <c r="DQ91" i="167"/>
  <c r="DD91" i="167" s="1"/>
  <c r="DQ63" i="167"/>
  <c r="DQ132" i="167"/>
  <c r="DQ108" i="167"/>
  <c r="DQ145" i="167"/>
  <c r="DD145" i="167" s="1"/>
  <c r="DQ103" i="167"/>
  <c r="DD103" i="167" s="1"/>
  <c r="DQ45" i="167"/>
  <c r="DD45" i="167" s="1"/>
  <c r="DQ23" i="167"/>
  <c r="DD23" i="167" s="1"/>
  <c r="DQ122" i="167"/>
  <c r="DD122" i="167" s="1"/>
  <c r="DQ109" i="167"/>
  <c r="DD109" i="167" s="1"/>
  <c r="DQ71" i="167"/>
  <c r="DQ101" i="167"/>
  <c r="DB101" i="167" s="1"/>
  <c r="DQ39" i="167"/>
  <c r="DD39" i="167" s="1"/>
  <c r="DQ30" i="167"/>
  <c r="DQ21" i="167"/>
  <c r="DD21" i="167" s="1"/>
  <c r="DQ134" i="167"/>
  <c r="DQ10" i="167"/>
  <c r="DQ105" i="167"/>
  <c r="DB105" i="167" s="1"/>
  <c r="DQ15" i="167"/>
  <c r="DB15" i="167" s="1"/>
  <c r="DQ136" i="167"/>
  <c r="DQ156" i="167"/>
  <c r="DD156" i="167" s="1"/>
  <c r="DQ148" i="167"/>
  <c r="DD148" i="167" s="1"/>
  <c r="DQ44" i="167"/>
  <c r="DD44" i="167" s="1"/>
  <c r="DQ33" i="167"/>
  <c r="DQ68" i="167"/>
  <c r="DD68" i="167" s="1"/>
  <c r="DQ75" i="167"/>
  <c r="DQ95" i="167"/>
  <c r="DQ87" i="167"/>
  <c r="DD87" i="167" s="1"/>
  <c r="DQ61" i="167"/>
  <c r="DD61" i="167" s="1"/>
  <c r="DQ74" i="167"/>
  <c r="DD74" i="167" s="1"/>
  <c r="DQ31" i="167"/>
  <c r="DD31" i="167" s="1"/>
  <c r="DQ53" i="167"/>
  <c r="DD53" i="167" s="1"/>
  <c r="DQ41" i="167"/>
  <c r="DQ70" i="167"/>
  <c r="DD70" i="167" s="1"/>
  <c r="DQ147" i="167"/>
  <c r="DD147" i="167" s="1"/>
  <c r="DQ107" i="167"/>
  <c r="DD107" i="167" s="1"/>
  <c r="DQ128" i="167"/>
  <c r="DD128" i="167" s="1"/>
  <c r="DQ56" i="167"/>
  <c r="DD56" i="167" s="1"/>
  <c r="DQ146" i="167"/>
  <c r="DD146" i="167" s="1"/>
  <c r="DQ83" i="167"/>
  <c r="DD83" i="167" s="1"/>
  <c r="DQ124" i="167"/>
  <c r="DQ85" i="167"/>
  <c r="DD85" i="167" s="1"/>
  <c r="DQ116" i="167"/>
  <c r="DD116" i="167" s="1"/>
  <c r="DQ38" i="167"/>
  <c r="DD38" i="167" s="1"/>
  <c r="DQ86" i="167"/>
  <c r="DD86" i="167" s="1"/>
  <c r="DQ66" i="167"/>
  <c r="DD66" i="167" s="1"/>
  <c r="DQ36" i="167"/>
  <c r="DQ47" i="167"/>
  <c r="DD47" i="167" s="1"/>
  <c r="DQ82" i="167"/>
  <c r="DD82" i="167" s="1"/>
  <c r="DQ35" i="167"/>
  <c r="DD35" i="167" s="1"/>
  <c r="DQ12" i="167"/>
  <c r="DD12" i="167" s="1"/>
  <c r="DQ89" i="167"/>
  <c r="DD89" i="167" s="1"/>
  <c r="DQ94" i="167"/>
  <c r="DD94" i="167" s="1"/>
  <c r="DQ115" i="167"/>
  <c r="DD115" i="167" s="1"/>
  <c r="DQ133" i="167"/>
  <c r="DD133" i="167" s="1"/>
  <c r="DQ22" i="167"/>
  <c r="DQ60" i="167"/>
  <c r="DD60" i="167" s="1"/>
  <c r="DQ65" i="167"/>
  <c r="DQ141" i="167"/>
  <c r="DQ129" i="167"/>
  <c r="DB129" i="167" s="1"/>
  <c r="DQ125" i="167"/>
  <c r="DD125" i="167" s="1"/>
  <c r="DQ51" i="167"/>
  <c r="DD51" i="167" s="1"/>
  <c r="DQ40" i="167"/>
  <c r="DD40" i="167" s="1"/>
  <c r="DR99" i="167"/>
  <c r="DP47" i="167"/>
  <c r="DP25" i="167"/>
  <c r="DN95" i="167"/>
  <c r="DL150" i="167"/>
  <c r="DR63" i="167"/>
  <c r="DL115" i="167"/>
  <c r="DB146" i="167"/>
  <c r="DQ11" i="167"/>
  <c r="DD11" i="167" s="1"/>
  <c r="DO30" i="167"/>
  <c r="CZ30" i="167" s="1"/>
  <c r="DN44" i="167"/>
  <c r="DL93" i="167"/>
  <c r="CT93" i="167" s="1"/>
  <c r="ES93" i="165" s="1"/>
  <c r="DK141" i="167"/>
  <c r="CR141" i="167" s="1"/>
  <c r="DQ143" i="167"/>
  <c r="DD143" i="167" s="1"/>
  <c r="DQ117" i="167"/>
  <c r="DD117" i="167" s="1"/>
  <c r="DO43" i="167"/>
  <c r="DN97" i="167"/>
  <c r="DK151" i="167"/>
  <c r="CR151" i="167" s="1"/>
  <c r="DR112" i="167"/>
  <c r="DO59" i="167"/>
  <c r="DP134" i="167"/>
  <c r="DR71" i="167"/>
  <c r="DM94" i="167"/>
  <c r="DL50" i="167"/>
  <c r="DO102" i="167"/>
  <c r="DP109" i="167"/>
  <c r="DQ81" i="167"/>
  <c r="DK80" i="167"/>
  <c r="CR80" i="167" s="1"/>
  <c r="ER80" i="165" s="1"/>
  <c r="DO9" i="167"/>
  <c r="DQ42" i="167"/>
  <c r="DD42" i="167" s="1"/>
  <c r="DO121" i="167"/>
  <c r="DL72" i="167"/>
  <c r="DB132" i="167"/>
  <c r="DQ37" i="167"/>
  <c r="DD37" i="167" s="1"/>
  <c r="DK13" i="167"/>
  <c r="DK15" i="167"/>
  <c r="CR15" i="167" s="1"/>
  <c r="ER15" i="165" s="1"/>
  <c r="DQ153" i="167"/>
  <c r="DD153" i="167" s="1"/>
  <c r="DQ151" i="167"/>
  <c r="DD151" i="167" s="1"/>
  <c r="DO51" i="167"/>
  <c r="DN32" i="167"/>
  <c r="DM113" i="167"/>
  <c r="DN137" i="167"/>
  <c r="CX137" i="167" s="1"/>
  <c r="DQ9" i="167"/>
  <c r="DD9" i="167" s="1"/>
  <c r="DO35" i="167"/>
  <c r="DP26" i="167"/>
  <c r="CZ26" i="167" s="1"/>
  <c r="DQ106" i="167"/>
  <c r="DD106" i="167" s="1"/>
  <c r="DQ120" i="167"/>
  <c r="DD120" i="167" s="1"/>
  <c r="DN91" i="167"/>
  <c r="DN141" i="167"/>
  <c r="DQ99" i="167"/>
  <c r="DL8" i="167"/>
  <c r="DK30" i="167"/>
  <c r="CR30" i="167" s="1"/>
  <c r="ER30" i="165" s="1"/>
  <c r="CY24" i="167"/>
  <c r="CY44" i="167"/>
  <c r="CY10" i="167"/>
  <c r="CY30" i="167"/>
  <c r="CY11" i="167"/>
  <c r="CR36" i="167"/>
  <c r="ER36" i="165" s="1"/>
  <c r="CV39" i="167"/>
  <c r="CY38" i="167"/>
  <c r="CV25" i="167"/>
  <c r="ET25" i="165" s="1"/>
  <c r="CV11" i="167"/>
  <c r="ET11" i="165" s="1"/>
  <c r="CV72" i="167"/>
  <c r="CV27" i="167"/>
  <c r="ET27" i="165" s="1"/>
  <c r="CV10" i="167"/>
  <c r="ET10" i="165" s="1"/>
  <c r="CV30" i="167"/>
  <c r="ET30" i="165" s="1"/>
  <c r="CV45" i="167"/>
  <c r="DZ3" i="167"/>
  <c r="CJ9" i="167" s="1"/>
  <c r="EA3" i="167"/>
  <c r="CJ10" i="167" s="1"/>
  <c r="CV9" i="167"/>
  <c r="ET9" i="165" s="1"/>
  <c r="DN93" i="166"/>
  <c r="CX93" i="166" s="1"/>
  <c r="DM27" i="166"/>
  <c r="CV27" i="166" s="1"/>
  <c r="CV46" i="167"/>
  <c r="CR42" i="167"/>
  <c r="ER42" i="165" s="1"/>
  <c r="DM9" i="166"/>
  <c r="CV9" i="166" s="1"/>
  <c r="DK83" i="166"/>
  <c r="CR83" i="166" s="1"/>
  <c r="CR37" i="167"/>
  <c r="ER37" i="165" s="1"/>
  <c r="DJ49" i="167"/>
  <c r="CP49" i="167" s="1"/>
  <c r="EQ49" i="165" s="1"/>
  <c r="DJ27" i="167"/>
  <c r="CP27" i="167" s="1"/>
  <c r="EQ27" i="165" s="1"/>
  <c r="CR38" i="167"/>
  <c r="ER38" i="165" s="1"/>
  <c r="CR20" i="167"/>
  <c r="ER20" i="165" s="1"/>
  <c r="CT13" i="165"/>
  <c r="DY3" i="167"/>
  <c r="DY6" i="167" s="1"/>
  <c r="CR22" i="167"/>
  <c r="ER22" i="165" s="1"/>
  <c r="DN86" i="166"/>
  <c r="CX86" i="166" s="1"/>
  <c r="CR34" i="167"/>
  <c r="ER34" i="165" s="1"/>
  <c r="DK21" i="166"/>
  <c r="CR21" i="166" s="1"/>
  <c r="CR72" i="167"/>
  <c r="ER72" i="165" s="1"/>
  <c r="CR63" i="167"/>
  <c r="ER63" i="165" s="1"/>
  <c r="CR68" i="167"/>
  <c r="ER68" i="165" s="1"/>
  <c r="CV50" i="167"/>
  <c r="DK39" i="166"/>
  <c r="CR39" i="166" s="1"/>
  <c r="CR27" i="167"/>
  <c r="ER27" i="165" s="1"/>
  <c r="CT43" i="167"/>
  <c r="ES43" i="165" s="1"/>
  <c r="DR59" i="166"/>
  <c r="EF3" i="166"/>
  <c r="CY16" i="167"/>
  <c r="CT11" i="167"/>
  <c r="ES11" i="165" s="1"/>
  <c r="CY40" i="167"/>
  <c r="EC3" i="167"/>
  <c r="EC6" i="167" s="1"/>
  <c r="CR26" i="167"/>
  <c r="ER26" i="165" s="1"/>
  <c r="CR67" i="167"/>
  <c r="ER67" i="165" s="1"/>
  <c r="CR87" i="167"/>
  <c r="ER87" i="165" s="1"/>
  <c r="CR43" i="167"/>
  <c r="ER43" i="165" s="1"/>
  <c r="CR60" i="167"/>
  <c r="ER60" i="165" s="1"/>
  <c r="CR108" i="167"/>
  <c r="DL102" i="166"/>
  <c r="CT102" i="166" s="1"/>
  <c r="DL49" i="166"/>
  <c r="CT49" i="166" s="1"/>
  <c r="DO55" i="166"/>
  <c r="CR18" i="167"/>
  <c r="ER18" i="165" s="1"/>
  <c r="CR19" i="167"/>
  <c r="ER19" i="165" s="1"/>
  <c r="DK86" i="166"/>
  <c r="CR86" i="166" s="1"/>
  <c r="DO91" i="166"/>
  <c r="DK81" i="166"/>
  <c r="CR81" i="166" s="1"/>
  <c r="CW33" i="166"/>
  <c r="CW100" i="166"/>
  <c r="CW95" i="166"/>
  <c r="DO32" i="166"/>
  <c r="CZ32" i="166" s="1"/>
  <c r="CW105" i="166"/>
  <c r="CW19" i="166"/>
  <c r="DO14" i="166"/>
  <c r="DQ23" i="166"/>
  <c r="EG5" i="166"/>
  <c r="DJ13" i="166"/>
  <c r="CP13" i="166" s="1"/>
  <c r="DO20" i="166"/>
  <c r="DP32" i="166"/>
  <c r="CW21" i="166"/>
  <c r="CW35" i="166"/>
  <c r="CW50" i="166"/>
  <c r="CW74" i="166"/>
  <c r="CR77" i="167"/>
  <c r="ER77" i="165" s="1"/>
  <c r="DO76" i="166"/>
  <c r="DP35" i="166"/>
  <c r="CW40" i="166"/>
  <c r="CW41" i="166"/>
  <c r="CW87" i="166"/>
  <c r="CR79" i="167"/>
  <c r="ER79" i="165" s="1"/>
  <c r="DP12" i="166"/>
  <c r="DO95" i="166"/>
  <c r="DK94" i="166"/>
  <c r="CR94" i="166" s="1"/>
  <c r="DP44" i="166"/>
  <c r="DP38" i="166"/>
  <c r="DK49" i="166"/>
  <c r="CR49" i="166" s="1"/>
  <c r="DR100" i="166"/>
  <c r="DK53" i="166"/>
  <c r="CR53" i="166" s="1"/>
  <c r="DK10" i="166"/>
  <c r="CR10" i="166" s="1"/>
  <c r="CW107" i="166"/>
  <c r="CW13" i="166"/>
  <c r="CW46" i="166"/>
  <c r="CW58" i="166"/>
  <c r="CR73" i="167"/>
  <c r="ER73" i="165" s="1"/>
  <c r="DO37" i="166"/>
  <c r="DO80" i="166"/>
  <c r="DK37" i="166"/>
  <c r="CR37" i="166" s="1"/>
  <c r="DJ41" i="166"/>
  <c r="CP41" i="166" s="1"/>
  <c r="CW67" i="166"/>
  <c r="CV8" i="167"/>
  <c r="CW89" i="166"/>
  <c r="CW81" i="166"/>
  <c r="DO45" i="166"/>
  <c r="CW14" i="166"/>
  <c r="CW73" i="166"/>
  <c r="CW32" i="166"/>
  <c r="CW48" i="166"/>
  <c r="CW57" i="166"/>
  <c r="DO13" i="166"/>
  <c r="DO67" i="166"/>
  <c r="DK45" i="166"/>
  <c r="CR45" i="166" s="1"/>
  <c r="CW30" i="166"/>
  <c r="CR100" i="167"/>
  <c r="DO18" i="166"/>
  <c r="DP56" i="166"/>
  <c r="DO36" i="166"/>
  <c r="DP98" i="166"/>
  <c r="DO81" i="166"/>
  <c r="DP48" i="166"/>
  <c r="DP19" i="166"/>
  <c r="DP58" i="166"/>
  <c r="CW53" i="166"/>
  <c r="CW16" i="166"/>
  <c r="CW75" i="166"/>
  <c r="CW103" i="166"/>
  <c r="CR74" i="167"/>
  <c r="ER74" i="165" s="1"/>
  <c r="CW86" i="166"/>
  <c r="CW12" i="166"/>
  <c r="CW91" i="166"/>
  <c r="CT24" i="165"/>
  <c r="CT15" i="165"/>
  <c r="CT9" i="165"/>
  <c r="CT12" i="165"/>
  <c r="CT22" i="165"/>
  <c r="CT20" i="165"/>
  <c r="CT11" i="165"/>
  <c r="CT26" i="165"/>
  <c r="CT25" i="165"/>
  <c r="CT18" i="165"/>
  <c r="CT16" i="165"/>
  <c r="CT19" i="165"/>
  <c r="CT17" i="165"/>
  <c r="CT28" i="165"/>
  <c r="CT69" i="165"/>
  <c r="CT27" i="165"/>
  <c r="CT29" i="165"/>
  <c r="CT21" i="165"/>
  <c r="CT23" i="165"/>
  <c r="DN70" i="166"/>
  <c r="CX70" i="166" s="1"/>
  <c r="EB3" i="167"/>
  <c r="EH5" i="166"/>
  <c r="DL60" i="166"/>
  <c r="CT60" i="166" s="1"/>
  <c r="DR67" i="166"/>
  <c r="CT14" i="167"/>
  <c r="ES14" i="165" s="1"/>
  <c r="DB35" i="167"/>
  <c r="DJ26" i="167"/>
  <c r="CP26" i="167" s="1"/>
  <c r="EQ26" i="165" s="1"/>
  <c r="CT31" i="167"/>
  <c r="ES31" i="165" s="1"/>
  <c r="DN18" i="166"/>
  <c r="CX18" i="166" s="1"/>
  <c r="DR64" i="166"/>
  <c r="DR93" i="166"/>
  <c r="DN64" i="166"/>
  <c r="CX64" i="166" s="1"/>
  <c r="DN67" i="166"/>
  <c r="CX67" i="166" s="1"/>
  <c r="DN36" i="166"/>
  <c r="CX36" i="166" s="1"/>
  <c r="EC3" i="166"/>
  <c r="CJ12" i="166" s="1"/>
  <c r="DO29" i="166"/>
  <c r="DK44" i="166"/>
  <c r="CR44" i="166" s="1"/>
  <c r="DO46" i="166"/>
  <c r="DK12" i="166"/>
  <c r="CR12" i="166" s="1"/>
  <c r="DO68" i="166"/>
  <c r="DP29" i="166"/>
  <c r="CW90" i="166"/>
  <c r="CW28" i="166"/>
  <c r="CW44" i="166"/>
  <c r="CW52" i="166"/>
  <c r="CW93" i="166"/>
  <c r="CW66" i="166"/>
  <c r="CW72" i="166"/>
  <c r="CW99" i="166"/>
  <c r="CW82" i="166"/>
  <c r="CW69" i="166"/>
  <c r="CW34" i="166"/>
  <c r="CW49" i="166"/>
  <c r="CW47" i="166"/>
  <c r="CW97" i="166"/>
  <c r="CW43" i="166"/>
  <c r="CW68" i="166"/>
  <c r="CW22" i="166"/>
  <c r="CW24" i="166"/>
  <c r="CW88" i="166"/>
  <c r="CW59" i="166"/>
  <c r="CW60" i="166"/>
  <c r="CW29" i="166"/>
  <c r="CW62" i="166"/>
  <c r="CW96" i="166"/>
  <c r="CW31" i="166"/>
  <c r="CW102" i="166"/>
  <c r="CW26" i="166"/>
  <c r="CW70" i="166"/>
  <c r="CW83" i="166"/>
  <c r="CW84" i="166"/>
  <c r="CW85" i="166"/>
  <c r="CW61" i="166"/>
  <c r="CW78" i="166"/>
  <c r="CW39" i="166"/>
  <c r="CW104" i="166"/>
  <c r="CW108" i="166"/>
  <c r="CW37" i="166"/>
  <c r="CW45" i="166"/>
  <c r="CW106" i="166"/>
  <c r="CW27" i="166"/>
  <c r="CW54" i="166"/>
  <c r="CW18" i="166"/>
  <c r="CW64" i="166"/>
  <c r="CW8" i="166"/>
  <c r="CW20" i="166"/>
  <c r="CW15" i="166"/>
  <c r="CW42" i="166"/>
  <c r="CW38" i="166"/>
  <c r="CW10" i="166"/>
  <c r="CW56" i="166"/>
  <c r="CW98" i="166"/>
  <c r="CW51" i="166"/>
  <c r="CW80" i="166"/>
  <c r="CW71" i="166"/>
  <c r="CW55" i="166"/>
  <c r="CW92" i="166"/>
  <c r="CW36" i="166"/>
  <c r="CW76" i="166"/>
  <c r="CW23" i="166"/>
  <c r="CW17" i="166"/>
  <c r="CW79" i="166"/>
  <c r="ED3" i="167"/>
  <c r="DN32" i="166"/>
  <c r="CX32" i="166" s="1"/>
  <c r="DM35" i="166"/>
  <c r="CV35" i="166" s="1"/>
  <c r="DO56" i="166"/>
  <c r="CZ56" i="166" s="1"/>
  <c r="DP80" i="166"/>
  <c r="DR12" i="166"/>
  <c r="CW65" i="166"/>
  <c r="CW77" i="166"/>
  <c r="CW63" i="166"/>
  <c r="CW11" i="166"/>
  <c r="CW94" i="166"/>
  <c r="CW25" i="166"/>
  <c r="CT30" i="167"/>
  <c r="ES30" i="165" s="1"/>
  <c r="DX3" i="167"/>
  <c r="EQ97" i="165"/>
  <c r="EB3" i="166"/>
  <c r="EB6" i="166" s="1"/>
  <c r="DR33" i="166"/>
  <c r="DR105" i="166"/>
  <c r="DR39" i="166"/>
  <c r="DN24" i="166"/>
  <c r="CX24" i="166" s="1"/>
  <c r="DL33" i="166"/>
  <c r="CT33" i="166" s="1"/>
  <c r="DR14" i="166"/>
  <c r="DZ3" i="166"/>
  <c r="CJ9" i="166" s="1"/>
  <c r="DL9" i="166"/>
  <c r="CT9" i="166" s="1"/>
  <c r="DK13" i="166"/>
  <c r="CR13" i="166" s="1"/>
  <c r="DR40" i="166"/>
  <c r="DK63" i="166"/>
  <c r="CR63" i="166" s="1"/>
  <c r="DK60" i="166"/>
  <c r="CR60" i="166" s="1"/>
  <c r="DK92" i="166"/>
  <c r="CR92" i="166" s="1"/>
  <c r="DN30" i="166"/>
  <c r="CX30" i="166" s="1"/>
  <c r="CW101" i="166"/>
  <c r="CS4" i="166"/>
  <c r="CR45" i="167"/>
  <c r="ER45" i="165" s="1"/>
  <c r="CR78" i="167"/>
  <c r="ER78" i="165" s="1"/>
  <c r="CR95" i="167"/>
  <c r="ER95" i="165" s="1"/>
  <c r="CR59" i="167"/>
  <c r="ER59" i="165" s="1"/>
  <c r="CR32" i="167"/>
  <c r="ER32" i="165" s="1"/>
  <c r="CR31" i="167"/>
  <c r="ER31" i="165" s="1"/>
  <c r="J70" i="165"/>
  <c r="EH4" i="167"/>
  <c r="DT70" i="167" s="1"/>
  <c r="DJ9" i="167"/>
  <c r="CP9" i="167" s="1"/>
  <c r="EQ9" i="165" s="1"/>
  <c r="CX14" i="167"/>
  <c r="EU14" i="165" s="1"/>
  <c r="DJ31" i="167"/>
  <c r="CP31" i="167" s="1"/>
  <c r="EQ31" i="165" s="1"/>
  <c r="DJ60" i="167"/>
  <c r="CP60" i="167" s="1"/>
  <c r="EQ60" i="165" s="1"/>
  <c r="DJ25" i="167"/>
  <c r="CP25" i="167" s="1"/>
  <c r="EQ25" i="165" s="1"/>
  <c r="CX13" i="167"/>
  <c r="CT133" i="167"/>
  <c r="CT142" i="167"/>
  <c r="CT121" i="167"/>
  <c r="CT117" i="167"/>
  <c r="ES117" i="165" s="1"/>
  <c r="CT91" i="167"/>
  <c r="ES91" i="165" s="1"/>
  <c r="CT109" i="167"/>
  <c r="ES109" i="165" s="1"/>
  <c r="CT65" i="167"/>
  <c r="ES65" i="165" s="1"/>
  <c r="CT34" i="167"/>
  <c r="ES34" i="165" s="1"/>
  <c r="CT16" i="167"/>
  <c r="ES16" i="165" s="1"/>
  <c r="CT53" i="167"/>
  <c r="ES53" i="165" s="1"/>
  <c r="CT33" i="167"/>
  <c r="ES33" i="165" s="1"/>
  <c r="CT56" i="167"/>
  <c r="ES56" i="165" s="1"/>
  <c r="CT20" i="167"/>
  <c r="ES20" i="165" s="1"/>
  <c r="CT28" i="167"/>
  <c r="ES28" i="165" s="1"/>
  <c r="CT24" i="167"/>
  <c r="ES24" i="165" s="1"/>
  <c r="CT18" i="167"/>
  <c r="ES18" i="165" s="1"/>
  <c r="CT61" i="167"/>
  <c r="ES61" i="165" s="1"/>
  <c r="CT140" i="167"/>
  <c r="CT115" i="167"/>
  <c r="ES115" i="165" s="1"/>
  <c r="CT12" i="167"/>
  <c r="ES12" i="165" s="1"/>
  <c r="CT106" i="167"/>
  <c r="ES106" i="165" s="1"/>
  <c r="CT92" i="167"/>
  <c r="ES92" i="165" s="1"/>
  <c r="CT127" i="167"/>
  <c r="CT156" i="167"/>
  <c r="CT94" i="167"/>
  <c r="ES94" i="165" s="1"/>
  <c r="CT118" i="167"/>
  <c r="ES118" i="165" s="1"/>
  <c r="CT129" i="167"/>
  <c r="CT125" i="167"/>
  <c r="CT135" i="167"/>
  <c r="CT158" i="167"/>
  <c r="ES208" i="165" s="1"/>
  <c r="ES207" i="165" s="1"/>
  <c r="CT116" i="167"/>
  <c r="ES116" i="165" s="1"/>
  <c r="CT157" i="167"/>
  <c r="CT152" i="167"/>
  <c r="CT154" i="167"/>
  <c r="CT151" i="167"/>
  <c r="CT122" i="167"/>
  <c r="ES122" i="165" s="1"/>
  <c r="CT105" i="167"/>
  <c r="ES105" i="165" s="1"/>
  <c r="CT136" i="167"/>
  <c r="CT88" i="167"/>
  <c r="ES88" i="165" s="1"/>
  <c r="CT84" i="167"/>
  <c r="ES84" i="165" s="1"/>
  <c r="CT57" i="167"/>
  <c r="ES57" i="165" s="1"/>
  <c r="CT67" i="167"/>
  <c r="ES67" i="165" s="1"/>
  <c r="CT119" i="167"/>
  <c r="ES119" i="165" s="1"/>
  <c r="CT141" i="167"/>
  <c r="CT148" i="167"/>
  <c r="CT130" i="167"/>
  <c r="CT147" i="167"/>
  <c r="CT45" i="167"/>
  <c r="ES45" i="165" s="1"/>
  <c r="CT103" i="167"/>
  <c r="ES103" i="165" s="1"/>
  <c r="CT150" i="167"/>
  <c r="CT137" i="167"/>
  <c r="CT98" i="167"/>
  <c r="ES98" i="165" s="1"/>
  <c r="CT131" i="167"/>
  <c r="CT149" i="167"/>
  <c r="CT153" i="167"/>
  <c r="CT139" i="167"/>
  <c r="CT73" i="167"/>
  <c r="ES73" i="165" s="1"/>
  <c r="CT15" i="167"/>
  <c r="ES15" i="165" s="1"/>
  <c r="CT37" i="167"/>
  <c r="ES37" i="165" s="1"/>
  <c r="CT51" i="167"/>
  <c r="ES51" i="165" s="1"/>
  <c r="CT145" i="167"/>
  <c r="CT50" i="167"/>
  <c r="ES50" i="165" s="1"/>
  <c r="CT134" i="167"/>
  <c r="CT104" i="167"/>
  <c r="ES104" i="165" s="1"/>
  <c r="CT89" i="167"/>
  <c r="ES89" i="165" s="1"/>
  <c r="CT128" i="167"/>
  <c r="CT40" i="167"/>
  <c r="ES40" i="165" s="1"/>
  <c r="CT87" i="167"/>
  <c r="ES87" i="165" s="1"/>
  <c r="CT21" i="167"/>
  <c r="ES21" i="165" s="1"/>
  <c r="CX21" i="167"/>
  <c r="CZ21" i="167"/>
  <c r="DJ10" i="167"/>
  <c r="CP10" i="167" s="1"/>
  <c r="EQ10" i="165" s="1"/>
  <c r="DJ24" i="167"/>
  <c r="CP24" i="167" s="1"/>
  <c r="EQ24" i="165" s="1"/>
  <c r="CX44" i="167"/>
  <c r="DJ38" i="167"/>
  <c r="CP38" i="167" s="1"/>
  <c r="EQ38" i="165" s="1"/>
  <c r="CX27" i="167"/>
  <c r="DJ29" i="167"/>
  <c r="CP29" i="167" s="1"/>
  <c r="EQ29" i="165" s="1"/>
  <c r="DJ30" i="167"/>
  <c r="CP30" i="167" s="1"/>
  <c r="EQ30" i="165" s="1"/>
  <c r="CX43" i="167"/>
  <c r="CV42" i="167"/>
  <c r="CY55" i="167"/>
  <c r="DJ85" i="167"/>
  <c r="CP85" i="167" s="1"/>
  <c r="EQ85" i="165" s="1"/>
  <c r="CY26" i="167"/>
  <c r="CV74" i="167"/>
  <c r="CY78" i="167"/>
  <c r="DJ14" i="167"/>
  <c r="CP14" i="167" s="1"/>
  <c r="EQ14" i="165" s="1"/>
  <c r="CX64" i="167"/>
  <c r="CX61" i="167"/>
  <c r="CY50" i="167"/>
  <c r="CX88" i="167"/>
  <c r="DJ98" i="167"/>
  <c r="CP98" i="167" s="1"/>
  <c r="EQ98" i="165" s="1"/>
  <c r="CY106" i="167"/>
  <c r="CY100" i="167"/>
  <c r="CT41" i="167"/>
  <c r="ES41" i="165" s="1"/>
  <c r="CX93" i="167"/>
  <c r="CX36" i="167"/>
  <c r="CV123" i="167"/>
  <c r="CV111" i="167"/>
  <c r="CV79" i="167"/>
  <c r="CV69" i="167"/>
  <c r="CV51" i="167"/>
  <c r="CV13" i="167"/>
  <c r="ET13" i="165" s="1"/>
  <c r="CV33" i="167"/>
  <c r="ET33" i="165" s="1"/>
  <c r="CV83" i="167"/>
  <c r="CV38" i="167"/>
  <c r="CV89" i="167"/>
  <c r="CV119" i="167"/>
  <c r="CV53" i="167"/>
  <c r="CV94" i="167"/>
  <c r="CV22" i="167"/>
  <c r="ET22" i="165" s="1"/>
  <c r="CV76" i="167"/>
  <c r="CV121" i="167"/>
  <c r="CV32" i="167"/>
  <c r="ET32" i="165" s="1"/>
  <c r="CV60" i="167"/>
  <c r="CV66" i="167"/>
  <c r="CV87" i="167"/>
  <c r="CV88" i="167"/>
  <c r="CV62" i="167"/>
  <c r="CV117" i="167"/>
  <c r="CV126" i="167"/>
  <c r="CV81" i="167"/>
  <c r="CV141" i="167"/>
  <c r="CV120" i="167"/>
  <c r="CV139" i="167"/>
  <c r="CV138" i="167"/>
  <c r="CV91" i="167"/>
  <c r="CV143" i="167"/>
  <c r="CV100" i="167"/>
  <c r="CV108" i="167"/>
  <c r="CV157" i="167"/>
  <c r="CV102" i="167"/>
  <c r="CV150" i="167"/>
  <c r="CV114" i="167"/>
  <c r="CV154" i="167"/>
  <c r="CV109" i="167"/>
  <c r="CV55" i="167"/>
  <c r="CV64" i="167"/>
  <c r="CV78" i="167"/>
  <c r="CV149" i="167"/>
  <c r="CV135" i="167"/>
  <c r="CV134" i="167"/>
  <c r="CV148" i="167"/>
  <c r="CV43" i="167"/>
  <c r="CV130" i="167"/>
  <c r="CV58" i="167"/>
  <c r="CV41" i="167"/>
  <c r="CV104" i="167"/>
  <c r="CV90" i="167"/>
  <c r="CV105" i="167"/>
  <c r="CV71" i="167"/>
  <c r="CV153" i="167"/>
  <c r="CV44" i="167"/>
  <c r="CV95" i="167"/>
  <c r="CV158" i="167"/>
  <c r="ET208" i="165" s="1"/>
  <c r="ET207" i="165" s="1"/>
  <c r="CV113" i="167"/>
  <c r="CS4" i="167"/>
  <c r="CW4" i="167"/>
  <c r="CZ27" i="167"/>
  <c r="DJ54" i="167"/>
  <c r="CP54" i="167" s="1"/>
  <c r="EQ54" i="165" s="1"/>
  <c r="DJ77" i="167"/>
  <c r="CP77" i="167" s="1"/>
  <c r="EQ77" i="165" s="1"/>
  <c r="DJ68" i="167"/>
  <c r="CP68" i="167" s="1"/>
  <c r="EQ68" i="165" s="1"/>
  <c r="DJ93" i="167"/>
  <c r="CP93" i="167" s="1"/>
  <c r="EQ93" i="165" s="1"/>
  <c r="DB62" i="167"/>
  <c r="CY67" i="167"/>
  <c r="CZ62" i="167"/>
  <c r="CZ37" i="167"/>
  <c r="CZ113" i="167"/>
  <c r="CZ84" i="167"/>
  <c r="DJ141" i="167"/>
  <c r="CP141" i="167" s="1"/>
  <c r="DJ140" i="167"/>
  <c r="CP140" i="167" s="1"/>
  <c r="DJ129" i="167"/>
  <c r="CP129" i="167" s="1"/>
  <c r="EQ129" i="165" s="1"/>
  <c r="DJ132" i="167"/>
  <c r="CP132" i="167" s="1"/>
  <c r="EQ132" i="165" s="1"/>
  <c r="DJ116" i="167"/>
  <c r="CP116" i="167" s="1"/>
  <c r="EQ116" i="165" s="1"/>
  <c r="DJ89" i="167"/>
  <c r="CP89" i="167" s="1"/>
  <c r="EQ89" i="165" s="1"/>
  <c r="DJ110" i="167"/>
  <c r="CP110" i="167" s="1"/>
  <c r="EQ110" i="165" s="1"/>
  <c r="DJ90" i="167"/>
  <c r="CP90" i="167" s="1"/>
  <c r="EQ90" i="165" s="1"/>
  <c r="DJ81" i="167"/>
  <c r="CP81" i="167" s="1"/>
  <c r="EQ81" i="165" s="1"/>
  <c r="DJ108" i="167"/>
  <c r="CP108" i="167" s="1"/>
  <c r="EQ108" i="165" s="1"/>
  <c r="DJ65" i="167"/>
  <c r="CP65" i="167" s="1"/>
  <c r="EQ65" i="165" s="1"/>
  <c r="DJ56" i="167"/>
  <c r="CP56" i="167" s="1"/>
  <c r="EQ56" i="165" s="1"/>
  <c r="DJ57" i="167"/>
  <c r="CP57" i="167" s="1"/>
  <c r="EQ57" i="165" s="1"/>
  <c r="DJ16" i="167"/>
  <c r="CP16" i="167" s="1"/>
  <c r="EQ16" i="165" s="1"/>
  <c r="DJ23" i="167"/>
  <c r="CP23" i="167" s="1"/>
  <c r="EQ23" i="165" s="1"/>
  <c r="DJ39" i="167"/>
  <c r="CP39" i="167" s="1"/>
  <c r="EQ39" i="165" s="1"/>
  <c r="DJ21" i="167"/>
  <c r="CP21" i="167" s="1"/>
  <c r="EQ21" i="165" s="1"/>
  <c r="DJ59" i="167"/>
  <c r="CP59" i="167" s="1"/>
  <c r="EQ59" i="165" s="1"/>
  <c r="DJ8" i="167"/>
  <c r="DJ17" i="167"/>
  <c r="CP17" i="167" s="1"/>
  <c r="EQ17" i="165" s="1"/>
  <c r="DJ19" i="167"/>
  <c r="CP19" i="167" s="1"/>
  <c r="EQ19" i="165" s="1"/>
  <c r="DJ11" i="167"/>
  <c r="CP11" i="167" s="1"/>
  <c r="EQ11" i="165" s="1"/>
  <c r="DJ15" i="167"/>
  <c r="CP15" i="167" s="1"/>
  <c r="EQ15" i="165" s="1"/>
  <c r="DJ43" i="167"/>
  <c r="CP43" i="167" s="1"/>
  <c r="EQ43" i="165" s="1"/>
  <c r="DJ12" i="167"/>
  <c r="CP12" i="167" s="1"/>
  <c r="EQ12" i="165" s="1"/>
  <c r="DJ47" i="167"/>
  <c r="CP47" i="167" s="1"/>
  <c r="EQ47" i="165" s="1"/>
  <c r="DJ52" i="167"/>
  <c r="CP52" i="167" s="1"/>
  <c r="EQ52" i="165" s="1"/>
  <c r="DJ69" i="167"/>
  <c r="CP69" i="167" s="1"/>
  <c r="EQ69" i="165" s="1"/>
  <c r="DJ41" i="167"/>
  <c r="CP41" i="167" s="1"/>
  <c r="EQ41" i="165" s="1"/>
  <c r="DJ80" i="167"/>
  <c r="CP80" i="167" s="1"/>
  <c r="EQ80" i="165" s="1"/>
  <c r="DJ76" i="167"/>
  <c r="CP76" i="167" s="1"/>
  <c r="EQ76" i="165" s="1"/>
  <c r="DJ40" i="167"/>
  <c r="CP40" i="167" s="1"/>
  <c r="EQ40" i="165" s="1"/>
  <c r="DJ64" i="167"/>
  <c r="CP64" i="167" s="1"/>
  <c r="EQ64" i="165" s="1"/>
  <c r="DJ117" i="167"/>
  <c r="CP117" i="167" s="1"/>
  <c r="EQ117" i="165" s="1"/>
  <c r="DJ32" i="167"/>
  <c r="CP32" i="167" s="1"/>
  <c r="EQ32" i="165" s="1"/>
  <c r="DJ48" i="167"/>
  <c r="CP48" i="167" s="1"/>
  <c r="EQ48" i="165" s="1"/>
  <c r="DJ75" i="167"/>
  <c r="CP75" i="167" s="1"/>
  <c r="EQ75" i="165" s="1"/>
  <c r="DJ111" i="167"/>
  <c r="CP111" i="167" s="1"/>
  <c r="EQ111" i="165" s="1"/>
  <c r="DJ134" i="167"/>
  <c r="CP134" i="167" s="1"/>
  <c r="EQ134" i="165" s="1"/>
  <c r="DJ128" i="167"/>
  <c r="CP128" i="167" s="1"/>
  <c r="EQ128" i="165" s="1"/>
  <c r="DJ147" i="167"/>
  <c r="CP147" i="167" s="1"/>
  <c r="DJ136" i="167"/>
  <c r="CP136" i="167" s="1"/>
  <c r="EQ136" i="165" s="1"/>
  <c r="DJ102" i="167"/>
  <c r="CP102" i="167" s="1"/>
  <c r="EQ102" i="165" s="1"/>
  <c r="DJ143" i="167"/>
  <c r="CP143" i="167" s="1"/>
  <c r="DJ126" i="167"/>
  <c r="CP126" i="167" s="1"/>
  <c r="EQ126" i="165" s="1"/>
  <c r="DJ152" i="167"/>
  <c r="CP152" i="167" s="1"/>
  <c r="DJ101" i="167"/>
  <c r="CP101" i="167" s="1"/>
  <c r="EQ101" i="165" s="1"/>
  <c r="DJ153" i="167"/>
  <c r="CP153" i="167" s="1"/>
  <c r="DJ156" i="167"/>
  <c r="CP156" i="167" s="1"/>
  <c r="DJ53" i="167"/>
  <c r="CP53" i="167" s="1"/>
  <c r="EQ53" i="165" s="1"/>
  <c r="DJ107" i="167"/>
  <c r="CP107" i="167" s="1"/>
  <c r="EQ107" i="165" s="1"/>
  <c r="DJ115" i="167"/>
  <c r="CP115" i="167" s="1"/>
  <c r="EQ115" i="165" s="1"/>
  <c r="DJ119" i="167"/>
  <c r="CP119" i="167" s="1"/>
  <c r="EQ119" i="165" s="1"/>
  <c r="DJ109" i="167"/>
  <c r="CP109" i="167" s="1"/>
  <c r="EQ109" i="165" s="1"/>
  <c r="DJ133" i="167"/>
  <c r="CP133" i="167" s="1"/>
  <c r="EQ133" i="165" s="1"/>
  <c r="DJ157" i="167"/>
  <c r="CP157" i="167" s="1"/>
  <c r="DJ146" i="167"/>
  <c r="CP146" i="167" s="1"/>
  <c r="DJ142" i="167"/>
  <c r="CP142" i="167" s="1"/>
  <c r="DJ151" i="167"/>
  <c r="CP151" i="167" s="1"/>
  <c r="DJ149" i="167"/>
  <c r="CP149" i="167" s="1"/>
  <c r="DJ155" i="167"/>
  <c r="CP155" i="167" s="1"/>
  <c r="DJ82" i="167"/>
  <c r="CP82" i="167" s="1"/>
  <c r="EQ82" i="165" s="1"/>
  <c r="DJ100" i="167"/>
  <c r="CP100" i="167" s="1"/>
  <c r="EQ100" i="165" s="1"/>
  <c r="DJ67" i="167"/>
  <c r="CP67" i="167" s="1"/>
  <c r="EQ67" i="165" s="1"/>
  <c r="DJ33" i="167"/>
  <c r="CP33" i="167" s="1"/>
  <c r="EQ33" i="165" s="1"/>
  <c r="DJ150" i="167"/>
  <c r="CP150" i="167" s="1"/>
  <c r="DJ137" i="167"/>
  <c r="CP137" i="167" s="1"/>
  <c r="DJ138" i="167"/>
  <c r="CP138" i="167" s="1"/>
  <c r="DJ86" i="167"/>
  <c r="CP86" i="167" s="1"/>
  <c r="EQ86" i="165" s="1"/>
  <c r="DJ87" i="167"/>
  <c r="CP87" i="167" s="1"/>
  <c r="EQ87" i="165" s="1"/>
  <c r="DJ51" i="167"/>
  <c r="CP51" i="167" s="1"/>
  <c r="EQ51" i="165" s="1"/>
  <c r="DJ103" i="167"/>
  <c r="CP103" i="167" s="1"/>
  <c r="EQ103" i="165" s="1"/>
  <c r="DJ112" i="167"/>
  <c r="CP112" i="167" s="1"/>
  <c r="EQ112" i="165" s="1"/>
  <c r="DJ145" i="167"/>
  <c r="CP145" i="167" s="1"/>
  <c r="DJ131" i="167"/>
  <c r="CP131" i="167" s="1"/>
  <c r="EQ131" i="165" s="1"/>
  <c r="DJ130" i="167"/>
  <c r="CP130" i="167" s="1"/>
  <c r="EQ130" i="165" s="1"/>
  <c r="DJ106" i="167"/>
  <c r="CP106" i="167" s="1"/>
  <c r="EQ106" i="165" s="1"/>
  <c r="DJ83" i="167"/>
  <c r="CP83" i="167" s="1"/>
  <c r="EQ83" i="165" s="1"/>
  <c r="DJ148" i="167"/>
  <c r="CP148" i="167" s="1"/>
  <c r="DJ144" i="167"/>
  <c r="CP144" i="167" s="1"/>
  <c r="DJ120" i="167"/>
  <c r="CP120" i="167" s="1"/>
  <c r="EQ120" i="165" s="1"/>
  <c r="DJ73" i="167"/>
  <c r="CP73" i="167" s="1"/>
  <c r="EQ73" i="165" s="1"/>
  <c r="DJ121" i="167"/>
  <c r="CP121" i="167" s="1"/>
  <c r="EQ121" i="165" s="1"/>
  <c r="DJ105" i="167"/>
  <c r="CP105" i="167" s="1"/>
  <c r="EQ105" i="165" s="1"/>
  <c r="DJ46" i="167"/>
  <c r="CP46" i="167" s="1"/>
  <c r="EQ46" i="165" s="1"/>
  <c r="DJ135" i="167"/>
  <c r="CP135" i="167" s="1"/>
  <c r="EQ135" i="165" s="1"/>
  <c r="DJ123" i="167"/>
  <c r="CP123" i="167" s="1"/>
  <c r="EQ123" i="165" s="1"/>
  <c r="DJ91" i="167"/>
  <c r="CP91" i="167" s="1"/>
  <c r="EQ91" i="165" s="1"/>
  <c r="DJ79" i="167"/>
  <c r="CP79" i="167" s="1"/>
  <c r="EQ79" i="165" s="1"/>
  <c r="DJ127" i="167"/>
  <c r="CP127" i="167" s="1"/>
  <c r="EQ127" i="165" s="1"/>
  <c r="DJ84" i="167"/>
  <c r="CP84" i="167" s="1"/>
  <c r="EQ84" i="165" s="1"/>
  <c r="DJ139" i="167"/>
  <c r="CP139" i="167" s="1"/>
  <c r="DJ118" i="167"/>
  <c r="CP118" i="167" s="1"/>
  <c r="EQ118" i="165" s="1"/>
  <c r="DJ71" i="167"/>
  <c r="CP71" i="167" s="1"/>
  <c r="EQ71" i="165" s="1"/>
  <c r="DJ104" i="167"/>
  <c r="CP104" i="167" s="1"/>
  <c r="EQ104" i="165" s="1"/>
  <c r="DJ113" i="167"/>
  <c r="CP113" i="167" s="1"/>
  <c r="EQ113" i="165" s="1"/>
  <c r="DJ74" i="167"/>
  <c r="CP74" i="167" s="1"/>
  <c r="EQ74" i="165" s="1"/>
  <c r="DJ154" i="167"/>
  <c r="CP154" i="167" s="1"/>
  <c r="DJ124" i="167"/>
  <c r="CP124" i="167" s="1"/>
  <c r="EQ124" i="165" s="1"/>
  <c r="DJ44" i="167"/>
  <c r="CP44" i="167" s="1"/>
  <c r="EQ44" i="165" s="1"/>
  <c r="DJ78" i="167"/>
  <c r="CP78" i="167" s="1"/>
  <c r="EQ78" i="165" s="1"/>
  <c r="DJ92" i="167"/>
  <c r="CP92" i="167" s="1"/>
  <c r="EQ92" i="165" s="1"/>
  <c r="DJ158" i="167"/>
  <c r="CP158" i="167" s="1"/>
  <c r="EQ208" i="165" s="1"/>
  <c r="EQ207" i="165" s="1"/>
  <c r="DJ125" i="167"/>
  <c r="CP125" i="167" s="1"/>
  <c r="EQ125" i="165" s="1"/>
  <c r="DJ122" i="167"/>
  <c r="CP122" i="167" s="1"/>
  <c r="EQ122" i="165" s="1"/>
  <c r="DJ61" i="167"/>
  <c r="CP61" i="167" s="1"/>
  <c r="EQ61" i="165" s="1"/>
  <c r="DJ114" i="167"/>
  <c r="CP114" i="167" s="1"/>
  <c r="EQ114" i="165" s="1"/>
  <c r="DJ88" i="167"/>
  <c r="CP88" i="167" s="1"/>
  <c r="EQ88" i="165" s="1"/>
  <c r="DJ95" i="167"/>
  <c r="CP95" i="167" s="1"/>
  <c r="EQ95" i="165" s="1"/>
  <c r="CX140" i="167"/>
  <c r="CX128" i="167"/>
  <c r="CX108" i="167"/>
  <c r="CX75" i="167"/>
  <c r="CX39" i="167"/>
  <c r="CX26" i="167"/>
  <c r="CX29" i="167"/>
  <c r="CX77" i="167"/>
  <c r="CX15" i="167"/>
  <c r="CX23" i="167"/>
  <c r="CX41" i="167"/>
  <c r="CX55" i="167"/>
  <c r="CX19" i="167"/>
  <c r="CX50" i="167"/>
  <c r="CX99" i="167"/>
  <c r="CX82" i="167"/>
  <c r="CX101" i="167"/>
  <c r="CX89" i="167"/>
  <c r="CX81" i="167"/>
  <c r="CX119" i="167"/>
  <c r="CX145" i="167"/>
  <c r="CX157" i="167"/>
  <c r="CX130" i="167"/>
  <c r="CX158" i="167"/>
  <c r="CX138" i="167"/>
  <c r="CX114" i="167"/>
  <c r="CX155" i="167"/>
  <c r="CX146" i="167"/>
  <c r="CX106" i="167"/>
  <c r="CX142" i="167"/>
  <c r="CX152" i="167"/>
  <c r="CX151" i="167"/>
  <c r="CX90" i="167"/>
  <c r="CX112" i="167"/>
  <c r="CX144" i="167"/>
  <c r="CX148" i="167"/>
  <c r="CX116" i="167"/>
  <c r="CX113" i="167"/>
  <c r="CX136" i="167"/>
  <c r="CX80" i="167"/>
  <c r="CX135" i="167"/>
  <c r="CX79" i="167"/>
  <c r="CX153" i="167"/>
  <c r="CX149" i="167"/>
  <c r="CX92" i="167"/>
  <c r="CX150" i="167"/>
  <c r="CX120" i="167"/>
  <c r="CX32" i="167"/>
  <c r="CX134" i="167"/>
  <c r="CX123" i="167"/>
  <c r="CX129" i="167"/>
  <c r="CX115" i="167"/>
  <c r="CX141" i="167"/>
  <c r="CX97" i="167"/>
  <c r="CX125" i="167"/>
  <c r="CX143" i="167"/>
  <c r="CX28" i="167"/>
  <c r="DJ36" i="167"/>
  <c r="CP36" i="167" s="1"/>
  <c r="EQ36" i="165" s="1"/>
  <c r="DB135" i="167"/>
  <c r="DB117" i="167"/>
  <c r="DB81" i="167"/>
  <c r="DB83" i="167"/>
  <c r="DB47" i="167"/>
  <c r="DB43" i="167"/>
  <c r="DB75" i="167"/>
  <c r="DB67" i="167"/>
  <c r="DB40" i="167"/>
  <c r="DB69" i="167"/>
  <c r="DB23" i="167"/>
  <c r="DB89" i="167"/>
  <c r="DB45" i="167"/>
  <c r="DB58" i="167"/>
  <c r="DB50" i="167"/>
  <c r="DB79" i="167"/>
  <c r="DB48" i="167"/>
  <c r="DB59" i="167"/>
  <c r="DB127" i="167"/>
  <c r="DB126" i="167"/>
  <c r="DB55" i="167"/>
  <c r="DB115" i="167"/>
  <c r="DB137" i="167"/>
  <c r="DB153" i="167"/>
  <c r="DB139" i="167"/>
  <c r="DB141" i="167"/>
  <c r="DB133" i="167"/>
  <c r="DB154" i="167"/>
  <c r="DB147" i="167"/>
  <c r="DB138" i="167"/>
  <c r="DB110" i="167"/>
  <c r="DB91" i="167"/>
  <c r="DB100" i="167"/>
  <c r="DB124" i="167"/>
  <c r="DB107" i="167"/>
  <c r="DB114" i="167"/>
  <c r="DB36" i="167"/>
  <c r="DB102" i="167"/>
  <c r="DB156" i="167"/>
  <c r="DB120" i="167"/>
  <c r="DB82" i="167"/>
  <c r="DB93" i="167"/>
  <c r="DB155" i="167"/>
  <c r="DB144" i="167"/>
  <c r="DB99" i="167"/>
  <c r="DB151" i="167"/>
  <c r="DB22" i="167"/>
  <c r="DB136" i="167"/>
  <c r="DB71" i="167"/>
  <c r="DB111" i="167"/>
  <c r="DB150" i="167"/>
  <c r="DB128" i="167"/>
  <c r="DB53" i="167"/>
  <c r="DB13" i="167"/>
  <c r="DB10" i="167"/>
  <c r="EG5" i="167"/>
  <c r="DJ35" i="167"/>
  <c r="CP35" i="167" s="1"/>
  <c r="EQ35" i="165" s="1"/>
  <c r="DJ50" i="167"/>
  <c r="CP50" i="167" s="1"/>
  <c r="EQ50" i="165" s="1"/>
  <c r="EH5" i="167"/>
  <c r="EH3" i="167" s="1"/>
  <c r="DJ37" i="167"/>
  <c r="CP37" i="167" s="1"/>
  <c r="EQ37" i="165" s="1"/>
  <c r="CY36" i="167"/>
  <c r="DJ18" i="167"/>
  <c r="CP18" i="167" s="1"/>
  <c r="EQ18" i="165" s="1"/>
  <c r="CT35" i="167"/>
  <c r="ES35" i="165" s="1"/>
  <c r="DJ42" i="167"/>
  <c r="CP42" i="167" s="1"/>
  <c r="EQ42" i="165" s="1"/>
  <c r="CX69" i="167"/>
  <c r="CY72" i="167"/>
  <c r="CX52" i="167"/>
  <c r="CZ69" i="167"/>
  <c r="DJ22" i="167"/>
  <c r="CP22" i="167" s="1"/>
  <c r="EQ22" i="165" s="1"/>
  <c r="CT55" i="167"/>
  <c r="ES55" i="165" s="1"/>
  <c r="CT23" i="167"/>
  <c r="ES23" i="165" s="1"/>
  <c r="CT58" i="167"/>
  <c r="ES58" i="165" s="1"/>
  <c r="CX84" i="167"/>
  <c r="CZ98" i="167"/>
  <c r="CZ65" i="167"/>
  <c r="CY118" i="167"/>
  <c r="CQ4" i="167"/>
  <c r="CX11" i="167"/>
  <c r="EU11" i="165" s="1"/>
  <c r="CV12" i="167"/>
  <c r="ET12" i="165" s="1"/>
  <c r="DJ13" i="167"/>
  <c r="CP13" i="167" s="1"/>
  <c r="EQ13" i="165" s="1"/>
  <c r="CZ35" i="167"/>
  <c r="CY64" i="167"/>
  <c r="CZ59" i="167"/>
  <c r="CZ67" i="167"/>
  <c r="CX66" i="167"/>
  <c r="DB25" i="167"/>
  <c r="CV63" i="167"/>
  <c r="DJ55" i="167"/>
  <c r="CP55" i="167" s="1"/>
  <c r="EQ55" i="165" s="1"/>
  <c r="DB14" i="167"/>
  <c r="CT42" i="167"/>
  <c r="ES42" i="165" s="1"/>
  <c r="CX96" i="167"/>
  <c r="CX91" i="167"/>
  <c r="CY105" i="167"/>
  <c r="CV18" i="167"/>
  <c r="ET18" i="165" s="1"/>
  <c r="CX17" i="167"/>
  <c r="CX10" i="167"/>
  <c r="EU10" i="165" s="1"/>
  <c r="CX73" i="167"/>
  <c r="CX71" i="167"/>
  <c r="DB72" i="167"/>
  <c r="CX67" i="167"/>
  <c r="DJ63" i="167"/>
  <c r="CP63" i="167" s="1"/>
  <c r="EQ63" i="165" s="1"/>
  <c r="CT39" i="167"/>
  <c r="ES39" i="165" s="1"/>
  <c r="CV84" i="167"/>
  <c r="CX95" i="167"/>
  <c r="CT72" i="167"/>
  <c r="ES72" i="165" s="1"/>
  <c r="CV52" i="167"/>
  <c r="CZ9" i="167"/>
  <c r="CX30" i="167"/>
  <c r="EU30" i="165" s="1"/>
  <c r="DB64" i="167"/>
  <c r="DJ70" i="167"/>
  <c r="CP70" i="167" s="1"/>
  <c r="EQ70" i="165" s="1"/>
  <c r="DB103" i="167"/>
  <c r="CT101" i="167"/>
  <c r="ES101" i="165" s="1"/>
  <c r="CV116" i="167"/>
  <c r="CX124" i="167"/>
  <c r="CY145" i="167"/>
  <c r="CY133" i="167"/>
  <c r="CY137" i="167"/>
  <c r="CY140" i="167"/>
  <c r="CY130" i="167"/>
  <c r="CY121" i="167"/>
  <c r="CY109" i="167"/>
  <c r="CY99" i="167"/>
  <c r="CY112" i="167"/>
  <c r="CY92" i="167"/>
  <c r="CY95" i="167"/>
  <c r="CY91" i="167"/>
  <c r="CY77" i="167"/>
  <c r="CY86" i="167"/>
  <c r="CY61" i="167"/>
  <c r="CY81" i="167"/>
  <c r="CY48" i="167"/>
  <c r="CY75" i="167"/>
  <c r="CY63" i="167"/>
  <c r="CY45" i="167"/>
  <c r="CY32" i="167"/>
  <c r="CY23" i="167"/>
  <c r="CY41" i="167"/>
  <c r="CY42" i="167"/>
  <c r="CY33" i="167"/>
  <c r="DA5" i="167"/>
  <c r="CY139" i="167"/>
  <c r="CY21" i="167"/>
  <c r="CY25" i="167"/>
  <c r="CY34" i="167"/>
  <c r="CY22" i="167"/>
  <c r="CY17" i="167"/>
  <c r="CY35" i="167"/>
  <c r="CY46" i="167"/>
  <c r="CY57" i="167"/>
  <c r="CY9" i="167"/>
  <c r="CY47" i="167"/>
  <c r="CY13" i="167"/>
  <c r="CY19" i="167"/>
  <c r="CY89" i="167"/>
  <c r="CY51" i="167"/>
  <c r="CY52" i="167"/>
  <c r="CY29" i="167"/>
  <c r="CY85" i="167"/>
  <c r="CY58" i="167"/>
  <c r="CY49" i="167"/>
  <c r="CY87" i="167"/>
  <c r="CY76" i="167"/>
  <c r="CY69" i="167"/>
  <c r="CY80" i="167"/>
  <c r="CY117" i="167"/>
  <c r="CY39" i="167"/>
  <c r="CY15" i="167"/>
  <c r="CY53" i="167"/>
  <c r="CY62" i="167"/>
  <c r="CY128" i="167"/>
  <c r="CY134" i="167"/>
  <c r="CY111" i="167"/>
  <c r="CY90" i="167"/>
  <c r="CY104" i="167"/>
  <c r="CY120" i="167"/>
  <c r="CY123" i="167"/>
  <c r="CY153" i="167"/>
  <c r="CY126" i="167"/>
  <c r="CY37" i="167"/>
  <c r="CY66" i="167"/>
  <c r="CY79" i="167"/>
  <c r="CY65" i="167"/>
  <c r="CY84" i="167"/>
  <c r="CY119" i="167"/>
  <c r="CY60" i="167"/>
  <c r="CY147" i="167"/>
  <c r="CY82" i="167"/>
  <c r="CY127" i="167"/>
  <c r="CY143" i="167"/>
  <c r="CY149" i="167"/>
  <c r="CY73" i="167"/>
  <c r="CY141" i="167"/>
  <c r="CY116" i="167"/>
  <c r="CY150" i="167"/>
  <c r="CY132" i="167"/>
  <c r="CY155" i="167"/>
  <c r="CY146" i="167"/>
  <c r="CY102" i="167"/>
  <c r="CY148" i="167"/>
  <c r="CY142" i="167"/>
  <c r="CY113" i="167"/>
  <c r="CY152" i="167"/>
  <c r="CY154" i="167"/>
  <c r="CY18" i="167"/>
  <c r="CY83" i="167"/>
  <c r="CY151" i="167"/>
  <c r="CY138" i="167"/>
  <c r="CY101" i="167"/>
  <c r="CY98" i="167"/>
  <c r="CY124" i="167"/>
  <c r="CY158" i="167"/>
  <c r="CY136" i="167"/>
  <c r="CY59" i="167"/>
  <c r="CY107" i="167"/>
  <c r="CY131" i="167"/>
  <c r="CY144" i="167"/>
  <c r="CY71" i="167"/>
  <c r="CY115" i="167"/>
  <c r="CY157" i="167"/>
  <c r="CY122" i="167"/>
  <c r="CY88" i="167"/>
  <c r="CY94" i="167"/>
  <c r="CY56" i="167"/>
  <c r="CY43" i="167"/>
  <c r="CY135" i="167"/>
  <c r="CY129" i="167"/>
  <c r="CY156" i="167"/>
  <c r="CY54" i="167"/>
  <c r="CY110" i="167"/>
  <c r="CY108" i="167"/>
  <c r="CY114" i="167"/>
  <c r="CY125" i="167"/>
  <c r="CY97" i="167"/>
  <c r="CY93" i="167"/>
  <c r="CU4" i="167"/>
  <c r="CT25" i="167"/>
  <c r="ES25" i="165" s="1"/>
  <c r="CY27" i="167"/>
  <c r="CX40" i="167"/>
  <c r="DB88" i="167"/>
  <c r="CV96" i="167"/>
  <c r="CT74" i="167"/>
  <c r="ES74" i="165" s="1"/>
  <c r="CZ46" i="167"/>
  <c r="DJ62" i="167"/>
  <c r="CP62" i="167" s="1"/>
  <c r="EQ62" i="165" s="1"/>
  <c r="DJ94" i="167"/>
  <c r="CP94" i="167" s="1"/>
  <c r="EQ94" i="165" s="1"/>
  <c r="CZ83" i="167"/>
  <c r="CX18" i="167"/>
  <c r="DJ66" i="167"/>
  <c r="CP66" i="167" s="1"/>
  <c r="EQ66" i="165" s="1"/>
  <c r="CT69" i="167"/>
  <c r="ES69" i="165" s="1"/>
  <c r="CT96" i="167"/>
  <c r="ES96" i="165" s="1"/>
  <c r="CX22" i="167"/>
  <c r="CY96" i="167"/>
  <c r="EE3" i="167"/>
  <c r="CY28" i="167"/>
  <c r="DJ20" i="167"/>
  <c r="CP20" i="167" s="1"/>
  <c r="EQ20" i="165" s="1"/>
  <c r="CV35" i="167"/>
  <c r="ET35" i="165" s="1"/>
  <c r="CV57" i="167"/>
  <c r="CZ45" i="167"/>
  <c r="CY68" i="167"/>
  <c r="DB18" i="167"/>
  <c r="DJ58" i="167"/>
  <c r="CP58" i="167" s="1"/>
  <c r="EQ58" i="165" s="1"/>
  <c r="CT71" i="167"/>
  <c r="ES71" i="165" s="1"/>
  <c r="CT68" i="167"/>
  <c r="ES68" i="165" s="1"/>
  <c r="CT38" i="167"/>
  <c r="ES38" i="165" s="1"/>
  <c r="CV61" i="167"/>
  <c r="CT63" i="167"/>
  <c r="ES63" i="165" s="1"/>
  <c r="CY12" i="167"/>
  <c r="DJ28" i="167"/>
  <c r="CP28" i="167" s="1"/>
  <c r="EQ28" i="165" s="1"/>
  <c r="CT77" i="167"/>
  <c r="ES77" i="165" s="1"/>
  <c r="CY70" i="167"/>
  <c r="CT32" i="167"/>
  <c r="ES32" i="165" s="1"/>
  <c r="CZ78" i="167"/>
  <c r="CT70" i="167"/>
  <c r="ES70" i="165" s="1"/>
  <c r="CT95" i="167"/>
  <c r="ES95" i="165" s="1"/>
  <c r="CY103" i="167"/>
  <c r="DJ99" i="167"/>
  <c r="CP99" i="167" s="1"/>
  <c r="EQ99" i="165" s="1"/>
  <c r="CT114" i="167"/>
  <c r="ES114" i="165" s="1"/>
  <c r="EF3" i="167"/>
  <c r="CY8" i="167"/>
  <c r="CY20" i="167"/>
  <c r="CX24" i="167"/>
  <c r="DJ34" i="167"/>
  <c r="CP34" i="167" s="1"/>
  <c r="EQ34" i="165" s="1"/>
  <c r="CV77" i="167"/>
  <c r="DJ72" i="167"/>
  <c r="CP72" i="167" s="1"/>
  <c r="EQ72" i="165" s="1"/>
  <c r="CT46" i="167"/>
  <c r="ES46" i="165" s="1"/>
  <c r="DB73" i="167"/>
  <c r="DJ96" i="167"/>
  <c r="CP96" i="167" s="1"/>
  <c r="EQ96" i="165" s="1"/>
  <c r="CV28" i="167"/>
  <c r="ET28" i="165" s="1"/>
  <c r="CY31" i="167"/>
  <c r="DJ45" i="167"/>
  <c r="CP45" i="167" s="1"/>
  <c r="EQ45" i="165" s="1"/>
  <c r="CX68" i="167"/>
  <c r="CX47" i="167"/>
  <c r="CX53" i="167"/>
  <c r="CT62" i="167"/>
  <c r="ES62" i="165" s="1"/>
  <c r="CX78" i="167"/>
  <c r="CT79" i="167"/>
  <c r="ES79" i="165" s="1"/>
  <c r="CR111" i="167"/>
  <c r="CR119" i="167"/>
  <c r="CR76" i="167"/>
  <c r="ER76" i="165" s="1"/>
  <c r="CR16" i="167"/>
  <c r="ER16" i="165" s="1"/>
  <c r="CR13" i="167"/>
  <c r="CR70" i="167"/>
  <c r="ER70" i="165" s="1"/>
  <c r="CR62" i="167"/>
  <c r="ER62" i="165" s="1"/>
  <c r="CR49" i="167"/>
  <c r="ER49" i="165" s="1"/>
  <c r="CR48" i="167"/>
  <c r="ER48" i="165" s="1"/>
  <c r="CR91" i="167"/>
  <c r="ER91" i="165" s="1"/>
  <c r="CR81" i="167"/>
  <c r="ER81" i="165" s="1"/>
  <c r="CR44" i="167"/>
  <c r="ER44" i="165" s="1"/>
  <c r="CR75" i="167"/>
  <c r="ER75" i="165" s="1"/>
  <c r="CR90" i="167"/>
  <c r="ER90" i="165" s="1"/>
  <c r="CR61" i="167"/>
  <c r="ER61" i="165" s="1"/>
  <c r="CR107" i="167"/>
  <c r="CR140" i="167"/>
  <c r="CR120" i="167"/>
  <c r="CR134" i="167"/>
  <c r="CR104" i="167"/>
  <c r="CR57" i="167"/>
  <c r="ER57" i="165" s="1"/>
  <c r="CR86" i="167"/>
  <c r="ER86" i="165" s="1"/>
  <c r="CR137" i="167"/>
  <c r="CR136" i="167"/>
  <c r="CR124" i="167"/>
  <c r="CR133" i="167"/>
  <c r="CR132" i="167"/>
  <c r="CR118" i="167"/>
  <c r="CR139" i="167"/>
  <c r="CR147" i="167"/>
  <c r="CR50" i="167"/>
  <c r="ER50" i="165" s="1"/>
  <c r="CR158" i="167"/>
  <c r="ER208" i="165" s="1"/>
  <c r="ER207" i="165" s="1"/>
  <c r="CR105" i="167"/>
  <c r="CR126" i="167"/>
  <c r="CR146" i="167"/>
  <c r="CR106" i="167"/>
  <c r="CR155" i="167"/>
  <c r="EG4" i="167"/>
  <c r="DS125" i="167" s="1"/>
  <c r="CR157" i="167"/>
  <c r="CR102" i="167"/>
  <c r="CR109" i="167"/>
  <c r="CR156" i="167"/>
  <c r="CR143" i="167"/>
  <c r="CR99" i="167"/>
  <c r="CR110" i="167"/>
  <c r="CR148" i="167"/>
  <c r="CR89" i="167"/>
  <c r="ER89" i="165" s="1"/>
  <c r="CR154" i="167"/>
  <c r="CR66" i="167"/>
  <c r="ER66" i="165" s="1"/>
  <c r="CR82" i="167"/>
  <c r="ER82" i="165" s="1"/>
  <c r="CR98" i="167"/>
  <c r="CR150" i="167"/>
  <c r="CR149" i="167"/>
  <c r="CR130" i="167"/>
  <c r="CR115" i="167"/>
  <c r="CR101" i="167"/>
  <c r="CR152" i="167"/>
  <c r="CR56" i="167"/>
  <c r="ER56" i="165" s="1"/>
  <c r="CR145" i="167"/>
  <c r="DN39" i="166"/>
  <c r="CX39" i="166" s="1"/>
  <c r="DN55" i="166"/>
  <c r="CX55" i="166" s="1"/>
  <c r="DN10" i="166"/>
  <c r="CX10" i="166" s="1"/>
  <c r="DN104" i="166"/>
  <c r="CX104" i="166" s="1"/>
  <c r="DN37" i="166"/>
  <c r="CX37" i="166" s="1"/>
  <c r="DN95" i="166"/>
  <c r="CX95" i="166" s="1"/>
  <c r="DN20" i="166"/>
  <c r="CX20" i="166" s="1"/>
  <c r="DN13" i="166"/>
  <c r="CX13" i="166" s="1"/>
  <c r="DN43" i="166"/>
  <c r="CX43" i="166" s="1"/>
  <c r="DN33" i="166"/>
  <c r="CX33" i="166" s="1"/>
  <c r="DN44" i="166"/>
  <c r="CX44" i="166" s="1"/>
  <c r="DN62" i="166"/>
  <c r="CX62" i="166" s="1"/>
  <c r="DN14" i="166"/>
  <c r="CX14" i="166" s="1"/>
  <c r="DN91" i="166"/>
  <c r="CX91" i="166" s="1"/>
  <c r="DN23" i="166"/>
  <c r="CX23" i="166" s="1"/>
  <c r="DN102" i="166"/>
  <c r="CX102" i="166" s="1"/>
  <c r="DN73" i="166"/>
  <c r="CX73" i="166" s="1"/>
  <c r="DN82" i="166"/>
  <c r="CX82" i="166" s="1"/>
  <c r="DN22" i="166"/>
  <c r="CX22" i="166" s="1"/>
  <c r="DP37" i="166"/>
  <c r="DP57" i="166"/>
  <c r="DL11" i="166"/>
  <c r="CT11" i="166" s="1"/>
  <c r="DO49" i="166"/>
  <c r="DN100" i="166"/>
  <c r="CX100" i="166" s="1"/>
  <c r="DO39" i="166"/>
  <c r="DN94" i="166"/>
  <c r="CX94" i="166" s="1"/>
  <c r="DN40" i="166"/>
  <c r="CX40" i="166" s="1"/>
  <c r="DK90" i="166"/>
  <c r="CR90" i="166" s="1"/>
  <c r="DN87" i="166"/>
  <c r="CX87" i="166" s="1"/>
  <c r="DN41" i="166"/>
  <c r="CX41" i="166" s="1"/>
  <c r="DN81" i="166"/>
  <c r="CX81" i="166" s="1"/>
  <c r="DN76" i="166"/>
  <c r="CX76" i="166" s="1"/>
  <c r="DN21" i="166"/>
  <c r="CX21" i="166" s="1"/>
  <c r="DN80" i="166"/>
  <c r="CX80" i="166" s="1"/>
  <c r="DN90" i="166"/>
  <c r="CX90" i="166" s="1"/>
  <c r="DP42" i="166"/>
  <c r="DN106" i="166"/>
  <c r="CX106" i="166" s="1"/>
  <c r="DN65" i="166"/>
  <c r="CX65" i="166" s="1"/>
  <c r="DN59" i="166"/>
  <c r="CX59" i="166" s="1"/>
  <c r="DN54" i="166"/>
  <c r="CX54" i="166" s="1"/>
  <c r="DN19" i="166"/>
  <c r="CX19" i="166" s="1"/>
  <c r="DN83" i="166"/>
  <c r="CX83" i="166" s="1"/>
  <c r="DN78" i="166"/>
  <c r="CX78" i="166" s="1"/>
  <c r="DN53" i="166"/>
  <c r="CX53" i="166" s="1"/>
  <c r="DN52" i="166"/>
  <c r="CX52" i="166" s="1"/>
  <c r="DN50" i="166"/>
  <c r="CX50" i="166" s="1"/>
  <c r="DN69" i="166"/>
  <c r="CX69" i="166" s="1"/>
  <c r="DP26" i="166"/>
  <c r="DB26" i="166" s="1"/>
  <c r="DN47" i="166"/>
  <c r="CX47" i="166" s="1"/>
  <c r="DQ99" i="166"/>
  <c r="DN60" i="166"/>
  <c r="CX60" i="166" s="1"/>
  <c r="DN45" i="166"/>
  <c r="CX45" i="166" s="1"/>
  <c r="DN12" i="166"/>
  <c r="CX12" i="166" s="1"/>
  <c r="DN38" i="166"/>
  <c r="CX38" i="166" s="1"/>
  <c r="DN29" i="166"/>
  <c r="CX29" i="166" s="1"/>
  <c r="DL69" i="166"/>
  <c r="CT69" i="166" s="1"/>
  <c r="DQ78" i="166"/>
  <c r="DN46" i="166"/>
  <c r="CX46" i="166" s="1"/>
  <c r="DK54" i="166"/>
  <c r="CR54" i="166" s="1"/>
  <c r="DN9" i="166"/>
  <c r="CX9" i="166" s="1"/>
  <c r="DL44" i="166"/>
  <c r="CT44" i="166" s="1"/>
  <c r="DR51" i="166"/>
  <c r="DR17" i="166"/>
  <c r="DP24" i="166"/>
  <c r="DR30" i="166"/>
  <c r="DR55" i="166"/>
  <c r="DP20" i="166"/>
  <c r="DP107" i="166"/>
  <c r="DP18" i="166"/>
  <c r="DO53" i="166"/>
  <c r="DK101" i="166"/>
  <c r="CR101" i="166" s="1"/>
  <c r="DO27" i="166"/>
  <c r="DP36" i="166"/>
  <c r="DR34" i="166"/>
  <c r="DR73" i="166"/>
  <c r="DP93" i="166"/>
  <c r="DJ22" i="166"/>
  <c r="CP22" i="166" s="1"/>
  <c r="DR45" i="166"/>
  <c r="DR13" i="166"/>
  <c r="DJ21" i="166"/>
  <c r="CP21" i="166" s="1"/>
  <c r="DJ90" i="166"/>
  <c r="CP90" i="166" s="1"/>
  <c r="DP74" i="166"/>
  <c r="DO17" i="166"/>
  <c r="DO60" i="166"/>
  <c r="DL77" i="166"/>
  <c r="CT77" i="166" s="1"/>
  <c r="DP99" i="166"/>
  <c r="DK23" i="166"/>
  <c r="CR23" i="166" s="1"/>
  <c r="DL14" i="166"/>
  <c r="CT14" i="166" s="1"/>
  <c r="DP45" i="166"/>
  <c r="DP65" i="166"/>
  <c r="DP50" i="166"/>
  <c r="DP61" i="166"/>
  <c r="DK33" i="166"/>
  <c r="CR33" i="166" s="1"/>
  <c r="DJ40" i="166"/>
  <c r="CP40" i="166" s="1"/>
  <c r="DR58" i="166"/>
  <c r="DK32" i="166"/>
  <c r="CR32" i="166" s="1"/>
  <c r="DO57" i="166"/>
  <c r="CZ57" i="166" s="1"/>
  <c r="DO43" i="166"/>
  <c r="DO64" i="166"/>
  <c r="DO22" i="166"/>
  <c r="DP53" i="166"/>
  <c r="DR104" i="166"/>
  <c r="DP47" i="166"/>
  <c r="DP22" i="166"/>
  <c r="DN85" i="166"/>
  <c r="CX85" i="166" s="1"/>
  <c r="DJ70" i="166"/>
  <c r="CP70" i="166" s="1"/>
  <c r="DM47" i="166"/>
  <c r="CV47" i="166" s="1"/>
  <c r="DM39" i="166"/>
  <c r="CV39" i="166" s="1"/>
  <c r="DQ19" i="166"/>
  <c r="DL95" i="166"/>
  <c r="CT95" i="166" s="1"/>
  <c r="DM17" i="166"/>
  <c r="CV17" i="166" s="1"/>
  <c r="DQ64" i="166"/>
  <c r="DJ67" i="166"/>
  <c r="CP67" i="166" s="1"/>
  <c r="DJ72" i="166"/>
  <c r="CP72" i="166" s="1"/>
  <c r="DL59" i="166"/>
  <c r="CT59" i="166" s="1"/>
  <c r="DP49" i="166"/>
  <c r="CJ10" i="166"/>
  <c r="EA6" i="166"/>
  <c r="CJ8" i="166"/>
  <c r="DY6" i="166"/>
  <c r="DQ9" i="166"/>
  <c r="DM8" i="166"/>
  <c r="DJ60" i="166"/>
  <c r="CP60" i="166" s="1"/>
  <c r="DL97" i="166"/>
  <c r="CT97" i="166" s="1"/>
  <c r="DL23" i="166"/>
  <c r="CT23" i="166" s="1"/>
  <c r="DQ33" i="166"/>
  <c r="DQ57" i="166"/>
  <c r="DR41" i="166"/>
  <c r="DR99" i="166"/>
  <c r="DR20" i="166"/>
  <c r="DJ63" i="166"/>
  <c r="CP63" i="166" s="1"/>
  <c r="DL81" i="166"/>
  <c r="CT81" i="166" s="1"/>
  <c r="DR53" i="166"/>
  <c r="DL78" i="166"/>
  <c r="CT78" i="166" s="1"/>
  <c r="DR102" i="166"/>
  <c r="DJ53" i="166"/>
  <c r="CP53" i="166" s="1"/>
  <c r="DM22" i="166"/>
  <c r="CV22" i="166" s="1"/>
  <c r="DQ32" i="166"/>
  <c r="DM96" i="166"/>
  <c r="CV96" i="166" s="1"/>
  <c r="DM98" i="166"/>
  <c r="CV98" i="166" s="1"/>
  <c r="DM92" i="166"/>
  <c r="CV92" i="166" s="1"/>
  <c r="DM90" i="166"/>
  <c r="CV90" i="166" s="1"/>
  <c r="DM75" i="166"/>
  <c r="CV75" i="166" s="1"/>
  <c r="DM61" i="166"/>
  <c r="CV61" i="166" s="1"/>
  <c r="DM68" i="166"/>
  <c r="CV68" i="166" s="1"/>
  <c r="DM54" i="166"/>
  <c r="CV54" i="166" s="1"/>
  <c r="DM31" i="166"/>
  <c r="CV31" i="166" s="1"/>
  <c r="DM42" i="166"/>
  <c r="CV42" i="166" s="1"/>
  <c r="DM28" i="166"/>
  <c r="CV28" i="166" s="1"/>
  <c r="DM30" i="166"/>
  <c r="CV30" i="166" s="1"/>
  <c r="DM29" i="166"/>
  <c r="CV29" i="166" s="1"/>
  <c r="DM15" i="166"/>
  <c r="CV15" i="166" s="1"/>
  <c r="DM53" i="166"/>
  <c r="CV53" i="166" s="1"/>
  <c r="DM70" i="166"/>
  <c r="CV70" i="166" s="1"/>
  <c r="DM85" i="166"/>
  <c r="CV85" i="166" s="1"/>
  <c r="DM102" i="166"/>
  <c r="CV102" i="166" s="1"/>
  <c r="DM101" i="166"/>
  <c r="CV101" i="166" s="1"/>
  <c r="DM34" i="166"/>
  <c r="CV34" i="166" s="1"/>
  <c r="DM26" i="166"/>
  <c r="CV26" i="166" s="1"/>
  <c r="DM72" i="166"/>
  <c r="CV72" i="166" s="1"/>
  <c r="DM52" i="166"/>
  <c r="CV52" i="166" s="1"/>
  <c r="DM62" i="166"/>
  <c r="CV62" i="166" s="1"/>
  <c r="DM99" i="166"/>
  <c r="CV99" i="166" s="1"/>
  <c r="DM104" i="166"/>
  <c r="CV104" i="166" s="1"/>
  <c r="DM41" i="166"/>
  <c r="CV41" i="166" s="1"/>
  <c r="DM49" i="166"/>
  <c r="CV49" i="166" s="1"/>
  <c r="DM51" i="166"/>
  <c r="CV51" i="166" s="1"/>
  <c r="DM88" i="166"/>
  <c r="CV88" i="166" s="1"/>
  <c r="DM56" i="166"/>
  <c r="CV56" i="166" s="1"/>
  <c r="DM106" i="166"/>
  <c r="CV106" i="166" s="1"/>
  <c r="DM45" i="166"/>
  <c r="CV45" i="166" s="1"/>
  <c r="DM84" i="166"/>
  <c r="CV84" i="166" s="1"/>
  <c r="DM38" i="166"/>
  <c r="CV38" i="166" s="1"/>
  <c r="DM43" i="166"/>
  <c r="CV43" i="166" s="1"/>
  <c r="DM50" i="166"/>
  <c r="CV50" i="166" s="1"/>
  <c r="DM105" i="166"/>
  <c r="CV105" i="166" s="1"/>
  <c r="DM107" i="166"/>
  <c r="CV107" i="166" s="1"/>
  <c r="DM32" i="166"/>
  <c r="CV32" i="166" s="1"/>
  <c r="DM91" i="166"/>
  <c r="CV91" i="166" s="1"/>
  <c r="DM14" i="166"/>
  <c r="CV14" i="166" s="1"/>
  <c r="DM67" i="166"/>
  <c r="CV67" i="166" s="1"/>
  <c r="DM77" i="166"/>
  <c r="CV77" i="166" s="1"/>
  <c r="DM33" i="166"/>
  <c r="CV33" i="166" s="1"/>
  <c r="DM103" i="166"/>
  <c r="CV103" i="166" s="1"/>
  <c r="DM108" i="166"/>
  <c r="CV108" i="166" s="1"/>
  <c r="DM94" i="166"/>
  <c r="CV94" i="166" s="1"/>
  <c r="DM83" i="166"/>
  <c r="CV83" i="166" s="1"/>
  <c r="DM13" i="166"/>
  <c r="CV13" i="166" s="1"/>
  <c r="DM46" i="166"/>
  <c r="CV46" i="166" s="1"/>
  <c r="DM87" i="166"/>
  <c r="CV87" i="166" s="1"/>
  <c r="DM80" i="166"/>
  <c r="CV80" i="166" s="1"/>
  <c r="DM57" i="166"/>
  <c r="CV57" i="166" s="1"/>
  <c r="DM37" i="166"/>
  <c r="CV37" i="166" s="1"/>
  <c r="DM20" i="166"/>
  <c r="CV20" i="166" s="1"/>
  <c r="DM25" i="166"/>
  <c r="CV25" i="166" s="1"/>
  <c r="DM10" i="166"/>
  <c r="CV10" i="166" s="1"/>
  <c r="DM19" i="166"/>
  <c r="CV19" i="166" s="1"/>
  <c r="DM65" i="166"/>
  <c r="CV65" i="166" s="1"/>
  <c r="DM18" i="166"/>
  <c r="CV18" i="166" s="1"/>
  <c r="DM78" i="166"/>
  <c r="CV78" i="166" s="1"/>
  <c r="DM74" i="166"/>
  <c r="CV74" i="166" s="1"/>
  <c r="DM81" i="166"/>
  <c r="CV81" i="166" s="1"/>
  <c r="DM71" i="166"/>
  <c r="CV71" i="166" s="1"/>
  <c r="DM100" i="166"/>
  <c r="CV100" i="166" s="1"/>
  <c r="DM44" i="166"/>
  <c r="CV44" i="166" s="1"/>
  <c r="DM16" i="166"/>
  <c r="CV16" i="166" s="1"/>
  <c r="DM55" i="166"/>
  <c r="CV55" i="166" s="1"/>
  <c r="DM93" i="166"/>
  <c r="CV93" i="166" s="1"/>
  <c r="DJ108" i="166"/>
  <c r="CP108" i="166" s="1"/>
  <c r="DL53" i="166"/>
  <c r="CT53" i="166" s="1"/>
  <c r="DJ83" i="166"/>
  <c r="CP83" i="166" s="1"/>
  <c r="DJ96" i="166"/>
  <c r="CP96" i="166" s="1"/>
  <c r="DQ45" i="166"/>
  <c r="DM66" i="166"/>
  <c r="CV66" i="166" s="1"/>
  <c r="DL68" i="166"/>
  <c r="CT68" i="166" s="1"/>
  <c r="DL93" i="166"/>
  <c r="CT93" i="166" s="1"/>
  <c r="DO108" i="166"/>
  <c r="DO97" i="166"/>
  <c r="DO101" i="166"/>
  <c r="CZ101" i="166" s="1"/>
  <c r="DO98" i="166"/>
  <c r="CZ98" i="166" s="1"/>
  <c r="DO96" i="166"/>
  <c r="DO84" i="166"/>
  <c r="DO85" i="166"/>
  <c r="DO61" i="166"/>
  <c r="DO66" i="166"/>
  <c r="DO50" i="166"/>
  <c r="DO34" i="166"/>
  <c r="DO28" i="166"/>
  <c r="DO30" i="166"/>
  <c r="DO8" i="166"/>
  <c r="DO31" i="166"/>
  <c r="DO9" i="166"/>
  <c r="DO42" i="166"/>
  <c r="CZ42" i="166" s="1"/>
  <c r="DO69" i="166"/>
  <c r="DO21" i="166"/>
  <c r="DO71" i="166"/>
  <c r="DO82" i="166"/>
  <c r="DO88" i="166"/>
  <c r="DO10" i="166"/>
  <c r="DO54" i="166"/>
  <c r="DO51" i="166"/>
  <c r="DO90" i="166"/>
  <c r="DO25" i="166"/>
  <c r="DO41" i="166"/>
  <c r="DO78" i="166"/>
  <c r="DO105" i="166"/>
  <c r="DO70" i="166"/>
  <c r="DO93" i="166"/>
  <c r="DO11" i="166"/>
  <c r="DO26" i="166"/>
  <c r="DO75" i="166"/>
  <c r="DO47" i="166"/>
  <c r="DO63" i="166"/>
  <c r="DO89" i="166"/>
  <c r="DO38" i="166"/>
  <c r="CZ38" i="166" s="1"/>
  <c r="DO15" i="166"/>
  <c r="DO72" i="166"/>
  <c r="DO16" i="166"/>
  <c r="DO99" i="166"/>
  <c r="DO103" i="166"/>
  <c r="DO58" i="166"/>
  <c r="CZ58" i="166" s="1"/>
  <c r="DO107" i="166"/>
  <c r="CZ107" i="166" s="1"/>
  <c r="DO35" i="166"/>
  <c r="CZ35" i="166" s="1"/>
  <c r="DO33" i="166"/>
  <c r="DO102" i="166"/>
  <c r="DO83" i="166"/>
  <c r="DO48" i="166"/>
  <c r="CZ48" i="166" s="1"/>
  <c r="DO23" i="166"/>
  <c r="DO65" i="166"/>
  <c r="CZ65" i="166" s="1"/>
  <c r="DO73" i="166"/>
  <c r="DO12" i="166"/>
  <c r="DO44" i="166"/>
  <c r="CZ44" i="166" s="1"/>
  <c r="DO52" i="166"/>
  <c r="DO92" i="166"/>
  <c r="DO104" i="166"/>
  <c r="DO77" i="166"/>
  <c r="DO106" i="166"/>
  <c r="DO62" i="166"/>
  <c r="DO19" i="166"/>
  <c r="DO74" i="166"/>
  <c r="CZ74" i="166" s="1"/>
  <c r="DO100" i="166"/>
  <c r="CQ4" i="166"/>
  <c r="DJ25" i="166"/>
  <c r="CP25" i="166" s="1"/>
  <c r="DO40" i="166"/>
  <c r="DL43" i="166"/>
  <c r="CT43" i="166" s="1"/>
  <c r="DR68" i="166"/>
  <c r="DQ71" i="166"/>
  <c r="DQ75" i="166"/>
  <c r="DK89" i="166"/>
  <c r="CR89" i="166" s="1"/>
  <c r="DK97" i="166"/>
  <c r="CR97" i="166" s="1"/>
  <c r="DK84" i="166"/>
  <c r="CR84" i="166" s="1"/>
  <c r="DK51" i="166"/>
  <c r="CR51" i="166" s="1"/>
  <c r="DK61" i="166"/>
  <c r="CR61" i="166" s="1"/>
  <c r="DK25" i="166"/>
  <c r="CR25" i="166" s="1"/>
  <c r="DK35" i="166"/>
  <c r="CR35" i="166" s="1"/>
  <c r="DK80" i="166"/>
  <c r="CR80" i="166" s="1"/>
  <c r="DK11" i="166"/>
  <c r="CR11" i="166" s="1"/>
  <c r="DK28" i="166"/>
  <c r="CR28" i="166" s="1"/>
  <c r="DK91" i="166"/>
  <c r="CR91" i="166" s="1"/>
  <c r="DK98" i="166"/>
  <c r="CR98" i="166" s="1"/>
  <c r="DK48" i="166"/>
  <c r="CR48" i="166" s="1"/>
  <c r="DK34" i="166"/>
  <c r="CR34" i="166" s="1"/>
  <c r="DK15" i="166"/>
  <c r="CR15" i="166" s="1"/>
  <c r="DK50" i="166"/>
  <c r="CR50" i="166" s="1"/>
  <c r="DK58" i="166"/>
  <c r="CR58" i="166" s="1"/>
  <c r="DK56" i="166"/>
  <c r="CR56" i="166" s="1"/>
  <c r="DK82" i="166"/>
  <c r="CR82" i="166" s="1"/>
  <c r="DK18" i="166"/>
  <c r="CR18" i="166" s="1"/>
  <c r="DK72" i="166"/>
  <c r="CR72" i="166" s="1"/>
  <c r="DK43" i="166"/>
  <c r="CR43" i="166" s="1"/>
  <c r="DK88" i="166"/>
  <c r="CR88" i="166" s="1"/>
  <c r="DK31" i="166"/>
  <c r="CR31" i="166" s="1"/>
  <c r="DK85" i="166"/>
  <c r="CR85" i="166" s="1"/>
  <c r="DK106" i="166"/>
  <c r="CR106" i="166" s="1"/>
  <c r="DK62" i="166"/>
  <c r="CR62" i="166" s="1"/>
  <c r="DK96" i="166"/>
  <c r="CR96" i="166" s="1"/>
  <c r="DK108" i="166"/>
  <c r="CR108" i="166" s="1"/>
  <c r="DK16" i="166"/>
  <c r="CR16" i="166" s="1"/>
  <c r="DK70" i="166"/>
  <c r="CR70" i="166" s="1"/>
  <c r="DK47" i="166"/>
  <c r="CR47" i="166" s="1"/>
  <c r="DK57" i="166"/>
  <c r="CR57" i="166" s="1"/>
  <c r="DK14" i="166"/>
  <c r="CR14" i="166" s="1"/>
  <c r="DK8" i="166"/>
  <c r="DK73" i="166"/>
  <c r="CR73" i="166" s="1"/>
  <c r="DK65" i="166"/>
  <c r="CR65" i="166" s="1"/>
  <c r="DK107" i="166"/>
  <c r="CR107" i="166" s="1"/>
  <c r="DK79" i="166"/>
  <c r="CR79" i="166" s="1"/>
  <c r="DK55" i="166"/>
  <c r="CR55" i="166" s="1"/>
  <c r="DK69" i="166"/>
  <c r="CR69" i="166" s="1"/>
  <c r="DK42" i="166"/>
  <c r="CR42" i="166" s="1"/>
  <c r="DK30" i="166"/>
  <c r="CR30" i="166" s="1"/>
  <c r="DK100" i="166"/>
  <c r="CR100" i="166" s="1"/>
  <c r="DK41" i="166"/>
  <c r="CR41" i="166" s="1"/>
  <c r="DK40" i="166"/>
  <c r="CR40" i="166" s="1"/>
  <c r="DK22" i="166"/>
  <c r="CR22" i="166" s="1"/>
  <c r="DK75" i="166"/>
  <c r="CR75" i="166" s="1"/>
  <c r="DK74" i="166"/>
  <c r="CR74" i="166" s="1"/>
  <c r="DK93" i="166"/>
  <c r="CR93" i="166" s="1"/>
  <c r="DK67" i="166"/>
  <c r="CR67" i="166" s="1"/>
  <c r="DK95" i="166"/>
  <c r="CR95" i="166" s="1"/>
  <c r="DK29" i="166"/>
  <c r="CR29" i="166" s="1"/>
  <c r="DK19" i="166"/>
  <c r="CR19" i="166" s="1"/>
  <c r="DK24" i="166"/>
  <c r="CR24" i="166" s="1"/>
  <c r="DK68" i="166"/>
  <c r="CR68" i="166" s="1"/>
  <c r="DK76" i="166"/>
  <c r="CR76" i="166" s="1"/>
  <c r="DK102" i="166"/>
  <c r="CR102" i="166" s="1"/>
  <c r="DK64" i="166"/>
  <c r="CR64" i="166" s="1"/>
  <c r="DK26" i="166"/>
  <c r="CR26" i="166" s="1"/>
  <c r="DK9" i="166"/>
  <c r="CR9" i="166" s="1"/>
  <c r="DK20" i="166"/>
  <c r="CR20" i="166" s="1"/>
  <c r="DK46" i="166"/>
  <c r="CR46" i="166" s="1"/>
  <c r="DK103" i="166"/>
  <c r="CR103" i="166" s="1"/>
  <c r="DK99" i="166"/>
  <c r="CR99" i="166" s="1"/>
  <c r="DK87" i="166"/>
  <c r="CR87" i="166" s="1"/>
  <c r="DK27" i="166"/>
  <c r="CR27" i="166" s="1"/>
  <c r="DK71" i="166"/>
  <c r="CR71" i="166" s="1"/>
  <c r="DK105" i="166"/>
  <c r="CR105" i="166" s="1"/>
  <c r="DK77" i="166"/>
  <c r="CR77" i="166" s="1"/>
  <c r="DK52" i="166"/>
  <c r="CR52" i="166" s="1"/>
  <c r="DK66" i="166"/>
  <c r="CR66" i="166" s="1"/>
  <c r="DK78" i="166"/>
  <c r="CR78" i="166" s="1"/>
  <c r="DK36" i="166"/>
  <c r="CR36" i="166" s="1"/>
  <c r="CJ13" i="166"/>
  <c r="ED6" i="166"/>
  <c r="DM79" i="166"/>
  <c r="CV79" i="166" s="1"/>
  <c r="DQ37" i="166"/>
  <c r="DM76" i="166"/>
  <c r="CV76" i="166" s="1"/>
  <c r="DL84" i="166"/>
  <c r="CT84" i="166" s="1"/>
  <c r="DQ8" i="166"/>
  <c r="DM23" i="166"/>
  <c r="CV23" i="166" s="1"/>
  <c r="DL64" i="166"/>
  <c r="CT64" i="166" s="1"/>
  <c r="DQ17" i="166"/>
  <c r="DQ97" i="166"/>
  <c r="DQ20" i="166"/>
  <c r="DJ17" i="166"/>
  <c r="CP17" i="166" s="1"/>
  <c r="DJ30" i="166"/>
  <c r="CP30" i="166" s="1"/>
  <c r="DQ79" i="166"/>
  <c r="DB79" i="166" s="1"/>
  <c r="DL40" i="166"/>
  <c r="CT40" i="166" s="1"/>
  <c r="DM63" i="166"/>
  <c r="CV63" i="166" s="1"/>
  <c r="EG4" i="166"/>
  <c r="DS99" i="166" s="1"/>
  <c r="DQ92" i="166"/>
  <c r="DD92" i="166" s="1"/>
  <c r="DQ90" i="166"/>
  <c r="DQ85" i="166"/>
  <c r="DQ89" i="166"/>
  <c r="DQ72" i="166"/>
  <c r="DQ42" i="166"/>
  <c r="DQ59" i="166"/>
  <c r="DQ56" i="166"/>
  <c r="DD56" i="166" s="1"/>
  <c r="DQ15" i="166"/>
  <c r="DQ25" i="166"/>
  <c r="DQ11" i="166"/>
  <c r="DQ66" i="166"/>
  <c r="DQ82" i="166"/>
  <c r="DQ107" i="166"/>
  <c r="DQ87" i="166"/>
  <c r="DQ103" i="166"/>
  <c r="DQ34" i="166"/>
  <c r="DQ28" i="166"/>
  <c r="DQ81" i="166"/>
  <c r="DQ91" i="166"/>
  <c r="DQ83" i="166"/>
  <c r="DQ101" i="166"/>
  <c r="DQ16" i="166"/>
  <c r="DQ51" i="166"/>
  <c r="DQ39" i="166"/>
  <c r="DQ50" i="166"/>
  <c r="DQ95" i="166"/>
  <c r="DQ88" i="166"/>
  <c r="DQ74" i="166"/>
  <c r="DD74" i="166" s="1"/>
  <c r="DQ38" i="166"/>
  <c r="DQ67" i="166"/>
  <c r="DQ98" i="166"/>
  <c r="DQ10" i="166"/>
  <c r="DD10" i="166" s="1"/>
  <c r="DQ31" i="166"/>
  <c r="DQ63" i="166"/>
  <c r="DQ84" i="166"/>
  <c r="DQ61" i="166"/>
  <c r="DQ68" i="166"/>
  <c r="DD68" i="166" s="1"/>
  <c r="DQ96" i="166"/>
  <c r="DQ35" i="166"/>
  <c r="DQ76" i="166"/>
  <c r="DQ46" i="166"/>
  <c r="DQ48" i="166"/>
  <c r="DQ77" i="166"/>
  <c r="DQ52" i="166"/>
  <c r="DQ106" i="166"/>
  <c r="DQ40" i="166"/>
  <c r="DQ73" i="166"/>
  <c r="DQ41" i="166"/>
  <c r="DD41" i="166" s="1"/>
  <c r="DQ94" i="166"/>
  <c r="DQ43" i="166"/>
  <c r="DQ47" i="166"/>
  <c r="DQ69" i="166"/>
  <c r="DQ22" i="166"/>
  <c r="DQ27" i="166"/>
  <c r="DD27" i="166" s="1"/>
  <c r="DQ70" i="166"/>
  <c r="DQ93" i="166"/>
  <c r="DQ62" i="166"/>
  <c r="DQ60" i="166"/>
  <c r="DD60" i="166" s="1"/>
  <c r="DQ102" i="166"/>
  <c r="DQ29" i="166"/>
  <c r="DD29" i="166" s="1"/>
  <c r="DQ55" i="166"/>
  <c r="DQ58" i="166"/>
  <c r="DQ49" i="166"/>
  <c r="DD49" i="166" s="1"/>
  <c r="DQ105" i="166"/>
  <c r="DQ44" i="166"/>
  <c r="DM11" i="166"/>
  <c r="CV11" i="166" s="1"/>
  <c r="DQ65" i="166"/>
  <c r="DL88" i="166"/>
  <c r="CT88" i="166" s="1"/>
  <c r="DL90" i="166"/>
  <c r="CT90" i="166" s="1"/>
  <c r="DL80" i="166"/>
  <c r="CT80" i="166" s="1"/>
  <c r="DL71" i="166"/>
  <c r="CT71" i="166" s="1"/>
  <c r="DL56" i="166"/>
  <c r="CT56" i="166" s="1"/>
  <c r="DL38" i="166"/>
  <c r="CT38" i="166" s="1"/>
  <c r="DL16" i="166"/>
  <c r="CT16" i="166" s="1"/>
  <c r="DL26" i="166"/>
  <c r="CT26" i="166" s="1"/>
  <c r="DL25" i="166"/>
  <c r="CT25" i="166" s="1"/>
  <c r="DL31" i="166"/>
  <c r="CT31" i="166" s="1"/>
  <c r="DL17" i="166"/>
  <c r="CT17" i="166" s="1"/>
  <c r="DL34" i="166"/>
  <c r="CT34" i="166" s="1"/>
  <c r="DL54" i="166"/>
  <c r="CT54" i="166" s="1"/>
  <c r="DL15" i="166"/>
  <c r="CT15" i="166" s="1"/>
  <c r="DL70" i="166"/>
  <c r="CT70" i="166" s="1"/>
  <c r="DL10" i="166"/>
  <c r="CT10" i="166" s="1"/>
  <c r="DL18" i="166"/>
  <c r="CT18" i="166" s="1"/>
  <c r="DL42" i="166"/>
  <c r="CT42" i="166" s="1"/>
  <c r="DL61" i="166"/>
  <c r="CT61" i="166" s="1"/>
  <c r="DL85" i="166"/>
  <c r="CT85" i="166" s="1"/>
  <c r="DL89" i="166"/>
  <c r="CT89" i="166" s="1"/>
  <c r="DL92" i="166"/>
  <c r="CT92" i="166" s="1"/>
  <c r="DL51" i="166"/>
  <c r="CT51" i="166" s="1"/>
  <c r="DL98" i="166"/>
  <c r="CT98" i="166" s="1"/>
  <c r="DL101" i="166"/>
  <c r="CT101" i="166" s="1"/>
  <c r="DL32" i="166"/>
  <c r="CT32" i="166" s="1"/>
  <c r="DL47" i="166"/>
  <c r="CT47" i="166" s="1"/>
  <c r="DL62" i="166"/>
  <c r="CT62" i="166" s="1"/>
  <c r="DL29" i="166"/>
  <c r="CT29" i="166" s="1"/>
  <c r="DL96" i="166"/>
  <c r="CT96" i="166" s="1"/>
  <c r="DL22" i="166"/>
  <c r="CT22" i="166" s="1"/>
  <c r="DL41" i="166"/>
  <c r="CT41" i="166" s="1"/>
  <c r="DL86" i="166"/>
  <c r="CT86" i="166" s="1"/>
  <c r="DL72" i="166"/>
  <c r="CT72" i="166" s="1"/>
  <c r="DL67" i="166"/>
  <c r="CT67" i="166" s="1"/>
  <c r="DL83" i="166"/>
  <c r="CT83" i="166" s="1"/>
  <c r="DL100" i="166"/>
  <c r="CT100" i="166" s="1"/>
  <c r="DL45" i="166"/>
  <c r="CT45" i="166" s="1"/>
  <c r="DL20" i="166"/>
  <c r="CT20" i="166" s="1"/>
  <c r="DL82" i="166"/>
  <c r="CT82" i="166" s="1"/>
  <c r="DL21" i="166"/>
  <c r="CT21" i="166" s="1"/>
  <c r="DL39" i="166"/>
  <c r="CT39" i="166" s="1"/>
  <c r="DL46" i="166"/>
  <c r="CT46" i="166" s="1"/>
  <c r="DL12" i="166"/>
  <c r="CT12" i="166" s="1"/>
  <c r="DL19" i="166"/>
  <c r="CT19" i="166" s="1"/>
  <c r="DL58" i="166"/>
  <c r="CT58" i="166" s="1"/>
  <c r="DL63" i="166"/>
  <c r="CT63" i="166" s="1"/>
  <c r="DL37" i="166"/>
  <c r="CT37" i="166" s="1"/>
  <c r="DL50" i="166"/>
  <c r="CT50" i="166" s="1"/>
  <c r="DL36" i="166"/>
  <c r="CT36" i="166" s="1"/>
  <c r="DL74" i="166"/>
  <c r="CT74" i="166" s="1"/>
  <c r="DL73" i="166"/>
  <c r="CT73" i="166" s="1"/>
  <c r="DL24" i="166"/>
  <c r="CT24" i="166" s="1"/>
  <c r="DL87" i="166"/>
  <c r="CT87" i="166" s="1"/>
  <c r="DL107" i="166"/>
  <c r="CT107" i="166" s="1"/>
  <c r="DL52" i="166"/>
  <c r="CT52" i="166" s="1"/>
  <c r="DL30" i="166"/>
  <c r="CT30" i="166" s="1"/>
  <c r="DL27" i="166"/>
  <c r="CT27" i="166" s="1"/>
  <c r="DL55" i="166"/>
  <c r="CT55" i="166" s="1"/>
  <c r="DL57" i="166"/>
  <c r="CT57" i="166" s="1"/>
  <c r="DL99" i="166"/>
  <c r="CT99" i="166" s="1"/>
  <c r="DL28" i="166"/>
  <c r="CT28" i="166" s="1"/>
  <c r="DL94" i="166"/>
  <c r="CT94" i="166" s="1"/>
  <c r="DL108" i="166"/>
  <c r="CT108" i="166" s="1"/>
  <c r="DM36" i="166"/>
  <c r="CV36" i="166" s="1"/>
  <c r="DM40" i="166"/>
  <c r="CV40" i="166" s="1"/>
  <c r="DM95" i="166"/>
  <c r="CV95" i="166" s="1"/>
  <c r="DM97" i="166"/>
  <c r="CV97" i="166" s="1"/>
  <c r="DR98" i="166"/>
  <c r="DR88" i="166"/>
  <c r="DR92" i="166"/>
  <c r="DR79" i="166"/>
  <c r="DR82" i="166"/>
  <c r="DR61" i="166"/>
  <c r="DR31" i="166"/>
  <c r="DR21" i="166"/>
  <c r="DR16" i="166"/>
  <c r="DR15" i="166"/>
  <c r="DR38" i="166"/>
  <c r="DR89" i="166"/>
  <c r="DD89" i="166" s="1"/>
  <c r="DR84" i="166"/>
  <c r="DR50" i="166"/>
  <c r="DR43" i="166"/>
  <c r="DR54" i="166"/>
  <c r="DR47" i="166"/>
  <c r="DR69" i="166"/>
  <c r="DR28" i="166"/>
  <c r="DR9" i="166"/>
  <c r="DR8" i="166"/>
  <c r="DR19" i="166"/>
  <c r="DR25" i="166"/>
  <c r="DR97" i="166"/>
  <c r="DR70" i="166"/>
  <c r="DD70" i="166" s="1"/>
  <c r="DR81" i="166"/>
  <c r="DD81" i="166" s="1"/>
  <c r="DR46" i="166"/>
  <c r="DR85" i="166"/>
  <c r="DD85" i="166" s="1"/>
  <c r="DR101" i="166"/>
  <c r="DR62" i="166"/>
  <c r="DR56" i="166"/>
  <c r="DR108" i="166"/>
  <c r="DR18" i="166"/>
  <c r="DR37" i="166"/>
  <c r="DD37" i="166" s="1"/>
  <c r="DR72" i="166"/>
  <c r="DD72" i="166" s="1"/>
  <c r="DR103" i="166"/>
  <c r="DR90" i="166"/>
  <c r="DD90" i="166" s="1"/>
  <c r="DR49" i="166"/>
  <c r="DR52" i="166"/>
  <c r="DR48" i="166"/>
  <c r="DR80" i="166"/>
  <c r="DR26" i="166"/>
  <c r="DR32" i="166"/>
  <c r="DR71" i="166"/>
  <c r="DR75" i="166"/>
  <c r="DR63" i="166"/>
  <c r="DR23" i="166"/>
  <c r="DR65" i="166"/>
  <c r="DR78" i="166"/>
  <c r="DR95" i="166"/>
  <c r="DR76" i="166"/>
  <c r="DD76" i="166" s="1"/>
  <c r="DR24" i="166"/>
  <c r="DR107" i="166"/>
  <c r="DD107" i="166" s="1"/>
  <c r="DR66" i="166"/>
  <c r="DR87" i="166"/>
  <c r="DR29" i="166"/>
  <c r="DR42" i="166"/>
  <c r="DR106" i="166"/>
  <c r="DD106" i="166" s="1"/>
  <c r="DR74" i="166"/>
  <c r="DR77" i="166"/>
  <c r="DR96" i="166"/>
  <c r="DR57" i="166"/>
  <c r="DR86" i="166"/>
  <c r="DR22" i="166"/>
  <c r="DQ86" i="166"/>
  <c r="DQ54" i="166"/>
  <c r="DQ36" i="166"/>
  <c r="CJ7" i="166"/>
  <c r="DX6" i="166"/>
  <c r="EE6" i="166"/>
  <c r="DM89" i="166"/>
  <c r="CV89" i="166" s="1"/>
  <c r="DQ104" i="166"/>
  <c r="DM48" i="166"/>
  <c r="CV48" i="166" s="1"/>
  <c r="DQ13" i="166"/>
  <c r="DQ14" i="166"/>
  <c r="DM64" i="166"/>
  <c r="CV64" i="166" s="1"/>
  <c r="EH4" i="166"/>
  <c r="DT17" i="166" s="1"/>
  <c r="DL35" i="166"/>
  <c r="CT35" i="166" s="1"/>
  <c r="DL8" i="166"/>
  <c r="DD20" i="166"/>
  <c r="DQ30" i="166"/>
  <c r="DM73" i="166"/>
  <c r="CV73" i="166" s="1"/>
  <c r="DL79" i="166"/>
  <c r="CT79" i="166" s="1"/>
  <c r="DL106" i="166"/>
  <c r="CT106" i="166" s="1"/>
  <c r="DE4" i="166"/>
  <c r="DR35" i="166"/>
  <c r="DD39" i="166"/>
  <c r="DR91" i="166"/>
  <c r="DQ21" i="166"/>
  <c r="DO87" i="166"/>
  <c r="DR44" i="166"/>
  <c r="DL48" i="166"/>
  <c r="CT48" i="166" s="1"/>
  <c r="DK59" i="166"/>
  <c r="CR59" i="166" s="1"/>
  <c r="DR83" i="166"/>
  <c r="CJ14" i="166"/>
  <c r="DJ99" i="166"/>
  <c r="CP99" i="166" s="1"/>
  <c r="DJ84" i="166"/>
  <c r="CP84" i="166" s="1"/>
  <c r="DJ85" i="166"/>
  <c r="CP85" i="166" s="1"/>
  <c r="DJ71" i="166"/>
  <c r="CP71" i="166" s="1"/>
  <c r="DJ61" i="166"/>
  <c r="CP61" i="166" s="1"/>
  <c r="DJ62" i="166"/>
  <c r="CP62" i="166" s="1"/>
  <c r="DJ29" i="166"/>
  <c r="CP29" i="166" s="1"/>
  <c r="DJ15" i="166"/>
  <c r="CP15" i="166" s="1"/>
  <c r="DJ28" i="166"/>
  <c r="CP28" i="166" s="1"/>
  <c r="DJ10" i="166"/>
  <c r="CP10" i="166" s="1"/>
  <c r="DJ38" i="166"/>
  <c r="CP38" i="166" s="1"/>
  <c r="DJ73" i="166"/>
  <c r="CP73" i="166" s="1"/>
  <c r="DJ75" i="166"/>
  <c r="CP75" i="166" s="1"/>
  <c r="DJ31" i="166"/>
  <c r="CP31" i="166" s="1"/>
  <c r="DJ11" i="166"/>
  <c r="CP11" i="166" s="1"/>
  <c r="DJ46" i="166"/>
  <c r="CP46" i="166" s="1"/>
  <c r="DJ18" i="166"/>
  <c r="CP18" i="166" s="1"/>
  <c r="DJ16" i="166"/>
  <c r="CP16" i="166" s="1"/>
  <c r="DJ79" i="166"/>
  <c r="CP79" i="166" s="1"/>
  <c r="DJ101" i="166"/>
  <c r="CP101" i="166" s="1"/>
  <c r="DJ102" i="166"/>
  <c r="CP102" i="166" s="1"/>
  <c r="DJ51" i="166"/>
  <c r="CP51" i="166" s="1"/>
  <c r="DJ55" i="166"/>
  <c r="CP55" i="166" s="1"/>
  <c r="DJ42" i="166"/>
  <c r="CP42" i="166" s="1"/>
  <c r="DJ52" i="166"/>
  <c r="CP52" i="166" s="1"/>
  <c r="DJ107" i="166"/>
  <c r="CP107" i="166" s="1"/>
  <c r="DJ103" i="166"/>
  <c r="CP103" i="166" s="1"/>
  <c r="DJ86" i="166"/>
  <c r="CP86" i="166" s="1"/>
  <c r="DJ89" i="166"/>
  <c r="CP89" i="166" s="1"/>
  <c r="DJ54" i="166"/>
  <c r="CP54" i="166" s="1"/>
  <c r="DJ88" i="166"/>
  <c r="CP88" i="166" s="1"/>
  <c r="DJ27" i="166"/>
  <c r="CP27" i="166" s="1"/>
  <c r="DJ43" i="166"/>
  <c r="CP43" i="166" s="1"/>
  <c r="DJ56" i="166"/>
  <c r="CP56" i="166" s="1"/>
  <c r="DJ97" i="166"/>
  <c r="CP97" i="166" s="1"/>
  <c r="DJ98" i="166"/>
  <c r="CP98" i="166" s="1"/>
  <c r="DJ65" i="166"/>
  <c r="CP65" i="166" s="1"/>
  <c r="DJ64" i="166"/>
  <c r="CP64" i="166" s="1"/>
  <c r="DJ106" i="166"/>
  <c r="CP106" i="166" s="1"/>
  <c r="DJ33" i="166"/>
  <c r="CP33" i="166" s="1"/>
  <c r="DJ76" i="166"/>
  <c r="CP76" i="166" s="1"/>
  <c r="DJ23" i="166"/>
  <c r="CP23" i="166" s="1"/>
  <c r="DJ9" i="166"/>
  <c r="CP9" i="166" s="1"/>
  <c r="DJ47" i="166"/>
  <c r="CP47" i="166" s="1"/>
  <c r="DJ81" i="166"/>
  <c r="CP81" i="166" s="1"/>
  <c r="DJ39" i="166"/>
  <c r="CP39" i="166" s="1"/>
  <c r="DJ36" i="166"/>
  <c r="CP36" i="166" s="1"/>
  <c r="DJ49" i="166"/>
  <c r="CP49" i="166" s="1"/>
  <c r="DJ58" i="166"/>
  <c r="CP58" i="166" s="1"/>
  <c r="DJ37" i="166"/>
  <c r="CP37" i="166" s="1"/>
  <c r="DJ87" i="166"/>
  <c r="CP87" i="166" s="1"/>
  <c r="DJ50" i="166"/>
  <c r="CP50" i="166" s="1"/>
  <c r="DJ32" i="166"/>
  <c r="CP32" i="166" s="1"/>
  <c r="DJ24" i="166"/>
  <c r="CP24" i="166" s="1"/>
  <c r="DJ104" i="166"/>
  <c r="CP104" i="166" s="1"/>
  <c r="DJ77" i="166"/>
  <c r="CP77" i="166" s="1"/>
  <c r="DJ59" i="166"/>
  <c r="CP59" i="166" s="1"/>
  <c r="DJ8" i="166"/>
  <c r="DJ92" i="166"/>
  <c r="CP92" i="166" s="1"/>
  <c r="DJ80" i="166"/>
  <c r="CP80" i="166" s="1"/>
  <c r="DJ66" i="166"/>
  <c r="CP66" i="166" s="1"/>
  <c r="DJ20" i="166"/>
  <c r="CP20" i="166" s="1"/>
  <c r="DJ69" i="166"/>
  <c r="CP69" i="166" s="1"/>
  <c r="DJ82" i="166"/>
  <c r="CP82" i="166" s="1"/>
  <c r="DJ68" i="166"/>
  <c r="CP68" i="166" s="1"/>
  <c r="DJ74" i="166"/>
  <c r="CP74" i="166" s="1"/>
  <c r="DJ26" i="166"/>
  <c r="CP26" i="166" s="1"/>
  <c r="DJ44" i="166"/>
  <c r="CP44" i="166" s="1"/>
  <c r="DJ35" i="166"/>
  <c r="CP35" i="166" s="1"/>
  <c r="DJ105" i="166"/>
  <c r="CP105" i="166" s="1"/>
  <c r="DJ45" i="166"/>
  <c r="CP45" i="166" s="1"/>
  <c r="DD23" i="166"/>
  <c r="DL103" i="166"/>
  <c r="CT103" i="166" s="1"/>
  <c r="DJ12" i="166"/>
  <c r="CP12" i="166" s="1"/>
  <c r="DR36" i="166"/>
  <c r="DL65" i="166"/>
  <c r="CT65" i="166" s="1"/>
  <c r="DL76" i="166"/>
  <c r="CT76" i="166" s="1"/>
  <c r="DO59" i="166"/>
  <c r="DO79" i="166"/>
  <c r="CZ79" i="166" s="1"/>
  <c r="DJ94" i="166"/>
  <c r="CP94" i="166" s="1"/>
  <c r="DJ48" i="166"/>
  <c r="CP48" i="166" s="1"/>
  <c r="DJ93" i="166"/>
  <c r="CP93" i="166" s="1"/>
  <c r="DL75" i="166"/>
  <c r="CT75" i="166" s="1"/>
  <c r="DQ12" i="166"/>
  <c r="DR60" i="166"/>
  <c r="DK38" i="166"/>
  <c r="CR38" i="166" s="1"/>
  <c r="DL13" i="166"/>
  <c r="CT13" i="166" s="1"/>
  <c r="DL105" i="166"/>
  <c r="CT105" i="166" s="1"/>
  <c r="DD99" i="166"/>
  <c r="DR27" i="166"/>
  <c r="EF6" i="166"/>
  <c r="DM12" i="166"/>
  <c r="CV12" i="166" s="1"/>
  <c r="DQ80" i="166"/>
  <c r="DQ100" i="166"/>
  <c r="DM60" i="166"/>
  <c r="CV60" i="166" s="1"/>
  <c r="DM82" i="166"/>
  <c r="CV82" i="166" s="1"/>
  <c r="DD51" i="166"/>
  <c r="DD30" i="166"/>
  <c r="DD97" i="166"/>
  <c r="DD69" i="166"/>
  <c r="DD50" i="166"/>
  <c r="DD46" i="166"/>
  <c r="DD43" i="166"/>
  <c r="DD32" i="166"/>
  <c r="DJ57" i="166"/>
  <c r="CP57" i="166" s="1"/>
  <c r="DJ78" i="166"/>
  <c r="CP78" i="166" s="1"/>
  <c r="DD33" i="166"/>
  <c r="DM24" i="166"/>
  <c r="CV24" i="166" s="1"/>
  <c r="DM69" i="166"/>
  <c r="CV69" i="166" s="1"/>
  <c r="DQ18" i="166"/>
  <c r="DQ24" i="166"/>
  <c r="DQ53" i="166"/>
  <c r="DJ91" i="166"/>
  <c r="CP91" i="166" s="1"/>
  <c r="DL104" i="166"/>
  <c r="CT104" i="166" s="1"/>
  <c r="DR11" i="166"/>
  <c r="DM59" i="166"/>
  <c r="CV59" i="166" s="1"/>
  <c r="DG4" i="166"/>
  <c r="DL66" i="166"/>
  <c r="CT66" i="166" s="1"/>
  <c r="DJ100" i="166"/>
  <c r="CP100" i="166" s="1"/>
  <c r="DO24" i="166"/>
  <c r="DM21" i="166"/>
  <c r="CV21" i="166" s="1"/>
  <c r="DO86" i="166"/>
  <c r="DJ14" i="166"/>
  <c r="CP14" i="166" s="1"/>
  <c r="DM58" i="166"/>
  <c r="CV58" i="166" s="1"/>
  <c r="DJ95" i="166"/>
  <c r="CP95" i="166" s="1"/>
  <c r="DQ108" i="166"/>
  <c r="DP33" i="166"/>
  <c r="DP84" i="166"/>
  <c r="DB84" i="166" s="1"/>
  <c r="DP64" i="166"/>
  <c r="DB64" i="166" s="1"/>
  <c r="DP82" i="166"/>
  <c r="DN103" i="166"/>
  <c r="CX103" i="166" s="1"/>
  <c r="DP76" i="166"/>
  <c r="DP43" i="166"/>
  <c r="DP28" i="166"/>
  <c r="DP89" i="166"/>
  <c r="DB89" i="166" s="1"/>
  <c r="DN77" i="166"/>
  <c r="CX77" i="166" s="1"/>
  <c r="DP81" i="166"/>
  <c r="DP103" i="166"/>
  <c r="DP92" i="166"/>
  <c r="CY5" i="166"/>
  <c r="DN57" i="166"/>
  <c r="CX57" i="166" s="1"/>
  <c r="DP108" i="166"/>
  <c r="DB108" i="166" s="1"/>
  <c r="DN99" i="166"/>
  <c r="CX99" i="166" s="1"/>
  <c r="DN97" i="166"/>
  <c r="CX97" i="166" s="1"/>
  <c r="DN92" i="166"/>
  <c r="CX92" i="166" s="1"/>
  <c r="DN88" i="166"/>
  <c r="CX88" i="166" s="1"/>
  <c r="DN61" i="166"/>
  <c r="CX61" i="166" s="1"/>
  <c r="DN51" i="166"/>
  <c r="CX51" i="166" s="1"/>
  <c r="DN72" i="166"/>
  <c r="CX72" i="166" s="1"/>
  <c r="DN34" i="166"/>
  <c r="CX34" i="166" s="1"/>
  <c r="DN25" i="166"/>
  <c r="CX25" i="166" s="1"/>
  <c r="DN16" i="166"/>
  <c r="CX16" i="166" s="1"/>
  <c r="DN27" i="166"/>
  <c r="CX27" i="166" s="1"/>
  <c r="DN8" i="166"/>
  <c r="DN15" i="166"/>
  <c r="CX15" i="166" s="1"/>
  <c r="DN26" i="166"/>
  <c r="CX26" i="166" s="1"/>
  <c r="DN31" i="166"/>
  <c r="CX31" i="166" s="1"/>
  <c r="DN75" i="166"/>
  <c r="CX75" i="166" s="1"/>
  <c r="DN79" i="166"/>
  <c r="CX79" i="166" s="1"/>
  <c r="DN42" i="166"/>
  <c r="CX42" i="166" s="1"/>
  <c r="DN48" i="166"/>
  <c r="CX48" i="166" s="1"/>
  <c r="DN74" i="166"/>
  <c r="CX74" i="166" s="1"/>
  <c r="DN101" i="166"/>
  <c r="CX101" i="166" s="1"/>
  <c r="DN96" i="166"/>
  <c r="CX96" i="166" s="1"/>
  <c r="DN28" i="166"/>
  <c r="CX28" i="166" s="1"/>
  <c r="DN63" i="166"/>
  <c r="CX63" i="166" s="1"/>
  <c r="DN98" i="166"/>
  <c r="CX98" i="166" s="1"/>
  <c r="DN84" i="166"/>
  <c r="CX84" i="166" s="1"/>
  <c r="DN49" i="166"/>
  <c r="CX49" i="166" s="1"/>
  <c r="DN11" i="166"/>
  <c r="CX11" i="166" s="1"/>
  <c r="DN35" i="166"/>
  <c r="CX35" i="166" s="1"/>
  <c r="DN71" i="166"/>
  <c r="CX71" i="166" s="1"/>
  <c r="DN17" i="166"/>
  <c r="CX17" i="166" s="1"/>
  <c r="DN89" i="166"/>
  <c r="CX89" i="166" s="1"/>
  <c r="DN56" i="166"/>
  <c r="CX56" i="166" s="1"/>
  <c r="DN105" i="166"/>
  <c r="CX105" i="166" s="1"/>
  <c r="DN58" i="166"/>
  <c r="CX58" i="166" s="1"/>
  <c r="DN68" i="166"/>
  <c r="CX68" i="166" s="1"/>
  <c r="DN108" i="166"/>
  <c r="CX108" i="166" s="1"/>
  <c r="DP88" i="166"/>
  <c r="DB88" i="166" s="1"/>
  <c r="DP72" i="166"/>
  <c r="DP27" i="166"/>
  <c r="DP15" i="166"/>
  <c r="DP14" i="166"/>
  <c r="DP11" i="166"/>
  <c r="DP17" i="166"/>
  <c r="DB17" i="166" s="1"/>
  <c r="DP30" i="166"/>
  <c r="DP59" i="166"/>
  <c r="DP63" i="166"/>
  <c r="DB63" i="166" s="1"/>
  <c r="DP62" i="166"/>
  <c r="DB62" i="166" s="1"/>
  <c r="DP86" i="166"/>
  <c r="DP106" i="166"/>
  <c r="DP34" i="166"/>
  <c r="DP40" i="166"/>
  <c r="DB40" i="166" s="1"/>
  <c r="DP66" i="166"/>
  <c r="DB66" i="166" s="1"/>
  <c r="DP55" i="166"/>
  <c r="DP67" i="166"/>
  <c r="DP75" i="166"/>
  <c r="DP87" i="166"/>
  <c r="DB87" i="166" s="1"/>
  <c r="DP94" i="166"/>
  <c r="DP105" i="166"/>
  <c r="DP31" i="166"/>
  <c r="DP83" i="166"/>
  <c r="DB83" i="166" s="1"/>
  <c r="DP60" i="166"/>
  <c r="DP70" i="166"/>
  <c r="DP13" i="166"/>
  <c r="DB13" i="166" s="1"/>
  <c r="DP10" i="166"/>
  <c r="DP71" i="166"/>
  <c r="DP100" i="166"/>
  <c r="DP41" i="166"/>
  <c r="DP21" i="166"/>
  <c r="DP68" i="166"/>
  <c r="DB68" i="166" s="1"/>
  <c r="DP102" i="166"/>
  <c r="DB102" i="166" s="1"/>
  <c r="DP46" i="166"/>
  <c r="DP78" i="166"/>
  <c r="DP91" i="166"/>
  <c r="DB91" i="166" s="1"/>
  <c r="DP39" i="166"/>
  <c r="DP25" i="166"/>
  <c r="DP73" i="166"/>
  <c r="DP16" i="166"/>
  <c r="DP97" i="166"/>
  <c r="DP90" i="166"/>
  <c r="DB90" i="166" s="1"/>
  <c r="DP51" i="166"/>
  <c r="DP52" i="166"/>
  <c r="DP77" i="166"/>
  <c r="DP9" i="166"/>
  <c r="DP85" i="166"/>
  <c r="DB85" i="166" s="1"/>
  <c r="DP54" i="166"/>
  <c r="DP96" i="166"/>
  <c r="DB96" i="166" s="1"/>
  <c r="DP23" i="166"/>
  <c r="DB23" i="166" s="1"/>
  <c r="DP95" i="166"/>
  <c r="DP69" i="166"/>
  <c r="DP8" i="166"/>
  <c r="DP104" i="166"/>
  <c r="CU4" i="166"/>
  <c r="DN66" i="166"/>
  <c r="CX66" i="166" s="1"/>
  <c r="ER206" i="165" l="1"/>
  <c r="EF207" i="165"/>
  <c r="EQ206" i="165"/>
  <c r="EE207" i="165"/>
  <c r="ES206" i="165"/>
  <c r="EG207" i="165"/>
  <c r="EH207" i="165"/>
  <c r="ET206" i="165"/>
  <c r="CZ77" i="167"/>
  <c r="CZ61" i="167"/>
  <c r="DD78" i="166"/>
  <c r="DD52" i="166"/>
  <c r="DD64" i="166"/>
  <c r="DD47" i="166"/>
  <c r="DD65" i="166"/>
  <c r="DD54" i="166"/>
  <c r="DD75" i="166"/>
  <c r="DD101" i="166"/>
  <c r="DD91" i="166"/>
  <c r="DD21" i="166"/>
  <c r="CZ22" i="166"/>
  <c r="DB81" i="166"/>
  <c r="CZ24" i="166"/>
  <c r="DB95" i="166"/>
  <c r="DB15" i="166"/>
  <c r="CJ11" i="166"/>
  <c r="DB76" i="166"/>
  <c r="DB46" i="166"/>
  <c r="DB12" i="166"/>
  <c r="DB16" i="166"/>
  <c r="DB60" i="166"/>
  <c r="DB59" i="166"/>
  <c r="DB31" i="166"/>
  <c r="DD104" i="166"/>
  <c r="DB25" i="166"/>
  <c r="DB11" i="166"/>
  <c r="DB94" i="166"/>
  <c r="CZ100" i="166"/>
  <c r="CZ102" i="166"/>
  <c r="CZ11" i="166"/>
  <c r="DD83" i="166"/>
  <c r="DB72" i="166"/>
  <c r="DD38" i="166"/>
  <c r="CZ60" i="166"/>
  <c r="DB37" i="166"/>
  <c r="DB41" i="166"/>
  <c r="DD88" i="166"/>
  <c r="CZ63" i="166"/>
  <c r="CZ96" i="166"/>
  <c r="DB19" i="166"/>
  <c r="DB34" i="166"/>
  <c r="CZ47" i="166"/>
  <c r="DB29" i="166"/>
  <c r="DB52" i="166"/>
  <c r="DB51" i="166"/>
  <c r="DB10" i="166"/>
  <c r="DB86" i="166"/>
  <c r="DB82" i="166"/>
  <c r="DB70" i="166"/>
  <c r="DD16" i="166"/>
  <c r="DB61" i="166"/>
  <c r="DB93" i="166"/>
  <c r="DB104" i="166"/>
  <c r="CZ106" i="166"/>
  <c r="CZ78" i="166"/>
  <c r="CZ30" i="166"/>
  <c r="DB105" i="166"/>
  <c r="DB69" i="166"/>
  <c r="DB103" i="166"/>
  <c r="CZ99" i="166"/>
  <c r="DB22" i="166"/>
  <c r="CZ50" i="166"/>
  <c r="CZ23" i="166"/>
  <c r="CZ71" i="166"/>
  <c r="DD13" i="166"/>
  <c r="DB50" i="166"/>
  <c r="CZ68" i="166"/>
  <c r="DB48" i="166"/>
  <c r="DB97" i="166"/>
  <c r="DB33" i="166"/>
  <c r="DD59" i="166"/>
  <c r="CZ75" i="166"/>
  <c r="CZ21" i="166"/>
  <c r="DB65" i="166"/>
  <c r="CZ81" i="166"/>
  <c r="CZ45" i="166"/>
  <c r="DB73" i="166"/>
  <c r="DB30" i="166"/>
  <c r="DD12" i="166"/>
  <c r="CZ83" i="166"/>
  <c r="CZ26" i="166"/>
  <c r="CZ69" i="166"/>
  <c r="CZ97" i="166"/>
  <c r="DB45" i="166"/>
  <c r="CZ46" i="166"/>
  <c r="DB98" i="166"/>
  <c r="CZ91" i="166"/>
  <c r="CZ36" i="166"/>
  <c r="DB38" i="166"/>
  <c r="CZ108" i="166"/>
  <c r="DB39" i="166"/>
  <c r="DB92" i="166"/>
  <c r="DD95" i="166"/>
  <c r="CZ33" i="166"/>
  <c r="CZ93" i="166"/>
  <c r="CZ9" i="166"/>
  <c r="DD93" i="166"/>
  <c r="DB49" i="166"/>
  <c r="DB47" i="166"/>
  <c r="CZ27" i="166"/>
  <c r="CZ29" i="166"/>
  <c r="DB56" i="166"/>
  <c r="DB44" i="166"/>
  <c r="DB32" i="166"/>
  <c r="CZ82" i="166"/>
  <c r="DB36" i="166"/>
  <c r="DB14" i="166"/>
  <c r="CZ19" i="166"/>
  <c r="CZ70" i="166"/>
  <c r="CZ31" i="166"/>
  <c r="DD67" i="166"/>
  <c r="DB99" i="166"/>
  <c r="CZ18" i="166"/>
  <c r="CZ20" i="166"/>
  <c r="DD58" i="166"/>
  <c r="DB78" i="166"/>
  <c r="CZ62" i="166"/>
  <c r="CZ105" i="166"/>
  <c r="DB53" i="166"/>
  <c r="CZ53" i="166"/>
  <c r="CZ39" i="166"/>
  <c r="CZ95" i="166"/>
  <c r="CZ55" i="166"/>
  <c r="DB75" i="166"/>
  <c r="DD48" i="166"/>
  <c r="DB67" i="166"/>
  <c r="CZ77" i="166"/>
  <c r="CZ103" i="166"/>
  <c r="CZ41" i="166"/>
  <c r="CZ28" i="166"/>
  <c r="CZ64" i="166"/>
  <c r="CZ17" i="166"/>
  <c r="DB18" i="166"/>
  <c r="CZ49" i="166"/>
  <c r="CZ80" i="166"/>
  <c r="DB101" i="166"/>
  <c r="DB27" i="166"/>
  <c r="DB54" i="166"/>
  <c r="DB55" i="166"/>
  <c r="DB28" i="166"/>
  <c r="CZ104" i="166"/>
  <c r="CZ25" i="166"/>
  <c r="CZ34" i="166"/>
  <c r="CZ43" i="166"/>
  <c r="DB74" i="166"/>
  <c r="DB107" i="166"/>
  <c r="CZ67" i="166"/>
  <c r="CZ37" i="166"/>
  <c r="DB21" i="166"/>
  <c r="DB43" i="166"/>
  <c r="CZ92" i="166"/>
  <c r="CZ16" i="166"/>
  <c r="CZ90" i="166"/>
  <c r="DD94" i="166"/>
  <c r="DB20" i="166"/>
  <c r="DB57" i="166"/>
  <c r="CZ14" i="166"/>
  <c r="DB9" i="166"/>
  <c r="CZ59" i="166"/>
  <c r="CZ52" i="166"/>
  <c r="CZ72" i="166"/>
  <c r="CZ51" i="166"/>
  <c r="CZ66" i="166"/>
  <c r="DB42" i="166"/>
  <c r="CZ13" i="166"/>
  <c r="DB77" i="166"/>
  <c r="DB100" i="166"/>
  <c r="CZ15" i="166"/>
  <c r="CZ54" i="166"/>
  <c r="CZ61" i="166"/>
  <c r="DB80" i="166"/>
  <c r="CZ94" i="166"/>
  <c r="CZ86" i="166"/>
  <c r="DB71" i="166"/>
  <c r="DB106" i="166"/>
  <c r="DD96" i="166"/>
  <c r="CZ87" i="166"/>
  <c r="CZ12" i="166"/>
  <c r="CZ10" i="166"/>
  <c r="CZ85" i="166"/>
  <c r="DB35" i="166"/>
  <c r="CZ40" i="166"/>
  <c r="CZ73" i="166"/>
  <c r="CZ89" i="166"/>
  <c r="CZ88" i="166"/>
  <c r="CZ84" i="166"/>
  <c r="DB24" i="166"/>
  <c r="DB58" i="166"/>
  <c r="CZ76" i="166"/>
  <c r="DD103" i="166"/>
  <c r="DD98" i="166"/>
  <c r="DD57" i="166"/>
  <c r="DF99" i="166"/>
  <c r="DD105" i="166"/>
  <c r="DD71" i="166"/>
  <c r="DD45" i="166"/>
  <c r="DD82" i="166"/>
  <c r="DD84" i="166"/>
  <c r="DD35" i="166"/>
  <c r="DD108" i="166"/>
  <c r="DD17" i="166"/>
  <c r="DD66" i="166"/>
  <c r="DD87" i="166"/>
  <c r="DD63" i="166"/>
  <c r="DD9" i="166"/>
  <c r="DD36" i="166"/>
  <c r="DD86" i="166"/>
  <c r="DD22" i="166"/>
  <c r="DD79" i="166"/>
  <c r="DD55" i="166"/>
  <c r="DD26" i="166"/>
  <c r="DD100" i="166"/>
  <c r="DD15" i="166"/>
  <c r="DD19" i="166"/>
  <c r="DD77" i="166"/>
  <c r="DD18" i="166"/>
  <c r="DD40" i="166"/>
  <c r="DD25" i="166"/>
  <c r="DD61" i="166"/>
  <c r="DD14" i="166"/>
  <c r="DD11" i="166"/>
  <c r="DD24" i="166"/>
  <c r="DD80" i="166"/>
  <c r="DD28" i="166"/>
  <c r="DD73" i="166"/>
  <c r="DD53" i="166"/>
  <c r="DD62" i="166"/>
  <c r="DD34" i="166"/>
  <c r="DD44" i="166"/>
  <c r="DD102" i="166"/>
  <c r="DD42" i="166"/>
  <c r="DD31" i="166"/>
  <c r="DB140" i="167"/>
  <c r="DB39" i="167"/>
  <c r="DB125" i="167"/>
  <c r="DD75" i="167"/>
  <c r="DD67" i="167"/>
  <c r="DD55" i="167"/>
  <c r="DD22" i="167"/>
  <c r="DD33" i="167"/>
  <c r="DB17" i="167"/>
  <c r="DD129" i="167"/>
  <c r="DB87" i="167"/>
  <c r="DD108" i="167"/>
  <c r="DD132" i="167"/>
  <c r="DB38" i="167"/>
  <c r="DD73" i="167"/>
  <c r="DB104" i="167"/>
  <c r="DB143" i="167"/>
  <c r="DD36" i="167"/>
  <c r="DD142" i="167"/>
  <c r="DD111" i="167"/>
  <c r="DD30" i="167"/>
  <c r="DD155" i="167"/>
  <c r="DD141" i="167"/>
  <c r="DD28" i="167"/>
  <c r="DD113" i="167"/>
  <c r="DD79" i="167"/>
  <c r="DD134" i="167"/>
  <c r="DD62" i="167"/>
  <c r="DD101" i="167"/>
  <c r="DD29" i="167"/>
  <c r="DD157" i="167"/>
  <c r="DD95" i="167"/>
  <c r="DD65" i="167"/>
  <c r="DD54" i="167"/>
  <c r="DD149" i="167"/>
  <c r="DD137" i="167"/>
  <c r="DD124" i="167"/>
  <c r="DD118" i="167"/>
  <c r="DD50" i="167"/>
  <c r="DD80" i="167"/>
  <c r="DD92" i="167"/>
  <c r="DD19" i="167"/>
  <c r="DD144" i="167"/>
  <c r="DD41" i="167"/>
  <c r="DD34" i="167"/>
  <c r="DD158" i="167"/>
  <c r="EY208" i="165" s="1"/>
  <c r="EY207" i="165" s="1"/>
  <c r="DD99" i="167"/>
  <c r="DD105" i="167"/>
  <c r="DD63" i="167"/>
  <c r="DF125" i="167"/>
  <c r="DB131" i="167"/>
  <c r="DB26" i="167"/>
  <c r="DD10" i="167"/>
  <c r="DD77" i="167"/>
  <c r="DB77" i="167"/>
  <c r="DB149" i="167"/>
  <c r="DB9" i="167"/>
  <c r="DB92" i="167"/>
  <c r="DB108" i="167"/>
  <c r="DB134" i="167"/>
  <c r="DB44" i="167"/>
  <c r="DB60" i="167"/>
  <c r="DB116" i="167"/>
  <c r="DB86" i="167"/>
  <c r="DB98" i="167"/>
  <c r="DB33" i="167"/>
  <c r="DB109" i="167"/>
  <c r="DF153" i="167"/>
  <c r="DD16" i="167"/>
  <c r="DB74" i="167"/>
  <c r="DB29" i="167"/>
  <c r="DB148" i="167"/>
  <c r="DB90" i="167"/>
  <c r="DB158" i="167"/>
  <c r="DD81" i="167"/>
  <c r="DD71" i="167"/>
  <c r="DD112" i="167"/>
  <c r="DD72" i="167"/>
  <c r="DD114" i="167"/>
  <c r="DB145" i="167"/>
  <c r="DB97" i="167"/>
  <c r="DB94" i="167"/>
  <c r="DB157" i="167"/>
  <c r="DB63" i="167"/>
  <c r="DD93" i="167"/>
  <c r="DB112" i="167"/>
  <c r="DD154" i="167"/>
  <c r="DB80" i="167"/>
  <c r="DB42" i="167"/>
  <c r="DD58" i="167"/>
  <c r="DB118" i="167"/>
  <c r="DD76" i="167"/>
  <c r="DB70" i="167"/>
  <c r="DB121" i="167"/>
  <c r="DB32" i="167"/>
  <c r="DB122" i="167"/>
  <c r="DB130" i="167"/>
  <c r="DB123" i="167"/>
  <c r="DD140" i="167"/>
  <c r="DD136" i="167"/>
  <c r="DD46" i="167"/>
  <c r="DB152" i="167"/>
  <c r="DB106" i="167"/>
  <c r="DD96" i="167"/>
  <c r="DD15" i="167"/>
  <c r="DB54" i="167"/>
  <c r="DB78" i="167"/>
  <c r="EU38" i="165"/>
  <c r="DS98" i="167"/>
  <c r="DF98" i="167" s="1"/>
  <c r="DS106" i="167"/>
  <c r="DF106" i="167" s="1"/>
  <c r="DS101" i="167"/>
  <c r="DF101" i="167" s="1"/>
  <c r="EU44" i="165"/>
  <c r="DT98" i="167"/>
  <c r="DT57" i="167"/>
  <c r="DT137" i="167"/>
  <c r="DS66" i="167"/>
  <c r="DF66" i="167" s="1"/>
  <c r="DS116" i="167"/>
  <c r="DF116" i="167" s="1"/>
  <c r="DT136" i="167"/>
  <c r="DS91" i="167"/>
  <c r="DF91" i="167" s="1"/>
  <c r="DT103" i="167"/>
  <c r="DS124" i="167"/>
  <c r="DF124" i="167" s="1"/>
  <c r="DT127" i="167"/>
  <c r="DS126" i="167"/>
  <c r="DF126" i="167" s="1"/>
  <c r="DT110" i="167"/>
  <c r="DT56" i="167"/>
  <c r="DS105" i="167"/>
  <c r="DF105" i="167" s="1"/>
  <c r="DT62" i="167"/>
  <c r="DT146" i="167"/>
  <c r="DS145" i="167"/>
  <c r="DF145" i="167" s="1"/>
  <c r="DS151" i="167"/>
  <c r="DF151" i="167" s="1"/>
  <c r="DT73" i="167"/>
  <c r="DS154" i="167"/>
  <c r="DF154" i="167" s="1"/>
  <c r="DT15" i="167"/>
  <c r="DS132" i="167"/>
  <c r="DF132" i="167" s="1"/>
  <c r="DS76" i="167"/>
  <c r="DF76" i="167" s="1"/>
  <c r="DS123" i="167"/>
  <c r="DF123" i="167" s="1"/>
  <c r="DS20" i="167"/>
  <c r="DF20" i="167" s="1"/>
  <c r="DT85" i="167"/>
  <c r="DT101" i="167"/>
  <c r="DS89" i="167"/>
  <c r="DF89" i="167" s="1"/>
  <c r="DS29" i="167"/>
  <c r="DF29" i="167" s="1"/>
  <c r="DT115" i="167"/>
  <c r="EU24" i="165"/>
  <c r="DT151" i="167"/>
  <c r="DT83" i="167"/>
  <c r="DS137" i="167"/>
  <c r="DF137" i="167" s="1"/>
  <c r="DS143" i="167"/>
  <c r="DF143" i="167" s="1"/>
  <c r="DS130" i="167"/>
  <c r="DF130" i="167" s="1"/>
  <c r="DT148" i="167"/>
  <c r="DT31" i="167"/>
  <c r="DT133" i="167"/>
  <c r="DT19" i="167"/>
  <c r="DT12" i="167"/>
  <c r="DS153" i="167"/>
  <c r="DT39" i="167"/>
  <c r="DT69" i="167"/>
  <c r="DS110" i="167"/>
  <c r="DF110" i="167" s="1"/>
  <c r="DT149" i="167"/>
  <c r="DS48" i="167"/>
  <c r="DF48" i="167" s="1"/>
  <c r="DT30" i="167"/>
  <c r="DT138" i="167"/>
  <c r="DS77" i="167"/>
  <c r="DF77" i="167" s="1"/>
  <c r="DS55" i="167"/>
  <c r="DF55" i="167" s="1"/>
  <c r="DS54" i="167"/>
  <c r="DF54" i="167" s="1"/>
  <c r="DS108" i="167"/>
  <c r="DF108" i="167" s="1"/>
  <c r="DT93" i="167"/>
  <c r="DT61" i="167"/>
  <c r="DS158" i="167"/>
  <c r="DF158" i="167" s="1"/>
  <c r="EZ208" i="165" s="1"/>
  <c r="EZ207" i="165" s="1"/>
  <c r="DS157" i="167"/>
  <c r="DF157" i="167" s="1"/>
  <c r="DS90" i="167"/>
  <c r="DF90" i="167" s="1"/>
  <c r="DT60" i="167"/>
  <c r="DT28" i="167"/>
  <c r="DT37" i="167"/>
  <c r="DT118" i="167"/>
  <c r="DS87" i="167"/>
  <c r="DF87" i="167" s="1"/>
  <c r="DS144" i="167"/>
  <c r="DF144" i="167" s="1"/>
  <c r="DT65" i="167"/>
  <c r="DS85" i="167"/>
  <c r="DF85" i="167" s="1"/>
  <c r="DT97" i="167"/>
  <c r="DS150" i="167"/>
  <c r="DF150" i="167" s="1"/>
  <c r="DS140" i="167"/>
  <c r="DF140" i="167" s="1"/>
  <c r="DT41" i="167"/>
  <c r="DS8" i="167"/>
  <c r="DF8" i="167" s="1"/>
  <c r="DS78" i="167"/>
  <c r="DF78" i="167" s="1"/>
  <c r="DS32" i="167"/>
  <c r="DF32" i="167" s="1"/>
  <c r="DT27" i="167"/>
  <c r="DS50" i="167"/>
  <c r="DF50" i="167" s="1"/>
  <c r="DT140" i="167"/>
  <c r="DT128" i="167"/>
  <c r="DT82" i="167"/>
  <c r="DT134" i="167"/>
  <c r="DT49" i="167"/>
  <c r="DS141" i="167"/>
  <c r="DF141" i="167" s="1"/>
  <c r="DT59" i="167"/>
  <c r="DS80" i="167"/>
  <c r="DF80" i="167" s="1"/>
  <c r="DT48" i="167"/>
  <c r="DS51" i="167"/>
  <c r="DF51" i="167" s="1"/>
  <c r="DS121" i="167"/>
  <c r="DF121" i="167" s="1"/>
  <c r="DT32" i="167"/>
  <c r="DS69" i="167"/>
  <c r="DF69" i="167" s="1"/>
  <c r="DS39" i="167"/>
  <c r="DF39" i="167" s="1"/>
  <c r="DS28" i="167"/>
  <c r="DF28" i="167" s="1"/>
  <c r="DS107" i="167"/>
  <c r="DF107" i="167" s="1"/>
  <c r="DS31" i="167"/>
  <c r="DF31" i="167" s="1"/>
  <c r="DT46" i="167"/>
  <c r="DS114" i="167"/>
  <c r="DF114" i="167" s="1"/>
  <c r="DT152" i="167"/>
  <c r="DT119" i="167"/>
  <c r="DT80" i="167"/>
  <c r="DS82" i="167"/>
  <c r="DF82" i="167" s="1"/>
  <c r="DT154" i="167"/>
  <c r="DS34" i="167"/>
  <c r="DF34" i="167" s="1"/>
  <c r="DT42" i="167"/>
  <c r="DS79" i="167"/>
  <c r="DF79" i="167" s="1"/>
  <c r="DS62" i="167"/>
  <c r="DF62" i="167" s="1"/>
  <c r="DT45" i="167"/>
  <c r="DS18" i="167"/>
  <c r="DF18" i="167" s="1"/>
  <c r="DT26" i="167"/>
  <c r="DS58" i="167"/>
  <c r="DF58" i="167" s="1"/>
  <c r="DS36" i="167"/>
  <c r="DF36" i="167" s="1"/>
  <c r="DT17" i="167"/>
  <c r="DS99" i="167"/>
  <c r="DF99" i="167" s="1"/>
  <c r="DS45" i="167"/>
  <c r="DF45" i="167" s="1"/>
  <c r="DT14" i="167"/>
  <c r="DT130" i="167"/>
  <c r="DT64" i="167"/>
  <c r="DT34" i="167"/>
  <c r="DS111" i="167"/>
  <c r="DF111" i="167" s="1"/>
  <c r="DS63" i="167"/>
  <c r="DF63" i="167" s="1"/>
  <c r="DS156" i="167"/>
  <c r="DF156" i="167" s="1"/>
  <c r="DT84" i="167"/>
  <c r="DS68" i="167"/>
  <c r="DF68" i="167" s="1"/>
  <c r="DT74" i="167"/>
  <c r="DS46" i="167"/>
  <c r="DF46" i="167" s="1"/>
  <c r="DS92" i="167"/>
  <c r="DF92" i="167" s="1"/>
  <c r="DT58" i="167"/>
  <c r="DS67" i="167"/>
  <c r="DF67" i="167" s="1"/>
  <c r="DT120" i="167"/>
  <c r="DS139" i="167"/>
  <c r="DF139" i="167" s="1"/>
  <c r="DS43" i="167"/>
  <c r="DF43" i="167" s="1"/>
  <c r="DS81" i="167"/>
  <c r="DF81" i="167" s="1"/>
  <c r="DT158" i="167"/>
  <c r="DT157" i="167"/>
  <c r="DT143" i="167"/>
  <c r="DT104" i="167"/>
  <c r="DS109" i="167"/>
  <c r="DF109" i="167" s="1"/>
  <c r="DT79" i="167"/>
  <c r="DS129" i="167"/>
  <c r="DF129" i="167" s="1"/>
  <c r="DT36" i="167"/>
  <c r="DS11" i="167"/>
  <c r="DF11" i="167" s="1"/>
  <c r="DT77" i="167"/>
  <c r="DS72" i="167"/>
  <c r="DF72" i="167" s="1"/>
  <c r="DS26" i="167"/>
  <c r="DF26" i="167" s="1"/>
  <c r="DT75" i="167"/>
  <c r="DT144" i="167"/>
  <c r="DS14" i="167"/>
  <c r="DF14" i="167" s="1"/>
  <c r="DT105" i="167"/>
  <c r="DT96" i="167"/>
  <c r="DS138" i="167"/>
  <c r="DF138" i="167" s="1"/>
  <c r="DT29" i="167"/>
  <c r="DS44" i="167"/>
  <c r="DF44" i="167" s="1"/>
  <c r="DT111" i="167"/>
  <c r="DT23" i="167"/>
  <c r="DS103" i="167"/>
  <c r="DF103" i="167" s="1"/>
  <c r="DT116" i="167"/>
  <c r="DT102" i="167"/>
  <c r="DS35" i="167"/>
  <c r="DF35" i="167" s="1"/>
  <c r="DT68" i="167"/>
  <c r="DS133" i="167"/>
  <c r="DF133" i="167" s="1"/>
  <c r="DT90" i="167"/>
  <c r="DS9" i="167"/>
  <c r="DF9" i="167" s="1"/>
  <c r="DT126" i="167"/>
  <c r="DT51" i="167"/>
  <c r="DS21" i="167"/>
  <c r="DF21" i="167" s="1"/>
  <c r="DT76" i="167"/>
  <c r="DT153" i="167"/>
  <c r="DS47" i="167"/>
  <c r="DF47" i="167" s="1"/>
  <c r="DT100" i="167"/>
  <c r="DS102" i="167"/>
  <c r="DF102" i="167" s="1"/>
  <c r="DT155" i="167"/>
  <c r="DT52" i="167"/>
  <c r="DS152" i="167"/>
  <c r="DF152" i="167" s="1"/>
  <c r="DT10" i="167"/>
  <c r="DS149" i="167"/>
  <c r="DF149" i="167" s="1"/>
  <c r="DT8" i="167"/>
  <c r="DS33" i="167"/>
  <c r="DF33" i="167" s="1"/>
  <c r="DT16" i="167"/>
  <c r="DS37" i="167"/>
  <c r="DF37" i="167" s="1"/>
  <c r="DS118" i="167"/>
  <c r="DF118" i="167" s="1"/>
  <c r="DT47" i="167"/>
  <c r="DS15" i="167"/>
  <c r="DF15" i="167" s="1"/>
  <c r="DT131" i="167"/>
  <c r="DT135" i="167"/>
  <c r="DT71" i="167"/>
  <c r="DS100" i="167"/>
  <c r="DF100" i="167" s="1"/>
  <c r="DT18" i="167"/>
  <c r="DS86" i="167"/>
  <c r="DF86" i="167" s="1"/>
  <c r="EU34" i="165"/>
  <c r="DT44" i="167"/>
  <c r="DT117" i="167"/>
  <c r="DS112" i="167"/>
  <c r="DF112" i="167" s="1"/>
  <c r="DT129" i="167"/>
  <c r="DS117" i="167"/>
  <c r="DF117" i="167" s="1"/>
  <c r="DT9" i="167"/>
  <c r="DS155" i="167"/>
  <c r="DF155" i="167" s="1"/>
  <c r="DT13" i="167"/>
  <c r="DS27" i="167"/>
  <c r="DF27" i="167" s="1"/>
  <c r="DS115" i="167"/>
  <c r="DF115" i="167" s="1"/>
  <c r="DT108" i="167"/>
  <c r="DT106" i="167"/>
  <c r="DS17" i="167"/>
  <c r="DF17" i="167" s="1"/>
  <c r="DT40" i="167"/>
  <c r="DT54" i="167"/>
  <c r="DS74" i="167"/>
  <c r="DF74" i="167" s="1"/>
  <c r="DS61" i="167"/>
  <c r="DF61" i="167" s="1"/>
  <c r="DS93" i="167"/>
  <c r="DF93" i="167" s="1"/>
  <c r="DT145" i="167"/>
  <c r="DT107" i="167"/>
  <c r="DS113" i="167"/>
  <c r="DF113" i="167" s="1"/>
  <c r="DT25" i="167"/>
  <c r="DS96" i="167"/>
  <c r="DF96" i="167" s="1"/>
  <c r="DT88" i="167"/>
  <c r="DS146" i="167"/>
  <c r="DF146" i="167" s="1"/>
  <c r="DT78" i="167"/>
  <c r="DS12" i="167"/>
  <c r="DF12" i="167" s="1"/>
  <c r="DS128" i="167"/>
  <c r="DF128" i="167" s="1"/>
  <c r="DT86" i="167"/>
  <c r="DT66" i="167"/>
  <c r="DS30" i="167"/>
  <c r="DF30" i="167" s="1"/>
  <c r="DT113" i="167"/>
  <c r="DT35" i="167"/>
  <c r="DS73" i="167"/>
  <c r="DF73" i="167" s="1"/>
  <c r="DT92" i="167"/>
  <c r="DS134" i="167"/>
  <c r="DF134" i="167" s="1"/>
  <c r="DT132" i="167"/>
  <c r="DS13" i="167"/>
  <c r="DF13" i="167" s="1"/>
  <c r="DS60" i="167"/>
  <c r="DF60" i="167" s="1"/>
  <c r="DT142" i="167"/>
  <c r="DT72" i="167"/>
  <c r="DS64" i="167"/>
  <c r="DF64" i="167" s="1"/>
  <c r="DT123" i="167"/>
  <c r="DS57" i="167"/>
  <c r="DF57" i="167" s="1"/>
  <c r="DT22" i="167"/>
  <c r="DT20" i="167"/>
  <c r="DS148" i="167"/>
  <c r="DF148" i="167" s="1"/>
  <c r="DT38" i="167"/>
  <c r="DT125" i="167"/>
  <c r="DS10" i="167"/>
  <c r="DF10" i="167" s="1"/>
  <c r="DT139" i="167"/>
  <c r="DT91" i="167"/>
  <c r="DS38" i="167"/>
  <c r="DF38" i="167" s="1"/>
  <c r="DT109" i="167"/>
  <c r="DS23" i="167"/>
  <c r="DF23" i="167" s="1"/>
  <c r="DS142" i="167"/>
  <c r="DF142" i="167" s="1"/>
  <c r="DT141" i="167"/>
  <c r="DT24" i="167"/>
  <c r="DS88" i="167"/>
  <c r="DF88" i="167" s="1"/>
  <c r="DT81" i="167"/>
  <c r="DT112" i="167"/>
  <c r="DS53" i="167"/>
  <c r="DF53" i="167" s="1"/>
  <c r="DT87" i="167"/>
  <c r="DS95" i="167"/>
  <c r="DF95" i="167" s="1"/>
  <c r="DT99" i="167"/>
  <c r="DT94" i="167"/>
  <c r="DS70" i="167"/>
  <c r="DF70" i="167" s="1"/>
  <c r="DS59" i="167"/>
  <c r="DF59" i="167" s="1"/>
  <c r="DT55" i="167"/>
  <c r="DT124" i="167"/>
  <c r="DS122" i="167"/>
  <c r="DF122" i="167" s="1"/>
  <c r="DT67" i="167"/>
  <c r="DS24" i="167"/>
  <c r="DF24" i="167" s="1"/>
  <c r="DS127" i="167"/>
  <c r="DF127" i="167" s="1"/>
  <c r="DS83" i="167"/>
  <c r="DF83" i="167" s="1"/>
  <c r="DT156" i="167"/>
  <c r="DS119" i="167"/>
  <c r="DF119" i="167" s="1"/>
  <c r="DS104" i="167"/>
  <c r="DF104" i="167" s="1"/>
  <c r="DS49" i="167"/>
  <c r="DF49" i="167" s="1"/>
  <c r="DT114" i="167"/>
  <c r="DS65" i="167"/>
  <c r="DF65" i="167" s="1"/>
  <c r="DS41" i="167"/>
  <c r="DF41" i="167" s="1"/>
  <c r="DT50" i="167"/>
  <c r="DT43" i="167"/>
  <c r="DS84" i="167"/>
  <c r="DF84" i="167" s="1"/>
  <c r="DT147" i="167"/>
  <c r="DS25" i="167"/>
  <c r="DF25" i="167" s="1"/>
  <c r="DT21" i="167"/>
  <c r="DS147" i="167"/>
  <c r="DF147" i="167" s="1"/>
  <c r="DT122" i="167"/>
  <c r="DT63" i="167"/>
  <c r="DS52" i="167"/>
  <c r="DF52" i="167" s="1"/>
  <c r="DS40" i="167"/>
  <c r="DF40" i="167" s="1"/>
  <c r="DS75" i="167"/>
  <c r="DF75" i="167" s="1"/>
  <c r="DT95" i="167"/>
  <c r="DT53" i="167"/>
  <c r="DS16" i="167"/>
  <c r="DF16" i="167" s="1"/>
  <c r="DT150" i="167"/>
  <c r="DT11" i="167"/>
  <c r="DS136" i="167"/>
  <c r="DF136" i="167" s="1"/>
  <c r="DS71" i="167"/>
  <c r="DF71" i="167" s="1"/>
  <c r="DT121" i="167"/>
  <c r="DT33" i="167"/>
  <c r="DS22" i="167"/>
  <c r="DF22" i="167" s="1"/>
  <c r="DS94" i="167"/>
  <c r="DF94" i="167" s="1"/>
  <c r="DR4" i="167"/>
  <c r="DS42" i="167"/>
  <c r="DF42" i="167" s="1"/>
  <c r="DS135" i="167"/>
  <c r="DF135" i="167" s="1"/>
  <c r="DS131" i="167"/>
  <c r="DF131" i="167" s="1"/>
  <c r="DS97" i="167"/>
  <c r="DF97" i="167" s="1"/>
  <c r="DT89" i="167"/>
  <c r="DS56" i="167"/>
  <c r="DF56" i="167" s="1"/>
  <c r="DS120" i="167"/>
  <c r="DF120" i="167" s="1"/>
  <c r="DS19" i="167"/>
  <c r="DF19" i="167" s="1"/>
  <c r="CZ73" i="167"/>
  <c r="DB66" i="167"/>
  <c r="CZ124" i="167"/>
  <c r="CZ135" i="167"/>
  <c r="CZ70" i="167"/>
  <c r="CZ143" i="167"/>
  <c r="CZ95" i="167"/>
  <c r="CZ52" i="167"/>
  <c r="CZ133" i="167"/>
  <c r="CZ151" i="167"/>
  <c r="CZ127" i="167"/>
  <c r="CZ63" i="167"/>
  <c r="CZ140" i="167"/>
  <c r="CZ51" i="167"/>
  <c r="CZ23" i="167"/>
  <c r="CZ120" i="167"/>
  <c r="CZ74" i="167"/>
  <c r="DB84" i="167"/>
  <c r="CZ42" i="167"/>
  <c r="DB27" i="167"/>
  <c r="DB95" i="167"/>
  <c r="DB51" i="167"/>
  <c r="CZ64" i="167"/>
  <c r="CZ105" i="167"/>
  <c r="CZ150" i="167"/>
  <c r="CZ94" i="167"/>
  <c r="CZ56" i="167"/>
  <c r="CZ50" i="167"/>
  <c r="CZ141" i="167"/>
  <c r="DB113" i="167"/>
  <c r="DB37" i="167"/>
  <c r="CZ15" i="167"/>
  <c r="CZ36" i="167"/>
  <c r="CZ48" i="167"/>
  <c r="CZ145" i="167"/>
  <c r="CZ112" i="167"/>
  <c r="CZ16" i="167"/>
  <c r="CZ20" i="167"/>
  <c r="DB16" i="167"/>
  <c r="CZ33" i="167"/>
  <c r="CZ157" i="167"/>
  <c r="CZ25" i="167"/>
  <c r="CZ146" i="167"/>
  <c r="CZ119" i="167"/>
  <c r="CZ90" i="167"/>
  <c r="CZ44" i="167"/>
  <c r="DB28" i="167"/>
  <c r="CZ101" i="167"/>
  <c r="CZ72" i="167"/>
  <c r="CZ123" i="167"/>
  <c r="CZ132" i="167"/>
  <c r="CZ110" i="167"/>
  <c r="CZ111" i="167"/>
  <c r="CZ41" i="167"/>
  <c r="CZ80" i="167"/>
  <c r="CZ103" i="167"/>
  <c r="DB57" i="167"/>
  <c r="DB19" i="167"/>
  <c r="CZ85" i="167"/>
  <c r="CZ142" i="167"/>
  <c r="CZ137" i="167"/>
  <c r="CZ158" i="167"/>
  <c r="CZ104" i="167"/>
  <c r="CZ89" i="167"/>
  <c r="CZ13" i="167"/>
  <c r="CZ18" i="167"/>
  <c r="CZ139" i="167"/>
  <c r="CZ118" i="167"/>
  <c r="CZ155" i="167"/>
  <c r="CZ121" i="167"/>
  <c r="CZ91" i="167"/>
  <c r="CZ19" i="167"/>
  <c r="CZ109" i="167"/>
  <c r="CZ153" i="167"/>
  <c r="CZ130" i="167"/>
  <c r="CZ152" i="167"/>
  <c r="CZ79" i="167"/>
  <c r="CZ17" i="167"/>
  <c r="CZ38" i="167"/>
  <c r="DB46" i="167"/>
  <c r="DB12" i="167"/>
  <c r="CZ131" i="167"/>
  <c r="CZ92" i="167"/>
  <c r="CZ93" i="167"/>
  <c r="CZ117" i="167"/>
  <c r="CZ102" i="167"/>
  <c r="CZ53" i="167"/>
  <c r="CZ34" i="167"/>
  <c r="DB61" i="167"/>
  <c r="CZ10" i="167"/>
  <c r="CZ28" i="167"/>
  <c r="DB30" i="167"/>
  <c r="DB52" i="167"/>
  <c r="DB41" i="167"/>
  <c r="CZ138" i="167"/>
  <c r="CZ122" i="167"/>
  <c r="CZ148" i="167"/>
  <c r="CZ128" i="167"/>
  <c r="CZ39" i="167"/>
  <c r="CZ60" i="167"/>
  <c r="DB21" i="167"/>
  <c r="CZ43" i="167"/>
  <c r="CZ14" i="167"/>
  <c r="DB56" i="167"/>
  <c r="DB24" i="167"/>
  <c r="CZ86" i="167"/>
  <c r="CZ114" i="167"/>
  <c r="CZ125" i="167"/>
  <c r="CZ47" i="167"/>
  <c r="CZ82" i="167"/>
  <c r="CZ54" i="167"/>
  <c r="CZ22" i="167"/>
  <c r="DB34" i="167"/>
  <c r="CZ154" i="167"/>
  <c r="CZ108" i="167"/>
  <c r="CZ147" i="167"/>
  <c r="CZ156" i="167"/>
  <c r="CZ76" i="167"/>
  <c r="CZ40" i="167"/>
  <c r="CZ107" i="167"/>
  <c r="DB49" i="167"/>
  <c r="DB20" i="167"/>
  <c r="CZ97" i="167"/>
  <c r="CZ87" i="167"/>
  <c r="CZ149" i="167"/>
  <c r="CZ136" i="167"/>
  <c r="CZ57" i="167"/>
  <c r="CZ81" i="167"/>
  <c r="CZ126" i="167"/>
  <c r="CZ99" i="167"/>
  <c r="CZ134" i="167"/>
  <c r="CZ12" i="167"/>
  <c r="CZ24" i="167"/>
  <c r="CZ129" i="167"/>
  <c r="CZ11" i="167"/>
  <c r="DB31" i="167"/>
  <c r="CZ29" i="167"/>
  <c r="CZ75" i="167"/>
  <c r="DB68" i="167"/>
  <c r="CZ115" i="167"/>
  <c r="CZ68" i="167"/>
  <c r="CZ144" i="167"/>
  <c r="CZ100" i="167"/>
  <c r="CZ55" i="167"/>
  <c r="CZ116" i="167"/>
  <c r="CZ96" i="167"/>
  <c r="DZ6" i="167"/>
  <c r="EU61" i="165"/>
  <c r="EU12" i="165"/>
  <c r="EU64" i="165"/>
  <c r="EU27" i="165"/>
  <c r="EA6" i="167"/>
  <c r="EU33" i="165"/>
  <c r="EY156" i="165"/>
  <c r="EY155" i="165" s="1"/>
  <c r="EY154" i="165" s="1"/>
  <c r="EY153" i="165" s="1"/>
  <c r="EY152" i="165" s="1"/>
  <c r="EY151" i="165" s="1"/>
  <c r="EY150" i="165" s="1"/>
  <c r="EY149" i="165" s="1"/>
  <c r="EY148" i="165" s="1"/>
  <c r="EY147" i="165" s="1"/>
  <c r="EY146" i="165" s="1"/>
  <c r="EY145" i="165" s="1"/>
  <c r="EY144" i="165" s="1"/>
  <c r="EY143" i="165" s="1"/>
  <c r="EY142" i="165" s="1"/>
  <c r="EY141" i="165" s="1"/>
  <c r="EY140" i="165" s="1"/>
  <c r="EY139" i="165" s="1"/>
  <c r="EY138" i="165" s="1"/>
  <c r="EY137" i="165" s="1"/>
  <c r="EY136" i="165" s="1"/>
  <c r="EY135" i="165" s="1"/>
  <c r="EY134" i="165" s="1"/>
  <c r="EY133" i="165" s="1"/>
  <c r="EY132" i="165" s="1"/>
  <c r="EY131" i="165" s="1"/>
  <c r="EY130" i="165" s="1"/>
  <c r="EY129" i="165" s="1"/>
  <c r="EY128" i="165" s="1"/>
  <c r="EY127" i="165" s="1"/>
  <c r="EY126" i="165" s="1"/>
  <c r="EY125" i="165" s="1"/>
  <c r="EY124" i="165" s="1"/>
  <c r="EY123" i="165" s="1"/>
  <c r="EY122" i="165" s="1"/>
  <c r="EY121" i="165" s="1"/>
  <c r="EY120" i="165" s="1"/>
  <c r="EY119" i="165" s="1"/>
  <c r="EY118" i="165" s="1"/>
  <c r="EY117" i="165" s="1"/>
  <c r="EY116" i="165" s="1"/>
  <c r="EY115" i="165" s="1"/>
  <c r="EY114" i="165" s="1"/>
  <c r="EY113" i="165" s="1"/>
  <c r="EY112" i="165" s="1"/>
  <c r="EY111" i="165" s="1"/>
  <c r="EY110" i="165" s="1"/>
  <c r="EY109" i="165" s="1"/>
  <c r="EY108" i="165" s="1"/>
  <c r="EY107" i="165" s="1"/>
  <c r="EU35" i="165"/>
  <c r="EU41" i="165"/>
  <c r="CJ8" i="167"/>
  <c r="EU65" i="165"/>
  <c r="EU17" i="165"/>
  <c r="EU16" i="165"/>
  <c r="EU43" i="165"/>
  <c r="EU20" i="165"/>
  <c r="ES121" i="165"/>
  <c r="EU40" i="165"/>
  <c r="EU21" i="165"/>
  <c r="CJ14" i="167"/>
  <c r="ER8" i="165"/>
  <c r="DS24" i="166"/>
  <c r="DF24" i="166" s="1"/>
  <c r="EU13" i="165"/>
  <c r="EU9" i="165"/>
  <c r="EC6" i="166"/>
  <c r="EU49" i="165"/>
  <c r="DZ6" i="166"/>
  <c r="EU28" i="165"/>
  <c r="EU57" i="165"/>
  <c r="DT76" i="166"/>
  <c r="DT47" i="166"/>
  <c r="EU66" i="165"/>
  <c r="EU46" i="165"/>
  <c r="EU22" i="165"/>
  <c r="EU47" i="165"/>
  <c r="EU36" i="165"/>
  <c r="EU19" i="165"/>
  <c r="EU15" i="165"/>
  <c r="EU32" i="165"/>
  <c r="EU54" i="165"/>
  <c r="EU37" i="165"/>
  <c r="EU58" i="165"/>
  <c r="DT38" i="166"/>
  <c r="DT36" i="166"/>
  <c r="EU31" i="165"/>
  <c r="EU52" i="165"/>
  <c r="EU60" i="165"/>
  <c r="EU62" i="165"/>
  <c r="DT32" i="166"/>
  <c r="EU53" i="165"/>
  <c r="EU23" i="165"/>
  <c r="CT70" i="165"/>
  <c r="EF6" i="167"/>
  <c r="DS23" i="166"/>
  <c r="DS105" i="166"/>
  <c r="DF105" i="166" s="1"/>
  <c r="DT62" i="166"/>
  <c r="DT23" i="166"/>
  <c r="DT74" i="166"/>
  <c r="DT22" i="166"/>
  <c r="EE6" i="167"/>
  <c r="EU18" i="165"/>
  <c r="DS93" i="166"/>
  <c r="DF93" i="166" s="1"/>
  <c r="DT104" i="166"/>
  <c r="DT102" i="166"/>
  <c r="DT73" i="166"/>
  <c r="CY99" i="166"/>
  <c r="CY34" i="166"/>
  <c r="CY85" i="166"/>
  <c r="CY49" i="166"/>
  <c r="CY84" i="166"/>
  <c r="CY64" i="166"/>
  <c r="CY37" i="166"/>
  <c r="CY90" i="166"/>
  <c r="CY15" i="166"/>
  <c r="CY24" i="166"/>
  <c r="CY88" i="166"/>
  <c r="CY38" i="166"/>
  <c r="CY39" i="166"/>
  <c r="CY45" i="166"/>
  <c r="CY43" i="166"/>
  <c r="CY59" i="166"/>
  <c r="CY68" i="166"/>
  <c r="CY82" i="166"/>
  <c r="CY52" i="166"/>
  <c r="CY83" i="166"/>
  <c r="CY72" i="166"/>
  <c r="CY70" i="166"/>
  <c r="CY108" i="166"/>
  <c r="CY96" i="166"/>
  <c r="CY10" i="166"/>
  <c r="CY22" i="166"/>
  <c r="CY47" i="166"/>
  <c r="CY106" i="166"/>
  <c r="CY26" i="166"/>
  <c r="CY93" i="166"/>
  <c r="CY20" i="166"/>
  <c r="CY80" i="166"/>
  <c r="CY28" i="166"/>
  <c r="CY44" i="166"/>
  <c r="CY61" i="166"/>
  <c r="CY66" i="166"/>
  <c r="CY62" i="166"/>
  <c r="CY8" i="166"/>
  <c r="CY29" i="166"/>
  <c r="CY78" i="166"/>
  <c r="CY54" i="166"/>
  <c r="CY102" i="166"/>
  <c r="CY104" i="166"/>
  <c r="CY97" i="166"/>
  <c r="CY60" i="166"/>
  <c r="CY71" i="166"/>
  <c r="CY42" i="166"/>
  <c r="CY18" i="166"/>
  <c r="CY51" i="166"/>
  <c r="CY98" i="166"/>
  <c r="CY27" i="166"/>
  <c r="CY55" i="166"/>
  <c r="CY13" i="166"/>
  <c r="CY56" i="166"/>
  <c r="CY69" i="166"/>
  <c r="CY74" i="166"/>
  <c r="CY25" i="166"/>
  <c r="CY11" i="166"/>
  <c r="CY75" i="166"/>
  <c r="CY63" i="166"/>
  <c r="CY77" i="166"/>
  <c r="CY65" i="166"/>
  <c r="CY103" i="166"/>
  <c r="CY81" i="166"/>
  <c r="CY33" i="166"/>
  <c r="CY32" i="166"/>
  <c r="CY14" i="166"/>
  <c r="CY73" i="166"/>
  <c r="CY67" i="166"/>
  <c r="CY16" i="166"/>
  <c r="CY21" i="166"/>
  <c r="CY31" i="166"/>
  <c r="CY79" i="166"/>
  <c r="CY17" i="166"/>
  <c r="CY23" i="166"/>
  <c r="CY76" i="166"/>
  <c r="CY50" i="166"/>
  <c r="CY46" i="166"/>
  <c r="CY92" i="166"/>
  <c r="CY105" i="166"/>
  <c r="CY86" i="166"/>
  <c r="CY57" i="166"/>
  <c r="CY95" i="166"/>
  <c r="CY87" i="166"/>
  <c r="CY19" i="166"/>
  <c r="CY41" i="166"/>
  <c r="CY89" i="166"/>
  <c r="CY94" i="166"/>
  <c r="CY30" i="166"/>
  <c r="CY100" i="166"/>
  <c r="CY53" i="166"/>
  <c r="CY40" i="166"/>
  <c r="CY48" i="166"/>
  <c r="CY36" i="166"/>
  <c r="CY35" i="166"/>
  <c r="CY101" i="166"/>
  <c r="CY58" i="166"/>
  <c r="CY9" i="166"/>
  <c r="CY91" i="166"/>
  <c r="CY107" i="166"/>
  <c r="CY12" i="166"/>
  <c r="DT106" i="166"/>
  <c r="DT84" i="166"/>
  <c r="DT87" i="166"/>
  <c r="EH6" i="167"/>
  <c r="DT35" i="166"/>
  <c r="DT96" i="166"/>
  <c r="DT100" i="166"/>
  <c r="DT56" i="166"/>
  <c r="DT103" i="166"/>
  <c r="DT65" i="166"/>
  <c r="DT19" i="166"/>
  <c r="DS33" i="166"/>
  <c r="DF33" i="166" s="1"/>
  <c r="DT83" i="166"/>
  <c r="DT40" i="166"/>
  <c r="DT57" i="166"/>
  <c r="DT92" i="166"/>
  <c r="DT48" i="166"/>
  <c r="DT108" i="166"/>
  <c r="DT18" i="166"/>
  <c r="DT91" i="166"/>
  <c r="DT28" i="166"/>
  <c r="DT86" i="166"/>
  <c r="DT89" i="166"/>
  <c r="DT29" i="166"/>
  <c r="DT77" i="166"/>
  <c r="DT49" i="166"/>
  <c r="DT42" i="166"/>
  <c r="DT85" i="166"/>
  <c r="DT45" i="166"/>
  <c r="DT82" i="166"/>
  <c r="DT9" i="166"/>
  <c r="DT54" i="166"/>
  <c r="DT58" i="166"/>
  <c r="DS40" i="166"/>
  <c r="DF40" i="166" s="1"/>
  <c r="DT44" i="166"/>
  <c r="DT33" i="166"/>
  <c r="DS76" i="166"/>
  <c r="DF76" i="166" s="1"/>
  <c r="EU67" i="165"/>
  <c r="EU50" i="165"/>
  <c r="ET8" i="165"/>
  <c r="EU56" i="165"/>
  <c r="EU25" i="165"/>
  <c r="EU39" i="165"/>
  <c r="EU45" i="165"/>
  <c r="EU26" i="165"/>
  <c r="CJ15" i="167"/>
  <c r="EB6" i="167"/>
  <c r="CJ11" i="167"/>
  <c r="CR4" i="167"/>
  <c r="ER13" i="165"/>
  <c r="EU59" i="165"/>
  <c r="EU29" i="165"/>
  <c r="EU63" i="165"/>
  <c r="DX6" i="167"/>
  <c r="CJ7" i="167"/>
  <c r="ED6" i="167"/>
  <c r="CJ12" i="167"/>
  <c r="EU208" i="165"/>
  <c r="EU51" i="165"/>
  <c r="EU48" i="165"/>
  <c r="EU42" i="165"/>
  <c r="CJ13" i="167"/>
  <c r="EU55" i="165"/>
  <c r="J71" i="165"/>
  <c r="DM4" i="167"/>
  <c r="DP4" i="167"/>
  <c r="DB8" i="167"/>
  <c r="DJ4" i="167"/>
  <c r="CP8" i="167"/>
  <c r="CP4" i="167" s="1"/>
  <c r="DQ4" i="167"/>
  <c r="DK4" i="167"/>
  <c r="CV4" i="167"/>
  <c r="DO4" i="167"/>
  <c r="CZ8" i="167"/>
  <c r="CY4" i="167"/>
  <c r="DA143" i="167"/>
  <c r="DA141" i="167"/>
  <c r="DA137" i="167"/>
  <c r="DA133" i="167"/>
  <c r="DA127" i="167"/>
  <c r="DA134" i="167"/>
  <c r="DA119" i="167"/>
  <c r="DA128" i="167"/>
  <c r="DA117" i="167"/>
  <c r="DA99" i="167"/>
  <c r="DA77" i="167"/>
  <c r="EV77" i="165" s="1"/>
  <c r="DA87" i="167"/>
  <c r="DA82" i="167"/>
  <c r="DA81" i="167"/>
  <c r="DA61" i="167"/>
  <c r="EV61" i="165" s="1"/>
  <c r="DA65" i="167"/>
  <c r="EV65" i="165" s="1"/>
  <c r="DA62" i="167"/>
  <c r="EV62" i="165" s="1"/>
  <c r="DA60" i="167"/>
  <c r="DA32" i="167"/>
  <c r="EV32" i="165" s="1"/>
  <c r="DA29" i="167"/>
  <c r="DA53" i="167"/>
  <c r="DA37" i="167"/>
  <c r="EV37" i="165" s="1"/>
  <c r="DA45" i="167"/>
  <c r="EV45" i="165" s="1"/>
  <c r="DC5" i="167"/>
  <c r="DA9" i="167"/>
  <c r="EV9" i="165" s="1"/>
  <c r="DA15" i="167"/>
  <c r="DA139" i="167"/>
  <c r="DA13" i="167"/>
  <c r="DA19" i="167"/>
  <c r="DA22" i="167"/>
  <c r="DA85" i="167"/>
  <c r="DA21" i="167"/>
  <c r="EV21" i="165" s="1"/>
  <c r="DA25" i="167"/>
  <c r="DA35" i="167"/>
  <c r="EV35" i="165" s="1"/>
  <c r="DA17" i="167"/>
  <c r="EV17" i="165" s="1"/>
  <c r="DA42" i="167"/>
  <c r="EV42" i="165" s="1"/>
  <c r="DA39" i="167"/>
  <c r="EV39" i="165" s="1"/>
  <c r="DA52" i="167"/>
  <c r="DA66" i="167"/>
  <c r="EV66" i="165" s="1"/>
  <c r="DA48" i="167"/>
  <c r="DA79" i="167"/>
  <c r="DA34" i="167"/>
  <c r="DA23" i="167"/>
  <c r="DA47" i="167"/>
  <c r="DA49" i="167"/>
  <c r="EV49" i="165" s="1"/>
  <c r="DA80" i="167"/>
  <c r="EV80" i="165" s="1"/>
  <c r="DA46" i="167"/>
  <c r="EV46" i="165" s="1"/>
  <c r="DA58" i="167"/>
  <c r="EV58" i="165" s="1"/>
  <c r="DA89" i="167"/>
  <c r="DA75" i="167"/>
  <c r="DA86" i="167"/>
  <c r="EV86" i="165" s="1"/>
  <c r="DA84" i="167"/>
  <c r="EV84" i="165" s="1"/>
  <c r="DA69" i="167"/>
  <c r="EV69" i="165" s="1"/>
  <c r="DA51" i="167"/>
  <c r="EV51" i="165" s="1"/>
  <c r="DA91" i="167"/>
  <c r="DA109" i="167"/>
  <c r="EV109" i="165" s="1"/>
  <c r="DA116" i="167"/>
  <c r="DA57" i="167"/>
  <c r="DA63" i="167"/>
  <c r="DA76" i="167"/>
  <c r="EV76" i="165" s="1"/>
  <c r="DA90" i="167"/>
  <c r="DA104" i="167"/>
  <c r="DA140" i="167"/>
  <c r="DA153" i="167"/>
  <c r="DA41" i="167"/>
  <c r="DA111" i="167"/>
  <c r="DA112" i="167"/>
  <c r="DA92" i="167"/>
  <c r="DA120" i="167"/>
  <c r="DA147" i="167"/>
  <c r="DA33" i="167"/>
  <c r="DA73" i="167"/>
  <c r="EV73" i="165" s="1"/>
  <c r="DA126" i="167"/>
  <c r="DA121" i="167"/>
  <c r="DA123" i="167"/>
  <c r="DA149" i="167"/>
  <c r="DA95" i="167"/>
  <c r="DA145" i="167"/>
  <c r="DA130" i="167"/>
  <c r="DA151" i="167"/>
  <c r="DA122" i="167"/>
  <c r="DA158" i="167"/>
  <c r="EV208" i="165" s="1"/>
  <c r="EV207" i="165" s="1"/>
  <c r="DA114" i="167"/>
  <c r="DA113" i="167"/>
  <c r="DA94" i="167"/>
  <c r="EV94" i="165" s="1"/>
  <c r="DA107" i="167"/>
  <c r="DA144" i="167"/>
  <c r="DA98" i="167"/>
  <c r="EV98" i="165" s="1"/>
  <c r="DA146" i="167"/>
  <c r="DA148" i="167"/>
  <c r="DA156" i="167"/>
  <c r="DA135" i="167"/>
  <c r="DA54" i="167"/>
  <c r="DA131" i="167"/>
  <c r="DA125" i="167"/>
  <c r="DA129" i="167"/>
  <c r="DA124" i="167"/>
  <c r="DA110" i="167"/>
  <c r="DA108" i="167"/>
  <c r="EV108" i="165" s="1"/>
  <c r="DA88" i="167"/>
  <c r="EV88" i="165" s="1"/>
  <c r="DA136" i="167"/>
  <c r="DA97" i="167"/>
  <c r="DA150" i="167"/>
  <c r="DA155" i="167"/>
  <c r="DA59" i="167"/>
  <c r="EV59" i="165" s="1"/>
  <c r="DA101" i="167"/>
  <c r="DA152" i="167"/>
  <c r="DA71" i="167"/>
  <c r="EV71" i="165" s="1"/>
  <c r="DA56" i="167"/>
  <c r="EV56" i="165" s="1"/>
  <c r="DA157" i="167"/>
  <c r="DA83" i="167"/>
  <c r="EV83" i="165" s="1"/>
  <c r="DA138" i="167"/>
  <c r="DA132" i="167"/>
  <c r="DA142" i="167"/>
  <c r="DA102" i="167"/>
  <c r="EV102" i="165" s="1"/>
  <c r="DA154" i="167"/>
  <c r="DA100" i="167"/>
  <c r="DA103" i="167"/>
  <c r="EV103" i="165" s="1"/>
  <c r="DA105" i="167"/>
  <c r="DA50" i="167"/>
  <c r="DA74" i="167"/>
  <c r="DA64" i="167"/>
  <c r="DA118" i="167"/>
  <c r="DA43" i="167"/>
  <c r="DA31" i="167"/>
  <c r="EV31" i="165" s="1"/>
  <c r="DA55" i="167"/>
  <c r="DA68" i="167"/>
  <c r="DA26" i="167"/>
  <c r="EV26" i="165" s="1"/>
  <c r="DA70" i="167"/>
  <c r="DA106" i="167"/>
  <c r="EV106" i="165" s="1"/>
  <c r="DA20" i="167"/>
  <c r="DA8" i="167"/>
  <c r="DA67" i="167"/>
  <c r="EV67" i="165" s="1"/>
  <c r="DA72" i="167"/>
  <c r="EV72" i="165" s="1"/>
  <c r="DA12" i="167"/>
  <c r="DA78" i="167"/>
  <c r="EV78" i="165" s="1"/>
  <c r="DA36" i="167"/>
  <c r="EV36" i="165" s="1"/>
  <c r="DA11" i="167"/>
  <c r="EV11" i="165" s="1"/>
  <c r="DA38" i="167"/>
  <c r="DA30" i="167"/>
  <c r="EV30" i="165" s="1"/>
  <c r="DA16" i="167"/>
  <c r="DA10" i="167"/>
  <c r="DA44" i="167"/>
  <c r="EV44" i="165" s="1"/>
  <c r="DA115" i="167"/>
  <c r="DA93" i="167"/>
  <c r="EV93" i="165" s="1"/>
  <c r="DA18" i="167"/>
  <c r="EV18" i="165" s="1"/>
  <c r="DA96" i="167"/>
  <c r="EV96" i="165" s="1"/>
  <c r="DA27" i="167"/>
  <c r="EV27" i="165" s="1"/>
  <c r="DA28" i="167"/>
  <c r="DA14" i="167"/>
  <c r="DA40" i="167"/>
  <c r="EV40" i="165" s="1"/>
  <c r="DA24" i="167"/>
  <c r="DN4" i="167"/>
  <c r="CX8" i="167"/>
  <c r="CX4" i="167" s="1"/>
  <c r="DL4" i="167"/>
  <c r="CT8" i="167"/>
  <c r="CT4" i="167" s="1"/>
  <c r="EG3" i="167"/>
  <c r="DT79" i="166"/>
  <c r="DS59" i="166"/>
  <c r="DF59" i="166" s="1"/>
  <c r="DT12" i="166"/>
  <c r="DM4" i="166"/>
  <c r="CV8" i="166"/>
  <c r="CV4" i="166" s="1"/>
  <c r="DS22" i="166"/>
  <c r="DS28" i="166"/>
  <c r="DF28" i="166" s="1"/>
  <c r="DS73" i="166"/>
  <c r="DF73" i="166" s="1"/>
  <c r="DA5" i="166"/>
  <c r="DS47" i="166"/>
  <c r="DS54" i="166"/>
  <c r="DT64" i="166"/>
  <c r="DS48" i="166"/>
  <c r="DF48" i="166" s="1"/>
  <c r="DT107" i="166"/>
  <c r="DS32" i="166"/>
  <c r="DF32" i="166" s="1"/>
  <c r="DJ4" i="166"/>
  <c r="CP8" i="166"/>
  <c r="CP4" i="166" s="1"/>
  <c r="DT68" i="166"/>
  <c r="DS69" i="166"/>
  <c r="DF69" i="166" s="1"/>
  <c r="DK4" i="166"/>
  <c r="CR8" i="166"/>
  <c r="CR4" i="166" s="1"/>
  <c r="DT46" i="166"/>
  <c r="DT52" i="166"/>
  <c r="EG3" i="166"/>
  <c r="CJ15" i="166" s="1"/>
  <c r="DL4" i="166"/>
  <c r="CT8" i="166"/>
  <c r="CT4" i="166" s="1"/>
  <c r="DS68" i="166"/>
  <c r="DF68" i="166" s="1"/>
  <c r="DS102" i="166"/>
  <c r="DS42" i="166"/>
  <c r="DF42" i="166" s="1"/>
  <c r="DS20" i="166"/>
  <c r="DF20" i="166" s="1"/>
  <c r="DS74" i="166"/>
  <c r="DF74" i="166" s="1"/>
  <c r="DS103" i="166"/>
  <c r="DF103" i="166" s="1"/>
  <c r="DS29" i="166"/>
  <c r="DF29" i="166" s="1"/>
  <c r="DT53" i="166"/>
  <c r="DS107" i="166"/>
  <c r="DS53" i="166"/>
  <c r="DF53" i="166" s="1"/>
  <c r="DT37" i="166"/>
  <c r="DS12" i="166"/>
  <c r="DF12" i="166" s="1"/>
  <c r="DS81" i="166"/>
  <c r="DF81" i="166" s="1"/>
  <c r="DT50" i="166"/>
  <c r="DS66" i="166"/>
  <c r="DF66" i="166" s="1"/>
  <c r="DS95" i="166"/>
  <c r="DF95" i="166" s="1"/>
  <c r="DS19" i="166"/>
  <c r="DF19" i="166" s="1"/>
  <c r="DS64" i="166"/>
  <c r="DF64" i="166" s="1"/>
  <c r="DS65" i="166"/>
  <c r="DS52" i="166"/>
  <c r="DF52" i="166" s="1"/>
  <c r="DS78" i="166"/>
  <c r="DF78" i="166" s="1"/>
  <c r="DS10" i="166"/>
  <c r="DF10" i="166" s="1"/>
  <c r="DS9" i="166"/>
  <c r="DS13" i="166"/>
  <c r="DF13" i="166" s="1"/>
  <c r="DS37" i="166"/>
  <c r="DF37" i="166" s="1"/>
  <c r="DD8" i="166"/>
  <c r="DS30" i="166"/>
  <c r="DF30" i="166" s="1"/>
  <c r="DT24" i="166"/>
  <c r="DR4" i="166"/>
  <c r="DS94" i="166"/>
  <c r="DF94" i="166" s="1"/>
  <c r="DS90" i="166"/>
  <c r="DF90" i="166" s="1"/>
  <c r="CW4" i="166"/>
  <c r="DS57" i="166"/>
  <c r="DF57" i="166" s="1"/>
  <c r="DS63" i="166"/>
  <c r="DT90" i="166"/>
  <c r="DT63" i="166"/>
  <c r="DT41" i="166"/>
  <c r="DT75" i="166"/>
  <c r="DT31" i="166"/>
  <c r="DT97" i="166"/>
  <c r="DT15" i="166"/>
  <c r="DT25" i="166"/>
  <c r="DT21" i="166"/>
  <c r="DT16" i="166"/>
  <c r="DT88" i="166"/>
  <c r="DT30" i="166"/>
  <c r="DT72" i="166"/>
  <c r="DT93" i="166"/>
  <c r="DT66" i="166"/>
  <c r="DT69" i="166"/>
  <c r="DT105" i="166"/>
  <c r="DT98" i="166"/>
  <c r="DT61" i="166"/>
  <c r="DT26" i="166"/>
  <c r="DT70" i="166"/>
  <c r="DT34" i="166"/>
  <c r="DT99" i="166"/>
  <c r="DT101" i="166"/>
  <c r="DT51" i="166"/>
  <c r="DT11" i="166"/>
  <c r="DT71" i="166"/>
  <c r="DT10" i="166"/>
  <c r="DT78" i="166"/>
  <c r="DT95" i="166"/>
  <c r="DT14" i="166"/>
  <c r="DT39" i="166"/>
  <c r="DT80" i="166"/>
  <c r="DT81" i="166"/>
  <c r="DS25" i="166"/>
  <c r="DS89" i="166"/>
  <c r="DS98" i="166"/>
  <c r="DS62" i="166"/>
  <c r="DS80" i="166"/>
  <c r="DF80" i="166" s="1"/>
  <c r="DS15" i="166"/>
  <c r="DF15" i="166" s="1"/>
  <c r="DS91" i="166"/>
  <c r="DS108" i="166"/>
  <c r="DS35" i="166"/>
  <c r="DF35" i="166" s="1"/>
  <c r="DS43" i="166"/>
  <c r="DS51" i="166"/>
  <c r="DS50" i="166"/>
  <c r="DS88" i="166"/>
  <c r="DS11" i="166"/>
  <c r="DS31" i="166"/>
  <c r="DS96" i="166"/>
  <c r="DF96" i="166" s="1"/>
  <c r="DS61" i="166"/>
  <c r="DS82" i="166"/>
  <c r="DF82" i="166" s="1"/>
  <c r="DS72" i="166"/>
  <c r="DF72" i="166" s="1"/>
  <c r="DS70" i="166"/>
  <c r="DS18" i="166"/>
  <c r="DF18" i="166" s="1"/>
  <c r="DS34" i="166"/>
  <c r="DF34" i="166" s="1"/>
  <c r="DS16" i="166"/>
  <c r="DS56" i="166"/>
  <c r="DS106" i="166"/>
  <c r="DS85" i="166"/>
  <c r="DF85" i="166" s="1"/>
  <c r="DP4" i="166"/>
  <c r="DB8" i="166"/>
  <c r="DS46" i="166"/>
  <c r="DS79" i="166"/>
  <c r="DT20" i="166"/>
  <c r="DS60" i="166"/>
  <c r="DT8" i="166"/>
  <c r="DT27" i="166"/>
  <c r="DT67" i="166"/>
  <c r="EH3" i="166"/>
  <c r="DS39" i="166"/>
  <c r="DF39" i="166" s="1"/>
  <c r="DS100" i="166"/>
  <c r="DF100" i="166" s="1"/>
  <c r="DS44" i="166"/>
  <c r="DS75" i="166"/>
  <c r="DS14" i="166"/>
  <c r="DF14" i="166" s="1"/>
  <c r="DS27" i="166"/>
  <c r="DS97" i="166"/>
  <c r="DF97" i="166" s="1"/>
  <c r="DT59" i="166"/>
  <c r="DS104" i="166"/>
  <c r="DT13" i="166"/>
  <c r="DS83" i="166"/>
  <c r="DT60" i="166"/>
  <c r="DS55" i="166"/>
  <c r="DF55" i="166" s="1"/>
  <c r="DT55" i="166"/>
  <c r="DS84" i="166"/>
  <c r="DF84" i="166" s="1"/>
  <c r="DS36" i="166"/>
  <c r="DS92" i="166"/>
  <c r="DQ4" i="166"/>
  <c r="DS21" i="166"/>
  <c r="DS49" i="166"/>
  <c r="DS101" i="166"/>
  <c r="DF101" i="166" s="1"/>
  <c r="DS17" i="166"/>
  <c r="DF17" i="166" s="1"/>
  <c r="DS26" i="166"/>
  <c r="DS41" i="166"/>
  <c r="DF41" i="166" s="1"/>
  <c r="DN4" i="166"/>
  <c r="CX8" i="166"/>
  <c r="CX4" i="166" s="1"/>
  <c r="DS71" i="166"/>
  <c r="DF71" i="166" s="1"/>
  <c r="DS87" i="166"/>
  <c r="DS77" i="166"/>
  <c r="DT43" i="166"/>
  <c r="DS86" i="166"/>
  <c r="DS38" i="166"/>
  <c r="DS8" i="166"/>
  <c r="DS45" i="166"/>
  <c r="DF45" i="166" s="1"/>
  <c r="DS58" i="166"/>
  <c r="DT94" i="166"/>
  <c r="DO4" i="166"/>
  <c r="CZ8" i="166"/>
  <c r="DS67" i="166"/>
  <c r="DF67" i="166" s="1"/>
  <c r="EY206" i="165" l="1"/>
  <c r="EM207" i="165"/>
  <c r="EV206" i="165"/>
  <c r="EJ207" i="165"/>
  <c r="EZ206" i="165"/>
  <c r="EN207" i="165"/>
  <c r="ET205" i="165"/>
  <c r="EH206" i="165"/>
  <c r="ES205" i="165"/>
  <c r="EG206" i="165"/>
  <c r="DP207" i="165"/>
  <c r="EQ205" i="165"/>
  <c r="EE206" i="165"/>
  <c r="EU207" i="165"/>
  <c r="ER205" i="165"/>
  <c r="EF206" i="165"/>
  <c r="CZ4" i="166"/>
  <c r="EV24" i="165"/>
  <c r="EV48" i="165"/>
  <c r="EV53" i="165"/>
  <c r="DD4" i="166"/>
  <c r="DB4" i="166"/>
  <c r="DF60" i="166"/>
  <c r="DF49" i="166"/>
  <c r="DF31" i="166"/>
  <c r="DF77" i="166"/>
  <c r="DF9" i="166"/>
  <c r="DF79" i="166"/>
  <c r="DF11" i="166"/>
  <c r="DF102" i="166"/>
  <c r="DF106" i="166"/>
  <c r="DF38" i="166"/>
  <c r="DF86" i="166"/>
  <c r="DF46" i="166"/>
  <c r="DF44" i="166"/>
  <c r="DF51" i="166"/>
  <c r="DF92" i="166"/>
  <c r="DF50" i="166"/>
  <c r="DF63" i="166"/>
  <c r="DF8" i="166"/>
  <c r="DF27" i="166"/>
  <c r="DF87" i="166"/>
  <c r="DF108" i="166"/>
  <c r="DF61" i="166"/>
  <c r="DF47" i="166"/>
  <c r="DF107" i="166"/>
  <c r="DF56" i="166"/>
  <c r="DF16" i="166"/>
  <c r="DF91" i="166"/>
  <c r="DF75" i="166"/>
  <c r="DF22" i="166"/>
  <c r="DF88" i="166"/>
  <c r="DF54" i="166"/>
  <c r="DF70" i="166"/>
  <c r="DF83" i="166"/>
  <c r="DF21" i="166"/>
  <c r="DF104" i="166"/>
  <c r="DF89" i="166"/>
  <c r="DF98" i="166"/>
  <c r="DF43" i="166"/>
  <c r="DF26" i="166"/>
  <c r="DF23" i="166"/>
  <c r="DF58" i="166"/>
  <c r="DF62" i="166"/>
  <c r="DF65" i="166"/>
  <c r="DF36" i="166"/>
  <c r="DF25" i="166"/>
  <c r="EV19" i="165"/>
  <c r="EV104" i="165"/>
  <c r="EV57" i="165"/>
  <c r="EV99" i="165"/>
  <c r="EV92" i="165"/>
  <c r="EV29" i="165"/>
  <c r="EV107" i="165"/>
  <c r="EV52" i="165"/>
  <c r="DD4" i="167"/>
  <c r="EV70" i="165"/>
  <c r="EV41" i="165"/>
  <c r="EV25" i="165"/>
  <c r="EV38" i="165"/>
  <c r="EV23" i="165"/>
  <c r="DF4" i="167"/>
  <c r="EV81" i="165"/>
  <c r="EV47" i="165"/>
  <c r="EV101" i="165"/>
  <c r="EV74" i="165"/>
  <c r="EV79" i="165"/>
  <c r="EV87" i="165"/>
  <c r="EV50" i="165"/>
  <c r="EV12" i="165"/>
  <c r="EV33" i="165"/>
  <c r="EV89" i="165"/>
  <c r="EV16" i="165"/>
  <c r="EV43" i="165"/>
  <c r="EV13" i="165"/>
  <c r="EV64" i="165"/>
  <c r="EV20" i="165"/>
  <c r="EV63" i="165"/>
  <c r="EV105" i="165"/>
  <c r="EV22" i="165"/>
  <c r="EV10" i="165"/>
  <c r="EV55" i="165"/>
  <c r="EV68" i="165"/>
  <c r="EV54" i="165"/>
  <c r="EV34" i="165"/>
  <c r="EV15" i="165"/>
  <c r="EV91" i="165"/>
  <c r="EV14" i="165"/>
  <c r="EV28" i="165"/>
  <c r="EV85" i="165"/>
  <c r="EV95" i="165"/>
  <c r="EV90" i="165"/>
  <c r="EV82" i="165"/>
  <c r="DB4" i="167"/>
  <c r="EV97" i="165"/>
  <c r="EV100" i="165"/>
  <c r="EV75" i="165"/>
  <c r="EV60" i="165"/>
  <c r="CZ4" i="167"/>
  <c r="EZ98" i="165"/>
  <c r="EZ97" i="165" s="1"/>
  <c r="EZ96" i="165" s="1"/>
  <c r="EZ95" i="165" s="1"/>
  <c r="EZ94" i="165" s="1"/>
  <c r="EZ93" i="165" s="1"/>
  <c r="EZ92" i="165" s="1"/>
  <c r="EZ91" i="165" s="1"/>
  <c r="EZ90" i="165" s="1"/>
  <c r="EZ89" i="165" s="1"/>
  <c r="EZ88" i="165" s="1"/>
  <c r="EZ87" i="165" s="1"/>
  <c r="EZ86" i="165" s="1"/>
  <c r="EZ85" i="165" s="1"/>
  <c r="EZ84" i="165" s="1"/>
  <c r="EZ83" i="165" s="1"/>
  <c r="EZ82" i="165" s="1"/>
  <c r="EZ81" i="165" s="1"/>
  <c r="EZ80" i="165" s="1"/>
  <c r="EZ79" i="165"/>
  <c r="EZ78" i="165" s="1"/>
  <c r="EY106" i="165"/>
  <c r="EY105" i="165" s="1"/>
  <c r="EY104" i="165" s="1"/>
  <c r="EY103" i="165" s="1"/>
  <c r="EY102" i="165" s="1"/>
  <c r="EY101" i="165" s="1"/>
  <c r="EY100" i="165" s="1"/>
  <c r="EY99" i="165" s="1"/>
  <c r="EY98" i="165" s="1"/>
  <c r="EY97" i="165" s="1"/>
  <c r="EY96" i="165" s="1"/>
  <c r="EY95" i="165" s="1"/>
  <c r="EY94" i="165" s="1"/>
  <c r="EY93" i="165" s="1"/>
  <c r="EY92" i="165" s="1"/>
  <c r="EY91" i="165" s="1"/>
  <c r="EY90" i="165" s="1"/>
  <c r="EY89" i="165" s="1"/>
  <c r="EY88" i="165" s="1"/>
  <c r="EY87" i="165" s="1"/>
  <c r="EY86" i="165" s="1"/>
  <c r="EY85" i="165" s="1"/>
  <c r="EY84" i="165" s="1"/>
  <c r="EY83" i="165" s="1"/>
  <c r="EY82" i="165" s="1"/>
  <c r="EY81" i="165" s="1"/>
  <c r="EY80" i="165" s="1"/>
  <c r="EY79" i="165" s="1"/>
  <c r="EY78" i="165" s="1"/>
  <c r="EY77" i="165" s="1"/>
  <c r="EY76" i="165" s="1"/>
  <c r="EY75" i="165" s="1"/>
  <c r="EY74" i="165" s="1"/>
  <c r="EY73" i="165" s="1"/>
  <c r="EY72" i="165" s="1"/>
  <c r="EY71" i="165" s="1"/>
  <c r="EY70" i="165" s="1"/>
  <c r="EY69" i="165" s="1"/>
  <c r="EY68" i="165" s="1"/>
  <c r="EY67" i="165" s="1"/>
  <c r="EY66" i="165" s="1"/>
  <c r="EY65" i="165" s="1"/>
  <c r="EY64" i="165" s="1"/>
  <c r="EY63" i="165" s="1"/>
  <c r="EY62" i="165" s="1"/>
  <c r="EY61" i="165" s="1"/>
  <c r="EY60" i="165" s="1"/>
  <c r="EY59" i="165" s="1"/>
  <c r="EY58" i="165" s="1"/>
  <c r="EY57" i="165" s="1"/>
  <c r="EY56" i="165" s="1"/>
  <c r="EY55" i="165" s="1"/>
  <c r="EY54" i="165" s="1"/>
  <c r="EY53" i="165" s="1"/>
  <c r="EY52" i="165" s="1"/>
  <c r="EY51" i="165" s="1"/>
  <c r="EY50" i="165" s="1"/>
  <c r="EY49" i="165" s="1"/>
  <c r="EY48" i="165" s="1"/>
  <c r="EY47" i="165" s="1"/>
  <c r="EY46" i="165" s="1"/>
  <c r="EY45" i="165" s="1"/>
  <c r="EY44" i="165" s="1"/>
  <c r="EY43" i="165" s="1"/>
  <c r="EY42" i="165" s="1"/>
  <c r="EY41" i="165" s="1"/>
  <c r="EY40" i="165" s="1"/>
  <c r="EY39" i="165" s="1"/>
  <c r="EY38" i="165" s="1"/>
  <c r="EY37" i="165" s="1"/>
  <c r="EY36" i="165" s="1"/>
  <c r="EY35" i="165" s="1"/>
  <c r="EY34" i="165" s="1"/>
  <c r="EY33" i="165" s="1"/>
  <c r="EY32" i="165" s="1"/>
  <c r="EY31" i="165" s="1"/>
  <c r="EY30" i="165" s="1"/>
  <c r="EY29" i="165" s="1"/>
  <c r="EY28" i="165" s="1"/>
  <c r="EY27" i="165" s="1"/>
  <c r="EY26" i="165" s="1"/>
  <c r="EY25" i="165" s="1"/>
  <c r="EY24" i="165" s="1"/>
  <c r="EY23" i="165" s="1"/>
  <c r="EY22" i="165" s="1"/>
  <c r="EY21" i="165" s="1"/>
  <c r="EY20" i="165" s="1"/>
  <c r="EY19" i="165" s="1"/>
  <c r="EY18" i="165" s="1"/>
  <c r="EY17" i="165" s="1"/>
  <c r="EY16" i="165" s="1"/>
  <c r="EY15" i="165" s="1"/>
  <c r="EY14" i="165" s="1"/>
  <c r="EY13" i="165" s="1"/>
  <c r="EY12" i="165" s="1"/>
  <c r="EY11" i="165" s="1"/>
  <c r="EY10" i="165" s="1"/>
  <c r="EY9" i="165" s="1"/>
  <c r="EY8" i="165" s="1"/>
  <c r="EZ77" i="165"/>
  <c r="EZ76" i="165" s="1"/>
  <c r="EZ75" i="165" s="1"/>
  <c r="EZ74" i="165" s="1"/>
  <c r="EZ73" i="165" s="1"/>
  <c r="EZ72" i="165" s="1"/>
  <c r="EZ71" i="165" s="1"/>
  <c r="EZ70" i="165" s="1"/>
  <c r="EZ69" i="165" s="1"/>
  <c r="EZ68" i="165" s="1"/>
  <c r="EZ67" i="165" s="1"/>
  <c r="EZ66" i="165" s="1"/>
  <c r="EZ65" i="165" s="1"/>
  <c r="EZ64" i="165" s="1"/>
  <c r="EZ63" i="165" s="1"/>
  <c r="EZ62" i="165" s="1"/>
  <c r="EZ61" i="165" s="1"/>
  <c r="EZ60" i="165" s="1"/>
  <c r="EZ59" i="165" s="1"/>
  <c r="EZ58" i="165" s="1"/>
  <c r="EZ57" i="165" s="1"/>
  <c r="EZ56" i="165" s="1"/>
  <c r="EZ55" i="165" s="1"/>
  <c r="EZ54" i="165" s="1"/>
  <c r="EZ53" i="165" s="1"/>
  <c r="EZ52" i="165" s="1"/>
  <c r="EZ51" i="165" s="1"/>
  <c r="EZ50" i="165" s="1"/>
  <c r="EZ49" i="165" s="1"/>
  <c r="EZ48" i="165" s="1"/>
  <c r="EZ47" i="165" s="1"/>
  <c r="EZ46" i="165" s="1"/>
  <c r="EZ45" i="165" s="1"/>
  <c r="EZ44" i="165" s="1"/>
  <c r="EZ43" i="165" s="1"/>
  <c r="EZ42" i="165" s="1"/>
  <c r="EZ41" i="165" s="1"/>
  <c r="EZ40" i="165" s="1"/>
  <c r="EZ39" i="165" s="1"/>
  <c r="EZ38" i="165" s="1"/>
  <c r="EZ37" i="165" s="1"/>
  <c r="EZ36" i="165" s="1"/>
  <c r="EZ35" i="165" s="1"/>
  <c r="EZ34" i="165" s="1"/>
  <c r="EZ33" i="165" s="1"/>
  <c r="EZ32" i="165" s="1"/>
  <c r="EZ31" i="165" s="1"/>
  <c r="EZ30" i="165" s="1"/>
  <c r="EZ29" i="165" s="1"/>
  <c r="EZ28" i="165" s="1"/>
  <c r="EZ27" i="165" s="1"/>
  <c r="EZ26" i="165" s="1"/>
  <c r="EZ25" i="165" s="1"/>
  <c r="EZ24" i="165" s="1"/>
  <c r="EZ23" i="165" s="1"/>
  <c r="EZ22" i="165" s="1"/>
  <c r="EZ21" i="165" s="1"/>
  <c r="EZ20" i="165" s="1"/>
  <c r="EZ19" i="165" s="1"/>
  <c r="EZ18" i="165" s="1"/>
  <c r="EZ17" i="165" s="1"/>
  <c r="EZ16" i="165" s="1"/>
  <c r="EZ15" i="165" s="1"/>
  <c r="EZ14" i="165" s="1"/>
  <c r="EZ13" i="165" s="1"/>
  <c r="EZ12" i="165" s="1"/>
  <c r="EZ11" i="165" s="1"/>
  <c r="EZ10" i="165" s="1"/>
  <c r="EZ9" i="165" s="1"/>
  <c r="EZ8" i="165" s="1"/>
  <c r="EU8" i="165"/>
  <c r="ES8" i="165"/>
  <c r="CT71" i="165"/>
  <c r="DA39" i="166"/>
  <c r="DA85" i="166"/>
  <c r="DA15" i="166"/>
  <c r="DA82" i="166"/>
  <c r="DA24" i="166"/>
  <c r="DA104" i="166"/>
  <c r="DA47" i="166"/>
  <c r="DA8" i="166"/>
  <c r="DA68" i="166"/>
  <c r="DA62" i="166"/>
  <c r="DA26" i="166"/>
  <c r="DA99" i="166"/>
  <c r="DA28" i="166"/>
  <c r="DA44" i="166"/>
  <c r="DA97" i="166"/>
  <c r="DA83" i="166"/>
  <c r="DA18" i="166"/>
  <c r="DA102" i="166"/>
  <c r="DA106" i="166"/>
  <c r="DA45" i="166"/>
  <c r="DA61" i="166"/>
  <c r="DA37" i="166"/>
  <c r="DA54" i="166"/>
  <c r="DA22" i="166"/>
  <c r="DA51" i="166"/>
  <c r="DA10" i="166"/>
  <c r="DA72" i="166"/>
  <c r="DA43" i="166"/>
  <c r="DA78" i="166"/>
  <c r="DA93" i="166"/>
  <c r="DA70" i="166"/>
  <c r="DA60" i="166"/>
  <c r="DA80" i="166"/>
  <c r="DA108" i="166"/>
  <c r="DA90" i="166"/>
  <c r="DA31" i="166"/>
  <c r="DA52" i="166"/>
  <c r="DA88" i="166"/>
  <c r="DA71" i="166"/>
  <c r="DA42" i="166"/>
  <c r="DA38" i="166"/>
  <c r="DA20" i="166"/>
  <c r="DA29" i="166"/>
  <c r="DA34" i="166"/>
  <c r="DA56" i="166"/>
  <c r="DA84" i="166"/>
  <c r="DA69" i="166"/>
  <c r="DA64" i="166"/>
  <c r="DA66" i="166"/>
  <c r="DA59" i="166"/>
  <c r="DA49" i="166"/>
  <c r="DA27" i="166"/>
  <c r="DA96" i="166"/>
  <c r="DA98" i="166"/>
  <c r="DA55" i="166"/>
  <c r="DA101" i="166"/>
  <c r="DA25" i="166"/>
  <c r="DA11" i="166"/>
  <c r="DA91" i="166"/>
  <c r="DA77" i="166"/>
  <c r="DA65" i="166"/>
  <c r="DA17" i="166"/>
  <c r="DA23" i="166"/>
  <c r="DA87" i="166"/>
  <c r="DA94" i="166"/>
  <c r="DA105" i="166"/>
  <c r="DA74" i="166"/>
  <c r="DA95" i="166"/>
  <c r="DA50" i="166"/>
  <c r="DA14" i="166"/>
  <c r="DA46" i="166"/>
  <c r="DA13" i="166"/>
  <c r="DA57" i="166"/>
  <c r="DA19" i="166"/>
  <c r="DA41" i="166"/>
  <c r="DA86" i="166"/>
  <c r="DA48" i="166"/>
  <c r="DA89" i="166"/>
  <c r="DA75" i="166"/>
  <c r="DA35" i="166"/>
  <c r="DA30" i="166"/>
  <c r="DA53" i="166"/>
  <c r="DA58" i="166"/>
  <c r="DA40" i="166"/>
  <c r="DA36" i="166"/>
  <c r="DA107" i="166"/>
  <c r="DA67" i="166"/>
  <c r="DA76" i="166"/>
  <c r="DA9" i="166"/>
  <c r="DA92" i="166"/>
  <c r="DA63" i="166"/>
  <c r="DA12" i="166"/>
  <c r="DA103" i="166"/>
  <c r="DA81" i="166"/>
  <c r="DA79" i="166"/>
  <c r="DA33" i="166"/>
  <c r="DA32" i="166"/>
  <c r="DA73" i="166"/>
  <c r="DA16" i="166"/>
  <c r="DA21" i="166"/>
  <c r="DA100" i="166"/>
  <c r="EG6" i="167"/>
  <c r="EV8" i="165"/>
  <c r="EQ8" i="165"/>
  <c r="J72" i="165"/>
  <c r="DA4" i="167"/>
  <c r="DT4" i="167"/>
  <c r="DS4" i="167"/>
  <c r="DC140" i="167"/>
  <c r="DC143" i="167"/>
  <c r="DC137" i="167"/>
  <c r="DC130" i="167"/>
  <c r="DC133" i="167"/>
  <c r="DC134" i="167"/>
  <c r="DC119" i="167"/>
  <c r="DC99" i="167"/>
  <c r="EW99" i="165" s="1"/>
  <c r="DC82" i="167"/>
  <c r="EW82" i="165" s="1"/>
  <c r="DC95" i="167"/>
  <c r="EW95" i="165" s="1"/>
  <c r="DC84" i="167"/>
  <c r="EW84" i="165" s="1"/>
  <c r="DC61" i="167"/>
  <c r="EW61" i="165" s="1"/>
  <c r="DC81" i="167"/>
  <c r="EW81" i="165" s="1"/>
  <c r="DC73" i="167"/>
  <c r="EW73" i="165" s="1"/>
  <c r="DC77" i="167"/>
  <c r="EW77" i="165" s="1"/>
  <c r="DC65" i="167"/>
  <c r="EW65" i="165" s="1"/>
  <c r="DC60" i="167"/>
  <c r="EW60" i="165" s="1"/>
  <c r="DC45" i="167"/>
  <c r="EW45" i="165" s="1"/>
  <c r="DC33" i="167"/>
  <c r="EW33" i="165" s="1"/>
  <c r="DC46" i="167"/>
  <c r="EW46" i="165" s="1"/>
  <c r="DC41" i="167"/>
  <c r="EW41" i="165" s="1"/>
  <c r="DC29" i="167"/>
  <c r="EW29" i="165" s="1"/>
  <c r="DC42" i="167"/>
  <c r="EW42" i="165" s="1"/>
  <c r="DC21" i="167"/>
  <c r="EW21" i="165" s="1"/>
  <c r="DC17" i="167"/>
  <c r="EW17" i="165" s="1"/>
  <c r="DC9" i="167"/>
  <c r="EW9" i="165" s="1"/>
  <c r="DC139" i="167"/>
  <c r="DC34" i="167"/>
  <c r="EW34" i="165" s="1"/>
  <c r="DC52" i="167"/>
  <c r="EW52" i="165" s="1"/>
  <c r="DC39" i="167"/>
  <c r="EW39" i="165" s="1"/>
  <c r="DC23" i="167"/>
  <c r="EW23" i="165" s="1"/>
  <c r="DC15" i="167"/>
  <c r="EW15" i="165" s="1"/>
  <c r="DC35" i="167"/>
  <c r="EW35" i="165" s="1"/>
  <c r="DC22" i="167"/>
  <c r="EW22" i="165" s="1"/>
  <c r="DC69" i="167"/>
  <c r="EW69" i="165" s="1"/>
  <c r="DC48" i="167"/>
  <c r="EW48" i="165" s="1"/>
  <c r="DC85" i="167"/>
  <c r="EW85" i="165" s="1"/>
  <c r="DC49" i="167"/>
  <c r="EW49" i="165" s="1"/>
  <c r="DC47" i="167"/>
  <c r="EW47" i="165" s="1"/>
  <c r="DC91" i="167"/>
  <c r="EW91" i="165" s="1"/>
  <c r="DC58" i="167"/>
  <c r="EW58" i="165" s="1"/>
  <c r="DC51" i="167"/>
  <c r="EW51" i="165" s="1"/>
  <c r="DC89" i="167"/>
  <c r="EW89" i="165" s="1"/>
  <c r="DC79" i="167"/>
  <c r="EW79" i="165" s="1"/>
  <c r="DC32" i="167"/>
  <c r="EW32" i="165" s="1"/>
  <c r="DC63" i="167"/>
  <c r="EW63" i="165" s="1"/>
  <c r="DC75" i="167"/>
  <c r="EW75" i="165" s="1"/>
  <c r="DC25" i="167"/>
  <c r="EW25" i="165" s="1"/>
  <c r="DC13" i="167"/>
  <c r="EW13" i="165" s="1"/>
  <c r="DC53" i="167"/>
  <c r="EW53" i="165" s="1"/>
  <c r="DC76" i="167"/>
  <c r="EW76" i="165" s="1"/>
  <c r="DC86" i="167"/>
  <c r="EW86" i="165" s="1"/>
  <c r="DC87" i="167"/>
  <c r="EW87" i="165" s="1"/>
  <c r="DC92" i="167"/>
  <c r="EW92" i="165" s="1"/>
  <c r="DC19" i="167"/>
  <c r="EW19" i="165" s="1"/>
  <c r="DC57" i="167"/>
  <c r="EW57" i="165" s="1"/>
  <c r="DC37" i="167"/>
  <c r="EW37" i="165" s="1"/>
  <c r="DC62" i="167"/>
  <c r="EW62" i="165" s="1"/>
  <c r="DC80" i="167"/>
  <c r="EW80" i="165" s="1"/>
  <c r="DC111" i="167"/>
  <c r="DC120" i="167"/>
  <c r="DC121" i="167"/>
  <c r="DC117" i="167"/>
  <c r="DC128" i="167"/>
  <c r="DC149" i="167"/>
  <c r="DC90" i="167"/>
  <c r="EW90" i="165" s="1"/>
  <c r="DC104" i="167"/>
  <c r="EW104" i="165" s="1"/>
  <c r="DC109" i="167"/>
  <c r="EW109" i="165" s="1"/>
  <c r="DC116" i="167"/>
  <c r="DC123" i="167"/>
  <c r="DC126" i="167"/>
  <c r="DC145" i="167"/>
  <c r="DC66" i="167"/>
  <c r="EW66" i="165" s="1"/>
  <c r="DC112" i="167"/>
  <c r="DC127" i="167"/>
  <c r="DC147" i="167"/>
  <c r="DC153" i="167"/>
  <c r="DC141" i="167"/>
  <c r="DC156" i="167"/>
  <c r="DC124" i="167"/>
  <c r="DC88" i="167"/>
  <c r="EW88" i="165" s="1"/>
  <c r="DC135" i="167"/>
  <c r="DC129" i="167"/>
  <c r="DC102" i="167"/>
  <c r="EW102" i="165" s="1"/>
  <c r="DC154" i="167"/>
  <c r="DC97" i="167"/>
  <c r="EW97" i="165" s="1"/>
  <c r="DC54" i="167"/>
  <c r="EW54" i="165" s="1"/>
  <c r="DC59" i="167"/>
  <c r="EW59" i="165" s="1"/>
  <c r="DC138" i="167"/>
  <c r="DC122" i="167"/>
  <c r="DC98" i="167"/>
  <c r="EW98" i="165" s="1"/>
  <c r="DC158" i="167"/>
  <c r="EW208" i="165" s="1"/>
  <c r="EW207" i="165" s="1"/>
  <c r="DC155" i="167"/>
  <c r="DC114" i="167"/>
  <c r="DC136" i="167"/>
  <c r="DC157" i="167"/>
  <c r="DC131" i="167"/>
  <c r="DC152" i="167"/>
  <c r="DC148" i="167"/>
  <c r="DC107" i="167"/>
  <c r="EW107" i="165" s="1"/>
  <c r="DC142" i="167"/>
  <c r="DC125" i="167"/>
  <c r="DC56" i="167"/>
  <c r="EW56" i="165" s="1"/>
  <c r="DC18" i="167"/>
  <c r="EW18" i="165" s="1"/>
  <c r="DC118" i="167"/>
  <c r="DC83" i="167"/>
  <c r="EW83" i="165" s="1"/>
  <c r="DC151" i="167"/>
  <c r="DC101" i="167"/>
  <c r="EW101" i="165" s="1"/>
  <c r="DC110" i="167"/>
  <c r="DC146" i="167"/>
  <c r="DC71" i="167"/>
  <c r="EW71" i="165" s="1"/>
  <c r="DC103" i="167"/>
  <c r="EW103" i="165" s="1"/>
  <c r="DC67" i="167"/>
  <c r="EW67" i="165" s="1"/>
  <c r="DC132" i="167"/>
  <c r="DC108" i="167"/>
  <c r="EW108" i="165" s="1"/>
  <c r="DC113" i="167"/>
  <c r="DC150" i="167"/>
  <c r="DC144" i="167"/>
  <c r="DC94" i="167"/>
  <c r="EW94" i="165" s="1"/>
  <c r="DC115" i="167"/>
  <c r="DC100" i="167"/>
  <c r="EW100" i="165" s="1"/>
  <c r="DC43" i="167"/>
  <c r="EW43" i="165" s="1"/>
  <c r="DC12" i="167"/>
  <c r="EW12" i="165" s="1"/>
  <c r="DC27" i="167"/>
  <c r="EW27" i="165" s="1"/>
  <c r="DC64" i="167"/>
  <c r="EW64" i="165" s="1"/>
  <c r="DC96" i="167"/>
  <c r="EW96" i="165" s="1"/>
  <c r="DC36" i="167"/>
  <c r="EW36" i="165" s="1"/>
  <c r="DC93" i="167"/>
  <c r="EW93" i="165" s="1"/>
  <c r="DC50" i="167"/>
  <c r="EW50" i="165" s="1"/>
  <c r="DC26" i="167"/>
  <c r="EW26" i="165" s="1"/>
  <c r="DC55" i="167"/>
  <c r="EW55" i="165" s="1"/>
  <c r="DC72" i="167"/>
  <c r="EW72" i="165" s="1"/>
  <c r="DC28" i="167"/>
  <c r="EW28" i="165" s="1"/>
  <c r="DC106" i="167"/>
  <c r="EW106" i="165" s="1"/>
  <c r="DC105" i="167"/>
  <c r="EW105" i="165" s="1"/>
  <c r="DC31" i="167"/>
  <c r="EW31" i="165" s="1"/>
  <c r="DC68" i="167"/>
  <c r="EW68" i="165" s="1"/>
  <c r="DC74" i="167"/>
  <c r="EW74" i="165" s="1"/>
  <c r="DC20" i="167"/>
  <c r="EW20" i="165" s="1"/>
  <c r="DC8" i="167"/>
  <c r="DC38" i="167"/>
  <c r="EW38" i="165" s="1"/>
  <c r="DC10" i="167"/>
  <c r="EW10" i="165" s="1"/>
  <c r="DC40" i="167"/>
  <c r="EW40" i="165" s="1"/>
  <c r="DC78" i="167"/>
  <c r="EW78" i="165" s="1"/>
  <c r="DC70" i="167"/>
  <c r="EW70" i="165" s="1"/>
  <c r="DC24" i="167"/>
  <c r="EW24" i="165" s="1"/>
  <c r="DC30" i="167"/>
  <c r="EW30" i="165" s="1"/>
  <c r="DC16" i="167"/>
  <c r="EW16" i="165" s="1"/>
  <c r="DC44" i="167"/>
  <c r="EW44" i="165" s="1"/>
  <c r="DC11" i="167"/>
  <c r="EW11" i="165" s="1"/>
  <c r="DC14" i="167"/>
  <c r="EW14" i="165" s="1"/>
  <c r="DS4" i="166"/>
  <c r="DT4" i="166"/>
  <c r="DC5" i="166"/>
  <c r="CY4" i="166"/>
  <c r="EG6" i="166"/>
  <c r="EH6" i="166"/>
  <c r="DP206" i="165" l="1"/>
  <c r="EQ204" i="165"/>
  <c r="EE205" i="165"/>
  <c r="ES204" i="165"/>
  <c r="EG205" i="165"/>
  <c r="ET204" i="165"/>
  <c r="EH205" i="165"/>
  <c r="EW206" i="165"/>
  <c r="EK207" i="165"/>
  <c r="EZ205" i="165"/>
  <c r="EN206" i="165"/>
  <c r="EF205" i="165"/>
  <c r="ER204" i="165"/>
  <c r="EV205" i="165"/>
  <c r="EJ206" i="165"/>
  <c r="EU206" i="165"/>
  <c r="EI207" i="165"/>
  <c r="EY205" i="165"/>
  <c r="EM206" i="165"/>
  <c r="DF4" i="166"/>
  <c r="EW8" i="165"/>
  <c r="CT72" i="165"/>
  <c r="DC47" i="166"/>
  <c r="DC8" i="166"/>
  <c r="DC45" i="166"/>
  <c r="DC96" i="166"/>
  <c r="DC68" i="166"/>
  <c r="DC62" i="166"/>
  <c r="DC20" i="166"/>
  <c r="DC85" i="166"/>
  <c r="DC97" i="166"/>
  <c r="DC44" i="166"/>
  <c r="DC93" i="166"/>
  <c r="DC106" i="166"/>
  <c r="DC59" i="166"/>
  <c r="DC83" i="166"/>
  <c r="DC64" i="166"/>
  <c r="DC90" i="166"/>
  <c r="DC69" i="166"/>
  <c r="DC34" i="166"/>
  <c r="DC29" i="166"/>
  <c r="DC56" i="166"/>
  <c r="DC72" i="166"/>
  <c r="DC80" i="166"/>
  <c r="DC99" i="166"/>
  <c r="DC28" i="166"/>
  <c r="DC43" i="166"/>
  <c r="DC78" i="166"/>
  <c r="DC60" i="166"/>
  <c r="DC27" i="166"/>
  <c r="DC84" i="166"/>
  <c r="DC15" i="166"/>
  <c r="DC61" i="166"/>
  <c r="DC66" i="166"/>
  <c r="DC52" i="166"/>
  <c r="DC88" i="166"/>
  <c r="DC38" i="166"/>
  <c r="DC104" i="166"/>
  <c r="DC54" i="166"/>
  <c r="DC37" i="166"/>
  <c r="DC102" i="166"/>
  <c r="DC39" i="166"/>
  <c r="DC82" i="166"/>
  <c r="DC22" i="166"/>
  <c r="DC70" i="166"/>
  <c r="DC42" i="166"/>
  <c r="DC49" i="166"/>
  <c r="DC108" i="166"/>
  <c r="DC18" i="166"/>
  <c r="DC26" i="166"/>
  <c r="DC24" i="166"/>
  <c r="DC51" i="166"/>
  <c r="DC101" i="166"/>
  <c r="DC55" i="166"/>
  <c r="DC25" i="166"/>
  <c r="DC23" i="166"/>
  <c r="DC87" i="166"/>
  <c r="DC94" i="166"/>
  <c r="DC11" i="166"/>
  <c r="DC105" i="166"/>
  <c r="DC71" i="166"/>
  <c r="DC31" i="166"/>
  <c r="DC17" i="166"/>
  <c r="DC19" i="166"/>
  <c r="DC73" i="166"/>
  <c r="DC86" i="166"/>
  <c r="DC91" i="166"/>
  <c r="DC48" i="166"/>
  <c r="DC75" i="166"/>
  <c r="DC30" i="166"/>
  <c r="DC81" i="166"/>
  <c r="DC58" i="166"/>
  <c r="DC40" i="166"/>
  <c r="DC36" i="166"/>
  <c r="DC107" i="166"/>
  <c r="DC67" i="166"/>
  <c r="DC100" i="166"/>
  <c r="DC77" i="166"/>
  <c r="DC76" i="166"/>
  <c r="DC9" i="166"/>
  <c r="DC35" i="166"/>
  <c r="DC92" i="166"/>
  <c r="DC63" i="166"/>
  <c r="DC12" i="166"/>
  <c r="DC53" i="166"/>
  <c r="DC103" i="166"/>
  <c r="DC79" i="166"/>
  <c r="DC57" i="166"/>
  <c r="DC33" i="166"/>
  <c r="DC32" i="166"/>
  <c r="DC16" i="166"/>
  <c r="DC41" i="166"/>
  <c r="DC65" i="166"/>
  <c r="DC10" i="166"/>
  <c r="DC74" i="166"/>
  <c r="DC95" i="166"/>
  <c r="DC89" i="166"/>
  <c r="DC50" i="166"/>
  <c r="DC14" i="166"/>
  <c r="DC46" i="166"/>
  <c r="DC13" i="166"/>
  <c r="DC21" i="166"/>
  <c r="DC98" i="166"/>
  <c r="J73" i="165"/>
  <c r="DC4" i="167"/>
  <c r="DA4" i="166"/>
  <c r="EN205" i="165" l="1"/>
  <c r="EZ204" i="165"/>
  <c r="EW205" i="165"/>
  <c r="EK206" i="165"/>
  <c r="EM205" i="165"/>
  <c r="EY204" i="165"/>
  <c r="ET203" i="165"/>
  <c r="EH204" i="165"/>
  <c r="EU205" i="165"/>
  <c r="EI206" i="165"/>
  <c r="ES203" i="165"/>
  <c r="EG204" i="165"/>
  <c r="EV204" i="165"/>
  <c r="EJ205" i="165"/>
  <c r="DP205" i="165"/>
  <c r="EQ203" i="165"/>
  <c r="EE204" i="165"/>
  <c r="EF204" i="165"/>
  <c r="ER203" i="165"/>
  <c r="CT73" i="165"/>
  <c r="J74" i="165"/>
  <c r="DC4" i="166"/>
  <c r="EU204" i="165" l="1"/>
  <c r="EI205" i="165"/>
  <c r="ER202" i="165"/>
  <c r="EF203" i="165"/>
  <c r="ET202" i="165"/>
  <c r="EH203" i="165"/>
  <c r="EY203" i="165"/>
  <c r="EM204" i="165"/>
  <c r="DP204" i="165"/>
  <c r="EQ202" i="165"/>
  <c r="EE203" i="165"/>
  <c r="EK205" i="165"/>
  <c r="EW204" i="165"/>
  <c r="EV203" i="165"/>
  <c r="EJ204" i="165"/>
  <c r="EZ203" i="165"/>
  <c r="EN204" i="165"/>
  <c r="ES202" i="165"/>
  <c r="EG203" i="165"/>
  <c r="CT74" i="165"/>
  <c r="J75" i="165"/>
  <c r="EE202" i="165" l="1"/>
  <c r="EQ201" i="165"/>
  <c r="ET201" i="165"/>
  <c r="EH202" i="165"/>
  <c r="DP203" i="165"/>
  <c r="EG202" i="165"/>
  <c r="ES201" i="165"/>
  <c r="EV202" i="165"/>
  <c r="EJ203" i="165"/>
  <c r="EF202" i="165"/>
  <c r="ER201" i="165"/>
  <c r="EW203" i="165"/>
  <c r="EK204" i="165"/>
  <c r="EM203" i="165"/>
  <c r="EY202" i="165"/>
  <c r="EU203" i="165"/>
  <c r="EI204" i="165"/>
  <c r="EN203" i="165"/>
  <c r="EZ202" i="165"/>
  <c r="CT75" i="165"/>
  <c r="J76" i="165"/>
  <c r="EZ201" i="165" l="1"/>
  <c r="EN202" i="165"/>
  <c r="ES200" i="165"/>
  <c r="EG201" i="165"/>
  <c r="ER200" i="165"/>
  <c r="EF201" i="165"/>
  <c r="EH201" i="165"/>
  <c r="ET200" i="165"/>
  <c r="EU202" i="165"/>
  <c r="EI203" i="165"/>
  <c r="EQ200" i="165"/>
  <c r="EE201" i="165"/>
  <c r="DP202" i="165"/>
  <c r="EV201" i="165"/>
  <c r="EJ202" i="165"/>
  <c r="EY201" i="165"/>
  <c r="EM202" i="165"/>
  <c r="EK203" i="165"/>
  <c r="EW202" i="165"/>
  <c r="CT76" i="165"/>
  <c r="J77" i="165"/>
  <c r="EQ199" i="165" l="1"/>
  <c r="EE200" i="165"/>
  <c r="EF200" i="165"/>
  <c r="ER199" i="165"/>
  <c r="EU201" i="165"/>
  <c r="EI202" i="165"/>
  <c r="EH200" i="165"/>
  <c r="ET199" i="165"/>
  <c r="EG200" i="165"/>
  <c r="ES199" i="165"/>
  <c r="EY200" i="165"/>
  <c r="EM201" i="165"/>
  <c r="EJ201" i="165"/>
  <c r="EV200" i="165"/>
  <c r="EW201" i="165"/>
  <c r="EK202" i="165"/>
  <c r="EN201" i="165"/>
  <c r="EZ200" i="165"/>
  <c r="DP201" i="165"/>
  <c r="CT77" i="165"/>
  <c r="J78" i="165"/>
  <c r="EY199" i="165" l="1"/>
  <c r="EM200" i="165"/>
  <c r="ET198" i="165"/>
  <c r="EH199" i="165"/>
  <c r="ER198" i="165"/>
  <c r="EF199" i="165"/>
  <c r="ES198" i="165"/>
  <c r="EG199" i="165"/>
  <c r="EU200" i="165"/>
  <c r="EI201" i="165"/>
  <c r="EJ200" i="165"/>
  <c r="EV199" i="165"/>
  <c r="EW200" i="165"/>
  <c r="EK201" i="165"/>
  <c r="DP200" i="165"/>
  <c r="EZ199" i="165"/>
  <c r="EN200" i="165"/>
  <c r="EQ198" i="165"/>
  <c r="EE199" i="165"/>
  <c r="CT78" i="165"/>
  <c r="J79" i="165"/>
  <c r="EV198" i="165" l="1"/>
  <c r="EJ199" i="165"/>
  <c r="ES197" i="165"/>
  <c r="EG198" i="165"/>
  <c r="ER197" i="165"/>
  <c r="EF198" i="165"/>
  <c r="ET197" i="165"/>
  <c r="EH198" i="165"/>
  <c r="EI200" i="165"/>
  <c r="EU199" i="165"/>
  <c r="DP199" i="165"/>
  <c r="EZ198" i="165"/>
  <c r="EN199" i="165"/>
  <c r="EW199" i="165"/>
  <c r="EK200" i="165"/>
  <c r="EQ197" i="165"/>
  <c r="EE198" i="165"/>
  <c r="EY198" i="165"/>
  <c r="EM199" i="165"/>
  <c r="CT79" i="165"/>
  <c r="J80" i="165"/>
  <c r="EU198" i="165" l="1"/>
  <c r="EI199" i="165"/>
  <c r="EM198" i="165"/>
  <c r="EY197" i="165"/>
  <c r="EE197" i="165"/>
  <c r="EQ196" i="165"/>
  <c r="ET196" i="165"/>
  <c r="EH197" i="165"/>
  <c r="ER196" i="165"/>
  <c r="EF197" i="165"/>
  <c r="ES196" i="165"/>
  <c r="EG197" i="165"/>
  <c r="EZ197" i="165"/>
  <c r="EN198" i="165"/>
  <c r="DP198" i="165"/>
  <c r="EW198" i="165"/>
  <c r="EK199" i="165"/>
  <c r="EJ198" i="165"/>
  <c r="EV197" i="165"/>
  <c r="CT80" i="165"/>
  <c r="J81" i="165"/>
  <c r="EV196" i="165" l="1"/>
  <c r="EJ197" i="165"/>
  <c r="DP197" i="165"/>
  <c r="ET195" i="165"/>
  <c r="EH196" i="165"/>
  <c r="EY196" i="165"/>
  <c r="EM197" i="165"/>
  <c r="EI198" i="165"/>
  <c r="EU197" i="165"/>
  <c r="EF196" i="165"/>
  <c r="ER195" i="165"/>
  <c r="EN197" i="165"/>
  <c r="EZ196" i="165"/>
  <c r="ES195" i="165"/>
  <c r="EG196" i="165"/>
  <c r="EQ195" i="165"/>
  <c r="EE196" i="165"/>
  <c r="EK198" i="165"/>
  <c r="EW197" i="165"/>
  <c r="CT81" i="165"/>
  <c r="J82" i="165"/>
  <c r="EU196" i="165" l="1"/>
  <c r="EI197" i="165"/>
  <c r="EW196" i="165"/>
  <c r="EK197" i="165"/>
  <c r="EQ194" i="165"/>
  <c r="EE195" i="165"/>
  <c r="ET194" i="165"/>
  <c r="EH195" i="165"/>
  <c r="DP196" i="165"/>
  <c r="EG195" i="165"/>
  <c r="ES194" i="165"/>
  <c r="EF195" i="165"/>
  <c r="ER194" i="165"/>
  <c r="EN196" i="165"/>
  <c r="EZ195" i="165"/>
  <c r="EJ196" i="165"/>
  <c r="EV195" i="165"/>
  <c r="EY195" i="165"/>
  <c r="EM196" i="165"/>
  <c r="CT82" i="165"/>
  <c r="J83" i="165"/>
  <c r="ES193" i="165" l="1"/>
  <c r="EG194" i="165"/>
  <c r="EV194" i="165"/>
  <c r="EJ195" i="165"/>
  <c r="EY194" i="165"/>
  <c r="EM195" i="165"/>
  <c r="DP195" i="165"/>
  <c r="EZ194" i="165"/>
  <c r="EN195" i="165"/>
  <c r="EF194" i="165"/>
  <c r="ER193" i="165"/>
  <c r="EU195" i="165"/>
  <c r="EI196" i="165"/>
  <c r="ET193" i="165"/>
  <c r="EH194" i="165"/>
  <c r="EQ193" i="165"/>
  <c r="EE194" i="165"/>
  <c r="EK196" i="165"/>
  <c r="EW195" i="165"/>
  <c r="CT83" i="165"/>
  <c r="J84" i="165"/>
  <c r="DP194" i="165" l="1"/>
  <c r="EH193" i="165"/>
  <c r="ET192" i="165"/>
  <c r="EG193" i="165"/>
  <c r="ES192" i="165"/>
  <c r="EZ193" i="165"/>
  <c r="EN194" i="165"/>
  <c r="EQ192" i="165"/>
  <c r="EE193" i="165"/>
  <c r="EM194" i="165"/>
  <c r="EY193" i="165"/>
  <c r="EU194" i="165"/>
  <c r="EI195" i="165"/>
  <c r="EW194" i="165"/>
  <c r="EK195" i="165"/>
  <c r="EJ194" i="165"/>
  <c r="EV193" i="165"/>
  <c r="EF193" i="165"/>
  <c r="ER192" i="165"/>
  <c r="CT84" i="165"/>
  <c r="J85" i="165"/>
  <c r="EZ192" i="165" l="1"/>
  <c r="EN193" i="165"/>
  <c r="EQ191" i="165"/>
  <c r="EE192" i="165"/>
  <c r="EU193" i="165"/>
  <c r="EI194" i="165"/>
  <c r="ER191" i="165"/>
  <c r="EF192" i="165"/>
  <c r="EV192" i="165"/>
  <c r="EJ193" i="165"/>
  <c r="EW193" i="165"/>
  <c r="EK194" i="165"/>
  <c r="EY192" i="165"/>
  <c r="EM193" i="165"/>
  <c r="ET191" i="165"/>
  <c r="EH192" i="165"/>
  <c r="EG192" i="165"/>
  <c r="ES191" i="165"/>
  <c r="DP193" i="165"/>
  <c r="CT85" i="165"/>
  <c r="J86" i="165"/>
  <c r="ER190" i="165" l="1"/>
  <c r="EF191" i="165"/>
  <c r="EG191" i="165"/>
  <c r="ES190" i="165"/>
  <c r="DP192" i="165"/>
  <c r="EQ190" i="165"/>
  <c r="EE191" i="165"/>
  <c r="EV191" i="165"/>
  <c r="EJ192" i="165"/>
  <c r="EI193" i="165"/>
  <c r="EU192" i="165"/>
  <c r="EW192" i="165"/>
  <c r="EK193" i="165"/>
  <c r="EH191" i="165"/>
  <c r="ET190" i="165"/>
  <c r="EY191" i="165"/>
  <c r="EM192" i="165"/>
  <c r="EN192" i="165"/>
  <c r="EZ191" i="165"/>
  <c r="CT86" i="165"/>
  <c r="J87" i="165"/>
  <c r="EZ190" i="165" l="1"/>
  <c r="EN191" i="165"/>
  <c r="DP191" i="165"/>
  <c r="ET189" i="165"/>
  <c r="EH190" i="165"/>
  <c r="EY190" i="165"/>
  <c r="EM191" i="165"/>
  <c r="EW191" i="165"/>
  <c r="EK192" i="165"/>
  <c r="EJ191" i="165"/>
  <c r="EV190" i="165"/>
  <c r="ES189" i="165"/>
  <c r="EG190" i="165"/>
  <c r="EU191" i="165"/>
  <c r="EI192" i="165"/>
  <c r="EQ189" i="165"/>
  <c r="EE190" i="165"/>
  <c r="ER189" i="165"/>
  <c r="EF190" i="165"/>
  <c r="CT87" i="165"/>
  <c r="CT3" i="165" s="1"/>
  <c r="DO3" i="165"/>
  <c r="EJ190" i="165" l="1"/>
  <c r="EV189" i="165"/>
  <c r="EF189" i="165"/>
  <c r="ER188" i="165"/>
  <c r="EE189" i="165"/>
  <c r="EQ188" i="165"/>
  <c r="EK191" i="165"/>
  <c r="EW190" i="165"/>
  <c r="EY189" i="165"/>
  <c r="EM190" i="165"/>
  <c r="DP190" i="165"/>
  <c r="ET188" i="165"/>
  <c r="EH189" i="165"/>
  <c r="EI191" i="165"/>
  <c r="EU190" i="165"/>
  <c r="EG189" i="165"/>
  <c r="ES188" i="165"/>
  <c r="EZ189" i="165"/>
  <c r="EN190" i="165"/>
  <c r="DG5" i="160"/>
  <c r="DB5" i="160"/>
  <c r="DD5" i="160" s="1"/>
  <c r="DF5" i="160" s="1"/>
  <c r="CS5" i="160"/>
  <c r="CU5" i="160" s="1"/>
  <c r="CW5" i="160" s="1"/>
  <c r="CY5" i="160" s="1"/>
  <c r="CR5" i="160"/>
  <c r="CT5" i="160" s="1"/>
  <c r="DV108" i="160"/>
  <c r="DV107" i="160"/>
  <c r="DV106" i="160"/>
  <c r="DV105" i="160"/>
  <c r="DV104" i="160"/>
  <c r="DV103" i="160"/>
  <c r="DV102" i="160"/>
  <c r="DV101" i="160"/>
  <c r="DV100" i="160"/>
  <c r="DV99" i="160"/>
  <c r="DV98" i="160"/>
  <c r="DI98" i="160" s="1"/>
  <c r="DV97" i="160"/>
  <c r="DV96" i="160"/>
  <c r="DV95" i="160"/>
  <c r="DV94" i="160"/>
  <c r="DV93" i="160"/>
  <c r="DV92" i="160"/>
  <c r="DV91" i="160"/>
  <c r="DV90" i="160"/>
  <c r="DI90" i="160" s="1"/>
  <c r="DV89" i="160"/>
  <c r="DV88" i="160"/>
  <c r="DV87" i="160"/>
  <c r="DV86" i="160"/>
  <c r="DV85" i="160"/>
  <c r="DV84" i="160"/>
  <c r="DV83" i="160"/>
  <c r="DV82" i="160"/>
  <c r="DV81" i="160"/>
  <c r="DV80" i="160"/>
  <c r="DV79" i="160"/>
  <c r="DV78" i="160"/>
  <c r="DV77" i="160"/>
  <c r="DV76" i="160"/>
  <c r="DV75" i="160"/>
  <c r="DV74" i="160"/>
  <c r="DI74" i="160" s="1"/>
  <c r="DV73" i="160"/>
  <c r="DV72" i="160"/>
  <c r="DV71" i="160"/>
  <c r="DV70" i="160"/>
  <c r="DV69" i="160"/>
  <c r="DV68" i="160"/>
  <c r="DV67" i="160"/>
  <c r="DW67" i="160" s="1"/>
  <c r="DV66" i="160"/>
  <c r="DV65" i="160"/>
  <c r="DV64" i="160"/>
  <c r="DV63" i="160"/>
  <c r="DV62" i="160"/>
  <c r="DV61" i="160"/>
  <c r="DV60" i="160"/>
  <c r="DV59" i="160"/>
  <c r="DV58" i="160"/>
  <c r="CO58" i="160" s="1"/>
  <c r="DV57" i="160"/>
  <c r="DV56" i="160"/>
  <c r="DV55" i="160"/>
  <c r="DV54" i="160"/>
  <c r="DV53" i="160"/>
  <c r="DV52" i="160"/>
  <c r="DV51" i="160"/>
  <c r="DV50" i="160"/>
  <c r="DV49" i="160"/>
  <c r="DV48" i="160"/>
  <c r="DV47" i="160"/>
  <c r="DV46" i="160"/>
  <c r="CO46" i="160" s="1"/>
  <c r="DV45" i="160"/>
  <c r="DV44" i="160"/>
  <c r="CO44" i="160" s="1"/>
  <c r="DV43" i="160"/>
  <c r="DV42" i="160"/>
  <c r="DI42" i="160" s="1"/>
  <c r="DV41" i="160"/>
  <c r="CO41" i="160" s="1"/>
  <c r="DV40" i="160"/>
  <c r="CO40" i="160" s="1"/>
  <c r="DV39" i="160"/>
  <c r="CO39" i="160" s="1"/>
  <c r="DV38" i="160"/>
  <c r="CO38" i="160" s="1"/>
  <c r="CQ38" i="160" s="1"/>
  <c r="DV37" i="160"/>
  <c r="DI37" i="160" s="1"/>
  <c r="DV36" i="160"/>
  <c r="CO36" i="160" s="1"/>
  <c r="DV35" i="160"/>
  <c r="CO35" i="160" s="1"/>
  <c r="DV34" i="160"/>
  <c r="DV33" i="160"/>
  <c r="CO33" i="160" s="1"/>
  <c r="DV32" i="160"/>
  <c r="CO32" i="160" s="1"/>
  <c r="DV31" i="160"/>
  <c r="CO31" i="160" s="1"/>
  <c r="DV30" i="160"/>
  <c r="CO30" i="160" s="1"/>
  <c r="DV29" i="160"/>
  <c r="CO29" i="160" s="1"/>
  <c r="DV28" i="160"/>
  <c r="CO28" i="160" s="1"/>
  <c r="DV27" i="160"/>
  <c r="DV26" i="160"/>
  <c r="CO26" i="160" s="1"/>
  <c r="CQ26" i="160" s="1"/>
  <c r="DV25" i="160"/>
  <c r="CO25" i="160" s="1"/>
  <c r="DV24" i="160"/>
  <c r="CO24" i="160" s="1"/>
  <c r="DV23" i="160"/>
  <c r="DI23" i="160" s="1"/>
  <c r="DV22" i="160"/>
  <c r="CO22" i="160" s="1"/>
  <c r="DV21" i="160"/>
  <c r="CO21" i="160" s="1"/>
  <c r="DV20" i="160"/>
  <c r="CO20" i="160" s="1"/>
  <c r="DV19" i="160"/>
  <c r="CO19" i="160" s="1"/>
  <c r="DV18" i="160"/>
  <c r="DV17" i="160"/>
  <c r="CO17" i="160" s="1"/>
  <c r="DV16" i="160"/>
  <c r="CO16" i="160" s="1"/>
  <c r="DV15" i="160"/>
  <c r="DV14" i="160"/>
  <c r="CO14" i="160" s="1"/>
  <c r="DV13" i="160"/>
  <c r="CO13" i="160" s="1"/>
  <c r="DV12" i="160"/>
  <c r="CO12" i="160" s="1"/>
  <c r="DV11" i="160"/>
  <c r="DV10" i="160"/>
  <c r="DI10" i="160" s="1"/>
  <c r="DV9" i="160"/>
  <c r="CO9" i="160" s="1"/>
  <c r="DV8" i="160"/>
  <c r="CO8" i="160" s="1"/>
  <c r="DV7" i="160"/>
  <c r="CO7" i="160" s="1"/>
  <c r="DX102" i="160"/>
  <c r="ES187" i="165" l="1"/>
  <c r="EG188" i="165"/>
  <c r="EW189" i="165"/>
  <c r="EK190" i="165"/>
  <c r="EM189" i="165"/>
  <c r="EY188" i="165"/>
  <c r="EE188" i="165"/>
  <c r="EQ187" i="165"/>
  <c r="DP189" i="165"/>
  <c r="EZ188" i="165"/>
  <c r="EN189" i="165"/>
  <c r="EU189" i="165"/>
  <c r="EI190" i="165"/>
  <c r="ER187" i="165"/>
  <c r="EF188" i="165"/>
  <c r="EJ189" i="165"/>
  <c r="EV188" i="165"/>
  <c r="ET187" i="165"/>
  <c r="EH188" i="165"/>
  <c r="EF75" i="160"/>
  <c r="DW98" i="160"/>
  <c r="DG25" i="160"/>
  <c r="CS14" i="160"/>
  <c r="EC82" i="160"/>
  <c r="EB86" i="160"/>
  <c r="DI21" i="160"/>
  <c r="EF10" i="160"/>
  <c r="EF19" i="160"/>
  <c r="EE18" i="160"/>
  <c r="DI22" i="160"/>
  <c r="DI14" i="160"/>
  <c r="EF21" i="160"/>
  <c r="DI30" i="160"/>
  <c r="DI38" i="160"/>
  <c r="DI46" i="160"/>
  <c r="CO10" i="160"/>
  <c r="CY10" i="160" s="1"/>
  <c r="DI13" i="160"/>
  <c r="DX13" i="160"/>
  <c r="CO11" i="160"/>
  <c r="DI11" i="160"/>
  <c r="CO27" i="160"/>
  <c r="DI27" i="160"/>
  <c r="ED27" i="160"/>
  <c r="EE26" i="160"/>
  <c r="CO43" i="160"/>
  <c r="EE42" i="160"/>
  <c r="DI43" i="160"/>
  <c r="CO59" i="160"/>
  <c r="DI59" i="160"/>
  <c r="CO75" i="160"/>
  <c r="DI75" i="160"/>
  <c r="CO91" i="160"/>
  <c r="DI91" i="160"/>
  <c r="DY107" i="160"/>
  <c r="CO107" i="160"/>
  <c r="DI107" i="160"/>
  <c r="ED106" i="160"/>
  <c r="EB106" i="160"/>
  <c r="DI29" i="160"/>
  <c r="DG13" i="160"/>
  <c r="DE13" i="160"/>
  <c r="CY13" i="160"/>
  <c r="CW13" i="160"/>
  <c r="CU13" i="160"/>
  <c r="CS13" i="160"/>
  <c r="CQ13" i="160"/>
  <c r="DG29" i="160"/>
  <c r="DE29" i="160"/>
  <c r="CY29" i="160"/>
  <c r="CW29" i="160"/>
  <c r="CS29" i="160"/>
  <c r="CQ29" i="160"/>
  <c r="CU29" i="160"/>
  <c r="CO45" i="160"/>
  <c r="CO61" i="160"/>
  <c r="DI61" i="160"/>
  <c r="CO77" i="160"/>
  <c r="DI77" i="160"/>
  <c r="ED77" i="160"/>
  <c r="EA93" i="160"/>
  <c r="CO93" i="160"/>
  <c r="DI93" i="160"/>
  <c r="DX27" i="160"/>
  <c r="DI45" i="160"/>
  <c r="CS12" i="160"/>
  <c r="CQ12" i="160"/>
  <c r="DE12" i="160"/>
  <c r="CY12" i="160"/>
  <c r="CW12" i="160"/>
  <c r="CU12" i="160"/>
  <c r="DG12" i="160"/>
  <c r="CS28" i="160"/>
  <c r="CQ28" i="160"/>
  <c r="CU28" i="160"/>
  <c r="DG28" i="160"/>
  <c r="DE28" i="160"/>
  <c r="CY28" i="160"/>
  <c r="CW28" i="160"/>
  <c r="CS44" i="160"/>
  <c r="CQ44" i="160"/>
  <c r="DG44" i="160"/>
  <c r="DE44" i="160"/>
  <c r="CY44" i="160"/>
  <c r="CW44" i="160"/>
  <c r="CU44" i="160"/>
  <c r="CO60" i="160"/>
  <c r="DI60" i="160"/>
  <c r="CO76" i="160"/>
  <c r="DI76" i="160"/>
  <c r="CO92" i="160"/>
  <c r="DI92" i="160"/>
  <c r="EF108" i="160"/>
  <c r="DI108" i="160"/>
  <c r="CO108" i="160"/>
  <c r="DG14" i="160"/>
  <c r="DE14" i="160"/>
  <c r="CY14" i="160"/>
  <c r="CW14" i="160"/>
  <c r="CU14" i="160"/>
  <c r="CQ14" i="160"/>
  <c r="CW30" i="160"/>
  <c r="CU30" i="160"/>
  <c r="CS30" i="160"/>
  <c r="CQ30" i="160"/>
  <c r="DG30" i="160"/>
  <c r="DE30" i="160"/>
  <c r="CY30" i="160"/>
  <c r="DG46" i="160"/>
  <c r="CY46" i="160"/>
  <c r="CW46" i="160"/>
  <c r="CU46" i="160"/>
  <c r="CS46" i="160"/>
  <c r="DE46" i="160"/>
  <c r="CQ46" i="160"/>
  <c r="CO62" i="160"/>
  <c r="DI62" i="160"/>
  <c r="CO78" i="160"/>
  <c r="DI78" i="160"/>
  <c r="DI94" i="160"/>
  <c r="CO94" i="160"/>
  <c r="EE14" i="160"/>
  <c r="CO15" i="160"/>
  <c r="CY31" i="160"/>
  <c r="DG31" i="160"/>
  <c r="DE31" i="160"/>
  <c r="CU31" i="160"/>
  <c r="CS31" i="160"/>
  <c r="CQ31" i="160"/>
  <c r="CW31" i="160"/>
  <c r="CO47" i="160"/>
  <c r="DI47" i="160"/>
  <c r="ED62" i="160"/>
  <c r="CO63" i="160"/>
  <c r="DI63" i="160"/>
  <c r="CO79" i="160"/>
  <c r="DI79" i="160"/>
  <c r="CO95" i="160"/>
  <c r="DI95" i="160"/>
  <c r="DI15" i="160"/>
  <c r="DI31" i="160"/>
  <c r="DI39" i="160"/>
  <c r="DG16" i="160"/>
  <c r="DE16" i="160"/>
  <c r="CY16" i="160"/>
  <c r="CW16" i="160"/>
  <c r="CS16" i="160"/>
  <c r="CQ16" i="160"/>
  <c r="CU16" i="160"/>
  <c r="CY32" i="160"/>
  <c r="CW32" i="160"/>
  <c r="CU32" i="160"/>
  <c r="CS32" i="160"/>
  <c r="CQ32" i="160"/>
  <c r="DG32" i="160"/>
  <c r="DE32" i="160"/>
  <c r="CO48" i="160"/>
  <c r="DI48" i="160"/>
  <c r="CO64" i="160"/>
  <c r="DI64" i="160"/>
  <c r="CO80" i="160"/>
  <c r="DI80" i="160"/>
  <c r="DI96" i="160"/>
  <c r="CO96" i="160"/>
  <c r="DI7" i="160"/>
  <c r="CY17" i="160"/>
  <c r="CW17" i="160"/>
  <c r="CU17" i="160"/>
  <c r="CQ17" i="160"/>
  <c r="DG17" i="160"/>
  <c r="DE17" i="160"/>
  <c r="CS17" i="160"/>
  <c r="CY33" i="160"/>
  <c r="CW33" i="160"/>
  <c r="CU33" i="160"/>
  <c r="DG33" i="160"/>
  <c r="CS33" i="160"/>
  <c r="CQ33" i="160"/>
  <c r="DE33" i="160"/>
  <c r="CO49" i="160"/>
  <c r="DI49" i="160"/>
  <c r="CO65" i="160"/>
  <c r="DI65" i="160"/>
  <c r="CO81" i="160"/>
  <c r="DI81" i="160"/>
  <c r="CO97" i="160"/>
  <c r="DI97" i="160"/>
  <c r="DI8" i="160"/>
  <c r="DI16" i="160"/>
  <c r="DI24" i="160"/>
  <c r="DI32" i="160"/>
  <c r="DI40" i="160"/>
  <c r="CO18" i="160"/>
  <c r="DZ34" i="160"/>
  <c r="CO34" i="160"/>
  <c r="DW50" i="160"/>
  <c r="CO50" i="160"/>
  <c r="ED66" i="160"/>
  <c r="CO66" i="160"/>
  <c r="EE82" i="160"/>
  <c r="CO82" i="160"/>
  <c r="EF98" i="160"/>
  <c r="CO98" i="160"/>
  <c r="DI50" i="160"/>
  <c r="CU19" i="160"/>
  <c r="CS19" i="160"/>
  <c r="CQ19" i="160"/>
  <c r="CY19" i="160"/>
  <c r="CW19" i="160"/>
  <c r="DG19" i="160"/>
  <c r="DE19" i="160"/>
  <c r="CU35" i="160"/>
  <c r="CS35" i="160"/>
  <c r="CQ35" i="160"/>
  <c r="DE35" i="160"/>
  <c r="CY35" i="160"/>
  <c r="CW35" i="160"/>
  <c r="DG35" i="160"/>
  <c r="CO51" i="160"/>
  <c r="DI51" i="160"/>
  <c r="CO67" i="160"/>
  <c r="DI67" i="160"/>
  <c r="CO83" i="160"/>
  <c r="DI83" i="160"/>
  <c r="CO99" i="160"/>
  <c r="DI99" i="160"/>
  <c r="DI9" i="160"/>
  <c r="DI17" i="160"/>
  <c r="DI25" i="160"/>
  <c r="DI33" i="160"/>
  <c r="DI41" i="160"/>
  <c r="DG20" i="160"/>
  <c r="DE20" i="160"/>
  <c r="CW20" i="160"/>
  <c r="CU20" i="160"/>
  <c r="CS20" i="160"/>
  <c r="CQ20" i="160"/>
  <c r="CY20" i="160"/>
  <c r="DG36" i="160"/>
  <c r="DE36" i="160"/>
  <c r="CY36" i="160"/>
  <c r="CW36" i="160"/>
  <c r="CU36" i="160"/>
  <c r="CS36" i="160"/>
  <c r="CQ36" i="160"/>
  <c r="CO52" i="160"/>
  <c r="DI52" i="160"/>
  <c r="CO68" i="160"/>
  <c r="DI68" i="160"/>
  <c r="CO84" i="160"/>
  <c r="DI84" i="160"/>
  <c r="CO100" i="160"/>
  <c r="DI100" i="160"/>
  <c r="DI58" i="160"/>
  <c r="CQ21" i="160"/>
  <c r="CY21" i="160"/>
  <c r="CW21" i="160"/>
  <c r="CU21" i="160"/>
  <c r="CS21" i="160"/>
  <c r="DG21" i="160"/>
  <c r="DE21" i="160"/>
  <c r="EF37" i="160"/>
  <c r="CO37" i="160"/>
  <c r="EA53" i="160"/>
  <c r="CO53" i="160"/>
  <c r="DI53" i="160"/>
  <c r="CO69" i="160"/>
  <c r="DI69" i="160"/>
  <c r="CO85" i="160"/>
  <c r="DI85" i="160"/>
  <c r="DI101" i="160"/>
  <c r="CO101" i="160"/>
  <c r="DI18" i="160"/>
  <c r="DI26" i="160"/>
  <c r="DI34" i="160"/>
  <c r="DE22" i="160"/>
  <c r="CY22" i="160"/>
  <c r="CW22" i="160"/>
  <c r="CU22" i="160"/>
  <c r="CS22" i="160"/>
  <c r="CQ22" i="160"/>
  <c r="DG22" i="160"/>
  <c r="DE38" i="160"/>
  <c r="DG38" i="160"/>
  <c r="CY38" i="160"/>
  <c r="CW38" i="160"/>
  <c r="CU38" i="160"/>
  <c r="CS38" i="160"/>
  <c r="CO54" i="160"/>
  <c r="DI54" i="160"/>
  <c r="CO70" i="160"/>
  <c r="DI70" i="160"/>
  <c r="DI86" i="160"/>
  <c r="CO86" i="160"/>
  <c r="CO102" i="160"/>
  <c r="DI102" i="160"/>
  <c r="DI66" i="160"/>
  <c r="DX22" i="160"/>
  <c r="CO23" i="160"/>
  <c r="CS39" i="160"/>
  <c r="CQ39" i="160"/>
  <c r="DG39" i="160"/>
  <c r="DE39" i="160"/>
  <c r="CY39" i="160"/>
  <c r="CW39" i="160"/>
  <c r="CU39" i="160"/>
  <c r="CO55" i="160"/>
  <c r="DI55" i="160"/>
  <c r="CO71" i="160"/>
  <c r="DI71" i="160"/>
  <c r="CO87" i="160"/>
  <c r="DI87" i="160"/>
  <c r="CO103" i="160"/>
  <c r="DI103" i="160"/>
  <c r="DI19" i="160"/>
  <c r="DI35" i="160"/>
  <c r="CY8" i="160"/>
  <c r="CW8" i="160"/>
  <c r="CU8" i="160"/>
  <c r="CS8" i="160"/>
  <c r="CQ8" i="160"/>
  <c r="DG8" i="160"/>
  <c r="DE8" i="160"/>
  <c r="CY24" i="160"/>
  <c r="CW24" i="160"/>
  <c r="DG24" i="160"/>
  <c r="DE24" i="160"/>
  <c r="CU24" i="160"/>
  <c r="CS24" i="160"/>
  <c r="CQ24" i="160"/>
  <c r="CY40" i="160"/>
  <c r="CW40" i="160"/>
  <c r="DG40" i="160"/>
  <c r="DE40" i="160"/>
  <c r="CU40" i="160"/>
  <c r="CQ40" i="160"/>
  <c r="CS40" i="160"/>
  <c r="CO56" i="160"/>
  <c r="DI56" i="160"/>
  <c r="CO72" i="160"/>
  <c r="DI72" i="160"/>
  <c r="CO88" i="160"/>
  <c r="DI88" i="160"/>
  <c r="EA104" i="160"/>
  <c r="CO104" i="160"/>
  <c r="DI104" i="160"/>
  <c r="DG9" i="160"/>
  <c r="DE9" i="160"/>
  <c r="CY9" i="160"/>
  <c r="CW9" i="160"/>
  <c r="CU9" i="160"/>
  <c r="CS9" i="160"/>
  <c r="CQ9" i="160"/>
  <c r="DE25" i="160"/>
  <c r="CY25" i="160"/>
  <c r="CW25" i="160"/>
  <c r="CU25" i="160"/>
  <c r="CS25" i="160"/>
  <c r="CQ25" i="160"/>
  <c r="CU41" i="160"/>
  <c r="CS41" i="160"/>
  <c r="CQ41" i="160"/>
  <c r="DG41" i="160"/>
  <c r="DE41" i="160"/>
  <c r="CY41" i="160"/>
  <c r="CW41" i="160"/>
  <c r="CO57" i="160"/>
  <c r="DI57" i="160"/>
  <c r="CO73" i="160"/>
  <c r="DI73" i="160"/>
  <c r="CO89" i="160"/>
  <c r="DI89" i="160"/>
  <c r="CO105" i="160"/>
  <c r="DI105" i="160"/>
  <c r="DI12" i="160"/>
  <c r="DI20" i="160"/>
  <c r="DI28" i="160"/>
  <c r="DI36" i="160"/>
  <c r="DI44" i="160"/>
  <c r="EC10" i="160"/>
  <c r="CW26" i="160"/>
  <c r="CU26" i="160"/>
  <c r="CS26" i="160"/>
  <c r="DG26" i="160"/>
  <c r="DE26" i="160"/>
  <c r="CY26" i="160"/>
  <c r="DX42" i="160"/>
  <c r="CO42" i="160"/>
  <c r="CW58" i="160"/>
  <c r="CU58" i="160"/>
  <c r="CS58" i="160"/>
  <c r="DE58" i="160"/>
  <c r="CY58" i="160"/>
  <c r="CQ58" i="160"/>
  <c r="DG58" i="160"/>
  <c r="CO74" i="160"/>
  <c r="CO90" i="160"/>
  <c r="EA106" i="160"/>
  <c r="CO106" i="160"/>
  <c r="DI106" i="160"/>
  <c r="DI82" i="160"/>
  <c r="DA5" i="160"/>
  <c r="DA38" i="160" s="1"/>
  <c r="CV5" i="160"/>
  <c r="EE106" i="160"/>
  <c r="DX18" i="160"/>
  <c r="EC22" i="160"/>
  <c r="DY74" i="160"/>
  <c r="EE98" i="160"/>
  <c r="DX50" i="160"/>
  <c r="DZ98" i="160"/>
  <c r="EB34" i="160"/>
  <c r="DY50" i="160"/>
  <c r="DX74" i="160"/>
  <c r="DW83" i="160"/>
  <c r="DW10" i="160"/>
  <c r="EB26" i="160"/>
  <c r="DY90" i="160"/>
  <c r="DY108" i="160"/>
  <c r="EC11" i="160"/>
  <c r="EF11" i="160"/>
  <c r="EE11" i="160"/>
  <c r="EB11" i="160"/>
  <c r="DZ11" i="160"/>
  <c r="EE19" i="160"/>
  <c r="EC19" i="160"/>
  <c r="DX19" i="160"/>
  <c r="EB19" i="160"/>
  <c r="DZ19" i="160"/>
  <c r="EA27" i="160"/>
  <c r="DY27" i="160"/>
  <c r="EF27" i="160"/>
  <c r="DW27" i="160"/>
  <c r="EB36" i="160"/>
  <c r="DY35" i="160"/>
  <c r="EF35" i="160"/>
  <c r="DW35" i="160"/>
  <c r="EB35" i="160"/>
  <c r="EE35" i="160"/>
  <c r="EB43" i="160"/>
  <c r="EF43" i="160"/>
  <c r="DW43" i="160"/>
  <c r="EE43" i="160"/>
  <c r="EA43" i="160"/>
  <c r="ED43" i="160"/>
  <c r="EA51" i="160"/>
  <c r="DY51" i="160"/>
  <c r="DW51" i="160"/>
  <c r="ED51" i="160"/>
  <c r="EC51" i="160"/>
  <c r="EF51" i="160"/>
  <c r="DW59" i="160"/>
  <c r="DY59" i="160"/>
  <c r="DX59" i="160"/>
  <c r="EC60" i="160"/>
  <c r="ED59" i="160"/>
  <c r="EA59" i="160"/>
  <c r="EB67" i="160"/>
  <c r="EA67" i="160"/>
  <c r="ED67" i="160"/>
  <c r="EF67" i="160"/>
  <c r="EE67" i="160"/>
  <c r="EC75" i="160"/>
  <c r="EA75" i="160"/>
  <c r="DY75" i="160"/>
  <c r="ED75" i="160"/>
  <c r="DW75" i="160"/>
  <c r="ED83" i="160"/>
  <c r="EA83" i="160"/>
  <c r="EF83" i="160"/>
  <c r="DY83" i="160"/>
  <c r="DZ83" i="160"/>
  <c r="EA91" i="160"/>
  <c r="ED91" i="160"/>
  <c r="EE91" i="160"/>
  <c r="DY91" i="160"/>
  <c r="DW91" i="160"/>
  <c r="EA99" i="160"/>
  <c r="EF99" i="160"/>
  <c r="DY99" i="160"/>
  <c r="EC99" i="160"/>
  <c r="EB107" i="160"/>
  <c r="ED108" i="160"/>
  <c r="DX107" i="160"/>
  <c r="EC107" i="160"/>
  <c r="EE107" i="160"/>
  <c r="DX11" i="160"/>
  <c r="DY43" i="160"/>
  <c r="DZ108" i="160"/>
  <c r="EE68" i="160"/>
  <c r="EA35" i="160"/>
  <c r="DY67" i="160"/>
  <c r="EB91" i="160"/>
  <c r="ED35" i="160"/>
  <c r="EF59" i="160"/>
  <c r="EC86" i="160"/>
  <c r="EA14" i="160"/>
  <c r="ED22" i="160"/>
  <c r="DY30" i="160"/>
  <c r="DX30" i="160"/>
  <c r="EC38" i="160"/>
  <c r="DY38" i="160"/>
  <c r="EB54" i="160"/>
  <c r="EE54" i="160"/>
  <c r="EF32" i="160"/>
  <c r="DW40" i="160"/>
  <c r="EF40" i="160"/>
  <c r="EC48" i="160"/>
  <c r="DW80" i="160"/>
  <c r="EA96" i="160"/>
  <c r="DY14" i="160"/>
  <c r="ED14" i="160"/>
  <c r="EA30" i="160"/>
  <c r="DZ33" i="160"/>
  <c r="DW73" i="160"/>
  <c r="EF97" i="160"/>
  <c r="EC21" i="160"/>
  <c r="DY29" i="160"/>
  <c r="EE29" i="160"/>
  <c r="ED61" i="160"/>
  <c r="DY69" i="160"/>
  <c r="EB76" i="160"/>
  <c r="DZ58" i="160"/>
  <c r="DZ14" i="160"/>
  <c r="EB14" i="160"/>
  <c r="EB22" i="160"/>
  <c r="EF22" i="160"/>
  <c r="EE30" i="160"/>
  <c r="EE46" i="160"/>
  <c r="EC46" i="160"/>
  <c r="DZ54" i="160"/>
  <c r="EC70" i="160"/>
  <c r="EC78" i="160"/>
  <c r="EE94" i="160"/>
  <c r="EA10" i="160"/>
  <c r="DZ18" i="160"/>
  <c r="EF18" i="160"/>
  <c r="EA42" i="160"/>
  <c r="EE66" i="160"/>
  <c r="EF74" i="160"/>
  <c r="EA74" i="160"/>
  <c r="EE90" i="160"/>
  <c r="DW90" i="160"/>
  <c r="EC106" i="160"/>
  <c r="DY106" i="160"/>
  <c r="EA82" i="160"/>
  <c r="ED98" i="160"/>
  <c r="EC83" i="160"/>
  <c r="EF107" i="160"/>
  <c r="EE69" i="160"/>
  <c r="DW29" i="160"/>
  <c r="DW100" i="160"/>
  <c r="EB24" i="160"/>
  <c r="EE17" i="160"/>
  <c r="EB21" i="160"/>
  <c r="DX29" i="160"/>
  <c r="EF36" i="160"/>
  <c r="DW41" i="160"/>
  <c r="ED52" i="160"/>
  <c r="DW76" i="160"/>
  <c r="EC85" i="160"/>
  <c r="EE85" i="160"/>
  <c r="DW12" i="160"/>
  <c r="EC13" i="160"/>
  <c r="EE20" i="160"/>
  <c r="DY12" i="160"/>
  <c r="EA52" i="160"/>
  <c r="EF13" i="160"/>
  <c r="EA13" i="160"/>
  <c r="DY13" i="160"/>
  <c r="DZ21" i="160"/>
  <c r="EE21" i="160"/>
  <c r="ED29" i="160"/>
  <c r="EB29" i="160"/>
  <c r="EE37" i="160"/>
  <c r="EC37" i="160"/>
  <c r="EA37" i="160"/>
  <c r="EB45" i="160"/>
  <c r="DZ45" i="160"/>
  <c r="EE53" i="160"/>
  <c r="DY53" i="160"/>
  <c r="EC61" i="160"/>
  <c r="EE76" i="160"/>
  <c r="EC77" i="160"/>
  <c r="DX101" i="160"/>
  <c r="DW52" i="160"/>
  <c r="DY52" i="160"/>
  <c r="DZ84" i="160"/>
  <c r="DW21" i="160"/>
  <c r="DY68" i="160"/>
  <c r="ED10" i="160"/>
  <c r="DX10" i="160"/>
  <c r="EF26" i="160"/>
  <c r="DY26" i="160"/>
  <c r="ED25" i="160"/>
  <c r="EC26" i="160"/>
  <c r="EC34" i="160"/>
  <c r="ED34" i="160"/>
  <c r="EA34" i="160"/>
  <c r="EE34" i="160"/>
  <c r="DY34" i="160"/>
  <c r="EE50" i="160"/>
  <c r="ED50" i="160"/>
  <c r="DZ50" i="160"/>
  <c r="EE58" i="160"/>
  <c r="EF58" i="160"/>
  <c r="DX58" i="160"/>
  <c r="ED58" i="160"/>
  <c r="EC66" i="160"/>
  <c r="EB66" i="160"/>
  <c r="EF66" i="160"/>
  <c r="DW66" i="160"/>
  <c r="EA20" i="160"/>
  <c r="ED21" i="160"/>
  <c r="DX28" i="160"/>
  <c r="EC29" i="160"/>
  <c r="ED37" i="160"/>
  <c r="EF45" i="160"/>
  <c r="DW58" i="160"/>
  <c r="EB60" i="160"/>
  <c r="DZ66" i="160"/>
  <c r="EC76" i="160"/>
  <c r="DY101" i="160"/>
  <c r="EF93" i="160"/>
  <c r="DZ13" i="160"/>
  <c r="ED28" i="160"/>
  <c r="EE44" i="160"/>
  <c r="EE92" i="160"/>
  <c r="DY45" i="160"/>
  <c r="DZ93" i="160"/>
  <c r="DZ44" i="160"/>
  <c r="EE45" i="160"/>
  <c r="ED85" i="160"/>
  <c r="DW101" i="160"/>
  <c r="ED18" i="160"/>
  <c r="EA18" i="160"/>
  <c r="ED42" i="160"/>
  <c r="EB42" i="160"/>
  <c r="EF42" i="160"/>
  <c r="DZ42" i="160"/>
  <c r="EB18" i="160"/>
  <c r="EA26" i="160"/>
  <c r="EA28" i="160"/>
  <c r="DW34" i="160"/>
  <c r="DZ36" i="160"/>
  <c r="ED44" i="160"/>
  <c r="EF50" i="160"/>
  <c r="EF52" i="160"/>
  <c r="DY58" i="160"/>
  <c r="EF76" i="160"/>
  <c r="DZ92" i="160"/>
  <c r="ED12" i="160"/>
  <c r="EA11" i="160"/>
  <c r="DZ12" i="160"/>
  <c r="DY11" i="160"/>
  <c r="EF12" i="160"/>
  <c r="DX12" i="160"/>
  <c r="ED11" i="160"/>
  <c r="DW11" i="160"/>
  <c r="EC20" i="160"/>
  <c r="EA19" i="160"/>
  <c r="EB20" i="160"/>
  <c r="DY19" i="160"/>
  <c r="EF20" i="160"/>
  <c r="DY20" i="160"/>
  <c r="ED19" i="160"/>
  <c r="DW19" i="160"/>
  <c r="EF28" i="160"/>
  <c r="DW28" i="160"/>
  <c r="EC27" i="160"/>
  <c r="EE27" i="160"/>
  <c r="EB27" i="160"/>
  <c r="EC28" i="160"/>
  <c r="DZ27" i="160"/>
  <c r="DZ35" i="160"/>
  <c r="EA36" i="160"/>
  <c r="DX35" i="160"/>
  <c r="EE36" i="160"/>
  <c r="DX36" i="160"/>
  <c r="EC35" i="160"/>
  <c r="EC44" i="160"/>
  <c r="DZ43" i="160"/>
  <c r="EB44" i="160"/>
  <c r="DX43" i="160"/>
  <c r="EF44" i="160"/>
  <c r="DW44" i="160"/>
  <c r="EC43" i="160"/>
  <c r="EE51" i="160"/>
  <c r="EB51" i="160"/>
  <c r="EB52" i="160"/>
  <c r="DZ51" i="160"/>
  <c r="DZ52" i="160"/>
  <c r="DX51" i="160"/>
  <c r="EA60" i="160"/>
  <c r="EC59" i="160"/>
  <c r="EE59" i="160"/>
  <c r="EB59" i="160"/>
  <c r="EE60" i="160"/>
  <c r="DZ59" i="160"/>
  <c r="DZ67" i="160"/>
  <c r="DZ68" i="160"/>
  <c r="DX68" i="160"/>
  <c r="EE75" i="160"/>
  <c r="EB75" i="160"/>
  <c r="ED76" i="160"/>
  <c r="DX83" i="160"/>
  <c r="EF84" i="160"/>
  <c r="EE84" i="160"/>
  <c r="DZ91" i="160"/>
  <c r="EA92" i="160"/>
  <c r="DX92" i="160"/>
  <c r="EF91" i="160"/>
  <c r="EE99" i="160"/>
  <c r="EB99" i="160"/>
  <c r="DY100" i="160"/>
  <c r="DX100" i="160"/>
  <c r="ED99" i="160"/>
  <c r="DW99" i="160"/>
  <c r="DX108" i="160"/>
  <c r="ED107" i="160"/>
  <c r="DW107" i="160"/>
  <c r="EC108" i="160"/>
  <c r="EH108" i="160" s="1"/>
  <c r="EE108" i="160"/>
  <c r="EB108" i="160"/>
  <c r="DV109" i="160"/>
  <c r="EA108" i="160"/>
  <c r="DZ107" i="160"/>
  <c r="DZ30" i="160"/>
  <c r="DX38" i="160"/>
  <c r="EB46" i="160"/>
  <c r="EC67" i="160"/>
  <c r="DZ74" i="160"/>
  <c r="DX75" i="160"/>
  <c r="EB83" i="160"/>
  <c r="EE83" i="160"/>
  <c r="DX90" i="160"/>
  <c r="EF90" i="160"/>
  <c r="EC91" i="160"/>
  <c r="EB98" i="160"/>
  <c r="DX99" i="160"/>
  <c r="EA107" i="160"/>
  <c r="DW14" i="160"/>
  <c r="DW22" i="160"/>
  <c r="DX67" i="160"/>
  <c r="EB70" i="160"/>
  <c r="EC74" i="160"/>
  <c r="DZ75" i="160"/>
  <c r="DY82" i="160"/>
  <c r="EF82" i="160"/>
  <c r="DZ90" i="160"/>
  <c r="DX91" i="160"/>
  <c r="EC94" i="160"/>
  <c r="EC98" i="160"/>
  <c r="DZ99" i="160"/>
  <c r="DW106" i="160"/>
  <c r="EB9" i="160"/>
  <c r="DX65" i="160"/>
  <c r="ED73" i="160"/>
  <c r="EB82" i="160"/>
  <c r="ED90" i="160"/>
  <c r="DZ106" i="160"/>
  <c r="EC14" i="160"/>
  <c r="EF14" i="160"/>
  <c r="DX14" i="160"/>
  <c r="EE22" i="160"/>
  <c r="EA22" i="160"/>
  <c r="DZ22" i="160"/>
  <c r="EB30" i="160"/>
  <c r="ED38" i="160"/>
  <c r="EF38" i="160"/>
  <c r="DW38" i="160"/>
  <c r="EA46" i="160"/>
  <c r="EF46" i="160"/>
  <c r="DZ46" i="160"/>
  <c r="EF54" i="160"/>
  <c r="EA54" i="160"/>
  <c r="DY62" i="160"/>
  <c r="EC62" i="160"/>
  <c r="DZ78" i="160"/>
  <c r="DY78" i="160"/>
  <c r="ED78" i="160"/>
  <c r="ED86" i="160"/>
  <c r="DW9" i="160"/>
  <c r="EC9" i="160"/>
  <c r="EF17" i="160"/>
  <c r="DZ17" i="160"/>
  <c r="EF33" i="160"/>
  <c r="EE33" i="160"/>
  <c r="EB33" i="160"/>
  <c r="DY41" i="160"/>
  <c r="DX49" i="160"/>
  <c r="EC49" i="160"/>
  <c r="EF57" i="160"/>
  <c r="EE16" i="160"/>
  <c r="ED9" i="160"/>
  <c r="EB17" i="160"/>
  <c r="DW25" i="160"/>
  <c r="DY81" i="160"/>
  <c r="DW89" i="160"/>
  <c r="EA8" i="160"/>
  <c r="EF105" i="160"/>
  <c r="EE105" i="160"/>
  <c r="ED41" i="160"/>
  <c r="EE9" i="160"/>
  <c r="EB10" i="160"/>
  <c r="EE10" i="160"/>
  <c r="EC12" i="160"/>
  <c r="DW13" i="160"/>
  <c r="ED13" i="160"/>
  <c r="DY18" i="160"/>
  <c r="DZ20" i="160"/>
  <c r="EA21" i="160"/>
  <c r="DZ26" i="160"/>
  <c r="EB28" i="160"/>
  <c r="EE28" i="160"/>
  <c r="EF29" i="160"/>
  <c r="DX34" i="160"/>
  <c r="DY36" i="160"/>
  <c r="EB37" i="160"/>
  <c r="DY42" i="160"/>
  <c r="EA44" i="160"/>
  <c r="EC50" i="160"/>
  <c r="DX52" i="160"/>
  <c r="DZ53" i="160"/>
  <c r="EC58" i="160"/>
  <c r="DW60" i="160"/>
  <c r="EF60" i="160"/>
  <c r="EA66" i="160"/>
  <c r="DW74" i="160"/>
  <c r="ED74" i="160"/>
  <c r="DX76" i="160"/>
  <c r="DZ82" i="160"/>
  <c r="EC84" i="160"/>
  <c r="EC90" i="160"/>
  <c r="DY92" i="160"/>
  <c r="DY93" i="160"/>
  <c r="EA98" i="160"/>
  <c r="DX106" i="160"/>
  <c r="DY10" i="160"/>
  <c r="EA12" i="160"/>
  <c r="EB13" i="160"/>
  <c r="EE13" i="160"/>
  <c r="EC18" i="160"/>
  <c r="DW20" i="160"/>
  <c r="ED20" i="160"/>
  <c r="DX21" i="160"/>
  <c r="DW26" i="160"/>
  <c r="ED26" i="160"/>
  <c r="DY28" i="160"/>
  <c r="DZ29" i="160"/>
  <c r="EF34" i="160"/>
  <c r="EC36" i="160"/>
  <c r="DW37" i="160"/>
  <c r="EC42" i="160"/>
  <c r="DX44" i="160"/>
  <c r="EA45" i="160"/>
  <c r="EA50" i="160"/>
  <c r="DW53" i="160"/>
  <c r="EA58" i="160"/>
  <c r="ED60" i="160"/>
  <c r="EE61" i="160"/>
  <c r="DX66" i="160"/>
  <c r="EA68" i="160"/>
  <c r="EB74" i="160"/>
  <c r="EE74" i="160"/>
  <c r="DW82" i="160"/>
  <c r="ED82" i="160"/>
  <c r="EA84" i="160"/>
  <c r="EA90" i="160"/>
  <c r="EE93" i="160"/>
  <c r="DX98" i="160"/>
  <c r="DZ100" i="160"/>
  <c r="EF106" i="160"/>
  <c r="DZ101" i="160"/>
  <c r="DZ10" i="160"/>
  <c r="EB12" i="160"/>
  <c r="EE12" i="160"/>
  <c r="DW18" i="160"/>
  <c r="DX20" i="160"/>
  <c r="DY21" i="160"/>
  <c r="DX26" i="160"/>
  <c r="DZ28" i="160"/>
  <c r="EA29" i="160"/>
  <c r="DW36" i="160"/>
  <c r="ED36" i="160"/>
  <c r="DX37" i="160"/>
  <c r="DW42" i="160"/>
  <c r="DY44" i="160"/>
  <c r="EB50" i="160"/>
  <c r="EC52" i="160"/>
  <c r="DX53" i="160"/>
  <c r="EB58" i="160"/>
  <c r="DY66" i="160"/>
  <c r="EB68" i="160"/>
  <c r="DX82" i="160"/>
  <c r="EB84" i="160"/>
  <c r="EB90" i="160"/>
  <c r="DY98" i="160"/>
  <c r="ED100" i="160"/>
  <c r="EE88" i="160"/>
  <c r="EB88" i="160"/>
  <c r="EA88" i="160"/>
  <c r="DZ88" i="160"/>
  <c r="ED88" i="160"/>
  <c r="EC88" i="160"/>
  <c r="ED87" i="160"/>
  <c r="EF88" i="160"/>
  <c r="EC87" i="160"/>
  <c r="DY87" i="160"/>
  <c r="DX88" i="160"/>
  <c r="DW88" i="160"/>
  <c r="EF24" i="160"/>
  <c r="EA15" i="160"/>
  <c r="DZ24" i="160"/>
  <c r="DZ32" i="160"/>
  <c r="DY39" i="160"/>
  <c r="DY88" i="160"/>
  <c r="EB15" i="160"/>
  <c r="DZ8" i="160"/>
  <c r="DY8" i="160"/>
  <c r="ED8" i="160"/>
  <c r="DW8" i="160"/>
  <c r="DX8" i="160"/>
  <c r="EE8" i="160"/>
  <c r="EB8" i="160"/>
  <c r="DX16" i="160"/>
  <c r="DX15" i="160"/>
  <c r="EF16" i="160"/>
  <c r="EF15" i="160"/>
  <c r="ED16" i="160"/>
  <c r="DW16" i="160"/>
  <c r="ED15" i="160"/>
  <c r="DW15" i="160"/>
  <c r="EC16" i="160"/>
  <c r="EC15" i="160"/>
  <c r="DZ16" i="160"/>
  <c r="DZ15" i="160"/>
  <c r="DY24" i="160"/>
  <c r="DX24" i="160"/>
  <c r="ED23" i="160"/>
  <c r="DW24" i="160"/>
  <c r="EC23" i="160"/>
  <c r="EE23" i="160"/>
  <c r="EA23" i="160"/>
  <c r="ED24" i="160"/>
  <c r="EC24" i="160"/>
  <c r="EF23" i="160"/>
  <c r="EB23" i="160"/>
  <c r="EE24" i="160"/>
  <c r="EA24" i="160"/>
  <c r="DX23" i="160"/>
  <c r="DX32" i="160"/>
  <c r="ED32" i="160"/>
  <c r="DW32" i="160"/>
  <c r="EC32" i="160"/>
  <c r="EE31" i="160"/>
  <c r="DY31" i="160"/>
  <c r="EB32" i="160"/>
  <c r="EA32" i="160"/>
  <c r="EE32" i="160"/>
  <c r="DY32" i="160"/>
  <c r="EA31" i="160"/>
  <c r="EF31" i="160"/>
  <c r="EE40" i="160"/>
  <c r="EB40" i="160"/>
  <c r="EA40" i="160"/>
  <c r="DZ40" i="160"/>
  <c r="ED40" i="160"/>
  <c r="DY40" i="160"/>
  <c r="EC39" i="160"/>
  <c r="EC40" i="160"/>
  <c r="ED39" i="160"/>
  <c r="DX40" i="160"/>
  <c r="DX39" i="160"/>
  <c r="EF39" i="160"/>
  <c r="DW39" i="160"/>
  <c r="DZ48" i="160"/>
  <c r="DY48" i="160"/>
  <c r="DX48" i="160"/>
  <c r="EA48" i="160"/>
  <c r="EF48" i="160"/>
  <c r="DW48" i="160"/>
  <c r="EB47" i="160"/>
  <c r="EF47" i="160"/>
  <c r="DW47" i="160"/>
  <c r="EE48" i="160"/>
  <c r="EA47" i="160"/>
  <c r="ED48" i="160"/>
  <c r="EE47" i="160"/>
  <c r="ED47" i="160"/>
  <c r="EB48" i="160"/>
  <c r="EC47" i="160"/>
  <c r="ED56" i="160"/>
  <c r="DW56" i="160"/>
  <c r="EC56" i="160"/>
  <c r="DY56" i="160"/>
  <c r="DX56" i="160"/>
  <c r="DZ56" i="160"/>
  <c r="DX55" i="160"/>
  <c r="EE56" i="160"/>
  <c r="EE55" i="160"/>
  <c r="EF56" i="160"/>
  <c r="EB56" i="160"/>
  <c r="DZ55" i="160"/>
  <c r="EA56" i="160"/>
  <c r="DY55" i="160"/>
  <c r="EF64" i="160"/>
  <c r="EE64" i="160"/>
  <c r="EB64" i="160"/>
  <c r="EA64" i="160"/>
  <c r="ED64" i="160"/>
  <c r="EC64" i="160"/>
  <c r="DX64" i="160"/>
  <c r="DW64" i="160"/>
  <c r="EC63" i="160"/>
  <c r="ED63" i="160"/>
  <c r="DZ64" i="160"/>
  <c r="DY63" i="160"/>
  <c r="DY64" i="160"/>
  <c r="DX63" i="160"/>
  <c r="DY72" i="160"/>
  <c r="DX72" i="160"/>
  <c r="ED72" i="160"/>
  <c r="DW72" i="160"/>
  <c r="EC72" i="160"/>
  <c r="EB72" i="160"/>
  <c r="EA71" i="160"/>
  <c r="EA72" i="160"/>
  <c r="DZ71" i="160"/>
  <c r="DZ72" i="160"/>
  <c r="EF71" i="160"/>
  <c r="EE72" i="160"/>
  <c r="EB71" i="160"/>
  <c r="EC80" i="160"/>
  <c r="EF80" i="160"/>
  <c r="EE80" i="160"/>
  <c r="EB80" i="160"/>
  <c r="ED80" i="160"/>
  <c r="EA80" i="160"/>
  <c r="EA79" i="160"/>
  <c r="DX80" i="160"/>
  <c r="DZ79" i="160"/>
  <c r="DZ80" i="160"/>
  <c r="DY79" i="160"/>
  <c r="DY80" i="160"/>
  <c r="DX79" i="160"/>
  <c r="ED79" i="160"/>
  <c r="DX104" i="160"/>
  <c r="ED104" i="160"/>
  <c r="DW104" i="160"/>
  <c r="EC104" i="160"/>
  <c r="EE104" i="160"/>
  <c r="DY104" i="160"/>
  <c r="EB104" i="160"/>
  <c r="EF104" i="160"/>
  <c r="EB103" i="160"/>
  <c r="DZ104" i="160"/>
  <c r="EC8" i="160"/>
  <c r="DW23" i="160"/>
  <c r="EF8" i="160"/>
  <c r="DY16" i="160"/>
  <c r="DZ23" i="160"/>
  <c r="EC71" i="160"/>
  <c r="EA16" i="160"/>
  <c r="DZ31" i="160"/>
  <c r="EF72" i="160"/>
  <c r="DZ96" i="160"/>
  <c r="DY96" i="160"/>
  <c r="DX96" i="160"/>
  <c r="EE96" i="160"/>
  <c r="ED96" i="160"/>
  <c r="EF96" i="160"/>
  <c r="DW96" i="160"/>
  <c r="EC95" i="160"/>
  <c r="EB96" i="160"/>
  <c r="EC96" i="160"/>
  <c r="ED95" i="160"/>
  <c r="EE15" i="160"/>
  <c r="DY15" i="160"/>
  <c r="EB16" i="160"/>
  <c r="EB31" i="160"/>
  <c r="DZ63" i="160"/>
  <c r="DX87" i="160"/>
  <c r="EA57" i="160"/>
  <c r="EF73" i="160"/>
  <c r="DY89" i="160"/>
  <c r="EB97" i="160"/>
  <c r="EB105" i="160"/>
  <c r="EF9" i="160"/>
  <c r="EA17" i="160"/>
  <c r="EC25" i="160"/>
  <c r="EB49" i="160"/>
  <c r="DX81" i="160"/>
  <c r="DY23" i="160"/>
  <c r="DY22" i="160"/>
  <c r="DX31" i="160"/>
  <c r="ED30" i="160"/>
  <c r="DW30" i="160"/>
  <c r="ED31" i="160"/>
  <c r="DW31" i="160"/>
  <c r="EC30" i="160"/>
  <c r="EC31" i="160"/>
  <c r="EF30" i="160"/>
  <c r="EE39" i="160"/>
  <c r="EB39" i="160"/>
  <c r="EE38" i="160"/>
  <c r="EB38" i="160"/>
  <c r="EA39" i="160"/>
  <c r="DZ39" i="160"/>
  <c r="DZ47" i="160"/>
  <c r="DY47" i="160"/>
  <c r="DX47" i="160"/>
  <c r="ED55" i="160"/>
  <c r="DW55" i="160"/>
  <c r="EC55" i="160"/>
  <c r="EB55" i="160"/>
  <c r="EF55" i="160"/>
  <c r="EA55" i="160"/>
  <c r="EF63" i="160"/>
  <c r="EE63" i="160"/>
  <c r="EB63" i="160"/>
  <c r="EA63" i="160"/>
  <c r="DW63" i="160"/>
  <c r="DY71" i="160"/>
  <c r="DX71" i="160"/>
  <c r="ED71" i="160"/>
  <c r="DW71" i="160"/>
  <c r="EE71" i="160"/>
  <c r="EC79" i="160"/>
  <c r="EF79" i="160"/>
  <c r="EE79" i="160"/>
  <c r="EB79" i="160"/>
  <c r="DW79" i="160"/>
  <c r="EE87" i="160"/>
  <c r="EB87" i="160"/>
  <c r="EA87" i="160"/>
  <c r="DZ87" i="160"/>
  <c r="EF87" i="160"/>
  <c r="DW87" i="160"/>
  <c r="DZ95" i="160"/>
  <c r="DY95" i="160"/>
  <c r="DX95" i="160"/>
  <c r="EA95" i="160"/>
  <c r="EF95" i="160"/>
  <c r="DW95" i="160"/>
  <c r="EE95" i="160"/>
  <c r="EB95" i="160"/>
  <c r="DX103" i="160"/>
  <c r="ED103" i="160"/>
  <c r="DW103" i="160"/>
  <c r="EC103" i="160"/>
  <c r="EF103" i="160"/>
  <c r="DZ103" i="160"/>
  <c r="EE103" i="160"/>
  <c r="DY103" i="160"/>
  <c r="EA103" i="160"/>
  <c r="EB102" i="160"/>
  <c r="EA97" i="160"/>
  <c r="DZ97" i="160"/>
  <c r="DY97" i="160"/>
  <c r="ED97" i="160"/>
  <c r="EC97" i="160"/>
  <c r="EE97" i="160"/>
  <c r="DX25" i="160"/>
  <c r="DW65" i="160"/>
  <c r="DW17" i="160"/>
  <c r="ED17" i="160"/>
  <c r="DY25" i="160"/>
  <c r="DZ25" i="160"/>
  <c r="DY33" i="160"/>
  <c r="DX33" i="160"/>
  <c r="ED33" i="160"/>
  <c r="DW33" i="160"/>
  <c r="EF41" i="160"/>
  <c r="EE41" i="160"/>
  <c r="EB41" i="160"/>
  <c r="EA41" i="160"/>
  <c r="EA49" i="160"/>
  <c r="DZ49" i="160"/>
  <c r="DY49" i="160"/>
  <c r="DX57" i="160"/>
  <c r="ED57" i="160"/>
  <c r="DW57" i="160"/>
  <c r="EC57" i="160"/>
  <c r="EB57" i="160"/>
  <c r="EC65" i="160"/>
  <c r="EF65" i="160"/>
  <c r="EE65" i="160"/>
  <c r="EB65" i="160"/>
  <c r="ED65" i="160"/>
  <c r="EA65" i="160"/>
  <c r="DZ65" i="160"/>
  <c r="DZ73" i="160"/>
  <c r="DY73" i="160"/>
  <c r="DX73" i="160"/>
  <c r="EC73" i="160"/>
  <c r="EB73" i="160"/>
  <c r="ED81" i="160"/>
  <c r="DW81" i="160"/>
  <c r="EC81" i="160"/>
  <c r="EF81" i="160"/>
  <c r="EB81" i="160"/>
  <c r="EA81" i="160"/>
  <c r="DZ81" i="160"/>
  <c r="DY105" i="160"/>
  <c r="DX105" i="160"/>
  <c r="ED105" i="160"/>
  <c r="DW105" i="160"/>
  <c r="EC105" i="160"/>
  <c r="DX9" i="160"/>
  <c r="EA33" i="160"/>
  <c r="ED49" i="160"/>
  <c r="EA73" i="160"/>
  <c r="DY9" i="160"/>
  <c r="DZ9" i="160"/>
  <c r="DX17" i="160"/>
  <c r="EA25" i="160"/>
  <c r="EE25" i="160"/>
  <c r="DZ41" i="160"/>
  <c r="EE49" i="160"/>
  <c r="DY57" i="160"/>
  <c r="DY65" i="160"/>
  <c r="DW97" i="160"/>
  <c r="DZ105" i="160"/>
  <c r="EF89" i="160"/>
  <c r="EE89" i="160"/>
  <c r="EB89" i="160"/>
  <c r="EA89" i="160"/>
  <c r="ED89" i="160"/>
  <c r="EC89" i="160"/>
  <c r="DZ89" i="160"/>
  <c r="EC17" i="160"/>
  <c r="DX41" i="160"/>
  <c r="EE57" i="160"/>
  <c r="EA9" i="160"/>
  <c r="DY17" i="160"/>
  <c r="EB25" i="160"/>
  <c r="EF25" i="160"/>
  <c r="EC33" i="160"/>
  <c r="EC41" i="160"/>
  <c r="DW49" i="160"/>
  <c r="EF49" i="160"/>
  <c r="EH51" i="160"/>
  <c r="DZ57" i="160"/>
  <c r="EE73" i="160"/>
  <c r="EE81" i="160"/>
  <c r="DX89" i="160"/>
  <c r="DX97" i="160"/>
  <c r="EA105" i="160"/>
  <c r="ED54" i="160"/>
  <c r="EC54" i="160"/>
  <c r="EE62" i="160"/>
  <c r="EB62" i="160"/>
  <c r="EA62" i="160"/>
  <c r="DZ62" i="160"/>
  <c r="DY70" i="160"/>
  <c r="DX70" i="160"/>
  <c r="ED70" i="160"/>
  <c r="DW70" i="160"/>
  <c r="EF78" i="160"/>
  <c r="EE78" i="160"/>
  <c r="EB78" i="160"/>
  <c r="EA78" i="160"/>
  <c r="EA86" i="160"/>
  <c r="DZ86" i="160"/>
  <c r="DY86" i="160"/>
  <c r="DY94" i="160"/>
  <c r="DX94" i="160"/>
  <c r="ED94" i="160"/>
  <c r="DW94" i="160"/>
  <c r="ED102" i="160"/>
  <c r="DW102" i="160"/>
  <c r="EC102" i="160"/>
  <c r="EF102" i="160"/>
  <c r="DY37" i="160"/>
  <c r="DZ38" i="160"/>
  <c r="EC45" i="160"/>
  <c r="DW46" i="160"/>
  <c r="ED46" i="160"/>
  <c r="EB53" i="160"/>
  <c r="DW54" i="160"/>
  <c r="DW61" i="160"/>
  <c r="EF61" i="160"/>
  <c r="DZ69" i="160"/>
  <c r="EF69" i="160"/>
  <c r="EE70" i="160"/>
  <c r="DW77" i="160"/>
  <c r="EF77" i="160"/>
  <c r="DW85" i="160"/>
  <c r="EF85" i="160"/>
  <c r="EE86" i="160"/>
  <c r="EB92" i="160"/>
  <c r="DZ94" i="160"/>
  <c r="EF94" i="160"/>
  <c r="EC100" i="160"/>
  <c r="DY102" i="160"/>
  <c r="EE102" i="160"/>
  <c r="DZ37" i="160"/>
  <c r="EA38" i="160"/>
  <c r="DW45" i="160"/>
  <c r="ED45" i="160"/>
  <c r="DX46" i="160"/>
  <c r="EC53" i="160"/>
  <c r="DX54" i="160"/>
  <c r="DX61" i="160"/>
  <c r="DW62" i="160"/>
  <c r="EF62" i="160"/>
  <c r="EA69" i="160"/>
  <c r="DZ70" i="160"/>
  <c r="EF70" i="160"/>
  <c r="DX77" i="160"/>
  <c r="DW78" i="160"/>
  <c r="EA85" i="160"/>
  <c r="DW86" i="160"/>
  <c r="EF86" i="160"/>
  <c r="EB93" i="160"/>
  <c r="EA94" i="160"/>
  <c r="EA101" i="160"/>
  <c r="DZ102" i="160"/>
  <c r="DX45" i="160"/>
  <c r="DY46" i="160"/>
  <c r="ED53" i="160"/>
  <c r="DY54" i="160"/>
  <c r="EB61" i="160"/>
  <c r="DX62" i="160"/>
  <c r="EB69" i="160"/>
  <c r="EA70" i="160"/>
  <c r="DY77" i="160"/>
  <c r="DX78" i="160"/>
  <c r="EB85" i="160"/>
  <c r="DX86" i="160"/>
  <c r="EB94" i="160"/>
  <c r="ED101" i="160"/>
  <c r="EA102" i="160"/>
  <c r="EF53" i="160"/>
  <c r="EE52" i="160"/>
  <c r="EA61" i="160"/>
  <c r="DZ60" i="160"/>
  <c r="DZ61" i="160"/>
  <c r="DY60" i="160"/>
  <c r="DY61" i="160"/>
  <c r="DX60" i="160"/>
  <c r="DX69" i="160"/>
  <c r="ED68" i="160"/>
  <c r="DW68" i="160"/>
  <c r="ED69" i="160"/>
  <c r="DW69" i="160"/>
  <c r="EC68" i="160"/>
  <c r="EC69" i="160"/>
  <c r="EF68" i="160"/>
  <c r="EE77" i="160"/>
  <c r="EB77" i="160"/>
  <c r="EA76" i="160"/>
  <c r="EA77" i="160"/>
  <c r="DZ76" i="160"/>
  <c r="DZ77" i="160"/>
  <c r="DY76" i="160"/>
  <c r="DZ85" i="160"/>
  <c r="DY84" i="160"/>
  <c r="DY85" i="160"/>
  <c r="DX84" i="160"/>
  <c r="DX85" i="160"/>
  <c r="ED84" i="160"/>
  <c r="DW84" i="160"/>
  <c r="DX93" i="160"/>
  <c r="ED92" i="160"/>
  <c r="DW92" i="160"/>
  <c r="ED93" i="160"/>
  <c r="DW93" i="160"/>
  <c r="EC92" i="160"/>
  <c r="EC93" i="160"/>
  <c r="EF92" i="160"/>
  <c r="EC101" i="160"/>
  <c r="EF100" i="160"/>
  <c r="EF101" i="160"/>
  <c r="EE100" i="160"/>
  <c r="EB100" i="160"/>
  <c r="EE101" i="160"/>
  <c r="EB101" i="160"/>
  <c r="EA100" i="160"/>
  <c r="ER186" i="165" l="1"/>
  <c r="EF187" i="165"/>
  <c r="EU188" i="165"/>
  <c r="EI189" i="165"/>
  <c r="EZ187" i="165"/>
  <c r="EN188" i="165"/>
  <c r="EQ186" i="165"/>
  <c r="EE187" i="165"/>
  <c r="ET186" i="165"/>
  <c r="EH187" i="165"/>
  <c r="DP188" i="165"/>
  <c r="EV187" i="165"/>
  <c r="EJ188" i="165"/>
  <c r="EY187" i="165"/>
  <c r="EM188" i="165"/>
  <c r="EK189" i="165"/>
  <c r="EW188" i="165"/>
  <c r="ES186" i="165"/>
  <c r="EG187" i="165"/>
  <c r="EH77" i="160"/>
  <c r="EH99" i="160"/>
  <c r="EH98" i="160"/>
  <c r="EH75" i="160"/>
  <c r="CS10" i="160"/>
  <c r="EH14" i="160"/>
  <c r="CU10" i="160"/>
  <c r="CW10" i="160"/>
  <c r="DE10" i="160"/>
  <c r="DA41" i="160"/>
  <c r="DA36" i="160"/>
  <c r="DA20" i="160"/>
  <c r="DA19" i="160"/>
  <c r="DG10" i="160"/>
  <c r="CQ10" i="160"/>
  <c r="DA24" i="160"/>
  <c r="EG82" i="160"/>
  <c r="DG68" i="160"/>
  <c r="DE68" i="160"/>
  <c r="CY68" i="160"/>
  <c r="CW68" i="160"/>
  <c r="CU68" i="160"/>
  <c r="CS68" i="160"/>
  <c r="CQ68" i="160"/>
  <c r="DA68" i="160"/>
  <c r="EH83" i="160"/>
  <c r="DE70" i="160"/>
  <c r="DA70" i="160"/>
  <c r="DG70" i="160"/>
  <c r="CY70" i="160"/>
  <c r="CW70" i="160"/>
  <c r="CU70" i="160"/>
  <c r="CS70" i="160"/>
  <c r="CQ70" i="160"/>
  <c r="EH37" i="160"/>
  <c r="EH106" i="160"/>
  <c r="DG91" i="160"/>
  <c r="CY91" i="160"/>
  <c r="CW91" i="160"/>
  <c r="CU91" i="160"/>
  <c r="CS91" i="160"/>
  <c r="CQ91" i="160"/>
  <c r="DE91" i="160"/>
  <c r="DA91" i="160"/>
  <c r="EG58" i="160"/>
  <c r="EG34" i="160"/>
  <c r="DA58" i="160"/>
  <c r="DA25" i="160"/>
  <c r="DA22" i="160"/>
  <c r="DG84" i="160"/>
  <c r="DE84" i="160"/>
  <c r="DA84" i="160"/>
  <c r="CY84" i="160"/>
  <c r="CW84" i="160"/>
  <c r="CU84" i="160"/>
  <c r="CS84" i="160"/>
  <c r="CQ84" i="160"/>
  <c r="DA32" i="160"/>
  <c r="DA10" i="160"/>
  <c r="DA13" i="160"/>
  <c r="DA88" i="160"/>
  <c r="CY88" i="160"/>
  <c r="CW88" i="160"/>
  <c r="DG88" i="160"/>
  <c r="DE88" i="160"/>
  <c r="CS88" i="160"/>
  <c r="CQ88" i="160"/>
  <c r="CU88" i="160"/>
  <c r="DA8" i="160"/>
  <c r="CU67" i="160"/>
  <c r="CS67" i="160"/>
  <c r="CQ67" i="160"/>
  <c r="DA67" i="160"/>
  <c r="CY67" i="160"/>
  <c r="CW67" i="160"/>
  <c r="DG67" i="160"/>
  <c r="DE67" i="160"/>
  <c r="DA79" i="160"/>
  <c r="CY79" i="160"/>
  <c r="DG79" i="160"/>
  <c r="CW79" i="160"/>
  <c r="CU79" i="160"/>
  <c r="CS79" i="160"/>
  <c r="CQ79" i="160"/>
  <c r="DE79" i="160"/>
  <c r="CS92" i="160"/>
  <c r="CQ92" i="160"/>
  <c r="DG92" i="160"/>
  <c r="DA92" i="160"/>
  <c r="CY92" i="160"/>
  <c r="CW92" i="160"/>
  <c r="CU92" i="160"/>
  <c r="DE92" i="160"/>
  <c r="DG27" i="160"/>
  <c r="DE27" i="160"/>
  <c r="DA27" i="160"/>
  <c r="CY27" i="160"/>
  <c r="CW27" i="160"/>
  <c r="CU27" i="160"/>
  <c r="CQ27" i="160"/>
  <c r="CS27" i="160"/>
  <c r="CW106" i="160"/>
  <c r="CU106" i="160"/>
  <c r="CS106" i="160"/>
  <c r="DG106" i="160"/>
  <c r="DE106" i="160"/>
  <c r="DA106" i="160"/>
  <c r="CY106" i="160"/>
  <c r="CQ106" i="160"/>
  <c r="DA9" i="160"/>
  <c r="DA72" i="160"/>
  <c r="CY72" i="160"/>
  <c r="CW72" i="160"/>
  <c r="DG72" i="160"/>
  <c r="DE72" i="160"/>
  <c r="CU72" i="160"/>
  <c r="CS72" i="160"/>
  <c r="CQ72" i="160"/>
  <c r="CU51" i="160"/>
  <c r="CS51" i="160"/>
  <c r="CQ51" i="160"/>
  <c r="DG51" i="160"/>
  <c r="DE51" i="160"/>
  <c r="DA51" i="160"/>
  <c r="CY51" i="160"/>
  <c r="CW51" i="160"/>
  <c r="CS98" i="160"/>
  <c r="CQ98" i="160"/>
  <c r="DG98" i="160"/>
  <c r="DE98" i="160"/>
  <c r="DA98" i="160"/>
  <c r="CY98" i="160"/>
  <c r="CW98" i="160"/>
  <c r="CU98" i="160"/>
  <c r="DA63" i="160"/>
  <c r="CY63" i="160"/>
  <c r="CQ63" i="160"/>
  <c r="DG63" i="160"/>
  <c r="DE63" i="160"/>
  <c r="CW63" i="160"/>
  <c r="CU63" i="160"/>
  <c r="CS63" i="160"/>
  <c r="CS76" i="160"/>
  <c r="CQ76" i="160"/>
  <c r="CW76" i="160"/>
  <c r="CU76" i="160"/>
  <c r="DG76" i="160"/>
  <c r="DE76" i="160"/>
  <c r="DA76" i="160"/>
  <c r="CY76" i="160"/>
  <c r="DA26" i="160"/>
  <c r="DA39" i="160"/>
  <c r="DE54" i="160"/>
  <c r="DA54" i="160"/>
  <c r="CU54" i="160"/>
  <c r="CS54" i="160"/>
  <c r="CQ54" i="160"/>
  <c r="DG54" i="160"/>
  <c r="CY54" i="160"/>
  <c r="CW54" i="160"/>
  <c r="DG52" i="160"/>
  <c r="DE52" i="160"/>
  <c r="CS52" i="160"/>
  <c r="CQ52" i="160"/>
  <c r="DA52" i="160"/>
  <c r="CY52" i="160"/>
  <c r="CW52" i="160"/>
  <c r="CU52" i="160"/>
  <c r="DA33" i="160"/>
  <c r="DG75" i="160"/>
  <c r="DE75" i="160"/>
  <c r="DA75" i="160"/>
  <c r="CY75" i="160"/>
  <c r="CW75" i="160"/>
  <c r="CS75" i="160"/>
  <c r="CQ75" i="160"/>
  <c r="CU75" i="160"/>
  <c r="DG11" i="160"/>
  <c r="DE11" i="160"/>
  <c r="DA11" i="160"/>
  <c r="CY11" i="160"/>
  <c r="CW11" i="160"/>
  <c r="CU11" i="160"/>
  <c r="CS11" i="160"/>
  <c r="CQ11" i="160"/>
  <c r="CW90" i="160"/>
  <c r="CU90" i="160"/>
  <c r="CS90" i="160"/>
  <c r="DG90" i="160"/>
  <c r="DE90" i="160"/>
  <c r="DA90" i="160"/>
  <c r="CY90" i="160"/>
  <c r="CQ90" i="160"/>
  <c r="DA56" i="160"/>
  <c r="CY56" i="160"/>
  <c r="CW56" i="160"/>
  <c r="CU56" i="160"/>
  <c r="CS56" i="160"/>
  <c r="CQ56" i="160"/>
  <c r="DG56" i="160"/>
  <c r="DE56" i="160"/>
  <c r="DA40" i="160"/>
  <c r="DA82" i="160"/>
  <c r="CY82" i="160"/>
  <c r="CW82" i="160"/>
  <c r="CU82" i="160"/>
  <c r="CS82" i="160"/>
  <c r="CQ82" i="160"/>
  <c r="DG82" i="160"/>
  <c r="DE82" i="160"/>
  <c r="CS60" i="160"/>
  <c r="CQ60" i="160"/>
  <c r="DG60" i="160"/>
  <c r="DE60" i="160"/>
  <c r="DA60" i="160"/>
  <c r="CY60" i="160"/>
  <c r="CW60" i="160"/>
  <c r="CU60" i="160"/>
  <c r="DA29" i="160"/>
  <c r="DG105" i="160"/>
  <c r="DE105" i="160"/>
  <c r="DA105" i="160"/>
  <c r="CY105" i="160"/>
  <c r="CW105" i="160"/>
  <c r="CU105" i="160"/>
  <c r="CS105" i="160"/>
  <c r="CQ105" i="160"/>
  <c r="DG103" i="160"/>
  <c r="DE103" i="160"/>
  <c r="DA103" i="160"/>
  <c r="CY103" i="160"/>
  <c r="CW103" i="160"/>
  <c r="CU103" i="160"/>
  <c r="CS103" i="160"/>
  <c r="CQ103" i="160"/>
  <c r="CQ101" i="160"/>
  <c r="DG101" i="160"/>
  <c r="DE101" i="160"/>
  <c r="CY101" i="160"/>
  <c r="CW101" i="160"/>
  <c r="CU101" i="160"/>
  <c r="CS101" i="160"/>
  <c r="DA101" i="160"/>
  <c r="DA47" i="160"/>
  <c r="CY47" i="160"/>
  <c r="DG47" i="160"/>
  <c r="DE47" i="160"/>
  <c r="CW47" i="160"/>
  <c r="CU47" i="160"/>
  <c r="CS47" i="160"/>
  <c r="CQ47" i="160"/>
  <c r="DA31" i="160"/>
  <c r="CW74" i="160"/>
  <c r="CU74" i="160"/>
  <c r="CS74" i="160"/>
  <c r="DG74" i="160"/>
  <c r="DE74" i="160"/>
  <c r="DA74" i="160"/>
  <c r="CY74" i="160"/>
  <c r="CQ74" i="160"/>
  <c r="DA35" i="160"/>
  <c r="DG66" i="160"/>
  <c r="DE66" i="160"/>
  <c r="DA66" i="160"/>
  <c r="CW66" i="160"/>
  <c r="CU66" i="160"/>
  <c r="CS66" i="160"/>
  <c r="CQ66" i="160"/>
  <c r="CY66" i="160"/>
  <c r="CY97" i="160"/>
  <c r="CW97" i="160"/>
  <c r="CU97" i="160"/>
  <c r="DG97" i="160"/>
  <c r="DE97" i="160"/>
  <c r="DA97" i="160"/>
  <c r="CS97" i="160"/>
  <c r="CQ97" i="160"/>
  <c r="DA16" i="160"/>
  <c r="DA46" i="160"/>
  <c r="DA14" i="160"/>
  <c r="DG93" i="160"/>
  <c r="DE93" i="160"/>
  <c r="DA93" i="160"/>
  <c r="CY93" i="160"/>
  <c r="CW93" i="160"/>
  <c r="CU93" i="160"/>
  <c r="CS93" i="160"/>
  <c r="CQ93" i="160"/>
  <c r="CW89" i="160"/>
  <c r="CU89" i="160"/>
  <c r="CS89" i="160"/>
  <c r="CQ89" i="160"/>
  <c r="DG89" i="160"/>
  <c r="DE89" i="160"/>
  <c r="DA89" i="160"/>
  <c r="CY89" i="160"/>
  <c r="CU87" i="160"/>
  <c r="CS87" i="160"/>
  <c r="CQ87" i="160"/>
  <c r="DG87" i="160"/>
  <c r="DE87" i="160"/>
  <c r="DA87" i="160"/>
  <c r="CY87" i="160"/>
  <c r="CW87" i="160"/>
  <c r="CQ96" i="160"/>
  <c r="DG96" i="160"/>
  <c r="DE96" i="160"/>
  <c r="DA96" i="160"/>
  <c r="CY96" i="160"/>
  <c r="CW96" i="160"/>
  <c r="CU96" i="160"/>
  <c r="CS96" i="160"/>
  <c r="DA15" i="160"/>
  <c r="CY15" i="160"/>
  <c r="DG15" i="160"/>
  <c r="DE15" i="160"/>
  <c r="CW15" i="160"/>
  <c r="CU15" i="160"/>
  <c r="CS15" i="160"/>
  <c r="CQ15" i="160"/>
  <c r="DG59" i="160"/>
  <c r="DA59" i="160"/>
  <c r="CY59" i="160"/>
  <c r="CW59" i="160"/>
  <c r="CU59" i="160"/>
  <c r="CS59" i="160"/>
  <c r="DE59" i="160"/>
  <c r="CQ59" i="160"/>
  <c r="CQ85" i="160"/>
  <c r="CS85" i="160"/>
  <c r="DG85" i="160"/>
  <c r="DE85" i="160"/>
  <c r="DA85" i="160"/>
  <c r="CY85" i="160"/>
  <c r="CW85" i="160"/>
  <c r="CU85" i="160"/>
  <c r="CQ50" i="160"/>
  <c r="DG50" i="160"/>
  <c r="DE50" i="160"/>
  <c r="DA50" i="160"/>
  <c r="CY50" i="160"/>
  <c r="CW50" i="160"/>
  <c r="CU50" i="160"/>
  <c r="CS50" i="160"/>
  <c r="CY81" i="160"/>
  <c r="CW81" i="160"/>
  <c r="CU81" i="160"/>
  <c r="DE81" i="160"/>
  <c r="DA81" i="160"/>
  <c r="CS81" i="160"/>
  <c r="CQ81" i="160"/>
  <c r="DG81" i="160"/>
  <c r="DG73" i="160"/>
  <c r="DE73" i="160"/>
  <c r="DA73" i="160"/>
  <c r="CY73" i="160"/>
  <c r="CW73" i="160"/>
  <c r="CU73" i="160"/>
  <c r="CQ73" i="160"/>
  <c r="CS73" i="160"/>
  <c r="DE71" i="160"/>
  <c r="DA71" i="160"/>
  <c r="CY71" i="160"/>
  <c r="CW71" i="160"/>
  <c r="CU71" i="160"/>
  <c r="CS71" i="160"/>
  <c r="DG71" i="160"/>
  <c r="CQ71" i="160"/>
  <c r="DA23" i="160"/>
  <c r="CY23" i="160"/>
  <c r="CW23" i="160"/>
  <c r="CU23" i="160"/>
  <c r="CS23" i="160"/>
  <c r="CQ23" i="160"/>
  <c r="DE23" i="160"/>
  <c r="DG23" i="160"/>
  <c r="DA21" i="160"/>
  <c r="DE94" i="160"/>
  <c r="DA94" i="160"/>
  <c r="CY94" i="160"/>
  <c r="CW94" i="160"/>
  <c r="CU94" i="160"/>
  <c r="CQ94" i="160"/>
  <c r="DG94" i="160"/>
  <c r="CS94" i="160"/>
  <c r="DA44" i="160"/>
  <c r="DA12" i="160"/>
  <c r="CW42" i="160"/>
  <c r="CU42" i="160"/>
  <c r="CS42" i="160"/>
  <c r="DG42" i="160"/>
  <c r="DE42" i="160"/>
  <c r="CY42" i="160"/>
  <c r="CQ42" i="160"/>
  <c r="DA42" i="160"/>
  <c r="CQ69" i="160"/>
  <c r="DA69" i="160"/>
  <c r="CY69" i="160"/>
  <c r="CW69" i="160"/>
  <c r="CU69" i="160"/>
  <c r="CS69" i="160"/>
  <c r="DG69" i="160"/>
  <c r="DE69" i="160"/>
  <c r="DA34" i="160"/>
  <c r="CY34" i="160"/>
  <c r="CW34" i="160"/>
  <c r="CU34" i="160"/>
  <c r="CS34" i="160"/>
  <c r="CQ34" i="160"/>
  <c r="DG34" i="160"/>
  <c r="DE34" i="160"/>
  <c r="CY65" i="160"/>
  <c r="CW65" i="160"/>
  <c r="CU65" i="160"/>
  <c r="CS65" i="160"/>
  <c r="CQ65" i="160"/>
  <c r="DG65" i="160"/>
  <c r="DE65" i="160"/>
  <c r="DA65" i="160"/>
  <c r="DA80" i="160"/>
  <c r="CY80" i="160"/>
  <c r="CW80" i="160"/>
  <c r="CU80" i="160"/>
  <c r="CS80" i="160"/>
  <c r="CQ80" i="160"/>
  <c r="DG80" i="160"/>
  <c r="DE80" i="160"/>
  <c r="DA28" i="160"/>
  <c r="DG77" i="160"/>
  <c r="DE77" i="160"/>
  <c r="DA77" i="160"/>
  <c r="CY77" i="160"/>
  <c r="CU77" i="160"/>
  <c r="CS77" i="160"/>
  <c r="CQ77" i="160"/>
  <c r="CW77" i="160"/>
  <c r="DG57" i="160"/>
  <c r="DE57" i="160"/>
  <c r="DA57" i="160"/>
  <c r="CY57" i="160"/>
  <c r="CW57" i="160"/>
  <c r="CU57" i="160"/>
  <c r="CS57" i="160"/>
  <c r="CQ57" i="160"/>
  <c r="CU99" i="160"/>
  <c r="CS99" i="160"/>
  <c r="CQ99" i="160"/>
  <c r="DG99" i="160"/>
  <c r="DE99" i="160"/>
  <c r="DA99" i="160"/>
  <c r="CW99" i="160"/>
  <c r="CY99" i="160"/>
  <c r="DA17" i="160"/>
  <c r="DG55" i="160"/>
  <c r="DE55" i="160"/>
  <c r="CY55" i="160"/>
  <c r="CW55" i="160"/>
  <c r="CU55" i="160"/>
  <c r="CS55" i="160"/>
  <c r="CQ55" i="160"/>
  <c r="DA55" i="160"/>
  <c r="CQ53" i="160"/>
  <c r="DG53" i="160"/>
  <c r="DE53" i="160"/>
  <c r="DA53" i="160"/>
  <c r="CW53" i="160"/>
  <c r="CU53" i="160"/>
  <c r="CS53" i="160"/>
  <c r="CY53" i="160"/>
  <c r="DG18" i="160"/>
  <c r="DE18" i="160"/>
  <c r="DA18" i="160"/>
  <c r="CY18" i="160"/>
  <c r="CU18" i="160"/>
  <c r="CS18" i="160"/>
  <c r="CQ18" i="160"/>
  <c r="CW18" i="160"/>
  <c r="CY49" i="160"/>
  <c r="CW49" i="160"/>
  <c r="CU49" i="160"/>
  <c r="DG49" i="160"/>
  <c r="DE49" i="160"/>
  <c r="DA49" i="160"/>
  <c r="CS49" i="160"/>
  <c r="CQ49" i="160"/>
  <c r="DG64" i="160"/>
  <c r="DE64" i="160"/>
  <c r="DA64" i="160"/>
  <c r="CY64" i="160"/>
  <c r="CU64" i="160"/>
  <c r="CS64" i="160"/>
  <c r="CQ64" i="160"/>
  <c r="CW64" i="160"/>
  <c r="CY78" i="160"/>
  <c r="CW78" i="160"/>
  <c r="CU78" i="160"/>
  <c r="CS78" i="160"/>
  <c r="CQ78" i="160"/>
  <c r="DG78" i="160"/>
  <c r="DE78" i="160"/>
  <c r="DA78" i="160"/>
  <c r="DA30" i="160"/>
  <c r="CS108" i="160"/>
  <c r="CQ108" i="160"/>
  <c r="DG108" i="160"/>
  <c r="DE108" i="160"/>
  <c r="DA108" i="160"/>
  <c r="CY108" i="160"/>
  <c r="CW108" i="160"/>
  <c r="CU108" i="160"/>
  <c r="DG61" i="160"/>
  <c r="DE61" i="160"/>
  <c r="DA61" i="160"/>
  <c r="CY61" i="160"/>
  <c r="CW61" i="160"/>
  <c r="CU61" i="160"/>
  <c r="CS61" i="160"/>
  <c r="CQ61" i="160"/>
  <c r="DG43" i="160"/>
  <c r="CW43" i="160"/>
  <c r="CU43" i="160"/>
  <c r="CS43" i="160"/>
  <c r="CQ43" i="160"/>
  <c r="DE43" i="160"/>
  <c r="DA43" i="160"/>
  <c r="CY43" i="160"/>
  <c r="DA104" i="160"/>
  <c r="CY104" i="160"/>
  <c r="CW104" i="160"/>
  <c r="DG104" i="160"/>
  <c r="DE104" i="160"/>
  <c r="CU104" i="160"/>
  <c r="CS104" i="160"/>
  <c r="CQ104" i="160"/>
  <c r="DE102" i="160"/>
  <c r="DA102" i="160"/>
  <c r="CW102" i="160"/>
  <c r="CU102" i="160"/>
  <c r="CS102" i="160"/>
  <c r="CQ102" i="160"/>
  <c r="DG102" i="160"/>
  <c r="CY102" i="160"/>
  <c r="DG100" i="160"/>
  <c r="DE100" i="160"/>
  <c r="CU100" i="160"/>
  <c r="CS100" i="160"/>
  <c r="CQ100" i="160"/>
  <c r="DA100" i="160"/>
  <c r="CY100" i="160"/>
  <c r="CW100" i="160"/>
  <c r="DG45" i="160"/>
  <c r="DE45" i="160"/>
  <c r="CY45" i="160"/>
  <c r="CW45" i="160"/>
  <c r="CU45" i="160"/>
  <c r="CS45" i="160"/>
  <c r="CQ45" i="160"/>
  <c r="DA45" i="160"/>
  <c r="DG107" i="160"/>
  <c r="CQ107" i="160"/>
  <c r="DE107" i="160"/>
  <c r="DA107" i="160"/>
  <c r="CY107" i="160"/>
  <c r="CW107" i="160"/>
  <c r="CU107" i="160"/>
  <c r="CS107" i="160"/>
  <c r="DE86" i="160"/>
  <c r="DA86" i="160"/>
  <c r="DG86" i="160"/>
  <c r="CY86" i="160"/>
  <c r="CW86" i="160"/>
  <c r="CU86" i="160"/>
  <c r="CQ86" i="160"/>
  <c r="CS86" i="160"/>
  <c r="CQ37" i="160"/>
  <c r="DG37" i="160"/>
  <c r="DE37" i="160"/>
  <c r="DA37" i="160"/>
  <c r="CY37" i="160"/>
  <c r="CW37" i="160"/>
  <c r="CS37" i="160"/>
  <c r="CU37" i="160"/>
  <c r="CU83" i="160"/>
  <c r="CS83" i="160"/>
  <c r="CQ83" i="160"/>
  <c r="DG83" i="160"/>
  <c r="DE83" i="160"/>
  <c r="DA83" i="160"/>
  <c r="CY83" i="160"/>
  <c r="CW83" i="160"/>
  <c r="DE48" i="160"/>
  <c r="DA48" i="160"/>
  <c r="CY48" i="160"/>
  <c r="CW48" i="160"/>
  <c r="CU48" i="160"/>
  <c r="CS48" i="160"/>
  <c r="CQ48" i="160"/>
  <c r="DG48" i="160"/>
  <c r="DA95" i="160"/>
  <c r="CY95" i="160"/>
  <c r="DG95" i="160"/>
  <c r="DE95" i="160"/>
  <c r="CW95" i="160"/>
  <c r="CU95" i="160"/>
  <c r="CS95" i="160"/>
  <c r="CQ95" i="160"/>
  <c r="DG62" i="160"/>
  <c r="DE62" i="160"/>
  <c r="DA62" i="160"/>
  <c r="CY62" i="160"/>
  <c r="CW62" i="160"/>
  <c r="CS62" i="160"/>
  <c r="CQ62" i="160"/>
  <c r="CU62" i="160"/>
  <c r="DC5" i="160"/>
  <c r="DC34" i="160" s="1"/>
  <c r="CX5" i="160"/>
  <c r="EG41" i="160"/>
  <c r="EG38" i="160"/>
  <c r="EH100" i="160"/>
  <c r="EH66" i="160"/>
  <c r="EG28" i="160"/>
  <c r="EG30" i="160"/>
  <c r="EG22" i="160"/>
  <c r="EH8" i="160"/>
  <c r="EG90" i="160"/>
  <c r="EH82" i="160"/>
  <c r="EH50" i="160"/>
  <c r="EG36" i="160"/>
  <c r="EG26" i="160"/>
  <c r="EH62" i="160"/>
  <c r="EH34" i="160"/>
  <c r="EH59" i="160"/>
  <c r="EH28" i="160"/>
  <c r="EH21" i="160"/>
  <c r="EH10" i="160"/>
  <c r="EH46" i="160"/>
  <c r="EG65" i="160"/>
  <c r="EG14" i="160"/>
  <c r="DW108" i="160"/>
  <c r="ED5" i="160" s="1"/>
  <c r="EG50" i="160"/>
  <c r="EH86" i="160"/>
  <c r="EH19" i="160"/>
  <c r="EH58" i="160"/>
  <c r="EG69" i="160"/>
  <c r="EG44" i="160"/>
  <c r="EH25" i="160"/>
  <c r="EH18" i="160"/>
  <c r="EG18" i="160"/>
  <c r="EG67" i="160"/>
  <c r="EG54" i="160"/>
  <c r="EH102" i="160"/>
  <c r="EG81" i="160"/>
  <c r="EG49" i="160"/>
  <c r="EG33" i="160"/>
  <c r="EG97" i="160"/>
  <c r="EH60" i="160"/>
  <c r="EG98" i="160"/>
  <c r="EG66" i="160"/>
  <c r="EH70" i="160"/>
  <c r="EH48" i="160"/>
  <c r="EG108" i="160"/>
  <c r="EG32" i="160"/>
  <c r="EH90" i="160"/>
  <c r="EG53" i="160"/>
  <c r="EG51" i="160"/>
  <c r="EG27" i="160"/>
  <c r="EH22" i="160"/>
  <c r="EH12" i="160"/>
  <c r="EH78" i="160"/>
  <c r="EH38" i="160"/>
  <c r="EG91" i="160"/>
  <c r="EG43" i="160"/>
  <c r="EH11" i="160"/>
  <c r="EH61" i="160"/>
  <c r="EG75" i="160"/>
  <c r="EG107" i="160"/>
  <c r="EG35" i="160"/>
  <c r="EG19" i="160"/>
  <c r="EG68" i="160"/>
  <c r="EG29" i="160"/>
  <c r="EH20" i="160"/>
  <c r="EG99" i="160"/>
  <c r="EH91" i="160"/>
  <c r="EG74" i="160"/>
  <c r="EH107" i="160"/>
  <c r="EG59" i="160"/>
  <c r="EH43" i="160"/>
  <c r="EH44" i="160"/>
  <c r="EH27" i="160"/>
  <c r="EG45" i="160"/>
  <c r="EG83" i="160"/>
  <c r="EH42" i="160"/>
  <c r="EG106" i="160"/>
  <c r="EH67" i="160"/>
  <c r="EH35" i="160"/>
  <c r="EG11" i="160"/>
  <c r="EG101" i="160"/>
  <c r="EH13" i="160"/>
  <c r="EG62" i="160"/>
  <c r="EG52" i="160"/>
  <c r="EH52" i="160"/>
  <c r="EG100" i="160"/>
  <c r="EG84" i="160"/>
  <c r="EH53" i="160"/>
  <c r="EH41" i="160"/>
  <c r="EG9" i="160"/>
  <c r="EG71" i="160"/>
  <c r="EH72" i="160"/>
  <c r="EH39" i="160"/>
  <c r="EH16" i="160"/>
  <c r="EH74" i="160"/>
  <c r="EH85" i="160"/>
  <c r="EG40" i="160"/>
  <c r="EG42" i="160"/>
  <c r="EG12" i="160"/>
  <c r="EG93" i="160"/>
  <c r="EH92" i="160"/>
  <c r="EH73" i="160"/>
  <c r="EH26" i="160"/>
  <c r="EG78" i="160"/>
  <c r="EG20" i="160"/>
  <c r="EG105" i="160"/>
  <c r="EG89" i="160"/>
  <c r="EG21" i="160"/>
  <c r="EH84" i="160"/>
  <c r="EH9" i="160"/>
  <c r="EG72" i="160"/>
  <c r="EH94" i="160"/>
  <c r="EG17" i="160"/>
  <c r="EG15" i="160"/>
  <c r="EH40" i="160"/>
  <c r="EH15" i="160"/>
  <c r="EF4" i="160"/>
  <c r="DR22" i="160" s="1"/>
  <c r="EG46" i="160"/>
  <c r="EG25" i="160"/>
  <c r="EG64" i="160"/>
  <c r="EH64" i="160"/>
  <c r="EG48" i="160"/>
  <c r="EG92" i="160"/>
  <c r="EH29" i="160"/>
  <c r="EG13" i="160"/>
  <c r="EH17" i="160"/>
  <c r="EH76" i="160"/>
  <c r="EH97" i="160"/>
  <c r="EH103" i="160"/>
  <c r="EG47" i="160"/>
  <c r="EG23" i="160"/>
  <c r="EH95" i="160"/>
  <c r="EG96" i="160"/>
  <c r="DZ4" i="160"/>
  <c r="DL30" i="160" s="1"/>
  <c r="CT30" i="160" s="1"/>
  <c r="EH81" i="160"/>
  <c r="EG104" i="160"/>
  <c r="EH47" i="160"/>
  <c r="EH87" i="160"/>
  <c r="EH69" i="160"/>
  <c r="EG16" i="160"/>
  <c r="ED4" i="160"/>
  <c r="DP108" i="160" s="1"/>
  <c r="EG85" i="160"/>
  <c r="EG60" i="160"/>
  <c r="EA4" i="160"/>
  <c r="DM27" i="160" s="1"/>
  <c r="CV27" i="160" s="1"/>
  <c r="EH49" i="160"/>
  <c r="EG103" i="160"/>
  <c r="EG55" i="160"/>
  <c r="EH32" i="160"/>
  <c r="EG88" i="160"/>
  <c r="EH88" i="160"/>
  <c r="EG10" i="160"/>
  <c r="EG102" i="160"/>
  <c r="EG86" i="160"/>
  <c r="EG70" i="160"/>
  <c r="EH54" i="160"/>
  <c r="EH96" i="160"/>
  <c r="EG8" i="160"/>
  <c r="EH89" i="160"/>
  <c r="EG24" i="160"/>
  <c r="EH36" i="160"/>
  <c r="EG31" i="160"/>
  <c r="DY4" i="160"/>
  <c r="EH45" i="160"/>
  <c r="EG94" i="160"/>
  <c r="EG73" i="160"/>
  <c r="EH57" i="160"/>
  <c r="EH33" i="160"/>
  <c r="EH31" i="160"/>
  <c r="EG80" i="160"/>
  <c r="EH63" i="160"/>
  <c r="EH24" i="160"/>
  <c r="EB4" i="160"/>
  <c r="DN96" i="160" s="1"/>
  <c r="EG79" i="160"/>
  <c r="EE4" i="160"/>
  <c r="DQ19" i="160" s="1"/>
  <c r="DX4" i="160"/>
  <c r="DJ13" i="160" s="1"/>
  <c r="CP13" i="160" s="1"/>
  <c r="EH101" i="160"/>
  <c r="EG77" i="160"/>
  <c r="EG57" i="160"/>
  <c r="EH79" i="160"/>
  <c r="EH55" i="160"/>
  <c r="EH30" i="160"/>
  <c r="EG63" i="160"/>
  <c r="EG56" i="160"/>
  <c r="EH23" i="160"/>
  <c r="EG39" i="160"/>
  <c r="EG87" i="160"/>
  <c r="EH93" i="160"/>
  <c r="EH68" i="160"/>
  <c r="EG37" i="160"/>
  <c r="EH105" i="160"/>
  <c r="EH65" i="160"/>
  <c r="EC4" i="160"/>
  <c r="DO60" i="160" s="1"/>
  <c r="EG76" i="160"/>
  <c r="EG61" i="160"/>
  <c r="EG95" i="160"/>
  <c r="EH71" i="160"/>
  <c r="EH104" i="160"/>
  <c r="EH80" i="160"/>
  <c r="EH56" i="160"/>
  <c r="EV186" i="165" l="1"/>
  <c r="EJ187" i="165"/>
  <c r="EH186" i="165"/>
  <c r="ET185" i="165"/>
  <c r="EG186" i="165"/>
  <c r="ES185" i="165"/>
  <c r="DP187" i="165"/>
  <c r="EE186" i="165"/>
  <c r="EQ185" i="165"/>
  <c r="EW187" i="165"/>
  <c r="EK188" i="165"/>
  <c r="EN187" i="165"/>
  <c r="EZ186" i="165"/>
  <c r="EI188" i="165"/>
  <c r="EU187" i="165"/>
  <c r="EM187" i="165"/>
  <c r="EY186" i="165"/>
  <c r="EF186" i="165"/>
  <c r="ER185" i="165"/>
  <c r="EF5" i="160"/>
  <c r="EF3" i="160" s="1"/>
  <c r="CJ15" i="160" s="1"/>
  <c r="EE5" i="160"/>
  <c r="EE3" i="160" s="1"/>
  <c r="CJ14" i="160" s="1"/>
  <c r="DX5" i="160"/>
  <c r="DX3" i="160" s="1"/>
  <c r="CJ7" i="160" s="1"/>
  <c r="EA5" i="160"/>
  <c r="EA3" i="160" s="1"/>
  <c r="CJ10" i="160" s="1"/>
  <c r="EC5" i="160"/>
  <c r="EC3" i="160" s="1"/>
  <c r="CJ12" i="160" s="1"/>
  <c r="EB5" i="160"/>
  <c r="EB3" i="160" s="1"/>
  <c r="CJ11" i="160" s="1"/>
  <c r="DY5" i="160"/>
  <c r="DY3" i="160" s="1"/>
  <c r="CJ8" i="160" s="1"/>
  <c r="DZ5" i="160"/>
  <c r="DZ3" i="160" s="1"/>
  <c r="CJ9" i="160" s="1"/>
  <c r="DC95" i="160"/>
  <c r="DC48" i="160"/>
  <c r="CU4" i="160"/>
  <c r="CY4" i="160"/>
  <c r="CS4" i="160"/>
  <c r="DC27" i="160"/>
  <c r="DA4" i="160"/>
  <c r="DC85" i="160"/>
  <c r="CQ4" i="160"/>
  <c r="DG4" i="160"/>
  <c r="DC23" i="160"/>
  <c r="DC71" i="160"/>
  <c r="DE4" i="160"/>
  <c r="DC96" i="160"/>
  <c r="DC62" i="160"/>
  <c r="DN107" i="160"/>
  <c r="CX107" i="160" s="1"/>
  <c r="DP27" i="160"/>
  <c r="DJ10" i="160"/>
  <c r="CP10" i="160" s="1"/>
  <c r="DJ22" i="160"/>
  <c r="CP22" i="160" s="1"/>
  <c r="DM43" i="160"/>
  <c r="CV43" i="160" s="1"/>
  <c r="DJ50" i="160"/>
  <c r="CP50" i="160" s="1"/>
  <c r="DJ83" i="160"/>
  <c r="CP83" i="160" s="1"/>
  <c r="DP43" i="160"/>
  <c r="DP90" i="160"/>
  <c r="DP51" i="160"/>
  <c r="DJ102" i="160"/>
  <c r="CP102" i="160" s="1"/>
  <c r="DJ84" i="160"/>
  <c r="CP84" i="160" s="1"/>
  <c r="DJ8" i="160"/>
  <c r="CP8" i="160" s="1"/>
  <c r="DJ99" i="160"/>
  <c r="CP99" i="160" s="1"/>
  <c r="DJ51" i="160"/>
  <c r="CP51" i="160" s="1"/>
  <c r="DJ47" i="160"/>
  <c r="CP47" i="160" s="1"/>
  <c r="DJ90" i="160"/>
  <c r="CP90" i="160" s="1"/>
  <c r="DJ69" i="160"/>
  <c r="CP69" i="160" s="1"/>
  <c r="DJ37" i="160"/>
  <c r="CP37" i="160" s="1"/>
  <c r="DJ29" i="160"/>
  <c r="CP29" i="160" s="1"/>
  <c r="DJ101" i="160"/>
  <c r="CP101" i="160" s="1"/>
  <c r="DJ14" i="160"/>
  <c r="CP14" i="160" s="1"/>
  <c r="DJ105" i="160"/>
  <c r="CP105" i="160" s="1"/>
  <c r="DJ82" i="160"/>
  <c r="CP82" i="160" s="1"/>
  <c r="DJ12" i="160"/>
  <c r="CP12" i="160" s="1"/>
  <c r="DJ63" i="160"/>
  <c r="CP63" i="160" s="1"/>
  <c r="DJ44" i="160"/>
  <c r="CP44" i="160" s="1"/>
  <c r="DJ32" i="160"/>
  <c r="CP32" i="160" s="1"/>
  <c r="DJ36" i="160"/>
  <c r="CP36" i="160" s="1"/>
  <c r="DJ104" i="160"/>
  <c r="CP104" i="160" s="1"/>
  <c r="DJ66" i="160"/>
  <c r="CP66" i="160" s="1"/>
  <c r="DJ62" i="160"/>
  <c r="CP62" i="160" s="1"/>
  <c r="DJ94" i="160"/>
  <c r="CP94" i="160" s="1"/>
  <c r="DJ56" i="160"/>
  <c r="CP56" i="160" s="1"/>
  <c r="DJ85" i="160"/>
  <c r="CP85" i="160" s="1"/>
  <c r="DJ86" i="160"/>
  <c r="CP86" i="160" s="1"/>
  <c r="DJ95" i="160"/>
  <c r="CP95" i="160" s="1"/>
  <c r="DJ92" i="160"/>
  <c r="CP92" i="160" s="1"/>
  <c r="DJ57" i="160"/>
  <c r="CP57" i="160" s="1"/>
  <c r="DJ52" i="160"/>
  <c r="CP52" i="160" s="1"/>
  <c r="DJ80" i="160"/>
  <c r="CP80" i="160" s="1"/>
  <c r="DJ33" i="160"/>
  <c r="CP33" i="160" s="1"/>
  <c r="DJ48" i="160"/>
  <c r="CP48" i="160" s="1"/>
  <c r="DJ78" i="160"/>
  <c r="CP78" i="160" s="1"/>
  <c r="DJ45" i="160"/>
  <c r="CP45" i="160" s="1"/>
  <c r="DJ81" i="160"/>
  <c r="CP81" i="160" s="1"/>
  <c r="DJ88" i="160"/>
  <c r="CP88" i="160" s="1"/>
  <c r="DJ65" i="160"/>
  <c r="CP65" i="160" s="1"/>
  <c r="DJ17" i="160"/>
  <c r="CP17" i="160" s="1"/>
  <c r="DJ24" i="160"/>
  <c r="CP24" i="160" s="1"/>
  <c r="DJ60" i="160"/>
  <c r="CP60" i="160" s="1"/>
  <c r="DJ89" i="160"/>
  <c r="CP89" i="160" s="1"/>
  <c r="DJ106" i="160"/>
  <c r="CP106" i="160" s="1"/>
  <c r="DJ100" i="160"/>
  <c r="CP100" i="160" s="1"/>
  <c r="DJ87" i="160"/>
  <c r="CP87" i="160" s="1"/>
  <c r="DJ31" i="160"/>
  <c r="CP31" i="160" s="1"/>
  <c r="DJ15" i="160"/>
  <c r="CP15" i="160" s="1"/>
  <c r="DJ20" i="160"/>
  <c r="CP20" i="160" s="1"/>
  <c r="DJ43" i="160"/>
  <c r="CP43" i="160" s="1"/>
  <c r="DJ9" i="160"/>
  <c r="DJ39" i="160"/>
  <c r="CP39" i="160" s="1"/>
  <c r="DJ40" i="160"/>
  <c r="CP40" i="160" s="1"/>
  <c r="DJ79" i="160"/>
  <c r="CP79" i="160" s="1"/>
  <c r="DJ35" i="160"/>
  <c r="CP35" i="160" s="1"/>
  <c r="DJ77" i="160"/>
  <c r="CP77" i="160" s="1"/>
  <c r="DJ64" i="160"/>
  <c r="CP64" i="160" s="1"/>
  <c r="DJ54" i="160"/>
  <c r="CP54" i="160" s="1"/>
  <c r="DJ108" i="160"/>
  <c r="CP108" i="160" s="1"/>
  <c r="DJ72" i="160"/>
  <c r="CP72" i="160" s="1"/>
  <c r="DJ55" i="160"/>
  <c r="CP55" i="160" s="1"/>
  <c r="DJ26" i="160"/>
  <c r="CP26" i="160" s="1"/>
  <c r="DJ19" i="160"/>
  <c r="CP19" i="160" s="1"/>
  <c r="DJ30" i="160"/>
  <c r="CP30" i="160" s="1"/>
  <c r="DJ46" i="160"/>
  <c r="CP46" i="160" s="1"/>
  <c r="DJ49" i="160"/>
  <c r="CP49" i="160" s="1"/>
  <c r="DJ96" i="160"/>
  <c r="CP96" i="160" s="1"/>
  <c r="DJ103" i="160"/>
  <c r="CP103" i="160" s="1"/>
  <c r="DJ75" i="160"/>
  <c r="CP75" i="160" s="1"/>
  <c r="DJ76" i="160"/>
  <c r="CP76" i="160" s="1"/>
  <c r="DJ16" i="160"/>
  <c r="CP16" i="160" s="1"/>
  <c r="DJ71" i="160"/>
  <c r="CP71" i="160" s="1"/>
  <c r="DJ27" i="160"/>
  <c r="CP27" i="160" s="1"/>
  <c r="DJ11" i="160"/>
  <c r="CP11" i="160" s="1"/>
  <c r="DJ67" i="160"/>
  <c r="CP67" i="160" s="1"/>
  <c r="DJ68" i="160"/>
  <c r="CP68" i="160" s="1"/>
  <c r="DJ73" i="160"/>
  <c r="CP73" i="160" s="1"/>
  <c r="DJ23" i="160"/>
  <c r="CP23" i="160" s="1"/>
  <c r="DJ91" i="160"/>
  <c r="CP91" i="160" s="1"/>
  <c r="DJ58" i="160"/>
  <c r="CP58" i="160" s="1"/>
  <c r="DJ98" i="160"/>
  <c r="CP98" i="160" s="1"/>
  <c r="DJ38" i="160"/>
  <c r="CP38" i="160" s="1"/>
  <c r="DM13" i="160"/>
  <c r="CV13" i="160" s="1"/>
  <c r="DM72" i="160"/>
  <c r="CV72" i="160" s="1"/>
  <c r="DM18" i="160"/>
  <c r="CV18" i="160" s="1"/>
  <c r="DM101" i="160"/>
  <c r="CV101" i="160" s="1"/>
  <c r="DM74" i="160"/>
  <c r="CV74" i="160" s="1"/>
  <c r="DM50" i="160"/>
  <c r="CV50" i="160" s="1"/>
  <c r="DM37" i="160"/>
  <c r="CV37" i="160" s="1"/>
  <c r="DM86" i="160"/>
  <c r="CV86" i="160" s="1"/>
  <c r="DM42" i="160"/>
  <c r="CV42" i="160" s="1"/>
  <c r="DM82" i="160"/>
  <c r="CV82" i="160" s="1"/>
  <c r="DM60" i="160"/>
  <c r="CV60" i="160" s="1"/>
  <c r="DM66" i="160"/>
  <c r="CV66" i="160" s="1"/>
  <c r="DM62" i="160"/>
  <c r="CV62" i="160" s="1"/>
  <c r="DM29" i="160"/>
  <c r="CV29" i="160" s="1"/>
  <c r="DM92" i="160"/>
  <c r="CV92" i="160" s="1"/>
  <c r="DM61" i="160"/>
  <c r="CV61" i="160" s="1"/>
  <c r="DM52" i="160"/>
  <c r="CV52" i="160" s="1"/>
  <c r="DM45" i="160"/>
  <c r="CV45" i="160" s="1"/>
  <c r="DM108" i="160"/>
  <c r="CV108" i="160" s="1"/>
  <c r="DM25" i="160"/>
  <c r="CV25" i="160" s="1"/>
  <c r="DM79" i="160"/>
  <c r="CV79" i="160" s="1"/>
  <c r="DM31" i="160"/>
  <c r="CV31" i="160" s="1"/>
  <c r="DM46" i="160"/>
  <c r="CV46" i="160" s="1"/>
  <c r="DM36" i="160"/>
  <c r="CV36" i="160" s="1"/>
  <c r="DM38" i="160"/>
  <c r="CV38" i="160" s="1"/>
  <c r="DM94" i="160"/>
  <c r="CV94" i="160" s="1"/>
  <c r="DM22" i="160"/>
  <c r="CV22" i="160" s="1"/>
  <c r="DM34" i="160"/>
  <c r="CV34" i="160" s="1"/>
  <c r="DM56" i="160"/>
  <c r="CV56" i="160" s="1"/>
  <c r="DM28" i="160"/>
  <c r="CV28" i="160" s="1"/>
  <c r="DM98" i="160"/>
  <c r="CV98" i="160" s="1"/>
  <c r="DM89" i="160"/>
  <c r="CV89" i="160" s="1"/>
  <c r="DM78" i="160"/>
  <c r="CV78" i="160" s="1"/>
  <c r="DM71" i="160"/>
  <c r="CV71" i="160" s="1"/>
  <c r="DM11" i="160"/>
  <c r="CV11" i="160" s="1"/>
  <c r="DM63" i="160"/>
  <c r="CV63" i="160" s="1"/>
  <c r="DM26" i="160"/>
  <c r="CV26" i="160" s="1"/>
  <c r="DM57" i="160"/>
  <c r="CV57" i="160" s="1"/>
  <c r="DM48" i="160"/>
  <c r="CV48" i="160" s="1"/>
  <c r="DM84" i="160"/>
  <c r="CV84" i="160" s="1"/>
  <c r="DM19" i="160"/>
  <c r="CV19" i="160" s="1"/>
  <c r="DM90" i="160"/>
  <c r="CV90" i="160" s="1"/>
  <c r="DM99" i="160"/>
  <c r="CV99" i="160" s="1"/>
  <c r="DM76" i="160"/>
  <c r="CV76" i="160" s="1"/>
  <c r="DM23" i="160"/>
  <c r="CV23" i="160" s="1"/>
  <c r="DM105" i="160"/>
  <c r="CV105" i="160" s="1"/>
  <c r="DM35" i="160"/>
  <c r="CV35" i="160" s="1"/>
  <c r="DM9" i="160"/>
  <c r="CV9" i="160" s="1"/>
  <c r="DM8" i="160"/>
  <c r="DM64" i="160"/>
  <c r="CV64" i="160" s="1"/>
  <c r="DM47" i="160"/>
  <c r="CV47" i="160" s="1"/>
  <c r="DM41" i="160"/>
  <c r="CV41" i="160" s="1"/>
  <c r="DM106" i="160"/>
  <c r="CV106" i="160" s="1"/>
  <c r="DM103" i="160"/>
  <c r="CV103" i="160" s="1"/>
  <c r="DM73" i="160"/>
  <c r="CV73" i="160" s="1"/>
  <c r="DM49" i="160"/>
  <c r="CV49" i="160" s="1"/>
  <c r="DM95" i="160"/>
  <c r="CV95" i="160" s="1"/>
  <c r="DM32" i="160"/>
  <c r="CV32" i="160" s="1"/>
  <c r="DM81" i="160"/>
  <c r="CV81" i="160" s="1"/>
  <c r="DM65" i="160"/>
  <c r="CV65" i="160" s="1"/>
  <c r="DM39" i="160"/>
  <c r="CV39" i="160" s="1"/>
  <c r="DM97" i="160"/>
  <c r="CV97" i="160" s="1"/>
  <c r="DM20" i="160"/>
  <c r="CV20" i="160" s="1"/>
  <c r="DM40" i="160"/>
  <c r="CV40" i="160" s="1"/>
  <c r="DM14" i="160"/>
  <c r="CV14" i="160" s="1"/>
  <c r="DM12" i="160"/>
  <c r="CV12" i="160" s="1"/>
  <c r="DM83" i="160"/>
  <c r="CV83" i="160" s="1"/>
  <c r="DM100" i="160"/>
  <c r="CV100" i="160" s="1"/>
  <c r="DM102" i="160"/>
  <c r="CV102" i="160" s="1"/>
  <c r="DM80" i="160"/>
  <c r="CV80" i="160" s="1"/>
  <c r="DM10" i="160"/>
  <c r="CV10" i="160" s="1"/>
  <c r="DM44" i="160"/>
  <c r="CV44" i="160" s="1"/>
  <c r="DM87" i="160"/>
  <c r="CV87" i="160" s="1"/>
  <c r="DM54" i="160"/>
  <c r="CV54" i="160" s="1"/>
  <c r="DM67" i="160"/>
  <c r="CV67" i="160" s="1"/>
  <c r="DM17" i="160"/>
  <c r="CV17" i="160" s="1"/>
  <c r="DM30" i="160"/>
  <c r="CV30" i="160" s="1"/>
  <c r="DM21" i="160"/>
  <c r="CV21" i="160" s="1"/>
  <c r="DM88" i="160"/>
  <c r="CV88" i="160" s="1"/>
  <c r="DM77" i="160"/>
  <c r="CV77" i="160" s="1"/>
  <c r="DM33" i="160"/>
  <c r="CV33" i="160" s="1"/>
  <c r="DC30" i="160"/>
  <c r="DC38" i="160"/>
  <c r="DC17" i="160"/>
  <c r="DC40" i="160"/>
  <c r="DC28" i="160"/>
  <c r="DC12" i="160"/>
  <c r="DC24" i="160"/>
  <c r="DC9" i="160"/>
  <c r="DC14" i="160"/>
  <c r="DC46" i="160"/>
  <c r="DC16" i="160"/>
  <c r="DC35" i="160"/>
  <c r="DC31" i="160"/>
  <c r="DC13" i="160"/>
  <c r="DC29" i="160"/>
  <c r="DC44" i="160"/>
  <c r="DC26" i="160"/>
  <c r="DC33" i="160"/>
  <c r="DC39" i="160"/>
  <c r="DC36" i="160"/>
  <c r="DC8" i="160"/>
  <c r="DC19" i="160"/>
  <c r="DC10" i="160"/>
  <c r="DC32" i="160"/>
  <c r="DC22" i="160"/>
  <c r="DC25" i="160"/>
  <c r="DC20" i="160"/>
  <c r="DC41" i="160"/>
  <c r="DC58" i="160"/>
  <c r="DC21" i="160"/>
  <c r="DC70" i="160"/>
  <c r="DC68" i="160"/>
  <c r="DC106" i="160"/>
  <c r="DC84" i="160"/>
  <c r="DC72" i="160"/>
  <c r="DC90" i="160"/>
  <c r="DC98" i="160"/>
  <c r="DC75" i="160"/>
  <c r="DC60" i="160"/>
  <c r="DC51" i="160"/>
  <c r="DC76" i="160"/>
  <c r="DC82" i="160"/>
  <c r="DC67" i="160"/>
  <c r="DC63" i="160"/>
  <c r="DC56" i="160"/>
  <c r="DC91" i="160"/>
  <c r="DC88" i="160"/>
  <c r="DC92" i="160"/>
  <c r="DM104" i="160"/>
  <c r="CV104" i="160" s="1"/>
  <c r="DC107" i="160"/>
  <c r="DC102" i="160"/>
  <c r="DC49" i="160"/>
  <c r="DP106" i="160"/>
  <c r="DN106" i="160"/>
  <c r="CX106" i="160" s="1"/>
  <c r="DN11" i="160"/>
  <c r="CX11" i="160" s="1"/>
  <c r="DC87" i="160"/>
  <c r="DO85" i="160"/>
  <c r="DR84" i="160"/>
  <c r="DM69" i="160"/>
  <c r="CV69" i="160" s="1"/>
  <c r="DJ21" i="160"/>
  <c r="CP21" i="160" s="1"/>
  <c r="DQ18" i="160"/>
  <c r="DQ23" i="160"/>
  <c r="DQ41" i="160"/>
  <c r="DQ104" i="160"/>
  <c r="DQ9" i="160"/>
  <c r="DQ28" i="160"/>
  <c r="DQ44" i="160"/>
  <c r="DQ103" i="160"/>
  <c r="DQ12" i="160"/>
  <c r="DQ72" i="160"/>
  <c r="DQ53" i="160"/>
  <c r="DQ75" i="160"/>
  <c r="DQ62" i="160"/>
  <c r="DQ108" i="160"/>
  <c r="DD108" i="160" s="1"/>
  <c r="DQ10" i="160"/>
  <c r="DQ30" i="160"/>
  <c r="DQ97" i="160"/>
  <c r="DQ102" i="160"/>
  <c r="DQ77" i="160"/>
  <c r="DQ49" i="160"/>
  <c r="DQ51" i="160"/>
  <c r="DQ25" i="160"/>
  <c r="DQ27" i="160"/>
  <c r="DD27" i="160" s="1"/>
  <c r="DQ79" i="160"/>
  <c r="DQ17" i="160"/>
  <c r="DQ99" i="160"/>
  <c r="DQ107" i="160"/>
  <c r="DQ13" i="160"/>
  <c r="DQ70" i="160"/>
  <c r="DQ22" i="160"/>
  <c r="DF22" i="160" s="1"/>
  <c r="DQ64" i="160"/>
  <c r="DQ66" i="160"/>
  <c r="DQ74" i="160"/>
  <c r="DQ31" i="160"/>
  <c r="DQ46" i="160"/>
  <c r="DQ83" i="160"/>
  <c r="DQ92" i="160"/>
  <c r="DQ36" i="160"/>
  <c r="DQ52" i="160"/>
  <c r="DQ39" i="160"/>
  <c r="DQ16" i="160"/>
  <c r="DQ96" i="160"/>
  <c r="DQ76" i="160"/>
  <c r="DQ73" i="160"/>
  <c r="DQ69" i="160"/>
  <c r="DQ57" i="160"/>
  <c r="DQ20" i="160"/>
  <c r="DQ29" i="160"/>
  <c r="DQ32" i="160"/>
  <c r="DQ58" i="160"/>
  <c r="DQ47" i="160"/>
  <c r="DQ65" i="160"/>
  <c r="DQ40" i="160"/>
  <c r="DQ105" i="160"/>
  <c r="DQ94" i="160"/>
  <c r="DQ89" i="160"/>
  <c r="DQ45" i="160"/>
  <c r="DQ88" i="160"/>
  <c r="DQ37" i="160"/>
  <c r="DQ93" i="160"/>
  <c r="DQ71" i="160"/>
  <c r="DQ56" i="160"/>
  <c r="DQ48" i="160"/>
  <c r="DQ80" i="160"/>
  <c r="DQ50" i="160"/>
  <c r="DQ68" i="160"/>
  <c r="DQ100" i="160"/>
  <c r="DQ87" i="160"/>
  <c r="DQ34" i="160"/>
  <c r="DQ55" i="160"/>
  <c r="DQ95" i="160"/>
  <c r="DQ35" i="160"/>
  <c r="DQ21" i="160"/>
  <c r="DQ8" i="160"/>
  <c r="DQ101" i="160"/>
  <c r="DQ24" i="160"/>
  <c r="DQ84" i="160"/>
  <c r="DF84" i="160" s="1"/>
  <c r="DQ81" i="160"/>
  <c r="DQ59" i="160"/>
  <c r="DO10" i="160"/>
  <c r="DC78" i="160"/>
  <c r="DC53" i="160"/>
  <c r="DQ14" i="160"/>
  <c r="DR27" i="160"/>
  <c r="DC47" i="160"/>
  <c r="DN36" i="160"/>
  <c r="CX36" i="160" s="1"/>
  <c r="DM107" i="160"/>
  <c r="CV107" i="160" s="1"/>
  <c r="DQ54" i="160"/>
  <c r="DN47" i="160"/>
  <c r="CX47" i="160" s="1"/>
  <c r="DN19" i="160"/>
  <c r="CX19" i="160" s="1"/>
  <c r="DK98" i="160"/>
  <c r="CR98" i="160" s="1"/>
  <c r="DK73" i="160"/>
  <c r="CR73" i="160" s="1"/>
  <c r="DK26" i="160"/>
  <c r="CR26" i="160" s="1"/>
  <c r="DK97" i="160"/>
  <c r="CR97" i="160" s="1"/>
  <c r="DK61" i="160"/>
  <c r="CR61" i="160" s="1"/>
  <c r="DK84" i="160"/>
  <c r="CR84" i="160" s="1"/>
  <c r="DK86" i="160"/>
  <c r="CR86" i="160" s="1"/>
  <c r="DK70" i="160"/>
  <c r="CR70" i="160" s="1"/>
  <c r="DK100" i="160"/>
  <c r="CR100" i="160" s="1"/>
  <c r="DK52" i="160"/>
  <c r="CR52" i="160" s="1"/>
  <c r="DK37" i="160"/>
  <c r="CR37" i="160" s="1"/>
  <c r="DK15" i="160"/>
  <c r="CR15" i="160" s="1"/>
  <c r="DK46" i="160"/>
  <c r="CR46" i="160" s="1"/>
  <c r="DK32" i="160"/>
  <c r="CR32" i="160" s="1"/>
  <c r="DK12" i="160"/>
  <c r="CR12" i="160" s="1"/>
  <c r="DK96" i="160"/>
  <c r="CR96" i="160" s="1"/>
  <c r="DK77" i="160"/>
  <c r="CR77" i="160" s="1"/>
  <c r="DK76" i="160"/>
  <c r="CR76" i="160" s="1"/>
  <c r="DK13" i="160"/>
  <c r="CR13" i="160" s="1"/>
  <c r="DK64" i="160"/>
  <c r="CR64" i="160" s="1"/>
  <c r="DK104" i="160"/>
  <c r="CR104" i="160" s="1"/>
  <c r="DK30" i="160"/>
  <c r="CR30" i="160" s="1"/>
  <c r="DK92" i="160"/>
  <c r="CR92" i="160" s="1"/>
  <c r="DK105" i="160"/>
  <c r="CR105" i="160" s="1"/>
  <c r="DK45" i="160"/>
  <c r="CR45" i="160" s="1"/>
  <c r="DK36" i="160"/>
  <c r="CR36" i="160" s="1"/>
  <c r="DK16" i="160"/>
  <c r="CR16" i="160" s="1"/>
  <c r="DK29" i="160"/>
  <c r="CR29" i="160" s="1"/>
  <c r="DK90" i="160"/>
  <c r="CR90" i="160" s="1"/>
  <c r="DK43" i="160"/>
  <c r="CR43" i="160" s="1"/>
  <c r="DK56" i="160"/>
  <c r="CR56" i="160" s="1"/>
  <c r="DK8" i="160"/>
  <c r="DK85" i="160"/>
  <c r="CR85" i="160" s="1"/>
  <c r="DK41" i="160"/>
  <c r="CR41" i="160" s="1"/>
  <c r="DK54" i="160"/>
  <c r="CR54" i="160" s="1"/>
  <c r="DK24" i="160"/>
  <c r="CR24" i="160" s="1"/>
  <c r="DK65" i="160"/>
  <c r="CR65" i="160" s="1"/>
  <c r="DK80" i="160"/>
  <c r="CR80" i="160" s="1"/>
  <c r="DK17" i="160"/>
  <c r="CR17" i="160" s="1"/>
  <c r="DK10" i="160"/>
  <c r="CR10" i="160" s="1"/>
  <c r="DK38" i="160"/>
  <c r="CR38" i="160" s="1"/>
  <c r="DK79" i="160"/>
  <c r="CR79" i="160" s="1"/>
  <c r="DK60" i="160"/>
  <c r="CR60" i="160" s="1"/>
  <c r="DK11" i="160"/>
  <c r="CR11" i="160" s="1"/>
  <c r="DK102" i="160"/>
  <c r="CR102" i="160" s="1"/>
  <c r="DK39" i="160"/>
  <c r="CR39" i="160" s="1"/>
  <c r="DK99" i="160"/>
  <c r="CR99" i="160" s="1"/>
  <c r="DK57" i="160"/>
  <c r="CR57" i="160" s="1"/>
  <c r="DK87" i="160"/>
  <c r="CR87" i="160" s="1"/>
  <c r="DK9" i="160"/>
  <c r="CR9" i="160" s="1"/>
  <c r="DK18" i="160"/>
  <c r="CR18" i="160" s="1"/>
  <c r="DK72" i="160"/>
  <c r="CR72" i="160" s="1"/>
  <c r="DK82" i="160"/>
  <c r="CR82" i="160" s="1"/>
  <c r="DK21" i="160"/>
  <c r="CR21" i="160" s="1"/>
  <c r="DK81" i="160"/>
  <c r="CR81" i="160" s="1"/>
  <c r="DK103" i="160"/>
  <c r="CR103" i="160" s="1"/>
  <c r="DK49" i="160"/>
  <c r="CR49" i="160" s="1"/>
  <c r="DK78" i="160"/>
  <c r="CR78" i="160" s="1"/>
  <c r="DK14" i="160"/>
  <c r="CR14" i="160" s="1"/>
  <c r="DK42" i="160"/>
  <c r="CR42" i="160" s="1"/>
  <c r="DK62" i="160"/>
  <c r="CR62" i="160" s="1"/>
  <c r="DK58" i="160"/>
  <c r="CR58" i="160" s="1"/>
  <c r="DK95" i="160"/>
  <c r="CR95" i="160" s="1"/>
  <c r="DK44" i="160"/>
  <c r="CR44" i="160" s="1"/>
  <c r="DK47" i="160"/>
  <c r="CR47" i="160" s="1"/>
  <c r="DK33" i="160"/>
  <c r="CR33" i="160" s="1"/>
  <c r="DK25" i="160"/>
  <c r="CR25" i="160" s="1"/>
  <c r="DK101" i="160"/>
  <c r="CR101" i="160" s="1"/>
  <c r="DK68" i="160"/>
  <c r="CR68" i="160" s="1"/>
  <c r="DK53" i="160"/>
  <c r="CR53" i="160" s="1"/>
  <c r="DK63" i="160"/>
  <c r="CR63" i="160" s="1"/>
  <c r="DK106" i="160"/>
  <c r="CR106" i="160" s="1"/>
  <c r="DK22" i="160"/>
  <c r="CR22" i="160" s="1"/>
  <c r="DK55" i="160"/>
  <c r="CR55" i="160" s="1"/>
  <c r="DK20" i="160"/>
  <c r="CR20" i="160" s="1"/>
  <c r="DK88" i="160"/>
  <c r="CR88" i="160" s="1"/>
  <c r="DK48" i="160"/>
  <c r="CR48" i="160" s="1"/>
  <c r="DK66" i="160"/>
  <c r="CR66" i="160" s="1"/>
  <c r="DK94" i="160"/>
  <c r="CR94" i="160" s="1"/>
  <c r="DK89" i="160"/>
  <c r="CR89" i="160" s="1"/>
  <c r="DK74" i="160"/>
  <c r="CR74" i="160" s="1"/>
  <c r="DK71" i="160"/>
  <c r="CR71" i="160" s="1"/>
  <c r="DK93" i="160"/>
  <c r="CR93" i="160" s="1"/>
  <c r="DK19" i="160"/>
  <c r="CR19" i="160" s="1"/>
  <c r="DK67" i="160"/>
  <c r="CR67" i="160" s="1"/>
  <c r="DK69" i="160"/>
  <c r="CR69" i="160" s="1"/>
  <c r="DK108" i="160"/>
  <c r="CR108" i="160" s="1"/>
  <c r="DK51" i="160"/>
  <c r="CR51" i="160" s="1"/>
  <c r="DK50" i="160"/>
  <c r="CR50" i="160" s="1"/>
  <c r="DL58" i="160"/>
  <c r="CT58" i="160" s="1"/>
  <c r="DP69" i="160"/>
  <c r="DP31" i="160"/>
  <c r="DD31" i="160" s="1"/>
  <c r="DP76" i="160"/>
  <c r="DP89" i="160"/>
  <c r="DP46" i="160"/>
  <c r="DP63" i="160"/>
  <c r="DP57" i="160"/>
  <c r="DP87" i="160"/>
  <c r="DB87" i="160" s="1"/>
  <c r="DP33" i="160"/>
  <c r="DP34" i="160"/>
  <c r="DP55" i="160"/>
  <c r="DP73" i="160"/>
  <c r="DP86" i="160"/>
  <c r="DP70" i="160"/>
  <c r="DP82" i="160"/>
  <c r="DP15" i="160"/>
  <c r="DP45" i="160"/>
  <c r="DP8" i="160"/>
  <c r="DP20" i="160"/>
  <c r="DP39" i="160"/>
  <c r="DP25" i="160"/>
  <c r="DD25" i="160" s="1"/>
  <c r="DP104" i="160"/>
  <c r="DP44" i="160"/>
  <c r="DP26" i="160"/>
  <c r="DP80" i="160"/>
  <c r="DP81" i="160"/>
  <c r="DP11" i="160"/>
  <c r="DP96" i="160"/>
  <c r="DP100" i="160"/>
  <c r="DP105" i="160"/>
  <c r="DP32" i="160"/>
  <c r="DP98" i="160"/>
  <c r="DP101" i="160"/>
  <c r="DP83" i="160"/>
  <c r="DP42" i="160"/>
  <c r="DP93" i="160"/>
  <c r="DP53" i="160"/>
  <c r="DP56" i="160"/>
  <c r="DP92" i="160"/>
  <c r="DP24" i="160"/>
  <c r="DP37" i="160"/>
  <c r="DP38" i="160"/>
  <c r="DP91" i="160"/>
  <c r="DP54" i="160"/>
  <c r="DP65" i="160"/>
  <c r="DP72" i="160"/>
  <c r="DP22" i="160"/>
  <c r="DP68" i="160"/>
  <c r="DP78" i="160"/>
  <c r="DP18" i="160"/>
  <c r="DP29" i="160"/>
  <c r="DP94" i="160"/>
  <c r="DP74" i="160"/>
  <c r="DP16" i="160"/>
  <c r="DP12" i="160"/>
  <c r="DP95" i="160"/>
  <c r="DB95" i="160" s="1"/>
  <c r="DP88" i="160"/>
  <c r="DP61" i="160"/>
  <c r="DP19" i="160"/>
  <c r="DP23" i="160"/>
  <c r="DP107" i="160"/>
  <c r="DP9" i="160"/>
  <c r="DP36" i="160"/>
  <c r="DP40" i="160"/>
  <c r="DP17" i="160"/>
  <c r="DP62" i="160"/>
  <c r="DP103" i="160"/>
  <c r="DP79" i="160"/>
  <c r="DP49" i="160"/>
  <c r="DP60" i="160"/>
  <c r="DB60" i="160" s="1"/>
  <c r="DP21" i="160"/>
  <c r="DB21" i="160" s="1"/>
  <c r="DP48" i="160"/>
  <c r="DB48" i="160" s="1"/>
  <c r="DP67" i="160"/>
  <c r="DP13" i="160"/>
  <c r="DP35" i="160"/>
  <c r="DP14" i="160"/>
  <c r="DP64" i="160"/>
  <c r="DP71" i="160"/>
  <c r="DP84" i="160"/>
  <c r="DP10" i="160"/>
  <c r="DP97" i="160"/>
  <c r="DP28" i="160"/>
  <c r="DP99" i="160"/>
  <c r="DP52" i="160"/>
  <c r="DP102" i="160"/>
  <c r="DD102" i="160" s="1"/>
  <c r="DP50" i="160"/>
  <c r="DK107" i="160"/>
  <c r="CR107" i="160" s="1"/>
  <c r="DM53" i="160"/>
  <c r="CV53" i="160" s="1"/>
  <c r="DN43" i="160"/>
  <c r="CX43" i="160" s="1"/>
  <c r="DC18" i="160"/>
  <c r="DC65" i="160"/>
  <c r="DQ11" i="160"/>
  <c r="DC50" i="160"/>
  <c r="DC59" i="160"/>
  <c r="DQ106" i="160"/>
  <c r="DD106" i="160" s="1"/>
  <c r="DQ82" i="160"/>
  <c r="DC54" i="160"/>
  <c r="DR82" i="160"/>
  <c r="DJ97" i="160"/>
  <c r="CP97" i="160" s="1"/>
  <c r="DO82" i="160"/>
  <c r="DO93" i="160"/>
  <c r="DO45" i="160"/>
  <c r="DO90" i="160"/>
  <c r="DO37" i="160"/>
  <c r="DO74" i="160"/>
  <c r="DO89" i="160"/>
  <c r="DO34" i="160"/>
  <c r="DO31" i="160"/>
  <c r="DO102" i="160"/>
  <c r="DO25" i="160"/>
  <c r="DO66" i="160"/>
  <c r="DO32" i="160"/>
  <c r="DO49" i="160"/>
  <c r="DO108" i="160"/>
  <c r="DO44" i="160"/>
  <c r="DO95" i="160"/>
  <c r="DO105" i="160"/>
  <c r="DO56" i="160"/>
  <c r="CZ56" i="160" s="1"/>
  <c r="DO69" i="160"/>
  <c r="DO97" i="160"/>
  <c r="DO54" i="160"/>
  <c r="CZ54" i="160" s="1"/>
  <c r="DO101" i="160"/>
  <c r="DO27" i="160"/>
  <c r="CZ27" i="160" s="1"/>
  <c r="DO73" i="160"/>
  <c r="DO71" i="160"/>
  <c r="DO103" i="160"/>
  <c r="CZ103" i="160" s="1"/>
  <c r="DO8" i="160"/>
  <c r="DO68" i="160"/>
  <c r="DO65" i="160"/>
  <c r="DO21" i="160"/>
  <c r="DO12" i="160"/>
  <c r="DO86" i="160"/>
  <c r="DO36" i="160"/>
  <c r="DO92" i="160"/>
  <c r="DO91" i="160"/>
  <c r="CZ91" i="160" s="1"/>
  <c r="DO83" i="160"/>
  <c r="DO58" i="160"/>
  <c r="CZ58" i="160" s="1"/>
  <c r="DO57" i="160"/>
  <c r="DO30" i="160"/>
  <c r="DO47" i="160"/>
  <c r="DO50" i="160"/>
  <c r="DO53" i="160"/>
  <c r="DO9" i="160"/>
  <c r="DO35" i="160"/>
  <c r="DO104" i="160"/>
  <c r="DO46" i="160"/>
  <c r="DO100" i="160"/>
  <c r="DO78" i="160"/>
  <c r="DO28" i="160"/>
  <c r="DO98" i="160"/>
  <c r="DO20" i="160"/>
  <c r="DO17" i="160"/>
  <c r="DO19" i="160"/>
  <c r="DO72" i="160"/>
  <c r="DO29" i="160"/>
  <c r="DO13" i="160"/>
  <c r="DO81" i="160"/>
  <c r="DO59" i="160"/>
  <c r="DO67" i="160"/>
  <c r="DO80" i="160"/>
  <c r="DO38" i="160"/>
  <c r="DO22" i="160"/>
  <c r="DO16" i="160"/>
  <c r="DO48" i="160"/>
  <c r="DO23" i="160"/>
  <c r="DO33" i="160"/>
  <c r="CZ33" i="160" s="1"/>
  <c r="DO84" i="160"/>
  <c r="CZ84" i="160" s="1"/>
  <c r="DO77" i="160"/>
  <c r="DO106" i="160"/>
  <c r="CZ106" i="160" s="1"/>
  <c r="DO99" i="160"/>
  <c r="DO76" i="160"/>
  <c r="DO39" i="160"/>
  <c r="DO42" i="160"/>
  <c r="DO43" i="160"/>
  <c r="DO24" i="160"/>
  <c r="DO14" i="160"/>
  <c r="DO79" i="160"/>
  <c r="DO64" i="160"/>
  <c r="DO62" i="160"/>
  <c r="DO40" i="160"/>
  <c r="DO94" i="160"/>
  <c r="DO87" i="160"/>
  <c r="DO41" i="160"/>
  <c r="DO15" i="160"/>
  <c r="DO26" i="160"/>
  <c r="CZ26" i="160" s="1"/>
  <c r="DL76" i="160"/>
  <c r="CT76" i="160" s="1"/>
  <c r="DL57" i="160"/>
  <c r="CT57" i="160" s="1"/>
  <c r="DL23" i="160"/>
  <c r="CT23" i="160" s="1"/>
  <c r="DL36" i="160"/>
  <c r="CT36" i="160" s="1"/>
  <c r="DL69" i="160"/>
  <c r="CT69" i="160" s="1"/>
  <c r="DL37" i="160"/>
  <c r="CT37" i="160" s="1"/>
  <c r="DL47" i="160"/>
  <c r="CT47" i="160" s="1"/>
  <c r="DL13" i="160"/>
  <c r="CT13" i="160" s="1"/>
  <c r="DL94" i="160"/>
  <c r="CT94" i="160" s="1"/>
  <c r="DL46" i="160"/>
  <c r="CT46" i="160" s="1"/>
  <c r="DL53" i="160"/>
  <c r="CT53" i="160" s="1"/>
  <c r="DL41" i="160"/>
  <c r="CT41" i="160" s="1"/>
  <c r="DL79" i="160"/>
  <c r="CT79" i="160" s="1"/>
  <c r="DL55" i="160"/>
  <c r="CT55" i="160" s="1"/>
  <c r="DL85" i="160"/>
  <c r="CT85" i="160" s="1"/>
  <c r="DL61" i="160"/>
  <c r="CT61" i="160" s="1"/>
  <c r="DL86" i="160"/>
  <c r="CT86" i="160" s="1"/>
  <c r="DL91" i="160"/>
  <c r="CT91" i="160" s="1"/>
  <c r="DL89" i="160"/>
  <c r="CT89" i="160" s="1"/>
  <c r="DL84" i="160"/>
  <c r="CT84" i="160" s="1"/>
  <c r="DL51" i="160"/>
  <c r="CT51" i="160" s="1"/>
  <c r="DL60" i="160"/>
  <c r="CT60" i="160" s="1"/>
  <c r="DL18" i="160"/>
  <c r="CT18" i="160" s="1"/>
  <c r="DL43" i="160"/>
  <c r="CT43" i="160" s="1"/>
  <c r="DL100" i="160"/>
  <c r="CT100" i="160" s="1"/>
  <c r="DL67" i="160"/>
  <c r="CT67" i="160" s="1"/>
  <c r="DL14" i="160"/>
  <c r="CT14" i="160" s="1"/>
  <c r="DL38" i="160"/>
  <c r="CT38" i="160" s="1"/>
  <c r="DL80" i="160"/>
  <c r="CT80" i="160" s="1"/>
  <c r="DL93" i="160"/>
  <c r="CT93" i="160" s="1"/>
  <c r="DL63" i="160"/>
  <c r="CT63" i="160" s="1"/>
  <c r="DL95" i="160"/>
  <c r="CT95" i="160" s="1"/>
  <c r="DL9" i="160"/>
  <c r="CT9" i="160" s="1"/>
  <c r="DL33" i="160"/>
  <c r="CT33" i="160" s="1"/>
  <c r="DL108" i="160"/>
  <c r="CT108" i="160" s="1"/>
  <c r="DL71" i="160"/>
  <c r="CT71" i="160" s="1"/>
  <c r="DL8" i="160"/>
  <c r="DL42" i="160"/>
  <c r="CT42" i="160" s="1"/>
  <c r="DL52" i="160"/>
  <c r="CT52" i="160" s="1"/>
  <c r="DL68" i="160"/>
  <c r="CT68" i="160" s="1"/>
  <c r="DL26" i="160"/>
  <c r="CT26" i="160" s="1"/>
  <c r="DL10" i="160"/>
  <c r="CT10" i="160" s="1"/>
  <c r="DL77" i="160"/>
  <c r="CT77" i="160" s="1"/>
  <c r="DL62" i="160"/>
  <c r="CT62" i="160" s="1"/>
  <c r="DL39" i="160"/>
  <c r="CT39" i="160" s="1"/>
  <c r="DL106" i="160"/>
  <c r="CT106" i="160" s="1"/>
  <c r="DL29" i="160"/>
  <c r="CT29" i="160" s="1"/>
  <c r="DL31" i="160"/>
  <c r="CT31" i="160" s="1"/>
  <c r="DL64" i="160"/>
  <c r="CT64" i="160" s="1"/>
  <c r="DL70" i="160"/>
  <c r="CT70" i="160" s="1"/>
  <c r="DL32" i="160"/>
  <c r="CT32" i="160" s="1"/>
  <c r="DL27" i="160"/>
  <c r="CT27" i="160" s="1"/>
  <c r="DL82" i="160"/>
  <c r="CT82" i="160" s="1"/>
  <c r="DL99" i="160"/>
  <c r="CT99" i="160" s="1"/>
  <c r="DL54" i="160"/>
  <c r="CT54" i="160" s="1"/>
  <c r="DL74" i="160"/>
  <c r="CT74" i="160" s="1"/>
  <c r="DL73" i="160"/>
  <c r="CT73" i="160" s="1"/>
  <c r="DL81" i="160"/>
  <c r="CT81" i="160" s="1"/>
  <c r="DL96" i="160"/>
  <c r="CT96" i="160" s="1"/>
  <c r="DL48" i="160"/>
  <c r="CT48" i="160" s="1"/>
  <c r="DL20" i="160"/>
  <c r="CT20" i="160" s="1"/>
  <c r="DL105" i="160"/>
  <c r="CT105" i="160" s="1"/>
  <c r="DL56" i="160"/>
  <c r="CT56" i="160" s="1"/>
  <c r="DL66" i="160"/>
  <c r="CT66" i="160" s="1"/>
  <c r="DL59" i="160"/>
  <c r="CT59" i="160" s="1"/>
  <c r="DL44" i="160"/>
  <c r="CT44" i="160" s="1"/>
  <c r="DL75" i="160"/>
  <c r="CT75" i="160" s="1"/>
  <c r="DL72" i="160"/>
  <c r="CT72" i="160" s="1"/>
  <c r="DL65" i="160"/>
  <c r="CT65" i="160" s="1"/>
  <c r="DL15" i="160"/>
  <c r="CT15" i="160" s="1"/>
  <c r="DL17" i="160"/>
  <c r="CT17" i="160" s="1"/>
  <c r="DL49" i="160"/>
  <c r="CT49" i="160" s="1"/>
  <c r="DL40" i="160"/>
  <c r="CT40" i="160" s="1"/>
  <c r="DL16" i="160"/>
  <c r="CT16" i="160" s="1"/>
  <c r="DL90" i="160"/>
  <c r="CT90" i="160" s="1"/>
  <c r="DL107" i="160"/>
  <c r="CT107" i="160" s="1"/>
  <c r="DL92" i="160"/>
  <c r="CT92" i="160" s="1"/>
  <c r="DL25" i="160"/>
  <c r="CT25" i="160" s="1"/>
  <c r="DL24" i="160"/>
  <c r="CT24" i="160" s="1"/>
  <c r="DL101" i="160"/>
  <c r="CT101" i="160" s="1"/>
  <c r="DL12" i="160"/>
  <c r="CT12" i="160" s="1"/>
  <c r="DL103" i="160"/>
  <c r="CT103" i="160" s="1"/>
  <c r="DL50" i="160"/>
  <c r="CT50" i="160" s="1"/>
  <c r="DL21" i="160"/>
  <c r="CT21" i="160" s="1"/>
  <c r="DK91" i="160"/>
  <c r="CR91" i="160" s="1"/>
  <c r="DL22" i="160"/>
  <c r="CT22" i="160" s="1"/>
  <c r="DK28" i="160"/>
  <c r="CR28" i="160" s="1"/>
  <c r="DK75" i="160"/>
  <c r="CR75" i="160" s="1"/>
  <c r="DQ26" i="160"/>
  <c r="DC64" i="160"/>
  <c r="DC105" i="160"/>
  <c r="DK35" i="160"/>
  <c r="CR35" i="160" s="1"/>
  <c r="DC52" i="160"/>
  <c r="DR37" i="160"/>
  <c r="DO52" i="160"/>
  <c r="DJ53" i="160"/>
  <c r="CP53" i="160" s="1"/>
  <c r="DR23" i="160"/>
  <c r="DJ28" i="160"/>
  <c r="CP28" i="160" s="1"/>
  <c r="DL35" i="160"/>
  <c r="CT35" i="160" s="1"/>
  <c r="DK31" i="160"/>
  <c r="CR31" i="160" s="1"/>
  <c r="DR108" i="160"/>
  <c r="DL34" i="160"/>
  <c r="CT34" i="160" s="1"/>
  <c r="DN34" i="160"/>
  <c r="CX34" i="160" s="1"/>
  <c r="DJ59" i="160"/>
  <c r="CP59" i="160" s="1"/>
  <c r="DM93" i="160"/>
  <c r="CV93" i="160" s="1"/>
  <c r="DM51" i="160"/>
  <c r="CV51" i="160" s="1"/>
  <c r="DL19" i="160"/>
  <c r="CT19" i="160" s="1"/>
  <c r="DR24" i="160"/>
  <c r="DM15" i="160"/>
  <c r="CV15" i="160" s="1"/>
  <c r="DO96" i="160"/>
  <c r="DP85" i="160"/>
  <c r="DO55" i="160"/>
  <c r="DC108" i="160"/>
  <c r="DL98" i="160"/>
  <c r="CT98" i="160" s="1"/>
  <c r="DR11" i="160"/>
  <c r="DM75" i="160"/>
  <c r="CV75" i="160" s="1"/>
  <c r="DC81" i="160"/>
  <c r="DP66" i="160"/>
  <c r="DC79" i="160"/>
  <c r="DO51" i="160"/>
  <c r="DL78" i="160"/>
  <c r="CT78" i="160" s="1"/>
  <c r="DQ61" i="160"/>
  <c r="DO18" i="160"/>
  <c r="DJ61" i="160"/>
  <c r="CP61" i="160" s="1"/>
  <c r="DC80" i="160"/>
  <c r="DP75" i="160"/>
  <c r="DC103" i="160"/>
  <c r="DC11" i="160"/>
  <c r="DR35" i="160"/>
  <c r="DM16" i="160"/>
  <c r="CV16" i="160" s="1"/>
  <c r="DM55" i="160"/>
  <c r="CV55" i="160" s="1"/>
  <c r="DQ60" i="160"/>
  <c r="DQ33" i="160"/>
  <c r="DR105" i="160"/>
  <c r="DL28" i="160"/>
  <c r="CT28" i="160" s="1"/>
  <c r="DM68" i="160"/>
  <c r="CV68" i="160" s="1"/>
  <c r="DL45" i="160"/>
  <c r="CT45" i="160" s="1"/>
  <c r="DR101" i="160"/>
  <c r="CZ60" i="160"/>
  <c r="DC104" i="160"/>
  <c r="DC43" i="160"/>
  <c r="DQ43" i="160"/>
  <c r="DJ107" i="160"/>
  <c r="CP107" i="160" s="1"/>
  <c r="DC97" i="160"/>
  <c r="DC66" i="160"/>
  <c r="DC74" i="160"/>
  <c r="DQ91" i="160"/>
  <c r="DM59" i="160"/>
  <c r="CV59" i="160" s="1"/>
  <c r="DR73" i="160"/>
  <c r="DK23" i="160"/>
  <c r="CR23" i="160" s="1"/>
  <c r="DO88" i="160"/>
  <c r="DO63" i="160"/>
  <c r="DP58" i="160"/>
  <c r="DJ34" i="160"/>
  <c r="CP34" i="160" s="1"/>
  <c r="DN86" i="160"/>
  <c r="CX86" i="160" s="1"/>
  <c r="DN99" i="160"/>
  <c r="CX99" i="160" s="1"/>
  <c r="DN92" i="160"/>
  <c r="CX92" i="160" s="1"/>
  <c r="DN39" i="160"/>
  <c r="CX39" i="160" s="1"/>
  <c r="DN89" i="160"/>
  <c r="CX89" i="160" s="1"/>
  <c r="DN56" i="160"/>
  <c r="CX56" i="160" s="1"/>
  <c r="DN28" i="160"/>
  <c r="CX28" i="160" s="1"/>
  <c r="DN15" i="160"/>
  <c r="CX15" i="160" s="1"/>
  <c r="DN88" i="160"/>
  <c r="CX88" i="160" s="1"/>
  <c r="DN12" i="160"/>
  <c r="CX12" i="160" s="1"/>
  <c r="DN53" i="160"/>
  <c r="CX53" i="160" s="1"/>
  <c r="DN57" i="160"/>
  <c r="CX57" i="160" s="1"/>
  <c r="DN50" i="160"/>
  <c r="CX50" i="160" s="1"/>
  <c r="DN49" i="160"/>
  <c r="CX49" i="160" s="1"/>
  <c r="DN16" i="160"/>
  <c r="CX16" i="160" s="1"/>
  <c r="DN78" i="160"/>
  <c r="CX78" i="160" s="1"/>
  <c r="DN74" i="160"/>
  <c r="CX74" i="160" s="1"/>
  <c r="DN84" i="160"/>
  <c r="CX84" i="160" s="1"/>
  <c r="DN73" i="160"/>
  <c r="CX73" i="160" s="1"/>
  <c r="DN70" i="160"/>
  <c r="CX70" i="160" s="1"/>
  <c r="DN45" i="160"/>
  <c r="CX45" i="160" s="1"/>
  <c r="DN25" i="160"/>
  <c r="CX25" i="160" s="1"/>
  <c r="DN100" i="160"/>
  <c r="CX100" i="160" s="1"/>
  <c r="DN85" i="160"/>
  <c r="CX85" i="160" s="1"/>
  <c r="DN69" i="160"/>
  <c r="CX69" i="160" s="1"/>
  <c r="DN9" i="160"/>
  <c r="CX9" i="160" s="1"/>
  <c r="DN93" i="160"/>
  <c r="CX93" i="160" s="1"/>
  <c r="DN41" i="160"/>
  <c r="CX41" i="160" s="1"/>
  <c r="DN51" i="160"/>
  <c r="CX51" i="160" s="1"/>
  <c r="DN42" i="160"/>
  <c r="CX42" i="160" s="1"/>
  <c r="DN17" i="160"/>
  <c r="CX17" i="160" s="1"/>
  <c r="DN60" i="160"/>
  <c r="CX60" i="160" s="1"/>
  <c r="DN79" i="160"/>
  <c r="CX79" i="160" s="1"/>
  <c r="DN83" i="160"/>
  <c r="CX83" i="160" s="1"/>
  <c r="DN72" i="160"/>
  <c r="CX72" i="160" s="1"/>
  <c r="DN14" i="160"/>
  <c r="CX14" i="160" s="1"/>
  <c r="DN13" i="160"/>
  <c r="CX13" i="160" s="1"/>
  <c r="DN40" i="160"/>
  <c r="CX40" i="160" s="1"/>
  <c r="DN21" i="160"/>
  <c r="CX21" i="160" s="1"/>
  <c r="DN90" i="160"/>
  <c r="CX90" i="160" s="1"/>
  <c r="DN22" i="160"/>
  <c r="CX22" i="160" s="1"/>
  <c r="DN67" i="160"/>
  <c r="CX67" i="160" s="1"/>
  <c r="DN10" i="160"/>
  <c r="CX10" i="160" s="1"/>
  <c r="DN61" i="160"/>
  <c r="CX61" i="160" s="1"/>
  <c r="DN58" i="160"/>
  <c r="CX58" i="160" s="1"/>
  <c r="DN59" i="160"/>
  <c r="CX59" i="160" s="1"/>
  <c r="DN75" i="160"/>
  <c r="CX75" i="160" s="1"/>
  <c r="DN108" i="160"/>
  <c r="CX108" i="160" s="1"/>
  <c r="DN80" i="160"/>
  <c r="CX80" i="160" s="1"/>
  <c r="DN29" i="160"/>
  <c r="CX29" i="160" s="1"/>
  <c r="DN104" i="160"/>
  <c r="CX104" i="160" s="1"/>
  <c r="DN76" i="160"/>
  <c r="CX76" i="160" s="1"/>
  <c r="DN71" i="160"/>
  <c r="CX71" i="160" s="1"/>
  <c r="DN26" i="160"/>
  <c r="CX26" i="160" s="1"/>
  <c r="DN77" i="160"/>
  <c r="CX77" i="160" s="1"/>
  <c r="DN52" i="160"/>
  <c r="CX52" i="160" s="1"/>
  <c r="DN37" i="160"/>
  <c r="CX37" i="160" s="1"/>
  <c r="DN62" i="160"/>
  <c r="CX62" i="160" s="1"/>
  <c r="DN68" i="160"/>
  <c r="CX68" i="160" s="1"/>
  <c r="DN44" i="160"/>
  <c r="CX44" i="160" s="1"/>
  <c r="DN95" i="160"/>
  <c r="CX95" i="160" s="1"/>
  <c r="DN18" i="160"/>
  <c r="CX18" i="160" s="1"/>
  <c r="DN64" i="160"/>
  <c r="CX64" i="160" s="1"/>
  <c r="DN27" i="160"/>
  <c r="CX27" i="160" s="1"/>
  <c r="DN48" i="160"/>
  <c r="CX48" i="160" s="1"/>
  <c r="DN103" i="160"/>
  <c r="CX103" i="160" s="1"/>
  <c r="DN65" i="160"/>
  <c r="CX65" i="160" s="1"/>
  <c r="DN102" i="160"/>
  <c r="CX102" i="160" s="1"/>
  <c r="DN81" i="160"/>
  <c r="CX81" i="160" s="1"/>
  <c r="DN23" i="160"/>
  <c r="CX23" i="160" s="1"/>
  <c r="DN24" i="160"/>
  <c r="CX24" i="160" s="1"/>
  <c r="DN20" i="160"/>
  <c r="CX20" i="160" s="1"/>
  <c r="DN30" i="160"/>
  <c r="CX30" i="160" s="1"/>
  <c r="DN82" i="160"/>
  <c r="CX82" i="160" s="1"/>
  <c r="DN87" i="160"/>
  <c r="CX87" i="160" s="1"/>
  <c r="DN98" i="160"/>
  <c r="CX98" i="160" s="1"/>
  <c r="DN54" i="160"/>
  <c r="CX54" i="160" s="1"/>
  <c r="DN63" i="160"/>
  <c r="CX63" i="160" s="1"/>
  <c r="DN105" i="160"/>
  <c r="CX105" i="160" s="1"/>
  <c r="DN32" i="160"/>
  <c r="CX32" i="160" s="1"/>
  <c r="DN38" i="160"/>
  <c r="CX38" i="160" s="1"/>
  <c r="DN8" i="160"/>
  <c r="CX8" i="160" s="1"/>
  <c r="DN94" i="160"/>
  <c r="CX94" i="160" s="1"/>
  <c r="DN55" i="160"/>
  <c r="CX55" i="160" s="1"/>
  <c r="DN66" i="160"/>
  <c r="CX66" i="160" s="1"/>
  <c r="DN46" i="160"/>
  <c r="CX46" i="160" s="1"/>
  <c r="DN35" i="160"/>
  <c r="CX35" i="160" s="1"/>
  <c r="DN33" i="160"/>
  <c r="CX33" i="160" s="1"/>
  <c r="DN97" i="160"/>
  <c r="CX97" i="160" s="1"/>
  <c r="DK27" i="160"/>
  <c r="CR27" i="160" s="1"/>
  <c r="DJ42" i="160"/>
  <c r="CP42" i="160" s="1"/>
  <c r="DK59" i="160"/>
  <c r="CR59" i="160" s="1"/>
  <c r="DC94" i="160"/>
  <c r="DN91" i="160"/>
  <c r="CX91" i="160" s="1"/>
  <c r="DC15" i="160"/>
  <c r="DC93" i="160"/>
  <c r="DO107" i="160"/>
  <c r="DQ38" i="160"/>
  <c r="DJ41" i="160"/>
  <c r="CP41" i="160" s="1"/>
  <c r="DM24" i="160"/>
  <c r="CV24" i="160" s="1"/>
  <c r="DL104" i="160"/>
  <c r="CT104" i="160" s="1"/>
  <c r="DJ93" i="160"/>
  <c r="CP93" i="160" s="1"/>
  <c r="DR75" i="160"/>
  <c r="DR19" i="160"/>
  <c r="DR10" i="160"/>
  <c r="DR21" i="160"/>
  <c r="DR15" i="160"/>
  <c r="DR107" i="160"/>
  <c r="DR31" i="160"/>
  <c r="DR96" i="160"/>
  <c r="DR53" i="160"/>
  <c r="DR106" i="160"/>
  <c r="DR88" i="160"/>
  <c r="DR85" i="160"/>
  <c r="DR71" i="160"/>
  <c r="DR45" i="160"/>
  <c r="DR62" i="160"/>
  <c r="DR50" i="160"/>
  <c r="DR30" i="160"/>
  <c r="DR48" i="160"/>
  <c r="DR57" i="160"/>
  <c r="DR14" i="160"/>
  <c r="DR25" i="160"/>
  <c r="DR12" i="160"/>
  <c r="DR94" i="160"/>
  <c r="DR86" i="160"/>
  <c r="DR42" i="160"/>
  <c r="DR90" i="160"/>
  <c r="DR36" i="160"/>
  <c r="DR103" i="160"/>
  <c r="DR89" i="160"/>
  <c r="DR28" i="160"/>
  <c r="DR18" i="160"/>
  <c r="DR64" i="160"/>
  <c r="DR47" i="160"/>
  <c r="DR20" i="160"/>
  <c r="DR60" i="160"/>
  <c r="DR68" i="160"/>
  <c r="DR102" i="160"/>
  <c r="DR92" i="160"/>
  <c r="DR77" i="160"/>
  <c r="DR41" i="160"/>
  <c r="DR97" i="160"/>
  <c r="DR74" i="160"/>
  <c r="DR32" i="160"/>
  <c r="DR38" i="160"/>
  <c r="DF38" i="160" s="1"/>
  <c r="DR79" i="160"/>
  <c r="DR26" i="160"/>
  <c r="DR54" i="160"/>
  <c r="DR34" i="160"/>
  <c r="DR44" i="160"/>
  <c r="DR100" i="160"/>
  <c r="DR69" i="160"/>
  <c r="DR9" i="160"/>
  <c r="DR78" i="160"/>
  <c r="DR98" i="160"/>
  <c r="DR81" i="160"/>
  <c r="DR49" i="160"/>
  <c r="DR65" i="160"/>
  <c r="DR52" i="160"/>
  <c r="DR67" i="160"/>
  <c r="DR83" i="160"/>
  <c r="DR58" i="160"/>
  <c r="DR33" i="160"/>
  <c r="DR93" i="160"/>
  <c r="DR66" i="160"/>
  <c r="DR8" i="160"/>
  <c r="DR63" i="160"/>
  <c r="DR95" i="160"/>
  <c r="DR39" i="160"/>
  <c r="DR51" i="160"/>
  <c r="DR40" i="160"/>
  <c r="DR46" i="160"/>
  <c r="DR91" i="160"/>
  <c r="DR16" i="160"/>
  <c r="DR76" i="160"/>
  <c r="DF76" i="160" s="1"/>
  <c r="DR55" i="160"/>
  <c r="DR17" i="160"/>
  <c r="DR99" i="160"/>
  <c r="DR56" i="160"/>
  <c r="DR70" i="160"/>
  <c r="DR72" i="160"/>
  <c r="DC83" i="160"/>
  <c r="DC100" i="160"/>
  <c r="DR43" i="160"/>
  <c r="DC42" i="160"/>
  <c r="DO75" i="160"/>
  <c r="DR59" i="160"/>
  <c r="DJ70" i="160"/>
  <c r="CP70" i="160" s="1"/>
  <c r="DM58" i="160"/>
  <c r="CV58" i="160" s="1"/>
  <c r="DK40" i="160"/>
  <c r="CR40" i="160" s="1"/>
  <c r="DQ15" i="160"/>
  <c r="DR13" i="160"/>
  <c r="DN101" i="160"/>
  <c r="CX101" i="160" s="1"/>
  <c r="DO11" i="160"/>
  <c r="DM91" i="160"/>
  <c r="CV91" i="160" s="1"/>
  <c r="DL11" i="160"/>
  <c r="CT11" i="160" s="1"/>
  <c r="DQ98" i="160"/>
  <c r="DQ86" i="160"/>
  <c r="DP47" i="160"/>
  <c r="DP30" i="160"/>
  <c r="DJ25" i="160"/>
  <c r="CP25" i="160" s="1"/>
  <c r="DC37" i="160"/>
  <c r="DC61" i="160"/>
  <c r="DC77" i="160"/>
  <c r="DC69" i="160"/>
  <c r="DC101" i="160"/>
  <c r="DL102" i="160"/>
  <c r="CT102" i="160" s="1"/>
  <c r="DQ90" i="160"/>
  <c r="DL88" i="160"/>
  <c r="CT88" i="160" s="1"/>
  <c r="DQ63" i="160"/>
  <c r="DF63" i="160" s="1"/>
  <c r="DQ78" i="160"/>
  <c r="DD78" i="160" s="1"/>
  <c r="DN31" i="160"/>
  <c r="CX31" i="160" s="1"/>
  <c r="DC86" i="160"/>
  <c r="DC55" i="160"/>
  <c r="DK83" i="160"/>
  <c r="CR83" i="160" s="1"/>
  <c r="DC99" i="160"/>
  <c r="DC57" i="160"/>
  <c r="DQ67" i="160"/>
  <c r="DC73" i="160"/>
  <c r="DP77" i="160"/>
  <c r="DC89" i="160"/>
  <c r="DP59" i="160"/>
  <c r="DM96" i="160"/>
  <c r="CV96" i="160" s="1"/>
  <c r="DQ85" i="160"/>
  <c r="DR80" i="160"/>
  <c r="DL87" i="160"/>
  <c r="CT87" i="160" s="1"/>
  <c r="DR87" i="160"/>
  <c r="DR61" i="160"/>
  <c r="DP41" i="160"/>
  <c r="DM70" i="160"/>
  <c r="CV70" i="160" s="1"/>
  <c r="DC45" i="160"/>
  <c r="DQ42" i="160"/>
  <c r="DL83" i="160"/>
  <c r="CT83" i="160" s="1"/>
  <c r="DJ74" i="160"/>
  <c r="CP74" i="160" s="1"/>
  <c r="DJ18" i="160"/>
  <c r="CP18" i="160" s="1"/>
  <c r="DK34" i="160"/>
  <c r="CR34" i="160" s="1"/>
  <c r="DO70" i="160"/>
  <c r="DO61" i="160"/>
  <c r="DR104" i="160"/>
  <c r="DL97" i="160"/>
  <c r="CT97" i="160" s="1"/>
  <c r="DR29" i="160"/>
  <c r="DM85" i="160"/>
  <c r="CV85" i="160" s="1"/>
  <c r="CW4" i="160"/>
  <c r="CX96" i="160"/>
  <c r="ED3" i="160"/>
  <c r="EH4" i="160"/>
  <c r="DT96" i="160" s="1"/>
  <c r="EH5" i="160"/>
  <c r="EG4" i="160"/>
  <c r="DS90" i="160" s="1"/>
  <c r="EG5" i="160"/>
  <c r="EW186" i="165" l="1"/>
  <c r="EK187" i="165"/>
  <c r="ER184" i="165"/>
  <c r="EF185" i="165"/>
  <c r="EQ184" i="165"/>
  <c r="EE185" i="165"/>
  <c r="DP186" i="165"/>
  <c r="EY185" i="165"/>
  <c r="EM186" i="165"/>
  <c r="ES184" i="165"/>
  <c r="EG185" i="165"/>
  <c r="EU186" i="165"/>
  <c r="EI187" i="165"/>
  <c r="ET184" i="165"/>
  <c r="EH185" i="165"/>
  <c r="EZ185" i="165"/>
  <c r="EN186" i="165"/>
  <c r="EV185" i="165"/>
  <c r="EJ186" i="165"/>
  <c r="DD47" i="160"/>
  <c r="DD45" i="160"/>
  <c r="DD17" i="160"/>
  <c r="CZ20" i="160"/>
  <c r="CZ69" i="160"/>
  <c r="DD29" i="160"/>
  <c r="DD66" i="160"/>
  <c r="DD20" i="160"/>
  <c r="DB61" i="160"/>
  <c r="DB38" i="160"/>
  <c r="DB12" i="160"/>
  <c r="DB44" i="160"/>
  <c r="DD61" i="160"/>
  <c r="DF81" i="160"/>
  <c r="DB72" i="160"/>
  <c r="CZ55" i="160"/>
  <c r="DD80" i="160"/>
  <c r="DB41" i="160"/>
  <c r="DB97" i="160"/>
  <c r="CZ11" i="160"/>
  <c r="CZ24" i="160"/>
  <c r="CZ67" i="160"/>
  <c r="CZ9" i="160"/>
  <c r="CZ8" i="160"/>
  <c r="CZ66" i="160"/>
  <c r="DB10" i="160"/>
  <c r="DB40" i="160"/>
  <c r="DB68" i="160"/>
  <c r="DB98" i="160"/>
  <c r="DB15" i="160"/>
  <c r="DD95" i="160"/>
  <c r="DD94" i="160"/>
  <c r="DD52" i="160"/>
  <c r="DB58" i="160"/>
  <c r="DB51" i="160"/>
  <c r="CZ43" i="160"/>
  <c r="CZ59" i="160"/>
  <c r="CZ53" i="160"/>
  <c r="CZ25" i="160"/>
  <c r="DB84" i="160"/>
  <c r="DB36" i="160"/>
  <c r="DB22" i="160"/>
  <c r="DB32" i="160"/>
  <c r="DB82" i="160"/>
  <c r="DD28" i="160"/>
  <c r="DD33" i="160"/>
  <c r="CZ62" i="160"/>
  <c r="DB93" i="160"/>
  <c r="CZ70" i="160"/>
  <c r="DD43" i="160"/>
  <c r="DB75" i="160"/>
  <c r="CZ42" i="160"/>
  <c r="CZ50" i="160"/>
  <c r="CZ71" i="160"/>
  <c r="CZ102" i="160"/>
  <c r="DB71" i="160"/>
  <c r="DB105" i="160"/>
  <c r="DD34" i="160"/>
  <c r="DD92" i="160"/>
  <c r="DD51" i="160"/>
  <c r="DD63" i="160"/>
  <c r="DB77" i="160"/>
  <c r="DB85" i="160"/>
  <c r="CZ13" i="160"/>
  <c r="CZ47" i="160"/>
  <c r="CZ73" i="160"/>
  <c r="CZ31" i="160"/>
  <c r="DB64" i="160"/>
  <c r="DB107" i="160"/>
  <c r="DB65" i="160"/>
  <c r="DB100" i="160"/>
  <c r="DB86" i="160"/>
  <c r="DD87" i="160"/>
  <c r="DD49" i="160"/>
  <c r="DB90" i="160"/>
  <c r="DD60" i="160"/>
  <c r="DF85" i="160"/>
  <c r="CZ96" i="160"/>
  <c r="CZ76" i="160"/>
  <c r="CZ29" i="160"/>
  <c r="CZ30" i="160"/>
  <c r="CZ34" i="160"/>
  <c r="DB14" i="160"/>
  <c r="DB23" i="160"/>
  <c r="DB54" i="160"/>
  <c r="DD46" i="160"/>
  <c r="DD67" i="160"/>
  <c r="CZ52" i="160"/>
  <c r="CZ99" i="160"/>
  <c r="CZ72" i="160"/>
  <c r="CZ57" i="160"/>
  <c r="DB35" i="160"/>
  <c r="DB19" i="160"/>
  <c r="DB91" i="160"/>
  <c r="DB11" i="160"/>
  <c r="DF94" i="160"/>
  <c r="CZ39" i="160"/>
  <c r="CZ89" i="160"/>
  <c r="CZ98" i="160"/>
  <c r="CZ45" i="160"/>
  <c r="DD48" i="160"/>
  <c r="DD91" i="160"/>
  <c r="CZ16" i="160"/>
  <c r="CZ100" i="160"/>
  <c r="CZ12" i="160"/>
  <c r="CZ44" i="160"/>
  <c r="DB52" i="160"/>
  <c r="DB79" i="160"/>
  <c r="DB94" i="160"/>
  <c r="DB39" i="160"/>
  <c r="DB89" i="160"/>
  <c r="DD24" i="160"/>
  <c r="DD93" i="160"/>
  <c r="DD13" i="160"/>
  <c r="DD75" i="160"/>
  <c r="DB106" i="160"/>
  <c r="DB27" i="160"/>
  <c r="DD36" i="160"/>
  <c r="CZ18" i="160"/>
  <c r="DD77" i="160"/>
  <c r="DB30" i="160"/>
  <c r="CZ92" i="160"/>
  <c r="DD98" i="160"/>
  <c r="DF10" i="160"/>
  <c r="DD26" i="160"/>
  <c r="CZ64" i="160"/>
  <c r="CZ22" i="160"/>
  <c r="CZ46" i="160"/>
  <c r="CZ21" i="160"/>
  <c r="CZ108" i="160"/>
  <c r="DB99" i="160"/>
  <c r="DB103" i="160"/>
  <c r="DB29" i="160"/>
  <c r="DB42" i="160"/>
  <c r="DB20" i="160"/>
  <c r="DB76" i="160"/>
  <c r="DD101" i="160"/>
  <c r="DD37" i="160"/>
  <c r="DD76" i="160"/>
  <c r="DD107" i="160"/>
  <c r="DD53" i="160"/>
  <c r="CZ81" i="160"/>
  <c r="CZ107" i="160"/>
  <c r="DB96" i="160"/>
  <c r="CZ101" i="160"/>
  <c r="DB26" i="160"/>
  <c r="CZ75" i="160"/>
  <c r="DB57" i="160"/>
  <c r="DD10" i="160"/>
  <c r="DD90" i="160"/>
  <c r="DF35" i="160"/>
  <c r="CZ79" i="160"/>
  <c r="CZ38" i="160"/>
  <c r="CZ104" i="160"/>
  <c r="CZ65" i="160"/>
  <c r="CZ49" i="160"/>
  <c r="DB28" i="160"/>
  <c r="DB62" i="160"/>
  <c r="DB18" i="160"/>
  <c r="DB83" i="160"/>
  <c r="DB31" i="160"/>
  <c r="DD8" i="160"/>
  <c r="DD88" i="160"/>
  <c r="DD96" i="160"/>
  <c r="DD99" i="160"/>
  <c r="DD72" i="160"/>
  <c r="DD41" i="160"/>
  <c r="DF52" i="160"/>
  <c r="DF42" i="160"/>
  <c r="CZ88" i="160"/>
  <c r="CZ51" i="160"/>
  <c r="DB24" i="160"/>
  <c r="DB47" i="160"/>
  <c r="CZ87" i="160"/>
  <c r="CZ61" i="160"/>
  <c r="DB59" i="160"/>
  <c r="CZ14" i="160"/>
  <c r="CZ80" i="160"/>
  <c r="CZ35" i="160"/>
  <c r="CZ68" i="160"/>
  <c r="CZ32" i="160"/>
  <c r="DD82" i="160"/>
  <c r="DB17" i="160"/>
  <c r="DB78" i="160"/>
  <c r="DB101" i="160"/>
  <c r="DB45" i="160"/>
  <c r="DB69" i="160"/>
  <c r="DD21" i="160"/>
  <c r="DD44" i="160"/>
  <c r="DB43" i="160"/>
  <c r="DF65" i="160"/>
  <c r="CZ19" i="160"/>
  <c r="CZ74" i="160"/>
  <c r="DB13" i="160"/>
  <c r="DB81" i="160"/>
  <c r="DB34" i="160"/>
  <c r="CJ13" i="160"/>
  <c r="CZ63" i="160"/>
  <c r="CZ15" i="160"/>
  <c r="CZ77" i="160"/>
  <c r="CZ17" i="160"/>
  <c r="CZ83" i="160"/>
  <c r="CZ97" i="160"/>
  <c r="CZ37" i="160"/>
  <c r="DB67" i="160"/>
  <c r="DB88" i="160"/>
  <c r="DB37" i="160"/>
  <c r="DB80" i="160"/>
  <c r="DB33" i="160"/>
  <c r="DD50" i="160"/>
  <c r="DD19" i="160"/>
  <c r="DF27" i="160"/>
  <c r="DD40" i="160"/>
  <c r="DB55" i="160"/>
  <c r="CZ41" i="160"/>
  <c r="DD23" i="160"/>
  <c r="DB92" i="160"/>
  <c r="DD86" i="160"/>
  <c r="CZ94" i="160"/>
  <c r="CZ23" i="160"/>
  <c r="CZ28" i="160"/>
  <c r="CZ36" i="160"/>
  <c r="CZ105" i="160"/>
  <c r="CZ93" i="160"/>
  <c r="DB50" i="160"/>
  <c r="DB16" i="160"/>
  <c r="DB56" i="160"/>
  <c r="DB104" i="160"/>
  <c r="DB63" i="160"/>
  <c r="DD81" i="160"/>
  <c r="DD56" i="160"/>
  <c r="DD103" i="160"/>
  <c r="DB9" i="160"/>
  <c r="DB70" i="160"/>
  <c r="DB73" i="160"/>
  <c r="DD100" i="160"/>
  <c r="DD58" i="160"/>
  <c r="CZ90" i="160"/>
  <c r="CZ85" i="160"/>
  <c r="DB66" i="160"/>
  <c r="CZ40" i="160"/>
  <c r="CZ48" i="160"/>
  <c r="CZ78" i="160"/>
  <c r="CZ86" i="160"/>
  <c r="CZ95" i="160"/>
  <c r="CZ82" i="160"/>
  <c r="DB102" i="160"/>
  <c r="DB49" i="160"/>
  <c r="DB74" i="160"/>
  <c r="DB53" i="160"/>
  <c r="DB25" i="160"/>
  <c r="DB46" i="160"/>
  <c r="DD84" i="160"/>
  <c r="DD71" i="160"/>
  <c r="DD69" i="160"/>
  <c r="DD62" i="160"/>
  <c r="DD14" i="160"/>
  <c r="DB108" i="160"/>
  <c r="DF20" i="160"/>
  <c r="DF19" i="160"/>
  <c r="DF80" i="160"/>
  <c r="DF23" i="160"/>
  <c r="DF58" i="160"/>
  <c r="DF90" i="160"/>
  <c r="DF68" i="160"/>
  <c r="DF9" i="160"/>
  <c r="DF39" i="160"/>
  <c r="DF50" i="160"/>
  <c r="DF73" i="160"/>
  <c r="DF21" i="160"/>
  <c r="DF83" i="160"/>
  <c r="DF102" i="160"/>
  <c r="DF48" i="160"/>
  <c r="DF108" i="160"/>
  <c r="DF95" i="160"/>
  <c r="DF57" i="160"/>
  <c r="DF32" i="160"/>
  <c r="DF44" i="160"/>
  <c r="DF47" i="160"/>
  <c r="DF30" i="160"/>
  <c r="DF75" i="160"/>
  <c r="DD32" i="160"/>
  <c r="DD74" i="160"/>
  <c r="DD97" i="160"/>
  <c r="DD18" i="160"/>
  <c r="DF54" i="160"/>
  <c r="DF62" i="160"/>
  <c r="DF13" i="160"/>
  <c r="DF93" i="160"/>
  <c r="DD59" i="160"/>
  <c r="DF11" i="160"/>
  <c r="DF70" i="160"/>
  <c r="DD85" i="160"/>
  <c r="DF24" i="160"/>
  <c r="DF18" i="160"/>
  <c r="DF104" i="160"/>
  <c r="DF33" i="160"/>
  <c r="DF67" i="160"/>
  <c r="DF99" i="160"/>
  <c r="DF100" i="160"/>
  <c r="DF14" i="160"/>
  <c r="DF72" i="160"/>
  <c r="DF36" i="160"/>
  <c r="DF61" i="160"/>
  <c r="DF66" i="160"/>
  <c r="DD35" i="160"/>
  <c r="DF31" i="160"/>
  <c r="DF103" i="160"/>
  <c r="DF53" i="160"/>
  <c r="DD42" i="160"/>
  <c r="DF107" i="160"/>
  <c r="DF16" i="160"/>
  <c r="DF64" i="160"/>
  <c r="DF91" i="160"/>
  <c r="DF96" i="160"/>
  <c r="DF17" i="160"/>
  <c r="DF97" i="160"/>
  <c r="DF34" i="160"/>
  <c r="DF41" i="160"/>
  <c r="DF92" i="160"/>
  <c r="DF88" i="160"/>
  <c r="DF46" i="160"/>
  <c r="DD12" i="160"/>
  <c r="DD39" i="160"/>
  <c r="DD89" i="160"/>
  <c r="DF49" i="160"/>
  <c r="DF86" i="160"/>
  <c r="DF69" i="160"/>
  <c r="DF74" i="160"/>
  <c r="DF51" i="160"/>
  <c r="DF28" i="160"/>
  <c r="DF56" i="160"/>
  <c r="DF71" i="160"/>
  <c r="DF82" i="160"/>
  <c r="DF29" i="160"/>
  <c r="DF25" i="160"/>
  <c r="DF55" i="160"/>
  <c r="DF60" i="160"/>
  <c r="DD83" i="160"/>
  <c r="DD55" i="160"/>
  <c r="DF26" i="160"/>
  <c r="DF45" i="160"/>
  <c r="DF78" i="160"/>
  <c r="DF77" i="160"/>
  <c r="DD15" i="160"/>
  <c r="DD79" i="160"/>
  <c r="DD73" i="160"/>
  <c r="DD64" i="160"/>
  <c r="DF12" i="160"/>
  <c r="DD105" i="160"/>
  <c r="DF98" i="160"/>
  <c r="DF40" i="160"/>
  <c r="DF37" i="160"/>
  <c r="DF89" i="160"/>
  <c r="DD70" i="160"/>
  <c r="DF101" i="160"/>
  <c r="DF79" i="160"/>
  <c r="DF105" i="160"/>
  <c r="DD30" i="160"/>
  <c r="DD38" i="160"/>
  <c r="DD57" i="160"/>
  <c r="DD54" i="160"/>
  <c r="DF43" i="160"/>
  <c r="DF59" i="160"/>
  <c r="DF106" i="160"/>
  <c r="DF87" i="160"/>
  <c r="DF15" i="160"/>
  <c r="DD68" i="160"/>
  <c r="DD22" i="160"/>
  <c r="DD104" i="160"/>
  <c r="DD11" i="160"/>
  <c r="DD65" i="160"/>
  <c r="DD16" i="160"/>
  <c r="EG3" i="160"/>
  <c r="DT8" i="160"/>
  <c r="DS12" i="160"/>
  <c r="DT54" i="160"/>
  <c r="DS31" i="160"/>
  <c r="DT9" i="160"/>
  <c r="DS24" i="160"/>
  <c r="DS38" i="160"/>
  <c r="DT56" i="160"/>
  <c r="DS106" i="160"/>
  <c r="DS77" i="160"/>
  <c r="DT102" i="160"/>
  <c r="DT46" i="160"/>
  <c r="DS14" i="160"/>
  <c r="DT100" i="160"/>
  <c r="DT80" i="160"/>
  <c r="DS46" i="160"/>
  <c r="DT41" i="160"/>
  <c r="DT21" i="160"/>
  <c r="DT55" i="160"/>
  <c r="DT28" i="160"/>
  <c r="DP4" i="160"/>
  <c r="DB8" i="160"/>
  <c r="DS13" i="160"/>
  <c r="DS44" i="160"/>
  <c r="DS34" i="160"/>
  <c r="DT18" i="160"/>
  <c r="DS41" i="160"/>
  <c r="DT50" i="160"/>
  <c r="DS57" i="160"/>
  <c r="DS47" i="160"/>
  <c r="DS25" i="160"/>
  <c r="DS93" i="160"/>
  <c r="DT48" i="160"/>
  <c r="DT58" i="160"/>
  <c r="DS74" i="160"/>
  <c r="DS49" i="160"/>
  <c r="DS65" i="160"/>
  <c r="DS97" i="160"/>
  <c r="DT82" i="160"/>
  <c r="DS50" i="160"/>
  <c r="DT93" i="160"/>
  <c r="DS23" i="160"/>
  <c r="DT78" i="160"/>
  <c r="DS63" i="160"/>
  <c r="DS43" i="160"/>
  <c r="DS70" i="160"/>
  <c r="DF8" i="160"/>
  <c r="DS60" i="160"/>
  <c r="DS53" i="160"/>
  <c r="DT25" i="160"/>
  <c r="DS18" i="160"/>
  <c r="DT104" i="160"/>
  <c r="DT87" i="160"/>
  <c r="DS64" i="160"/>
  <c r="DS99" i="160"/>
  <c r="DT38" i="160"/>
  <c r="DT105" i="160"/>
  <c r="DS10" i="160"/>
  <c r="DT73" i="160"/>
  <c r="DS32" i="160"/>
  <c r="DT61" i="160"/>
  <c r="DS33" i="160"/>
  <c r="DS107" i="160"/>
  <c r="DS67" i="160"/>
  <c r="DS27" i="160"/>
  <c r="DS88" i="160"/>
  <c r="DT88" i="160"/>
  <c r="DT67" i="160"/>
  <c r="DT91" i="160"/>
  <c r="DT72" i="160"/>
  <c r="DL4" i="160"/>
  <c r="CT8" i="160"/>
  <c r="CT4" i="160" s="1"/>
  <c r="DS91" i="160"/>
  <c r="DS79" i="160"/>
  <c r="DK4" i="160"/>
  <c r="CR8" i="160"/>
  <c r="CR4" i="160" s="1"/>
  <c r="DO4" i="160"/>
  <c r="CZ10" i="160"/>
  <c r="DT57" i="160"/>
  <c r="DT44" i="160"/>
  <c r="DT60" i="160"/>
  <c r="DT66" i="160"/>
  <c r="DS9" i="160"/>
  <c r="DT35" i="160"/>
  <c r="DS22" i="160"/>
  <c r="DT29" i="160"/>
  <c r="DT30" i="160"/>
  <c r="DT107" i="160"/>
  <c r="DT37" i="160"/>
  <c r="DS37" i="160"/>
  <c r="DS62" i="160"/>
  <c r="DS75" i="160"/>
  <c r="DS52" i="160"/>
  <c r="DS35" i="160"/>
  <c r="DS51" i="160"/>
  <c r="DS45" i="160"/>
  <c r="DS68" i="160"/>
  <c r="DS36" i="160"/>
  <c r="DT92" i="160"/>
  <c r="DS71" i="160"/>
  <c r="DS85" i="160"/>
  <c r="DS101" i="160"/>
  <c r="DT10" i="160"/>
  <c r="DT16" i="160"/>
  <c r="DT43" i="160"/>
  <c r="DT27" i="160"/>
  <c r="DS19" i="160"/>
  <c r="DS100" i="160"/>
  <c r="DR4" i="160"/>
  <c r="DT86" i="160"/>
  <c r="DS26" i="160"/>
  <c r="DS72" i="160"/>
  <c r="DS108" i="160"/>
  <c r="DS73" i="160"/>
  <c r="DS69" i="160"/>
  <c r="DS76" i="160"/>
  <c r="DS105" i="160"/>
  <c r="DT52" i="160"/>
  <c r="DS84" i="160"/>
  <c r="DT19" i="160"/>
  <c r="DS28" i="160"/>
  <c r="DT64" i="160"/>
  <c r="DS11" i="160"/>
  <c r="DS39" i="160"/>
  <c r="DT26" i="160"/>
  <c r="DS81" i="160"/>
  <c r="DS61" i="160"/>
  <c r="DS15" i="160"/>
  <c r="DT83" i="160"/>
  <c r="DT74" i="160"/>
  <c r="DT15" i="160"/>
  <c r="DT85" i="160"/>
  <c r="DT84" i="160"/>
  <c r="DS40" i="160"/>
  <c r="DS98" i="160"/>
  <c r="DT62" i="160"/>
  <c r="DT95" i="160"/>
  <c r="DS48" i="160"/>
  <c r="DT23" i="160"/>
  <c r="DS94" i="160"/>
  <c r="DS55" i="160"/>
  <c r="DT94" i="160"/>
  <c r="DS78" i="160"/>
  <c r="DT90" i="160"/>
  <c r="DT17" i="160"/>
  <c r="DS89" i="160"/>
  <c r="DT97" i="160"/>
  <c r="DN4" i="160"/>
  <c r="DT22" i="160"/>
  <c r="DS66" i="160"/>
  <c r="DS96" i="160"/>
  <c r="DS16" i="160"/>
  <c r="DS56" i="160"/>
  <c r="DT63" i="160"/>
  <c r="DS92" i="160"/>
  <c r="DT11" i="160"/>
  <c r="DQ4" i="160"/>
  <c r="DT49" i="160"/>
  <c r="DS82" i="160"/>
  <c r="DT40" i="160"/>
  <c r="DS104" i="160"/>
  <c r="DS21" i="160"/>
  <c r="DT47" i="160"/>
  <c r="DS29" i="160"/>
  <c r="DS54" i="160"/>
  <c r="DT69" i="160"/>
  <c r="DS86" i="160"/>
  <c r="DS87" i="160"/>
  <c r="DT81" i="160"/>
  <c r="DS59" i="160"/>
  <c r="DS8" i="160"/>
  <c r="DM4" i="160"/>
  <c r="CV8" i="160"/>
  <c r="CV4" i="160" s="1"/>
  <c r="DS103" i="160"/>
  <c r="DT76" i="160"/>
  <c r="DT32" i="160"/>
  <c r="DT103" i="160"/>
  <c r="DS83" i="160"/>
  <c r="DT20" i="160"/>
  <c r="DT70" i="160"/>
  <c r="DS102" i="160"/>
  <c r="DT101" i="160"/>
  <c r="DT71" i="160"/>
  <c r="DT13" i="160"/>
  <c r="DT31" i="160"/>
  <c r="DT77" i="160"/>
  <c r="DT51" i="160"/>
  <c r="DT98" i="160"/>
  <c r="DT99" i="160"/>
  <c r="DT108" i="160"/>
  <c r="DT14" i="160"/>
  <c r="DT75" i="160"/>
  <c r="DT106" i="160"/>
  <c r="DT89" i="160"/>
  <c r="DT36" i="160"/>
  <c r="DT53" i="160"/>
  <c r="DT42" i="160"/>
  <c r="DT12" i="160"/>
  <c r="DS30" i="160"/>
  <c r="DT45" i="160"/>
  <c r="DT65" i="160"/>
  <c r="DS95" i="160"/>
  <c r="DS17" i="160"/>
  <c r="DT68" i="160"/>
  <c r="DT39" i="160"/>
  <c r="DT33" i="160"/>
  <c r="DJ4" i="160"/>
  <c r="CP9" i="160"/>
  <c r="CP4" i="160" s="1"/>
  <c r="DS58" i="160"/>
  <c r="DS80" i="160"/>
  <c r="DT24" i="160"/>
  <c r="DS42" i="160"/>
  <c r="DT34" i="160"/>
  <c r="DT79" i="160"/>
  <c r="DT59" i="160"/>
  <c r="DS20" i="160"/>
  <c r="DD9" i="160"/>
  <c r="DC4" i="160"/>
  <c r="CX4" i="160"/>
  <c r="EH3" i="160"/>
  <c r="EG184" i="165" l="1"/>
  <c r="ES183" i="165"/>
  <c r="EV184" i="165"/>
  <c r="EJ185" i="165"/>
  <c r="EY184" i="165"/>
  <c r="EM185" i="165"/>
  <c r="EN185" i="165"/>
  <c r="EZ184" i="165"/>
  <c r="DP185" i="165"/>
  <c r="EQ183" i="165"/>
  <c r="EE184" i="165"/>
  <c r="EF184" i="165"/>
  <c r="ER183" i="165"/>
  <c r="EH184" i="165"/>
  <c r="ET183" i="165"/>
  <c r="EW185" i="165"/>
  <c r="EK186" i="165"/>
  <c r="EU185" i="165"/>
  <c r="EI186" i="165"/>
  <c r="DB4" i="160"/>
  <c r="CZ4" i="160"/>
  <c r="DD4" i="160"/>
  <c r="DF4" i="160"/>
  <c r="DT4" i="160"/>
  <c r="DS4" i="160"/>
  <c r="EM8" i="160"/>
  <c r="EL8" i="160"/>
  <c r="EQ182" i="165" l="1"/>
  <c r="EE183" i="165"/>
  <c r="DP184" i="165"/>
  <c r="EU184" i="165"/>
  <c r="EI185" i="165"/>
  <c r="EW184" i="165"/>
  <c r="EK185" i="165"/>
  <c r="EY183" i="165"/>
  <c r="EM184" i="165"/>
  <c r="EG183" i="165"/>
  <c r="ES182" i="165"/>
  <c r="EV183" i="165"/>
  <c r="EJ184" i="165"/>
  <c r="EF183" i="165"/>
  <c r="ER182" i="165"/>
  <c r="EZ183" i="165"/>
  <c r="EN184" i="165"/>
  <c r="ET182" i="165"/>
  <c r="EH183" i="165"/>
  <c r="EJ310" i="160"/>
  <c r="EM208" i="160"/>
  <c r="EL208" i="160"/>
  <c r="EJ208" i="160"/>
  <c r="EM207" i="160"/>
  <c r="EL207" i="160"/>
  <c r="EJ207" i="160"/>
  <c r="EM206" i="160"/>
  <c r="EL206" i="160"/>
  <c r="EJ206" i="160"/>
  <c r="EM205" i="160"/>
  <c r="EL205" i="160"/>
  <c r="EJ205" i="160"/>
  <c r="EM204" i="160"/>
  <c r="EL204" i="160"/>
  <c r="EJ204" i="160"/>
  <c r="EM203" i="160"/>
  <c r="EL203" i="160"/>
  <c r="EJ203" i="160"/>
  <c r="EM202" i="160"/>
  <c r="EL202" i="160"/>
  <c r="EJ202" i="160"/>
  <c r="EM201" i="160"/>
  <c r="EL201" i="160"/>
  <c r="EJ201" i="160"/>
  <c r="EM200" i="160"/>
  <c r="EL200" i="160"/>
  <c r="EJ200" i="160"/>
  <c r="EM199" i="160"/>
  <c r="EL199" i="160"/>
  <c r="EJ199" i="160"/>
  <c r="EM198" i="160"/>
  <c r="EL198" i="160"/>
  <c r="EJ198" i="160"/>
  <c r="EM197" i="160"/>
  <c r="EL197" i="160"/>
  <c r="EJ197" i="160"/>
  <c r="EM196" i="160"/>
  <c r="EL196" i="160"/>
  <c r="EJ196" i="160"/>
  <c r="EM195" i="160"/>
  <c r="EL195" i="160"/>
  <c r="EJ195" i="160"/>
  <c r="EM194" i="160"/>
  <c r="EL194" i="160"/>
  <c r="EJ194" i="160"/>
  <c r="EM193" i="160"/>
  <c r="EL193" i="160"/>
  <c r="EJ193" i="160"/>
  <c r="EM192" i="160"/>
  <c r="EL192" i="160"/>
  <c r="EJ192" i="160"/>
  <c r="EM191" i="160"/>
  <c r="EL191" i="160"/>
  <c r="EJ191" i="160"/>
  <c r="EM190" i="160"/>
  <c r="EL190" i="160"/>
  <c r="EJ190" i="160"/>
  <c r="EM189" i="160"/>
  <c r="EL189" i="160"/>
  <c r="EJ189" i="160"/>
  <c r="EM188" i="160"/>
  <c r="EL188" i="160"/>
  <c r="EJ188" i="160"/>
  <c r="EM187" i="160"/>
  <c r="EL187" i="160"/>
  <c r="EJ187" i="160"/>
  <c r="EM186" i="160"/>
  <c r="EL186" i="160"/>
  <c r="EJ186" i="160"/>
  <c r="EM185" i="160"/>
  <c r="EL185" i="160"/>
  <c r="EJ185" i="160"/>
  <c r="EM184" i="160"/>
  <c r="EL184" i="160"/>
  <c r="EJ184" i="160"/>
  <c r="EM183" i="160"/>
  <c r="EL183" i="160"/>
  <c r="EJ183" i="160"/>
  <c r="EM182" i="160"/>
  <c r="EL182" i="160"/>
  <c r="EJ182" i="160"/>
  <c r="EM181" i="160"/>
  <c r="EL181" i="160"/>
  <c r="EJ181" i="160"/>
  <c r="EM180" i="160"/>
  <c r="EL180" i="160"/>
  <c r="EJ180" i="160"/>
  <c r="EM179" i="160"/>
  <c r="EL179" i="160"/>
  <c r="EJ179" i="160"/>
  <c r="EM178" i="160"/>
  <c r="EL178" i="160"/>
  <c r="EJ178" i="160"/>
  <c r="EM177" i="160"/>
  <c r="EL177" i="160"/>
  <c r="EJ177" i="160"/>
  <c r="EM176" i="160"/>
  <c r="EL176" i="160"/>
  <c r="EJ176" i="160"/>
  <c r="EM175" i="160"/>
  <c r="EL175" i="160"/>
  <c r="EJ175" i="160"/>
  <c r="EM174" i="160"/>
  <c r="EL174" i="160"/>
  <c r="EJ174" i="160"/>
  <c r="EM173" i="160"/>
  <c r="EL173" i="160"/>
  <c r="EJ173" i="160"/>
  <c r="EM172" i="160"/>
  <c r="EL172" i="160"/>
  <c r="EJ172" i="160"/>
  <c r="EM171" i="160"/>
  <c r="EL171" i="160"/>
  <c r="EJ171" i="160"/>
  <c r="EM170" i="160"/>
  <c r="EL170" i="160"/>
  <c r="EJ170" i="160"/>
  <c r="EM169" i="160"/>
  <c r="EL169" i="160"/>
  <c r="EJ169" i="160"/>
  <c r="EM168" i="160"/>
  <c r="EL168" i="160"/>
  <c r="EJ168" i="160"/>
  <c r="EM167" i="160"/>
  <c r="EL167" i="160"/>
  <c r="EJ167" i="160"/>
  <c r="EM166" i="160"/>
  <c r="EL166" i="160"/>
  <c r="EJ166" i="160"/>
  <c r="EM165" i="160"/>
  <c r="EL165" i="160"/>
  <c r="EJ165" i="160"/>
  <c r="EM164" i="160"/>
  <c r="EL164" i="160"/>
  <c r="EJ164" i="160"/>
  <c r="EM163" i="160"/>
  <c r="EL163" i="160"/>
  <c r="EJ163" i="160"/>
  <c r="EM162" i="160"/>
  <c r="EL162" i="160"/>
  <c r="EJ162" i="160"/>
  <c r="EM161" i="160"/>
  <c r="EL161" i="160"/>
  <c r="EJ161" i="160"/>
  <c r="EM160" i="160"/>
  <c r="EL160" i="160"/>
  <c r="EJ160" i="160"/>
  <c r="EM159" i="160"/>
  <c r="EL159" i="160"/>
  <c r="EJ159" i="160"/>
  <c r="EM158" i="160"/>
  <c r="EL158" i="160"/>
  <c r="EJ158" i="160"/>
  <c r="EM157" i="160"/>
  <c r="EL157" i="160"/>
  <c r="EJ157" i="160"/>
  <c r="EM156" i="160"/>
  <c r="EL156" i="160"/>
  <c r="EJ156" i="160"/>
  <c r="EM155" i="160"/>
  <c r="EL155" i="160"/>
  <c r="EJ155" i="160"/>
  <c r="EM154" i="160"/>
  <c r="EL154" i="160"/>
  <c r="EJ154" i="160"/>
  <c r="EM153" i="160"/>
  <c r="EL153" i="160"/>
  <c r="EJ153" i="160"/>
  <c r="EM152" i="160"/>
  <c r="EL152" i="160"/>
  <c r="EJ152" i="160"/>
  <c r="EM151" i="160"/>
  <c r="EL151" i="160"/>
  <c r="EJ151" i="160"/>
  <c r="EM150" i="160"/>
  <c r="EL150" i="160"/>
  <c r="EJ150" i="160"/>
  <c r="EM149" i="160"/>
  <c r="EL149" i="160"/>
  <c r="EJ149" i="160"/>
  <c r="EM148" i="160"/>
  <c r="EL148" i="160"/>
  <c r="EJ148" i="160"/>
  <c r="EM147" i="160"/>
  <c r="EL147" i="160"/>
  <c r="EJ147" i="160"/>
  <c r="EM146" i="160"/>
  <c r="EL146" i="160"/>
  <c r="EJ146" i="160"/>
  <c r="EM145" i="160"/>
  <c r="EL145" i="160"/>
  <c r="EJ145" i="160"/>
  <c r="EM144" i="160"/>
  <c r="EL144" i="160"/>
  <c r="EJ144" i="160"/>
  <c r="EM143" i="160"/>
  <c r="EL143" i="160"/>
  <c r="EJ143" i="160"/>
  <c r="EM142" i="160"/>
  <c r="EL142" i="160"/>
  <c r="EJ142" i="160"/>
  <c r="EM141" i="160"/>
  <c r="EL141" i="160"/>
  <c r="EJ141" i="160"/>
  <c r="EM140" i="160"/>
  <c r="EL140" i="160"/>
  <c r="EJ140" i="160"/>
  <c r="EM139" i="160"/>
  <c r="EL139" i="160"/>
  <c r="EJ139" i="160"/>
  <c r="EM138" i="160"/>
  <c r="EL138" i="160"/>
  <c r="EJ138" i="160"/>
  <c r="EM137" i="160"/>
  <c r="EL137" i="160"/>
  <c r="EJ137" i="160"/>
  <c r="EM136" i="160"/>
  <c r="EL136" i="160"/>
  <c r="EJ136" i="160"/>
  <c r="EM135" i="160"/>
  <c r="EL135" i="160"/>
  <c r="EJ135" i="160"/>
  <c r="EM134" i="160"/>
  <c r="EL134" i="160"/>
  <c r="EJ134" i="160"/>
  <c r="EM133" i="160"/>
  <c r="EL133" i="160"/>
  <c r="EJ133" i="160"/>
  <c r="EM132" i="160"/>
  <c r="EL132" i="160"/>
  <c r="EJ132" i="160"/>
  <c r="EM131" i="160"/>
  <c r="EL131" i="160"/>
  <c r="EJ131" i="160"/>
  <c r="EM130" i="160"/>
  <c r="EL130" i="160"/>
  <c r="EJ130" i="160"/>
  <c r="EM129" i="160"/>
  <c r="EL129" i="160"/>
  <c r="EJ129" i="160"/>
  <c r="EM128" i="160"/>
  <c r="EL128" i="160"/>
  <c r="EJ128" i="160"/>
  <c r="EM127" i="160"/>
  <c r="EL127" i="160"/>
  <c r="EJ127" i="160"/>
  <c r="EM126" i="160"/>
  <c r="EL126" i="160"/>
  <c r="EJ126" i="160"/>
  <c r="EM125" i="160"/>
  <c r="EL125" i="160"/>
  <c r="EJ125" i="160"/>
  <c r="EM124" i="160"/>
  <c r="EL124" i="160"/>
  <c r="EJ124" i="160"/>
  <c r="EM123" i="160"/>
  <c r="EL123" i="160"/>
  <c r="EJ123" i="160"/>
  <c r="EM122" i="160"/>
  <c r="EL122" i="160"/>
  <c r="EJ122" i="160"/>
  <c r="EM121" i="160"/>
  <c r="EL121" i="160"/>
  <c r="EJ121" i="160"/>
  <c r="EM120" i="160"/>
  <c r="EL120" i="160"/>
  <c r="EJ120" i="160"/>
  <c r="EM119" i="160"/>
  <c r="EL119" i="160"/>
  <c r="EJ119" i="160"/>
  <c r="EM118" i="160"/>
  <c r="EL118" i="160"/>
  <c r="EJ118" i="160"/>
  <c r="EM117" i="160"/>
  <c r="EL117" i="160"/>
  <c r="EJ117" i="160"/>
  <c r="EM116" i="160"/>
  <c r="EL116" i="160"/>
  <c r="EJ116" i="160"/>
  <c r="EM115" i="160"/>
  <c r="EL115" i="160"/>
  <c r="EJ115" i="160"/>
  <c r="EM114" i="160"/>
  <c r="EL114" i="160"/>
  <c r="EJ114" i="160"/>
  <c r="EM113" i="160"/>
  <c r="EL113" i="160"/>
  <c r="EJ113" i="160"/>
  <c r="EM112" i="160"/>
  <c r="EL112" i="160"/>
  <c r="EJ112" i="160"/>
  <c r="EM111" i="160"/>
  <c r="EL111" i="160"/>
  <c r="EJ111" i="160"/>
  <c r="EM110" i="160"/>
  <c r="EL110" i="160"/>
  <c r="EJ110" i="160"/>
  <c r="EM109" i="160"/>
  <c r="EL109" i="160"/>
  <c r="EJ109" i="160"/>
  <c r="EM108" i="160"/>
  <c r="EL108" i="160"/>
  <c r="EJ108" i="160"/>
  <c r="EM107" i="160"/>
  <c r="EL107" i="160"/>
  <c r="EJ107" i="160"/>
  <c r="EM106" i="160"/>
  <c r="EL106" i="160"/>
  <c r="EJ106" i="160"/>
  <c r="EM105" i="160"/>
  <c r="EL105" i="160"/>
  <c r="EJ105" i="160"/>
  <c r="EM104" i="160"/>
  <c r="EL104" i="160"/>
  <c r="EJ104" i="160"/>
  <c r="EM103" i="160"/>
  <c r="EL103" i="160"/>
  <c r="EJ103" i="160"/>
  <c r="EM102" i="160"/>
  <c r="EL102" i="160"/>
  <c r="EJ102" i="160"/>
  <c r="EM101" i="160"/>
  <c r="EL101" i="160"/>
  <c r="EJ101" i="160"/>
  <c r="EM100" i="160"/>
  <c r="EL100" i="160"/>
  <c r="EJ100" i="160"/>
  <c r="EM99" i="160"/>
  <c r="EL99" i="160"/>
  <c r="EJ99" i="160"/>
  <c r="EM98" i="160"/>
  <c r="EL98" i="160"/>
  <c r="EJ98" i="160"/>
  <c r="EM97" i="160"/>
  <c r="EL97" i="160"/>
  <c r="EJ97" i="160"/>
  <c r="EM96" i="160"/>
  <c r="EL96" i="160"/>
  <c r="EJ96" i="160"/>
  <c r="EM95" i="160"/>
  <c r="EL95" i="160"/>
  <c r="EJ95" i="160"/>
  <c r="EM94" i="160"/>
  <c r="EL94" i="160"/>
  <c r="EJ94" i="160"/>
  <c r="EM93" i="160"/>
  <c r="EL93" i="160"/>
  <c r="EJ93" i="160"/>
  <c r="EM92" i="160"/>
  <c r="EL92" i="160"/>
  <c r="EJ92" i="160"/>
  <c r="EM91" i="160"/>
  <c r="EL91" i="160"/>
  <c r="EJ91" i="160"/>
  <c r="EM90" i="160"/>
  <c r="EL90" i="160"/>
  <c r="EJ90" i="160"/>
  <c r="EM89" i="160"/>
  <c r="EL89" i="160"/>
  <c r="EJ89" i="160"/>
  <c r="EM88" i="160"/>
  <c r="EL88" i="160"/>
  <c r="EJ88" i="160"/>
  <c r="EM87" i="160"/>
  <c r="EL87" i="160"/>
  <c r="EJ87" i="160"/>
  <c r="EM86" i="160"/>
  <c r="EL86" i="160"/>
  <c r="EJ86" i="160"/>
  <c r="EM85" i="160"/>
  <c r="EL85" i="160"/>
  <c r="EJ85" i="160"/>
  <c r="EM84" i="160"/>
  <c r="EL84" i="160"/>
  <c r="EJ84" i="160"/>
  <c r="EM83" i="160"/>
  <c r="EL83" i="160"/>
  <c r="EJ83" i="160"/>
  <c r="EM82" i="160"/>
  <c r="EL82" i="160"/>
  <c r="EJ82" i="160"/>
  <c r="EM81" i="160"/>
  <c r="EL81" i="160"/>
  <c r="EJ81" i="160"/>
  <c r="EM80" i="160"/>
  <c r="EL80" i="160"/>
  <c r="EJ80" i="160"/>
  <c r="EM79" i="160"/>
  <c r="EL79" i="160"/>
  <c r="EJ79" i="160"/>
  <c r="EM78" i="160"/>
  <c r="EL78" i="160"/>
  <c r="EJ78" i="160"/>
  <c r="EM77" i="160"/>
  <c r="EL77" i="160"/>
  <c r="EJ77" i="160"/>
  <c r="EM76" i="160"/>
  <c r="EL76" i="160"/>
  <c r="EJ76" i="160"/>
  <c r="EM75" i="160"/>
  <c r="EL75" i="160"/>
  <c r="EJ75" i="160"/>
  <c r="EM74" i="160"/>
  <c r="EL74" i="160"/>
  <c r="EJ74" i="160"/>
  <c r="EM73" i="160"/>
  <c r="EL73" i="160"/>
  <c r="EJ73" i="160"/>
  <c r="EM72" i="160"/>
  <c r="EL72" i="160"/>
  <c r="EJ72" i="160"/>
  <c r="EM71" i="160"/>
  <c r="EL71" i="160"/>
  <c r="EJ71" i="160"/>
  <c r="EM70" i="160"/>
  <c r="EL70" i="160"/>
  <c r="EJ70" i="160"/>
  <c r="EM69" i="160"/>
  <c r="EL69" i="160"/>
  <c r="EJ69" i="160"/>
  <c r="EM68" i="160"/>
  <c r="EL68" i="160"/>
  <c r="EJ68" i="160"/>
  <c r="EM67" i="160"/>
  <c r="EL67" i="160"/>
  <c r="EJ67" i="160"/>
  <c r="EM66" i="160"/>
  <c r="EL66" i="160"/>
  <c r="EJ66" i="160"/>
  <c r="EM65" i="160"/>
  <c r="EL65" i="160"/>
  <c r="EJ65" i="160"/>
  <c r="EM64" i="160"/>
  <c r="EL64" i="160"/>
  <c r="EJ64" i="160"/>
  <c r="EM63" i="160"/>
  <c r="EL63" i="160"/>
  <c r="EJ63" i="160"/>
  <c r="EM62" i="160"/>
  <c r="EL62" i="160"/>
  <c r="EJ62" i="160"/>
  <c r="EM61" i="160"/>
  <c r="EL61" i="160"/>
  <c r="EJ61" i="160"/>
  <c r="EM60" i="160"/>
  <c r="EL60" i="160"/>
  <c r="EJ60" i="160"/>
  <c r="EM59" i="160"/>
  <c r="EL59" i="160"/>
  <c r="EJ59" i="160"/>
  <c r="EM58" i="160"/>
  <c r="EL58" i="160"/>
  <c r="EJ58" i="160"/>
  <c r="EM57" i="160"/>
  <c r="EL57" i="160"/>
  <c r="EJ57" i="160"/>
  <c r="EM56" i="160"/>
  <c r="EL56" i="160"/>
  <c r="EJ56" i="160"/>
  <c r="EM55" i="160"/>
  <c r="EL55" i="160"/>
  <c r="EJ55" i="160"/>
  <c r="EM54" i="160"/>
  <c r="EL54" i="160"/>
  <c r="EJ54" i="160"/>
  <c r="EM53" i="160"/>
  <c r="EL53" i="160"/>
  <c r="EJ53" i="160"/>
  <c r="EM52" i="160"/>
  <c r="EL52" i="160"/>
  <c r="EJ52" i="160"/>
  <c r="EM51" i="160"/>
  <c r="EL51" i="160"/>
  <c r="EJ51" i="160"/>
  <c r="EM50" i="160"/>
  <c r="EL50" i="160"/>
  <c r="EJ50" i="160"/>
  <c r="EM49" i="160"/>
  <c r="EL49" i="160"/>
  <c r="EJ49" i="160"/>
  <c r="EM48" i="160"/>
  <c r="EL48" i="160"/>
  <c r="EJ48" i="160"/>
  <c r="EM47" i="160"/>
  <c r="EL47" i="160"/>
  <c r="EJ47" i="160"/>
  <c r="EM46" i="160"/>
  <c r="EL46" i="160"/>
  <c r="EJ46" i="160"/>
  <c r="EM45" i="160"/>
  <c r="EL45" i="160"/>
  <c r="EJ45" i="160"/>
  <c r="EM44" i="160"/>
  <c r="EL44" i="160"/>
  <c r="EJ44" i="160"/>
  <c r="EM43" i="160"/>
  <c r="EL43" i="160"/>
  <c r="EJ43" i="160"/>
  <c r="EM42" i="160"/>
  <c r="EL42" i="160"/>
  <c r="EJ42" i="160"/>
  <c r="EM41" i="160"/>
  <c r="EL41" i="160"/>
  <c r="EJ41" i="160"/>
  <c r="EM40" i="160"/>
  <c r="EL40" i="160"/>
  <c r="EJ40" i="160"/>
  <c r="EM39" i="160"/>
  <c r="EL39" i="160"/>
  <c r="EJ39" i="160"/>
  <c r="EM38" i="160"/>
  <c r="EL38" i="160"/>
  <c r="EJ38" i="160"/>
  <c r="EM37" i="160"/>
  <c r="EL37" i="160"/>
  <c r="EJ37" i="160"/>
  <c r="EM36" i="160"/>
  <c r="EL36" i="160"/>
  <c r="EJ36" i="160"/>
  <c r="EM35" i="160"/>
  <c r="EL35" i="160"/>
  <c r="EJ35" i="160"/>
  <c r="EM34" i="160"/>
  <c r="EL34" i="160"/>
  <c r="EJ34" i="160"/>
  <c r="EM33" i="160"/>
  <c r="EL33" i="160"/>
  <c r="EJ33" i="160"/>
  <c r="EM32" i="160"/>
  <c r="EL32" i="160"/>
  <c r="EJ32" i="160"/>
  <c r="EM31" i="160"/>
  <c r="EL31" i="160"/>
  <c r="EJ31" i="160"/>
  <c r="EM30" i="160"/>
  <c r="EL30" i="160"/>
  <c r="EJ30" i="160"/>
  <c r="EM29" i="160"/>
  <c r="EL29" i="160"/>
  <c r="EJ29" i="160"/>
  <c r="EM28" i="160"/>
  <c r="EL28" i="160"/>
  <c r="EJ28" i="160"/>
  <c r="EM27" i="160"/>
  <c r="EL27" i="160"/>
  <c r="EJ27" i="160"/>
  <c r="EM26" i="160"/>
  <c r="EL26" i="160"/>
  <c r="EJ26" i="160"/>
  <c r="EM25" i="160"/>
  <c r="EL25" i="160"/>
  <c r="EJ25" i="160"/>
  <c r="EM24" i="160"/>
  <c r="EL24" i="160"/>
  <c r="EJ24" i="160"/>
  <c r="EM23" i="160"/>
  <c r="EL23" i="160"/>
  <c r="EJ23" i="160"/>
  <c r="EM22" i="160"/>
  <c r="EL22" i="160"/>
  <c r="EJ22" i="160"/>
  <c r="EM21" i="160"/>
  <c r="EL21" i="160"/>
  <c r="EJ21" i="160"/>
  <c r="EM20" i="160"/>
  <c r="EL20" i="160"/>
  <c r="EJ20" i="160"/>
  <c r="EM19" i="160"/>
  <c r="EL19" i="160"/>
  <c r="EJ19" i="160"/>
  <c r="EM18" i="160"/>
  <c r="EL18" i="160"/>
  <c r="EJ18" i="160"/>
  <c r="EM17" i="160"/>
  <c r="EL17" i="160"/>
  <c r="EJ17" i="160"/>
  <c r="EM16" i="160"/>
  <c r="EL16" i="160"/>
  <c r="EJ16" i="160"/>
  <c r="EM15" i="160"/>
  <c r="EL15" i="160"/>
  <c r="EJ15" i="160"/>
  <c r="EM14" i="160"/>
  <c r="EL14" i="160"/>
  <c r="EJ14" i="160"/>
  <c r="EM13" i="160"/>
  <c r="EL13" i="160"/>
  <c r="EJ13" i="160"/>
  <c r="EM12" i="160"/>
  <c r="EL12" i="160"/>
  <c r="EJ12" i="160"/>
  <c r="EM11" i="160"/>
  <c r="EL11" i="160"/>
  <c r="EJ11" i="160"/>
  <c r="EM10" i="160"/>
  <c r="EL10" i="160"/>
  <c r="EJ10" i="160"/>
  <c r="EM9" i="160"/>
  <c r="EL9" i="160"/>
  <c r="EJ9" i="160"/>
  <c r="EJ8" i="160"/>
  <c r="EJ7" i="160"/>
  <c r="EY4" i="160"/>
  <c r="EX4" i="160"/>
  <c r="EV4" i="160"/>
  <c r="EU4" i="160"/>
  <c r="ET4" i="160"/>
  <c r="ES4" i="160"/>
  <c r="ER4" i="160"/>
  <c r="EQ4" i="160"/>
  <c r="EP4" i="160"/>
  <c r="Q8" i="102"/>
  <c r="M5" i="102"/>
  <c r="L5" i="102"/>
  <c r="K5" i="102"/>
  <c r="J5" i="102"/>
  <c r="I5" i="102"/>
  <c r="H5" i="102"/>
  <c r="G5" i="102"/>
  <c r="F5" i="102"/>
  <c r="E5" i="102"/>
  <c r="Q8" i="99"/>
  <c r="M5" i="99"/>
  <c r="L5" i="99"/>
  <c r="K5" i="99"/>
  <c r="J5" i="99"/>
  <c r="I5" i="99"/>
  <c r="H5" i="99"/>
  <c r="G5" i="99"/>
  <c r="F5" i="99"/>
  <c r="E5" i="99"/>
  <c r="Q8" i="78"/>
  <c r="K5" i="78"/>
  <c r="J5" i="78"/>
  <c r="I5" i="78"/>
  <c r="H5" i="78"/>
  <c r="G5" i="78"/>
  <c r="F5" i="78"/>
  <c r="E5" i="78"/>
  <c r="EY182" i="165" l="1"/>
  <c r="EM183" i="165"/>
  <c r="EH182" i="165"/>
  <c r="ET181" i="165"/>
  <c r="EW183" i="165"/>
  <c r="EK184" i="165"/>
  <c r="EZ182" i="165"/>
  <c r="EN183" i="165"/>
  <c r="ER181" i="165"/>
  <c r="EF182" i="165"/>
  <c r="EI184" i="165"/>
  <c r="EU183" i="165"/>
  <c r="EJ183" i="165"/>
  <c r="EV182" i="165"/>
  <c r="DP183" i="165"/>
  <c r="EG182" i="165"/>
  <c r="ES181" i="165"/>
  <c r="EQ181" i="165"/>
  <c r="EE182" i="165"/>
  <c r="EJ209" i="160"/>
  <c r="EK208" i="160" s="1"/>
  <c r="EK125" i="160"/>
  <c r="EK99" i="160"/>
  <c r="EK204" i="160"/>
  <c r="EK112" i="160"/>
  <c r="EK83" i="160"/>
  <c r="EK11" i="160"/>
  <c r="EK23" i="160"/>
  <c r="EK58" i="160"/>
  <c r="EK30" i="160"/>
  <c r="EK118" i="160"/>
  <c r="EK127" i="160"/>
  <c r="EK156" i="160"/>
  <c r="EK163" i="160"/>
  <c r="EK181" i="160"/>
  <c r="EK185" i="160"/>
  <c r="EK187" i="160"/>
  <c r="EK34" i="160"/>
  <c r="EK106" i="160"/>
  <c r="EK111" i="160"/>
  <c r="EK63" i="160"/>
  <c r="EK122" i="160"/>
  <c r="EK22" i="160"/>
  <c r="EK36" i="160"/>
  <c r="EK40" i="160"/>
  <c r="EK57" i="160"/>
  <c r="EK113" i="160"/>
  <c r="EK117" i="160"/>
  <c r="EK143" i="160"/>
  <c r="EK31" i="160"/>
  <c r="EK195" i="160"/>
  <c r="EK197" i="160"/>
  <c r="EK68" i="160"/>
  <c r="EK19" i="160"/>
  <c r="EK69" i="160"/>
  <c r="EK80" i="160"/>
  <c r="EK201" i="160"/>
  <c r="EK203" i="160"/>
  <c r="EK75" i="160"/>
  <c r="EK91" i="160"/>
  <c r="EK94" i="160"/>
  <c r="EK101" i="160"/>
  <c r="EK140" i="160"/>
  <c r="EK190" i="160"/>
  <c r="EK194" i="160"/>
  <c r="EK133" i="160"/>
  <c r="EK54" i="160"/>
  <c r="EK66" i="160"/>
  <c r="EK73" i="160"/>
  <c r="EK74" i="160"/>
  <c r="EK43" i="160"/>
  <c r="EK51" i="160"/>
  <c r="EK97" i="160"/>
  <c r="EK147" i="160"/>
  <c r="EK12" i="160"/>
  <c r="EK27" i="160"/>
  <c r="EK53" i="160"/>
  <c r="EK79" i="160"/>
  <c r="EK84" i="160"/>
  <c r="EK100" i="160"/>
  <c r="EK110" i="160"/>
  <c r="EK126" i="160"/>
  <c r="EK128" i="160"/>
  <c r="EK144" i="160"/>
  <c r="EK161" i="160"/>
  <c r="EK189" i="160"/>
  <c r="EK56" i="160"/>
  <c r="EK103" i="160"/>
  <c r="EK139" i="160"/>
  <c r="EK196" i="160"/>
  <c r="EK10" i="160"/>
  <c r="EK72" i="160"/>
  <c r="EK131" i="160"/>
  <c r="EK146" i="160"/>
  <c r="EK164" i="160"/>
  <c r="EK170" i="160"/>
  <c r="EK172" i="160"/>
  <c r="EK178" i="160"/>
  <c r="EL4" i="160"/>
  <c r="EM4" i="160"/>
  <c r="EK46" i="160"/>
  <c r="EK47" i="160"/>
  <c r="EK15" i="160"/>
  <c r="EK14" i="160"/>
  <c r="EK48" i="160"/>
  <c r="EK49" i="160"/>
  <c r="EK59" i="160"/>
  <c r="EK60" i="160"/>
  <c r="EK62" i="160"/>
  <c r="EK61" i="160"/>
  <c r="EK90" i="160"/>
  <c r="EK18" i="160"/>
  <c r="EK38" i="160"/>
  <c r="EK39" i="160"/>
  <c r="EK71" i="160"/>
  <c r="EK165" i="160"/>
  <c r="EK166" i="160"/>
  <c r="EK41" i="160"/>
  <c r="EK17" i="160"/>
  <c r="EK21" i="160"/>
  <c r="EK25" i="160"/>
  <c r="EK64" i="160"/>
  <c r="EK188" i="160"/>
  <c r="EK26" i="160"/>
  <c r="EK50" i="160"/>
  <c r="EK89" i="160"/>
  <c r="EK174" i="160"/>
  <c r="EK173" i="160"/>
  <c r="EK180" i="160"/>
  <c r="EK179" i="160"/>
  <c r="EK206" i="160"/>
  <c r="EK205" i="160"/>
  <c r="EK116" i="160"/>
  <c r="EK142" i="160"/>
  <c r="EK8" i="160"/>
  <c r="EK105" i="160"/>
  <c r="EK169" i="160"/>
  <c r="EK171" i="160"/>
  <c r="EK155" i="160"/>
  <c r="EK158" i="160"/>
  <c r="EK162" i="160"/>
  <c r="EK177" i="160"/>
  <c r="EK98" i="160"/>
  <c r="EK109" i="160"/>
  <c r="EK152" i="160"/>
  <c r="EK121" i="160"/>
  <c r="EK138" i="160"/>
  <c r="EK198" i="160"/>
  <c r="EK200" i="160"/>
  <c r="EK202" i="160"/>
  <c r="EK145" i="160"/>
  <c r="EK182" i="160"/>
  <c r="EK186" i="160"/>
  <c r="EK193" i="160"/>
  <c r="EK76" i="160"/>
  <c r="EK93" i="160"/>
  <c r="EK102" i="160"/>
  <c r="EK107" i="160"/>
  <c r="EK114" i="160"/>
  <c r="EK141" i="160"/>
  <c r="EK151" i="160"/>
  <c r="EK157" i="160"/>
  <c r="EK29" i="160"/>
  <c r="EK28" i="160"/>
  <c r="EK9" i="160"/>
  <c r="EK16" i="160"/>
  <c r="EK33" i="160"/>
  <c r="EK32" i="160"/>
  <c r="EK13" i="160"/>
  <c r="EK20" i="160"/>
  <c r="EK24" i="160"/>
  <c r="EK35" i="160"/>
  <c r="EK86" i="160"/>
  <c r="EK85" i="160"/>
  <c r="EK52" i="160"/>
  <c r="EK67" i="160"/>
  <c r="EK65" i="160"/>
  <c r="EK42" i="160"/>
  <c r="EK45" i="160"/>
  <c r="EK44" i="160"/>
  <c r="EK37" i="160"/>
  <c r="EK55" i="160"/>
  <c r="EK78" i="160"/>
  <c r="EK77" i="160"/>
  <c r="EK81" i="160"/>
  <c r="EK82" i="160"/>
  <c r="EK70" i="160"/>
  <c r="EK96" i="160"/>
  <c r="EK95" i="160"/>
  <c r="EK87" i="160"/>
  <c r="EK88" i="160"/>
  <c r="EK92" i="160"/>
  <c r="EK104" i="160"/>
  <c r="EK120" i="160"/>
  <c r="EK119" i="160"/>
  <c r="EK108" i="160"/>
  <c r="EK115" i="160"/>
  <c r="EK124" i="160"/>
  <c r="EK123" i="160"/>
  <c r="EK135" i="160"/>
  <c r="EK134" i="160"/>
  <c r="EK129" i="160"/>
  <c r="EK130" i="160"/>
  <c r="EK132" i="160"/>
  <c r="EK137" i="160"/>
  <c r="EK136" i="160"/>
  <c r="EK148" i="160"/>
  <c r="EK149" i="160"/>
  <c r="EK153" i="160"/>
  <c r="EK154" i="160"/>
  <c r="EK168" i="160"/>
  <c r="EK167" i="160"/>
  <c r="EK207" i="160"/>
  <c r="EK176" i="160"/>
  <c r="EK175" i="160"/>
  <c r="EK160" i="160"/>
  <c r="EK159" i="160"/>
  <c r="EK150" i="160"/>
  <c r="EK184" i="160"/>
  <c r="EK183" i="160"/>
  <c r="EK199" i="160"/>
  <c r="EK192" i="160"/>
  <c r="EK191" i="160"/>
  <c r="I6" i="102"/>
  <c r="I4" i="102" s="1"/>
  <c r="J6" i="99"/>
  <c r="J4" i="99" s="1"/>
  <c r="I6" i="99"/>
  <c r="I4" i="99" s="1"/>
  <c r="K6" i="78"/>
  <c r="K4" i="78" s="1"/>
  <c r="R16" i="78" s="1"/>
  <c r="CK13" i="167" s="1"/>
  <c r="ER180" i="165" l="1"/>
  <c r="EF181" i="165"/>
  <c r="DP182" i="165"/>
  <c r="EZ181" i="165"/>
  <c r="EN182" i="165"/>
  <c r="EQ180" i="165"/>
  <c r="EE181" i="165"/>
  <c r="EG181" i="165"/>
  <c r="ES180" i="165"/>
  <c r="EW182" i="165"/>
  <c r="EK183" i="165"/>
  <c r="ET180" i="165"/>
  <c r="EH181" i="165"/>
  <c r="EJ182" i="165"/>
  <c r="EV181" i="165"/>
  <c r="EU182" i="165"/>
  <c r="EI183" i="165"/>
  <c r="EY181" i="165"/>
  <c r="EM182" i="165"/>
  <c r="CL13" i="167"/>
  <c r="CM13" i="167" s="1"/>
  <c r="DD13" i="165" s="1"/>
  <c r="EL5" i="160"/>
  <c r="EL3" i="160" s="1"/>
  <c r="EG6" i="160" s="1"/>
  <c r="EP5" i="160"/>
  <c r="EP3" i="160" s="1"/>
  <c r="DX6" i="160" s="1"/>
  <c r="EX5" i="160"/>
  <c r="EX3" i="160" s="1"/>
  <c r="EE6" i="160" s="1"/>
  <c r="EV5" i="160"/>
  <c r="EV3" i="160" s="1"/>
  <c r="ED6" i="160" s="1"/>
  <c r="ES5" i="160"/>
  <c r="ES3" i="160" s="1"/>
  <c r="EA6" i="160" s="1"/>
  <c r="EU5" i="160"/>
  <c r="EU3" i="160" s="1"/>
  <c r="EC6" i="160" s="1"/>
  <c r="ER5" i="160"/>
  <c r="ER3" i="160" s="1"/>
  <c r="DZ6" i="160" s="1"/>
  <c r="EQ5" i="160"/>
  <c r="EQ3" i="160" s="1"/>
  <c r="DY6" i="160" s="1"/>
  <c r="EM5" i="160"/>
  <c r="EM3" i="160" s="1"/>
  <c r="EH6" i="160" s="1"/>
  <c r="EY5" i="160"/>
  <c r="EY3" i="160" s="1"/>
  <c r="EF6" i="160" s="1"/>
  <c r="ET5" i="160"/>
  <c r="ET3" i="160" s="1"/>
  <c r="EB6" i="160" s="1"/>
  <c r="R14" i="102"/>
  <c r="L6" i="102"/>
  <c r="L4" i="102" s="1"/>
  <c r="E6" i="102"/>
  <c r="E4" i="102" s="1"/>
  <c r="M6" i="102"/>
  <c r="M4" i="102" s="1"/>
  <c r="K6" i="102"/>
  <c r="K4" i="102" s="1"/>
  <c r="F6" i="102"/>
  <c r="F4" i="102" s="1"/>
  <c r="G6" i="102"/>
  <c r="G4" i="102" s="1"/>
  <c r="J6" i="102"/>
  <c r="J4" i="102" s="1"/>
  <c r="H6" i="102"/>
  <c r="H4" i="102" s="1"/>
  <c r="R14" i="99"/>
  <c r="L6" i="99"/>
  <c r="L4" i="99" s="1"/>
  <c r="E6" i="99"/>
  <c r="E4" i="99" s="1"/>
  <c r="M6" i="99"/>
  <c r="M4" i="99" s="1"/>
  <c r="F6" i="99"/>
  <c r="F4" i="99" s="1"/>
  <c r="R15" i="99"/>
  <c r="K6" i="99"/>
  <c r="K4" i="99" s="1"/>
  <c r="H6" i="99"/>
  <c r="H4" i="99" s="1"/>
  <c r="G6" i="99"/>
  <c r="G4" i="99" s="1"/>
  <c r="U17" i="78"/>
  <c r="U15" i="78"/>
  <c r="U13" i="78"/>
  <c r="U11" i="78"/>
  <c r="U20" i="78"/>
  <c r="U18" i="78"/>
  <c r="U16" i="78"/>
  <c r="U14" i="78"/>
  <c r="U12" i="78"/>
  <c r="U10" i="78"/>
  <c r="U19" i="78"/>
  <c r="R17" i="78"/>
  <c r="CK14" i="167" s="1"/>
  <c r="F6" i="78"/>
  <c r="F4" i="78" s="1"/>
  <c r="R11" i="78" s="1"/>
  <c r="CK8" i="167" s="1"/>
  <c r="R18" i="78"/>
  <c r="CK15" i="167" s="1"/>
  <c r="H6" i="78"/>
  <c r="H4" i="78" s="1"/>
  <c r="R13" i="78" s="1"/>
  <c r="CK10" i="167" s="1"/>
  <c r="I6" i="78"/>
  <c r="I4" i="78" s="1"/>
  <c r="R14" i="78" s="1"/>
  <c r="CK11" i="167" s="1"/>
  <c r="G6" i="78"/>
  <c r="G4" i="78" s="1"/>
  <c r="R12" i="78" s="1"/>
  <c r="CK9" i="167" s="1"/>
  <c r="E6" i="78"/>
  <c r="E4" i="78" s="1"/>
  <c r="R10" i="78" s="1"/>
  <c r="J6" i="78"/>
  <c r="J4" i="78" s="1"/>
  <c r="R15" i="78" s="1"/>
  <c r="CK12" i="167" s="1"/>
  <c r="ES179" i="165" l="1"/>
  <c r="EG180" i="165"/>
  <c r="DP181" i="165"/>
  <c r="EY180" i="165"/>
  <c r="EM181" i="165"/>
  <c r="EK182" i="165"/>
  <c r="EW181" i="165"/>
  <c r="EQ179" i="165"/>
  <c r="EE180" i="165"/>
  <c r="EV180" i="165"/>
  <c r="EJ181" i="165"/>
  <c r="EI182" i="165"/>
  <c r="EU181" i="165"/>
  <c r="EZ180" i="165"/>
  <c r="EN181" i="165"/>
  <c r="ER179" i="165"/>
  <c r="EF180" i="165"/>
  <c r="ET179" i="165"/>
  <c r="EH180" i="165"/>
  <c r="CK12" i="166"/>
  <c r="CL12" i="166" s="1"/>
  <c r="CM12" i="166" s="1"/>
  <c r="DC12" i="165" s="1"/>
  <c r="CL8" i="167"/>
  <c r="CM8" i="167" s="1"/>
  <c r="DD8" i="165" s="1"/>
  <c r="CL14" i="167"/>
  <c r="CM14" i="167" s="1"/>
  <c r="DD14" i="165" s="1"/>
  <c r="CK11" i="160"/>
  <c r="CL12" i="167"/>
  <c r="CM12" i="167" s="1"/>
  <c r="DD12" i="165" s="1"/>
  <c r="CK11" i="166"/>
  <c r="CL11" i="166" s="1"/>
  <c r="CM11" i="166" s="1"/>
  <c r="DC11" i="165" s="1"/>
  <c r="CL9" i="167"/>
  <c r="CM9" i="167" s="1"/>
  <c r="DD9" i="165" s="1"/>
  <c r="CK7" i="167"/>
  <c r="CL7" i="167" s="1"/>
  <c r="CM7" i="167" s="1"/>
  <c r="DD7" i="165" s="1"/>
  <c r="CL11" i="167"/>
  <c r="CM11" i="167" s="1"/>
  <c r="DD11" i="165" s="1"/>
  <c r="CL10" i="167"/>
  <c r="CM10" i="167" s="1"/>
  <c r="DD10" i="165" s="1"/>
  <c r="CL15" i="167"/>
  <c r="CM15" i="167" s="1"/>
  <c r="DD15" i="165" s="1"/>
  <c r="R11" i="102"/>
  <c r="R16" i="102"/>
  <c r="R22" i="102"/>
  <c r="R18" i="102"/>
  <c r="CK15" i="160" s="1"/>
  <c r="R10" i="102"/>
  <c r="R15" i="102"/>
  <c r="R17" i="102"/>
  <c r="CK14" i="160" s="1"/>
  <c r="R12" i="102"/>
  <c r="R13" i="102"/>
  <c r="R13" i="99"/>
  <c r="R16" i="99"/>
  <c r="R12" i="99"/>
  <c r="R11" i="99"/>
  <c r="R18" i="99"/>
  <c r="CK15" i="166" s="1"/>
  <c r="R10" i="99"/>
  <c r="R17" i="99"/>
  <c r="CK14" i="166" s="1"/>
  <c r="R22" i="99"/>
  <c r="V17" i="78"/>
  <c r="V18" i="78"/>
  <c r="EJ180" i="165" l="1"/>
  <c r="EV179" i="165"/>
  <c r="EE179" i="165"/>
  <c r="EQ178" i="165"/>
  <c r="EM180" i="165"/>
  <c r="EY179" i="165"/>
  <c r="EH179" i="165"/>
  <c r="ET178" i="165"/>
  <c r="EZ179" i="165"/>
  <c r="EN180" i="165"/>
  <c r="DP180" i="165"/>
  <c r="EK181" i="165"/>
  <c r="EW180" i="165"/>
  <c r="EG179" i="165"/>
  <c r="ES178" i="165"/>
  <c r="EF179" i="165"/>
  <c r="ER178" i="165"/>
  <c r="EI181" i="165"/>
  <c r="EU180" i="165"/>
  <c r="CK8" i="160"/>
  <c r="CL8" i="160" s="1"/>
  <c r="CM8" i="160" s="1"/>
  <c r="DB8" i="165" s="1"/>
  <c r="CK13" i="160"/>
  <c r="CL13" i="160" s="1"/>
  <c r="CM13" i="160" s="1"/>
  <c r="DB13" i="165" s="1"/>
  <c r="CK8" i="166"/>
  <c r="CL8" i="166" s="1"/>
  <c r="CM8" i="166" s="1"/>
  <c r="DC8" i="165" s="1"/>
  <c r="CK9" i="166"/>
  <c r="CL9" i="166" s="1"/>
  <c r="CM9" i="166" s="1"/>
  <c r="DC9" i="165" s="1"/>
  <c r="CL15" i="166"/>
  <c r="CM15" i="166" s="1"/>
  <c r="DC15" i="165" s="1"/>
  <c r="CK13" i="166"/>
  <c r="CL13" i="166" s="1"/>
  <c r="CM13" i="166" s="1"/>
  <c r="DC13" i="165" s="1"/>
  <c r="CK10" i="166"/>
  <c r="CL10" i="166" s="1"/>
  <c r="CM10" i="166" s="1"/>
  <c r="DC10" i="165" s="1"/>
  <c r="CK10" i="160"/>
  <c r="CL10" i="160" s="1"/>
  <c r="CM10" i="160" s="1"/>
  <c r="DB10" i="165" s="1"/>
  <c r="CK7" i="166"/>
  <c r="CL7" i="166" s="1"/>
  <c r="CM7" i="166" s="1"/>
  <c r="DC7" i="165" s="1"/>
  <c r="CK9" i="160"/>
  <c r="CL9" i="160" s="1"/>
  <c r="CM9" i="160" s="1"/>
  <c r="DB9" i="165" s="1"/>
  <c r="CK12" i="160"/>
  <c r="CL12" i="160" s="1"/>
  <c r="CM12" i="160" s="1"/>
  <c r="DB12" i="165" s="1"/>
  <c r="CK7" i="160"/>
  <c r="CL7" i="160" s="1"/>
  <c r="CM7" i="160" s="1"/>
  <c r="DB7" i="165" s="1"/>
  <c r="CL14" i="160"/>
  <c r="CM14" i="160" s="1"/>
  <c r="DB14" i="165" s="1"/>
  <c r="CL14" i="166"/>
  <c r="CM14" i="166" s="1"/>
  <c r="DC14" i="165" s="1"/>
  <c r="CL11" i="160"/>
  <c r="CM11" i="160" s="1"/>
  <c r="DB11" i="165" s="1"/>
  <c r="V18" i="102"/>
  <c r="V17" i="102"/>
  <c r="U19" i="102"/>
  <c r="U16" i="102"/>
  <c r="U12" i="102"/>
  <c r="U15" i="102"/>
  <c r="U11" i="102"/>
  <c r="U18" i="102"/>
  <c r="U14" i="102"/>
  <c r="U10" i="102"/>
  <c r="U20" i="102"/>
  <c r="U17" i="102"/>
  <c r="U13" i="102"/>
  <c r="U19" i="99"/>
  <c r="U16" i="99"/>
  <c r="U12" i="99"/>
  <c r="U15" i="99"/>
  <c r="U11" i="99"/>
  <c r="U18" i="99"/>
  <c r="U14" i="99"/>
  <c r="U10" i="99"/>
  <c r="U20" i="99"/>
  <c r="U17" i="99"/>
  <c r="U13" i="99"/>
  <c r="V17" i="99"/>
  <c r="V18" i="99"/>
  <c r="EZ178" i="165" l="1"/>
  <c r="EN179" i="165"/>
  <c r="EH178" i="165"/>
  <c r="ET177" i="165"/>
  <c r="EU179" i="165"/>
  <c r="EI180" i="165"/>
  <c r="ER177" i="165"/>
  <c r="EF178" i="165"/>
  <c r="EQ177" i="165"/>
  <c r="EE178" i="165"/>
  <c r="EY178" i="165"/>
  <c r="EM179" i="165"/>
  <c r="DP179" i="165"/>
  <c r="EV178" i="165"/>
  <c r="EJ179" i="165"/>
  <c r="ES177" i="165"/>
  <c r="EG178" i="165"/>
  <c r="EW179" i="165"/>
  <c r="EK180" i="165"/>
  <c r="CL15" i="160"/>
  <c r="CM15" i="160" s="1"/>
  <c r="DB15" i="165" s="1"/>
  <c r="EM178" i="165" l="1"/>
  <c r="EY177" i="165"/>
  <c r="EW178" i="165"/>
  <c r="EK179" i="165"/>
  <c r="EQ176" i="165"/>
  <c r="EE177" i="165"/>
  <c r="EF177" i="165"/>
  <c r="ER176" i="165"/>
  <c r="EG177" i="165"/>
  <c r="ES176" i="165"/>
  <c r="DP178" i="165"/>
  <c r="EH177" i="165"/>
  <c r="ET176" i="165"/>
  <c r="EV177" i="165"/>
  <c r="EJ178" i="165"/>
  <c r="EN178" i="165"/>
  <c r="EZ177" i="165"/>
  <c r="EU178" i="165"/>
  <c r="EI179" i="165"/>
  <c r="EI208" i="165"/>
  <c r="EF176" i="165" l="1"/>
  <c r="ER175" i="165"/>
  <c r="EU177" i="165"/>
  <c r="EI178" i="165"/>
  <c r="ET175" i="165"/>
  <c r="EH176" i="165"/>
  <c r="EJ177" i="165"/>
  <c r="EV176" i="165"/>
  <c r="EW177" i="165"/>
  <c r="EK178" i="165"/>
  <c r="ES175" i="165"/>
  <c r="EG176" i="165"/>
  <c r="EE176" i="165"/>
  <c r="EQ175" i="165"/>
  <c r="EM177" i="165"/>
  <c r="EY176" i="165"/>
  <c r="EN177" i="165"/>
  <c r="EZ176" i="165"/>
  <c r="DP177" i="165"/>
  <c r="EE208" i="165"/>
  <c r="DP208" i="165" s="1"/>
  <c r="K158" i="165" s="1"/>
  <c r="EH208" i="165"/>
  <c r="EM208" i="165"/>
  <c r="EK208" i="165"/>
  <c r="EG175" i="165" l="1"/>
  <c r="ES174" i="165"/>
  <c r="CW158" i="165"/>
  <c r="CW208" i="165"/>
  <c r="EW176" i="165"/>
  <c r="EK177" i="165"/>
  <c r="EZ175" i="165"/>
  <c r="EN176" i="165"/>
  <c r="EH175" i="165"/>
  <c r="ET174" i="165"/>
  <c r="EI177" i="165"/>
  <c r="EU176" i="165"/>
  <c r="EJ176" i="165"/>
  <c r="EV175" i="165"/>
  <c r="DP176" i="165"/>
  <c r="EF175" i="165"/>
  <c r="ER174" i="165"/>
  <c r="EM176" i="165"/>
  <c r="EY175" i="165"/>
  <c r="EQ174" i="165"/>
  <c r="EE175" i="165"/>
  <c r="EN208" i="165"/>
  <c r="EQ173" i="165" l="1"/>
  <c r="EE174" i="165"/>
  <c r="ET173" i="165"/>
  <c r="EH174" i="165"/>
  <c r="EU175" i="165"/>
  <c r="EI176" i="165"/>
  <c r="ER173" i="165"/>
  <c r="EF174" i="165"/>
  <c r="EY174" i="165"/>
  <c r="EM175" i="165"/>
  <c r="EN175" i="165"/>
  <c r="EZ174" i="165"/>
  <c r="DP175" i="165"/>
  <c r="EW175" i="165"/>
  <c r="EK176" i="165"/>
  <c r="EG174" i="165"/>
  <c r="ES173" i="165"/>
  <c r="EJ175" i="165"/>
  <c r="EV174" i="165"/>
  <c r="EN174" i="165" l="1"/>
  <c r="EZ173" i="165"/>
  <c r="EJ174" i="165"/>
  <c r="EV173" i="165"/>
  <c r="EY173" i="165"/>
  <c r="EM174" i="165"/>
  <c r="ES172" i="165"/>
  <c r="EG173" i="165"/>
  <c r="ET172" i="165"/>
  <c r="EH173" i="165"/>
  <c r="EK175" i="165"/>
  <c r="EW174" i="165"/>
  <c r="DP174" i="165"/>
  <c r="EF173" i="165"/>
  <c r="ER172" i="165"/>
  <c r="EI175" i="165"/>
  <c r="EU174" i="165"/>
  <c r="EE173" i="165"/>
  <c r="EQ172" i="165"/>
  <c r="EM156" i="165"/>
  <c r="DP173" i="165" l="1"/>
  <c r="EY172" i="165"/>
  <c r="EM173" i="165"/>
  <c r="EH172" i="165"/>
  <c r="ET171" i="165"/>
  <c r="EF172" i="165"/>
  <c r="ER171" i="165"/>
  <c r="ES171" i="165"/>
  <c r="EG172" i="165"/>
  <c r="EV172" i="165"/>
  <c r="EJ173" i="165"/>
  <c r="EE172" i="165"/>
  <c r="EQ171" i="165"/>
  <c r="EN173" i="165"/>
  <c r="EZ172" i="165"/>
  <c r="EU173" i="165"/>
  <c r="EI174" i="165"/>
  <c r="EW173" i="165"/>
  <c r="EK174" i="165"/>
  <c r="EM155" i="165"/>
  <c r="EJ172" i="165" l="1"/>
  <c r="EV171" i="165"/>
  <c r="EK173" i="165"/>
  <c r="EW172" i="165"/>
  <c r="EI173" i="165"/>
  <c r="EU172" i="165"/>
  <c r="EG171" i="165"/>
  <c r="ES170" i="165"/>
  <c r="EM172" i="165"/>
  <c r="EY171" i="165"/>
  <c r="ER170" i="165"/>
  <c r="EF171" i="165"/>
  <c r="ET170" i="165"/>
  <c r="EH171" i="165"/>
  <c r="EZ171" i="165"/>
  <c r="EN172" i="165"/>
  <c r="EQ170" i="165"/>
  <c r="EE171" i="165"/>
  <c r="DP172" i="165"/>
  <c r="EM154" i="165"/>
  <c r="EM171" i="165" l="1"/>
  <c r="EY170" i="165"/>
  <c r="EE170" i="165"/>
  <c r="EQ169" i="165"/>
  <c r="ER169" i="165"/>
  <c r="EF170" i="165"/>
  <c r="EG170" i="165"/>
  <c r="ES169" i="165"/>
  <c r="ET169" i="165"/>
  <c r="EH170" i="165"/>
  <c r="EJ171" i="165"/>
  <c r="EV170" i="165"/>
  <c r="DP171" i="165"/>
  <c r="EU171" i="165"/>
  <c r="EI172" i="165"/>
  <c r="EK172" i="165"/>
  <c r="EW171" i="165"/>
  <c r="EN171" i="165"/>
  <c r="EZ170" i="165"/>
  <c r="EM153" i="165"/>
  <c r="ES168" i="165" l="1"/>
  <c r="EG169" i="165"/>
  <c r="EN170" i="165"/>
  <c r="EZ169" i="165"/>
  <c r="EK171" i="165"/>
  <c r="EW170" i="165"/>
  <c r="EI171" i="165"/>
  <c r="EU170" i="165"/>
  <c r="ET168" i="165"/>
  <c r="EH169" i="165"/>
  <c r="DP170" i="165"/>
  <c r="EV169" i="165"/>
  <c r="EJ170" i="165"/>
  <c r="EF169" i="165"/>
  <c r="ER168" i="165"/>
  <c r="EY169" i="165"/>
  <c r="EM170" i="165"/>
  <c r="EE169" i="165"/>
  <c r="EQ168" i="165"/>
  <c r="EM152" i="165"/>
  <c r="DP169" i="165" l="1"/>
  <c r="EQ167" i="165"/>
  <c r="EE168" i="165"/>
  <c r="EK170" i="165"/>
  <c r="EW169" i="165"/>
  <c r="EH168" i="165"/>
  <c r="ET167" i="165"/>
  <c r="EZ168" i="165"/>
  <c r="EN169" i="165"/>
  <c r="EJ169" i="165"/>
  <c r="EV168" i="165"/>
  <c r="EM169" i="165"/>
  <c r="EY168" i="165"/>
  <c r="ER167" i="165"/>
  <c r="EF168" i="165"/>
  <c r="EG168" i="165"/>
  <c r="ES167" i="165"/>
  <c r="EI170" i="165"/>
  <c r="EU169" i="165"/>
  <c r="EM151" i="165"/>
  <c r="EV167" i="165" l="1"/>
  <c r="EJ168" i="165"/>
  <c r="EN168" i="165"/>
  <c r="EZ167" i="165"/>
  <c r="EU168" i="165"/>
  <c r="EI169" i="165"/>
  <c r="EG167" i="165"/>
  <c r="ES166" i="165"/>
  <c r="DP168" i="165"/>
  <c r="ET166" i="165"/>
  <c r="EH167" i="165"/>
  <c r="EW168" i="165"/>
  <c r="EK169" i="165"/>
  <c r="EQ166" i="165"/>
  <c r="EE167" i="165"/>
  <c r="ER166" i="165"/>
  <c r="EF167" i="165"/>
  <c r="EM168" i="165"/>
  <c r="EY167" i="165"/>
  <c r="EM150" i="165"/>
  <c r="EH166" i="165" l="1"/>
  <c r="ET165" i="165"/>
  <c r="EG166" i="165"/>
  <c r="ES165" i="165"/>
  <c r="ER165" i="165"/>
  <c r="EF166" i="165"/>
  <c r="EU167" i="165"/>
  <c r="EI168" i="165"/>
  <c r="EE166" i="165"/>
  <c r="EQ165" i="165"/>
  <c r="EJ167" i="165"/>
  <c r="EV166" i="165"/>
  <c r="EW167" i="165"/>
  <c r="EK168" i="165"/>
  <c r="EY166" i="165"/>
  <c r="EM167" i="165"/>
  <c r="EZ166" i="165"/>
  <c r="EN167" i="165"/>
  <c r="DP167" i="165"/>
  <c r="EM149" i="165"/>
  <c r="EG208" i="165"/>
  <c r="EF208" i="165"/>
  <c r="EJ208" i="165"/>
  <c r="EU166" i="165" l="1"/>
  <c r="EI167" i="165"/>
  <c r="DP166" i="165"/>
  <c r="EH165" i="165"/>
  <c r="ET164" i="165"/>
  <c r="EZ165" i="165"/>
  <c r="EN166" i="165"/>
  <c r="EV165" i="165"/>
  <c r="EJ166" i="165"/>
  <c r="ES164" i="165"/>
  <c r="EG165" i="165"/>
  <c r="EM166" i="165"/>
  <c r="EY165" i="165"/>
  <c r="EW166" i="165"/>
  <c r="EK167" i="165"/>
  <c r="ER164" i="165"/>
  <c r="EF165" i="165"/>
  <c r="EE165" i="165"/>
  <c r="EQ164" i="165"/>
  <c r="EM148" i="165"/>
  <c r="EJ165" i="165" l="1"/>
  <c r="EV164" i="165"/>
  <c r="DP165" i="165"/>
  <c r="EQ163" i="165"/>
  <c r="EE164" i="165"/>
  <c r="ET163" i="165"/>
  <c r="EH164" i="165"/>
  <c r="EK166" i="165"/>
  <c r="EW165" i="165"/>
  <c r="EZ164" i="165"/>
  <c r="EN165" i="165"/>
  <c r="ER163" i="165"/>
  <c r="EF164" i="165"/>
  <c r="EM165" i="165"/>
  <c r="EY164" i="165"/>
  <c r="EG164" i="165"/>
  <c r="ES163" i="165"/>
  <c r="EI166" i="165"/>
  <c r="EU165" i="165"/>
  <c r="EM147" i="165"/>
  <c r="EW164" i="165" l="1"/>
  <c r="EK165" i="165"/>
  <c r="EG163" i="165"/>
  <c r="ES162" i="165"/>
  <c r="EH163" i="165"/>
  <c r="ET162" i="165"/>
  <c r="EM164" i="165"/>
  <c r="EY163" i="165"/>
  <c r="DP164" i="165"/>
  <c r="EF163" i="165"/>
  <c r="ER162" i="165"/>
  <c r="EV163" i="165"/>
  <c r="EJ164" i="165"/>
  <c r="EZ163" i="165"/>
  <c r="EN164" i="165"/>
  <c r="EU164" i="165"/>
  <c r="EI165" i="165"/>
  <c r="EQ162" i="165"/>
  <c r="EE163" i="165"/>
  <c r="EM146" i="165"/>
  <c r="DP163" i="165" l="1"/>
  <c r="EZ162" i="165"/>
  <c r="EN163" i="165"/>
  <c r="ES161" i="165"/>
  <c r="EG162" i="165"/>
  <c r="EH162" i="165"/>
  <c r="ET161" i="165"/>
  <c r="EV162" i="165"/>
  <c r="EJ163" i="165"/>
  <c r="EU163" i="165"/>
  <c r="EI164" i="165"/>
  <c r="ER161" i="165"/>
  <c r="EF162" i="165"/>
  <c r="EY162" i="165"/>
  <c r="EM163" i="165"/>
  <c r="EQ161" i="165"/>
  <c r="EE162" i="165"/>
  <c r="EK164" i="165"/>
  <c r="EW163" i="165"/>
  <c r="EM145" i="165"/>
  <c r="EK163" i="165" l="1"/>
  <c r="EW162" i="165"/>
  <c r="EV161" i="165"/>
  <c r="EJ162" i="165"/>
  <c r="EH161" i="165"/>
  <c r="ET160" i="165"/>
  <c r="DP162" i="165"/>
  <c r="EG161" i="165"/>
  <c r="ES160" i="165"/>
  <c r="EN162" i="165"/>
  <c r="EZ161" i="165"/>
  <c r="EU162" i="165"/>
  <c r="EI163" i="165"/>
  <c r="EQ160" i="165"/>
  <c r="EE161" i="165"/>
  <c r="EM162" i="165"/>
  <c r="EY161" i="165"/>
  <c r="EF161" i="165"/>
  <c r="ER160" i="165"/>
  <c r="EM144" i="165"/>
  <c r="EU161" i="165" l="1"/>
  <c r="EI162" i="165"/>
  <c r="EG160" i="165"/>
  <c r="ES159" i="165"/>
  <c r="EV160" i="165"/>
  <c r="EJ161" i="165"/>
  <c r="EN161" i="165"/>
  <c r="EZ160" i="165"/>
  <c r="ET159" i="165"/>
  <c r="EH160" i="165"/>
  <c r="DP161" i="165"/>
  <c r="EW161" i="165"/>
  <c r="EK162" i="165"/>
  <c r="EF160" i="165"/>
  <c r="ER159" i="165"/>
  <c r="EM161" i="165"/>
  <c r="EY160" i="165"/>
  <c r="EQ159" i="165"/>
  <c r="EE160" i="165"/>
  <c r="EM143" i="165"/>
  <c r="DP160" i="165" l="1"/>
  <c r="ER158" i="165"/>
  <c r="EF159" i="165"/>
  <c r="EZ159" i="165"/>
  <c r="EN160" i="165"/>
  <c r="EE159" i="165"/>
  <c r="EQ158" i="165"/>
  <c r="EV159" i="165"/>
  <c r="EJ160" i="165"/>
  <c r="ET158" i="165"/>
  <c r="EH159" i="165"/>
  <c r="EY159" i="165"/>
  <c r="EM160" i="165"/>
  <c r="ES158" i="165"/>
  <c r="EG159" i="165"/>
  <c r="EW160" i="165"/>
  <c r="EK161" i="165"/>
  <c r="EI161" i="165"/>
  <c r="EU160" i="165"/>
  <c r="EM142" i="165"/>
  <c r="EV158" i="165" l="1"/>
  <c r="EJ159" i="165"/>
  <c r="EY158" i="165"/>
  <c r="EM158" i="165" s="1"/>
  <c r="EM159" i="165"/>
  <c r="DP159" i="165"/>
  <c r="EU159" i="165"/>
  <c r="EI160" i="165"/>
  <c r="ER157" i="165"/>
  <c r="EF158" i="165"/>
  <c r="EW159" i="165"/>
  <c r="EK160" i="165"/>
  <c r="ET157" i="165"/>
  <c r="EH158" i="165"/>
  <c r="EZ158" i="165"/>
  <c r="EN159" i="165"/>
  <c r="EG158" i="165"/>
  <c r="ES157" i="165"/>
  <c r="EE158" i="165"/>
  <c r="EQ157" i="165"/>
  <c r="EM141" i="165"/>
  <c r="EH157" i="165" l="1"/>
  <c r="ET156" i="165"/>
  <c r="EI159" i="165"/>
  <c r="EU158" i="165"/>
  <c r="EF157" i="165"/>
  <c r="ER156" i="165"/>
  <c r="DP158" i="165"/>
  <c r="EE157" i="165"/>
  <c r="EQ156" i="165"/>
  <c r="EG157" i="165"/>
  <c r="ES156" i="165"/>
  <c r="EK159" i="165"/>
  <c r="EW158" i="165"/>
  <c r="EN158" i="165"/>
  <c r="EZ157" i="165"/>
  <c r="EV157" i="165"/>
  <c r="EJ158" i="165"/>
  <c r="EM140" i="165"/>
  <c r="EW157" i="165" l="1"/>
  <c r="EK158" i="165"/>
  <c r="EJ157" i="165"/>
  <c r="EV156" i="165"/>
  <c r="DP157" i="165"/>
  <c r="K157" i="165" s="1"/>
  <c r="CW157" i="165" s="1"/>
  <c r="ER155" i="165"/>
  <c r="EF156" i="165"/>
  <c r="ET155" i="165"/>
  <c r="EH156" i="165"/>
  <c r="EQ155" i="165"/>
  <c r="EE156" i="165"/>
  <c r="DP156" i="165" s="1"/>
  <c r="K156" i="165" s="1"/>
  <c r="CW156" i="165" s="1"/>
  <c r="EN157" i="165"/>
  <c r="EZ156" i="165"/>
  <c r="EU157" i="165"/>
  <c r="EI158" i="165"/>
  <c r="ES155" i="165"/>
  <c r="EG156" i="165"/>
  <c r="EM139" i="165"/>
  <c r="ET154" i="165" l="1"/>
  <c r="EH155" i="165"/>
  <c r="ES154" i="165"/>
  <c r="EG155" i="165"/>
  <c r="EQ154" i="165"/>
  <c r="EE155" i="165"/>
  <c r="DP155" i="165" s="1"/>
  <c r="K155" i="165" s="1"/>
  <c r="CW155" i="165" s="1"/>
  <c r="ER154" i="165"/>
  <c r="EF155" i="165"/>
  <c r="EI157" i="165"/>
  <c r="EU156" i="165"/>
  <c r="EV155" i="165"/>
  <c r="EJ156" i="165"/>
  <c r="EK157" i="165"/>
  <c r="EW156" i="165"/>
  <c r="EZ155" i="165"/>
  <c r="EN156" i="165"/>
  <c r="EM138" i="165"/>
  <c r="EW155" i="165" l="1"/>
  <c r="EK156" i="165"/>
  <c r="EU155" i="165"/>
  <c r="EI156" i="165"/>
  <c r="EQ153" i="165"/>
  <c r="EE154" i="165"/>
  <c r="DP154" i="165" s="1"/>
  <c r="K154" i="165" s="1"/>
  <c r="CW154" i="165" s="1"/>
  <c r="ES153" i="165"/>
  <c r="EG154" i="165"/>
  <c r="EV154" i="165"/>
  <c r="EJ155" i="165"/>
  <c r="EZ154" i="165"/>
  <c r="EN155" i="165"/>
  <c r="ER153" i="165"/>
  <c r="EF154" i="165"/>
  <c r="ET153" i="165"/>
  <c r="EH154" i="165"/>
  <c r="EE136" i="165"/>
  <c r="DP136" i="165" s="1"/>
  <c r="K136" i="165" s="1"/>
  <c r="CW136" i="165" s="1"/>
  <c r="EM137" i="165"/>
  <c r="EZ153" i="165" l="1"/>
  <c r="EN154" i="165"/>
  <c r="EV153" i="165"/>
  <c r="EJ154" i="165"/>
  <c r="EQ152" i="165"/>
  <c r="EE153" i="165"/>
  <c r="DP153" i="165" s="1"/>
  <c r="K153" i="165" s="1"/>
  <c r="CW153" i="165" s="1"/>
  <c r="EU154" i="165"/>
  <c r="EI155" i="165"/>
  <c r="ER152" i="165"/>
  <c r="EF153" i="165"/>
  <c r="ES152" i="165"/>
  <c r="EG153" i="165"/>
  <c r="ET152" i="165"/>
  <c r="EH153" i="165"/>
  <c r="EW154" i="165"/>
  <c r="EK155" i="165"/>
  <c r="EE135" i="165"/>
  <c r="DP135" i="165" s="1"/>
  <c r="K135" i="165" s="1"/>
  <c r="CW135" i="165" s="1"/>
  <c r="EM136" i="165"/>
  <c r="EW153" i="165" l="1"/>
  <c r="EK154" i="165"/>
  <c r="ER151" i="165"/>
  <c r="EF152" i="165"/>
  <c r="ET151" i="165"/>
  <c r="EH152" i="165"/>
  <c r="EV152" i="165"/>
  <c r="EJ153" i="165"/>
  <c r="EQ151" i="165"/>
  <c r="EE152" i="165"/>
  <c r="DP152" i="165" s="1"/>
  <c r="K152" i="165" s="1"/>
  <c r="CW152" i="165" s="1"/>
  <c r="ES151" i="165"/>
  <c r="EG152" i="165"/>
  <c r="EU153" i="165"/>
  <c r="EI154" i="165"/>
  <c r="EZ152" i="165"/>
  <c r="EN153" i="165"/>
  <c r="EM135" i="165"/>
  <c r="EE134" i="165"/>
  <c r="DP134" i="165" s="1"/>
  <c r="K134" i="165" s="1"/>
  <c r="CW134" i="165" s="1"/>
  <c r="ES150" i="165" l="1"/>
  <c r="EG151" i="165"/>
  <c r="EU152" i="165"/>
  <c r="EI153" i="165"/>
  <c r="ER150" i="165"/>
  <c r="EF151" i="165"/>
  <c r="EV151" i="165"/>
  <c r="EJ152" i="165"/>
  <c r="ET150" i="165"/>
  <c r="EH151" i="165"/>
  <c r="EZ151" i="165"/>
  <c r="EN152" i="165"/>
  <c r="EQ150" i="165"/>
  <c r="EE151" i="165"/>
  <c r="DP151" i="165" s="1"/>
  <c r="K151" i="165" s="1"/>
  <c r="CW151" i="165" s="1"/>
  <c r="EW152" i="165"/>
  <c r="EK153" i="165"/>
  <c r="EE133" i="165"/>
  <c r="DP133" i="165" s="1"/>
  <c r="K133" i="165" s="1"/>
  <c r="CW133" i="165" s="1"/>
  <c r="EM134" i="165"/>
  <c r="EZ150" i="165" l="1"/>
  <c r="EN151" i="165"/>
  <c r="EQ149" i="165"/>
  <c r="EE150" i="165"/>
  <c r="DP150" i="165" s="1"/>
  <c r="K150" i="165" s="1"/>
  <c r="CW150" i="165" s="1"/>
  <c r="EV150" i="165"/>
  <c r="EJ151" i="165"/>
  <c r="EU151" i="165"/>
  <c r="EI152" i="165"/>
  <c r="EW151" i="165"/>
  <c r="EK152" i="165"/>
  <c r="ER149" i="165"/>
  <c r="EF150" i="165"/>
  <c r="ET149" i="165"/>
  <c r="EH150" i="165"/>
  <c r="ES149" i="165"/>
  <c r="EG150" i="165"/>
  <c r="EE132" i="165"/>
  <c r="DP132" i="165" s="1"/>
  <c r="K132" i="165" s="1"/>
  <c r="CW132" i="165" s="1"/>
  <c r="EM133" i="165"/>
  <c r="EW150" i="165" l="1"/>
  <c r="EK151" i="165"/>
  <c r="ET148" i="165"/>
  <c r="EH149" i="165"/>
  <c r="ER148" i="165"/>
  <c r="EF149" i="165"/>
  <c r="EU150" i="165"/>
  <c r="EI151" i="165"/>
  <c r="EQ148" i="165"/>
  <c r="EE149" i="165"/>
  <c r="DP149" i="165" s="1"/>
  <c r="K149" i="165" s="1"/>
  <c r="CW149" i="165" s="1"/>
  <c r="EV149" i="165"/>
  <c r="EJ150" i="165"/>
  <c r="ES148" i="165"/>
  <c r="EG149" i="165"/>
  <c r="EZ149" i="165"/>
  <c r="EN150" i="165"/>
  <c r="EM132" i="165"/>
  <c r="EE131" i="165"/>
  <c r="DP131" i="165" s="1"/>
  <c r="K131" i="165" s="1"/>
  <c r="CW131" i="165" s="1"/>
  <c r="EV148" i="165" l="1"/>
  <c r="EJ149" i="165"/>
  <c r="EZ148" i="165"/>
  <c r="EN149" i="165"/>
  <c r="EQ147" i="165"/>
  <c r="EE148" i="165"/>
  <c r="DP148" i="165" s="1"/>
  <c r="K148" i="165" s="1"/>
  <c r="CW148" i="165" s="1"/>
  <c r="ES147" i="165"/>
  <c r="EG148" i="165"/>
  <c r="ER147" i="165"/>
  <c r="EF148" i="165"/>
  <c r="EU149" i="165"/>
  <c r="EI150" i="165"/>
  <c r="ET147" i="165"/>
  <c r="EH148" i="165"/>
  <c r="EW149" i="165"/>
  <c r="EK150" i="165"/>
  <c r="EM131" i="165"/>
  <c r="EE130" i="165"/>
  <c r="DP130" i="165" s="1"/>
  <c r="K130" i="165" s="1"/>
  <c r="CW130" i="165" s="1"/>
  <c r="ER146" i="165" l="1"/>
  <c r="EF147" i="165"/>
  <c r="EW148" i="165"/>
  <c r="EK149" i="165"/>
  <c r="EZ147" i="165"/>
  <c r="EN148" i="165"/>
  <c r="ET146" i="165"/>
  <c r="EH147" i="165"/>
  <c r="ES146" i="165"/>
  <c r="EG147" i="165"/>
  <c r="EU148" i="165"/>
  <c r="EI149" i="165"/>
  <c r="EQ146" i="165"/>
  <c r="EE147" i="165"/>
  <c r="DP147" i="165" s="1"/>
  <c r="K147" i="165" s="1"/>
  <c r="CW147" i="165" s="1"/>
  <c r="EV147" i="165"/>
  <c r="EJ148" i="165"/>
  <c r="EM130" i="165"/>
  <c r="EE129" i="165"/>
  <c r="DP129" i="165" s="1"/>
  <c r="K129" i="165" s="1"/>
  <c r="CW129" i="165" s="1"/>
  <c r="EU147" i="165" l="1"/>
  <c r="EI148" i="165"/>
  <c r="EV146" i="165"/>
  <c r="EJ147" i="165"/>
  <c r="ES145" i="165"/>
  <c r="EG146" i="165"/>
  <c r="ET145" i="165"/>
  <c r="EH146" i="165"/>
  <c r="EW147" i="165"/>
  <c r="EK148" i="165"/>
  <c r="EZ146" i="165"/>
  <c r="EN147" i="165"/>
  <c r="EQ145" i="165"/>
  <c r="EE146" i="165"/>
  <c r="DP146" i="165" s="1"/>
  <c r="K146" i="165" s="1"/>
  <c r="CW146" i="165" s="1"/>
  <c r="ER145" i="165"/>
  <c r="EF146" i="165"/>
  <c r="EM129" i="165"/>
  <c r="EE128" i="165"/>
  <c r="DP128" i="165" s="1"/>
  <c r="K128" i="165" s="1"/>
  <c r="CW128" i="165" s="1"/>
  <c r="EZ145" i="165" l="1"/>
  <c r="EN146" i="165"/>
  <c r="EW146" i="165"/>
  <c r="EK147" i="165"/>
  <c r="EV145" i="165"/>
  <c r="EJ146" i="165"/>
  <c r="EQ144" i="165"/>
  <c r="EE145" i="165"/>
  <c r="DP145" i="165" s="1"/>
  <c r="K145" i="165" s="1"/>
  <c r="CW145" i="165" s="1"/>
  <c r="ET144" i="165"/>
  <c r="EH145" i="165"/>
  <c r="ER144" i="165"/>
  <c r="EF145" i="165"/>
  <c r="ES144" i="165"/>
  <c r="EG145" i="165"/>
  <c r="EU146" i="165"/>
  <c r="EI147" i="165"/>
  <c r="EE127" i="165"/>
  <c r="DP127" i="165" s="1"/>
  <c r="K127" i="165" s="1"/>
  <c r="CW127" i="165" s="1"/>
  <c r="EM128" i="165"/>
  <c r="ES143" i="165" l="1"/>
  <c r="EG144" i="165"/>
  <c r="EQ143" i="165"/>
  <c r="EE144" i="165"/>
  <c r="DP144" i="165" s="1"/>
  <c r="K144" i="165" s="1"/>
  <c r="CW144" i="165" s="1"/>
  <c r="ER143" i="165"/>
  <c r="EF144" i="165"/>
  <c r="EW145" i="165"/>
  <c r="EK146" i="165"/>
  <c r="EV144" i="165"/>
  <c r="EJ145" i="165"/>
  <c r="EU145" i="165"/>
  <c r="EI146" i="165"/>
  <c r="ET143" i="165"/>
  <c r="EH144" i="165"/>
  <c r="EZ144" i="165"/>
  <c r="EN145" i="165"/>
  <c r="EM127" i="165"/>
  <c r="EE126" i="165"/>
  <c r="DP126" i="165" s="1"/>
  <c r="K126" i="165" s="1"/>
  <c r="CW126" i="165" s="1"/>
  <c r="EV143" i="165" l="1"/>
  <c r="EJ144" i="165"/>
  <c r="EZ143" i="165"/>
  <c r="EN144" i="165"/>
  <c r="EU144" i="165"/>
  <c r="EI145" i="165"/>
  <c r="EW144" i="165"/>
  <c r="EK145" i="165"/>
  <c r="ER142" i="165"/>
  <c r="EF143" i="165"/>
  <c r="ET142" i="165"/>
  <c r="EH143" i="165"/>
  <c r="EQ142" i="165"/>
  <c r="EE143" i="165"/>
  <c r="DP143" i="165" s="1"/>
  <c r="K143" i="165" s="1"/>
  <c r="CW143" i="165" s="1"/>
  <c r="ES142" i="165"/>
  <c r="EG143" i="165"/>
  <c r="EE125" i="165"/>
  <c r="DP125" i="165" s="1"/>
  <c r="K125" i="165" s="1"/>
  <c r="CW125" i="165" s="1"/>
  <c r="EM126" i="165"/>
  <c r="ET141" i="165" l="1"/>
  <c r="EH142" i="165"/>
  <c r="EQ141" i="165"/>
  <c r="EE142" i="165"/>
  <c r="DP142" i="165" s="1"/>
  <c r="K142" i="165" s="1"/>
  <c r="CW142" i="165" s="1"/>
  <c r="EW143" i="165"/>
  <c r="EK144" i="165"/>
  <c r="ES141" i="165"/>
  <c r="EG142" i="165"/>
  <c r="EZ142" i="165"/>
  <c r="EN143" i="165"/>
  <c r="ER141" i="165"/>
  <c r="EF142" i="165"/>
  <c r="EU143" i="165"/>
  <c r="EI144" i="165"/>
  <c r="EV142" i="165"/>
  <c r="EJ143" i="165"/>
  <c r="EM125" i="165"/>
  <c r="EE124" i="165"/>
  <c r="DP124" i="165" s="1"/>
  <c r="K124" i="165" s="1"/>
  <c r="CW124" i="165" s="1"/>
  <c r="EV141" i="165" l="1"/>
  <c r="EJ142" i="165"/>
  <c r="ER140" i="165"/>
  <c r="EF141" i="165"/>
  <c r="EU142" i="165"/>
  <c r="EI143" i="165"/>
  <c r="ES140" i="165"/>
  <c r="EG141" i="165"/>
  <c r="EQ140" i="165"/>
  <c r="EE141" i="165"/>
  <c r="DP141" i="165" s="1"/>
  <c r="K141" i="165" s="1"/>
  <c r="CW141" i="165" s="1"/>
  <c r="EZ141" i="165"/>
  <c r="EN142" i="165"/>
  <c r="EW142" i="165"/>
  <c r="EK143" i="165"/>
  <c r="ET140" i="165"/>
  <c r="EH141" i="165"/>
  <c r="EM124" i="165"/>
  <c r="EE123" i="165"/>
  <c r="DP123" i="165" s="1"/>
  <c r="K123" i="165" s="1"/>
  <c r="CW123" i="165" s="1"/>
  <c r="EZ140" i="165" l="1"/>
  <c r="EN141" i="165"/>
  <c r="ES139" i="165"/>
  <c r="EG140" i="165"/>
  <c r="ET139" i="165"/>
  <c r="EH140" i="165"/>
  <c r="EQ139" i="165"/>
  <c r="EE140" i="165"/>
  <c r="DP140" i="165" s="1"/>
  <c r="K140" i="165" s="1"/>
  <c r="CW140" i="165" s="1"/>
  <c r="EU141" i="165"/>
  <c r="EI142" i="165"/>
  <c r="EW141" i="165"/>
  <c r="EK142" i="165"/>
  <c r="ER139" i="165"/>
  <c r="EF140" i="165"/>
  <c r="EV140" i="165"/>
  <c r="EJ141" i="165"/>
  <c r="EE122" i="165"/>
  <c r="DP122" i="165" s="1"/>
  <c r="K122" i="165" s="1"/>
  <c r="CW122" i="165" s="1"/>
  <c r="EM123" i="165"/>
  <c r="EV139" i="165" l="1"/>
  <c r="EJ140" i="165"/>
  <c r="EU140" i="165"/>
  <c r="EI141" i="165"/>
  <c r="EW140" i="165"/>
  <c r="EK141" i="165"/>
  <c r="ES138" i="165"/>
  <c r="EG139" i="165"/>
  <c r="ET138" i="165"/>
  <c r="EH139" i="165"/>
  <c r="ER138" i="165"/>
  <c r="EF139" i="165"/>
  <c r="EQ138" i="165"/>
  <c r="EE139" i="165"/>
  <c r="DP139" i="165" s="1"/>
  <c r="K139" i="165" s="1"/>
  <c r="CW139" i="165" s="1"/>
  <c r="EZ139" i="165"/>
  <c r="EN140" i="165"/>
  <c r="EM122" i="165"/>
  <c r="EE121" i="165"/>
  <c r="DP121" i="165" s="1"/>
  <c r="K121" i="165" s="1"/>
  <c r="CW121" i="165" s="1"/>
  <c r="EQ137" i="165" l="1"/>
  <c r="EE137" i="165" s="1"/>
  <c r="DP137" i="165" s="1"/>
  <c r="K137" i="165" s="1"/>
  <c r="CW137" i="165" s="1"/>
  <c r="EE138" i="165"/>
  <c r="DP138" i="165" s="1"/>
  <c r="K138" i="165" s="1"/>
  <c r="CW138" i="165" s="1"/>
  <c r="ER137" i="165"/>
  <c r="EF138" i="165"/>
  <c r="ES137" i="165"/>
  <c r="EG138" i="165"/>
  <c r="ET137" i="165"/>
  <c r="EH138" i="165"/>
  <c r="EZ138" i="165"/>
  <c r="EN139" i="165"/>
  <c r="EW139" i="165"/>
  <c r="EK140" i="165"/>
  <c r="EU139" i="165"/>
  <c r="EI140" i="165"/>
  <c r="EV138" i="165"/>
  <c r="EJ139" i="165"/>
  <c r="EE120" i="165"/>
  <c r="DP120" i="165" s="1"/>
  <c r="K120" i="165" s="1"/>
  <c r="CW120" i="165" s="1"/>
  <c r="EM121" i="165"/>
  <c r="EU138" i="165" l="1"/>
  <c r="EI139" i="165"/>
  <c r="EW138" i="165"/>
  <c r="EK139" i="165"/>
  <c r="ER136" i="165"/>
  <c r="EF137" i="165"/>
  <c r="EZ137" i="165"/>
  <c r="EN138" i="165"/>
  <c r="ES136" i="165"/>
  <c r="EG137" i="165"/>
  <c r="EV137" i="165"/>
  <c r="EJ138" i="165"/>
  <c r="ET136" i="165"/>
  <c r="EH137" i="165"/>
  <c r="EM120" i="165"/>
  <c r="EE119" i="165"/>
  <c r="DP119" i="165" s="1"/>
  <c r="K119" i="165" s="1"/>
  <c r="CW119" i="165" s="1"/>
  <c r="EV136" i="165" l="1"/>
  <c r="EJ137" i="165"/>
  <c r="ES135" i="165"/>
  <c r="EG136" i="165"/>
  <c r="EW137" i="165"/>
  <c r="EK138" i="165"/>
  <c r="ET135" i="165"/>
  <c r="EH136" i="165"/>
  <c r="ER135" i="165"/>
  <c r="EF136" i="165"/>
  <c r="EZ136" i="165"/>
  <c r="EN137" i="165"/>
  <c r="EU137" i="165"/>
  <c r="EI138" i="165"/>
  <c r="EM119" i="165"/>
  <c r="EE118" i="165"/>
  <c r="DP118" i="165" s="1"/>
  <c r="K118" i="165" s="1"/>
  <c r="CW118" i="165" s="1"/>
  <c r="ER134" i="165" l="1"/>
  <c r="EF135" i="165"/>
  <c r="EU136" i="165"/>
  <c r="EI137" i="165"/>
  <c r="EZ135" i="165"/>
  <c r="EN136" i="165"/>
  <c r="ET134" i="165"/>
  <c r="EH135" i="165"/>
  <c r="EW136" i="165"/>
  <c r="EK137" i="165"/>
  <c r="ES134" i="165"/>
  <c r="EG135" i="165"/>
  <c r="EV135" i="165"/>
  <c r="EJ136" i="165"/>
  <c r="EM118" i="165"/>
  <c r="EE117" i="165"/>
  <c r="DP117" i="165" s="1"/>
  <c r="K117" i="165" s="1"/>
  <c r="CW117" i="165" s="1"/>
  <c r="EV134" i="165" l="1"/>
  <c r="EJ135" i="165"/>
  <c r="ET133" i="165"/>
  <c r="EH134" i="165"/>
  <c r="EU135" i="165"/>
  <c r="EI136" i="165"/>
  <c r="EW135" i="165"/>
  <c r="EK136" i="165"/>
  <c r="ES133" i="165"/>
  <c r="EG134" i="165"/>
  <c r="EZ134" i="165"/>
  <c r="EN135" i="165"/>
  <c r="ER133" i="165"/>
  <c r="EF134" i="165"/>
  <c r="EM117" i="165"/>
  <c r="EE116" i="165"/>
  <c r="DP116" i="165" s="1"/>
  <c r="K116" i="165" s="1"/>
  <c r="CW116" i="165" s="1"/>
  <c r="EZ133" i="165" l="1"/>
  <c r="EN134" i="165"/>
  <c r="ER132" i="165"/>
  <c r="EF133" i="165"/>
  <c r="ET132" i="165"/>
  <c r="EH133" i="165"/>
  <c r="ES132" i="165"/>
  <c r="EG133" i="165"/>
  <c r="EU134" i="165"/>
  <c r="EI135" i="165"/>
  <c r="EW134" i="165"/>
  <c r="EK135" i="165"/>
  <c r="EV133" i="165"/>
  <c r="EJ134" i="165"/>
  <c r="EE115" i="165"/>
  <c r="DP115" i="165" s="1"/>
  <c r="K115" i="165" s="1"/>
  <c r="CW115" i="165" s="1"/>
  <c r="EM116" i="165"/>
  <c r="EU133" i="165" l="1"/>
  <c r="EI134" i="165"/>
  <c r="ER131" i="165"/>
  <c r="EF132" i="165"/>
  <c r="EW133" i="165"/>
  <c r="EK134" i="165"/>
  <c r="EV132" i="165"/>
  <c r="EJ133" i="165"/>
  <c r="ES131" i="165"/>
  <c r="EG132" i="165"/>
  <c r="ET131" i="165"/>
  <c r="EH132" i="165"/>
  <c r="EZ132" i="165"/>
  <c r="EN133" i="165"/>
  <c r="EM115" i="165"/>
  <c r="EE114" i="165"/>
  <c r="DP114" i="165" s="1"/>
  <c r="K114" i="165" s="1"/>
  <c r="CW114" i="165" s="1"/>
  <c r="EZ131" i="165" l="1"/>
  <c r="EN132" i="165"/>
  <c r="EV131" i="165"/>
  <c r="EJ132" i="165"/>
  <c r="ET130" i="165"/>
  <c r="EH131" i="165"/>
  <c r="ER130" i="165"/>
  <c r="EF131" i="165"/>
  <c r="ES130" i="165"/>
  <c r="EG131" i="165"/>
  <c r="EW132" i="165"/>
  <c r="EK133" i="165"/>
  <c r="EU132" i="165"/>
  <c r="EI133" i="165"/>
  <c r="EM114" i="165"/>
  <c r="EE113" i="165"/>
  <c r="DP113" i="165" s="1"/>
  <c r="K113" i="165" s="1"/>
  <c r="CW113" i="165" s="1"/>
  <c r="ES129" i="165" l="1"/>
  <c r="EG130" i="165"/>
  <c r="EW131" i="165"/>
  <c r="EK132" i="165"/>
  <c r="ER129" i="165"/>
  <c r="EF130" i="165"/>
  <c r="EV130" i="165"/>
  <c r="EJ131" i="165"/>
  <c r="EU131" i="165"/>
  <c r="EI132" i="165"/>
  <c r="ET129" i="165"/>
  <c r="EH130" i="165"/>
  <c r="EZ130" i="165"/>
  <c r="EN131" i="165"/>
  <c r="EG122" i="165"/>
  <c r="EE112" i="165"/>
  <c r="DP112" i="165" s="1"/>
  <c r="K112" i="165" s="1"/>
  <c r="CW112" i="165" s="1"/>
  <c r="EM113" i="165"/>
  <c r="EV129" i="165" l="1"/>
  <c r="EJ130" i="165"/>
  <c r="ET128" i="165"/>
  <c r="EH129" i="165"/>
  <c r="EW130" i="165"/>
  <c r="EK131" i="165"/>
  <c r="EU130" i="165"/>
  <c r="EI131" i="165"/>
  <c r="ER128" i="165"/>
  <c r="EF129" i="165"/>
  <c r="EZ129" i="165"/>
  <c r="EN130" i="165"/>
  <c r="ES128" i="165"/>
  <c r="EG129" i="165"/>
  <c r="EG121" i="165"/>
  <c r="EM112" i="165"/>
  <c r="EE111" i="165"/>
  <c r="DP111" i="165" s="1"/>
  <c r="K111" i="165" s="1"/>
  <c r="CW111" i="165" s="1"/>
  <c r="EZ128" i="165" l="1"/>
  <c r="EN129" i="165"/>
  <c r="EW129" i="165"/>
  <c r="EK130" i="165"/>
  <c r="ER127" i="165"/>
  <c r="EF128" i="165"/>
  <c r="ES127" i="165"/>
  <c r="EG128" i="165"/>
  <c r="EU129" i="165"/>
  <c r="EI130" i="165"/>
  <c r="ET127" i="165"/>
  <c r="EH128" i="165"/>
  <c r="EV128" i="165"/>
  <c r="EJ129" i="165"/>
  <c r="EM111" i="165"/>
  <c r="EG120" i="165"/>
  <c r="EE110" i="165"/>
  <c r="DP110" i="165" s="1"/>
  <c r="K110" i="165" s="1"/>
  <c r="CW110" i="165" s="1"/>
  <c r="EV127" i="165" l="1"/>
  <c r="EJ128" i="165"/>
  <c r="ES126" i="165"/>
  <c r="EG127" i="165"/>
  <c r="EU128" i="165"/>
  <c r="EI129" i="165"/>
  <c r="ET126" i="165"/>
  <c r="EH127" i="165"/>
  <c r="ER126" i="165"/>
  <c r="EF127" i="165"/>
  <c r="EW128" i="165"/>
  <c r="EK129" i="165"/>
  <c r="EZ127" i="165"/>
  <c r="EN128" i="165"/>
  <c r="EE109" i="165"/>
  <c r="DP109" i="165" s="1"/>
  <c r="K109" i="165" s="1"/>
  <c r="CW109" i="165" s="1"/>
  <c r="EG119" i="165"/>
  <c r="EM110" i="165"/>
  <c r="EZ126" i="165" l="1"/>
  <c r="EN127" i="165"/>
  <c r="ET125" i="165"/>
  <c r="EH126" i="165"/>
  <c r="ER125" i="165"/>
  <c r="EF126" i="165"/>
  <c r="EW127" i="165"/>
  <c r="EK128" i="165"/>
  <c r="EU127" i="165"/>
  <c r="EI128" i="165"/>
  <c r="ES125" i="165"/>
  <c r="EG126" i="165"/>
  <c r="EV126" i="165"/>
  <c r="EJ127" i="165"/>
  <c r="EG118" i="165"/>
  <c r="EM109" i="165"/>
  <c r="EE108" i="165"/>
  <c r="DP108" i="165" s="1"/>
  <c r="K108" i="165" s="1"/>
  <c r="CW108" i="165" s="1"/>
  <c r="EK109" i="165"/>
  <c r="ES124" i="165" l="1"/>
  <c r="EG125" i="165"/>
  <c r="ER124" i="165"/>
  <c r="EF125" i="165"/>
  <c r="EV125" i="165"/>
  <c r="EJ126" i="165"/>
  <c r="EW126" i="165"/>
  <c r="EK127" i="165"/>
  <c r="ET124" i="165"/>
  <c r="EH125" i="165"/>
  <c r="EU126" i="165"/>
  <c r="EI127" i="165"/>
  <c r="EZ125" i="165"/>
  <c r="EN126" i="165"/>
  <c r="EK108" i="165"/>
  <c r="EM108" i="165"/>
  <c r="EG117" i="165"/>
  <c r="EE107" i="165"/>
  <c r="DP107" i="165" s="1"/>
  <c r="K107" i="165" s="1"/>
  <c r="CW107" i="165" s="1"/>
  <c r="ET123" i="165" l="1"/>
  <c r="EH124" i="165"/>
  <c r="EU125" i="165"/>
  <c r="EI126" i="165"/>
  <c r="ER123" i="165"/>
  <c r="EF124" i="165"/>
  <c r="EZ124" i="165"/>
  <c r="EN125" i="165"/>
  <c r="EW125" i="165"/>
  <c r="EK126" i="165"/>
  <c r="EV124" i="165"/>
  <c r="EJ125" i="165"/>
  <c r="ES123" i="165"/>
  <c r="EG123" i="165" s="1"/>
  <c r="EG124" i="165"/>
  <c r="EE106" i="165"/>
  <c r="DP106" i="165" s="1"/>
  <c r="K106" i="165" s="1"/>
  <c r="CW106" i="165" s="1"/>
  <c r="EM107" i="165"/>
  <c r="EG116" i="165"/>
  <c r="EK107" i="165"/>
  <c r="EV123" i="165" l="1"/>
  <c r="EJ124" i="165"/>
  <c r="EZ123" i="165"/>
  <c r="EN124" i="165"/>
  <c r="EU124" i="165"/>
  <c r="EI125" i="165"/>
  <c r="EW124" i="165"/>
  <c r="EK125" i="165"/>
  <c r="ER122" i="165"/>
  <c r="EF123" i="165"/>
  <c r="ET122" i="165"/>
  <c r="EH123" i="165"/>
  <c r="EE105" i="165"/>
  <c r="DP105" i="165" s="1"/>
  <c r="K105" i="165" s="1"/>
  <c r="CW105" i="165" s="1"/>
  <c r="EG115" i="165"/>
  <c r="EK106" i="165"/>
  <c r="EM106" i="165"/>
  <c r="ER121" i="165" l="1"/>
  <c r="EF122" i="165"/>
  <c r="ET121" i="165"/>
  <c r="EH122" i="165"/>
  <c r="EU123" i="165"/>
  <c r="EI124" i="165"/>
  <c r="EW123" i="165"/>
  <c r="EK124" i="165"/>
  <c r="EZ122" i="165"/>
  <c r="EN123" i="165"/>
  <c r="EV122" i="165"/>
  <c r="EJ123" i="165"/>
  <c r="EM105" i="165"/>
  <c r="EG114" i="165"/>
  <c r="EK105" i="165"/>
  <c r="EE104" i="165"/>
  <c r="DP104" i="165" s="1"/>
  <c r="K104" i="165" s="1"/>
  <c r="CW104" i="165" s="1"/>
  <c r="EW122" i="165" l="1"/>
  <c r="EK123" i="165"/>
  <c r="ET120" i="165"/>
  <c r="EH121" i="165"/>
  <c r="EV121" i="165"/>
  <c r="EJ122" i="165"/>
  <c r="EZ121" i="165"/>
  <c r="EN122" i="165"/>
  <c r="EU122" i="165"/>
  <c r="EI123" i="165"/>
  <c r="ER120" i="165"/>
  <c r="EF121" i="165"/>
  <c r="EE103" i="165"/>
  <c r="DP103" i="165" s="1"/>
  <c r="K103" i="165" s="1"/>
  <c r="CW103" i="165" s="1"/>
  <c r="EM104" i="165"/>
  <c r="EK104" i="165"/>
  <c r="EG113" i="165"/>
  <c r="EZ120" i="165" l="1"/>
  <c r="EN121" i="165"/>
  <c r="EU121" i="165"/>
  <c r="EI122" i="165"/>
  <c r="EV120" i="165"/>
  <c r="EJ121" i="165"/>
  <c r="ER119" i="165"/>
  <c r="EF120" i="165"/>
  <c r="ET119" i="165"/>
  <c r="EH120" i="165"/>
  <c r="EW121" i="165"/>
  <c r="EK122" i="165"/>
  <c r="EG112" i="165"/>
  <c r="EE102" i="165"/>
  <c r="DP102" i="165" s="1"/>
  <c r="K102" i="165" s="1"/>
  <c r="CW102" i="165" s="1"/>
  <c r="EK103" i="165"/>
  <c r="EM103" i="165"/>
  <c r="ER118" i="165" l="1"/>
  <c r="EF119" i="165"/>
  <c r="EW120" i="165"/>
  <c r="EK121" i="165"/>
  <c r="ET118" i="165"/>
  <c r="EH119" i="165"/>
  <c r="EV119" i="165"/>
  <c r="EJ120" i="165"/>
  <c r="EU120" i="165"/>
  <c r="EI121" i="165"/>
  <c r="EZ119" i="165"/>
  <c r="EN120" i="165"/>
  <c r="EE101" i="165"/>
  <c r="DP101" i="165" s="1"/>
  <c r="K101" i="165" s="1"/>
  <c r="CW101" i="165" s="1"/>
  <c r="EG111" i="165"/>
  <c r="EM102" i="165"/>
  <c r="EK102" i="165"/>
  <c r="EZ118" i="165" l="1"/>
  <c r="EN119" i="165"/>
  <c r="EW119" i="165"/>
  <c r="EK120" i="165"/>
  <c r="EU119" i="165"/>
  <c r="EI120" i="165"/>
  <c r="ET117" i="165"/>
  <c r="EH118" i="165"/>
  <c r="EV118" i="165"/>
  <c r="EJ119" i="165"/>
  <c r="ER117" i="165"/>
  <c r="EF118" i="165"/>
  <c r="EG110" i="165"/>
  <c r="EE100" i="165"/>
  <c r="DP100" i="165" s="1"/>
  <c r="K100" i="165" s="1"/>
  <c r="CW100" i="165" s="1"/>
  <c r="EK101" i="165"/>
  <c r="EM101" i="165"/>
  <c r="EJ109" i="165"/>
  <c r="ET116" i="165" l="1"/>
  <c r="EH117" i="165"/>
  <c r="EV117" i="165"/>
  <c r="EJ118" i="165"/>
  <c r="ER116" i="165"/>
  <c r="EF117" i="165"/>
  <c r="EU118" i="165"/>
  <c r="EI119" i="165"/>
  <c r="EW118" i="165"/>
  <c r="EK119" i="165"/>
  <c r="EZ117" i="165"/>
  <c r="EN118" i="165"/>
  <c r="EE99" i="165"/>
  <c r="DP99" i="165" s="1"/>
  <c r="K99" i="165" s="1"/>
  <c r="CW99" i="165" s="1"/>
  <c r="EG109" i="165"/>
  <c r="EM100" i="165"/>
  <c r="EK100" i="165"/>
  <c r="EJ108" i="165"/>
  <c r="EU117" i="165" l="1"/>
  <c r="EI118" i="165"/>
  <c r="EV116" i="165"/>
  <c r="EJ117" i="165"/>
  <c r="EW117" i="165"/>
  <c r="EK118" i="165"/>
  <c r="EZ116" i="165"/>
  <c r="EN117" i="165"/>
  <c r="ER115" i="165"/>
  <c r="EF116" i="165"/>
  <c r="ET115" i="165"/>
  <c r="EH116" i="165"/>
  <c r="EG108" i="165"/>
  <c r="EK99" i="165"/>
  <c r="EJ107" i="165"/>
  <c r="EM99" i="165"/>
  <c r="EE98" i="165"/>
  <c r="DP98" i="165" s="1"/>
  <c r="K98" i="165" s="1"/>
  <c r="CW98" i="165" s="1"/>
  <c r="ER114" i="165" l="1"/>
  <c r="EF115" i="165"/>
  <c r="EZ115" i="165"/>
  <c r="EN116" i="165"/>
  <c r="ET114" i="165"/>
  <c r="EH115" i="165"/>
  <c r="EW116" i="165"/>
  <c r="EK117" i="165"/>
  <c r="EV115" i="165"/>
  <c r="EJ116" i="165"/>
  <c r="EU116" i="165"/>
  <c r="EI117" i="165"/>
  <c r="EG107" i="165"/>
  <c r="EM98" i="165"/>
  <c r="EN98" i="165"/>
  <c r="EK98" i="165"/>
  <c r="EJ106" i="165"/>
  <c r="EE97" i="165"/>
  <c r="DP97" i="165" s="1"/>
  <c r="K97" i="165" s="1"/>
  <c r="CW97" i="165" s="1"/>
  <c r="EV114" i="165" l="1"/>
  <c r="EJ115" i="165"/>
  <c r="EU115" i="165"/>
  <c r="EI116" i="165"/>
  <c r="ET113" i="165"/>
  <c r="EH114" i="165"/>
  <c r="EW115" i="165"/>
  <c r="EK116" i="165"/>
  <c r="EZ114" i="165"/>
  <c r="EN115" i="165"/>
  <c r="ER113" i="165"/>
  <c r="EF114" i="165"/>
  <c r="EJ105" i="165"/>
  <c r="EE96" i="165"/>
  <c r="DP96" i="165" s="1"/>
  <c r="K96" i="165" s="1"/>
  <c r="CW96" i="165" s="1"/>
  <c r="EM97" i="165"/>
  <c r="EK97" i="165"/>
  <c r="EG106" i="165"/>
  <c r="EN97" i="165"/>
  <c r="ER112" i="165" l="1"/>
  <c r="EF113" i="165"/>
  <c r="ET112" i="165"/>
  <c r="EH113" i="165"/>
  <c r="EZ113" i="165"/>
  <c r="EN114" i="165"/>
  <c r="EW114" i="165"/>
  <c r="EK115" i="165"/>
  <c r="EU114" i="165"/>
  <c r="EI115" i="165"/>
  <c r="EV113" i="165"/>
  <c r="EJ114" i="165"/>
  <c r="EM96" i="165"/>
  <c r="EE95" i="165"/>
  <c r="DP95" i="165" s="1"/>
  <c r="K95" i="165" s="1"/>
  <c r="CW95" i="165" s="1"/>
  <c r="EK96" i="165"/>
  <c r="EN96" i="165"/>
  <c r="EJ104" i="165"/>
  <c r="EG105" i="165"/>
  <c r="EW113" i="165" l="1"/>
  <c r="EK114" i="165"/>
  <c r="EZ112" i="165"/>
  <c r="EN113" i="165"/>
  <c r="EV112" i="165"/>
  <c r="EJ113" i="165"/>
  <c r="EU113" i="165"/>
  <c r="EI114" i="165"/>
  <c r="ET111" i="165"/>
  <c r="EH112" i="165"/>
  <c r="ER111" i="165"/>
  <c r="EF112" i="165"/>
  <c r="EN95" i="165"/>
  <c r="EE94" i="165"/>
  <c r="DP94" i="165" s="1"/>
  <c r="K94" i="165" s="1"/>
  <c r="CW94" i="165" s="1"/>
  <c r="EJ103" i="165"/>
  <c r="EK95" i="165"/>
  <c r="EM95" i="165"/>
  <c r="EG104" i="165"/>
  <c r="EV111" i="165" l="1"/>
  <c r="EJ112" i="165"/>
  <c r="ER110" i="165"/>
  <c r="EF111" i="165"/>
  <c r="ET110" i="165"/>
  <c r="EH111" i="165"/>
  <c r="EU112" i="165"/>
  <c r="EI113" i="165"/>
  <c r="EZ111" i="165"/>
  <c r="EN112" i="165"/>
  <c r="EW112" i="165"/>
  <c r="EK113" i="165"/>
  <c r="EE93" i="165"/>
  <c r="DP93" i="165" s="1"/>
  <c r="K93" i="165" s="1"/>
  <c r="CW93" i="165" s="1"/>
  <c r="EN94" i="165"/>
  <c r="EM94" i="165"/>
  <c r="EG103" i="165"/>
  <c r="EJ102" i="165"/>
  <c r="EK94" i="165"/>
  <c r="ET109" i="165" l="1"/>
  <c r="EH110" i="165"/>
  <c r="EW111" i="165"/>
  <c r="EK112" i="165"/>
  <c r="EU111" i="165"/>
  <c r="EI112" i="165"/>
  <c r="EZ110" i="165"/>
  <c r="EN111" i="165"/>
  <c r="ER109" i="165"/>
  <c r="EF110" i="165"/>
  <c r="EV110" i="165"/>
  <c r="EJ110" i="165" s="1"/>
  <c r="EJ111" i="165"/>
  <c r="EN93" i="165"/>
  <c r="EM93" i="165"/>
  <c r="EE92" i="165"/>
  <c r="DP92" i="165" s="1"/>
  <c r="K92" i="165" s="1"/>
  <c r="CW92" i="165" s="1"/>
  <c r="EG102" i="165"/>
  <c r="EK93" i="165"/>
  <c r="EJ101" i="165"/>
  <c r="EZ109" i="165" l="1"/>
  <c r="EN110" i="165"/>
  <c r="ER108" i="165"/>
  <c r="EF109" i="165"/>
  <c r="EU110" i="165"/>
  <c r="EI111" i="165"/>
  <c r="EW110" i="165"/>
  <c r="EK110" i="165" s="1"/>
  <c r="EK111" i="165"/>
  <c r="ET108" i="165"/>
  <c r="EH109" i="165"/>
  <c r="EK92" i="165"/>
  <c r="EE91" i="165"/>
  <c r="DP91" i="165" s="1"/>
  <c r="K91" i="165" s="1"/>
  <c r="CW91" i="165" s="1"/>
  <c r="EM92" i="165"/>
  <c r="EJ100" i="165"/>
  <c r="EN92" i="165"/>
  <c r="EG101" i="165"/>
  <c r="ET107" i="165" l="1"/>
  <c r="EH108" i="165"/>
  <c r="EU109" i="165"/>
  <c r="EI110" i="165"/>
  <c r="ER107" i="165"/>
  <c r="EF108" i="165"/>
  <c r="EZ108" i="165"/>
  <c r="EN109" i="165"/>
  <c r="EE90" i="165"/>
  <c r="DP90" i="165" s="1"/>
  <c r="K90" i="165" s="1"/>
  <c r="CW90" i="165" s="1"/>
  <c r="EM91" i="165"/>
  <c r="EJ99" i="165"/>
  <c r="EK91" i="165"/>
  <c r="EG100" i="165"/>
  <c r="EN91" i="165"/>
  <c r="EZ107" i="165" l="1"/>
  <c r="EN108" i="165"/>
  <c r="ER106" i="165"/>
  <c r="EF107" i="165"/>
  <c r="EU108" i="165"/>
  <c r="EI109" i="165"/>
  <c r="ET106" i="165"/>
  <c r="EH107" i="165"/>
  <c r="EG99" i="165"/>
  <c r="EM90" i="165"/>
  <c r="EJ98" i="165"/>
  <c r="EE89" i="165"/>
  <c r="DP89" i="165" s="1"/>
  <c r="K89" i="165" s="1"/>
  <c r="CW89" i="165" s="1"/>
  <c r="EK90" i="165"/>
  <c r="EN90" i="165"/>
  <c r="ET105" i="165" l="1"/>
  <c r="EH106" i="165"/>
  <c r="EU107" i="165"/>
  <c r="EI108" i="165"/>
  <c r="ER105" i="165"/>
  <c r="EF106" i="165"/>
  <c r="EZ106" i="165"/>
  <c r="EN107" i="165"/>
  <c r="EM89" i="165"/>
  <c r="EN89" i="165"/>
  <c r="EE88" i="165"/>
  <c r="DP88" i="165" s="1"/>
  <c r="K88" i="165" s="1"/>
  <c r="CW88" i="165" s="1"/>
  <c r="EG98" i="165"/>
  <c r="EJ97" i="165"/>
  <c r="EK89" i="165"/>
  <c r="EZ105" i="165" l="1"/>
  <c r="EN106" i="165"/>
  <c r="ER104" i="165"/>
  <c r="EF105" i="165"/>
  <c r="EU106" i="165"/>
  <c r="EI107" i="165"/>
  <c r="ET104" i="165"/>
  <c r="EH105" i="165"/>
  <c r="EE87" i="165"/>
  <c r="DP87" i="165" s="1"/>
  <c r="K87" i="165" s="1"/>
  <c r="CW87" i="165" s="1"/>
  <c r="EK88" i="165"/>
  <c r="EJ96" i="165"/>
  <c r="EG97" i="165"/>
  <c r="EN88" i="165"/>
  <c r="EF97" i="165"/>
  <c r="EM88" i="165"/>
  <c r="EU105" i="165" l="1"/>
  <c r="EI106" i="165"/>
  <c r="ET103" i="165"/>
  <c r="EH104" i="165"/>
  <c r="ER103" i="165"/>
  <c r="EF104" i="165"/>
  <c r="EZ104" i="165"/>
  <c r="EN105" i="165"/>
  <c r="EG96" i="165"/>
  <c r="EM87" i="165"/>
  <c r="EF96" i="165"/>
  <c r="EJ95" i="165"/>
  <c r="EK87" i="165"/>
  <c r="EE86" i="165"/>
  <c r="DP86" i="165" s="1"/>
  <c r="K86" i="165" s="1"/>
  <c r="CW86" i="165" s="1"/>
  <c r="EN87" i="165"/>
  <c r="ET102" i="165" l="1"/>
  <c r="EH103" i="165"/>
  <c r="EZ103" i="165"/>
  <c r="EN104" i="165"/>
  <c r="ER102" i="165"/>
  <c r="EF103" i="165"/>
  <c r="EU104" i="165"/>
  <c r="EI105" i="165"/>
  <c r="EN86" i="165"/>
  <c r="EJ94" i="165"/>
  <c r="EM86" i="165"/>
  <c r="EE85" i="165"/>
  <c r="DP85" i="165" s="1"/>
  <c r="K85" i="165" s="1"/>
  <c r="CW85" i="165" s="1"/>
  <c r="EF95" i="165"/>
  <c r="EG95" i="165"/>
  <c r="EK86" i="165"/>
  <c r="EU103" i="165" l="1"/>
  <c r="EI104" i="165"/>
  <c r="EZ102" i="165"/>
  <c r="EN103" i="165"/>
  <c r="ER101" i="165"/>
  <c r="EF102" i="165"/>
  <c r="ET101" i="165"/>
  <c r="EH102" i="165"/>
  <c r="EM85" i="165"/>
  <c r="EE84" i="165"/>
  <c r="DP84" i="165" s="1"/>
  <c r="K84" i="165" s="1"/>
  <c r="CW84" i="165" s="1"/>
  <c r="EK85" i="165"/>
  <c r="EJ93" i="165"/>
  <c r="EN85" i="165"/>
  <c r="EG94" i="165"/>
  <c r="EF94" i="165"/>
  <c r="ET100" i="165" l="1"/>
  <c r="EH101" i="165"/>
  <c r="EZ101" i="165"/>
  <c r="EN102" i="165"/>
  <c r="ER100" i="165"/>
  <c r="EF101" i="165"/>
  <c r="EU102" i="165"/>
  <c r="EI103" i="165"/>
  <c r="EE83" i="165"/>
  <c r="DP83" i="165" s="1"/>
  <c r="K83" i="165" s="1"/>
  <c r="CW83" i="165" s="1"/>
  <c r="EG93" i="165"/>
  <c r="EJ92" i="165"/>
  <c r="EN84" i="165"/>
  <c r="EM84" i="165"/>
  <c r="EF93" i="165"/>
  <c r="EK84" i="165"/>
  <c r="EU101" i="165" l="1"/>
  <c r="EI102" i="165"/>
  <c r="EZ100" i="165"/>
  <c r="EN101" i="165"/>
  <c r="ER99" i="165"/>
  <c r="EF100" i="165"/>
  <c r="ET99" i="165"/>
  <c r="EH100" i="165"/>
  <c r="EM83" i="165"/>
  <c r="EE82" i="165"/>
  <c r="DP82" i="165" s="1"/>
  <c r="K82" i="165" s="1"/>
  <c r="CW82" i="165" s="1"/>
  <c r="EK83" i="165"/>
  <c r="EJ91" i="165"/>
  <c r="EN83" i="165"/>
  <c r="EG92" i="165"/>
  <c r="EF92" i="165"/>
  <c r="ET98" i="165" l="1"/>
  <c r="EH99" i="165"/>
  <c r="ER98" i="165"/>
  <c r="EF98" i="165" s="1"/>
  <c r="EF99" i="165"/>
  <c r="EZ99" i="165"/>
  <c r="EN99" i="165" s="1"/>
  <c r="EN100" i="165"/>
  <c r="EU100" i="165"/>
  <c r="EI101" i="165"/>
  <c r="EK82" i="165"/>
  <c r="EN82" i="165"/>
  <c r="EE81" i="165"/>
  <c r="DP81" i="165" s="1"/>
  <c r="K81" i="165" s="1"/>
  <c r="CW81" i="165" s="1"/>
  <c r="EG91" i="165"/>
  <c r="EJ90" i="165"/>
  <c r="EM82" i="165"/>
  <c r="EF91" i="165"/>
  <c r="EU99" i="165" l="1"/>
  <c r="EI100" i="165"/>
  <c r="ET97" i="165"/>
  <c r="EH98" i="165"/>
  <c r="EM81" i="165"/>
  <c r="EG90" i="165"/>
  <c r="EK81" i="165"/>
  <c r="EJ89" i="165"/>
  <c r="EN81" i="165"/>
  <c r="EF90" i="165"/>
  <c r="EE80" i="165"/>
  <c r="DP80" i="165" s="1"/>
  <c r="K80" i="165" s="1"/>
  <c r="CW80" i="165" s="1"/>
  <c r="ET96" i="165" l="1"/>
  <c r="EH97" i="165"/>
  <c r="EU98" i="165"/>
  <c r="EI99" i="165"/>
  <c r="EK80" i="165"/>
  <c r="EE79" i="165"/>
  <c r="DP79" i="165" s="1"/>
  <c r="K79" i="165" s="1"/>
  <c r="CW79" i="165" s="1"/>
  <c r="EN80" i="165"/>
  <c r="EJ88" i="165"/>
  <c r="EG89" i="165"/>
  <c r="EF89" i="165"/>
  <c r="EM80" i="165"/>
  <c r="EU97" i="165" l="1"/>
  <c r="EI98" i="165"/>
  <c r="ET95" i="165"/>
  <c r="EH96" i="165"/>
  <c r="EM79" i="165"/>
  <c r="EF88" i="165"/>
  <c r="EJ87" i="165"/>
  <c r="EG88" i="165"/>
  <c r="EN79" i="165"/>
  <c r="EE78" i="165"/>
  <c r="DP78" i="165" s="1"/>
  <c r="K78" i="165" s="1"/>
  <c r="CW78" i="165" s="1"/>
  <c r="EK79" i="165"/>
  <c r="ET94" i="165" l="1"/>
  <c r="EH95" i="165"/>
  <c r="EU96" i="165"/>
  <c r="EI97" i="165"/>
  <c r="EN78" i="165"/>
  <c r="EJ86" i="165"/>
  <c r="EE77" i="165"/>
  <c r="DP77" i="165" s="1"/>
  <c r="K77" i="165" s="1"/>
  <c r="CW77" i="165" s="1"/>
  <c r="EF87" i="165"/>
  <c r="EG87" i="165"/>
  <c r="EK78" i="165"/>
  <c r="EM78" i="165"/>
  <c r="EU95" i="165" l="1"/>
  <c r="EI96" i="165"/>
  <c r="ET93" i="165"/>
  <c r="EH94" i="165"/>
  <c r="EK77" i="165"/>
  <c r="EF86" i="165"/>
  <c r="EE76" i="165"/>
  <c r="DP76" i="165" s="1"/>
  <c r="K76" i="165" s="1"/>
  <c r="CW76" i="165" s="1"/>
  <c r="EJ85" i="165"/>
  <c r="EG86" i="165"/>
  <c r="EN77" i="165"/>
  <c r="EM77" i="165"/>
  <c r="EU94" i="165" l="1"/>
  <c r="EI95" i="165"/>
  <c r="ET92" i="165"/>
  <c r="EH93" i="165"/>
  <c r="EN76" i="165"/>
  <c r="EG85" i="165"/>
  <c r="EK76" i="165"/>
  <c r="EE75" i="165"/>
  <c r="DP75" i="165" s="1"/>
  <c r="K75" i="165" s="1"/>
  <c r="CW75" i="165" s="1"/>
  <c r="EJ84" i="165"/>
  <c r="EF85" i="165"/>
  <c r="EM76" i="165"/>
  <c r="ET91" i="165" l="1"/>
  <c r="EH92" i="165"/>
  <c r="EU93" i="165"/>
  <c r="EI94" i="165"/>
  <c r="EM75" i="165"/>
  <c r="EK75" i="165"/>
  <c r="EG84" i="165"/>
  <c r="EF84" i="165"/>
  <c r="EN75" i="165"/>
  <c r="EJ83" i="165"/>
  <c r="EE74" i="165"/>
  <c r="DP74" i="165" s="1"/>
  <c r="K74" i="165" s="1"/>
  <c r="CW74" i="165" s="1"/>
  <c r="EU92" i="165" l="1"/>
  <c r="EI93" i="165"/>
  <c r="ET90" i="165"/>
  <c r="EH91" i="165"/>
  <c r="EK74" i="165"/>
  <c r="EE73" i="165"/>
  <c r="DP73" i="165" s="1"/>
  <c r="K73" i="165" s="1"/>
  <c r="CW73" i="165" s="1"/>
  <c r="EJ82" i="165"/>
  <c r="EN74" i="165"/>
  <c r="EG83" i="165"/>
  <c r="EM74" i="165"/>
  <c r="EF83" i="165"/>
  <c r="ET89" i="165" l="1"/>
  <c r="EH90" i="165"/>
  <c r="EU91" i="165"/>
  <c r="EI92" i="165"/>
  <c r="EE72" i="165"/>
  <c r="DP72" i="165" s="1"/>
  <c r="K72" i="165" s="1"/>
  <c r="CW72" i="165" s="1"/>
  <c r="EF82" i="165"/>
  <c r="EK73" i="165"/>
  <c r="EG82" i="165"/>
  <c r="EM73" i="165"/>
  <c r="EJ81" i="165"/>
  <c r="EN73" i="165"/>
  <c r="EU90" i="165" l="1"/>
  <c r="EI91" i="165"/>
  <c r="ET88" i="165"/>
  <c r="EH89" i="165"/>
  <c r="EN72" i="165"/>
  <c r="EF81" i="165"/>
  <c r="EK72" i="165"/>
  <c r="EM72" i="165"/>
  <c r="EG81" i="165"/>
  <c r="EJ80" i="165"/>
  <c r="EE71" i="165"/>
  <c r="DP71" i="165" s="1"/>
  <c r="K71" i="165" s="1"/>
  <c r="CW71" i="165" s="1"/>
  <c r="ET87" i="165" l="1"/>
  <c r="EH88" i="165"/>
  <c r="EU89" i="165"/>
  <c r="EI90" i="165"/>
  <c r="EJ79" i="165"/>
  <c r="EF80" i="165"/>
  <c r="EN71" i="165"/>
  <c r="EG80" i="165"/>
  <c r="EK71" i="165"/>
  <c r="EM71" i="165"/>
  <c r="EE70" i="165"/>
  <c r="DP70" i="165" s="1"/>
  <c r="K70" i="165" s="1"/>
  <c r="CW70" i="165" s="1"/>
  <c r="EU88" i="165" l="1"/>
  <c r="EI89" i="165"/>
  <c r="ET86" i="165"/>
  <c r="EH87" i="165"/>
  <c r="EG79" i="165"/>
  <c r="EK70" i="165"/>
  <c r="EF79" i="165"/>
  <c r="EN70" i="165"/>
  <c r="EM70" i="165"/>
  <c r="EE69" i="165"/>
  <c r="DP69" i="165" s="1"/>
  <c r="K69" i="165" s="1"/>
  <c r="CW69" i="165" s="1"/>
  <c r="EJ78" i="165"/>
  <c r="ET85" i="165" l="1"/>
  <c r="EH86" i="165"/>
  <c r="EU87" i="165"/>
  <c r="EI88" i="165"/>
  <c r="EG78" i="165"/>
  <c r="EF78" i="165"/>
  <c r="EE68" i="165"/>
  <c r="DP68" i="165" s="1"/>
  <c r="K68" i="165" s="1"/>
  <c r="CW68" i="165" s="1"/>
  <c r="EM69" i="165"/>
  <c r="EK69" i="165"/>
  <c r="EJ77" i="165"/>
  <c r="EN69" i="165"/>
  <c r="EU86" i="165" l="1"/>
  <c r="EI87" i="165"/>
  <c r="ET84" i="165"/>
  <c r="EH85" i="165"/>
  <c r="EM68" i="165"/>
  <c r="EF77" i="165"/>
  <c r="EI67" i="165"/>
  <c r="EE67" i="165"/>
  <c r="DP67" i="165" s="1"/>
  <c r="K67" i="165" s="1"/>
  <c r="CW67" i="165" s="1"/>
  <c r="EN68" i="165"/>
  <c r="EG77" i="165"/>
  <c r="EJ76" i="165"/>
  <c r="EK68" i="165"/>
  <c r="ET83" i="165" l="1"/>
  <c r="EH84" i="165"/>
  <c r="EU85" i="165"/>
  <c r="EI86" i="165"/>
  <c r="EG76" i="165"/>
  <c r="EI66" i="165"/>
  <c r="EF76" i="165"/>
  <c r="EK67" i="165"/>
  <c r="EM67" i="165"/>
  <c r="EJ75" i="165"/>
  <c r="EE66" i="165"/>
  <c r="DP66" i="165" s="1"/>
  <c r="K66" i="165" s="1"/>
  <c r="CW66" i="165" s="1"/>
  <c r="EN67" i="165"/>
  <c r="EU84" i="165" l="1"/>
  <c r="EI85" i="165"/>
  <c r="ET82" i="165"/>
  <c r="EH83" i="165"/>
  <c r="EG75" i="165"/>
  <c r="EK66" i="165"/>
  <c r="EE65" i="165"/>
  <c r="DP65" i="165" s="1"/>
  <c r="K65" i="165" s="1"/>
  <c r="CW65" i="165" s="1"/>
  <c r="EN66" i="165"/>
  <c r="EM66" i="165"/>
  <c r="EJ74" i="165"/>
  <c r="EF75" i="165"/>
  <c r="EI65" i="165"/>
  <c r="ET81" i="165" l="1"/>
  <c r="EH82" i="165"/>
  <c r="EU83" i="165"/>
  <c r="EI84" i="165"/>
  <c r="EN65" i="165"/>
  <c r="EE64" i="165"/>
  <c r="DP64" i="165" s="1"/>
  <c r="K64" i="165" s="1"/>
  <c r="CW64" i="165" s="1"/>
  <c r="EI64" i="165"/>
  <c r="EG74" i="165"/>
  <c r="EF74" i="165"/>
  <c r="EM65" i="165"/>
  <c r="EJ73" i="165"/>
  <c r="EK65" i="165"/>
  <c r="EU82" i="165" l="1"/>
  <c r="EI83" i="165"/>
  <c r="ET80" i="165"/>
  <c r="EH81" i="165"/>
  <c r="EG73" i="165"/>
  <c r="EJ72" i="165"/>
  <c r="EF73" i="165"/>
  <c r="EI63" i="165"/>
  <c r="EN64" i="165"/>
  <c r="EK64" i="165"/>
  <c r="EM64" i="165"/>
  <c r="EE63" i="165"/>
  <c r="DP63" i="165" s="1"/>
  <c r="K63" i="165" s="1"/>
  <c r="CW63" i="165" s="1"/>
  <c r="ET79" i="165" l="1"/>
  <c r="EH80" i="165"/>
  <c r="EU81" i="165"/>
  <c r="EI82" i="165"/>
  <c r="EM63" i="165"/>
  <c r="EJ71" i="165"/>
  <c r="EG72" i="165"/>
  <c r="EF72" i="165"/>
  <c r="EN63" i="165"/>
  <c r="EE62" i="165"/>
  <c r="DP62" i="165" s="1"/>
  <c r="K62" i="165" s="1"/>
  <c r="CW62" i="165" s="1"/>
  <c r="EK63" i="165"/>
  <c r="EI62" i="165"/>
  <c r="EU80" i="165" l="1"/>
  <c r="EI81" i="165"/>
  <c r="ET78" i="165"/>
  <c r="EH79" i="165"/>
  <c r="EF71" i="165"/>
  <c r="EE61" i="165"/>
  <c r="DP61" i="165" s="1"/>
  <c r="K61" i="165" s="1"/>
  <c r="CW61" i="165" s="1"/>
  <c r="EG71" i="165"/>
  <c r="EJ70" i="165"/>
  <c r="EK62" i="165"/>
  <c r="EI61" i="165"/>
  <c r="EN62" i="165"/>
  <c r="EM62" i="165"/>
  <c r="ET77" i="165" l="1"/>
  <c r="EH78" i="165"/>
  <c r="EU79" i="165"/>
  <c r="EI80" i="165"/>
  <c r="EJ69" i="165"/>
  <c r="EE60" i="165"/>
  <c r="DP60" i="165" s="1"/>
  <c r="K60" i="165" s="1"/>
  <c r="CW60" i="165" s="1"/>
  <c r="EM61" i="165"/>
  <c r="EI60" i="165"/>
  <c r="EN61" i="165"/>
  <c r="EK61" i="165"/>
  <c r="EG70" i="165"/>
  <c r="EF70" i="165"/>
  <c r="EU78" i="165" l="1"/>
  <c r="EI79" i="165"/>
  <c r="ET76" i="165"/>
  <c r="EH77" i="165"/>
  <c r="EM60" i="165"/>
  <c r="EI59" i="165"/>
  <c r="EE59" i="165"/>
  <c r="DP59" i="165" s="1"/>
  <c r="K59" i="165" s="1"/>
  <c r="CW59" i="165" s="1"/>
  <c r="EN60" i="165"/>
  <c r="EF69" i="165"/>
  <c r="EG69" i="165"/>
  <c r="EK60" i="165"/>
  <c r="EJ68" i="165"/>
  <c r="ET75" i="165" l="1"/>
  <c r="EH76" i="165"/>
  <c r="EU77" i="165"/>
  <c r="EI78" i="165"/>
  <c r="EN59" i="165"/>
  <c r="EJ67" i="165"/>
  <c r="EG68" i="165"/>
  <c r="EK59" i="165"/>
  <c r="EE58" i="165"/>
  <c r="DP58" i="165" s="1"/>
  <c r="K58" i="165" s="1"/>
  <c r="CW58" i="165" s="1"/>
  <c r="EF68" i="165"/>
  <c r="EM59" i="165"/>
  <c r="EI58" i="165"/>
  <c r="EU76" i="165" l="1"/>
  <c r="EI77" i="165"/>
  <c r="ET74" i="165"/>
  <c r="EH75" i="165"/>
  <c r="EF67" i="165"/>
  <c r="EM58" i="165"/>
  <c r="EE57" i="165"/>
  <c r="DP57" i="165" s="1"/>
  <c r="K57" i="165" s="1"/>
  <c r="CW57" i="165" s="1"/>
  <c r="EI57" i="165"/>
  <c r="EG67" i="165"/>
  <c r="EJ66" i="165"/>
  <c r="EN58" i="165"/>
  <c r="EK58" i="165"/>
  <c r="ET73" i="165" l="1"/>
  <c r="EH74" i="165"/>
  <c r="EU75" i="165"/>
  <c r="EI76" i="165"/>
  <c r="EE56" i="165"/>
  <c r="DP56" i="165" s="1"/>
  <c r="K56" i="165" s="1"/>
  <c r="CW56" i="165" s="1"/>
  <c r="EK57" i="165"/>
  <c r="EF66" i="165"/>
  <c r="EJ65" i="165"/>
  <c r="EM57" i="165"/>
  <c r="EI56" i="165"/>
  <c r="EN57" i="165"/>
  <c r="EG66" i="165"/>
  <c r="EU74" i="165" l="1"/>
  <c r="EI75" i="165"/>
  <c r="ET72" i="165"/>
  <c r="EH73" i="165"/>
  <c r="EJ64" i="165"/>
  <c r="EK56" i="165"/>
  <c r="EI55" i="165"/>
  <c r="EF65" i="165"/>
  <c r="EG65" i="165"/>
  <c r="EM56" i="165"/>
  <c r="EE55" i="165"/>
  <c r="DP55" i="165" s="1"/>
  <c r="K55" i="165" s="1"/>
  <c r="CW55" i="165" s="1"/>
  <c r="EN56" i="165"/>
  <c r="ET71" i="165" l="1"/>
  <c r="EH72" i="165"/>
  <c r="EU73" i="165"/>
  <c r="EI74" i="165"/>
  <c r="EI54" i="165"/>
  <c r="EG64" i="165"/>
  <c r="EK55" i="165"/>
  <c r="EE54" i="165"/>
  <c r="DP54" i="165" s="1"/>
  <c r="K54" i="165" s="1"/>
  <c r="CW54" i="165" s="1"/>
  <c r="EJ63" i="165"/>
  <c r="EN55" i="165"/>
  <c r="EF64" i="165"/>
  <c r="EM55" i="165"/>
  <c r="EU72" i="165" l="1"/>
  <c r="EI73" i="165"/>
  <c r="ET70" i="165"/>
  <c r="EH71" i="165"/>
  <c r="EK54" i="165"/>
  <c r="EM54" i="165"/>
  <c r="EJ62" i="165"/>
  <c r="EE53" i="165"/>
  <c r="DP53" i="165" s="1"/>
  <c r="K53" i="165" s="1"/>
  <c r="CW53" i="165" s="1"/>
  <c r="EF63" i="165"/>
  <c r="EG63" i="165"/>
  <c r="EN54" i="165"/>
  <c r="EI53" i="165"/>
  <c r="ET69" i="165" l="1"/>
  <c r="EH70" i="165"/>
  <c r="EU71" i="165"/>
  <c r="EI72" i="165"/>
  <c r="EK53" i="165"/>
  <c r="EJ61" i="165"/>
  <c r="EF62" i="165"/>
  <c r="EM53" i="165"/>
  <c r="EG62" i="165"/>
  <c r="EE52" i="165"/>
  <c r="DP52" i="165" s="1"/>
  <c r="K52" i="165" s="1"/>
  <c r="CW52" i="165" s="1"/>
  <c r="EI52" i="165"/>
  <c r="EN53" i="165"/>
  <c r="EU70" i="165" l="1"/>
  <c r="EI71" i="165"/>
  <c r="ET68" i="165"/>
  <c r="EH69" i="165"/>
  <c r="EE51" i="165"/>
  <c r="DP51" i="165" s="1"/>
  <c r="K51" i="165" s="1"/>
  <c r="CW51" i="165" s="1"/>
  <c r="EG61" i="165"/>
  <c r="EF61" i="165"/>
  <c r="EM52" i="165"/>
  <c r="EK52" i="165"/>
  <c r="EN52" i="165"/>
  <c r="EI51" i="165"/>
  <c r="EJ60" i="165"/>
  <c r="ET67" i="165" l="1"/>
  <c r="EH68" i="165"/>
  <c r="EU69" i="165"/>
  <c r="EI70" i="165"/>
  <c r="EM51" i="165"/>
  <c r="EG60" i="165"/>
  <c r="EK51" i="165"/>
  <c r="EF60" i="165"/>
  <c r="EJ59" i="165"/>
  <c r="EI50" i="165"/>
  <c r="EN51" i="165"/>
  <c r="EE50" i="165"/>
  <c r="DP50" i="165" s="1"/>
  <c r="K50" i="165" s="1"/>
  <c r="CW50" i="165" s="1"/>
  <c r="EU68" i="165" l="1"/>
  <c r="EI68" i="165" s="1"/>
  <c r="EI69" i="165"/>
  <c r="ET66" i="165"/>
  <c r="EH67" i="165"/>
  <c r="EM50" i="165"/>
  <c r="EN50" i="165"/>
  <c r="EJ58" i="165"/>
  <c r="EK50" i="165"/>
  <c r="EI49" i="165"/>
  <c r="EF59" i="165"/>
  <c r="EE49" i="165"/>
  <c r="DP49" i="165" s="1"/>
  <c r="K49" i="165" s="1"/>
  <c r="CW49" i="165" s="1"/>
  <c r="EG59" i="165"/>
  <c r="ET65" i="165" l="1"/>
  <c r="EH66" i="165"/>
  <c r="EJ57" i="165"/>
  <c r="EI48" i="165"/>
  <c r="EM49" i="165"/>
  <c r="EG58" i="165"/>
  <c r="EN49" i="165"/>
  <c r="EF58" i="165"/>
  <c r="EE48" i="165"/>
  <c r="DP48" i="165" s="1"/>
  <c r="K48" i="165" s="1"/>
  <c r="CW48" i="165" s="1"/>
  <c r="EK49" i="165"/>
  <c r="ET64" i="165" l="1"/>
  <c r="EH65" i="165"/>
  <c r="EG57" i="165"/>
  <c r="EJ56" i="165"/>
  <c r="EM48" i="165"/>
  <c r="EE47" i="165"/>
  <c r="DP47" i="165" s="1"/>
  <c r="K47" i="165" s="1"/>
  <c r="CW47" i="165" s="1"/>
  <c r="EK48" i="165"/>
  <c r="EF57" i="165"/>
  <c r="EN48" i="165"/>
  <c r="EI47" i="165"/>
  <c r="ET63" i="165" l="1"/>
  <c r="EH64" i="165"/>
  <c r="EM47" i="165"/>
  <c r="EI46" i="165"/>
  <c r="EF56" i="165"/>
  <c r="EE46" i="165"/>
  <c r="DP46" i="165" s="1"/>
  <c r="K46" i="165" s="1"/>
  <c r="CW46" i="165" s="1"/>
  <c r="EJ55" i="165"/>
  <c r="EN47" i="165"/>
  <c r="EG56" i="165"/>
  <c r="EK47" i="165"/>
  <c r="ET62" i="165" l="1"/>
  <c r="EH63" i="165"/>
  <c r="EJ54" i="165"/>
  <c r="EF55" i="165"/>
  <c r="EM46" i="165"/>
  <c r="EE45" i="165"/>
  <c r="DP45" i="165" s="1"/>
  <c r="K45" i="165" s="1"/>
  <c r="CW45" i="165" s="1"/>
  <c r="EN46" i="165"/>
  <c r="EI45" i="165"/>
  <c r="EG55" i="165"/>
  <c r="EK46" i="165"/>
  <c r="ET61" i="165" l="1"/>
  <c r="EH62" i="165"/>
  <c r="EK45" i="165"/>
  <c r="EF54" i="165"/>
  <c r="EG54" i="165"/>
  <c r="EM45" i="165"/>
  <c r="EJ53" i="165"/>
  <c r="EI44" i="165"/>
  <c r="EN45" i="165"/>
  <c r="EE44" i="165"/>
  <c r="DP44" i="165" s="1"/>
  <c r="K44" i="165" s="1"/>
  <c r="CW44" i="165" s="1"/>
  <c r="ET60" i="165" l="1"/>
  <c r="EH61" i="165"/>
  <c r="EG53" i="165"/>
  <c r="EK44" i="165"/>
  <c r="EF53" i="165"/>
  <c r="EE43" i="165"/>
  <c r="DP43" i="165" s="1"/>
  <c r="K43" i="165" s="1"/>
  <c r="CW43" i="165" s="1"/>
  <c r="EJ52" i="165"/>
  <c r="EI43" i="165"/>
  <c r="EN44" i="165"/>
  <c r="EM44" i="165"/>
  <c r="ET59" i="165" l="1"/>
  <c r="EH60" i="165"/>
  <c r="EG52" i="165"/>
  <c r="EM43" i="165"/>
  <c r="EJ51" i="165"/>
  <c r="EE42" i="165"/>
  <c r="DP42" i="165" s="1"/>
  <c r="K42" i="165" s="1"/>
  <c r="CW42" i="165" s="1"/>
  <c r="EF52" i="165"/>
  <c r="EN43" i="165"/>
  <c r="EI42" i="165"/>
  <c r="EK43" i="165"/>
  <c r="ET58" i="165" l="1"/>
  <c r="EH59" i="165"/>
  <c r="EN42" i="165"/>
  <c r="EM42" i="165"/>
  <c r="EK42" i="165"/>
  <c r="EF51" i="165"/>
  <c r="EJ50" i="165"/>
  <c r="EG51" i="165"/>
  <c r="EI41" i="165"/>
  <c r="EE41" i="165"/>
  <c r="DP41" i="165" s="1"/>
  <c r="K41" i="165" s="1"/>
  <c r="CW41" i="165" s="1"/>
  <c r="ET57" i="165" l="1"/>
  <c r="EH58" i="165"/>
  <c r="EM41" i="165"/>
  <c r="EF50" i="165"/>
  <c r="EK41" i="165"/>
  <c r="EG50" i="165"/>
  <c r="EN41" i="165"/>
  <c r="EE40" i="165"/>
  <c r="DP40" i="165" s="1"/>
  <c r="K40" i="165" s="1"/>
  <c r="CW40" i="165" s="1"/>
  <c r="EI40" i="165"/>
  <c r="EJ49" i="165"/>
  <c r="ET56" i="165" l="1"/>
  <c r="EH57" i="165"/>
  <c r="EN40" i="165"/>
  <c r="EG49" i="165"/>
  <c r="EK40" i="165"/>
  <c r="EF49" i="165"/>
  <c r="EE39" i="165"/>
  <c r="DP39" i="165" s="1"/>
  <c r="K39" i="165" s="1"/>
  <c r="CW39" i="165" s="1"/>
  <c r="EJ48" i="165"/>
  <c r="EI39" i="165"/>
  <c r="EM40" i="165"/>
  <c r="ET55" i="165" l="1"/>
  <c r="EH56" i="165"/>
  <c r="EK39" i="165"/>
  <c r="EM39" i="165"/>
  <c r="EF48" i="165"/>
  <c r="EG48" i="165"/>
  <c r="EJ47" i="165"/>
  <c r="EI38" i="165"/>
  <c r="EE38" i="165"/>
  <c r="DP38" i="165" s="1"/>
  <c r="K38" i="165" s="1"/>
  <c r="CW38" i="165" s="1"/>
  <c r="EN39" i="165"/>
  <c r="ET54" i="165" l="1"/>
  <c r="EH55" i="165"/>
  <c r="EJ46" i="165"/>
  <c r="EK38" i="165"/>
  <c r="EG47" i="165"/>
  <c r="EF47" i="165"/>
  <c r="EN38" i="165"/>
  <c r="EI37" i="165"/>
  <c r="EE37" i="165"/>
  <c r="DP37" i="165" s="1"/>
  <c r="K37" i="165" s="1"/>
  <c r="CW37" i="165" s="1"/>
  <c r="EM38" i="165"/>
  <c r="ET53" i="165" l="1"/>
  <c r="EH54" i="165"/>
  <c r="EK37" i="165"/>
  <c r="EI36" i="165"/>
  <c r="EF46" i="165"/>
  <c r="EG46" i="165"/>
  <c r="EJ45" i="165"/>
  <c r="EM37" i="165"/>
  <c r="EE36" i="165"/>
  <c r="DP36" i="165" s="1"/>
  <c r="K36" i="165" s="1"/>
  <c r="CW36" i="165" s="1"/>
  <c r="EN37" i="165"/>
  <c r="ET52" i="165" l="1"/>
  <c r="EH53" i="165"/>
  <c r="EJ44" i="165"/>
  <c r="EI35" i="165"/>
  <c r="EG45" i="165"/>
  <c r="EK36" i="165"/>
  <c r="EE35" i="165"/>
  <c r="DP35" i="165" s="1"/>
  <c r="K35" i="165" s="1"/>
  <c r="CW35" i="165" s="1"/>
  <c r="EM36" i="165"/>
  <c r="EH35" i="165"/>
  <c r="EN36" i="165"/>
  <c r="EF45" i="165"/>
  <c r="ET51" i="165" l="1"/>
  <c r="EH52" i="165"/>
  <c r="EF44" i="165"/>
  <c r="EE34" i="165"/>
  <c r="DP34" i="165" s="1"/>
  <c r="K34" i="165" s="1"/>
  <c r="CW34" i="165" s="1"/>
  <c r="EN35" i="165"/>
  <c r="EJ43" i="165"/>
  <c r="EH34" i="165"/>
  <c r="EI34" i="165"/>
  <c r="EG44" i="165"/>
  <c r="EM35" i="165"/>
  <c r="EK35" i="165"/>
  <c r="ET50" i="165" l="1"/>
  <c r="EH51" i="165"/>
  <c r="EG43" i="165"/>
  <c r="EE33" i="165"/>
  <c r="DP33" i="165" s="1"/>
  <c r="K33" i="165" s="1"/>
  <c r="CW33" i="165" s="1"/>
  <c r="EJ42" i="165"/>
  <c r="EK34" i="165"/>
  <c r="EI33" i="165"/>
  <c r="EH33" i="165"/>
  <c r="EN34" i="165"/>
  <c r="EF43" i="165"/>
  <c r="EM34" i="165"/>
  <c r="ET49" i="165" l="1"/>
  <c r="EH50" i="165"/>
  <c r="EF42" i="165"/>
  <c r="EE32" i="165"/>
  <c r="DP32" i="165" s="1"/>
  <c r="K32" i="165" s="1"/>
  <c r="CW32" i="165" s="1"/>
  <c r="EK33" i="165"/>
  <c r="EM33" i="165"/>
  <c r="EH32" i="165"/>
  <c r="EI32" i="165"/>
  <c r="EG42" i="165"/>
  <c r="EN33" i="165"/>
  <c r="EJ41" i="165"/>
  <c r="ET48" i="165" l="1"/>
  <c r="EH49" i="165"/>
  <c r="EM32" i="165"/>
  <c r="EG41" i="165"/>
  <c r="EI31" i="165"/>
  <c r="EE31" i="165"/>
  <c r="DP31" i="165" s="1"/>
  <c r="K31" i="165" s="1"/>
  <c r="CW31" i="165" s="1"/>
  <c r="EH31" i="165"/>
  <c r="EN32" i="165"/>
  <c r="EF41" i="165"/>
  <c r="EJ40" i="165"/>
  <c r="EK32" i="165"/>
  <c r="ET47" i="165" l="1"/>
  <c r="EH48" i="165"/>
  <c r="EG40" i="165"/>
  <c r="EH30" i="165"/>
  <c r="EE30" i="165"/>
  <c r="DP30" i="165" s="1"/>
  <c r="K30" i="165" s="1"/>
  <c r="CW30" i="165" s="1"/>
  <c r="EM31" i="165"/>
  <c r="EI30" i="165"/>
  <c r="EK31" i="165"/>
  <c r="EJ39" i="165"/>
  <c r="EF40" i="165"/>
  <c r="EN31" i="165"/>
  <c r="ET46" i="165" l="1"/>
  <c r="EH47" i="165"/>
  <c r="EK30" i="165"/>
  <c r="EH29" i="165"/>
  <c r="EM30" i="165"/>
  <c r="EG39" i="165"/>
  <c r="EI29" i="165"/>
  <c r="EF39" i="165"/>
  <c r="EJ38" i="165"/>
  <c r="EN30" i="165"/>
  <c r="EE29" i="165"/>
  <c r="DP29" i="165" s="1"/>
  <c r="K29" i="165" s="1"/>
  <c r="CW29" i="165" s="1"/>
  <c r="ET45" i="165" l="1"/>
  <c r="EH46" i="165"/>
  <c r="EH28" i="165"/>
  <c r="EM29" i="165"/>
  <c r="EG38" i="165"/>
  <c r="EI28" i="165"/>
  <c r="EE28" i="165"/>
  <c r="DP28" i="165" s="1"/>
  <c r="K28" i="165" s="1"/>
  <c r="CW28" i="165" s="1"/>
  <c r="EN29" i="165"/>
  <c r="EK29" i="165"/>
  <c r="EJ37" i="165"/>
  <c r="EF38" i="165"/>
  <c r="ET44" i="165" l="1"/>
  <c r="EH45" i="165"/>
  <c r="EH27" i="165"/>
  <c r="EI27" i="165"/>
  <c r="EG37" i="165"/>
  <c r="EJ36" i="165"/>
  <c r="EE27" i="165"/>
  <c r="DP27" i="165" s="1"/>
  <c r="K27" i="165" s="1"/>
  <c r="CW27" i="165" s="1"/>
  <c r="EF37" i="165"/>
  <c r="EK28" i="165"/>
  <c r="EM28" i="165"/>
  <c r="EN28" i="165"/>
  <c r="ET43" i="165" l="1"/>
  <c r="EH44" i="165"/>
  <c r="EN27" i="165"/>
  <c r="EE26" i="165"/>
  <c r="DP26" i="165" s="1"/>
  <c r="K26" i="165" s="1"/>
  <c r="CW26" i="165" s="1"/>
  <c r="EM27" i="165"/>
  <c r="EF36" i="165"/>
  <c r="EG36" i="165"/>
  <c r="EH26" i="165"/>
  <c r="EK27" i="165"/>
  <c r="EJ35" i="165"/>
  <c r="EI26" i="165"/>
  <c r="ET42" i="165" l="1"/>
  <c r="EH43" i="165"/>
  <c r="EE25" i="165"/>
  <c r="DP25" i="165" s="1"/>
  <c r="K25" i="165" s="1"/>
  <c r="CW25" i="165" s="1"/>
  <c r="EJ34" i="165"/>
  <c r="EF35" i="165"/>
  <c r="EM26" i="165"/>
  <c r="EG35" i="165"/>
  <c r="EN26" i="165"/>
  <c r="EI25" i="165"/>
  <c r="EK26" i="165"/>
  <c r="EH25" i="165"/>
  <c r="ET41" i="165" l="1"/>
  <c r="EH42" i="165"/>
  <c r="EG34" i="165"/>
  <c r="EJ33" i="165"/>
  <c r="EE24" i="165"/>
  <c r="DP24" i="165" s="1"/>
  <c r="K24" i="165" s="1"/>
  <c r="CW24" i="165" s="1"/>
  <c r="EM25" i="165"/>
  <c r="EI24" i="165"/>
  <c r="EF34" i="165"/>
  <c r="EH24" i="165"/>
  <c r="EK25" i="165"/>
  <c r="EN25" i="165"/>
  <c r="ET40" i="165" l="1"/>
  <c r="EH41" i="165"/>
  <c r="EK24" i="165"/>
  <c r="EM24" i="165"/>
  <c r="EN24" i="165"/>
  <c r="EH23" i="165"/>
  <c r="EE23" i="165"/>
  <c r="DP23" i="165" s="1"/>
  <c r="K23" i="165" s="1"/>
  <c r="CW23" i="165" s="1"/>
  <c r="EG33" i="165"/>
  <c r="EF33" i="165"/>
  <c r="EI23" i="165"/>
  <c r="EJ32" i="165"/>
  <c r="ET39" i="165" l="1"/>
  <c r="EH40" i="165"/>
  <c r="EK23" i="165"/>
  <c r="EI22" i="165"/>
  <c r="EG32" i="165"/>
  <c r="EH22" i="165"/>
  <c r="EM23" i="165"/>
  <c r="EN23" i="165"/>
  <c r="EF32" i="165"/>
  <c r="EE22" i="165"/>
  <c r="DP22" i="165" s="1"/>
  <c r="K22" i="165" s="1"/>
  <c r="CW22" i="165" s="1"/>
  <c r="EJ31" i="165"/>
  <c r="ET38" i="165" l="1"/>
  <c r="EH39" i="165"/>
  <c r="EM22" i="165"/>
  <c r="EH21" i="165"/>
  <c r="EK22" i="165"/>
  <c r="EF31" i="165"/>
  <c r="EJ30" i="165"/>
  <c r="EN22" i="165"/>
  <c r="EE21" i="165"/>
  <c r="DP21" i="165" s="1"/>
  <c r="K21" i="165" s="1"/>
  <c r="CW21" i="165" s="1"/>
  <c r="EG31" i="165"/>
  <c r="EI21" i="165"/>
  <c r="ET37" i="165" l="1"/>
  <c r="EH38" i="165"/>
  <c r="EM21" i="165"/>
  <c r="EN21" i="165"/>
  <c r="EI20" i="165"/>
  <c r="EK21" i="165"/>
  <c r="EG30" i="165"/>
  <c r="EE20" i="165"/>
  <c r="DP20" i="165" s="1"/>
  <c r="K20" i="165" s="1"/>
  <c r="CW20" i="165" s="1"/>
  <c r="EJ29" i="165"/>
  <c r="EF30" i="165"/>
  <c r="EH20" i="165"/>
  <c r="ET36" i="165" l="1"/>
  <c r="EH36" i="165" s="1"/>
  <c r="EH37" i="165"/>
  <c r="EJ28" i="165"/>
  <c r="EN20" i="165"/>
  <c r="EG29" i="165"/>
  <c r="EE19" i="165"/>
  <c r="DP19" i="165" s="1"/>
  <c r="K19" i="165" s="1"/>
  <c r="CW19" i="165" s="1"/>
  <c r="EH19" i="165"/>
  <c r="EK20" i="165"/>
  <c r="EM20" i="165"/>
  <c r="EF29" i="165"/>
  <c r="EI19" i="165"/>
  <c r="EN19" i="165" l="1"/>
  <c r="EE18" i="165"/>
  <c r="DP18" i="165" s="1"/>
  <c r="K18" i="165" s="1"/>
  <c r="CW18" i="165" s="1"/>
  <c r="EK19" i="165"/>
  <c r="EM19" i="165"/>
  <c r="EH18" i="165"/>
  <c r="EG28" i="165"/>
  <c r="EJ27" i="165"/>
  <c r="EF28" i="165"/>
  <c r="EI18" i="165"/>
  <c r="EE17" i="165" l="1"/>
  <c r="DP17" i="165" s="1"/>
  <c r="K17" i="165" s="1"/>
  <c r="CW17" i="165" s="1"/>
  <c r="EG27" i="165"/>
  <c r="EM18" i="165"/>
  <c r="EN18" i="165"/>
  <c r="EF27" i="165"/>
  <c r="EJ26" i="165"/>
  <c r="EK18" i="165"/>
  <c r="EH17" i="165"/>
  <c r="EI17" i="165"/>
  <c r="EN17" i="165" l="1"/>
  <c r="EM17" i="165"/>
  <c r="EE16" i="165"/>
  <c r="DP16" i="165" s="1"/>
  <c r="K16" i="165" s="1"/>
  <c r="CW16" i="165" s="1"/>
  <c r="EH16" i="165"/>
  <c r="EG26" i="165"/>
  <c r="EK17" i="165"/>
  <c r="EF26" i="165"/>
  <c r="EJ25" i="165"/>
  <c r="EI16" i="165"/>
  <c r="EG25" i="165" l="1"/>
  <c r="EJ24" i="165"/>
  <c r="EM16" i="165"/>
  <c r="EI15" i="165"/>
  <c r="EK16" i="165"/>
  <c r="EN16" i="165"/>
  <c r="EE15" i="165"/>
  <c r="DP15" i="165" s="1"/>
  <c r="K15" i="165" s="1"/>
  <c r="CW15" i="165" s="1"/>
  <c r="EF25" i="165"/>
  <c r="EH15" i="165"/>
  <c r="EF24" i="165" l="1"/>
  <c r="EI14" i="165"/>
  <c r="EE14" i="165"/>
  <c r="DP14" i="165" s="1"/>
  <c r="K14" i="165" s="1"/>
  <c r="CW14" i="165" s="1"/>
  <c r="EG24" i="165"/>
  <c r="EJ23" i="165"/>
  <c r="EN15" i="165"/>
  <c r="EH14" i="165"/>
  <c r="EK15" i="165"/>
  <c r="EM15" i="165"/>
  <c r="EE13" i="165" l="1"/>
  <c r="DP13" i="165" s="1"/>
  <c r="K13" i="165" s="1"/>
  <c r="CW13" i="165" s="1"/>
  <c r="EK14" i="165"/>
  <c r="EI13" i="165"/>
  <c r="EJ22" i="165"/>
  <c r="EM14" i="165"/>
  <c r="EF23" i="165"/>
  <c r="EN14" i="165"/>
  <c r="EH13" i="165"/>
  <c r="EG23" i="165"/>
  <c r="EI12" i="165" l="1"/>
  <c r="EN13" i="165"/>
  <c r="EH12" i="165"/>
  <c r="EM13" i="165"/>
  <c r="EF22" i="165"/>
  <c r="EK13" i="165"/>
  <c r="EE12" i="165"/>
  <c r="DP12" i="165" s="1"/>
  <c r="K12" i="165" s="1"/>
  <c r="CW12" i="165" s="1"/>
  <c r="EG22" i="165"/>
  <c r="EJ21" i="165"/>
  <c r="EF21" i="165" l="1"/>
  <c r="EN12" i="165"/>
  <c r="EH11" i="165"/>
  <c r="EM12" i="165"/>
  <c r="EJ20" i="165"/>
  <c r="EE11" i="165"/>
  <c r="DP11" i="165" s="1"/>
  <c r="K11" i="165" s="1"/>
  <c r="CW11" i="165" s="1"/>
  <c r="EI11" i="165"/>
  <c r="EG21" i="165"/>
  <c r="EK12" i="165"/>
  <c r="EH10" i="165" l="1"/>
  <c r="EN11" i="165"/>
  <c r="EI10" i="165"/>
  <c r="EM11" i="165"/>
  <c r="EF20" i="165"/>
  <c r="EK11" i="165"/>
  <c r="EE10" i="165"/>
  <c r="DP10" i="165" s="1"/>
  <c r="K10" i="165" s="1"/>
  <c r="CW10" i="165" s="1"/>
  <c r="EG20" i="165"/>
  <c r="EJ19" i="165"/>
  <c r="EF19" i="165" l="1"/>
  <c r="EN10" i="165"/>
  <c r="EE8" i="165"/>
  <c r="DP8" i="165" s="1"/>
  <c r="EE9" i="165"/>
  <c r="DP9" i="165" s="1"/>
  <c r="K9" i="165" s="1"/>
  <c r="CW9" i="165" s="1"/>
  <c r="EM10" i="165"/>
  <c r="EH9" i="165"/>
  <c r="EH8" i="165"/>
  <c r="EG19" i="165"/>
  <c r="EJ18" i="165"/>
  <c r="EK10" i="165"/>
  <c r="EI9" i="165"/>
  <c r="EI8" i="165"/>
  <c r="K8" i="165" l="1"/>
  <c r="CW8" i="165" s="1"/>
  <c r="CW3" i="165" s="1"/>
  <c r="DP3" i="165"/>
  <c r="EN8" i="165"/>
  <c r="EN9" i="165"/>
  <c r="EG18" i="165"/>
  <c r="EF18" i="165"/>
  <c r="EH3" i="165"/>
  <c r="EK8" i="165"/>
  <c r="EK9" i="165"/>
  <c r="EM9" i="165"/>
  <c r="EM8" i="165"/>
  <c r="EE3" i="165"/>
  <c r="EI3" i="165"/>
  <c r="EJ17" i="165"/>
  <c r="DS8" i="165" l="1"/>
  <c r="DS207" i="165"/>
  <c r="DS206" i="165"/>
  <c r="DS205" i="165"/>
  <c r="DS204" i="165"/>
  <c r="DS203" i="165"/>
  <c r="DS202" i="165"/>
  <c r="DS201" i="165"/>
  <c r="DS200" i="165"/>
  <c r="DS199" i="165"/>
  <c r="DS198" i="165"/>
  <c r="DS197" i="165"/>
  <c r="DS196" i="165"/>
  <c r="DS195" i="165"/>
  <c r="DS194" i="165"/>
  <c r="DS193" i="165"/>
  <c r="DS192" i="165"/>
  <c r="DS191" i="165"/>
  <c r="DS190" i="165"/>
  <c r="DS189" i="165"/>
  <c r="DS188" i="165"/>
  <c r="DS187" i="165"/>
  <c r="DS186" i="165"/>
  <c r="DS185" i="165"/>
  <c r="DS184" i="165"/>
  <c r="DS183" i="165"/>
  <c r="DS182" i="165"/>
  <c r="DS181" i="165"/>
  <c r="DS180" i="165"/>
  <c r="DS179" i="165"/>
  <c r="DS178" i="165"/>
  <c r="DS177" i="165"/>
  <c r="DS176" i="165"/>
  <c r="DS175" i="165"/>
  <c r="DS174" i="165"/>
  <c r="DS173" i="165"/>
  <c r="DS172" i="165"/>
  <c r="DS171" i="165"/>
  <c r="DS170" i="165"/>
  <c r="DS169" i="165"/>
  <c r="DS168" i="165"/>
  <c r="DS167" i="165"/>
  <c r="DS166" i="165"/>
  <c r="DS165" i="165"/>
  <c r="DS164" i="165"/>
  <c r="DS163" i="165"/>
  <c r="DS162" i="165"/>
  <c r="DS161" i="165"/>
  <c r="DS160" i="165"/>
  <c r="DS159" i="165"/>
  <c r="DS158" i="165"/>
  <c r="DS157" i="165"/>
  <c r="DV8" i="165"/>
  <c r="DJ8" i="165" s="1"/>
  <c r="DV207" i="165"/>
  <c r="DV206" i="165"/>
  <c r="DV205" i="165"/>
  <c r="DV204" i="165"/>
  <c r="DV203" i="165"/>
  <c r="DV202" i="165"/>
  <c r="DV201" i="165"/>
  <c r="DV200" i="165"/>
  <c r="DV199" i="165"/>
  <c r="DV198" i="165"/>
  <c r="DV197" i="165"/>
  <c r="DV196" i="165"/>
  <c r="DV195" i="165"/>
  <c r="DV194" i="165"/>
  <c r="DV193" i="165"/>
  <c r="DV192" i="165"/>
  <c r="DV191" i="165"/>
  <c r="DV190" i="165"/>
  <c r="DV189" i="165"/>
  <c r="DV188" i="165"/>
  <c r="DV187" i="165"/>
  <c r="DV186" i="165"/>
  <c r="DV185" i="165"/>
  <c r="DV184" i="165"/>
  <c r="DV183" i="165"/>
  <c r="DV182" i="165"/>
  <c r="DV181" i="165"/>
  <c r="DV180" i="165"/>
  <c r="DV179" i="165"/>
  <c r="DV178" i="165"/>
  <c r="DV177" i="165"/>
  <c r="DV176" i="165"/>
  <c r="DV175" i="165"/>
  <c r="DV174" i="165"/>
  <c r="DV173" i="165"/>
  <c r="DV172" i="165"/>
  <c r="DV171" i="165"/>
  <c r="DV170" i="165"/>
  <c r="DV169" i="165"/>
  <c r="DV168" i="165"/>
  <c r="DV167" i="165"/>
  <c r="DV166" i="165"/>
  <c r="DV165" i="165"/>
  <c r="DV164" i="165"/>
  <c r="DV163" i="165"/>
  <c r="DV162" i="165"/>
  <c r="DV161" i="165"/>
  <c r="DV160" i="165"/>
  <c r="DV159" i="165"/>
  <c r="DV158" i="165"/>
  <c r="DV157" i="165"/>
  <c r="DW207" i="165"/>
  <c r="DW206" i="165"/>
  <c r="DW205" i="165"/>
  <c r="DW204" i="165"/>
  <c r="DW203" i="165"/>
  <c r="DW202" i="165"/>
  <c r="DW201" i="165"/>
  <c r="DW200" i="165"/>
  <c r="DW199" i="165"/>
  <c r="DW198" i="165"/>
  <c r="DW197" i="165"/>
  <c r="DW196" i="165"/>
  <c r="DW195" i="165"/>
  <c r="DW194" i="165"/>
  <c r="DW193" i="165"/>
  <c r="DW192" i="165"/>
  <c r="DW191" i="165"/>
  <c r="DW190" i="165"/>
  <c r="DW189" i="165"/>
  <c r="DW188" i="165"/>
  <c r="DW187" i="165"/>
  <c r="DW186" i="165"/>
  <c r="DW185" i="165"/>
  <c r="DW184" i="165"/>
  <c r="DW183" i="165"/>
  <c r="DW182" i="165"/>
  <c r="DW181" i="165"/>
  <c r="DW180" i="165"/>
  <c r="DW179" i="165"/>
  <c r="DW178" i="165"/>
  <c r="DW177" i="165"/>
  <c r="DW176" i="165"/>
  <c r="DW175" i="165"/>
  <c r="DW174" i="165"/>
  <c r="DW173" i="165"/>
  <c r="DW172" i="165"/>
  <c r="DW171" i="165"/>
  <c r="DW170" i="165"/>
  <c r="DW169" i="165"/>
  <c r="DW168" i="165"/>
  <c r="DW167" i="165"/>
  <c r="DW166" i="165"/>
  <c r="DW165" i="165"/>
  <c r="DW164" i="165"/>
  <c r="DW163" i="165"/>
  <c r="DW162" i="165"/>
  <c r="DW161" i="165"/>
  <c r="DW160" i="165"/>
  <c r="DW159" i="165"/>
  <c r="DW158" i="165"/>
  <c r="DW157" i="165"/>
  <c r="DG8" i="165"/>
  <c r="BZ8" i="165"/>
  <c r="E8" i="165"/>
  <c r="CI8" i="165"/>
  <c r="B8" i="165"/>
  <c r="EM3" i="165"/>
  <c r="EN3" i="165"/>
  <c r="EK3" i="165"/>
  <c r="EG17" i="165"/>
  <c r="DS208" i="165"/>
  <c r="DG208" i="165" s="1"/>
  <c r="DS156" i="165"/>
  <c r="DG156" i="165" s="1"/>
  <c r="DS155" i="165"/>
  <c r="DG155" i="165" s="1"/>
  <c r="DS154" i="165"/>
  <c r="DG154" i="165" s="1"/>
  <c r="DS153" i="165"/>
  <c r="DG153" i="165" s="1"/>
  <c r="DS152" i="165"/>
  <c r="DG152" i="165" s="1"/>
  <c r="DS151" i="165"/>
  <c r="DG151" i="165" s="1"/>
  <c r="DS150" i="165"/>
  <c r="DG150" i="165" s="1"/>
  <c r="DS149" i="165"/>
  <c r="DG149" i="165" s="1"/>
  <c r="DS148" i="165"/>
  <c r="DG148" i="165" s="1"/>
  <c r="DS147" i="165"/>
  <c r="DG147" i="165" s="1"/>
  <c r="DS146" i="165"/>
  <c r="DG146" i="165" s="1"/>
  <c r="DS145" i="165"/>
  <c r="DG145" i="165" s="1"/>
  <c r="DS144" i="165"/>
  <c r="DG144" i="165" s="1"/>
  <c r="DS143" i="165"/>
  <c r="DG143" i="165" s="1"/>
  <c r="DS142" i="165"/>
  <c r="DG142" i="165" s="1"/>
  <c r="DS141" i="165"/>
  <c r="DG141" i="165" s="1"/>
  <c r="DS140" i="165"/>
  <c r="DG140" i="165" s="1"/>
  <c r="DS139" i="165"/>
  <c r="DG139" i="165" s="1"/>
  <c r="DS138" i="165"/>
  <c r="DG138" i="165" s="1"/>
  <c r="DS137" i="165"/>
  <c r="DG137" i="165" s="1"/>
  <c r="DS136" i="165"/>
  <c r="DG136" i="165" s="1"/>
  <c r="DS135" i="165"/>
  <c r="DG135" i="165" s="1"/>
  <c r="DS134" i="165"/>
  <c r="DS133" i="165"/>
  <c r="DS132" i="165"/>
  <c r="DS131" i="165"/>
  <c r="DS130" i="165"/>
  <c r="DS129" i="165"/>
  <c r="DS128" i="165"/>
  <c r="DS127" i="165"/>
  <c r="DS126" i="165"/>
  <c r="DS125" i="165"/>
  <c r="DS124" i="165"/>
  <c r="DS123" i="165"/>
  <c r="DS122" i="165"/>
  <c r="DS121" i="165"/>
  <c r="DS120" i="165"/>
  <c r="DS119" i="165"/>
  <c r="DS118" i="165"/>
  <c r="DS117" i="165"/>
  <c r="DS116" i="165"/>
  <c r="DS115" i="165"/>
  <c r="DS114" i="165"/>
  <c r="DS113" i="165"/>
  <c r="DS112" i="165"/>
  <c r="DS111" i="165"/>
  <c r="DS110" i="165"/>
  <c r="DS109" i="165"/>
  <c r="DS108" i="165"/>
  <c r="DS107" i="165"/>
  <c r="DS106" i="165"/>
  <c r="DS105" i="165"/>
  <c r="DS104" i="165"/>
  <c r="DS103" i="165"/>
  <c r="DS102" i="165"/>
  <c r="DS101" i="165"/>
  <c r="DS100" i="165"/>
  <c r="DS99" i="165"/>
  <c r="DS98" i="165"/>
  <c r="DS97" i="165"/>
  <c r="DS96" i="165"/>
  <c r="DS95" i="165"/>
  <c r="DS94" i="165"/>
  <c r="DS93" i="165"/>
  <c r="DS92" i="165"/>
  <c r="DS91" i="165"/>
  <c r="DS90" i="165"/>
  <c r="DS89" i="165"/>
  <c r="DS88" i="165"/>
  <c r="DS87" i="165"/>
  <c r="DS86" i="165"/>
  <c r="DS85" i="165"/>
  <c r="DS84" i="165"/>
  <c r="DS83" i="165"/>
  <c r="DS82" i="165"/>
  <c r="DS81" i="165"/>
  <c r="DS80" i="165"/>
  <c r="DS79" i="165"/>
  <c r="DS78" i="165"/>
  <c r="DS77" i="165"/>
  <c r="DS76" i="165"/>
  <c r="DS75" i="165"/>
  <c r="DS74" i="165"/>
  <c r="DS73" i="165"/>
  <c r="DS72" i="165"/>
  <c r="DS71" i="165"/>
  <c r="DS70" i="165"/>
  <c r="DS69" i="165"/>
  <c r="DS68" i="165"/>
  <c r="DS67" i="165"/>
  <c r="DS66" i="165"/>
  <c r="DS65" i="165"/>
  <c r="DS64" i="165"/>
  <c r="DS63" i="165"/>
  <c r="DS62" i="165"/>
  <c r="DS61" i="165"/>
  <c r="DS60" i="165"/>
  <c r="DS59" i="165"/>
  <c r="DS58" i="165"/>
  <c r="DS57" i="165"/>
  <c r="DS56" i="165"/>
  <c r="DS55" i="165"/>
  <c r="DS54" i="165"/>
  <c r="DS53" i="165"/>
  <c r="DS52" i="165"/>
  <c r="DS51" i="165"/>
  <c r="DS50" i="165"/>
  <c r="DS49" i="165"/>
  <c r="DS48" i="165"/>
  <c r="DS47" i="165"/>
  <c r="DS46" i="165"/>
  <c r="DS45" i="165"/>
  <c r="DS44" i="165"/>
  <c r="DS43" i="165"/>
  <c r="DS42" i="165"/>
  <c r="DS41" i="165"/>
  <c r="DS40" i="165"/>
  <c r="DS39" i="165"/>
  <c r="DS38" i="165"/>
  <c r="DS37" i="165"/>
  <c r="DS36" i="165"/>
  <c r="DS35" i="165"/>
  <c r="DS34" i="165"/>
  <c r="DS33" i="165"/>
  <c r="DS32" i="165"/>
  <c r="DS31" i="165"/>
  <c r="DS30" i="165"/>
  <c r="DS29" i="165"/>
  <c r="DS28" i="165"/>
  <c r="DS27" i="165"/>
  <c r="DS26" i="165"/>
  <c r="DG26" i="165" s="1"/>
  <c r="DS25" i="165"/>
  <c r="DG25" i="165" s="1"/>
  <c r="DS24" i="165"/>
  <c r="DS23" i="165"/>
  <c r="DG23" i="165" s="1"/>
  <c r="DS22" i="165"/>
  <c r="DS21" i="165"/>
  <c r="DS20" i="165"/>
  <c r="DG20" i="165" s="1"/>
  <c r="DS19" i="165"/>
  <c r="DG19" i="165" s="1"/>
  <c r="DS18" i="165"/>
  <c r="DG18" i="165" s="1"/>
  <c r="DS17" i="165"/>
  <c r="DG17" i="165" s="1"/>
  <c r="DS16" i="165"/>
  <c r="DS15" i="165"/>
  <c r="DG15" i="165" s="1"/>
  <c r="DS14" i="165"/>
  <c r="DS13" i="165"/>
  <c r="DS12" i="165"/>
  <c r="DS11" i="165"/>
  <c r="DG11" i="165" s="1"/>
  <c r="DS10" i="165"/>
  <c r="DG10" i="165" s="1"/>
  <c r="EA8" i="165"/>
  <c r="CU8" i="165" s="1"/>
  <c r="EA156" i="165"/>
  <c r="CU156" i="165" s="1"/>
  <c r="EA62" i="165"/>
  <c r="CU62" i="165" s="1"/>
  <c r="EA56" i="165"/>
  <c r="CU56" i="165" s="1"/>
  <c r="EA46" i="165"/>
  <c r="CU46" i="165" s="1"/>
  <c r="EA39" i="165"/>
  <c r="CU39" i="165" s="1"/>
  <c r="EA38" i="165"/>
  <c r="CU38" i="165" s="1"/>
  <c r="EA32" i="165"/>
  <c r="CU32" i="165" s="1"/>
  <c r="EA31" i="165"/>
  <c r="CU31" i="165" s="1"/>
  <c r="EA30" i="165"/>
  <c r="CU30" i="165" s="1"/>
  <c r="EA24" i="165"/>
  <c r="CU24" i="165" s="1"/>
  <c r="EA23" i="165"/>
  <c r="CU23" i="165" s="1"/>
  <c r="EA22" i="165"/>
  <c r="CU22" i="165" s="1"/>
  <c r="EA16" i="165"/>
  <c r="CU16" i="165" s="1"/>
  <c r="EA15" i="165"/>
  <c r="CU15" i="165" s="1"/>
  <c r="EA14" i="165"/>
  <c r="CU14" i="165" s="1"/>
  <c r="DS9" i="165"/>
  <c r="DG9" i="165" s="1"/>
  <c r="DW68" i="165"/>
  <c r="DK68" i="165" s="1"/>
  <c r="DW151" i="165"/>
  <c r="DK151" i="165" s="1"/>
  <c r="DW143" i="165"/>
  <c r="DK143" i="165" s="1"/>
  <c r="DW135" i="165"/>
  <c r="DK135" i="165" s="1"/>
  <c r="DW127" i="165"/>
  <c r="DK127" i="165" s="1"/>
  <c r="DW119" i="165"/>
  <c r="DK119" i="165" s="1"/>
  <c r="DW111" i="165"/>
  <c r="DK111" i="165" s="1"/>
  <c r="DW103" i="165"/>
  <c r="DK103" i="165" s="1"/>
  <c r="DW95" i="165"/>
  <c r="DK95" i="165" s="1"/>
  <c r="DW87" i="165"/>
  <c r="DK87" i="165" s="1"/>
  <c r="DW79" i="165"/>
  <c r="DK79" i="165" s="1"/>
  <c r="DW71" i="165"/>
  <c r="DK71" i="165" s="1"/>
  <c r="DW76" i="165"/>
  <c r="DK76" i="165" s="1"/>
  <c r="DW99" i="165"/>
  <c r="DK99" i="165" s="1"/>
  <c r="DW89" i="165"/>
  <c r="DK89" i="165" s="1"/>
  <c r="DW150" i="165"/>
  <c r="DK150" i="165" s="1"/>
  <c r="DW142" i="165"/>
  <c r="DK142" i="165" s="1"/>
  <c r="DW134" i="165"/>
  <c r="DK134" i="165" s="1"/>
  <c r="DW126" i="165"/>
  <c r="DK126" i="165" s="1"/>
  <c r="DW118" i="165"/>
  <c r="DK118" i="165" s="1"/>
  <c r="DW110" i="165"/>
  <c r="DK110" i="165" s="1"/>
  <c r="DW102" i="165"/>
  <c r="DK102" i="165" s="1"/>
  <c r="DW94" i="165"/>
  <c r="DK94" i="165" s="1"/>
  <c r="DW86" i="165"/>
  <c r="DK86" i="165" s="1"/>
  <c r="DW78" i="165"/>
  <c r="DK78" i="165" s="1"/>
  <c r="DW70" i="165"/>
  <c r="DK70" i="165" s="1"/>
  <c r="DW84" i="165"/>
  <c r="DK84" i="165" s="1"/>
  <c r="DW75" i="165"/>
  <c r="DK75" i="165" s="1"/>
  <c r="DW82" i="165"/>
  <c r="DK82" i="165" s="1"/>
  <c r="DW81" i="165"/>
  <c r="DK81" i="165" s="1"/>
  <c r="DW149" i="165"/>
  <c r="DK149" i="165" s="1"/>
  <c r="DW141" i="165"/>
  <c r="DK141" i="165" s="1"/>
  <c r="DW133" i="165"/>
  <c r="DK133" i="165" s="1"/>
  <c r="DW125" i="165"/>
  <c r="DK125" i="165" s="1"/>
  <c r="DW117" i="165"/>
  <c r="DK117" i="165" s="1"/>
  <c r="DW109" i="165"/>
  <c r="DK109" i="165" s="1"/>
  <c r="DW101" i="165"/>
  <c r="DK101" i="165" s="1"/>
  <c r="DW93" i="165"/>
  <c r="DK93" i="165" s="1"/>
  <c r="DW85" i="165"/>
  <c r="DK85" i="165" s="1"/>
  <c r="DW77" i="165"/>
  <c r="DK77" i="165" s="1"/>
  <c r="DW91" i="165"/>
  <c r="DK91" i="165" s="1"/>
  <c r="DW97" i="165"/>
  <c r="DK97" i="165" s="1"/>
  <c r="DW156" i="165"/>
  <c r="DK156" i="165" s="1"/>
  <c r="DW148" i="165"/>
  <c r="DK148" i="165" s="1"/>
  <c r="DW140" i="165"/>
  <c r="DK140" i="165" s="1"/>
  <c r="DW132" i="165"/>
  <c r="DK132" i="165" s="1"/>
  <c r="DW124" i="165"/>
  <c r="DK124" i="165" s="1"/>
  <c r="DW116" i="165"/>
  <c r="DK116" i="165" s="1"/>
  <c r="DW108" i="165"/>
  <c r="DK108" i="165" s="1"/>
  <c r="DW100" i="165"/>
  <c r="DK100" i="165" s="1"/>
  <c r="DW92" i="165"/>
  <c r="DK92" i="165" s="1"/>
  <c r="DW74" i="165"/>
  <c r="DK74" i="165" s="1"/>
  <c r="DW73" i="165"/>
  <c r="DK73" i="165" s="1"/>
  <c r="DW69" i="165"/>
  <c r="DK69" i="165" s="1"/>
  <c r="DW155" i="165"/>
  <c r="DK155" i="165" s="1"/>
  <c r="DW147" i="165"/>
  <c r="DK147" i="165" s="1"/>
  <c r="DW139" i="165"/>
  <c r="DK139" i="165" s="1"/>
  <c r="DW131" i="165"/>
  <c r="DK131" i="165" s="1"/>
  <c r="DW123" i="165"/>
  <c r="DK123" i="165" s="1"/>
  <c r="DW115" i="165"/>
  <c r="DK115" i="165" s="1"/>
  <c r="DW107" i="165"/>
  <c r="DK107" i="165" s="1"/>
  <c r="DW83" i="165"/>
  <c r="DK83" i="165" s="1"/>
  <c r="DW154" i="165"/>
  <c r="DK154" i="165" s="1"/>
  <c r="DW146" i="165"/>
  <c r="DK146" i="165" s="1"/>
  <c r="DW138" i="165"/>
  <c r="DK138" i="165" s="1"/>
  <c r="DW130" i="165"/>
  <c r="DK130" i="165" s="1"/>
  <c r="DW122" i="165"/>
  <c r="DK122" i="165" s="1"/>
  <c r="DW114" i="165"/>
  <c r="DK114" i="165" s="1"/>
  <c r="DW106" i="165"/>
  <c r="DK106" i="165" s="1"/>
  <c r="DW98" i="165"/>
  <c r="DK98" i="165" s="1"/>
  <c r="DW90" i="165"/>
  <c r="DK90" i="165" s="1"/>
  <c r="DW208" i="165"/>
  <c r="DK208" i="165" s="1"/>
  <c r="DW153" i="165"/>
  <c r="DK153" i="165" s="1"/>
  <c r="DW145" i="165"/>
  <c r="DK145" i="165" s="1"/>
  <c r="DW137" i="165"/>
  <c r="DK137" i="165" s="1"/>
  <c r="DW129" i="165"/>
  <c r="DK129" i="165" s="1"/>
  <c r="DW121" i="165"/>
  <c r="DK121" i="165" s="1"/>
  <c r="DW113" i="165"/>
  <c r="DK113" i="165" s="1"/>
  <c r="DW105" i="165"/>
  <c r="DK105" i="165" s="1"/>
  <c r="DW67" i="165"/>
  <c r="DK67" i="165" s="1"/>
  <c r="DW152" i="165"/>
  <c r="DK152" i="165" s="1"/>
  <c r="DW144" i="165"/>
  <c r="DK144" i="165" s="1"/>
  <c r="DW136" i="165"/>
  <c r="DK136" i="165" s="1"/>
  <c r="DW128" i="165"/>
  <c r="DK128" i="165" s="1"/>
  <c r="DW120" i="165"/>
  <c r="DK120" i="165" s="1"/>
  <c r="DW112" i="165"/>
  <c r="DK112" i="165" s="1"/>
  <c r="DW104" i="165"/>
  <c r="DK104" i="165" s="1"/>
  <c r="DW96" i="165"/>
  <c r="DK96" i="165" s="1"/>
  <c r="DW88" i="165"/>
  <c r="DK88" i="165" s="1"/>
  <c r="DW80" i="165"/>
  <c r="DK80" i="165" s="1"/>
  <c r="DW72" i="165"/>
  <c r="DK72" i="165" s="1"/>
  <c r="DW66" i="165"/>
  <c r="DK66" i="165" s="1"/>
  <c r="DW65" i="165"/>
  <c r="DK65" i="165" s="1"/>
  <c r="DW64" i="165"/>
  <c r="DK64" i="165" s="1"/>
  <c r="DW63" i="165"/>
  <c r="DK63" i="165" s="1"/>
  <c r="DW62" i="165"/>
  <c r="DK62" i="165" s="1"/>
  <c r="DW61" i="165"/>
  <c r="DK61" i="165" s="1"/>
  <c r="DW60" i="165"/>
  <c r="DK60" i="165" s="1"/>
  <c r="DW59" i="165"/>
  <c r="DK59" i="165" s="1"/>
  <c r="DW58" i="165"/>
  <c r="DK58" i="165" s="1"/>
  <c r="DW57" i="165"/>
  <c r="DK57" i="165" s="1"/>
  <c r="DW56" i="165"/>
  <c r="DK56" i="165" s="1"/>
  <c r="DW55" i="165"/>
  <c r="DK55" i="165" s="1"/>
  <c r="DW54" i="165"/>
  <c r="DK54" i="165" s="1"/>
  <c r="DW53" i="165"/>
  <c r="DK53" i="165" s="1"/>
  <c r="DW52" i="165"/>
  <c r="DK52" i="165" s="1"/>
  <c r="DW51" i="165"/>
  <c r="DK51" i="165" s="1"/>
  <c r="DW50" i="165"/>
  <c r="DK50" i="165" s="1"/>
  <c r="DW49" i="165"/>
  <c r="DK49" i="165" s="1"/>
  <c r="DW48" i="165"/>
  <c r="DK48" i="165" s="1"/>
  <c r="DW47" i="165"/>
  <c r="DK47" i="165" s="1"/>
  <c r="DW46" i="165"/>
  <c r="DK46" i="165" s="1"/>
  <c r="DW45" i="165"/>
  <c r="DK45" i="165" s="1"/>
  <c r="DW44" i="165"/>
  <c r="DK44" i="165" s="1"/>
  <c r="DW43" i="165"/>
  <c r="DK43" i="165" s="1"/>
  <c r="DW42" i="165"/>
  <c r="DK42" i="165" s="1"/>
  <c r="DW41" i="165"/>
  <c r="DK41" i="165" s="1"/>
  <c r="DW40" i="165"/>
  <c r="DK40" i="165" s="1"/>
  <c r="DW39" i="165"/>
  <c r="DK39" i="165" s="1"/>
  <c r="DW38" i="165"/>
  <c r="DK38" i="165" s="1"/>
  <c r="DW37" i="165"/>
  <c r="DK37" i="165" s="1"/>
  <c r="DW36" i="165"/>
  <c r="DK36" i="165" s="1"/>
  <c r="DW35" i="165"/>
  <c r="DK35" i="165" s="1"/>
  <c r="DW34" i="165"/>
  <c r="DK34" i="165" s="1"/>
  <c r="DW33" i="165"/>
  <c r="DK33" i="165" s="1"/>
  <c r="DW32" i="165"/>
  <c r="DK32" i="165" s="1"/>
  <c r="DW31" i="165"/>
  <c r="DK31" i="165" s="1"/>
  <c r="DW30" i="165"/>
  <c r="DK30" i="165" s="1"/>
  <c r="DW29" i="165"/>
  <c r="DK29" i="165" s="1"/>
  <c r="DW28" i="165"/>
  <c r="DK28" i="165" s="1"/>
  <c r="DW27" i="165"/>
  <c r="DK27" i="165" s="1"/>
  <c r="DW26" i="165"/>
  <c r="DK26" i="165" s="1"/>
  <c r="DW25" i="165"/>
  <c r="DK25" i="165" s="1"/>
  <c r="DW24" i="165"/>
  <c r="DK24" i="165" s="1"/>
  <c r="DW23" i="165"/>
  <c r="DK23" i="165" s="1"/>
  <c r="DW22" i="165"/>
  <c r="DK22" i="165" s="1"/>
  <c r="DW21" i="165"/>
  <c r="DK21" i="165" s="1"/>
  <c r="DW20" i="165"/>
  <c r="DK20" i="165" s="1"/>
  <c r="DW19" i="165"/>
  <c r="DK19" i="165" s="1"/>
  <c r="DW18" i="165"/>
  <c r="DK18" i="165" s="1"/>
  <c r="DW17" i="165"/>
  <c r="DK17" i="165" s="1"/>
  <c r="DW16" i="165"/>
  <c r="DK16" i="165" s="1"/>
  <c r="DW15" i="165"/>
  <c r="DK15" i="165" s="1"/>
  <c r="DW14" i="165"/>
  <c r="DK14" i="165" s="1"/>
  <c r="DW13" i="165"/>
  <c r="DK13" i="165" s="1"/>
  <c r="DW12" i="165"/>
  <c r="DK12" i="165" s="1"/>
  <c r="DW11" i="165"/>
  <c r="DK11" i="165" s="1"/>
  <c r="DW10" i="165"/>
  <c r="DK10" i="165" s="1"/>
  <c r="EJ16" i="165"/>
  <c r="EB149" i="165"/>
  <c r="EB148" i="165"/>
  <c r="EB117" i="165"/>
  <c r="EB116" i="165"/>
  <c r="EB85" i="165"/>
  <c r="EB84" i="165"/>
  <c r="EB53" i="165"/>
  <c r="EB52" i="165"/>
  <c r="EB21" i="165"/>
  <c r="EB20" i="165"/>
  <c r="DV149" i="165"/>
  <c r="DJ149" i="165" s="1"/>
  <c r="DV141" i="165"/>
  <c r="DJ141" i="165" s="1"/>
  <c r="DV133" i="165"/>
  <c r="DJ133" i="165" s="1"/>
  <c r="DV125" i="165"/>
  <c r="DJ125" i="165" s="1"/>
  <c r="DV117" i="165"/>
  <c r="DJ117" i="165" s="1"/>
  <c r="DV109" i="165"/>
  <c r="DJ109" i="165" s="1"/>
  <c r="DV101" i="165"/>
  <c r="DJ101" i="165" s="1"/>
  <c r="DV93" i="165"/>
  <c r="DJ93" i="165" s="1"/>
  <c r="DV85" i="165"/>
  <c r="DJ85" i="165" s="1"/>
  <c r="DV77" i="165"/>
  <c r="DJ77" i="165" s="1"/>
  <c r="DV69" i="165"/>
  <c r="DJ69" i="165" s="1"/>
  <c r="DV61" i="165"/>
  <c r="DJ61" i="165" s="1"/>
  <c r="DV53" i="165"/>
  <c r="DJ53" i="165" s="1"/>
  <c r="DV45" i="165"/>
  <c r="DJ45" i="165" s="1"/>
  <c r="DV36" i="165"/>
  <c r="DJ36" i="165" s="1"/>
  <c r="DV124" i="165"/>
  <c r="DJ124" i="165" s="1"/>
  <c r="DV108" i="165"/>
  <c r="DJ108" i="165" s="1"/>
  <c r="DV92" i="165"/>
  <c r="DJ92" i="165" s="1"/>
  <c r="DV84" i="165"/>
  <c r="DJ84" i="165" s="1"/>
  <c r="DV76" i="165"/>
  <c r="DJ76" i="165" s="1"/>
  <c r="DV60" i="165"/>
  <c r="DJ60" i="165" s="1"/>
  <c r="DV52" i="165"/>
  <c r="DJ52" i="165" s="1"/>
  <c r="DV44" i="165"/>
  <c r="DJ44" i="165" s="1"/>
  <c r="DV59" i="165"/>
  <c r="DJ59" i="165" s="1"/>
  <c r="DV51" i="165"/>
  <c r="DJ51" i="165" s="1"/>
  <c r="DV40" i="165"/>
  <c r="DJ40" i="165" s="1"/>
  <c r="DV156" i="165"/>
  <c r="DJ156" i="165" s="1"/>
  <c r="DV148" i="165"/>
  <c r="DJ148" i="165" s="1"/>
  <c r="DV140" i="165"/>
  <c r="DJ140" i="165" s="1"/>
  <c r="DV132" i="165"/>
  <c r="DJ132" i="165" s="1"/>
  <c r="DV116" i="165"/>
  <c r="DJ116" i="165" s="1"/>
  <c r="DV100" i="165"/>
  <c r="DJ100" i="165" s="1"/>
  <c r="DV68" i="165"/>
  <c r="DJ68" i="165" s="1"/>
  <c r="DV49" i="165"/>
  <c r="DJ49" i="165" s="1"/>
  <c r="DV152" i="165"/>
  <c r="DJ152" i="165" s="1"/>
  <c r="DV128" i="165"/>
  <c r="DJ128" i="165" s="1"/>
  <c r="DV104" i="165"/>
  <c r="DJ104" i="165" s="1"/>
  <c r="DV72" i="165"/>
  <c r="DJ72" i="165" s="1"/>
  <c r="DV48" i="165"/>
  <c r="DJ48" i="165" s="1"/>
  <c r="DV87" i="165"/>
  <c r="DJ87" i="165" s="1"/>
  <c r="DV47" i="165"/>
  <c r="DJ47" i="165" s="1"/>
  <c r="DV150" i="165"/>
  <c r="DJ150" i="165" s="1"/>
  <c r="DV86" i="165"/>
  <c r="DJ86" i="165" s="1"/>
  <c r="DV46" i="165"/>
  <c r="DJ46" i="165" s="1"/>
  <c r="DV37" i="165"/>
  <c r="DJ37" i="165" s="1"/>
  <c r="DV35" i="165"/>
  <c r="DJ35" i="165" s="1"/>
  <c r="DV155" i="165"/>
  <c r="DJ155" i="165" s="1"/>
  <c r="DV147" i="165"/>
  <c r="DJ147" i="165" s="1"/>
  <c r="DV139" i="165"/>
  <c r="DJ139" i="165" s="1"/>
  <c r="DV131" i="165"/>
  <c r="DJ131" i="165" s="1"/>
  <c r="DV123" i="165"/>
  <c r="DJ123" i="165" s="1"/>
  <c r="DV115" i="165"/>
  <c r="DJ115" i="165" s="1"/>
  <c r="DV107" i="165"/>
  <c r="DJ107" i="165" s="1"/>
  <c r="DV99" i="165"/>
  <c r="DJ99" i="165" s="1"/>
  <c r="DV91" i="165"/>
  <c r="DJ91" i="165" s="1"/>
  <c r="DV83" i="165"/>
  <c r="DJ83" i="165" s="1"/>
  <c r="DV75" i="165"/>
  <c r="DJ75" i="165" s="1"/>
  <c r="DV67" i="165"/>
  <c r="DJ67" i="165" s="1"/>
  <c r="DV43" i="165"/>
  <c r="DJ43" i="165" s="1"/>
  <c r="DV41" i="165"/>
  <c r="DJ41" i="165" s="1"/>
  <c r="DV96" i="165"/>
  <c r="DJ96" i="165" s="1"/>
  <c r="DV63" i="165"/>
  <c r="DJ63" i="165" s="1"/>
  <c r="DV94" i="165"/>
  <c r="DJ94" i="165" s="1"/>
  <c r="DV154" i="165"/>
  <c r="DJ154" i="165" s="1"/>
  <c r="DV146" i="165"/>
  <c r="DJ146" i="165" s="1"/>
  <c r="DV138" i="165"/>
  <c r="DJ138" i="165" s="1"/>
  <c r="DV130" i="165"/>
  <c r="DJ130" i="165" s="1"/>
  <c r="DV122" i="165"/>
  <c r="DJ122" i="165" s="1"/>
  <c r="DV114" i="165"/>
  <c r="DJ114" i="165" s="1"/>
  <c r="DV106" i="165"/>
  <c r="DJ106" i="165" s="1"/>
  <c r="DV98" i="165"/>
  <c r="DJ98" i="165" s="1"/>
  <c r="DV90" i="165"/>
  <c r="DJ90" i="165" s="1"/>
  <c r="DV82" i="165"/>
  <c r="DJ82" i="165" s="1"/>
  <c r="DV74" i="165"/>
  <c r="DJ74" i="165" s="1"/>
  <c r="DV66" i="165"/>
  <c r="DJ66" i="165" s="1"/>
  <c r="DV58" i="165"/>
  <c r="DJ58" i="165" s="1"/>
  <c r="DV50" i="165"/>
  <c r="DJ50" i="165" s="1"/>
  <c r="DV42" i="165"/>
  <c r="DJ42" i="165" s="1"/>
  <c r="DV80" i="165"/>
  <c r="DJ80" i="165" s="1"/>
  <c r="DV71" i="165"/>
  <c r="DJ71" i="165" s="1"/>
  <c r="DV208" i="165"/>
  <c r="DJ208" i="165" s="1"/>
  <c r="DV102" i="165"/>
  <c r="DJ102" i="165" s="1"/>
  <c r="DV54" i="165"/>
  <c r="DJ54" i="165" s="1"/>
  <c r="DV153" i="165"/>
  <c r="DJ153" i="165" s="1"/>
  <c r="DV145" i="165"/>
  <c r="DJ145" i="165" s="1"/>
  <c r="DV137" i="165"/>
  <c r="DJ137" i="165" s="1"/>
  <c r="DV129" i="165"/>
  <c r="DJ129" i="165" s="1"/>
  <c r="DV121" i="165"/>
  <c r="DJ121" i="165" s="1"/>
  <c r="DV113" i="165"/>
  <c r="DJ113" i="165" s="1"/>
  <c r="DV105" i="165"/>
  <c r="DJ105" i="165" s="1"/>
  <c r="DV97" i="165"/>
  <c r="DJ97" i="165" s="1"/>
  <c r="DV89" i="165"/>
  <c r="DJ89" i="165" s="1"/>
  <c r="DV81" i="165"/>
  <c r="DJ81" i="165" s="1"/>
  <c r="DV73" i="165"/>
  <c r="DJ73" i="165" s="1"/>
  <c r="DV65" i="165"/>
  <c r="DJ65" i="165" s="1"/>
  <c r="DV57" i="165"/>
  <c r="DJ57" i="165" s="1"/>
  <c r="DV120" i="165"/>
  <c r="DJ120" i="165" s="1"/>
  <c r="DV88" i="165"/>
  <c r="DJ88" i="165" s="1"/>
  <c r="DV64" i="165"/>
  <c r="DJ64" i="165" s="1"/>
  <c r="DV95" i="165"/>
  <c r="DJ95" i="165" s="1"/>
  <c r="DV55" i="165"/>
  <c r="DJ55" i="165" s="1"/>
  <c r="DV126" i="165"/>
  <c r="DJ126" i="165" s="1"/>
  <c r="DV62" i="165"/>
  <c r="DJ62" i="165" s="1"/>
  <c r="DV144" i="165"/>
  <c r="DJ144" i="165" s="1"/>
  <c r="DV136" i="165"/>
  <c r="DJ136" i="165" s="1"/>
  <c r="DV112" i="165"/>
  <c r="DJ112" i="165" s="1"/>
  <c r="DV56" i="165"/>
  <c r="DJ56" i="165" s="1"/>
  <c r="DV134" i="165"/>
  <c r="DJ134" i="165" s="1"/>
  <c r="DV118" i="165"/>
  <c r="DJ118" i="165" s="1"/>
  <c r="DV70" i="165"/>
  <c r="DJ70" i="165" s="1"/>
  <c r="DV151" i="165"/>
  <c r="DJ151" i="165" s="1"/>
  <c r="DV143" i="165"/>
  <c r="DJ143" i="165" s="1"/>
  <c r="DV135" i="165"/>
  <c r="DJ135" i="165" s="1"/>
  <c r="DV127" i="165"/>
  <c r="DJ127" i="165" s="1"/>
  <c r="DV119" i="165"/>
  <c r="DJ119" i="165" s="1"/>
  <c r="DV111" i="165"/>
  <c r="DJ111" i="165" s="1"/>
  <c r="DV103" i="165"/>
  <c r="DJ103" i="165" s="1"/>
  <c r="DV79" i="165"/>
  <c r="DJ79" i="165" s="1"/>
  <c r="DV39" i="165"/>
  <c r="DJ39" i="165" s="1"/>
  <c r="DV142" i="165"/>
  <c r="DJ142" i="165" s="1"/>
  <c r="DV110" i="165"/>
  <c r="DJ110" i="165" s="1"/>
  <c r="DV78" i="165"/>
  <c r="DJ78" i="165" s="1"/>
  <c r="DV38" i="165"/>
  <c r="DJ38" i="165" s="1"/>
  <c r="DV34" i="165"/>
  <c r="DJ34" i="165" s="1"/>
  <c r="DV33" i="165"/>
  <c r="DJ33" i="165" s="1"/>
  <c r="DV32" i="165"/>
  <c r="DV31" i="165"/>
  <c r="DV30" i="165"/>
  <c r="DV29" i="165"/>
  <c r="DJ29" i="165" s="1"/>
  <c r="DV28" i="165"/>
  <c r="DV27" i="165"/>
  <c r="DJ27" i="165" s="1"/>
  <c r="DV26" i="165"/>
  <c r="DJ26" i="165" s="1"/>
  <c r="DV25" i="165"/>
  <c r="DJ25" i="165" s="1"/>
  <c r="DV24" i="165"/>
  <c r="DJ24" i="165" s="1"/>
  <c r="DV23" i="165"/>
  <c r="DJ23" i="165" s="1"/>
  <c r="DV22" i="165"/>
  <c r="DJ22" i="165" s="1"/>
  <c r="DV21" i="165"/>
  <c r="DJ21" i="165" s="1"/>
  <c r="DV20" i="165"/>
  <c r="DJ20" i="165" s="1"/>
  <c r="DV19" i="165"/>
  <c r="DJ19" i="165" s="1"/>
  <c r="DV18" i="165"/>
  <c r="DJ18" i="165" s="1"/>
  <c r="DV17" i="165"/>
  <c r="DJ17" i="165" s="1"/>
  <c r="DV16" i="165"/>
  <c r="DJ16" i="165" s="1"/>
  <c r="DV15" i="165"/>
  <c r="DJ15" i="165" s="1"/>
  <c r="DV14" i="165"/>
  <c r="DJ14" i="165" s="1"/>
  <c r="DV13" i="165"/>
  <c r="DJ13" i="165" s="1"/>
  <c r="DV12" i="165"/>
  <c r="DJ12" i="165" s="1"/>
  <c r="DV11" i="165"/>
  <c r="DJ11" i="165" s="1"/>
  <c r="DV10" i="165"/>
  <c r="DJ10" i="165" s="1"/>
  <c r="EF17" i="165"/>
  <c r="DW8" i="165"/>
  <c r="DK8" i="165" s="1"/>
  <c r="DV9" i="165"/>
  <c r="DJ9" i="165" s="1"/>
  <c r="DW9" i="165"/>
  <c r="DK9" i="165" s="1"/>
  <c r="BZ34" i="165" l="1"/>
  <c r="DG34" i="165"/>
  <c r="BZ50" i="165"/>
  <c r="DG50" i="165"/>
  <c r="BZ66" i="165"/>
  <c r="DG66" i="165"/>
  <c r="B66" i="165" s="1"/>
  <c r="BZ82" i="165"/>
  <c r="DG82" i="165"/>
  <c r="BZ98" i="165"/>
  <c r="DG98" i="165"/>
  <c r="B98" i="165" s="1"/>
  <c r="BZ114" i="165"/>
  <c r="DG114" i="165"/>
  <c r="BZ130" i="165"/>
  <c r="DG130" i="165"/>
  <c r="B130" i="165" s="1"/>
  <c r="CL168" i="165"/>
  <c r="DK168" i="165"/>
  <c r="CL184" i="165"/>
  <c r="DK184" i="165"/>
  <c r="DK200" i="165"/>
  <c r="CL200" i="165"/>
  <c r="DJ165" i="165"/>
  <c r="CI165" i="165"/>
  <c r="DJ181" i="165"/>
  <c r="CI181" i="165"/>
  <c r="DJ197" i="165"/>
  <c r="CI197" i="165"/>
  <c r="DG161" i="165"/>
  <c r="BZ161" i="165"/>
  <c r="DG177" i="165"/>
  <c r="BZ177" i="165"/>
  <c r="DG193" i="165"/>
  <c r="BZ193" i="165"/>
  <c r="BZ35" i="165"/>
  <c r="DG35" i="165"/>
  <c r="BZ51" i="165"/>
  <c r="DG51" i="165"/>
  <c r="BZ67" i="165"/>
  <c r="DG67" i="165"/>
  <c r="B67" i="165" s="1"/>
  <c r="BZ83" i="165"/>
  <c r="DG83" i="165"/>
  <c r="BZ99" i="165"/>
  <c r="DG99" i="165"/>
  <c r="BZ115" i="165"/>
  <c r="DG115" i="165"/>
  <c r="BZ131" i="165"/>
  <c r="DG131" i="165"/>
  <c r="B131" i="165" s="1"/>
  <c r="DK169" i="165"/>
  <c r="CL169" i="165"/>
  <c r="CL185" i="165"/>
  <c r="DK185" i="165"/>
  <c r="CL201" i="165"/>
  <c r="DK201" i="165"/>
  <c r="DJ166" i="165"/>
  <c r="CI166" i="165"/>
  <c r="DJ182" i="165"/>
  <c r="CI182" i="165"/>
  <c r="DJ198" i="165"/>
  <c r="CI198" i="165"/>
  <c r="DG162" i="165"/>
  <c r="BZ162" i="165"/>
  <c r="DG178" i="165"/>
  <c r="BZ178" i="165"/>
  <c r="DG194" i="165"/>
  <c r="BZ194" i="165"/>
  <c r="BZ36" i="165"/>
  <c r="DG36" i="165"/>
  <c r="BZ52" i="165"/>
  <c r="DG52" i="165"/>
  <c r="BZ68" i="165"/>
  <c r="DG68" i="165"/>
  <c r="B68" i="165" s="1"/>
  <c r="BZ84" i="165"/>
  <c r="DG84" i="165"/>
  <c r="BZ100" i="165"/>
  <c r="DG100" i="165"/>
  <c r="BZ116" i="165"/>
  <c r="DG116" i="165"/>
  <c r="BZ132" i="165"/>
  <c r="DG132" i="165"/>
  <c r="B132" i="165" s="1"/>
  <c r="DK170" i="165"/>
  <c r="CL170" i="165"/>
  <c r="DK186" i="165"/>
  <c r="CL186" i="165"/>
  <c r="DK202" i="165"/>
  <c r="CL202" i="165"/>
  <c r="CI167" i="165"/>
  <c r="DJ167" i="165"/>
  <c r="DJ183" i="165"/>
  <c r="CI183" i="165"/>
  <c r="DJ199" i="165"/>
  <c r="CI199" i="165"/>
  <c r="BZ163" i="165"/>
  <c r="DG163" i="165"/>
  <c r="DG179" i="165"/>
  <c r="BZ179" i="165"/>
  <c r="DG195" i="165"/>
  <c r="BZ195" i="165"/>
  <c r="BZ21" i="165"/>
  <c r="DG21" i="165"/>
  <c r="BZ37" i="165"/>
  <c r="DG37" i="165"/>
  <c r="BZ53" i="165"/>
  <c r="DG53" i="165"/>
  <c r="BZ69" i="165"/>
  <c r="DG69" i="165"/>
  <c r="BZ85" i="165"/>
  <c r="DG85" i="165"/>
  <c r="BZ101" i="165"/>
  <c r="DG101" i="165"/>
  <c r="BZ117" i="165"/>
  <c r="DG117" i="165"/>
  <c r="BZ133" i="165"/>
  <c r="DG133" i="165"/>
  <c r="B133" i="165" s="1"/>
  <c r="DK171" i="165"/>
  <c r="CL171" i="165"/>
  <c r="DK187" i="165"/>
  <c r="CL187" i="165"/>
  <c r="DK203" i="165"/>
  <c r="CL203" i="165"/>
  <c r="CI168" i="165"/>
  <c r="DJ168" i="165"/>
  <c r="DJ184" i="165"/>
  <c r="CI184" i="165"/>
  <c r="CI200" i="165"/>
  <c r="DJ200" i="165"/>
  <c r="DG164" i="165"/>
  <c r="BZ164" i="165"/>
  <c r="DG180" i="165"/>
  <c r="BZ180" i="165"/>
  <c r="BZ196" i="165"/>
  <c r="DG196" i="165"/>
  <c r="BZ22" i="165"/>
  <c r="DG22" i="165"/>
  <c r="BZ38" i="165"/>
  <c r="DG38" i="165"/>
  <c r="BZ54" i="165"/>
  <c r="DG54" i="165"/>
  <c r="BZ70" i="165"/>
  <c r="DG70" i="165"/>
  <c r="BZ86" i="165"/>
  <c r="DG86" i="165"/>
  <c r="BZ102" i="165"/>
  <c r="DG102" i="165"/>
  <c r="BZ118" i="165"/>
  <c r="DG118" i="165"/>
  <c r="BZ134" i="165"/>
  <c r="DG134" i="165"/>
  <c r="B134" i="165" s="1"/>
  <c r="DK172" i="165"/>
  <c r="CL172" i="165"/>
  <c r="DK188" i="165"/>
  <c r="CL188" i="165"/>
  <c r="DK204" i="165"/>
  <c r="CL204" i="165"/>
  <c r="CI169" i="165"/>
  <c r="DJ169" i="165"/>
  <c r="CI185" i="165"/>
  <c r="DJ185" i="165"/>
  <c r="DJ201" i="165"/>
  <c r="CI201" i="165"/>
  <c r="DG165" i="165"/>
  <c r="BZ165" i="165"/>
  <c r="BZ181" i="165"/>
  <c r="DG181" i="165"/>
  <c r="DG197" i="165"/>
  <c r="BZ197" i="165"/>
  <c r="BZ39" i="165"/>
  <c r="DG39" i="165"/>
  <c r="BZ55" i="165"/>
  <c r="DG55" i="165"/>
  <c r="BZ71" i="165"/>
  <c r="DG71" i="165"/>
  <c r="BZ87" i="165"/>
  <c r="DG87" i="165"/>
  <c r="BZ103" i="165"/>
  <c r="DG103" i="165"/>
  <c r="BZ119" i="165"/>
  <c r="DG119" i="165"/>
  <c r="DK157" i="165"/>
  <c r="CL157" i="165"/>
  <c r="DK173" i="165"/>
  <c r="CL173" i="165"/>
  <c r="DK189" i="165"/>
  <c r="CL189" i="165"/>
  <c r="DK205" i="165"/>
  <c r="CL205" i="165"/>
  <c r="DJ170" i="165"/>
  <c r="CI170" i="165"/>
  <c r="DJ186" i="165"/>
  <c r="CI186" i="165"/>
  <c r="DJ202" i="165"/>
  <c r="CI202" i="165"/>
  <c r="DG166" i="165"/>
  <c r="BZ166" i="165"/>
  <c r="DG182" i="165"/>
  <c r="BZ182" i="165"/>
  <c r="DG198" i="165"/>
  <c r="BZ198" i="165"/>
  <c r="CI28" i="165"/>
  <c r="DJ28" i="165"/>
  <c r="BZ24" i="165"/>
  <c r="DG24" i="165"/>
  <c r="BZ40" i="165"/>
  <c r="DG40" i="165"/>
  <c r="BZ56" i="165"/>
  <c r="DG56" i="165"/>
  <c r="BZ72" i="165"/>
  <c r="DG72" i="165"/>
  <c r="BZ88" i="165"/>
  <c r="DG88" i="165"/>
  <c r="BZ104" i="165"/>
  <c r="DG104" i="165"/>
  <c r="BZ120" i="165"/>
  <c r="DG120" i="165"/>
  <c r="DK158" i="165"/>
  <c r="CL158" i="165"/>
  <c r="DK174" i="165"/>
  <c r="CL174" i="165"/>
  <c r="DK190" i="165"/>
  <c r="CL190" i="165"/>
  <c r="DK206" i="165"/>
  <c r="CL206" i="165"/>
  <c r="DJ171" i="165"/>
  <c r="CI171" i="165"/>
  <c r="DJ187" i="165"/>
  <c r="CI187" i="165"/>
  <c r="DJ203" i="165"/>
  <c r="CI203" i="165"/>
  <c r="DG167" i="165"/>
  <c r="BZ167" i="165"/>
  <c r="DG183" i="165"/>
  <c r="BZ183" i="165"/>
  <c r="DG199" i="165"/>
  <c r="BZ199" i="165"/>
  <c r="BZ41" i="165"/>
  <c r="DG41" i="165"/>
  <c r="BZ57" i="165"/>
  <c r="DG57" i="165"/>
  <c r="BZ73" i="165"/>
  <c r="DG73" i="165"/>
  <c r="BZ89" i="165"/>
  <c r="DG89" i="165"/>
  <c r="BZ105" i="165"/>
  <c r="DG105" i="165"/>
  <c r="BZ121" i="165"/>
  <c r="DG121" i="165"/>
  <c r="CL159" i="165"/>
  <c r="DK159" i="165"/>
  <c r="DK175" i="165"/>
  <c r="CL175" i="165"/>
  <c r="CL191" i="165"/>
  <c r="DK191" i="165"/>
  <c r="DK207" i="165"/>
  <c r="CL207" i="165"/>
  <c r="DJ172" i="165"/>
  <c r="CI172" i="165"/>
  <c r="DJ188" i="165"/>
  <c r="CI188" i="165"/>
  <c r="DJ204" i="165"/>
  <c r="CI204" i="165"/>
  <c r="DG168" i="165"/>
  <c r="BZ168" i="165"/>
  <c r="DG184" i="165"/>
  <c r="BZ184" i="165"/>
  <c r="DG200" i="165"/>
  <c r="BZ200" i="165"/>
  <c r="CI30" i="165"/>
  <c r="DJ30" i="165"/>
  <c r="BZ42" i="165"/>
  <c r="DG42" i="165"/>
  <c r="BZ58" i="165"/>
  <c r="DG58" i="165"/>
  <c r="B58" i="165" s="1"/>
  <c r="BZ74" i="165"/>
  <c r="DG74" i="165"/>
  <c r="BZ90" i="165"/>
  <c r="DG90" i="165"/>
  <c r="BZ106" i="165"/>
  <c r="DG106" i="165"/>
  <c r="BZ122" i="165"/>
  <c r="DG122" i="165"/>
  <c r="CL160" i="165"/>
  <c r="DK160" i="165"/>
  <c r="CL176" i="165"/>
  <c r="DK176" i="165"/>
  <c r="DK192" i="165"/>
  <c r="CL192" i="165"/>
  <c r="DJ157" i="165"/>
  <c r="CI157" i="165"/>
  <c r="DJ173" i="165"/>
  <c r="CI173" i="165"/>
  <c r="DJ189" i="165"/>
  <c r="CI189" i="165"/>
  <c r="DJ205" i="165"/>
  <c r="CI205" i="165"/>
  <c r="DG169" i="165"/>
  <c r="BZ169" i="165"/>
  <c r="DG185" i="165"/>
  <c r="BZ185" i="165"/>
  <c r="DG201" i="165"/>
  <c r="BZ201" i="165"/>
  <c r="CI31" i="165"/>
  <c r="DJ31" i="165"/>
  <c r="BZ27" i="165"/>
  <c r="DG27" i="165"/>
  <c r="B27" i="165" s="1"/>
  <c r="CX27" i="165" s="1"/>
  <c r="BZ43" i="165"/>
  <c r="DG43" i="165"/>
  <c r="BZ59" i="165"/>
  <c r="DG59" i="165"/>
  <c r="B59" i="165" s="1"/>
  <c r="BZ75" i="165"/>
  <c r="DG75" i="165"/>
  <c r="BZ91" i="165"/>
  <c r="DG91" i="165"/>
  <c r="B91" i="165" s="1"/>
  <c r="CX91" i="165" s="1"/>
  <c r="BZ107" i="165"/>
  <c r="DG107" i="165"/>
  <c r="BZ123" i="165"/>
  <c r="DG123" i="165"/>
  <c r="CL161" i="165"/>
  <c r="DK161" i="165"/>
  <c r="CL177" i="165"/>
  <c r="DK177" i="165"/>
  <c r="CL193" i="165"/>
  <c r="DK193" i="165"/>
  <c r="DJ158" i="165"/>
  <c r="CI158" i="165"/>
  <c r="DJ174" i="165"/>
  <c r="CI174" i="165"/>
  <c r="DJ190" i="165"/>
  <c r="CI190" i="165"/>
  <c r="DJ206" i="165"/>
  <c r="CI206" i="165"/>
  <c r="DG170" i="165"/>
  <c r="BZ170" i="165"/>
  <c r="DG186" i="165"/>
  <c r="BZ186" i="165"/>
  <c r="DG202" i="165"/>
  <c r="BZ202" i="165"/>
  <c r="CI32" i="165"/>
  <c r="DJ32" i="165"/>
  <c r="BZ12" i="165"/>
  <c r="DG12" i="165"/>
  <c r="B12" i="165" s="1"/>
  <c r="BZ28" i="165"/>
  <c r="DG28" i="165"/>
  <c r="BZ44" i="165"/>
  <c r="DG44" i="165"/>
  <c r="B44" i="165" s="1"/>
  <c r="CX44" i="165" s="1"/>
  <c r="BZ60" i="165"/>
  <c r="DG60" i="165"/>
  <c r="B60" i="165" s="1"/>
  <c r="BZ76" i="165"/>
  <c r="DG76" i="165"/>
  <c r="BZ92" i="165"/>
  <c r="DG92" i="165"/>
  <c r="BZ108" i="165"/>
  <c r="DG108" i="165"/>
  <c r="B108" i="165" s="1"/>
  <c r="CX108" i="165" s="1"/>
  <c r="BZ124" i="165"/>
  <c r="DG124" i="165"/>
  <c r="DK162" i="165"/>
  <c r="CL162" i="165"/>
  <c r="DK178" i="165"/>
  <c r="CL178" i="165"/>
  <c r="DK194" i="165"/>
  <c r="CL194" i="165"/>
  <c r="DJ159" i="165"/>
  <c r="CI159" i="165"/>
  <c r="DJ175" i="165"/>
  <c r="CI175" i="165"/>
  <c r="DJ191" i="165"/>
  <c r="CI191" i="165"/>
  <c r="DJ207" i="165"/>
  <c r="CI207" i="165"/>
  <c r="DG171" i="165"/>
  <c r="BZ171" i="165"/>
  <c r="DG187" i="165"/>
  <c r="BZ187" i="165"/>
  <c r="DG203" i="165"/>
  <c r="BZ203" i="165"/>
  <c r="BZ13" i="165"/>
  <c r="DG13" i="165"/>
  <c r="B13" i="165" s="1"/>
  <c r="BZ29" i="165"/>
  <c r="DG29" i="165"/>
  <c r="BZ45" i="165"/>
  <c r="DG45" i="165"/>
  <c r="BZ61" i="165"/>
  <c r="DG61" i="165"/>
  <c r="B61" i="165" s="1"/>
  <c r="BZ77" i="165"/>
  <c r="DG77" i="165"/>
  <c r="BZ93" i="165"/>
  <c r="DG93" i="165"/>
  <c r="BZ109" i="165"/>
  <c r="DG109" i="165"/>
  <c r="BZ125" i="165"/>
  <c r="DG125" i="165"/>
  <c r="DK163" i="165"/>
  <c r="CL163" i="165"/>
  <c r="DK179" i="165"/>
  <c r="CL179" i="165"/>
  <c r="DK195" i="165"/>
  <c r="CL195" i="165"/>
  <c r="DJ160" i="165"/>
  <c r="CI160" i="165"/>
  <c r="DJ176" i="165"/>
  <c r="CI176" i="165"/>
  <c r="DJ192" i="165"/>
  <c r="CI192" i="165"/>
  <c r="BZ172" i="165"/>
  <c r="DG172" i="165"/>
  <c r="DG188" i="165"/>
  <c r="BZ188" i="165"/>
  <c r="DG204" i="165"/>
  <c r="BZ204" i="165"/>
  <c r="BZ14" i="165"/>
  <c r="DG14" i="165"/>
  <c r="B14" i="165" s="1"/>
  <c r="BZ30" i="165"/>
  <c r="DG30" i="165"/>
  <c r="BZ46" i="165"/>
  <c r="DG46" i="165"/>
  <c r="BZ62" i="165"/>
  <c r="DG62" i="165"/>
  <c r="B62" i="165" s="1"/>
  <c r="BZ78" i="165"/>
  <c r="DG78" i="165"/>
  <c r="BZ94" i="165"/>
  <c r="DG94" i="165"/>
  <c r="BZ110" i="165"/>
  <c r="DG110" i="165"/>
  <c r="BZ126" i="165"/>
  <c r="DG126" i="165"/>
  <c r="DK164" i="165"/>
  <c r="CL164" i="165"/>
  <c r="DK180" i="165"/>
  <c r="CL180" i="165"/>
  <c r="DK196" i="165"/>
  <c r="CL196" i="165"/>
  <c r="DJ161" i="165"/>
  <c r="CI161" i="165"/>
  <c r="DJ177" i="165"/>
  <c r="CI177" i="165"/>
  <c r="DJ193" i="165"/>
  <c r="CI193" i="165"/>
  <c r="BZ157" i="165"/>
  <c r="DG157" i="165"/>
  <c r="DG173" i="165"/>
  <c r="BZ173" i="165"/>
  <c r="DG189" i="165"/>
  <c r="BZ189" i="165"/>
  <c r="DG205" i="165"/>
  <c r="BZ205" i="165"/>
  <c r="BZ31" i="165"/>
  <c r="DG31" i="165"/>
  <c r="BZ47" i="165"/>
  <c r="DG47" i="165"/>
  <c r="B47" i="165" s="1"/>
  <c r="CX47" i="165" s="1"/>
  <c r="BZ63" i="165"/>
  <c r="DG63" i="165"/>
  <c r="B63" i="165" s="1"/>
  <c r="BZ79" i="165"/>
  <c r="DG79" i="165"/>
  <c r="BZ95" i="165"/>
  <c r="DG95" i="165"/>
  <c r="BZ111" i="165"/>
  <c r="DG111" i="165"/>
  <c r="BZ127" i="165"/>
  <c r="DG127" i="165"/>
  <c r="DY10" i="165"/>
  <c r="DM10" i="165" s="1"/>
  <c r="DY207" i="165"/>
  <c r="DY206" i="165"/>
  <c r="DY205" i="165"/>
  <c r="DY204" i="165"/>
  <c r="DY203" i="165"/>
  <c r="DY202" i="165"/>
  <c r="DY201" i="165"/>
  <c r="DY200" i="165"/>
  <c r="DY199" i="165"/>
  <c r="DY198" i="165"/>
  <c r="DY197" i="165"/>
  <c r="DY196" i="165"/>
  <c r="DY195" i="165"/>
  <c r="DY194" i="165"/>
  <c r="DY193" i="165"/>
  <c r="DY192" i="165"/>
  <c r="DY191" i="165"/>
  <c r="DY190" i="165"/>
  <c r="DY189" i="165"/>
  <c r="DY188" i="165"/>
  <c r="DY187" i="165"/>
  <c r="DY186" i="165"/>
  <c r="DY185" i="165"/>
  <c r="DY184" i="165"/>
  <c r="DY183" i="165"/>
  <c r="DY182" i="165"/>
  <c r="DY181" i="165"/>
  <c r="DY180" i="165"/>
  <c r="DY179" i="165"/>
  <c r="DY178" i="165"/>
  <c r="DY177" i="165"/>
  <c r="DY176" i="165"/>
  <c r="DY175" i="165"/>
  <c r="DY174" i="165"/>
  <c r="DY173" i="165"/>
  <c r="DY172" i="165"/>
  <c r="DY171" i="165"/>
  <c r="DY170" i="165"/>
  <c r="DY169" i="165"/>
  <c r="DY168" i="165"/>
  <c r="DY167" i="165"/>
  <c r="DY166" i="165"/>
  <c r="DY165" i="165"/>
  <c r="DY164" i="165"/>
  <c r="DY163" i="165"/>
  <c r="DY162" i="165"/>
  <c r="DY161" i="165"/>
  <c r="DY160" i="165"/>
  <c r="DY159" i="165"/>
  <c r="DY158" i="165"/>
  <c r="DY157" i="165"/>
  <c r="DK165" i="165"/>
  <c r="CL165" i="165"/>
  <c r="DK181" i="165"/>
  <c r="CL181" i="165"/>
  <c r="DK197" i="165"/>
  <c r="CL197" i="165"/>
  <c r="DJ162" i="165"/>
  <c r="CI162" i="165"/>
  <c r="DJ178" i="165"/>
  <c r="CI178" i="165"/>
  <c r="DJ194" i="165"/>
  <c r="CI194" i="165"/>
  <c r="DG158" i="165"/>
  <c r="BZ158" i="165"/>
  <c r="DG174" i="165"/>
  <c r="BZ174" i="165"/>
  <c r="DG190" i="165"/>
  <c r="BZ190" i="165"/>
  <c r="DG206" i="165"/>
  <c r="BZ206" i="165"/>
  <c r="BZ16" i="165"/>
  <c r="DG16" i="165"/>
  <c r="BZ32" i="165"/>
  <c r="DG32" i="165"/>
  <c r="BZ48" i="165"/>
  <c r="DG48" i="165"/>
  <c r="BZ64" i="165"/>
  <c r="DG64" i="165"/>
  <c r="B64" i="165" s="1"/>
  <c r="BZ80" i="165"/>
  <c r="DG80" i="165"/>
  <c r="BZ96" i="165"/>
  <c r="DG96" i="165"/>
  <c r="BZ112" i="165"/>
  <c r="DG112" i="165"/>
  <c r="BZ128" i="165"/>
  <c r="DG128" i="165"/>
  <c r="EB10" i="165"/>
  <c r="EB207" i="165"/>
  <c r="EB206" i="165"/>
  <c r="EB205" i="165"/>
  <c r="EB204" i="165"/>
  <c r="EB203" i="165"/>
  <c r="EB202" i="165"/>
  <c r="EB201" i="165"/>
  <c r="EB200" i="165"/>
  <c r="EB199" i="165"/>
  <c r="EB198" i="165"/>
  <c r="EB197" i="165"/>
  <c r="EB196" i="165"/>
  <c r="EB195" i="165"/>
  <c r="EB194" i="165"/>
  <c r="EB193" i="165"/>
  <c r="EB192" i="165"/>
  <c r="EB191" i="165"/>
  <c r="EB190" i="165"/>
  <c r="EB189" i="165"/>
  <c r="EB188" i="165"/>
  <c r="EB187" i="165"/>
  <c r="EB186" i="165"/>
  <c r="EB185" i="165"/>
  <c r="EB184" i="165"/>
  <c r="EB183" i="165"/>
  <c r="EB182" i="165"/>
  <c r="EB181" i="165"/>
  <c r="EB180" i="165"/>
  <c r="EB179" i="165"/>
  <c r="EB178" i="165"/>
  <c r="EB177" i="165"/>
  <c r="EB176" i="165"/>
  <c r="EB175" i="165"/>
  <c r="EB174" i="165"/>
  <c r="EB173" i="165"/>
  <c r="EB172" i="165"/>
  <c r="EB171" i="165"/>
  <c r="EB170" i="165"/>
  <c r="EB169" i="165"/>
  <c r="EB168" i="165"/>
  <c r="EB167" i="165"/>
  <c r="EB166" i="165"/>
  <c r="EB165" i="165"/>
  <c r="EB164" i="165"/>
  <c r="EB163" i="165"/>
  <c r="EB162" i="165"/>
  <c r="EB161" i="165"/>
  <c r="EB160" i="165"/>
  <c r="EB159" i="165"/>
  <c r="EB158" i="165"/>
  <c r="EB157" i="165"/>
  <c r="DK166" i="165"/>
  <c r="CL166" i="165"/>
  <c r="DK182" i="165"/>
  <c r="CL182" i="165"/>
  <c r="DK198" i="165"/>
  <c r="CL198" i="165"/>
  <c r="CI163" i="165"/>
  <c r="DJ163" i="165"/>
  <c r="DJ179" i="165"/>
  <c r="CI179" i="165"/>
  <c r="DJ195" i="165"/>
  <c r="CI195" i="165"/>
  <c r="DG159" i="165"/>
  <c r="BZ159" i="165"/>
  <c r="DG175" i="165"/>
  <c r="BZ175" i="165"/>
  <c r="DG191" i="165"/>
  <c r="BZ191" i="165"/>
  <c r="DG207" i="165"/>
  <c r="BZ207" i="165"/>
  <c r="BZ33" i="165"/>
  <c r="DG33" i="165"/>
  <c r="BZ49" i="165"/>
  <c r="DG49" i="165"/>
  <c r="BZ65" i="165"/>
  <c r="DG65" i="165"/>
  <c r="B65" i="165" s="1"/>
  <c r="BZ81" i="165"/>
  <c r="DG81" i="165"/>
  <c r="BZ97" i="165"/>
  <c r="DG97" i="165"/>
  <c r="BZ113" i="165"/>
  <c r="DG113" i="165"/>
  <c r="BZ129" i="165"/>
  <c r="DG129" i="165"/>
  <c r="B129" i="165" s="1"/>
  <c r="EA208" i="165"/>
  <c r="CU208" i="165" s="1"/>
  <c r="EA157" i="165"/>
  <c r="CU157" i="165" s="1"/>
  <c r="EA207" i="165"/>
  <c r="CU207" i="165" s="1"/>
  <c r="EA206" i="165"/>
  <c r="CU206" i="165" s="1"/>
  <c r="EA205" i="165"/>
  <c r="CU205" i="165" s="1"/>
  <c r="EA204" i="165"/>
  <c r="CU204" i="165" s="1"/>
  <c r="EA203" i="165"/>
  <c r="CU203" i="165" s="1"/>
  <c r="EA202" i="165"/>
  <c r="CU202" i="165" s="1"/>
  <c r="EA201" i="165"/>
  <c r="CU201" i="165" s="1"/>
  <c r="EA200" i="165"/>
  <c r="CU200" i="165" s="1"/>
  <c r="EA199" i="165"/>
  <c r="CU199" i="165" s="1"/>
  <c r="EA198" i="165"/>
  <c r="CU198" i="165" s="1"/>
  <c r="EA197" i="165"/>
  <c r="CU197" i="165" s="1"/>
  <c r="EA196" i="165"/>
  <c r="CU196" i="165" s="1"/>
  <c r="EA195" i="165"/>
  <c r="CU195" i="165" s="1"/>
  <c r="EA194" i="165"/>
  <c r="CU194" i="165" s="1"/>
  <c r="EA193" i="165"/>
  <c r="CU193" i="165" s="1"/>
  <c r="EA192" i="165"/>
  <c r="CU192" i="165" s="1"/>
  <c r="EA191" i="165"/>
  <c r="CU191" i="165" s="1"/>
  <c r="EA190" i="165"/>
  <c r="CU190" i="165" s="1"/>
  <c r="EA189" i="165"/>
  <c r="CU189" i="165" s="1"/>
  <c r="EA188" i="165"/>
  <c r="CU188" i="165" s="1"/>
  <c r="EA187" i="165"/>
  <c r="CU187" i="165" s="1"/>
  <c r="EA186" i="165"/>
  <c r="CU186" i="165" s="1"/>
  <c r="EA185" i="165"/>
  <c r="CU185" i="165" s="1"/>
  <c r="EA184" i="165"/>
  <c r="CU184" i="165" s="1"/>
  <c r="EA183" i="165"/>
  <c r="CU183" i="165" s="1"/>
  <c r="EA182" i="165"/>
  <c r="CU182" i="165" s="1"/>
  <c r="EA181" i="165"/>
  <c r="CU181" i="165" s="1"/>
  <c r="EA180" i="165"/>
  <c r="CU180" i="165" s="1"/>
  <c r="EA179" i="165"/>
  <c r="CU179" i="165" s="1"/>
  <c r="EA178" i="165"/>
  <c r="CU178" i="165" s="1"/>
  <c r="EA177" i="165"/>
  <c r="CU177" i="165" s="1"/>
  <c r="EA176" i="165"/>
  <c r="CU176" i="165" s="1"/>
  <c r="EA175" i="165"/>
  <c r="CU175" i="165" s="1"/>
  <c r="EA174" i="165"/>
  <c r="CU174" i="165" s="1"/>
  <c r="EA173" i="165"/>
  <c r="CU173" i="165" s="1"/>
  <c r="EA172" i="165"/>
  <c r="CU172" i="165" s="1"/>
  <c r="EA171" i="165"/>
  <c r="CU171" i="165" s="1"/>
  <c r="EA170" i="165"/>
  <c r="CU170" i="165" s="1"/>
  <c r="EA169" i="165"/>
  <c r="CU169" i="165" s="1"/>
  <c r="EA168" i="165"/>
  <c r="CU168" i="165" s="1"/>
  <c r="EA167" i="165"/>
  <c r="CU167" i="165" s="1"/>
  <c r="EA166" i="165"/>
  <c r="CU166" i="165" s="1"/>
  <c r="EA165" i="165"/>
  <c r="CU165" i="165" s="1"/>
  <c r="EA164" i="165"/>
  <c r="CU164" i="165" s="1"/>
  <c r="EA163" i="165"/>
  <c r="CU163" i="165" s="1"/>
  <c r="EA162" i="165"/>
  <c r="CU162" i="165" s="1"/>
  <c r="EA161" i="165"/>
  <c r="CU161" i="165" s="1"/>
  <c r="EA160" i="165"/>
  <c r="CU160" i="165" s="1"/>
  <c r="EA159" i="165"/>
  <c r="CU159" i="165" s="1"/>
  <c r="EA158" i="165"/>
  <c r="CU158" i="165" s="1"/>
  <c r="DK167" i="165"/>
  <c r="CL167" i="165"/>
  <c r="DK183" i="165"/>
  <c r="CL183" i="165"/>
  <c r="DK199" i="165"/>
  <c r="CL199" i="165"/>
  <c r="DJ164" i="165"/>
  <c r="CI164" i="165"/>
  <c r="DJ180" i="165"/>
  <c r="CI180" i="165"/>
  <c r="DJ196" i="165"/>
  <c r="CI196" i="165"/>
  <c r="BZ160" i="165"/>
  <c r="DG160" i="165"/>
  <c r="DG176" i="165"/>
  <c r="BZ176" i="165"/>
  <c r="DG192" i="165"/>
  <c r="BZ192" i="165"/>
  <c r="EA40" i="165"/>
  <c r="CU40" i="165" s="1"/>
  <c r="EA64" i="165"/>
  <c r="CU64" i="165" s="1"/>
  <c r="EA71" i="165"/>
  <c r="CU71" i="165" s="1"/>
  <c r="EA72" i="165"/>
  <c r="CU72" i="165" s="1"/>
  <c r="EA96" i="165"/>
  <c r="CU96" i="165" s="1"/>
  <c r="EA112" i="165"/>
  <c r="CU112" i="165" s="1"/>
  <c r="EA78" i="165"/>
  <c r="CU78" i="165" s="1"/>
  <c r="EA79" i="165"/>
  <c r="CU79" i="165" s="1"/>
  <c r="EA80" i="165"/>
  <c r="CU80" i="165" s="1"/>
  <c r="EA95" i="165"/>
  <c r="CU95" i="165" s="1"/>
  <c r="EA118" i="165"/>
  <c r="CU118" i="165" s="1"/>
  <c r="EA47" i="165"/>
  <c r="CU47" i="165" s="1"/>
  <c r="EA119" i="165"/>
  <c r="CU119" i="165" s="1"/>
  <c r="EA48" i="165"/>
  <c r="CU48" i="165" s="1"/>
  <c r="EA126" i="165"/>
  <c r="CU126" i="165" s="1"/>
  <c r="EA54" i="165"/>
  <c r="CU54" i="165" s="1"/>
  <c r="EA136" i="165"/>
  <c r="CU136" i="165" s="1"/>
  <c r="EA55" i="165"/>
  <c r="CU55" i="165" s="1"/>
  <c r="EA142" i="165"/>
  <c r="CU142" i="165" s="1"/>
  <c r="EA120" i="165"/>
  <c r="CU120" i="165" s="1"/>
  <c r="EA86" i="165"/>
  <c r="CU86" i="165" s="1"/>
  <c r="EA127" i="165"/>
  <c r="CU127" i="165" s="1"/>
  <c r="EA87" i="165"/>
  <c r="CU87" i="165" s="1"/>
  <c r="EA128" i="165"/>
  <c r="CU128" i="165" s="1"/>
  <c r="EA88" i="165"/>
  <c r="CU88" i="165" s="1"/>
  <c r="EA134" i="165"/>
  <c r="CU134" i="165" s="1"/>
  <c r="EA94" i="165"/>
  <c r="CU94" i="165" s="1"/>
  <c r="EA135" i="165"/>
  <c r="CU135" i="165" s="1"/>
  <c r="EA102" i="165"/>
  <c r="CU102" i="165" s="1"/>
  <c r="EA143" i="165"/>
  <c r="CU143" i="165" s="1"/>
  <c r="EA103" i="165"/>
  <c r="CU103" i="165" s="1"/>
  <c r="EA144" i="165"/>
  <c r="CU144" i="165" s="1"/>
  <c r="EA63" i="165"/>
  <c r="CU63" i="165" s="1"/>
  <c r="EA104" i="165"/>
  <c r="CU104" i="165" s="1"/>
  <c r="EA150" i="165"/>
  <c r="CU150" i="165" s="1"/>
  <c r="EA110" i="165"/>
  <c r="CU110" i="165" s="1"/>
  <c r="EA151" i="165"/>
  <c r="CU151" i="165" s="1"/>
  <c r="EA70" i="165"/>
  <c r="CU70" i="165" s="1"/>
  <c r="EA111" i="165"/>
  <c r="CU111" i="165" s="1"/>
  <c r="EA152" i="165"/>
  <c r="CU152" i="165" s="1"/>
  <c r="E21" i="165"/>
  <c r="CH8" i="165"/>
  <c r="EB29" i="165"/>
  <c r="EB93" i="165"/>
  <c r="EB208" i="165"/>
  <c r="EA33" i="165"/>
  <c r="CU33" i="165" s="1"/>
  <c r="EA65" i="165"/>
  <c r="CU65" i="165" s="1"/>
  <c r="EA89" i="165"/>
  <c r="CU89" i="165" s="1"/>
  <c r="EA105" i="165"/>
  <c r="CU105" i="165" s="1"/>
  <c r="EA129" i="165"/>
  <c r="CU129" i="165" s="1"/>
  <c r="EA153" i="165"/>
  <c r="CU153" i="165" s="1"/>
  <c r="EB36" i="165"/>
  <c r="EB68" i="165"/>
  <c r="EB100" i="165"/>
  <c r="EB132" i="165"/>
  <c r="EA9" i="165"/>
  <c r="CU9" i="165" s="1"/>
  <c r="EA18" i="165"/>
  <c r="CU18" i="165" s="1"/>
  <c r="EA26" i="165"/>
  <c r="CU26" i="165" s="1"/>
  <c r="EA34" i="165"/>
  <c r="CU34" i="165" s="1"/>
  <c r="EA42" i="165"/>
  <c r="CU42" i="165" s="1"/>
  <c r="EA50" i="165"/>
  <c r="CU50" i="165" s="1"/>
  <c r="EA58" i="165"/>
  <c r="CU58" i="165" s="1"/>
  <c r="EA66" i="165"/>
  <c r="CU66" i="165" s="1"/>
  <c r="EA74" i="165"/>
  <c r="CU74" i="165" s="1"/>
  <c r="EA82" i="165"/>
  <c r="CU82" i="165" s="1"/>
  <c r="EA90" i="165"/>
  <c r="CU90" i="165" s="1"/>
  <c r="EA98" i="165"/>
  <c r="CU98" i="165" s="1"/>
  <c r="EA106" i="165"/>
  <c r="CU106" i="165" s="1"/>
  <c r="EA114" i="165"/>
  <c r="CU114" i="165" s="1"/>
  <c r="EA122" i="165"/>
  <c r="CU122" i="165" s="1"/>
  <c r="EA130" i="165"/>
  <c r="CU130" i="165" s="1"/>
  <c r="EA138" i="165"/>
  <c r="CU138" i="165" s="1"/>
  <c r="EA146" i="165"/>
  <c r="CU146" i="165" s="1"/>
  <c r="EA154" i="165"/>
  <c r="CU154" i="165" s="1"/>
  <c r="EB60" i="165"/>
  <c r="EB156" i="165"/>
  <c r="EB61" i="165"/>
  <c r="EA25" i="165"/>
  <c r="CU25" i="165" s="1"/>
  <c r="EA57" i="165"/>
  <c r="CU57" i="165" s="1"/>
  <c r="EA97" i="165"/>
  <c r="CU97" i="165" s="1"/>
  <c r="EA137" i="165"/>
  <c r="CU137" i="165" s="1"/>
  <c r="BY8" i="165"/>
  <c r="EB37" i="165"/>
  <c r="EB69" i="165"/>
  <c r="EB101" i="165"/>
  <c r="EB133" i="165"/>
  <c r="EA10" i="165"/>
  <c r="CU10" i="165" s="1"/>
  <c r="EA11" i="165"/>
  <c r="CU11" i="165" s="1"/>
  <c r="EA19" i="165"/>
  <c r="CU19" i="165" s="1"/>
  <c r="EA27" i="165"/>
  <c r="CU27" i="165" s="1"/>
  <c r="EA35" i="165"/>
  <c r="CU35" i="165" s="1"/>
  <c r="EA43" i="165"/>
  <c r="CU43" i="165" s="1"/>
  <c r="EA51" i="165"/>
  <c r="CU51" i="165" s="1"/>
  <c r="EA59" i="165"/>
  <c r="CU59" i="165" s="1"/>
  <c r="EA67" i="165"/>
  <c r="CU67" i="165" s="1"/>
  <c r="EA75" i="165"/>
  <c r="CU75" i="165" s="1"/>
  <c r="EA83" i="165"/>
  <c r="CU83" i="165" s="1"/>
  <c r="EA91" i="165"/>
  <c r="CU91" i="165" s="1"/>
  <c r="EA99" i="165"/>
  <c r="CU99" i="165" s="1"/>
  <c r="EA107" i="165"/>
  <c r="CU107" i="165" s="1"/>
  <c r="EA115" i="165"/>
  <c r="CU115" i="165" s="1"/>
  <c r="EA123" i="165"/>
  <c r="CU123" i="165" s="1"/>
  <c r="EA131" i="165"/>
  <c r="CU131" i="165" s="1"/>
  <c r="EA139" i="165"/>
  <c r="CU139" i="165" s="1"/>
  <c r="EA147" i="165"/>
  <c r="CU147" i="165" s="1"/>
  <c r="EA155" i="165"/>
  <c r="CU155" i="165" s="1"/>
  <c r="EB92" i="165"/>
  <c r="EA17" i="165"/>
  <c r="CU17" i="165" s="1"/>
  <c r="EA49" i="165"/>
  <c r="CU49" i="165" s="1"/>
  <c r="EA81" i="165"/>
  <c r="CU81" i="165" s="1"/>
  <c r="EA121" i="165"/>
  <c r="CU121" i="165" s="1"/>
  <c r="EB12" i="165"/>
  <c r="EB44" i="165"/>
  <c r="EB76" i="165"/>
  <c r="EB108" i="165"/>
  <c r="EB140" i="165"/>
  <c r="EA12" i="165"/>
  <c r="CU12" i="165" s="1"/>
  <c r="EA20" i="165"/>
  <c r="CU20" i="165" s="1"/>
  <c r="EA28" i="165"/>
  <c r="CU28" i="165" s="1"/>
  <c r="EA36" i="165"/>
  <c r="CU36" i="165" s="1"/>
  <c r="EA44" i="165"/>
  <c r="CU44" i="165" s="1"/>
  <c r="EA52" i="165"/>
  <c r="CU52" i="165" s="1"/>
  <c r="EA60" i="165"/>
  <c r="CU60" i="165" s="1"/>
  <c r="EA68" i="165"/>
  <c r="CU68" i="165" s="1"/>
  <c r="EA76" i="165"/>
  <c r="CU76" i="165" s="1"/>
  <c r="EA84" i="165"/>
  <c r="CU84" i="165" s="1"/>
  <c r="EA92" i="165"/>
  <c r="CU92" i="165" s="1"/>
  <c r="EA100" i="165"/>
  <c r="CU100" i="165" s="1"/>
  <c r="EA108" i="165"/>
  <c r="CU108" i="165" s="1"/>
  <c r="EA116" i="165"/>
  <c r="CU116" i="165" s="1"/>
  <c r="EA124" i="165"/>
  <c r="CU124" i="165" s="1"/>
  <c r="EA132" i="165"/>
  <c r="CU132" i="165" s="1"/>
  <c r="EA140" i="165"/>
  <c r="CU140" i="165" s="1"/>
  <c r="EA148" i="165"/>
  <c r="CU148" i="165" s="1"/>
  <c r="EB28" i="165"/>
  <c r="EB124" i="165"/>
  <c r="EB125" i="165"/>
  <c r="EA41" i="165"/>
  <c r="CU41" i="165" s="1"/>
  <c r="EA73" i="165"/>
  <c r="CU73" i="165" s="1"/>
  <c r="EA113" i="165"/>
  <c r="CU113" i="165" s="1"/>
  <c r="EA145" i="165"/>
  <c r="CU145" i="165" s="1"/>
  <c r="EB13" i="165"/>
  <c r="EB45" i="165"/>
  <c r="EB77" i="165"/>
  <c r="EB109" i="165"/>
  <c r="EB141" i="165"/>
  <c r="EA13" i="165"/>
  <c r="CU13" i="165" s="1"/>
  <c r="EA21" i="165"/>
  <c r="CU21" i="165" s="1"/>
  <c r="EA29" i="165"/>
  <c r="CU29" i="165" s="1"/>
  <c r="EA37" i="165"/>
  <c r="CU37" i="165" s="1"/>
  <c r="EA45" i="165"/>
  <c r="CU45" i="165" s="1"/>
  <c r="EA53" i="165"/>
  <c r="CU53" i="165" s="1"/>
  <c r="EA61" i="165"/>
  <c r="CU61" i="165" s="1"/>
  <c r="EA69" i="165"/>
  <c r="CU69" i="165" s="1"/>
  <c r="EA77" i="165"/>
  <c r="CU77" i="165" s="1"/>
  <c r="EA85" i="165"/>
  <c r="CU85" i="165" s="1"/>
  <c r="EA93" i="165"/>
  <c r="CU93" i="165" s="1"/>
  <c r="EA101" i="165"/>
  <c r="CU101" i="165" s="1"/>
  <c r="EA109" i="165"/>
  <c r="CU109" i="165" s="1"/>
  <c r="EA117" i="165"/>
  <c r="CU117" i="165" s="1"/>
  <c r="EA125" i="165"/>
  <c r="CU125" i="165" s="1"/>
  <c r="EA133" i="165"/>
  <c r="CU133" i="165" s="1"/>
  <c r="EA141" i="165"/>
  <c r="CU141" i="165" s="1"/>
  <c r="EA149" i="165"/>
  <c r="CU149" i="165" s="1"/>
  <c r="F58" i="165"/>
  <c r="E17" i="165"/>
  <c r="F29" i="165"/>
  <c r="CI25" i="165"/>
  <c r="F48" i="165"/>
  <c r="CI27" i="165"/>
  <c r="CI29" i="165"/>
  <c r="F27" i="165"/>
  <c r="F43" i="165"/>
  <c r="F28" i="165"/>
  <c r="CI24" i="165"/>
  <c r="F38" i="165"/>
  <c r="EB14" i="165"/>
  <c r="EB22" i="165"/>
  <c r="EB30" i="165"/>
  <c r="EB38" i="165"/>
  <c r="EB46" i="165"/>
  <c r="EB54" i="165"/>
  <c r="EB62" i="165"/>
  <c r="EB70" i="165"/>
  <c r="EB78" i="165"/>
  <c r="EB86" i="165"/>
  <c r="EB94" i="165"/>
  <c r="EB102" i="165"/>
  <c r="EB110" i="165"/>
  <c r="EB118" i="165"/>
  <c r="EB126" i="165"/>
  <c r="EB134" i="165"/>
  <c r="EB142" i="165"/>
  <c r="EB150" i="165"/>
  <c r="EB15" i="165"/>
  <c r="EB23" i="165"/>
  <c r="EB31" i="165"/>
  <c r="EB39" i="165"/>
  <c r="EB47" i="165"/>
  <c r="EB55" i="165"/>
  <c r="EB63" i="165"/>
  <c r="EB71" i="165"/>
  <c r="EB79" i="165"/>
  <c r="EB87" i="165"/>
  <c r="EB95" i="165"/>
  <c r="EB103" i="165"/>
  <c r="EB111" i="165"/>
  <c r="EB119" i="165"/>
  <c r="EB127" i="165"/>
  <c r="EB135" i="165"/>
  <c r="EB143" i="165"/>
  <c r="EB151" i="165"/>
  <c r="EB8" i="165"/>
  <c r="CX8" i="165" s="1"/>
  <c r="EB16" i="165"/>
  <c r="EB24" i="165"/>
  <c r="EB32" i="165"/>
  <c r="EB40" i="165"/>
  <c r="EB48" i="165"/>
  <c r="EB56" i="165"/>
  <c r="EB64" i="165"/>
  <c r="EB72" i="165"/>
  <c r="EB80" i="165"/>
  <c r="EB88" i="165"/>
  <c r="EB96" i="165"/>
  <c r="EB104" i="165"/>
  <c r="EB112" i="165"/>
  <c r="EB120" i="165"/>
  <c r="EB128" i="165"/>
  <c r="EB136" i="165"/>
  <c r="EB144" i="165"/>
  <c r="EB152" i="165"/>
  <c r="EB17" i="165"/>
  <c r="EB25" i="165"/>
  <c r="EB33" i="165"/>
  <c r="EB41" i="165"/>
  <c r="EB49" i="165"/>
  <c r="EB57" i="165"/>
  <c r="EB65" i="165"/>
  <c r="EB73" i="165"/>
  <c r="EB81" i="165"/>
  <c r="EB89" i="165"/>
  <c r="EB97" i="165"/>
  <c r="EB105" i="165"/>
  <c r="EB113" i="165"/>
  <c r="EB121" i="165"/>
  <c r="EB129" i="165"/>
  <c r="EB137" i="165"/>
  <c r="EB145" i="165"/>
  <c r="EB153" i="165"/>
  <c r="EB18" i="165"/>
  <c r="EB26" i="165"/>
  <c r="EB34" i="165"/>
  <c r="EB42" i="165"/>
  <c r="EB50" i="165"/>
  <c r="EB58" i="165"/>
  <c r="EB66" i="165"/>
  <c r="EB74" i="165"/>
  <c r="EB82" i="165"/>
  <c r="EB90" i="165"/>
  <c r="EB98" i="165"/>
  <c r="EB106" i="165"/>
  <c r="EB114" i="165"/>
  <c r="EB122" i="165"/>
  <c r="EB130" i="165"/>
  <c r="EB138" i="165"/>
  <c r="EB146" i="165"/>
  <c r="EB154" i="165"/>
  <c r="EB11" i="165"/>
  <c r="EB19" i="165"/>
  <c r="EB27" i="165"/>
  <c r="EB35" i="165"/>
  <c r="EB43" i="165"/>
  <c r="EB51" i="165"/>
  <c r="EB59" i="165"/>
  <c r="EB67" i="165"/>
  <c r="EB75" i="165"/>
  <c r="EB83" i="165"/>
  <c r="EB91" i="165"/>
  <c r="EB99" i="165"/>
  <c r="EB107" i="165"/>
  <c r="EB115" i="165"/>
  <c r="EB123" i="165"/>
  <c r="EB131" i="165"/>
  <c r="EB139" i="165"/>
  <c r="EB147" i="165"/>
  <c r="EB155" i="165"/>
  <c r="DY23" i="165"/>
  <c r="DY111" i="165"/>
  <c r="DY39" i="165"/>
  <c r="DY119" i="165"/>
  <c r="DY47" i="165"/>
  <c r="DM47" i="165" s="1"/>
  <c r="DY135" i="165"/>
  <c r="DY55" i="165"/>
  <c r="DY143" i="165"/>
  <c r="DY71" i="165"/>
  <c r="DM71" i="165" s="1"/>
  <c r="DY151" i="165"/>
  <c r="DY79" i="165"/>
  <c r="DY87" i="165"/>
  <c r="DY15" i="165"/>
  <c r="DY103" i="165"/>
  <c r="EB9" i="165"/>
  <c r="F8" i="165"/>
  <c r="CL8" i="165"/>
  <c r="E16" i="165"/>
  <c r="CI16" i="165"/>
  <c r="E79" i="165"/>
  <c r="CI79" i="165"/>
  <c r="E70" i="165"/>
  <c r="CI70" i="165"/>
  <c r="E126" i="165"/>
  <c r="CI126" i="165"/>
  <c r="E73" i="165"/>
  <c r="CI73" i="165"/>
  <c r="E137" i="165"/>
  <c r="CI137" i="165"/>
  <c r="E42" i="165"/>
  <c r="CI42" i="165"/>
  <c r="E106" i="165"/>
  <c r="CI106" i="165"/>
  <c r="E63" i="165"/>
  <c r="CI63" i="165"/>
  <c r="E99" i="165"/>
  <c r="CI99" i="165"/>
  <c r="E35" i="165"/>
  <c r="CI35" i="165"/>
  <c r="E72" i="165"/>
  <c r="CI72" i="165"/>
  <c r="E132" i="165"/>
  <c r="CI132" i="165"/>
  <c r="E52" i="165"/>
  <c r="CI52" i="165"/>
  <c r="E45" i="165"/>
  <c r="CI45" i="165"/>
  <c r="E109" i="165"/>
  <c r="CI109" i="165"/>
  <c r="F12" i="165"/>
  <c r="CL12" i="165"/>
  <c r="F20" i="165"/>
  <c r="CL20" i="165"/>
  <c r="CL28" i="165"/>
  <c r="CL36" i="165"/>
  <c r="CL44" i="165"/>
  <c r="CL52" i="165"/>
  <c r="CL60" i="165"/>
  <c r="F80" i="165"/>
  <c r="CL80" i="165"/>
  <c r="F144" i="165"/>
  <c r="CL144" i="165"/>
  <c r="F145" i="165"/>
  <c r="CL145" i="165"/>
  <c r="F130" i="165"/>
  <c r="CL130" i="165"/>
  <c r="F131" i="165"/>
  <c r="CL131" i="165"/>
  <c r="F100" i="165"/>
  <c r="CL100" i="165"/>
  <c r="F97" i="165"/>
  <c r="CL97" i="165"/>
  <c r="F125" i="165"/>
  <c r="CL125" i="165"/>
  <c r="F84" i="165"/>
  <c r="CL84" i="165"/>
  <c r="F126" i="165"/>
  <c r="CL126" i="165"/>
  <c r="F79" i="165"/>
  <c r="CL79" i="165"/>
  <c r="F143" i="165"/>
  <c r="CL143" i="165"/>
  <c r="B18" i="165"/>
  <c r="CX18" i="165" s="1"/>
  <c r="BZ17" i="165"/>
  <c r="B26" i="165"/>
  <c r="CX26" i="165" s="1"/>
  <c r="BZ25" i="165"/>
  <c r="B137" i="165"/>
  <c r="CX137" i="165" s="1"/>
  <c r="BZ137" i="165"/>
  <c r="B145" i="165"/>
  <c r="CX145" i="165" s="1"/>
  <c r="BZ145" i="165"/>
  <c r="B153" i="165"/>
  <c r="CX153" i="165" s="1"/>
  <c r="BZ153" i="165"/>
  <c r="CI17" i="165"/>
  <c r="E33" i="165"/>
  <c r="CI33" i="165"/>
  <c r="E103" i="165"/>
  <c r="CI103" i="165"/>
  <c r="E118" i="165"/>
  <c r="CI118" i="165"/>
  <c r="E55" i="165"/>
  <c r="CI55" i="165"/>
  <c r="E81" i="165"/>
  <c r="CI81" i="165"/>
  <c r="E145" i="165"/>
  <c r="CI145" i="165"/>
  <c r="E50" i="165"/>
  <c r="CI50" i="165"/>
  <c r="E114" i="165"/>
  <c r="CI114" i="165"/>
  <c r="E96" i="165"/>
  <c r="CI96" i="165"/>
  <c r="E107" i="165"/>
  <c r="CI107" i="165"/>
  <c r="E37" i="165"/>
  <c r="CI37" i="165"/>
  <c r="E104" i="165"/>
  <c r="CI104" i="165"/>
  <c r="E140" i="165"/>
  <c r="CI140" i="165"/>
  <c r="E60" i="165"/>
  <c r="CI60" i="165"/>
  <c r="E53" i="165"/>
  <c r="CI53" i="165"/>
  <c r="E117" i="165"/>
  <c r="CI117" i="165"/>
  <c r="F13" i="165"/>
  <c r="CL13" i="165"/>
  <c r="F21" i="165"/>
  <c r="CL21" i="165"/>
  <c r="CL29" i="165"/>
  <c r="CL37" i="165"/>
  <c r="CL45" i="165"/>
  <c r="CL53" i="165"/>
  <c r="CL61" i="165"/>
  <c r="F88" i="165"/>
  <c r="CL88" i="165"/>
  <c r="F152" i="165"/>
  <c r="CL152" i="165"/>
  <c r="F153" i="165"/>
  <c r="CL153" i="165"/>
  <c r="F138" i="165"/>
  <c r="CL138" i="165"/>
  <c r="F139" i="165"/>
  <c r="CL139" i="165"/>
  <c r="F108" i="165"/>
  <c r="CL108" i="165"/>
  <c r="F91" i="165"/>
  <c r="CL91" i="165"/>
  <c r="F133" i="165"/>
  <c r="CL133" i="165"/>
  <c r="F70" i="165"/>
  <c r="CL70" i="165"/>
  <c r="F134" i="165"/>
  <c r="CL134" i="165"/>
  <c r="F87" i="165"/>
  <c r="CL87" i="165"/>
  <c r="F151" i="165"/>
  <c r="CL151" i="165"/>
  <c r="CR135" i="165"/>
  <c r="B10" i="165"/>
  <c r="CX10" i="165" s="1"/>
  <c r="BZ10" i="165"/>
  <c r="B19" i="165"/>
  <c r="CX19" i="165" s="1"/>
  <c r="BZ18" i="165"/>
  <c r="BZ26" i="165"/>
  <c r="B138" i="165"/>
  <c r="CX138" i="165" s="1"/>
  <c r="BZ138" i="165"/>
  <c r="B146" i="165"/>
  <c r="CX146" i="165" s="1"/>
  <c r="BZ146" i="165"/>
  <c r="B154" i="165"/>
  <c r="CX154" i="165" s="1"/>
  <c r="BZ154" i="165"/>
  <c r="E10" i="165"/>
  <c r="CI10" i="165"/>
  <c r="E18" i="165"/>
  <c r="CI18" i="165"/>
  <c r="E27" i="165"/>
  <c r="CI26" i="165"/>
  <c r="E34" i="165"/>
  <c r="CI34" i="165"/>
  <c r="E111" i="165"/>
  <c r="CI111" i="165"/>
  <c r="E134" i="165"/>
  <c r="CI134" i="165"/>
  <c r="E95" i="165"/>
  <c r="CI95" i="165"/>
  <c r="E89" i="165"/>
  <c r="CI89" i="165"/>
  <c r="E153" i="165"/>
  <c r="CI153" i="165"/>
  <c r="E58" i="165"/>
  <c r="CI58" i="165"/>
  <c r="E122" i="165"/>
  <c r="CI122" i="165"/>
  <c r="E41" i="165"/>
  <c r="CI41" i="165"/>
  <c r="E115" i="165"/>
  <c r="CI115" i="165"/>
  <c r="E46" i="165"/>
  <c r="CI46" i="165"/>
  <c r="E128" i="165"/>
  <c r="CI128" i="165"/>
  <c r="E148" i="165"/>
  <c r="CI148" i="165"/>
  <c r="E76" i="165"/>
  <c r="CI76" i="165"/>
  <c r="E61" i="165"/>
  <c r="CI61" i="165"/>
  <c r="E125" i="165"/>
  <c r="CI125" i="165"/>
  <c r="F14" i="165"/>
  <c r="CL14" i="165"/>
  <c r="CL22" i="165"/>
  <c r="CL30" i="165"/>
  <c r="CL38" i="165"/>
  <c r="CL46" i="165"/>
  <c r="CL54" i="165"/>
  <c r="CL62" i="165"/>
  <c r="F96" i="165"/>
  <c r="CL96" i="165"/>
  <c r="F67" i="165"/>
  <c r="CL67" i="165"/>
  <c r="F158" i="165"/>
  <c r="CK158" i="165" s="1"/>
  <c r="CL208" i="165"/>
  <c r="F146" i="165"/>
  <c r="CL146" i="165"/>
  <c r="F147" i="165"/>
  <c r="CL147" i="165"/>
  <c r="F116" i="165"/>
  <c r="CL116" i="165"/>
  <c r="F77" i="165"/>
  <c r="CL77" i="165"/>
  <c r="F141" i="165"/>
  <c r="CL141" i="165"/>
  <c r="F78" i="165"/>
  <c r="CL78" i="165"/>
  <c r="F142" i="165"/>
  <c r="CL142" i="165"/>
  <c r="F95" i="165"/>
  <c r="CL95" i="165"/>
  <c r="F68" i="165"/>
  <c r="CL68" i="165"/>
  <c r="B11" i="165"/>
  <c r="CX11" i="165" s="1"/>
  <c r="BZ11" i="165"/>
  <c r="B20" i="165"/>
  <c r="CX20" i="165" s="1"/>
  <c r="BZ19" i="165"/>
  <c r="B139" i="165"/>
  <c r="CX139" i="165" s="1"/>
  <c r="BZ139" i="165"/>
  <c r="BZ147" i="165"/>
  <c r="B155" i="165"/>
  <c r="CX155" i="165" s="1"/>
  <c r="BZ155" i="165"/>
  <c r="E11" i="165"/>
  <c r="CI11" i="165"/>
  <c r="E19" i="165"/>
  <c r="CI19" i="165"/>
  <c r="E38" i="165"/>
  <c r="CI38" i="165"/>
  <c r="E119" i="165"/>
  <c r="CI119" i="165"/>
  <c r="E56" i="165"/>
  <c r="CI56" i="165"/>
  <c r="E64" i="165"/>
  <c r="CI64" i="165"/>
  <c r="E97" i="165"/>
  <c r="CI97" i="165"/>
  <c r="E54" i="165"/>
  <c r="CI54" i="165"/>
  <c r="E66" i="165"/>
  <c r="CI66" i="165"/>
  <c r="E130" i="165"/>
  <c r="CI130" i="165"/>
  <c r="E43" i="165"/>
  <c r="CI43" i="165"/>
  <c r="E123" i="165"/>
  <c r="CI123" i="165"/>
  <c r="E86" i="165"/>
  <c r="CI86" i="165"/>
  <c r="E152" i="165"/>
  <c r="CI152" i="165"/>
  <c r="E156" i="165"/>
  <c r="CI156" i="165"/>
  <c r="E84" i="165"/>
  <c r="CI84" i="165"/>
  <c r="E69" i="165"/>
  <c r="CI69" i="165"/>
  <c r="E133" i="165"/>
  <c r="CI133" i="165"/>
  <c r="F15" i="165"/>
  <c r="CL15" i="165"/>
  <c r="F23" i="165"/>
  <c r="CL23" i="165"/>
  <c r="CL31" i="165"/>
  <c r="CL39" i="165"/>
  <c r="CL47" i="165"/>
  <c r="CL55" i="165"/>
  <c r="CL63" i="165"/>
  <c r="F104" i="165"/>
  <c r="CL104" i="165"/>
  <c r="CL105" i="165"/>
  <c r="F90" i="165"/>
  <c r="CL90" i="165"/>
  <c r="F154" i="165"/>
  <c r="CL154" i="165"/>
  <c r="F155" i="165"/>
  <c r="CL155" i="165"/>
  <c r="F124" i="165"/>
  <c r="CL124" i="165"/>
  <c r="F85" i="165"/>
  <c r="CL85" i="165"/>
  <c r="F149" i="165"/>
  <c r="CL149" i="165"/>
  <c r="F86" i="165"/>
  <c r="CL86" i="165"/>
  <c r="F150" i="165"/>
  <c r="CL150" i="165"/>
  <c r="F103" i="165"/>
  <c r="CL103" i="165"/>
  <c r="B21" i="165"/>
  <c r="CX21" i="165" s="1"/>
  <c r="BZ20" i="165"/>
  <c r="B140" i="165"/>
  <c r="CX140" i="165" s="1"/>
  <c r="BZ140" i="165"/>
  <c r="BZ148" i="165"/>
  <c r="B156" i="165"/>
  <c r="CX156" i="165" s="1"/>
  <c r="BZ156" i="165"/>
  <c r="E12" i="165"/>
  <c r="CI12" i="165"/>
  <c r="E20" i="165"/>
  <c r="CI20" i="165"/>
  <c r="CI78" i="165"/>
  <c r="E127" i="165"/>
  <c r="CI127" i="165"/>
  <c r="E112" i="165"/>
  <c r="CI112" i="165"/>
  <c r="E88" i="165"/>
  <c r="CI88" i="165"/>
  <c r="CI105" i="165"/>
  <c r="E102" i="165"/>
  <c r="CI102" i="165"/>
  <c r="E74" i="165"/>
  <c r="CI74" i="165"/>
  <c r="E138" i="165"/>
  <c r="CI138" i="165"/>
  <c r="CI67" i="165"/>
  <c r="E131" i="165"/>
  <c r="CI131" i="165"/>
  <c r="E150" i="165"/>
  <c r="CI150" i="165"/>
  <c r="E49" i="165"/>
  <c r="CI49" i="165"/>
  <c r="CI40" i="165"/>
  <c r="E92" i="165"/>
  <c r="CI92" i="165"/>
  <c r="E77" i="165"/>
  <c r="CI77" i="165"/>
  <c r="E141" i="165"/>
  <c r="CI141" i="165"/>
  <c r="F16" i="165"/>
  <c r="CL16" i="165"/>
  <c r="F24" i="165"/>
  <c r="CL24" i="165"/>
  <c r="CL32" i="165"/>
  <c r="CL40" i="165"/>
  <c r="CL48" i="165"/>
  <c r="CL56" i="165"/>
  <c r="F64" i="165"/>
  <c r="CL64" i="165"/>
  <c r="F112" i="165"/>
  <c r="CL112" i="165"/>
  <c r="F113" i="165"/>
  <c r="CL113" i="165"/>
  <c r="F98" i="165"/>
  <c r="CL98" i="165"/>
  <c r="F83" i="165"/>
  <c r="CL83" i="165"/>
  <c r="F69" i="165"/>
  <c r="CL69" i="165"/>
  <c r="F132" i="165"/>
  <c r="CL132" i="165"/>
  <c r="F93" i="165"/>
  <c r="CL93" i="165"/>
  <c r="F157" i="165"/>
  <c r="CK157" i="165" s="1"/>
  <c r="F94" i="165"/>
  <c r="CL94" i="165"/>
  <c r="F89" i="165"/>
  <c r="CL89" i="165"/>
  <c r="F111" i="165"/>
  <c r="CL111" i="165"/>
  <c r="B9" i="165"/>
  <c r="CX9" i="165" s="1"/>
  <c r="BZ9" i="165"/>
  <c r="B141" i="165"/>
  <c r="CX141" i="165" s="1"/>
  <c r="BZ141" i="165"/>
  <c r="B149" i="165"/>
  <c r="CX149" i="165" s="1"/>
  <c r="BZ149" i="165"/>
  <c r="B157" i="165"/>
  <c r="E13" i="165"/>
  <c r="CI13" i="165"/>
  <c r="CI21" i="165"/>
  <c r="E110" i="165"/>
  <c r="CI110" i="165"/>
  <c r="E135" i="165"/>
  <c r="CI135" i="165"/>
  <c r="E136" i="165"/>
  <c r="CI136" i="165"/>
  <c r="E120" i="165"/>
  <c r="CI120" i="165"/>
  <c r="E113" i="165"/>
  <c r="CI113" i="165"/>
  <c r="E158" i="165"/>
  <c r="CH158" i="165" s="1"/>
  <c r="CI208" i="165"/>
  <c r="E82" i="165"/>
  <c r="CI82" i="165"/>
  <c r="E146" i="165"/>
  <c r="CI146" i="165"/>
  <c r="E75" i="165"/>
  <c r="CI75" i="165"/>
  <c r="E139" i="165"/>
  <c r="CI139" i="165"/>
  <c r="E47" i="165"/>
  <c r="CI47" i="165"/>
  <c r="E68" i="165"/>
  <c r="CI68" i="165"/>
  <c r="E51" i="165"/>
  <c r="CI51" i="165"/>
  <c r="E108" i="165"/>
  <c r="CI108" i="165"/>
  <c r="E85" i="165"/>
  <c r="CI85" i="165"/>
  <c r="E149" i="165"/>
  <c r="CI149" i="165"/>
  <c r="F17" i="165"/>
  <c r="CL17" i="165"/>
  <c r="F25" i="165"/>
  <c r="CL25" i="165"/>
  <c r="F33" i="165"/>
  <c r="CL33" i="165"/>
  <c r="CL41" i="165"/>
  <c r="CL49" i="165"/>
  <c r="CL57" i="165"/>
  <c r="F65" i="165"/>
  <c r="CL65" i="165"/>
  <c r="CL120" i="165"/>
  <c r="F121" i="165"/>
  <c r="CL121" i="165"/>
  <c r="F106" i="165"/>
  <c r="CL106" i="165"/>
  <c r="F107" i="165"/>
  <c r="CL107" i="165"/>
  <c r="CL73" i="165"/>
  <c r="F140" i="165"/>
  <c r="CL140" i="165"/>
  <c r="F101" i="165"/>
  <c r="CL101" i="165"/>
  <c r="F81" i="165"/>
  <c r="CL81" i="165"/>
  <c r="CL102" i="165"/>
  <c r="F99" i="165"/>
  <c r="CL99" i="165"/>
  <c r="F119" i="165"/>
  <c r="CL119" i="165"/>
  <c r="B142" i="165"/>
  <c r="CX142" i="165" s="1"/>
  <c r="BZ142" i="165"/>
  <c r="B150" i="165"/>
  <c r="CX150" i="165" s="1"/>
  <c r="BZ150" i="165"/>
  <c r="B158" i="165"/>
  <c r="BZ208" i="165"/>
  <c r="F9" i="165"/>
  <c r="CL9" i="165"/>
  <c r="CI14" i="165"/>
  <c r="E22" i="165"/>
  <c r="CI22" i="165"/>
  <c r="E142" i="165"/>
  <c r="CI142" i="165"/>
  <c r="E143" i="165"/>
  <c r="CI143" i="165"/>
  <c r="E144" i="165"/>
  <c r="CI144" i="165"/>
  <c r="E57" i="165"/>
  <c r="CI57" i="165"/>
  <c r="E121" i="165"/>
  <c r="CI121" i="165"/>
  <c r="E71" i="165"/>
  <c r="CI71" i="165"/>
  <c r="E90" i="165"/>
  <c r="CI90" i="165"/>
  <c r="E154" i="165"/>
  <c r="CI154" i="165"/>
  <c r="E83" i="165"/>
  <c r="CI83" i="165"/>
  <c r="E147" i="165"/>
  <c r="CI147" i="165"/>
  <c r="E87" i="165"/>
  <c r="CI87" i="165"/>
  <c r="E100" i="165"/>
  <c r="CI100" i="165"/>
  <c r="E59" i="165"/>
  <c r="CI59" i="165"/>
  <c r="E124" i="165"/>
  <c r="CI124" i="165"/>
  <c r="E93" i="165"/>
  <c r="CI93" i="165"/>
  <c r="E157" i="165"/>
  <c r="CH157" i="165" s="1"/>
  <c r="F10" i="165"/>
  <c r="CL10" i="165"/>
  <c r="F18" i="165"/>
  <c r="CL18" i="165"/>
  <c r="CL26" i="165"/>
  <c r="CL34" i="165"/>
  <c r="CL42" i="165"/>
  <c r="CL50" i="165"/>
  <c r="CL58" i="165"/>
  <c r="F66" i="165"/>
  <c r="CL66" i="165"/>
  <c r="F128" i="165"/>
  <c r="CL128" i="165"/>
  <c r="F129" i="165"/>
  <c r="CL129" i="165"/>
  <c r="F114" i="165"/>
  <c r="CL114" i="165"/>
  <c r="F115" i="165"/>
  <c r="CL115" i="165"/>
  <c r="F74" i="165"/>
  <c r="CL74" i="165"/>
  <c r="F148" i="165"/>
  <c r="CL148" i="165"/>
  <c r="F109" i="165"/>
  <c r="CL109" i="165"/>
  <c r="F82" i="165"/>
  <c r="CL82" i="165"/>
  <c r="F110" i="165"/>
  <c r="CL110" i="165"/>
  <c r="F76" i="165"/>
  <c r="CL76" i="165"/>
  <c r="F127" i="165"/>
  <c r="CL127" i="165"/>
  <c r="B16" i="165"/>
  <c r="CX16" i="165" s="1"/>
  <c r="BZ15" i="165"/>
  <c r="B24" i="165"/>
  <c r="CX24" i="165" s="1"/>
  <c r="BZ23" i="165"/>
  <c r="B135" i="165"/>
  <c r="CX135" i="165" s="1"/>
  <c r="BZ135" i="165"/>
  <c r="B143" i="165"/>
  <c r="CX143" i="165" s="1"/>
  <c r="BZ143" i="165"/>
  <c r="B151" i="165"/>
  <c r="CX151" i="165" s="1"/>
  <c r="BZ151" i="165"/>
  <c r="E9" i="165"/>
  <c r="CI9" i="165"/>
  <c r="E15" i="165"/>
  <c r="CI15" i="165"/>
  <c r="E24" i="165"/>
  <c r="CI23" i="165"/>
  <c r="E39" i="165"/>
  <c r="CI39" i="165"/>
  <c r="E151" i="165"/>
  <c r="CI151" i="165"/>
  <c r="E62" i="165"/>
  <c r="CI62" i="165"/>
  <c r="E65" i="165"/>
  <c r="CI65" i="165"/>
  <c r="E129" i="165"/>
  <c r="CI129" i="165"/>
  <c r="E80" i="165"/>
  <c r="CI80" i="165"/>
  <c r="E98" i="165"/>
  <c r="CI98" i="165"/>
  <c r="E94" i="165"/>
  <c r="CI94" i="165"/>
  <c r="E91" i="165"/>
  <c r="CI91" i="165"/>
  <c r="E155" i="165"/>
  <c r="CI155" i="165"/>
  <c r="E48" i="165"/>
  <c r="CI48" i="165"/>
  <c r="E116" i="165"/>
  <c r="CI116" i="165"/>
  <c r="E44" i="165"/>
  <c r="CI44" i="165"/>
  <c r="E36" i="165"/>
  <c r="CI36" i="165"/>
  <c r="E101" i="165"/>
  <c r="CI101" i="165"/>
  <c r="F11" i="165"/>
  <c r="CL11" i="165"/>
  <c r="F19" i="165"/>
  <c r="CL19" i="165"/>
  <c r="CL27" i="165"/>
  <c r="CL35" i="165"/>
  <c r="CL43" i="165"/>
  <c r="CL51" i="165"/>
  <c r="CL59" i="165"/>
  <c r="F72" i="165"/>
  <c r="CL72" i="165"/>
  <c r="F136" i="165"/>
  <c r="CL136" i="165"/>
  <c r="F137" i="165"/>
  <c r="CL137" i="165"/>
  <c r="F122" i="165"/>
  <c r="CL122" i="165"/>
  <c r="F123" i="165"/>
  <c r="CL123" i="165"/>
  <c r="F92" i="165"/>
  <c r="CL92" i="165"/>
  <c r="F156" i="165"/>
  <c r="CL156" i="165"/>
  <c r="F117" i="165"/>
  <c r="CL117" i="165"/>
  <c r="F75" i="165"/>
  <c r="CL75" i="165"/>
  <c r="F118" i="165"/>
  <c r="CL118" i="165"/>
  <c r="F71" i="165"/>
  <c r="CL71" i="165"/>
  <c r="F135" i="165"/>
  <c r="CL135" i="165"/>
  <c r="B136" i="165"/>
  <c r="CX136" i="165" s="1"/>
  <c r="BZ136" i="165"/>
  <c r="B144" i="165"/>
  <c r="CX144" i="165" s="1"/>
  <c r="BZ144" i="165"/>
  <c r="B152" i="165"/>
  <c r="CX152" i="165" s="1"/>
  <c r="BZ152" i="165"/>
  <c r="H10" i="165"/>
  <c r="CR10" i="165"/>
  <c r="B17" i="165"/>
  <c r="CX17" i="165" s="1"/>
  <c r="B25" i="165"/>
  <c r="CX25" i="165" s="1"/>
  <c r="B35" i="165"/>
  <c r="CX35" i="165" s="1"/>
  <c r="B43" i="165"/>
  <c r="CX43" i="165" s="1"/>
  <c r="B51" i="165"/>
  <c r="CX51" i="165" s="1"/>
  <c r="B83" i="165"/>
  <c r="CX83" i="165" s="1"/>
  <c r="B123" i="165"/>
  <c r="CX123" i="165" s="1"/>
  <c r="B36" i="165"/>
  <c r="CX36" i="165" s="1"/>
  <c r="B52" i="165"/>
  <c r="CX52" i="165" s="1"/>
  <c r="B92" i="165"/>
  <c r="CX92" i="165" s="1"/>
  <c r="B45" i="165"/>
  <c r="CX45" i="165" s="1"/>
  <c r="B38" i="165"/>
  <c r="CX38" i="165" s="1"/>
  <c r="B46" i="165"/>
  <c r="CX46" i="165" s="1"/>
  <c r="B39" i="165"/>
  <c r="CX39" i="165" s="1"/>
  <c r="B22" i="165"/>
  <c r="CX22" i="165" s="1"/>
  <c r="B40" i="165"/>
  <c r="CX40" i="165" s="1"/>
  <c r="B48" i="165"/>
  <c r="CX48" i="165" s="1"/>
  <c r="B15" i="165"/>
  <c r="CX15" i="165" s="1"/>
  <c r="B23" i="165"/>
  <c r="CX23" i="165" s="1"/>
  <c r="E14" i="165"/>
  <c r="F22" i="165"/>
  <c r="B147" i="165"/>
  <c r="CX147" i="165" s="1"/>
  <c r="F105" i="165"/>
  <c r="B148" i="165"/>
  <c r="CX148" i="165" s="1"/>
  <c r="E78" i="165"/>
  <c r="E105" i="165"/>
  <c r="E67" i="165"/>
  <c r="E40" i="165"/>
  <c r="F32" i="165"/>
  <c r="B32" i="165"/>
  <c r="CX32" i="165" s="1"/>
  <c r="F120" i="165"/>
  <c r="F73" i="165"/>
  <c r="F102" i="165"/>
  <c r="DY27" i="165"/>
  <c r="DM27" i="165" s="1"/>
  <c r="DY59" i="165"/>
  <c r="DY91" i="165"/>
  <c r="DY123" i="165"/>
  <c r="DM123" i="165" s="1"/>
  <c r="DY155" i="165"/>
  <c r="DM155" i="165" s="1"/>
  <c r="DY31" i="165"/>
  <c r="DM31" i="165" s="1"/>
  <c r="DY63" i="165"/>
  <c r="DY95" i="165"/>
  <c r="DY127" i="165"/>
  <c r="DM127" i="165" s="1"/>
  <c r="DY8" i="165"/>
  <c r="DM8" i="165" s="1"/>
  <c r="DY35" i="165"/>
  <c r="DM35" i="165" s="1"/>
  <c r="DY67" i="165"/>
  <c r="DY99" i="165"/>
  <c r="DY131" i="165"/>
  <c r="DM131" i="165" s="1"/>
  <c r="DY11" i="165"/>
  <c r="DM11" i="165" s="1"/>
  <c r="DY43" i="165"/>
  <c r="DM43" i="165" s="1"/>
  <c r="DY75" i="165"/>
  <c r="DM75" i="165" s="1"/>
  <c r="DY107" i="165"/>
  <c r="DM107" i="165" s="1"/>
  <c r="DY139" i="165"/>
  <c r="DM139" i="165" s="1"/>
  <c r="DY19" i="165"/>
  <c r="DM19" i="165" s="1"/>
  <c r="DY51" i="165"/>
  <c r="DM51" i="165" s="1"/>
  <c r="DY83" i="165"/>
  <c r="DY115" i="165"/>
  <c r="DM115" i="165" s="1"/>
  <c r="DY147" i="165"/>
  <c r="DM147" i="165" s="1"/>
  <c r="DY12" i="165"/>
  <c r="DM12" i="165" s="1"/>
  <c r="DY20" i="165"/>
  <c r="DM20" i="165" s="1"/>
  <c r="DY28" i="165"/>
  <c r="DM28" i="165" s="1"/>
  <c r="DY36" i="165"/>
  <c r="DM36" i="165" s="1"/>
  <c r="DY44" i="165"/>
  <c r="DM44" i="165" s="1"/>
  <c r="DY52" i="165"/>
  <c r="DY60" i="165"/>
  <c r="DY68" i="165"/>
  <c r="DY76" i="165"/>
  <c r="DM76" i="165" s="1"/>
  <c r="DY84" i="165"/>
  <c r="DY92" i="165"/>
  <c r="DY100" i="165"/>
  <c r="DM100" i="165" s="1"/>
  <c r="DY108" i="165"/>
  <c r="DM108" i="165" s="1"/>
  <c r="DY116" i="165"/>
  <c r="DM116" i="165" s="1"/>
  <c r="DY124" i="165"/>
  <c r="DM124" i="165" s="1"/>
  <c r="DY132" i="165"/>
  <c r="DM132" i="165" s="1"/>
  <c r="DY140" i="165"/>
  <c r="DM140" i="165" s="1"/>
  <c r="DY148" i="165"/>
  <c r="DM148" i="165" s="1"/>
  <c r="DY156" i="165"/>
  <c r="DM156" i="165" s="1"/>
  <c r="DY13" i="165"/>
  <c r="DM13" i="165" s="1"/>
  <c r="DY21" i="165"/>
  <c r="DM21" i="165" s="1"/>
  <c r="DY29" i="165"/>
  <c r="DM29" i="165" s="1"/>
  <c r="DY37" i="165"/>
  <c r="DM37" i="165" s="1"/>
  <c r="DY45" i="165"/>
  <c r="DM45" i="165" s="1"/>
  <c r="DY53" i="165"/>
  <c r="DY61" i="165"/>
  <c r="DY69" i="165"/>
  <c r="DM69" i="165" s="1"/>
  <c r="DY77" i="165"/>
  <c r="DM77" i="165" s="1"/>
  <c r="DY85" i="165"/>
  <c r="DY93" i="165"/>
  <c r="DY101" i="165"/>
  <c r="DY109" i="165"/>
  <c r="DM109" i="165" s="1"/>
  <c r="DY117" i="165"/>
  <c r="DM117" i="165" s="1"/>
  <c r="DY125" i="165"/>
  <c r="DM125" i="165" s="1"/>
  <c r="DY133" i="165"/>
  <c r="DM133" i="165" s="1"/>
  <c r="DY141" i="165"/>
  <c r="DM141" i="165" s="1"/>
  <c r="DY149" i="165"/>
  <c r="DM149" i="165" s="1"/>
  <c r="DY208" i="165"/>
  <c r="DM208" i="165" s="1"/>
  <c r="DY14" i="165"/>
  <c r="DM14" i="165" s="1"/>
  <c r="DY22" i="165"/>
  <c r="DM22" i="165" s="1"/>
  <c r="DY30" i="165"/>
  <c r="DM30" i="165" s="1"/>
  <c r="DY38" i="165"/>
  <c r="DM38" i="165" s="1"/>
  <c r="DY46" i="165"/>
  <c r="DM46" i="165" s="1"/>
  <c r="DY54" i="165"/>
  <c r="DY62" i="165"/>
  <c r="DY70" i="165"/>
  <c r="DM70" i="165" s="1"/>
  <c r="DY78" i="165"/>
  <c r="DM78" i="165" s="1"/>
  <c r="DY86" i="165"/>
  <c r="DY94" i="165"/>
  <c r="DY102" i="165"/>
  <c r="DY110" i="165"/>
  <c r="DM110" i="165" s="1"/>
  <c r="DY118" i="165"/>
  <c r="DM118" i="165" s="1"/>
  <c r="DY126" i="165"/>
  <c r="DM126" i="165" s="1"/>
  <c r="DY134" i="165"/>
  <c r="DM134" i="165" s="1"/>
  <c r="DY142" i="165"/>
  <c r="DM142" i="165" s="1"/>
  <c r="DY150" i="165"/>
  <c r="DM150" i="165" s="1"/>
  <c r="DY16" i="165"/>
  <c r="DM16" i="165" s="1"/>
  <c r="DY24" i="165"/>
  <c r="DM24" i="165" s="1"/>
  <c r="DY32" i="165"/>
  <c r="DM32" i="165" s="1"/>
  <c r="DY40" i="165"/>
  <c r="DM40" i="165" s="1"/>
  <c r="DY48" i="165"/>
  <c r="DY56" i="165"/>
  <c r="DY64" i="165"/>
  <c r="DY72" i="165"/>
  <c r="DM72" i="165" s="1"/>
  <c r="DY80" i="165"/>
  <c r="DY88" i="165"/>
  <c r="DY96" i="165"/>
  <c r="DY104" i="165"/>
  <c r="DM104" i="165" s="1"/>
  <c r="DY112" i="165"/>
  <c r="DM112" i="165" s="1"/>
  <c r="DY120" i="165"/>
  <c r="DM120" i="165" s="1"/>
  <c r="DY128" i="165"/>
  <c r="DM128" i="165" s="1"/>
  <c r="DY136" i="165"/>
  <c r="DM136" i="165" s="1"/>
  <c r="DY144" i="165"/>
  <c r="DM144" i="165" s="1"/>
  <c r="DY152" i="165"/>
  <c r="DM152" i="165" s="1"/>
  <c r="DY17" i="165"/>
  <c r="DM17" i="165" s="1"/>
  <c r="DY25" i="165"/>
  <c r="DM25" i="165" s="1"/>
  <c r="DY33" i="165"/>
  <c r="DM33" i="165" s="1"/>
  <c r="DY41" i="165"/>
  <c r="DM41" i="165" s="1"/>
  <c r="DY49" i="165"/>
  <c r="DM49" i="165" s="1"/>
  <c r="DY57" i="165"/>
  <c r="DY65" i="165"/>
  <c r="DY73" i="165"/>
  <c r="DM73" i="165" s="1"/>
  <c r="DY81" i="165"/>
  <c r="DY89" i="165"/>
  <c r="DY97" i="165"/>
  <c r="DY105" i="165"/>
  <c r="DM105" i="165" s="1"/>
  <c r="DY113" i="165"/>
  <c r="DM113" i="165" s="1"/>
  <c r="DY121" i="165"/>
  <c r="DM121" i="165" s="1"/>
  <c r="DY129" i="165"/>
  <c r="DM129" i="165" s="1"/>
  <c r="DY137" i="165"/>
  <c r="DM137" i="165" s="1"/>
  <c r="DY145" i="165"/>
  <c r="DM145" i="165" s="1"/>
  <c r="DY153" i="165"/>
  <c r="DM153" i="165" s="1"/>
  <c r="DY18" i="165"/>
  <c r="DM18" i="165" s="1"/>
  <c r="DY26" i="165"/>
  <c r="DM26" i="165" s="1"/>
  <c r="DY34" i="165"/>
  <c r="DM34" i="165" s="1"/>
  <c r="DY42" i="165"/>
  <c r="DM42" i="165" s="1"/>
  <c r="DY50" i="165"/>
  <c r="DY58" i="165"/>
  <c r="DY66" i="165"/>
  <c r="DY74" i="165"/>
  <c r="DM74" i="165" s="1"/>
  <c r="DY82" i="165"/>
  <c r="DY90" i="165"/>
  <c r="DY98" i="165"/>
  <c r="DY106" i="165"/>
  <c r="DM106" i="165" s="1"/>
  <c r="DY114" i="165"/>
  <c r="DM114" i="165" s="1"/>
  <c r="DY122" i="165"/>
  <c r="DM122" i="165" s="1"/>
  <c r="DY130" i="165"/>
  <c r="DM130" i="165" s="1"/>
  <c r="DY138" i="165"/>
  <c r="DM138" i="165" s="1"/>
  <c r="DY146" i="165"/>
  <c r="DM146" i="165" s="1"/>
  <c r="DY154" i="165"/>
  <c r="DM154" i="165" s="1"/>
  <c r="DS3" i="165"/>
  <c r="DY9" i="165"/>
  <c r="DM9" i="165" s="1"/>
  <c r="DV3" i="165"/>
  <c r="DW3" i="165"/>
  <c r="EG16" i="165"/>
  <c r="EF16" i="165"/>
  <c r="EJ15" i="165"/>
  <c r="CU3" i="165" l="1"/>
  <c r="BY64" i="165"/>
  <c r="CX64" i="165"/>
  <c r="BY61" i="165"/>
  <c r="CX61" i="165"/>
  <c r="BY129" i="165"/>
  <c r="CX129" i="165"/>
  <c r="BY132" i="165"/>
  <c r="CX132" i="165"/>
  <c r="BY131" i="165"/>
  <c r="CX131" i="165"/>
  <c r="BY130" i="165"/>
  <c r="CX130" i="165"/>
  <c r="BY157" i="165"/>
  <c r="CX157" i="165"/>
  <c r="BY14" i="165"/>
  <c r="CX14" i="165"/>
  <c r="BY60" i="165"/>
  <c r="CX60" i="165"/>
  <c r="BY98" i="165"/>
  <c r="CX98" i="165"/>
  <c r="BY13" i="165"/>
  <c r="CX13" i="165"/>
  <c r="BY65" i="165"/>
  <c r="CX65" i="165"/>
  <c r="BY63" i="165"/>
  <c r="CX63" i="165"/>
  <c r="BY68" i="165"/>
  <c r="CX68" i="165"/>
  <c r="BY67" i="165"/>
  <c r="CX67" i="165"/>
  <c r="BY66" i="165"/>
  <c r="CX66" i="165"/>
  <c r="BY12" i="165"/>
  <c r="CX12" i="165"/>
  <c r="BY59" i="165"/>
  <c r="CX59" i="165"/>
  <c r="BY158" i="165"/>
  <c r="CX158" i="165"/>
  <c r="BY62" i="165"/>
  <c r="CX62" i="165"/>
  <c r="BY134" i="165"/>
  <c r="CX134" i="165"/>
  <c r="BY58" i="165"/>
  <c r="CX58" i="165"/>
  <c r="BY133" i="165"/>
  <c r="CX133" i="165"/>
  <c r="CR68" i="165"/>
  <c r="DM68" i="165"/>
  <c r="DM111" i="165"/>
  <c r="H111" i="165" s="1"/>
  <c r="CQ111" i="165" s="1"/>
  <c r="CR171" i="165"/>
  <c r="DM171" i="165"/>
  <c r="DM187" i="165"/>
  <c r="CR187" i="165"/>
  <c r="DM203" i="165"/>
  <c r="CR203" i="165"/>
  <c r="CR98" i="165"/>
  <c r="DM98" i="165"/>
  <c r="H98" i="165" s="1"/>
  <c r="CQ98" i="165" s="1"/>
  <c r="CR60" i="165"/>
  <c r="DM60" i="165"/>
  <c r="CR23" i="165"/>
  <c r="DM23" i="165"/>
  <c r="DM172" i="165"/>
  <c r="CR172" i="165"/>
  <c r="DM188" i="165"/>
  <c r="CR188" i="165"/>
  <c r="DM204" i="165"/>
  <c r="CR204" i="165"/>
  <c r="CR90" i="165"/>
  <c r="DM90" i="165"/>
  <c r="H90" i="165" s="1"/>
  <c r="CQ90" i="165" s="1"/>
  <c r="CR52" i="165"/>
  <c r="DM52" i="165"/>
  <c r="DM157" i="165"/>
  <c r="CR157" i="165"/>
  <c r="DM173" i="165"/>
  <c r="CR173" i="165"/>
  <c r="DM189" i="165"/>
  <c r="CR189" i="165"/>
  <c r="DM205" i="165"/>
  <c r="CR205" i="165"/>
  <c r="CR82" i="165"/>
  <c r="DM82" i="165"/>
  <c r="CR97" i="165"/>
  <c r="DM97" i="165"/>
  <c r="H97" i="165" s="1"/>
  <c r="CQ97" i="165" s="1"/>
  <c r="CR99" i="165"/>
  <c r="DM99" i="165"/>
  <c r="DM158" i="165"/>
  <c r="CR158" i="165"/>
  <c r="DM174" i="165"/>
  <c r="CR174" i="165"/>
  <c r="DM190" i="165"/>
  <c r="CR190" i="165"/>
  <c r="DM206" i="165"/>
  <c r="CR206" i="165"/>
  <c r="CR89" i="165"/>
  <c r="DM89" i="165"/>
  <c r="H89" i="165" s="1"/>
  <c r="CQ89" i="165" s="1"/>
  <c r="CR67" i="165"/>
  <c r="DM67" i="165"/>
  <c r="CR103" i="165"/>
  <c r="DM103" i="165"/>
  <c r="CR159" i="165"/>
  <c r="DM159" i="165"/>
  <c r="CR175" i="165"/>
  <c r="DM175" i="165"/>
  <c r="DM191" i="165"/>
  <c r="CR191" i="165"/>
  <c r="DM207" i="165"/>
  <c r="CR207" i="165"/>
  <c r="CR66" i="165"/>
  <c r="DM66" i="165"/>
  <c r="CR81" i="165"/>
  <c r="DM81" i="165"/>
  <c r="CR96" i="165"/>
  <c r="DM96" i="165"/>
  <c r="H96" i="165" s="1"/>
  <c r="CQ96" i="165" s="1"/>
  <c r="DM15" i="165"/>
  <c r="H15" i="165" s="1"/>
  <c r="CQ15" i="165" s="1"/>
  <c r="DM160" i="165"/>
  <c r="CR160" i="165"/>
  <c r="DM176" i="165"/>
  <c r="CR176" i="165"/>
  <c r="DM192" i="165"/>
  <c r="CR192" i="165"/>
  <c r="CR58" i="165"/>
  <c r="DM58" i="165"/>
  <c r="CR88" i="165"/>
  <c r="DM88" i="165"/>
  <c r="H88" i="165" s="1"/>
  <c r="CQ88" i="165" s="1"/>
  <c r="CR102" i="165"/>
  <c r="DM102" i="165"/>
  <c r="CR87" i="165"/>
  <c r="DM87" i="165"/>
  <c r="H87" i="165" s="1"/>
  <c r="CQ87" i="165" s="1"/>
  <c r="DM161" i="165"/>
  <c r="CR161" i="165"/>
  <c r="DM177" i="165"/>
  <c r="CR177" i="165"/>
  <c r="DM193" i="165"/>
  <c r="CR193" i="165"/>
  <c r="CR50" i="165"/>
  <c r="DM50" i="165"/>
  <c r="CR65" i="165"/>
  <c r="DM65" i="165"/>
  <c r="CR80" i="165"/>
  <c r="DM80" i="165"/>
  <c r="CR94" i="165"/>
  <c r="DM94" i="165"/>
  <c r="H94" i="165" s="1"/>
  <c r="CQ94" i="165" s="1"/>
  <c r="CR79" i="165"/>
  <c r="DM79" i="165"/>
  <c r="CR162" i="165"/>
  <c r="DM162" i="165"/>
  <c r="DM178" i="165"/>
  <c r="CR178" i="165"/>
  <c r="DM194" i="165"/>
  <c r="CR194" i="165"/>
  <c r="CR57" i="165"/>
  <c r="DM57" i="165"/>
  <c r="CR86" i="165"/>
  <c r="DM86" i="165"/>
  <c r="H86" i="165" s="1"/>
  <c r="CQ86" i="165" s="1"/>
  <c r="CR95" i="165"/>
  <c r="DM95" i="165"/>
  <c r="H95" i="165" s="1"/>
  <c r="CQ95" i="165" s="1"/>
  <c r="DM151" i="165"/>
  <c r="H151" i="165" s="1"/>
  <c r="CQ151" i="165" s="1"/>
  <c r="DM163" i="165"/>
  <c r="CR163" i="165"/>
  <c r="DM179" i="165"/>
  <c r="CR179" i="165"/>
  <c r="CR195" i="165"/>
  <c r="DM195" i="165"/>
  <c r="CR64" i="165"/>
  <c r="DM64" i="165"/>
  <c r="CR101" i="165"/>
  <c r="DM101" i="165"/>
  <c r="CR63" i="165"/>
  <c r="DM63" i="165"/>
  <c r="DM164" i="165"/>
  <c r="CR164" i="165"/>
  <c r="DM180" i="165"/>
  <c r="CR180" i="165"/>
  <c r="DM196" i="165"/>
  <c r="CR196" i="165"/>
  <c r="CR56" i="165"/>
  <c r="DM56" i="165"/>
  <c r="CR93" i="165"/>
  <c r="DM93" i="165"/>
  <c r="H93" i="165" s="1"/>
  <c r="CQ93" i="165" s="1"/>
  <c r="CR83" i="165"/>
  <c r="DM83" i="165"/>
  <c r="H83" i="165" s="1"/>
  <c r="CQ83" i="165" s="1"/>
  <c r="DM143" i="165"/>
  <c r="H143" i="165" s="1"/>
  <c r="CQ143" i="165" s="1"/>
  <c r="DM165" i="165"/>
  <c r="CR165" i="165"/>
  <c r="DM181" i="165"/>
  <c r="CR181" i="165"/>
  <c r="DM197" i="165"/>
  <c r="CR197" i="165"/>
  <c r="CR48" i="165"/>
  <c r="DM48" i="165"/>
  <c r="H48" i="165" s="1"/>
  <c r="CR62" i="165"/>
  <c r="DM62" i="165"/>
  <c r="CR85" i="165"/>
  <c r="DM85" i="165"/>
  <c r="H85" i="165" s="1"/>
  <c r="CQ85" i="165" s="1"/>
  <c r="CR55" i="165"/>
  <c r="DM55" i="165"/>
  <c r="DM166" i="165"/>
  <c r="CR166" i="165"/>
  <c r="DM182" i="165"/>
  <c r="CR182" i="165"/>
  <c r="DM198" i="165"/>
  <c r="CR198" i="165"/>
  <c r="CR54" i="165"/>
  <c r="DM54" i="165"/>
  <c r="DM135" i="165"/>
  <c r="H135" i="165" s="1"/>
  <c r="CQ135" i="165" s="1"/>
  <c r="DM167" i="165"/>
  <c r="CR167" i="165"/>
  <c r="DM183" i="165"/>
  <c r="CR183" i="165"/>
  <c r="DM199" i="165"/>
  <c r="CR199" i="165"/>
  <c r="CR92" i="165"/>
  <c r="DM92" i="165"/>
  <c r="H92" i="165" s="1"/>
  <c r="CQ92" i="165" s="1"/>
  <c r="CR91" i="165"/>
  <c r="DM91" i="165"/>
  <c r="H91" i="165" s="1"/>
  <c r="CQ91" i="165" s="1"/>
  <c r="DM168" i="165"/>
  <c r="CR168" i="165"/>
  <c r="DM184" i="165"/>
  <c r="CR184" i="165"/>
  <c r="DM200" i="165"/>
  <c r="CR200" i="165"/>
  <c r="CR61" i="165"/>
  <c r="DM61" i="165"/>
  <c r="CR84" i="165"/>
  <c r="DM84" i="165"/>
  <c r="H84" i="165" s="1"/>
  <c r="CQ84" i="165" s="1"/>
  <c r="CR59" i="165"/>
  <c r="DM59" i="165"/>
  <c r="DM119" i="165"/>
  <c r="H119" i="165" s="1"/>
  <c r="CQ119" i="165" s="1"/>
  <c r="DM169" i="165"/>
  <c r="CR169" i="165"/>
  <c r="DM185" i="165"/>
  <c r="CR185" i="165"/>
  <c r="DM201" i="165"/>
  <c r="CR201" i="165"/>
  <c r="CR53" i="165"/>
  <c r="DM53" i="165"/>
  <c r="CR39" i="165"/>
  <c r="DM39" i="165"/>
  <c r="DM170" i="165"/>
  <c r="CR170" i="165"/>
  <c r="DM186" i="165"/>
  <c r="CR186" i="165"/>
  <c r="DM202" i="165"/>
  <c r="CR202" i="165"/>
  <c r="F31" i="165"/>
  <c r="F30" i="165"/>
  <c r="CK30" i="165" s="1"/>
  <c r="CH9" i="165"/>
  <c r="CH16" i="165"/>
  <c r="CK141" i="165"/>
  <c r="CH17" i="165"/>
  <c r="CK58" i="165"/>
  <c r="CK48" i="165"/>
  <c r="BY15" i="165"/>
  <c r="CK133" i="165"/>
  <c r="BY25" i="165"/>
  <c r="BY45" i="165"/>
  <c r="BY123" i="165"/>
  <c r="CH139" i="165"/>
  <c r="CH208" i="165"/>
  <c r="CH135" i="165"/>
  <c r="BY9" i="165"/>
  <c r="CK83" i="165"/>
  <c r="CK64" i="165"/>
  <c r="CK125" i="165"/>
  <c r="CK28" i="165"/>
  <c r="BY83" i="165"/>
  <c r="BY46" i="165"/>
  <c r="CK38" i="165"/>
  <c r="CH52" i="165"/>
  <c r="CH108" i="165"/>
  <c r="CK105" i="165"/>
  <c r="BY23" i="165"/>
  <c r="CK156" i="165"/>
  <c r="CH44" i="165"/>
  <c r="CH39" i="165"/>
  <c r="CK129" i="165"/>
  <c r="CH143" i="165"/>
  <c r="CK17" i="165"/>
  <c r="CH45" i="165"/>
  <c r="CH70" i="165"/>
  <c r="CH69" i="165"/>
  <c r="BY136" i="165"/>
  <c r="CK101" i="165"/>
  <c r="CH74" i="165"/>
  <c r="CK86" i="165"/>
  <c r="CH133" i="165"/>
  <c r="CH64" i="165"/>
  <c r="CH61" i="165"/>
  <c r="CH18" i="165"/>
  <c r="CK88" i="165"/>
  <c r="CH104" i="165"/>
  <c r="CH66" i="165"/>
  <c r="CK136" i="165"/>
  <c r="CH94" i="165"/>
  <c r="CH142" i="165"/>
  <c r="CH51" i="165"/>
  <c r="BY149" i="165"/>
  <c r="CH79" i="165"/>
  <c r="BY147" i="165"/>
  <c r="CQ10" i="165"/>
  <c r="CR15" i="165"/>
  <c r="CK140" i="165"/>
  <c r="CH92" i="165"/>
  <c r="BY156" i="165"/>
  <c r="CK154" i="165"/>
  <c r="CK95" i="165"/>
  <c r="CH10" i="165"/>
  <c r="CK138" i="165"/>
  <c r="CH50" i="165"/>
  <c r="H37" i="165"/>
  <c r="BY142" i="165"/>
  <c r="CK102" i="165"/>
  <c r="CH105" i="165"/>
  <c r="CK75" i="165"/>
  <c r="CK123" i="165"/>
  <c r="CK72" i="165"/>
  <c r="CK19" i="165"/>
  <c r="CH101" i="165"/>
  <c r="CH48" i="165"/>
  <c r="CH98" i="165"/>
  <c r="CH62" i="165"/>
  <c r="CH15" i="165"/>
  <c r="BY135" i="165"/>
  <c r="CK82" i="165"/>
  <c r="CK115" i="165"/>
  <c r="CK66" i="165"/>
  <c r="CK18" i="165"/>
  <c r="CH100" i="165"/>
  <c r="CH154" i="165"/>
  <c r="CH57" i="165"/>
  <c r="CH22" i="165"/>
  <c r="CK33" i="165"/>
  <c r="CH149" i="165"/>
  <c r="CH68" i="165"/>
  <c r="CH146" i="165"/>
  <c r="CH120" i="165"/>
  <c r="CH21" i="165"/>
  <c r="BY141" i="165"/>
  <c r="CK89" i="165"/>
  <c r="CK132" i="165"/>
  <c r="CK113" i="165"/>
  <c r="CR119" i="165"/>
  <c r="CK126" i="165"/>
  <c r="CK100" i="165"/>
  <c r="CK144" i="165"/>
  <c r="CH132" i="165"/>
  <c r="CH63" i="165"/>
  <c r="CH73" i="165"/>
  <c r="CK32" i="165"/>
  <c r="CK71" i="165"/>
  <c r="CH129" i="165"/>
  <c r="CK76" i="165"/>
  <c r="CH71" i="165"/>
  <c r="CK130" i="165"/>
  <c r="CH35" i="165"/>
  <c r="CH111" i="165"/>
  <c r="BY36" i="165"/>
  <c r="CK106" i="165"/>
  <c r="CH150" i="165"/>
  <c r="CH12" i="165"/>
  <c r="CK104" i="165"/>
  <c r="CH130" i="165"/>
  <c r="BY139" i="165"/>
  <c r="CH134" i="165"/>
  <c r="CK21" i="165"/>
  <c r="BY26" i="165"/>
  <c r="CH40" i="165"/>
  <c r="CK118" i="165"/>
  <c r="CH65" i="165"/>
  <c r="CK110" i="165"/>
  <c r="CH59" i="165"/>
  <c r="CH110" i="165"/>
  <c r="CK98" i="165"/>
  <c r="CK97" i="165"/>
  <c r="CH137" i="165"/>
  <c r="BY40" i="165"/>
  <c r="CK99" i="165"/>
  <c r="CH131" i="165"/>
  <c r="CK149" i="165"/>
  <c r="CH86" i="165"/>
  <c r="CH11" i="165"/>
  <c r="CK208" i="165"/>
  <c r="CK13" i="165"/>
  <c r="BY18" i="165"/>
  <c r="EA3" i="165"/>
  <c r="CK73" i="165"/>
  <c r="CH78" i="165"/>
  <c r="BY47" i="165"/>
  <c r="CH93" i="165"/>
  <c r="BY22" i="165"/>
  <c r="BY92" i="165"/>
  <c r="BY51" i="165"/>
  <c r="BY152" i="165"/>
  <c r="CK103" i="165"/>
  <c r="CK85" i="165"/>
  <c r="CK90" i="165"/>
  <c r="CH84" i="165"/>
  <c r="CH123" i="165"/>
  <c r="CH54" i="165"/>
  <c r="CH119" i="165"/>
  <c r="BY155" i="165"/>
  <c r="BY11" i="165"/>
  <c r="CK142" i="165"/>
  <c r="CK116" i="165"/>
  <c r="CK67" i="165"/>
  <c r="CH148" i="165"/>
  <c r="CH41" i="165"/>
  <c r="CH89" i="165"/>
  <c r="CH34" i="165"/>
  <c r="BY154" i="165"/>
  <c r="BY19" i="165"/>
  <c r="CK87" i="165"/>
  <c r="CK91" i="165"/>
  <c r="CK153" i="165"/>
  <c r="CH60" i="165"/>
  <c r="CH107" i="165"/>
  <c r="CH145" i="165"/>
  <c r="CH103" i="165"/>
  <c r="BY145" i="165"/>
  <c r="CH76" i="165"/>
  <c r="BY44" i="165"/>
  <c r="CK137" i="165"/>
  <c r="CH91" i="165"/>
  <c r="BY151" i="165"/>
  <c r="CK148" i="165"/>
  <c r="CH124" i="165"/>
  <c r="CK143" i="165"/>
  <c r="CH42" i="165"/>
  <c r="BY108" i="165"/>
  <c r="BY17" i="165"/>
  <c r="BY208" i="165"/>
  <c r="CH77" i="165"/>
  <c r="CH112" i="165"/>
  <c r="CK23" i="165"/>
  <c r="CH19" i="165"/>
  <c r="CK146" i="165"/>
  <c r="CH46" i="165"/>
  <c r="BY138" i="165"/>
  <c r="CK139" i="165"/>
  <c r="CH114" i="165"/>
  <c r="CH24" i="165"/>
  <c r="CK128" i="165"/>
  <c r="CH83" i="165"/>
  <c r="CH113" i="165"/>
  <c r="CK111" i="165"/>
  <c r="CK145" i="165"/>
  <c r="CH67" i="165"/>
  <c r="CK121" i="165"/>
  <c r="CH127" i="165"/>
  <c r="CH56" i="165"/>
  <c r="CK77" i="165"/>
  <c r="CH115" i="165"/>
  <c r="BY27" i="165"/>
  <c r="CH37" i="165"/>
  <c r="CH118" i="165"/>
  <c r="CK120" i="165"/>
  <c r="BY148" i="165"/>
  <c r="CH90" i="165"/>
  <c r="BY43" i="165"/>
  <c r="CK135" i="165"/>
  <c r="CK117" i="165"/>
  <c r="CK122" i="165"/>
  <c r="CK11" i="165"/>
  <c r="CH36" i="165"/>
  <c r="CH155" i="165"/>
  <c r="CH80" i="165"/>
  <c r="CH151" i="165"/>
  <c r="BY24" i="165"/>
  <c r="CK127" i="165"/>
  <c r="CK109" i="165"/>
  <c r="CK114" i="165"/>
  <c r="CK10" i="165"/>
  <c r="CH87" i="165"/>
  <c r="CH144" i="165"/>
  <c r="CK25" i="165"/>
  <c r="CH85" i="165"/>
  <c r="CH47" i="165"/>
  <c r="CH82" i="165"/>
  <c r="CH136" i="165"/>
  <c r="CH13" i="165"/>
  <c r="CK94" i="165"/>
  <c r="CK69" i="165"/>
  <c r="CK112" i="165"/>
  <c r="CK84" i="165"/>
  <c r="CK131" i="165"/>
  <c r="CK80" i="165"/>
  <c r="CK20" i="165"/>
  <c r="CH109" i="165"/>
  <c r="CH72" i="165"/>
  <c r="CH106" i="165"/>
  <c r="CH126" i="165"/>
  <c r="CK8" i="165"/>
  <c r="CK43" i="165"/>
  <c r="BY16" i="165"/>
  <c r="CH147" i="165"/>
  <c r="CK12" i="165"/>
  <c r="BY38" i="165"/>
  <c r="CK119" i="165"/>
  <c r="CK16" i="165"/>
  <c r="BY21" i="165"/>
  <c r="CK155" i="165"/>
  <c r="CH152" i="165"/>
  <c r="CK68" i="165"/>
  <c r="CK14" i="165"/>
  <c r="CH58" i="165"/>
  <c r="CK70" i="165"/>
  <c r="CH117" i="165"/>
  <c r="CH55" i="165"/>
  <c r="BY48" i="165"/>
  <c r="CK92" i="165"/>
  <c r="CH116" i="165"/>
  <c r="BY143" i="165"/>
  <c r="CK74" i="165"/>
  <c r="CH121" i="165"/>
  <c r="CH75" i="165"/>
  <c r="CK93" i="165"/>
  <c r="CK79" i="165"/>
  <c r="CH99" i="165"/>
  <c r="BY32" i="165"/>
  <c r="BY91" i="165"/>
  <c r="BY150" i="165"/>
  <c r="CH102" i="165"/>
  <c r="CK15" i="165"/>
  <c r="BY20" i="165"/>
  <c r="CH153" i="165"/>
  <c r="CK151" i="165"/>
  <c r="CH53" i="165"/>
  <c r="BY153" i="165"/>
  <c r="CK22" i="165"/>
  <c r="CK27" i="165"/>
  <c r="CH14" i="165"/>
  <c r="BY39" i="165"/>
  <c r="BY52" i="165"/>
  <c r="BY35" i="165"/>
  <c r="BY144" i="165"/>
  <c r="CK9" i="165"/>
  <c r="CK81" i="165"/>
  <c r="CK107" i="165"/>
  <c r="CK65" i="165"/>
  <c r="CK24" i="165"/>
  <c r="CH141" i="165"/>
  <c r="CH49" i="165"/>
  <c r="CH138" i="165"/>
  <c r="CH88" i="165"/>
  <c r="CH20" i="165"/>
  <c r="BY140" i="165"/>
  <c r="CK150" i="165"/>
  <c r="CK124" i="165"/>
  <c r="CK31" i="165"/>
  <c r="CH156" i="165"/>
  <c r="CH43" i="165"/>
  <c r="CH97" i="165"/>
  <c r="CH38" i="165"/>
  <c r="CK78" i="165"/>
  <c r="CK147" i="165"/>
  <c r="CK96" i="165"/>
  <c r="CH125" i="165"/>
  <c r="CH128" i="165"/>
  <c r="CH122" i="165"/>
  <c r="CH95" i="165"/>
  <c r="CH27" i="165"/>
  <c r="BY146" i="165"/>
  <c r="BY10" i="165"/>
  <c r="CK134" i="165"/>
  <c r="CK108" i="165"/>
  <c r="CK152" i="165"/>
  <c r="CK29" i="165"/>
  <c r="CH140" i="165"/>
  <c r="CH96" i="165"/>
  <c r="CH81" i="165"/>
  <c r="CH33" i="165"/>
  <c r="BY137" i="165"/>
  <c r="H28" i="165"/>
  <c r="DJ3" i="165"/>
  <c r="CR77" i="165"/>
  <c r="H80" i="165"/>
  <c r="CR100" i="165"/>
  <c r="H103" i="165"/>
  <c r="H39" i="165"/>
  <c r="CR111" i="165"/>
  <c r="CR47" i="165"/>
  <c r="H50" i="165"/>
  <c r="CR75" i="165"/>
  <c r="H78" i="165"/>
  <c r="CR73" i="165"/>
  <c r="H76" i="165"/>
  <c r="H25" i="165"/>
  <c r="CR46" i="165"/>
  <c r="H49" i="165"/>
  <c r="CR69" i="165"/>
  <c r="H29" i="165"/>
  <c r="H38" i="165"/>
  <c r="H41" i="165"/>
  <c r="H42" i="165"/>
  <c r="F34" i="165"/>
  <c r="F49" i="165"/>
  <c r="F39" i="165"/>
  <c r="CR49" i="165"/>
  <c r="H52" i="165"/>
  <c r="H46" i="165"/>
  <c r="CR71" i="165"/>
  <c r="H23" i="165"/>
  <c r="H27" i="165"/>
  <c r="CR78" i="165"/>
  <c r="H40" i="165"/>
  <c r="F53" i="165"/>
  <c r="F26" i="165"/>
  <c r="CR76" i="165"/>
  <c r="H79" i="165"/>
  <c r="H36" i="165"/>
  <c r="CR70" i="165"/>
  <c r="F54" i="165"/>
  <c r="CR72" i="165"/>
  <c r="H75" i="165"/>
  <c r="EB3" i="165"/>
  <c r="CR74" i="165"/>
  <c r="H77" i="165"/>
  <c r="H26" i="165"/>
  <c r="H43" i="165"/>
  <c r="H47" i="165"/>
  <c r="CR143" i="165"/>
  <c r="CR151" i="165"/>
  <c r="H63" i="165"/>
  <c r="H62" i="165"/>
  <c r="H61" i="165"/>
  <c r="H154" i="165"/>
  <c r="CR154" i="165"/>
  <c r="CR26" i="165"/>
  <c r="CR105" i="165"/>
  <c r="CR41" i="165"/>
  <c r="H120" i="165"/>
  <c r="CR120" i="165"/>
  <c r="H142" i="165"/>
  <c r="CR142" i="165"/>
  <c r="H14" i="165"/>
  <c r="CR14" i="165"/>
  <c r="H109" i="165"/>
  <c r="CR109" i="165"/>
  <c r="CR45" i="165"/>
  <c r="H132" i="165"/>
  <c r="CR132" i="165"/>
  <c r="H147" i="165"/>
  <c r="CR147" i="165"/>
  <c r="CR43" i="165"/>
  <c r="H146" i="165"/>
  <c r="CR146" i="165"/>
  <c r="H18" i="165"/>
  <c r="CR18" i="165"/>
  <c r="CR33" i="165"/>
  <c r="H112" i="165"/>
  <c r="CR112" i="165"/>
  <c r="H134" i="165"/>
  <c r="CR134" i="165"/>
  <c r="CR37" i="165"/>
  <c r="H124" i="165"/>
  <c r="CR124" i="165"/>
  <c r="H115" i="165"/>
  <c r="CR115" i="165"/>
  <c r="CR11" i="165"/>
  <c r="H138" i="165"/>
  <c r="CR138" i="165"/>
  <c r="H153" i="165"/>
  <c r="CR153" i="165"/>
  <c r="CR25" i="165"/>
  <c r="H104" i="165"/>
  <c r="CR104" i="165"/>
  <c r="CR40" i="165"/>
  <c r="CR126" i="165"/>
  <c r="H158" i="165"/>
  <c r="CQ158" i="165" s="1"/>
  <c r="CR208" i="165"/>
  <c r="CR29" i="165"/>
  <c r="H116" i="165"/>
  <c r="CR116" i="165"/>
  <c r="CR131" i="165"/>
  <c r="CR31" i="165"/>
  <c r="H130" i="165"/>
  <c r="CR130" i="165"/>
  <c r="H145" i="165"/>
  <c r="CR145" i="165"/>
  <c r="H17" i="165"/>
  <c r="CR17" i="165"/>
  <c r="CR32" i="165"/>
  <c r="H118" i="165"/>
  <c r="CR118" i="165"/>
  <c r="H149" i="165"/>
  <c r="CR149" i="165"/>
  <c r="CR21" i="165"/>
  <c r="CR108" i="165"/>
  <c r="CR44" i="165"/>
  <c r="H51" i="165"/>
  <c r="CR51" i="165"/>
  <c r="H155" i="165"/>
  <c r="CR155" i="165"/>
  <c r="H9" i="165"/>
  <c r="CR9" i="165"/>
  <c r="H122" i="165"/>
  <c r="CR122" i="165"/>
  <c r="H137" i="165"/>
  <c r="CR137" i="165"/>
  <c r="H152" i="165"/>
  <c r="CR152" i="165"/>
  <c r="CR24" i="165"/>
  <c r="H110" i="165"/>
  <c r="CR110" i="165"/>
  <c r="H141" i="165"/>
  <c r="CR141" i="165"/>
  <c r="H13" i="165"/>
  <c r="CR13" i="165"/>
  <c r="CR36" i="165"/>
  <c r="CR19" i="165"/>
  <c r="H123" i="165"/>
  <c r="CR123" i="165"/>
  <c r="H114" i="165"/>
  <c r="CR114" i="165"/>
  <c r="H129" i="165"/>
  <c r="CR129" i="165"/>
  <c r="H144" i="165"/>
  <c r="CR144" i="165"/>
  <c r="H16" i="165"/>
  <c r="CR16" i="165"/>
  <c r="CR38" i="165"/>
  <c r="H133" i="165"/>
  <c r="CR133" i="165"/>
  <c r="H156" i="165"/>
  <c r="CR156" i="165"/>
  <c r="CR28" i="165"/>
  <c r="H139" i="165"/>
  <c r="CR139" i="165"/>
  <c r="CR35" i="165"/>
  <c r="CR106" i="165"/>
  <c r="CR42" i="165"/>
  <c r="H121" i="165"/>
  <c r="CR121" i="165"/>
  <c r="H136" i="165"/>
  <c r="CR136" i="165"/>
  <c r="H157" i="165"/>
  <c r="CQ157" i="165" s="1"/>
  <c r="H30" i="165"/>
  <c r="CR30" i="165"/>
  <c r="H125" i="165"/>
  <c r="CR125" i="165"/>
  <c r="H148" i="165"/>
  <c r="CR148" i="165"/>
  <c r="CR20" i="165"/>
  <c r="H107" i="165"/>
  <c r="CR107" i="165"/>
  <c r="H8" i="165"/>
  <c r="CR8" i="165"/>
  <c r="CR34" i="165"/>
  <c r="CR113" i="165"/>
  <c r="H128" i="165"/>
  <c r="CR128" i="165"/>
  <c r="H150" i="165"/>
  <c r="CR150" i="165"/>
  <c r="CR22" i="165"/>
  <c r="H117" i="165"/>
  <c r="CR117" i="165"/>
  <c r="H140" i="165"/>
  <c r="CR140" i="165"/>
  <c r="H12" i="165"/>
  <c r="CR12" i="165"/>
  <c r="H127" i="165"/>
  <c r="CR127" i="165"/>
  <c r="CR27" i="165"/>
  <c r="E32" i="165"/>
  <c r="B95" i="165"/>
  <c r="CX95" i="165" s="1"/>
  <c r="B54" i="165"/>
  <c r="CX54" i="165" s="1"/>
  <c r="H64" i="165"/>
  <c r="B37" i="165"/>
  <c r="CX37" i="165" s="1"/>
  <c r="B99" i="165"/>
  <c r="CX99" i="165" s="1"/>
  <c r="B55" i="165"/>
  <c r="CX55" i="165" s="1"/>
  <c r="H54" i="165"/>
  <c r="B126" i="165"/>
  <c r="CX126" i="165" s="1"/>
  <c r="B119" i="165"/>
  <c r="CX119" i="165" s="1"/>
  <c r="B125" i="165"/>
  <c r="CX125" i="165" s="1"/>
  <c r="B94" i="165"/>
  <c r="CX94" i="165" s="1"/>
  <c r="B84" i="165"/>
  <c r="CX84" i="165" s="1"/>
  <c r="H35" i="165"/>
  <c r="B53" i="165"/>
  <c r="CX53" i="165" s="1"/>
  <c r="E30" i="165"/>
  <c r="E31" i="165"/>
  <c r="H106" i="165"/>
  <c r="H20" i="165"/>
  <c r="B31" i="165"/>
  <c r="CX31" i="165" s="1"/>
  <c r="E29" i="165"/>
  <c r="E23" i="165"/>
  <c r="H34" i="165"/>
  <c r="H113" i="165"/>
  <c r="H22" i="165"/>
  <c r="B121" i="165"/>
  <c r="CX121" i="165" s="1"/>
  <c r="B87" i="165"/>
  <c r="CX87" i="165" s="1"/>
  <c r="B29" i="165"/>
  <c r="CX29" i="165" s="1"/>
  <c r="B90" i="165"/>
  <c r="CX90" i="165" s="1"/>
  <c r="H105" i="165"/>
  <c r="H45" i="165"/>
  <c r="B89" i="165"/>
  <c r="CX89" i="165" s="1"/>
  <c r="B120" i="165"/>
  <c r="CX120" i="165" s="1"/>
  <c r="B79" i="165"/>
  <c r="CX79" i="165" s="1"/>
  <c r="B82" i="165"/>
  <c r="CX82" i="165" s="1"/>
  <c r="E25" i="165"/>
  <c r="H33" i="165"/>
  <c r="E26" i="165"/>
  <c r="H11" i="165"/>
  <c r="B81" i="165"/>
  <c r="CX81" i="165" s="1"/>
  <c r="B96" i="165"/>
  <c r="CX96" i="165" s="1"/>
  <c r="B118" i="165"/>
  <c r="CX118" i="165" s="1"/>
  <c r="B50" i="165"/>
  <c r="CX50" i="165" s="1"/>
  <c r="H126" i="165"/>
  <c r="H131" i="165"/>
  <c r="H31" i="165"/>
  <c r="B49" i="165"/>
  <c r="CX49" i="165" s="1"/>
  <c r="B88" i="165"/>
  <c r="CX88" i="165" s="1"/>
  <c r="B30" i="165"/>
  <c r="CX30" i="165" s="1"/>
  <c r="B42" i="165"/>
  <c r="CX42" i="165" s="1"/>
  <c r="H60" i="165"/>
  <c r="H32" i="165"/>
  <c r="H21" i="165"/>
  <c r="H108" i="165"/>
  <c r="H44" i="165"/>
  <c r="B41" i="165"/>
  <c r="CX41" i="165" s="1"/>
  <c r="B80" i="165"/>
  <c r="CX80" i="165" s="1"/>
  <c r="B86" i="165"/>
  <c r="CX86" i="165" s="1"/>
  <c r="B28" i="165"/>
  <c r="CX28" i="165" s="1"/>
  <c r="B93" i="165"/>
  <c r="CX93" i="165" s="1"/>
  <c r="B34" i="165"/>
  <c r="CX34" i="165" s="1"/>
  <c r="H24" i="165"/>
  <c r="H19" i="165"/>
  <c r="B33" i="165"/>
  <c r="CX33" i="165" s="1"/>
  <c r="B56" i="165"/>
  <c r="CX56" i="165" s="1"/>
  <c r="B127" i="165"/>
  <c r="CX127" i="165" s="1"/>
  <c r="B78" i="165"/>
  <c r="CX78" i="165" s="1"/>
  <c r="B85" i="165"/>
  <c r="CX85" i="165" s="1"/>
  <c r="DY3" i="165"/>
  <c r="EG15" i="165"/>
  <c r="EJ14" i="165"/>
  <c r="EF15" i="165"/>
  <c r="F55" i="165" l="1"/>
  <c r="CK55" i="165" s="1"/>
  <c r="CH31" i="165"/>
  <c r="CQ32" i="165"/>
  <c r="CH32" i="165"/>
  <c r="CQ148" i="165"/>
  <c r="CQ28" i="165"/>
  <c r="CQ36" i="165"/>
  <c r="CQ46" i="165"/>
  <c r="CQ38" i="165"/>
  <c r="CQ27" i="165"/>
  <c r="CQ156" i="165"/>
  <c r="CQ152" i="165"/>
  <c r="CQ155" i="165"/>
  <c r="CQ115" i="165"/>
  <c r="CQ147" i="165"/>
  <c r="CQ43" i="165"/>
  <c r="CQ13" i="165"/>
  <c r="CQ130" i="165"/>
  <c r="CQ208" i="165"/>
  <c r="CQ52" i="165"/>
  <c r="CQ133" i="165"/>
  <c r="CQ51" i="165"/>
  <c r="CQ118" i="165"/>
  <c r="CQ153" i="165"/>
  <c r="CQ124" i="165"/>
  <c r="CQ154" i="165"/>
  <c r="CQ47" i="165"/>
  <c r="CQ42" i="165"/>
  <c r="BY29" i="165"/>
  <c r="CQ103" i="165"/>
  <c r="CQ26" i="165"/>
  <c r="CQ39" i="165"/>
  <c r="BY127" i="165"/>
  <c r="CQ48" i="165"/>
  <c r="CQ45" i="165"/>
  <c r="CQ106" i="165"/>
  <c r="BY119" i="165"/>
  <c r="CQ128" i="165"/>
  <c r="CQ142" i="165"/>
  <c r="BY82" i="165"/>
  <c r="CQ132" i="165"/>
  <c r="BY56" i="165"/>
  <c r="BY42" i="165"/>
  <c r="BY79" i="165"/>
  <c r="BY31" i="165"/>
  <c r="CQ18" i="165"/>
  <c r="BY33" i="165"/>
  <c r="CQ44" i="165"/>
  <c r="CQ9" i="165"/>
  <c r="BY30" i="165"/>
  <c r="CQ25" i="165"/>
  <c r="CQ49" i="165"/>
  <c r="BY120" i="165"/>
  <c r="CQ41" i="165"/>
  <c r="CQ20" i="165"/>
  <c r="CQ35" i="165"/>
  <c r="BY37" i="165"/>
  <c r="BY54" i="165"/>
  <c r="CQ139" i="165"/>
  <c r="CQ138" i="165"/>
  <c r="CQ37" i="165"/>
  <c r="CQ62" i="165"/>
  <c r="CK54" i="165"/>
  <c r="CQ136" i="165"/>
  <c r="BY55" i="165"/>
  <c r="CQ107" i="165"/>
  <c r="CQ24" i="165"/>
  <c r="CQ29" i="165"/>
  <c r="CH25" i="165"/>
  <c r="CK49" i="165"/>
  <c r="CQ109" i="165"/>
  <c r="BY126" i="165"/>
  <c r="CK34" i="165"/>
  <c r="CQ11" i="165"/>
  <c r="E28" i="165"/>
  <c r="CQ114" i="165"/>
  <c r="CQ23" i="165"/>
  <c r="BY85" i="165"/>
  <c r="CQ19" i="165"/>
  <c r="BY34" i="165"/>
  <c r="CQ108" i="165"/>
  <c r="BY88" i="165"/>
  <c r="BY50" i="165"/>
  <c r="BY89" i="165"/>
  <c r="CQ105" i="165"/>
  <c r="CQ127" i="165"/>
  <c r="BY125" i="165"/>
  <c r="CQ64" i="165"/>
  <c r="CQ121" i="165"/>
  <c r="CQ16" i="165"/>
  <c r="CQ123" i="165"/>
  <c r="CQ40" i="165"/>
  <c r="CQ77" i="165"/>
  <c r="CQ78" i="165"/>
  <c r="CQ110" i="165"/>
  <c r="CQ131" i="165"/>
  <c r="CQ129" i="165"/>
  <c r="BY95" i="165"/>
  <c r="CQ149" i="165"/>
  <c r="BY80" i="165"/>
  <c r="BY96" i="165"/>
  <c r="BY87" i="165"/>
  <c r="CQ146" i="165"/>
  <c r="CH23" i="165"/>
  <c r="CQ140" i="165"/>
  <c r="CQ137" i="165"/>
  <c r="CQ122" i="165"/>
  <c r="CQ126" i="165"/>
  <c r="BY121" i="165"/>
  <c r="CQ54" i="165"/>
  <c r="CQ141" i="165"/>
  <c r="CQ61" i="165"/>
  <c r="CK53" i="165"/>
  <c r="CQ80" i="165"/>
  <c r="BY93" i="165"/>
  <c r="CQ21" i="165"/>
  <c r="BY49" i="165"/>
  <c r="CH26" i="165"/>
  <c r="CQ117" i="165"/>
  <c r="CH29" i="165"/>
  <c r="CQ125" i="165"/>
  <c r="CH30" i="165"/>
  <c r="CQ8" i="165"/>
  <c r="CQ116" i="165"/>
  <c r="CQ63" i="165"/>
  <c r="CK39" i="165"/>
  <c r="BY86" i="165"/>
  <c r="CQ112" i="165"/>
  <c r="CQ113" i="165"/>
  <c r="BY94" i="165"/>
  <c r="CQ12" i="165"/>
  <c r="CQ75" i="165"/>
  <c r="CQ17" i="165"/>
  <c r="CQ33" i="165"/>
  <c r="CQ34" i="165"/>
  <c r="BY41" i="165"/>
  <c r="BY81" i="165"/>
  <c r="CQ50" i="165"/>
  <c r="CQ79" i="165"/>
  <c r="CQ120" i="165"/>
  <c r="BY53" i="165"/>
  <c r="BY99" i="165"/>
  <c r="BY78" i="165"/>
  <c r="BY28" i="165"/>
  <c r="CQ60" i="165"/>
  <c r="CQ31" i="165"/>
  <c r="BY118" i="165"/>
  <c r="CQ134" i="165"/>
  <c r="BY90" i="165"/>
  <c r="CQ22" i="165"/>
  <c r="BY84" i="165"/>
  <c r="CQ150" i="165"/>
  <c r="CQ30" i="165"/>
  <c r="CQ144" i="165"/>
  <c r="CQ145" i="165"/>
  <c r="CQ104" i="165"/>
  <c r="CQ14" i="165"/>
  <c r="CK26" i="165"/>
  <c r="CQ76" i="165"/>
  <c r="B100" i="165"/>
  <c r="CX100" i="165" s="1"/>
  <c r="F44" i="165"/>
  <c r="H82" i="165"/>
  <c r="H81" i="165"/>
  <c r="H74" i="165"/>
  <c r="B109" i="165"/>
  <c r="CX109" i="165" s="1"/>
  <c r="H72" i="165"/>
  <c r="H73" i="165"/>
  <c r="H71" i="165"/>
  <c r="B128" i="165"/>
  <c r="CX128" i="165" s="1"/>
  <c r="B57" i="165"/>
  <c r="CX57" i="165" s="1"/>
  <c r="CL3" i="165"/>
  <c r="B97" i="165"/>
  <c r="CX97" i="165" s="1"/>
  <c r="H57" i="165"/>
  <c r="B124" i="165"/>
  <c r="CX124" i="165" s="1"/>
  <c r="H53" i="165"/>
  <c r="H68" i="165"/>
  <c r="H65" i="165"/>
  <c r="B101" i="165"/>
  <c r="CX101" i="165" s="1"/>
  <c r="H58" i="165"/>
  <c r="H59" i="165"/>
  <c r="H56" i="165"/>
  <c r="H55" i="165"/>
  <c r="H67" i="165"/>
  <c r="B122" i="165"/>
  <c r="CX122" i="165" s="1"/>
  <c r="H66" i="165"/>
  <c r="H70" i="165"/>
  <c r="H69" i="165"/>
  <c r="B69" i="165"/>
  <c r="CX69" i="165" s="1"/>
  <c r="EJ13" i="165"/>
  <c r="EG14" i="165"/>
  <c r="EF14" i="165"/>
  <c r="F56" i="165" l="1"/>
  <c r="F50" i="165"/>
  <c r="CQ59" i="165"/>
  <c r="CQ57" i="165"/>
  <c r="CK50" i="165"/>
  <c r="BY122" i="165"/>
  <c r="CQ65" i="165"/>
  <c r="BY97" i="165"/>
  <c r="CQ71" i="165"/>
  <c r="CQ58" i="165"/>
  <c r="CQ74" i="165"/>
  <c r="BY101" i="165"/>
  <c r="BY69" i="165"/>
  <c r="CQ55" i="165"/>
  <c r="CQ68" i="165"/>
  <c r="CQ73" i="165"/>
  <c r="CQ81" i="165"/>
  <c r="BY100" i="165"/>
  <c r="BY124" i="165"/>
  <c r="CQ67" i="165"/>
  <c r="BY128" i="165"/>
  <c r="CQ56" i="165"/>
  <c r="CQ53" i="165"/>
  <c r="CQ72" i="165"/>
  <c r="CQ82" i="165"/>
  <c r="CH28" i="165"/>
  <c r="CH3" i="165" s="1"/>
  <c r="CQ70" i="165"/>
  <c r="CQ66" i="165"/>
  <c r="BY109" i="165"/>
  <c r="CQ69" i="165"/>
  <c r="BY57" i="165"/>
  <c r="CK44" i="165"/>
  <c r="F57" i="165"/>
  <c r="H99" i="165"/>
  <c r="F45" i="165"/>
  <c r="F40" i="165"/>
  <c r="F52" i="165"/>
  <c r="F51" i="165"/>
  <c r="F35" i="165"/>
  <c r="CR3" i="165"/>
  <c r="CI3" i="165"/>
  <c r="B110" i="165"/>
  <c r="CX110" i="165" s="1"/>
  <c r="B70" i="165"/>
  <c r="CX70" i="165" s="1"/>
  <c r="B102" i="165"/>
  <c r="CX102" i="165" s="1"/>
  <c r="EG13" i="165"/>
  <c r="EJ12" i="165"/>
  <c r="EF13" i="165"/>
  <c r="CK57" i="165" l="1"/>
  <c r="CK52" i="165"/>
  <c r="CK40" i="165"/>
  <c r="BY70" i="165"/>
  <c r="CK35" i="165"/>
  <c r="CQ99" i="165"/>
  <c r="CK45" i="165"/>
  <c r="BY110" i="165"/>
  <c r="BY102" i="165"/>
  <c r="CK51" i="165"/>
  <c r="CK56" i="165"/>
  <c r="F42" i="165"/>
  <c r="F41" i="165"/>
  <c r="F47" i="165"/>
  <c r="F46" i="165"/>
  <c r="F37" i="165"/>
  <c r="F36" i="165"/>
  <c r="H100" i="165"/>
  <c r="B103" i="165"/>
  <c r="CX103" i="165" s="1"/>
  <c r="B71" i="165"/>
  <c r="CX71" i="165" s="1"/>
  <c r="B111" i="165"/>
  <c r="CX111" i="165" s="1"/>
  <c r="EG12" i="165"/>
  <c r="EF12" i="165"/>
  <c r="EJ11" i="165"/>
  <c r="CK37" i="165" l="1"/>
  <c r="BY103" i="165"/>
  <c r="BY111" i="165"/>
  <c r="CK41" i="165"/>
  <c r="CK46" i="165"/>
  <c r="CK47" i="165"/>
  <c r="CQ100" i="165"/>
  <c r="CK42" i="165"/>
  <c r="BY71" i="165"/>
  <c r="CK36" i="165"/>
  <c r="H101" i="165"/>
  <c r="B72" i="165"/>
  <c r="CX72" i="165" s="1"/>
  <c r="B112" i="165"/>
  <c r="CX112" i="165" s="1"/>
  <c r="B104" i="165"/>
  <c r="CX104" i="165" s="1"/>
  <c r="EG11" i="165"/>
  <c r="EJ10" i="165"/>
  <c r="EF11" i="165"/>
  <c r="BY72" i="165" l="1"/>
  <c r="BY104" i="165"/>
  <c r="BY112" i="165"/>
  <c r="CQ101" i="165"/>
  <c r="H102" i="165"/>
  <c r="DM3" i="165"/>
  <c r="B105" i="165"/>
  <c r="CX105" i="165" s="1"/>
  <c r="B73" i="165"/>
  <c r="CX73" i="165" s="1"/>
  <c r="B113" i="165"/>
  <c r="CX113" i="165" s="1"/>
  <c r="EJ9" i="165"/>
  <c r="EJ8" i="165"/>
  <c r="EF10" i="165"/>
  <c r="EG10" i="165"/>
  <c r="BY73" i="165" l="1"/>
  <c r="BY105" i="165"/>
  <c r="CQ102" i="165"/>
  <c r="CQ3" i="165" s="1"/>
  <c r="BY113" i="165"/>
  <c r="B74" i="165"/>
  <c r="CX74" i="165" s="1"/>
  <c r="B106" i="165"/>
  <c r="CX106" i="165" s="1"/>
  <c r="B114" i="165"/>
  <c r="CX114" i="165" s="1"/>
  <c r="EF9" i="165"/>
  <c r="EF8" i="165"/>
  <c r="EJ3" i="165"/>
  <c r="EG8" i="165"/>
  <c r="EG9" i="165"/>
  <c r="DX8" i="165" l="1"/>
  <c r="DX207" i="165"/>
  <c r="DX206" i="165"/>
  <c r="DX205" i="165"/>
  <c r="DX204" i="165"/>
  <c r="DX203" i="165"/>
  <c r="DX202" i="165"/>
  <c r="DX201" i="165"/>
  <c r="DX200" i="165"/>
  <c r="DX199" i="165"/>
  <c r="DX198" i="165"/>
  <c r="DX197" i="165"/>
  <c r="DX196" i="165"/>
  <c r="DX195" i="165"/>
  <c r="DX194" i="165"/>
  <c r="DX193" i="165"/>
  <c r="DX192" i="165"/>
  <c r="DX191" i="165"/>
  <c r="DX190" i="165"/>
  <c r="DX189" i="165"/>
  <c r="DX188" i="165"/>
  <c r="DX187" i="165"/>
  <c r="DX186" i="165"/>
  <c r="DX185" i="165"/>
  <c r="DX184" i="165"/>
  <c r="DX183" i="165"/>
  <c r="DX182" i="165"/>
  <c r="DX181" i="165"/>
  <c r="DX180" i="165"/>
  <c r="DX179" i="165"/>
  <c r="DX178" i="165"/>
  <c r="DX177" i="165"/>
  <c r="DX176" i="165"/>
  <c r="DX175" i="165"/>
  <c r="DX174" i="165"/>
  <c r="DX173" i="165"/>
  <c r="DX172" i="165"/>
  <c r="DX171" i="165"/>
  <c r="DX170" i="165"/>
  <c r="DX169" i="165"/>
  <c r="DX168" i="165"/>
  <c r="DX167" i="165"/>
  <c r="DX166" i="165"/>
  <c r="DX165" i="165"/>
  <c r="DX164" i="165"/>
  <c r="DX163" i="165"/>
  <c r="DX162" i="165"/>
  <c r="DX161" i="165"/>
  <c r="DX160" i="165"/>
  <c r="DX159" i="165"/>
  <c r="DX158" i="165"/>
  <c r="DX157" i="165"/>
  <c r="BY106" i="165"/>
  <c r="BY114" i="165"/>
  <c r="BY74" i="165"/>
  <c r="B107" i="165"/>
  <c r="CX107" i="165" s="1"/>
  <c r="B75" i="165"/>
  <c r="CX75" i="165" s="1"/>
  <c r="B115" i="165"/>
  <c r="CX115" i="165" s="1"/>
  <c r="DX9" i="165"/>
  <c r="DL9" i="165" s="1"/>
  <c r="EG3" i="165"/>
  <c r="EF3" i="165"/>
  <c r="DX114" i="165"/>
  <c r="DL114" i="165" s="1"/>
  <c r="DX156" i="165"/>
  <c r="DL156" i="165" s="1"/>
  <c r="DX208" i="165"/>
  <c r="DL208" i="165" s="1"/>
  <c r="DX155" i="165"/>
  <c r="DL155" i="165" s="1"/>
  <c r="DX154" i="165"/>
  <c r="DL154" i="165" s="1"/>
  <c r="DX153" i="165"/>
  <c r="DL153" i="165" s="1"/>
  <c r="DX152" i="165"/>
  <c r="DL152" i="165" s="1"/>
  <c r="DX151" i="165"/>
  <c r="DL151" i="165" s="1"/>
  <c r="DX150" i="165"/>
  <c r="DL150" i="165" s="1"/>
  <c r="DX149" i="165"/>
  <c r="DL149" i="165" s="1"/>
  <c r="DX148" i="165"/>
  <c r="DL148" i="165" s="1"/>
  <c r="DX147" i="165"/>
  <c r="DL147" i="165" s="1"/>
  <c r="DX146" i="165"/>
  <c r="DL146" i="165" s="1"/>
  <c r="DX145" i="165"/>
  <c r="DL145" i="165" s="1"/>
  <c r="DX144" i="165"/>
  <c r="DL144" i="165" s="1"/>
  <c r="DX143" i="165"/>
  <c r="DL143" i="165" s="1"/>
  <c r="DX142" i="165"/>
  <c r="DL142" i="165" s="1"/>
  <c r="DX141" i="165"/>
  <c r="DL141" i="165" s="1"/>
  <c r="DX140" i="165"/>
  <c r="DL140" i="165" s="1"/>
  <c r="DX139" i="165"/>
  <c r="DL139" i="165" s="1"/>
  <c r="DX138" i="165"/>
  <c r="DL138" i="165" s="1"/>
  <c r="DX137" i="165"/>
  <c r="DL137" i="165" s="1"/>
  <c r="DX136" i="165"/>
  <c r="DL136" i="165" s="1"/>
  <c r="DX135" i="165"/>
  <c r="DL135" i="165" s="1"/>
  <c r="DX134" i="165"/>
  <c r="DL134" i="165" s="1"/>
  <c r="DX133" i="165"/>
  <c r="DL133" i="165" s="1"/>
  <c r="DX132" i="165"/>
  <c r="DL132" i="165" s="1"/>
  <c r="DX131" i="165"/>
  <c r="DL131" i="165" s="1"/>
  <c r="DX130" i="165"/>
  <c r="DL130" i="165" s="1"/>
  <c r="DX129" i="165"/>
  <c r="DL129" i="165" s="1"/>
  <c r="DX128" i="165"/>
  <c r="DL128" i="165" s="1"/>
  <c r="DX127" i="165"/>
  <c r="DL127" i="165" s="1"/>
  <c r="DX126" i="165"/>
  <c r="DL126" i="165" s="1"/>
  <c r="DX125" i="165"/>
  <c r="DL125" i="165" s="1"/>
  <c r="DX124" i="165"/>
  <c r="DL124" i="165" s="1"/>
  <c r="DX123" i="165"/>
  <c r="DL123" i="165" s="1"/>
  <c r="DX122" i="165"/>
  <c r="DL122" i="165" s="1"/>
  <c r="DX121" i="165"/>
  <c r="DL121" i="165" s="1"/>
  <c r="DX120" i="165"/>
  <c r="DL120" i="165" s="1"/>
  <c r="DX119" i="165"/>
  <c r="DL119" i="165" s="1"/>
  <c r="DX118" i="165"/>
  <c r="DL118" i="165" s="1"/>
  <c r="DX117" i="165"/>
  <c r="DL117" i="165" s="1"/>
  <c r="DX116" i="165"/>
  <c r="DL116" i="165" s="1"/>
  <c r="DX115" i="165"/>
  <c r="DL115" i="165" s="1"/>
  <c r="DX113" i="165"/>
  <c r="DL113" i="165" s="1"/>
  <c r="DX112" i="165"/>
  <c r="DL112" i="165" s="1"/>
  <c r="DX111" i="165"/>
  <c r="DL111" i="165" s="1"/>
  <c r="DX110" i="165"/>
  <c r="DL110" i="165" s="1"/>
  <c r="DX109" i="165"/>
  <c r="DL109" i="165" s="1"/>
  <c r="DX108" i="165"/>
  <c r="DL108" i="165" s="1"/>
  <c r="DX107" i="165"/>
  <c r="DX106" i="165"/>
  <c r="DX105" i="165"/>
  <c r="DX104" i="165"/>
  <c r="DX103" i="165"/>
  <c r="DX102" i="165"/>
  <c r="DX101" i="165"/>
  <c r="DX100" i="165"/>
  <c r="DX99" i="165"/>
  <c r="DX98" i="165"/>
  <c r="DX97" i="165"/>
  <c r="DX96" i="165"/>
  <c r="DX95" i="165"/>
  <c r="DX94" i="165"/>
  <c r="DX93" i="165"/>
  <c r="DX92" i="165"/>
  <c r="DX91" i="165"/>
  <c r="DX90" i="165"/>
  <c r="DX89" i="165"/>
  <c r="DX88" i="165"/>
  <c r="DX87" i="165"/>
  <c r="DX86" i="165"/>
  <c r="DX85" i="165"/>
  <c r="DX84" i="165"/>
  <c r="DX83" i="165"/>
  <c r="DX82" i="165"/>
  <c r="DX81" i="165"/>
  <c r="DX80" i="165"/>
  <c r="DX79" i="165"/>
  <c r="DX78" i="165"/>
  <c r="DX77" i="165"/>
  <c r="DX76" i="165"/>
  <c r="DX75" i="165"/>
  <c r="DX74" i="165"/>
  <c r="DL74" i="165" s="1"/>
  <c r="DX73" i="165"/>
  <c r="DL73" i="165" s="1"/>
  <c r="DX72" i="165"/>
  <c r="DL72" i="165" s="1"/>
  <c r="DX71" i="165"/>
  <c r="DL71" i="165" s="1"/>
  <c r="DX70" i="165"/>
  <c r="DL70" i="165" s="1"/>
  <c r="DX69" i="165"/>
  <c r="DX68" i="165"/>
  <c r="DX67" i="165"/>
  <c r="DX66" i="165"/>
  <c r="DX65" i="165"/>
  <c r="DX64" i="165"/>
  <c r="DX63" i="165"/>
  <c r="DX62" i="165"/>
  <c r="DX61" i="165"/>
  <c r="DX60" i="165"/>
  <c r="DX59" i="165"/>
  <c r="DX58" i="165"/>
  <c r="DX57" i="165"/>
  <c r="DX56" i="165"/>
  <c r="DX55" i="165"/>
  <c r="DX54" i="165"/>
  <c r="DX53" i="165"/>
  <c r="DX52" i="165"/>
  <c r="DX51" i="165"/>
  <c r="DX50" i="165"/>
  <c r="DX49" i="165"/>
  <c r="DX48" i="165"/>
  <c r="DX47" i="165"/>
  <c r="DX46" i="165"/>
  <c r="DX45" i="165"/>
  <c r="DX44" i="165"/>
  <c r="DX43" i="165"/>
  <c r="DX42" i="165"/>
  <c r="DX41" i="165"/>
  <c r="DX40" i="165"/>
  <c r="DX39" i="165"/>
  <c r="DX38" i="165"/>
  <c r="DX37" i="165"/>
  <c r="DX36" i="165"/>
  <c r="DL36" i="165" s="1"/>
  <c r="DX35" i="165"/>
  <c r="DL35" i="165" s="1"/>
  <c r="DX34" i="165"/>
  <c r="DL34" i="165" s="1"/>
  <c r="DX33" i="165"/>
  <c r="DL33" i="165" s="1"/>
  <c r="DX32" i="165"/>
  <c r="DL32" i="165" s="1"/>
  <c r="DX31" i="165"/>
  <c r="DL31" i="165" s="1"/>
  <c r="DX30" i="165"/>
  <c r="DL30" i="165" s="1"/>
  <c r="DX29" i="165"/>
  <c r="DL29" i="165" s="1"/>
  <c r="DX28" i="165"/>
  <c r="DL28" i="165" s="1"/>
  <c r="DX27" i="165"/>
  <c r="DL27" i="165" s="1"/>
  <c r="DX26" i="165"/>
  <c r="DL26" i="165" s="1"/>
  <c r="DX25" i="165"/>
  <c r="DL25" i="165" s="1"/>
  <c r="DX24" i="165"/>
  <c r="DL24" i="165" s="1"/>
  <c r="DX23" i="165"/>
  <c r="DL23" i="165" s="1"/>
  <c r="DX22" i="165"/>
  <c r="DL22" i="165" s="1"/>
  <c r="DX21" i="165"/>
  <c r="DL21" i="165" s="1"/>
  <c r="DX20" i="165"/>
  <c r="DL20" i="165" s="1"/>
  <c r="DX19" i="165"/>
  <c r="DL19" i="165" s="1"/>
  <c r="DX18" i="165"/>
  <c r="DL18" i="165" s="1"/>
  <c r="DX17" i="165"/>
  <c r="DL17" i="165" s="1"/>
  <c r="DX16" i="165"/>
  <c r="DL16" i="165" s="1"/>
  <c r="DX15" i="165"/>
  <c r="DL15" i="165" s="1"/>
  <c r="DX14" i="165"/>
  <c r="DL14" i="165" s="1"/>
  <c r="DX13" i="165"/>
  <c r="DL13" i="165" s="1"/>
  <c r="DX12" i="165"/>
  <c r="DL12" i="165" s="1"/>
  <c r="DX11" i="165"/>
  <c r="DX10" i="165"/>
  <c r="DU8" i="165" l="1"/>
  <c r="DI8" i="165" s="1"/>
  <c r="DU207" i="165"/>
  <c r="DU206" i="165"/>
  <c r="DU205" i="165"/>
  <c r="DU204" i="165"/>
  <c r="DU203" i="165"/>
  <c r="DU202" i="165"/>
  <c r="DU201" i="165"/>
  <c r="DU200" i="165"/>
  <c r="DU199" i="165"/>
  <c r="DU198" i="165"/>
  <c r="DU197" i="165"/>
  <c r="DU196" i="165"/>
  <c r="DU195" i="165"/>
  <c r="DU194" i="165"/>
  <c r="DU193" i="165"/>
  <c r="DU192" i="165"/>
  <c r="DU191" i="165"/>
  <c r="DU190" i="165"/>
  <c r="DU189" i="165"/>
  <c r="DU188" i="165"/>
  <c r="DU187" i="165"/>
  <c r="DU186" i="165"/>
  <c r="DU185" i="165"/>
  <c r="DU184" i="165"/>
  <c r="DU183" i="165"/>
  <c r="DU182" i="165"/>
  <c r="DU181" i="165"/>
  <c r="DU180" i="165"/>
  <c r="DU179" i="165"/>
  <c r="DU178" i="165"/>
  <c r="DU177" i="165"/>
  <c r="DU176" i="165"/>
  <c r="DU175" i="165"/>
  <c r="DU174" i="165"/>
  <c r="DU173" i="165"/>
  <c r="DU172" i="165"/>
  <c r="DU171" i="165"/>
  <c r="DU170" i="165"/>
  <c r="DU169" i="165"/>
  <c r="DU168" i="165"/>
  <c r="DU167" i="165"/>
  <c r="DU166" i="165"/>
  <c r="DU165" i="165"/>
  <c r="DU164" i="165"/>
  <c r="DU163" i="165"/>
  <c r="DU162" i="165"/>
  <c r="DU161" i="165"/>
  <c r="DU160" i="165"/>
  <c r="DU159" i="165"/>
  <c r="DU158" i="165"/>
  <c r="DU157" i="165"/>
  <c r="CO161" i="165"/>
  <c r="DL161" i="165"/>
  <c r="CO177" i="165"/>
  <c r="DL177" i="165"/>
  <c r="CO193" i="165"/>
  <c r="DL193" i="165"/>
  <c r="CO80" i="165"/>
  <c r="DL80" i="165"/>
  <c r="G80" i="165" s="1"/>
  <c r="CN80" i="165" s="1"/>
  <c r="CO96" i="165"/>
  <c r="DL96" i="165"/>
  <c r="G96" i="165" s="1"/>
  <c r="CN96" i="165" s="1"/>
  <c r="DL162" i="165"/>
  <c r="CO162" i="165"/>
  <c r="DL178" i="165"/>
  <c r="CO178" i="165"/>
  <c r="CO194" i="165"/>
  <c r="DL194" i="165"/>
  <c r="CO81" i="165"/>
  <c r="DL81" i="165"/>
  <c r="G81" i="165" s="1"/>
  <c r="CN81" i="165" s="1"/>
  <c r="CO97" i="165"/>
  <c r="DL97" i="165"/>
  <c r="G97" i="165" s="1"/>
  <c r="CN97" i="165" s="1"/>
  <c r="CO163" i="165"/>
  <c r="DL163" i="165"/>
  <c r="CO179" i="165"/>
  <c r="DL179" i="165"/>
  <c r="DL195" i="165"/>
  <c r="CO195" i="165"/>
  <c r="CO79" i="165"/>
  <c r="DL79" i="165"/>
  <c r="G79" i="165" s="1"/>
  <c r="CN79" i="165" s="1"/>
  <c r="CO66" i="165"/>
  <c r="DL66" i="165"/>
  <c r="CO82" i="165"/>
  <c r="DL82" i="165"/>
  <c r="G82" i="165" s="1"/>
  <c r="CN82" i="165" s="1"/>
  <c r="CO98" i="165"/>
  <c r="DL98" i="165"/>
  <c r="G98" i="165" s="1"/>
  <c r="CN98" i="165" s="1"/>
  <c r="CO164" i="165"/>
  <c r="DL164" i="165"/>
  <c r="DL180" i="165"/>
  <c r="CO180" i="165"/>
  <c r="DL196" i="165"/>
  <c r="CO196" i="165"/>
  <c r="CO67" i="165"/>
  <c r="DL67" i="165"/>
  <c r="CO83" i="165"/>
  <c r="DL83" i="165"/>
  <c r="G83" i="165" s="1"/>
  <c r="CN83" i="165" s="1"/>
  <c r="CO99" i="165"/>
  <c r="DL99" i="165"/>
  <c r="G99" i="165" s="1"/>
  <c r="CN99" i="165" s="1"/>
  <c r="CO165" i="165"/>
  <c r="DL165" i="165"/>
  <c r="DL181" i="165"/>
  <c r="CO181" i="165"/>
  <c r="DL197" i="165"/>
  <c r="CO197" i="165"/>
  <c r="CO68" i="165"/>
  <c r="DL68" i="165"/>
  <c r="CO84" i="165"/>
  <c r="DL84" i="165"/>
  <c r="G84" i="165" s="1"/>
  <c r="CN84" i="165" s="1"/>
  <c r="CO100" i="165"/>
  <c r="DL100" i="165"/>
  <c r="G100" i="165" s="1"/>
  <c r="CN100" i="165" s="1"/>
  <c r="DL166" i="165"/>
  <c r="CO166" i="165"/>
  <c r="DL182" i="165"/>
  <c r="CO182" i="165"/>
  <c r="CO198" i="165"/>
  <c r="DL198" i="165"/>
  <c r="CO53" i="165"/>
  <c r="DL53" i="165"/>
  <c r="CO69" i="165"/>
  <c r="DL69" i="165"/>
  <c r="CO85" i="165"/>
  <c r="DL85" i="165"/>
  <c r="G85" i="165" s="1"/>
  <c r="CN85" i="165" s="1"/>
  <c r="CO101" i="165"/>
  <c r="DL101" i="165"/>
  <c r="G101" i="165" s="1"/>
  <c r="CN101" i="165" s="1"/>
  <c r="DL167" i="165"/>
  <c r="CO167" i="165"/>
  <c r="DL183" i="165"/>
  <c r="CO183" i="165"/>
  <c r="DL199" i="165"/>
  <c r="CO199" i="165"/>
  <c r="CO48" i="165"/>
  <c r="DL48" i="165"/>
  <c r="CO51" i="165"/>
  <c r="DL51" i="165"/>
  <c r="CO54" i="165"/>
  <c r="DL54" i="165"/>
  <c r="CO86" i="165"/>
  <c r="DL86" i="165"/>
  <c r="G86" i="165" s="1"/>
  <c r="CN86" i="165" s="1"/>
  <c r="CO102" i="165"/>
  <c r="DL102" i="165"/>
  <c r="G102" i="165" s="1"/>
  <c r="CN102" i="165" s="1"/>
  <c r="DL168" i="165"/>
  <c r="CO168" i="165"/>
  <c r="DL184" i="165"/>
  <c r="CO184" i="165"/>
  <c r="DL200" i="165"/>
  <c r="CO200" i="165"/>
  <c r="CO95" i="165"/>
  <c r="DL95" i="165"/>
  <c r="G95" i="165" s="1"/>
  <c r="CN95" i="165" s="1"/>
  <c r="CO39" i="165"/>
  <c r="DL39" i="165"/>
  <c r="CO55" i="165"/>
  <c r="DL55" i="165"/>
  <c r="CO87" i="165"/>
  <c r="DL87" i="165"/>
  <c r="G87" i="165" s="1"/>
  <c r="CN87" i="165" s="1"/>
  <c r="CO103" i="165"/>
  <c r="DL103" i="165"/>
  <c r="G103" i="165" s="1"/>
  <c r="CN103" i="165" s="1"/>
  <c r="CO169" i="165"/>
  <c r="DL169" i="165"/>
  <c r="DL185" i="165"/>
  <c r="CO185" i="165"/>
  <c r="DL201" i="165"/>
  <c r="CO201" i="165"/>
  <c r="CO65" i="165"/>
  <c r="DL65" i="165"/>
  <c r="CO40" i="165"/>
  <c r="DL40" i="165"/>
  <c r="CO56" i="165"/>
  <c r="DL56" i="165"/>
  <c r="CO88" i="165"/>
  <c r="DL88" i="165"/>
  <c r="G88" i="165" s="1"/>
  <c r="CN88" i="165" s="1"/>
  <c r="CO104" i="165"/>
  <c r="DL104" i="165"/>
  <c r="G104" i="165" s="1"/>
  <c r="CN104" i="165" s="1"/>
  <c r="CO170" i="165"/>
  <c r="DL170" i="165"/>
  <c r="CO186" i="165"/>
  <c r="DL186" i="165"/>
  <c r="DL202" i="165"/>
  <c r="CO202" i="165"/>
  <c r="CO49" i="165"/>
  <c r="DL49" i="165"/>
  <c r="CO41" i="165"/>
  <c r="DL41" i="165"/>
  <c r="CO57" i="165"/>
  <c r="DL57" i="165"/>
  <c r="CO89" i="165"/>
  <c r="DL89" i="165"/>
  <c r="G89" i="165" s="1"/>
  <c r="CN89" i="165" s="1"/>
  <c r="CO105" i="165"/>
  <c r="DL105" i="165"/>
  <c r="G105" i="165" s="1"/>
  <c r="CN105" i="165" s="1"/>
  <c r="DL171" i="165"/>
  <c r="CO171" i="165"/>
  <c r="CO187" i="165"/>
  <c r="DL187" i="165"/>
  <c r="DL203" i="165"/>
  <c r="CO203" i="165"/>
  <c r="CO42" i="165"/>
  <c r="DL42" i="165"/>
  <c r="CO58" i="165"/>
  <c r="DL58" i="165"/>
  <c r="CO90" i="165"/>
  <c r="DL90" i="165"/>
  <c r="G90" i="165" s="1"/>
  <c r="CN90" i="165" s="1"/>
  <c r="CO106" i="165"/>
  <c r="DL106" i="165"/>
  <c r="G106" i="165" s="1"/>
  <c r="CN106" i="165" s="1"/>
  <c r="DL172" i="165"/>
  <c r="CO172" i="165"/>
  <c r="DL188" i="165"/>
  <c r="CO188" i="165"/>
  <c r="CO204" i="165"/>
  <c r="DL204" i="165"/>
  <c r="CO47" i="165"/>
  <c r="DL47" i="165"/>
  <c r="CO50" i="165"/>
  <c r="DL50" i="165"/>
  <c r="CO38" i="165"/>
  <c r="DL38" i="165"/>
  <c r="CO10" i="165"/>
  <c r="DL10" i="165"/>
  <c r="G10" i="165" s="1"/>
  <c r="CN10" i="165" s="1"/>
  <c r="CO11" i="165"/>
  <c r="DL11" i="165"/>
  <c r="G11" i="165" s="1"/>
  <c r="CN11" i="165" s="1"/>
  <c r="CO43" i="165"/>
  <c r="DL43" i="165"/>
  <c r="CO59" i="165"/>
  <c r="DL59" i="165"/>
  <c r="CO75" i="165"/>
  <c r="DL75" i="165"/>
  <c r="G75" i="165" s="1"/>
  <c r="CO91" i="165"/>
  <c r="DL91" i="165"/>
  <c r="G91" i="165" s="1"/>
  <c r="CN91" i="165" s="1"/>
  <c r="CO107" i="165"/>
  <c r="DL107" i="165"/>
  <c r="CO157" i="165"/>
  <c r="DL157" i="165"/>
  <c r="CO173" i="165"/>
  <c r="DL173" i="165"/>
  <c r="DL189" i="165"/>
  <c r="CO189" i="165"/>
  <c r="DL205" i="165"/>
  <c r="CO205" i="165"/>
  <c r="CO63" i="165"/>
  <c r="DL63" i="165"/>
  <c r="CO37" i="165"/>
  <c r="DL37" i="165"/>
  <c r="CO44" i="165"/>
  <c r="DL44" i="165"/>
  <c r="CO60" i="165"/>
  <c r="DL60" i="165"/>
  <c r="CO76" i="165"/>
  <c r="DL76" i="165"/>
  <c r="CO92" i="165"/>
  <c r="DL92" i="165"/>
  <c r="G92" i="165" s="1"/>
  <c r="CN92" i="165" s="1"/>
  <c r="DL158" i="165"/>
  <c r="CO158" i="165"/>
  <c r="DL174" i="165"/>
  <c r="CO174" i="165"/>
  <c r="DL190" i="165"/>
  <c r="CO190" i="165"/>
  <c r="DL206" i="165"/>
  <c r="CO206" i="165"/>
  <c r="CO45" i="165"/>
  <c r="DL45" i="165"/>
  <c r="CO61" i="165"/>
  <c r="DL61" i="165"/>
  <c r="CO77" i="165"/>
  <c r="DL77" i="165"/>
  <c r="CO93" i="165"/>
  <c r="DL93" i="165"/>
  <c r="G93" i="165" s="1"/>
  <c r="CN93" i="165" s="1"/>
  <c r="DL159" i="165"/>
  <c r="CO159" i="165"/>
  <c r="DL175" i="165"/>
  <c r="CO175" i="165"/>
  <c r="DL191" i="165"/>
  <c r="CO191" i="165"/>
  <c r="DL207" i="165"/>
  <c r="CO207" i="165"/>
  <c r="CO64" i="165"/>
  <c r="DL64" i="165"/>
  <c r="CO52" i="165"/>
  <c r="DL52" i="165"/>
  <c r="CO46" i="165"/>
  <c r="DL46" i="165"/>
  <c r="CO62" i="165"/>
  <c r="DL62" i="165"/>
  <c r="CO78" i="165"/>
  <c r="DL78" i="165"/>
  <c r="CO94" i="165"/>
  <c r="DL94" i="165"/>
  <c r="G94" i="165" s="1"/>
  <c r="CN94" i="165" s="1"/>
  <c r="DT8" i="165"/>
  <c r="DH8" i="165" s="1"/>
  <c r="DT207" i="165"/>
  <c r="DT206" i="165"/>
  <c r="DT205" i="165"/>
  <c r="DT204" i="165"/>
  <c r="DT203" i="165"/>
  <c r="DT202" i="165"/>
  <c r="DT201" i="165"/>
  <c r="DT200" i="165"/>
  <c r="DT199" i="165"/>
  <c r="DT198" i="165"/>
  <c r="DT197" i="165"/>
  <c r="DT196" i="165"/>
  <c r="DT195" i="165"/>
  <c r="DT194" i="165"/>
  <c r="DT193" i="165"/>
  <c r="DT192" i="165"/>
  <c r="DT191" i="165"/>
  <c r="DT190" i="165"/>
  <c r="DT189" i="165"/>
  <c r="DT188" i="165"/>
  <c r="DT187" i="165"/>
  <c r="DT186" i="165"/>
  <c r="DT185" i="165"/>
  <c r="DT184" i="165"/>
  <c r="DT183" i="165"/>
  <c r="DT182" i="165"/>
  <c r="DT181" i="165"/>
  <c r="DT180" i="165"/>
  <c r="DT179" i="165"/>
  <c r="DT178" i="165"/>
  <c r="DT177" i="165"/>
  <c r="DT176" i="165"/>
  <c r="DT175" i="165"/>
  <c r="DT174" i="165"/>
  <c r="DT173" i="165"/>
  <c r="DT172" i="165"/>
  <c r="DT171" i="165"/>
  <c r="DT170" i="165"/>
  <c r="DT169" i="165"/>
  <c r="DT168" i="165"/>
  <c r="DT167" i="165"/>
  <c r="DT166" i="165"/>
  <c r="DT165" i="165"/>
  <c r="DT164" i="165"/>
  <c r="DT163" i="165"/>
  <c r="DT162" i="165"/>
  <c r="DT161" i="165"/>
  <c r="DT160" i="165"/>
  <c r="DT159" i="165"/>
  <c r="DT158" i="165"/>
  <c r="DT157" i="165"/>
  <c r="DL160" i="165"/>
  <c r="CO160" i="165"/>
  <c r="DL176" i="165"/>
  <c r="CO176" i="165"/>
  <c r="DL192" i="165"/>
  <c r="CO192" i="165"/>
  <c r="CO8" i="165"/>
  <c r="DL8" i="165"/>
  <c r="BY75" i="165"/>
  <c r="DT9" i="165"/>
  <c r="BY115" i="165"/>
  <c r="BY107" i="165"/>
  <c r="G33" i="165"/>
  <c r="CO26" i="165"/>
  <c r="CO34" i="165"/>
  <c r="CO74" i="165"/>
  <c r="CO27" i="165"/>
  <c r="G28" i="165"/>
  <c r="CO35" i="165"/>
  <c r="CO36" i="165"/>
  <c r="CO21" i="165"/>
  <c r="CO29" i="165"/>
  <c r="CO70" i="165"/>
  <c r="CO23" i="165"/>
  <c r="G24" i="165"/>
  <c r="CO71" i="165"/>
  <c r="CO72" i="165"/>
  <c r="CO25" i="165"/>
  <c r="G26" i="165"/>
  <c r="CO73" i="165"/>
  <c r="G76" i="165"/>
  <c r="CO19" i="165"/>
  <c r="G116" i="165"/>
  <c r="CO116" i="165"/>
  <c r="G124" i="165"/>
  <c r="CO124" i="165"/>
  <c r="G132" i="165"/>
  <c r="CO132" i="165"/>
  <c r="G140" i="165"/>
  <c r="CO140" i="165"/>
  <c r="G148" i="165"/>
  <c r="CO148" i="165"/>
  <c r="G158" i="165"/>
  <c r="CN158" i="165" s="1"/>
  <c r="CO208" i="165"/>
  <c r="G12" i="165"/>
  <c r="CO12" i="165"/>
  <c r="CO20" i="165"/>
  <c r="CO28" i="165"/>
  <c r="G108" i="165"/>
  <c r="CO108" i="165"/>
  <c r="G117" i="165"/>
  <c r="CO117" i="165"/>
  <c r="G125" i="165"/>
  <c r="CO125" i="165"/>
  <c r="G133" i="165"/>
  <c r="CO133" i="165"/>
  <c r="G141" i="165"/>
  <c r="CO141" i="165"/>
  <c r="CO149" i="165"/>
  <c r="G156" i="165"/>
  <c r="CO156" i="165"/>
  <c r="G109" i="165"/>
  <c r="CO109" i="165"/>
  <c r="G118" i="165"/>
  <c r="CO118" i="165"/>
  <c r="G126" i="165"/>
  <c r="CO126" i="165"/>
  <c r="CO134" i="165"/>
  <c r="G142" i="165"/>
  <c r="CO142" i="165"/>
  <c r="G150" i="165"/>
  <c r="CO150" i="165"/>
  <c r="G157" i="165"/>
  <c r="CN157" i="165" s="1"/>
  <c r="CO22" i="165"/>
  <c r="CO30" i="165"/>
  <c r="G110" i="165"/>
  <c r="CO110" i="165"/>
  <c r="G119" i="165"/>
  <c r="CO119" i="165"/>
  <c r="G127" i="165"/>
  <c r="CO127" i="165"/>
  <c r="G135" i="165"/>
  <c r="CO135" i="165"/>
  <c r="G143" i="165"/>
  <c r="CO143" i="165"/>
  <c r="G151" i="165"/>
  <c r="CO151" i="165"/>
  <c r="G114" i="165"/>
  <c r="CO114" i="165"/>
  <c r="G13" i="165"/>
  <c r="CO13" i="165"/>
  <c r="G15" i="165"/>
  <c r="CO15" i="165"/>
  <c r="G31" i="165"/>
  <c r="CO31" i="165"/>
  <c r="G111" i="165"/>
  <c r="CO111" i="165"/>
  <c r="G120" i="165"/>
  <c r="CO120" i="165"/>
  <c r="G128" i="165"/>
  <c r="CO128" i="165"/>
  <c r="G136" i="165"/>
  <c r="CO136" i="165"/>
  <c r="G144" i="165"/>
  <c r="CO144" i="165"/>
  <c r="G152" i="165"/>
  <c r="CO152" i="165"/>
  <c r="G14" i="165"/>
  <c r="CO14" i="165"/>
  <c r="G16" i="165"/>
  <c r="CO16" i="165"/>
  <c r="CO24" i="165"/>
  <c r="CO32" i="165"/>
  <c r="G112" i="165"/>
  <c r="CO112" i="165"/>
  <c r="G121" i="165"/>
  <c r="CO121" i="165"/>
  <c r="G129" i="165"/>
  <c r="CO129" i="165"/>
  <c r="G137" i="165"/>
  <c r="CO137" i="165"/>
  <c r="G145" i="165"/>
  <c r="CO145" i="165"/>
  <c r="G153" i="165"/>
  <c r="CO153" i="165"/>
  <c r="G17" i="165"/>
  <c r="CO17" i="165"/>
  <c r="CO33" i="165"/>
  <c r="G113" i="165"/>
  <c r="CO113" i="165"/>
  <c r="G122" i="165"/>
  <c r="CO122" i="165"/>
  <c r="G130" i="165"/>
  <c r="CO130" i="165"/>
  <c r="G138" i="165"/>
  <c r="CO138" i="165"/>
  <c r="G146" i="165"/>
  <c r="CO146" i="165"/>
  <c r="G154" i="165"/>
  <c r="CO154" i="165"/>
  <c r="C8" i="165"/>
  <c r="CC8" i="165"/>
  <c r="G9" i="165"/>
  <c r="CO9" i="165"/>
  <c r="G18" i="165"/>
  <c r="CO18" i="165"/>
  <c r="CO115" i="165"/>
  <c r="CO123" i="165"/>
  <c r="G131" i="165"/>
  <c r="CO131" i="165"/>
  <c r="G139" i="165"/>
  <c r="CO139" i="165"/>
  <c r="G147" i="165"/>
  <c r="CO147" i="165"/>
  <c r="G155" i="165"/>
  <c r="CO155" i="165"/>
  <c r="D8" i="165"/>
  <c r="CF8" i="165"/>
  <c r="G19" i="165"/>
  <c r="G20" i="165"/>
  <c r="G149" i="165"/>
  <c r="G134" i="165"/>
  <c r="G30" i="165"/>
  <c r="B76" i="165"/>
  <c r="CX76" i="165" s="1"/>
  <c r="G8" i="165"/>
  <c r="G32" i="165"/>
  <c r="B116" i="165"/>
  <c r="CX116" i="165" s="1"/>
  <c r="G115" i="165"/>
  <c r="G123" i="165"/>
  <c r="DX3" i="165"/>
  <c r="DU9" i="165"/>
  <c r="DI9" i="165" s="1"/>
  <c r="DU74" i="165"/>
  <c r="DI74" i="165" s="1"/>
  <c r="DU208" i="165"/>
  <c r="DI208" i="165" s="1"/>
  <c r="DU156" i="165"/>
  <c r="DI156" i="165" s="1"/>
  <c r="DU155" i="165"/>
  <c r="DI155" i="165" s="1"/>
  <c r="DU154" i="165"/>
  <c r="DI154" i="165" s="1"/>
  <c r="DU153" i="165"/>
  <c r="DI153" i="165" s="1"/>
  <c r="DU152" i="165"/>
  <c r="DI152" i="165" s="1"/>
  <c r="DU151" i="165"/>
  <c r="DI151" i="165" s="1"/>
  <c r="DU150" i="165"/>
  <c r="DI150" i="165" s="1"/>
  <c r="DU149" i="165"/>
  <c r="DI149" i="165" s="1"/>
  <c r="DU148" i="165"/>
  <c r="DI148" i="165" s="1"/>
  <c r="DU147" i="165"/>
  <c r="DI147" i="165" s="1"/>
  <c r="DU146" i="165"/>
  <c r="DI146" i="165" s="1"/>
  <c r="DU145" i="165"/>
  <c r="DI145" i="165" s="1"/>
  <c r="DU144" i="165"/>
  <c r="DI144" i="165" s="1"/>
  <c r="DU143" i="165"/>
  <c r="DI143" i="165" s="1"/>
  <c r="DU142" i="165"/>
  <c r="DI142" i="165" s="1"/>
  <c r="DU141" i="165"/>
  <c r="DI141" i="165" s="1"/>
  <c r="DU140" i="165"/>
  <c r="DI140" i="165" s="1"/>
  <c r="DU139" i="165"/>
  <c r="DI139" i="165" s="1"/>
  <c r="DU138" i="165"/>
  <c r="DI138" i="165" s="1"/>
  <c r="DU137" i="165"/>
  <c r="DI137" i="165" s="1"/>
  <c r="DU136" i="165"/>
  <c r="DI136" i="165" s="1"/>
  <c r="DU135" i="165"/>
  <c r="DI135" i="165" s="1"/>
  <c r="DU134" i="165"/>
  <c r="DI134" i="165" s="1"/>
  <c r="DU133" i="165"/>
  <c r="DI133" i="165" s="1"/>
  <c r="DU132" i="165"/>
  <c r="DI132" i="165" s="1"/>
  <c r="DU131" i="165"/>
  <c r="DI131" i="165" s="1"/>
  <c r="DU130" i="165"/>
  <c r="DI130" i="165" s="1"/>
  <c r="DU129" i="165"/>
  <c r="DI129" i="165" s="1"/>
  <c r="DU128" i="165"/>
  <c r="DI128" i="165" s="1"/>
  <c r="DU127" i="165"/>
  <c r="DI127" i="165" s="1"/>
  <c r="DU126" i="165"/>
  <c r="DI126" i="165" s="1"/>
  <c r="DU125" i="165"/>
  <c r="DI125" i="165" s="1"/>
  <c r="DU124" i="165"/>
  <c r="DI124" i="165" s="1"/>
  <c r="DU123" i="165"/>
  <c r="DI123" i="165" s="1"/>
  <c r="DU122" i="165"/>
  <c r="DI122" i="165" s="1"/>
  <c r="DU121" i="165"/>
  <c r="DI121" i="165" s="1"/>
  <c r="DU120" i="165"/>
  <c r="DI120" i="165" s="1"/>
  <c r="DU119" i="165"/>
  <c r="DI119" i="165" s="1"/>
  <c r="DU118" i="165"/>
  <c r="DI118" i="165" s="1"/>
  <c r="DU117" i="165"/>
  <c r="DI117" i="165" s="1"/>
  <c r="DU116" i="165"/>
  <c r="DI116" i="165" s="1"/>
  <c r="DU115" i="165"/>
  <c r="DI115" i="165" s="1"/>
  <c r="DU114" i="165"/>
  <c r="DI114" i="165" s="1"/>
  <c r="DU113" i="165"/>
  <c r="DI113" i="165" s="1"/>
  <c r="DU112" i="165"/>
  <c r="DI112" i="165" s="1"/>
  <c r="DU111" i="165"/>
  <c r="DI111" i="165" s="1"/>
  <c r="DU110" i="165"/>
  <c r="DI110" i="165" s="1"/>
  <c r="DU109" i="165"/>
  <c r="DI109" i="165" s="1"/>
  <c r="DU108" i="165"/>
  <c r="DI108" i="165" s="1"/>
  <c r="DU107" i="165"/>
  <c r="DI107" i="165" s="1"/>
  <c r="DU106" i="165"/>
  <c r="DI106" i="165" s="1"/>
  <c r="DU105" i="165"/>
  <c r="DI105" i="165" s="1"/>
  <c r="DU104" i="165"/>
  <c r="DI104" i="165" s="1"/>
  <c r="DU103" i="165"/>
  <c r="DI103" i="165" s="1"/>
  <c r="DU102" i="165"/>
  <c r="DI102" i="165" s="1"/>
  <c r="DU101" i="165"/>
  <c r="DI101" i="165" s="1"/>
  <c r="DU100" i="165"/>
  <c r="DI100" i="165" s="1"/>
  <c r="DU99" i="165"/>
  <c r="DI99" i="165" s="1"/>
  <c r="DU98" i="165"/>
  <c r="DI98" i="165" s="1"/>
  <c r="DU97" i="165"/>
  <c r="DI97" i="165" s="1"/>
  <c r="DU96" i="165"/>
  <c r="DI96" i="165" s="1"/>
  <c r="DU95" i="165"/>
  <c r="DI95" i="165" s="1"/>
  <c r="DU94" i="165"/>
  <c r="DI94" i="165" s="1"/>
  <c r="DU93" i="165"/>
  <c r="DI93" i="165" s="1"/>
  <c r="DU92" i="165"/>
  <c r="DI92" i="165" s="1"/>
  <c r="DU91" i="165"/>
  <c r="DI91" i="165" s="1"/>
  <c r="DU90" i="165"/>
  <c r="DI90" i="165" s="1"/>
  <c r="DU89" i="165"/>
  <c r="DI89" i="165" s="1"/>
  <c r="DU88" i="165"/>
  <c r="DI88" i="165" s="1"/>
  <c r="DU87" i="165"/>
  <c r="DI87" i="165" s="1"/>
  <c r="DU86" i="165"/>
  <c r="DI86" i="165" s="1"/>
  <c r="DU85" i="165"/>
  <c r="DI85" i="165" s="1"/>
  <c r="DU84" i="165"/>
  <c r="DI84" i="165" s="1"/>
  <c r="DU83" i="165"/>
  <c r="DI83" i="165" s="1"/>
  <c r="DU82" i="165"/>
  <c r="DI82" i="165" s="1"/>
  <c r="DU81" i="165"/>
  <c r="DI81" i="165" s="1"/>
  <c r="DU80" i="165"/>
  <c r="DI80" i="165" s="1"/>
  <c r="DU79" i="165"/>
  <c r="DI79" i="165" s="1"/>
  <c r="DU78" i="165"/>
  <c r="DI78" i="165" s="1"/>
  <c r="DU77" i="165"/>
  <c r="DI77" i="165" s="1"/>
  <c r="DU76" i="165"/>
  <c r="DI76" i="165" s="1"/>
  <c r="DU75" i="165"/>
  <c r="DI75" i="165" s="1"/>
  <c r="DU73" i="165"/>
  <c r="DI73" i="165" s="1"/>
  <c r="DU72" i="165"/>
  <c r="DI72" i="165" s="1"/>
  <c r="DU71" i="165"/>
  <c r="DI71" i="165" s="1"/>
  <c r="DU70" i="165"/>
  <c r="DI70" i="165" s="1"/>
  <c r="DU69" i="165"/>
  <c r="DI69" i="165" s="1"/>
  <c r="DU68" i="165"/>
  <c r="DI68" i="165" s="1"/>
  <c r="DU67" i="165"/>
  <c r="DI67" i="165" s="1"/>
  <c r="DU66" i="165"/>
  <c r="DI66" i="165" s="1"/>
  <c r="DU65" i="165"/>
  <c r="DI65" i="165" s="1"/>
  <c r="DU64" i="165"/>
  <c r="DI64" i="165" s="1"/>
  <c r="DU63" i="165"/>
  <c r="DI63" i="165" s="1"/>
  <c r="DU62" i="165"/>
  <c r="DI62" i="165" s="1"/>
  <c r="DU61" i="165"/>
  <c r="DI61" i="165" s="1"/>
  <c r="DU60" i="165"/>
  <c r="DI60" i="165" s="1"/>
  <c r="DU59" i="165"/>
  <c r="DI59" i="165" s="1"/>
  <c r="DU58" i="165"/>
  <c r="DI58" i="165" s="1"/>
  <c r="DU57" i="165"/>
  <c r="DI57" i="165" s="1"/>
  <c r="DU56" i="165"/>
  <c r="DI56" i="165" s="1"/>
  <c r="DU55" i="165"/>
  <c r="DI55" i="165" s="1"/>
  <c r="DU54" i="165"/>
  <c r="DI54" i="165" s="1"/>
  <c r="DU53" i="165"/>
  <c r="DI53" i="165" s="1"/>
  <c r="DU52" i="165"/>
  <c r="DI52" i="165" s="1"/>
  <c r="DU51" i="165"/>
  <c r="DI51" i="165" s="1"/>
  <c r="DU50" i="165"/>
  <c r="DI50" i="165" s="1"/>
  <c r="DU49" i="165"/>
  <c r="DI49" i="165" s="1"/>
  <c r="DU48" i="165"/>
  <c r="DI48" i="165" s="1"/>
  <c r="DU47" i="165"/>
  <c r="DI47" i="165" s="1"/>
  <c r="DU46" i="165"/>
  <c r="DI46" i="165" s="1"/>
  <c r="DU45" i="165"/>
  <c r="DI45" i="165" s="1"/>
  <c r="DU44" i="165"/>
  <c r="DI44" i="165" s="1"/>
  <c r="DU43" i="165"/>
  <c r="DI43" i="165" s="1"/>
  <c r="DU42" i="165"/>
  <c r="DI42" i="165" s="1"/>
  <c r="DU41" i="165"/>
  <c r="DI41" i="165" s="1"/>
  <c r="DU40" i="165"/>
  <c r="DI40" i="165" s="1"/>
  <c r="DU39" i="165"/>
  <c r="DI39" i="165" s="1"/>
  <c r="DU38" i="165"/>
  <c r="DI38" i="165" s="1"/>
  <c r="DU37" i="165"/>
  <c r="DI37" i="165" s="1"/>
  <c r="DU36" i="165"/>
  <c r="DI36" i="165" s="1"/>
  <c r="DU35" i="165"/>
  <c r="DI35" i="165" s="1"/>
  <c r="DU34" i="165"/>
  <c r="DI34" i="165" s="1"/>
  <c r="DU33" i="165"/>
  <c r="DI33" i="165" s="1"/>
  <c r="DU32" i="165"/>
  <c r="DI32" i="165" s="1"/>
  <c r="DU31" i="165"/>
  <c r="DI31" i="165" s="1"/>
  <c r="DU30" i="165"/>
  <c r="DI30" i="165" s="1"/>
  <c r="DU29" i="165"/>
  <c r="DI29" i="165" s="1"/>
  <c r="DU28" i="165"/>
  <c r="DI28" i="165" s="1"/>
  <c r="DU27" i="165"/>
  <c r="DI27" i="165" s="1"/>
  <c r="DU26" i="165"/>
  <c r="DI26" i="165" s="1"/>
  <c r="DU25" i="165"/>
  <c r="DI25" i="165" s="1"/>
  <c r="DU24" i="165"/>
  <c r="DI24" i="165" s="1"/>
  <c r="DU23" i="165"/>
  <c r="DI23" i="165" s="1"/>
  <c r="DU22" i="165"/>
  <c r="DI22" i="165" s="1"/>
  <c r="DU21" i="165"/>
  <c r="DI21" i="165" s="1"/>
  <c r="DU20" i="165"/>
  <c r="DI20" i="165" s="1"/>
  <c r="DU19" i="165"/>
  <c r="DI19" i="165" s="1"/>
  <c r="DU18" i="165"/>
  <c r="DI18" i="165" s="1"/>
  <c r="DU17" i="165"/>
  <c r="DI17" i="165" s="1"/>
  <c r="DU16" i="165"/>
  <c r="DI16" i="165" s="1"/>
  <c r="DU15" i="165"/>
  <c r="DI15" i="165" s="1"/>
  <c r="DU14" i="165"/>
  <c r="DI14" i="165" s="1"/>
  <c r="DU13" i="165"/>
  <c r="DI13" i="165" s="1"/>
  <c r="DU12" i="165"/>
  <c r="DI12" i="165" s="1"/>
  <c r="DU11" i="165"/>
  <c r="DI11" i="165" s="1"/>
  <c r="DU10" i="165"/>
  <c r="DI10" i="165" s="1"/>
  <c r="DT99" i="165"/>
  <c r="DH99" i="165" s="1"/>
  <c r="DT153" i="165"/>
  <c r="DH153" i="165" s="1"/>
  <c r="DT145" i="165"/>
  <c r="DH145" i="165" s="1"/>
  <c r="DT137" i="165"/>
  <c r="DH137" i="165" s="1"/>
  <c r="DT129" i="165"/>
  <c r="DH129" i="165" s="1"/>
  <c r="DT121" i="165"/>
  <c r="DH121" i="165" s="1"/>
  <c r="DT113" i="165"/>
  <c r="DH113" i="165" s="1"/>
  <c r="DT105" i="165"/>
  <c r="DH105" i="165" s="1"/>
  <c r="DT100" i="165"/>
  <c r="DH100" i="165" s="1"/>
  <c r="DT107" i="165"/>
  <c r="DH107" i="165" s="1"/>
  <c r="DT106" i="165"/>
  <c r="DH106" i="165" s="1"/>
  <c r="DT152" i="165"/>
  <c r="DH152" i="165" s="1"/>
  <c r="DT144" i="165"/>
  <c r="DH144" i="165" s="1"/>
  <c r="DT136" i="165"/>
  <c r="DH136" i="165" s="1"/>
  <c r="DT128" i="165"/>
  <c r="DH128" i="165" s="1"/>
  <c r="DT120" i="165"/>
  <c r="DH120" i="165" s="1"/>
  <c r="DT112" i="165"/>
  <c r="DH112" i="165" s="1"/>
  <c r="DT104" i="165"/>
  <c r="DH104" i="165" s="1"/>
  <c r="DT118" i="165"/>
  <c r="DH118" i="165" s="1"/>
  <c r="DT101" i="165"/>
  <c r="DH101" i="165" s="1"/>
  <c r="DT123" i="165"/>
  <c r="DH123" i="165" s="1"/>
  <c r="DT208" i="165"/>
  <c r="DH208" i="165" s="1"/>
  <c r="DT151" i="165"/>
  <c r="DH151" i="165" s="1"/>
  <c r="DT143" i="165"/>
  <c r="DH143" i="165" s="1"/>
  <c r="DT135" i="165"/>
  <c r="DH135" i="165" s="1"/>
  <c r="DT127" i="165"/>
  <c r="DH127" i="165" s="1"/>
  <c r="DT119" i="165"/>
  <c r="DH119" i="165" s="1"/>
  <c r="DT111" i="165"/>
  <c r="DH111" i="165" s="1"/>
  <c r="DT103" i="165"/>
  <c r="DH103" i="165" s="1"/>
  <c r="DT102" i="165"/>
  <c r="DH102" i="165" s="1"/>
  <c r="DT117" i="165"/>
  <c r="DH117" i="165" s="1"/>
  <c r="DT115" i="165"/>
  <c r="DH115" i="165" s="1"/>
  <c r="DT150" i="165"/>
  <c r="DH150" i="165" s="1"/>
  <c r="DT142" i="165"/>
  <c r="DH142" i="165" s="1"/>
  <c r="DT134" i="165"/>
  <c r="DH134" i="165" s="1"/>
  <c r="DT126" i="165"/>
  <c r="DH126" i="165" s="1"/>
  <c r="DT110" i="165"/>
  <c r="DH110" i="165" s="1"/>
  <c r="DT108" i="165"/>
  <c r="DH108" i="165" s="1"/>
  <c r="DT98" i="165"/>
  <c r="DH98" i="165" s="1"/>
  <c r="DT149" i="165"/>
  <c r="DH149" i="165" s="1"/>
  <c r="DT141" i="165"/>
  <c r="DH141" i="165" s="1"/>
  <c r="DT133" i="165"/>
  <c r="DH133" i="165" s="1"/>
  <c r="DT125" i="165"/>
  <c r="DH125" i="165" s="1"/>
  <c r="DT109" i="165"/>
  <c r="DH109" i="165" s="1"/>
  <c r="DT156" i="165"/>
  <c r="DH156" i="165" s="1"/>
  <c r="DT148" i="165"/>
  <c r="DH148" i="165" s="1"/>
  <c r="DT140" i="165"/>
  <c r="DH140" i="165" s="1"/>
  <c r="DT132" i="165"/>
  <c r="DH132" i="165" s="1"/>
  <c r="DT124" i="165"/>
  <c r="DH124" i="165" s="1"/>
  <c r="DT116" i="165"/>
  <c r="DH116" i="165" s="1"/>
  <c r="DT114" i="165"/>
  <c r="DH114" i="165" s="1"/>
  <c r="DT155" i="165"/>
  <c r="DH155" i="165" s="1"/>
  <c r="DT147" i="165"/>
  <c r="DH147" i="165" s="1"/>
  <c r="DT139" i="165"/>
  <c r="DH139" i="165" s="1"/>
  <c r="DT131" i="165"/>
  <c r="DH131" i="165" s="1"/>
  <c r="DT97" i="165"/>
  <c r="DH97" i="165" s="1"/>
  <c r="DT154" i="165"/>
  <c r="DH154" i="165" s="1"/>
  <c r="DT146" i="165"/>
  <c r="DH146" i="165" s="1"/>
  <c r="DT138" i="165"/>
  <c r="DH138" i="165" s="1"/>
  <c r="DT130" i="165"/>
  <c r="DH130" i="165" s="1"/>
  <c r="DT122" i="165"/>
  <c r="DH122" i="165" s="1"/>
  <c r="DT96" i="165"/>
  <c r="DH96" i="165" s="1"/>
  <c r="DT95" i="165"/>
  <c r="DH95" i="165" s="1"/>
  <c r="DT94" i="165"/>
  <c r="DH94" i="165" s="1"/>
  <c r="DT93" i="165"/>
  <c r="DH93" i="165" s="1"/>
  <c r="DT92" i="165"/>
  <c r="DT91" i="165"/>
  <c r="DT90" i="165"/>
  <c r="DT89" i="165"/>
  <c r="DT88" i="165"/>
  <c r="DH88" i="165" s="1"/>
  <c r="DT87" i="165"/>
  <c r="DT86" i="165"/>
  <c r="DT85" i="165"/>
  <c r="DT84" i="165"/>
  <c r="DT83" i="165"/>
  <c r="DT82" i="165"/>
  <c r="DT81" i="165"/>
  <c r="DT80" i="165"/>
  <c r="DH80" i="165" s="1"/>
  <c r="DT79" i="165"/>
  <c r="DT78" i="165"/>
  <c r="DT77" i="165"/>
  <c r="DT76" i="165"/>
  <c r="DT75" i="165"/>
  <c r="DT74" i="165"/>
  <c r="DT73" i="165"/>
  <c r="DT72" i="165"/>
  <c r="DT71" i="165"/>
  <c r="DT70" i="165"/>
  <c r="DT69" i="165"/>
  <c r="DT68" i="165"/>
  <c r="DT67" i="165"/>
  <c r="DT66" i="165"/>
  <c r="DT65" i="165"/>
  <c r="DT64" i="165"/>
  <c r="DT63" i="165"/>
  <c r="DT62" i="165"/>
  <c r="DT61" i="165"/>
  <c r="DT60" i="165"/>
  <c r="DT59" i="165"/>
  <c r="DT58" i="165"/>
  <c r="DT57" i="165"/>
  <c r="DT56" i="165"/>
  <c r="DT55" i="165"/>
  <c r="DT54" i="165"/>
  <c r="DT53" i="165"/>
  <c r="DT52" i="165"/>
  <c r="DT51" i="165"/>
  <c r="DT50" i="165"/>
  <c r="DT49" i="165"/>
  <c r="DT48" i="165"/>
  <c r="DT47" i="165"/>
  <c r="DT46" i="165"/>
  <c r="DT45" i="165"/>
  <c r="DT44" i="165"/>
  <c r="DT43" i="165"/>
  <c r="DT42" i="165"/>
  <c r="DH42" i="165" s="1"/>
  <c r="DT41" i="165"/>
  <c r="DH41" i="165" s="1"/>
  <c r="DT40" i="165"/>
  <c r="DH40" i="165" s="1"/>
  <c r="DT39" i="165"/>
  <c r="DH39" i="165" s="1"/>
  <c r="DT38" i="165"/>
  <c r="DH38" i="165" s="1"/>
  <c r="DT37" i="165"/>
  <c r="DH37" i="165" s="1"/>
  <c r="DT36" i="165"/>
  <c r="DH36" i="165" s="1"/>
  <c r="DT35" i="165"/>
  <c r="DH35" i="165" s="1"/>
  <c r="DT34" i="165"/>
  <c r="DH34" i="165" s="1"/>
  <c r="DT33" i="165"/>
  <c r="DH33" i="165" s="1"/>
  <c r="DT32" i="165"/>
  <c r="DH32" i="165" s="1"/>
  <c r="DT31" i="165"/>
  <c r="DH31" i="165" s="1"/>
  <c r="DT30" i="165"/>
  <c r="DH30" i="165" s="1"/>
  <c r="DT29" i="165"/>
  <c r="DH29" i="165" s="1"/>
  <c r="DT28" i="165"/>
  <c r="DH28" i="165" s="1"/>
  <c r="DT27" i="165"/>
  <c r="DH27" i="165" s="1"/>
  <c r="DT26" i="165"/>
  <c r="DH26" i="165" s="1"/>
  <c r="DT25" i="165"/>
  <c r="DH25" i="165" s="1"/>
  <c r="DT24" i="165"/>
  <c r="DH24" i="165" s="1"/>
  <c r="DT23" i="165"/>
  <c r="DH23" i="165" s="1"/>
  <c r="DT22" i="165"/>
  <c r="DH22" i="165" s="1"/>
  <c r="DT21" i="165"/>
  <c r="DH21" i="165" s="1"/>
  <c r="DT20" i="165"/>
  <c r="DH20" i="165" s="1"/>
  <c r="DT19" i="165"/>
  <c r="DH19" i="165" s="1"/>
  <c r="DT18" i="165"/>
  <c r="DH18" i="165" s="1"/>
  <c r="DT17" i="165"/>
  <c r="DH17" i="165" s="1"/>
  <c r="DT16" i="165"/>
  <c r="DH16" i="165" s="1"/>
  <c r="DT15" i="165"/>
  <c r="DH15" i="165" s="1"/>
  <c r="DT14" i="165"/>
  <c r="DH14" i="165" s="1"/>
  <c r="DT13" i="165"/>
  <c r="DT12" i="165"/>
  <c r="DT11" i="165"/>
  <c r="DT10" i="165"/>
  <c r="CC49" i="165" l="1"/>
  <c r="DH49" i="165"/>
  <c r="CC65" i="165"/>
  <c r="DH65" i="165"/>
  <c r="CC81" i="165"/>
  <c r="DH81" i="165"/>
  <c r="DH157" i="165"/>
  <c r="CC157" i="165"/>
  <c r="CC173" i="165"/>
  <c r="DH173" i="165"/>
  <c r="DH189" i="165"/>
  <c r="CC189" i="165"/>
  <c r="DH205" i="165"/>
  <c r="CC205" i="165"/>
  <c r="DI161" i="165"/>
  <c r="CF161" i="165"/>
  <c r="DI177" i="165"/>
  <c r="CF177" i="165"/>
  <c r="DI193" i="165"/>
  <c r="CF193" i="165"/>
  <c r="CC50" i="165"/>
  <c r="DH50" i="165"/>
  <c r="CC66" i="165"/>
  <c r="DH66" i="165"/>
  <c r="CC82" i="165"/>
  <c r="DH82" i="165"/>
  <c r="CC158" i="165"/>
  <c r="DH158" i="165"/>
  <c r="DH174" i="165"/>
  <c r="CC174" i="165"/>
  <c r="CC190" i="165"/>
  <c r="DH190" i="165"/>
  <c r="DH206" i="165"/>
  <c r="CC206" i="165"/>
  <c r="DI162" i="165"/>
  <c r="CF162" i="165"/>
  <c r="DI178" i="165"/>
  <c r="CF178" i="165"/>
  <c r="DI194" i="165"/>
  <c r="CF194" i="165"/>
  <c r="CC51" i="165"/>
  <c r="DH51" i="165"/>
  <c r="CC67" i="165"/>
  <c r="DH67" i="165"/>
  <c r="DH9" i="165"/>
  <c r="C9" i="165" s="1"/>
  <c r="CB9" i="165" s="1"/>
  <c r="DH159" i="165"/>
  <c r="CC159" i="165"/>
  <c r="CC175" i="165"/>
  <c r="DH175" i="165"/>
  <c r="DH191" i="165"/>
  <c r="CC191" i="165"/>
  <c r="DH207" i="165"/>
  <c r="CC207" i="165"/>
  <c r="DI163" i="165"/>
  <c r="CF163" i="165"/>
  <c r="DI179" i="165"/>
  <c r="CF179" i="165"/>
  <c r="DI195" i="165"/>
  <c r="CF195" i="165"/>
  <c r="CC83" i="165"/>
  <c r="DH83" i="165"/>
  <c r="C83" i="165" s="1"/>
  <c r="CC52" i="165"/>
  <c r="DH52" i="165"/>
  <c r="CC68" i="165"/>
  <c r="DH68" i="165"/>
  <c r="C68" i="165" s="1"/>
  <c r="CB68" i="165" s="1"/>
  <c r="CC84" i="165"/>
  <c r="DH84" i="165"/>
  <c r="DH160" i="165"/>
  <c r="CC160" i="165"/>
  <c r="DH176" i="165"/>
  <c r="CC176" i="165"/>
  <c r="DH192" i="165"/>
  <c r="CC192" i="165"/>
  <c r="DI164" i="165"/>
  <c r="CF164" i="165"/>
  <c r="CF180" i="165"/>
  <c r="DI180" i="165"/>
  <c r="DI196" i="165"/>
  <c r="CF196" i="165"/>
  <c r="CC69" i="165"/>
  <c r="DH69" i="165"/>
  <c r="C69" i="165" s="1"/>
  <c r="CB69" i="165" s="1"/>
  <c r="DH161" i="165"/>
  <c r="CC161" i="165"/>
  <c r="DH177" i="165"/>
  <c r="CC177" i="165"/>
  <c r="DH193" i="165"/>
  <c r="CC193" i="165"/>
  <c r="CF165" i="165"/>
  <c r="DI165" i="165"/>
  <c r="DI181" i="165"/>
  <c r="CF181" i="165"/>
  <c r="CF197" i="165"/>
  <c r="DI197" i="165"/>
  <c r="CC85" i="165"/>
  <c r="DH85" i="165"/>
  <c r="CC54" i="165"/>
  <c r="DH54" i="165"/>
  <c r="CC70" i="165"/>
  <c r="DH70" i="165"/>
  <c r="C70" i="165" s="1"/>
  <c r="CB70" i="165" s="1"/>
  <c r="CC86" i="165"/>
  <c r="DH86" i="165"/>
  <c r="DH162" i="165"/>
  <c r="CC162" i="165"/>
  <c r="DH178" i="165"/>
  <c r="CC178" i="165"/>
  <c r="DH194" i="165"/>
  <c r="CC194" i="165"/>
  <c r="DI166" i="165"/>
  <c r="CF166" i="165"/>
  <c r="DI182" i="165"/>
  <c r="CF182" i="165"/>
  <c r="DI198" i="165"/>
  <c r="CF198" i="165"/>
  <c r="CC55" i="165"/>
  <c r="DH55" i="165"/>
  <c r="CC71" i="165"/>
  <c r="DH71" i="165"/>
  <c r="C71" i="165" s="1"/>
  <c r="CB71" i="165" s="1"/>
  <c r="CC87" i="165"/>
  <c r="DH87" i="165"/>
  <c r="DH163" i="165"/>
  <c r="CC163" i="165"/>
  <c r="DH179" i="165"/>
  <c r="CC179" i="165"/>
  <c r="DH195" i="165"/>
  <c r="CC195" i="165"/>
  <c r="DI167" i="165"/>
  <c r="CF167" i="165"/>
  <c r="DI183" i="165"/>
  <c r="CF183" i="165"/>
  <c r="DI199" i="165"/>
  <c r="CF199" i="165"/>
  <c r="CC56" i="165"/>
  <c r="DH56" i="165"/>
  <c r="CC72" i="165"/>
  <c r="DH72" i="165"/>
  <c r="C72" i="165" s="1"/>
  <c r="CB72" i="165" s="1"/>
  <c r="DH164" i="165"/>
  <c r="CC164" i="165"/>
  <c r="DH180" i="165"/>
  <c r="CC180" i="165"/>
  <c r="DH196" i="165"/>
  <c r="CC196" i="165"/>
  <c r="DI168" i="165"/>
  <c r="CF168" i="165"/>
  <c r="DI184" i="165"/>
  <c r="CF184" i="165"/>
  <c r="DI200" i="165"/>
  <c r="CF200" i="165"/>
  <c r="CC57" i="165"/>
  <c r="DH57" i="165"/>
  <c r="CC73" i="165"/>
  <c r="DH73" i="165"/>
  <c r="C73" i="165" s="1"/>
  <c r="CB73" i="165" s="1"/>
  <c r="CC89" i="165"/>
  <c r="DH89" i="165"/>
  <c r="CC165" i="165"/>
  <c r="DH165" i="165"/>
  <c r="CC181" i="165"/>
  <c r="DH181" i="165"/>
  <c r="DH197" i="165"/>
  <c r="CC197" i="165"/>
  <c r="DI169" i="165"/>
  <c r="CF169" i="165"/>
  <c r="DI185" i="165"/>
  <c r="CF185" i="165"/>
  <c r="DI201" i="165"/>
  <c r="CF201" i="165"/>
  <c r="CC58" i="165"/>
  <c r="DH58" i="165"/>
  <c r="CC74" i="165"/>
  <c r="DH74" i="165"/>
  <c r="C74" i="165" s="1"/>
  <c r="CB74" i="165" s="1"/>
  <c r="CC90" i="165"/>
  <c r="DH90" i="165"/>
  <c r="CC166" i="165"/>
  <c r="DH166" i="165"/>
  <c r="DH182" i="165"/>
  <c r="CC182" i="165"/>
  <c r="CC198" i="165"/>
  <c r="DH198" i="165"/>
  <c r="DI170" i="165"/>
  <c r="CF170" i="165"/>
  <c r="DI186" i="165"/>
  <c r="CF186" i="165"/>
  <c r="DI202" i="165"/>
  <c r="CF202" i="165"/>
  <c r="CC53" i="165"/>
  <c r="DH53" i="165"/>
  <c r="CC43" i="165"/>
  <c r="DH43" i="165"/>
  <c r="CC59" i="165"/>
  <c r="DH59" i="165"/>
  <c r="CC75" i="165"/>
  <c r="DH75" i="165"/>
  <c r="C75" i="165" s="1"/>
  <c r="CB75" i="165" s="1"/>
  <c r="CC91" i="165"/>
  <c r="DH91" i="165"/>
  <c r="DH167" i="165"/>
  <c r="CC167" i="165"/>
  <c r="DH183" i="165"/>
  <c r="CC183" i="165"/>
  <c r="DH199" i="165"/>
  <c r="CC199" i="165"/>
  <c r="DI171" i="165"/>
  <c r="CF171" i="165"/>
  <c r="DI187" i="165"/>
  <c r="CF187" i="165"/>
  <c r="DI203" i="165"/>
  <c r="CF203" i="165"/>
  <c r="CC10" i="165"/>
  <c r="DH10" i="165"/>
  <c r="C10" i="165" s="1"/>
  <c r="CB10" i="165" s="1"/>
  <c r="CC11" i="165"/>
  <c r="DH11" i="165"/>
  <c r="C11" i="165" s="1"/>
  <c r="CB11" i="165" s="1"/>
  <c r="CC12" i="165"/>
  <c r="DH12" i="165"/>
  <c r="C12" i="165" s="1"/>
  <c r="CB12" i="165" s="1"/>
  <c r="CC44" i="165"/>
  <c r="DH44" i="165"/>
  <c r="CC60" i="165"/>
  <c r="DH60" i="165"/>
  <c r="CC76" i="165"/>
  <c r="DH76" i="165"/>
  <c r="C76" i="165" s="1"/>
  <c r="CB76" i="165" s="1"/>
  <c r="CC92" i="165"/>
  <c r="DH92" i="165"/>
  <c r="C92" i="165" s="1"/>
  <c r="CB92" i="165" s="1"/>
  <c r="DH168" i="165"/>
  <c r="CC168" i="165"/>
  <c r="DH184" i="165"/>
  <c r="CC184" i="165"/>
  <c r="DH200" i="165"/>
  <c r="CC200" i="165"/>
  <c r="CF172" i="165"/>
  <c r="DI172" i="165"/>
  <c r="DI188" i="165"/>
  <c r="CF188" i="165"/>
  <c r="DI204" i="165"/>
  <c r="CF204" i="165"/>
  <c r="CC13" i="165"/>
  <c r="DH13" i="165"/>
  <c r="C13" i="165" s="1"/>
  <c r="CB13" i="165" s="1"/>
  <c r="CC45" i="165"/>
  <c r="DH45" i="165"/>
  <c r="CC61" i="165"/>
  <c r="DH61" i="165"/>
  <c r="CC77" i="165"/>
  <c r="DH77" i="165"/>
  <c r="C77" i="165" s="1"/>
  <c r="CB77" i="165" s="1"/>
  <c r="DH169" i="165"/>
  <c r="CC169" i="165"/>
  <c r="DH185" i="165"/>
  <c r="CC185" i="165"/>
  <c r="DH201" i="165"/>
  <c r="CC201" i="165"/>
  <c r="CF157" i="165"/>
  <c r="DI157" i="165"/>
  <c r="DI173" i="165"/>
  <c r="CF173" i="165"/>
  <c r="DI189" i="165"/>
  <c r="CF189" i="165"/>
  <c r="DI205" i="165"/>
  <c r="CF205" i="165"/>
  <c r="CC46" i="165"/>
  <c r="DH46" i="165"/>
  <c r="CC62" i="165"/>
  <c r="DH62" i="165"/>
  <c r="CC78" i="165"/>
  <c r="DH78" i="165"/>
  <c r="C78" i="165" s="1"/>
  <c r="CB78" i="165" s="1"/>
  <c r="DH170" i="165"/>
  <c r="CC170" i="165"/>
  <c r="DH186" i="165"/>
  <c r="CC186" i="165"/>
  <c r="DH202" i="165"/>
  <c r="CC202" i="165"/>
  <c r="CF158" i="165"/>
  <c r="DI158" i="165"/>
  <c r="CF174" i="165"/>
  <c r="DI174" i="165"/>
  <c r="DI190" i="165"/>
  <c r="CF190" i="165"/>
  <c r="DI206" i="165"/>
  <c r="CF206" i="165"/>
  <c r="CC47" i="165"/>
  <c r="DH47" i="165"/>
  <c r="CC63" i="165"/>
  <c r="DH63" i="165"/>
  <c r="CC79" i="165"/>
  <c r="DH79" i="165"/>
  <c r="DH171" i="165"/>
  <c r="CC171" i="165"/>
  <c r="DH187" i="165"/>
  <c r="CC187" i="165"/>
  <c r="DH203" i="165"/>
  <c r="CC203" i="165"/>
  <c r="CF159" i="165"/>
  <c r="DI159" i="165"/>
  <c r="DI175" i="165"/>
  <c r="CF175" i="165"/>
  <c r="CF191" i="165"/>
  <c r="DI191" i="165"/>
  <c r="DI207" i="165"/>
  <c r="CF207" i="165"/>
  <c r="CC48" i="165"/>
  <c r="DH48" i="165"/>
  <c r="CC64" i="165"/>
  <c r="DH64" i="165"/>
  <c r="DH172" i="165"/>
  <c r="CC172" i="165"/>
  <c r="DH188" i="165"/>
  <c r="CC188" i="165"/>
  <c r="DH204" i="165"/>
  <c r="CC204" i="165"/>
  <c r="DI160" i="165"/>
  <c r="CF160" i="165"/>
  <c r="DI176" i="165"/>
  <c r="CF176" i="165"/>
  <c r="DI192" i="165"/>
  <c r="CF192" i="165"/>
  <c r="CN20" i="165"/>
  <c r="CN19" i="165"/>
  <c r="CN125" i="165"/>
  <c r="CB8" i="165"/>
  <c r="CN120" i="165"/>
  <c r="CN156" i="165"/>
  <c r="CN121" i="165"/>
  <c r="CN142" i="165"/>
  <c r="CN109" i="165"/>
  <c r="CN133" i="165"/>
  <c r="CN140" i="165"/>
  <c r="CN33" i="165"/>
  <c r="CN24" i="165"/>
  <c r="CN8" i="165"/>
  <c r="CN146" i="165"/>
  <c r="CN15" i="165"/>
  <c r="CN135" i="165"/>
  <c r="CN115" i="165"/>
  <c r="CN152" i="165"/>
  <c r="CE8" i="165"/>
  <c r="CN132" i="165"/>
  <c r="BY116" i="165"/>
  <c r="CN111" i="165"/>
  <c r="CN144" i="165"/>
  <c r="CN127" i="165"/>
  <c r="CN126" i="165"/>
  <c r="CN117" i="165"/>
  <c r="CN208" i="165"/>
  <c r="CN124" i="165"/>
  <c r="CN147" i="165"/>
  <c r="CN14" i="165"/>
  <c r="CN138" i="165"/>
  <c r="CN12" i="165"/>
  <c r="CN26" i="165"/>
  <c r="CN32" i="165"/>
  <c r="BY76" i="165"/>
  <c r="CN149" i="165"/>
  <c r="CN116" i="165"/>
  <c r="CC9" i="165"/>
  <c r="CN75" i="165"/>
  <c r="CN143" i="165"/>
  <c r="CN28" i="165"/>
  <c r="CN139" i="165"/>
  <c r="CN113" i="165"/>
  <c r="CN128" i="165"/>
  <c r="CN17" i="165"/>
  <c r="CN30" i="165"/>
  <c r="CN9" i="165"/>
  <c r="CN112" i="165"/>
  <c r="G22" i="165"/>
  <c r="CN154" i="165"/>
  <c r="CN129" i="165"/>
  <c r="CN16" i="165"/>
  <c r="CN136" i="165"/>
  <c r="CN31" i="165"/>
  <c r="CN151" i="165"/>
  <c r="CN119" i="165"/>
  <c r="CN150" i="165"/>
  <c r="CN118" i="165"/>
  <c r="CN141" i="165"/>
  <c r="CN108" i="165"/>
  <c r="CN122" i="165"/>
  <c r="CN134" i="165"/>
  <c r="CN18" i="165"/>
  <c r="CN153" i="165"/>
  <c r="CN110" i="165"/>
  <c r="CN76" i="165"/>
  <c r="CN123" i="165"/>
  <c r="CN13" i="165"/>
  <c r="CN131" i="165"/>
  <c r="CN145" i="165"/>
  <c r="CN137" i="165"/>
  <c r="CN148" i="165"/>
  <c r="C25" i="165"/>
  <c r="C41" i="165"/>
  <c r="D20" i="165"/>
  <c r="D28" i="165"/>
  <c r="D38" i="165"/>
  <c r="CN155" i="165"/>
  <c r="CN130" i="165"/>
  <c r="CN114" i="165"/>
  <c r="D32" i="165"/>
  <c r="D46" i="165"/>
  <c r="D54" i="165"/>
  <c r="D105" i="165"/>
  <c r="G78" i="165"/>
  <c r="G77" i="165"/>
  <c r="G38" i="165"/>
  <c r="D113" i="165"/>
  <c r="D23" i="165"/>
  <c r="D31" i="165"/>
  <c r="C26" i="165"/>
  <c r="CC33" i="165"/>
  <c r="CC41" i="165"/>
  <c r="D21" i="165"/>
  <c r="D29" i="165"/>
  <c r="D39" i="165"/>
  <c r="D47" i="165"/>
  <c r="D73" i="165"/>
  <c r="D88" i="165"/>
  <c r="D106" i="165"/>
  <c r="CC34" i="165"/>
  <c r="CC42" i="165"/>
  <c r="D30" i="165"/>
  <c r="D40" i="165"/>
  <c r="D48" i="165"/>
  <c r="D56" i="165"/>
  <c r="D107" i="165"/>
  <c r="CC32" i="165"/>
  <c r="D59" i="165"/>
  <c r="D108" i="165"/>
  <c r="D116" i="165"/>
  <c r="CC36" i="165"/>
  <c r="C37" i="165"/>
  <c r="D42" i="165"/>
  <c r="D50" i="165"/>
  <c r="D60" i="165"/>
  <c r="D68" i="165"/>
  <c r="D109" i="165"/>
  <c r="C30" i="165"/>
  <c r="CC37" i="165"/>
  <c r="C38" i="165"/>
  <c r="D17" i="165"/>
  <c r="D25" i="165"/>
  <c r="D110" i="165"/>
  <c r="C23" i="165"/>
  <c r="CC38" i="165"/>
  <c r="D18" i="165"/>
  <c r="D26" i="165"/>
  <c r="D44" i="165"/>
  <c r="D52" i="165"/>
  <c r="D62" i="165"/>
  <c r="D78" i="165"/>
  <c r="D93" i="165"/>
  <c r="D103" i="165"/>
  <c r="D111" i="165"/>
  <c r="CC35" i="165"/>
  <c r="C24" i="165"/>
  <c r="CC39" i="165"/>
  <c r="C40" i="165"/>
  <c r="D19" i="165"/>
  <c r="D27" i="165"/>
  <c r="D36" i="165"/>
  <c r="D45" i="165"/>
  <c r="D53" i="165"/>
  <c r="D63" i="165"/>
  <c r="D104" i="165"/>
  <c r="D112" i="165"/>
  <c r="D118" i="165"/>
  <c r="C17" i="165"/>
  <c r="CC17" i="165"/>
  <c r="CC25" i="165"/>
  <c r="C122" i="165"/>
  <c r="CC122" i="165"/>
  <c r="C147" i="165"/>
  <c r="CC147" i="165"/>
  <c r="C156" i="165"/>
  <c r="CC156" i="165"/>
  <c r="C108" i="165"/>
  <c r="CC108" i="165"/>
  <c r="C102" i="165"/>
  <c r="CC102" i="165"/>
  <c r="C158" i="165"/>
  <c r="CB158" i="165" s="1"/>
  <c r="CC208" i="165"/>
  <c r="C136" i="165"/>
  <c r="CC136" i="165"/>
  <c r="CC121" i="165"/>
  <c r="D12" i="165"/>
  <c r="CF12" i="165"/>
  <c r="CF20" i="165"/>
  <c r="CF28" i="165"/>
  <c r="CF36" i="165"/>
  <c r="CF44" i="165"/>
  <c r="CF52" i="165"/>
  <c r="CF60" i="165"/>
  <c r="CF68" i="165"/>
  <c r="CF77" i="165"/>
  <c r="CF85" i="165"/>
  <c r="CF93" i="165"/>
  <c r="CF101" i="165"/>
  <c r="CF109" i="165"/>
  <c r="CF117" i="165"/>
  <c r="D125" i="165"/>
  <c r="CF125" i="165"/>
  <c r="D133" i="165"/>
  <c r="CF133" i="165"/>
  <c r="D141" i="165"/>
  <c r="CF141" i="165"/>
  <c r="D149" i="165"/>
  <c r="CF149" i="165"/>
  <c r="D158" i="165"/>
  <c r="CE158" i="165" s="1"/>
  <c r="CF208" i="165"/>
  <c r="D9" i="165"/>
  <c r="CF9" i="165"/>
  <c r="CC26" i="165"/>
  <c r="C130" i="165"/>
  <c r="CC130" i="165"/>
  <c r="CC155" i="165"/>
  <c r="CC109" i="165"/>
  <c r="C110" i="165"/>
  <c r="CC110" i="165"/>
  <c r="C103" i="165"/>
  <c r="CC103" i="165"/>
  <c r="C123" i="165"/>
  <c r="CC123" i="165"/>
  <c r="CC144" i="165"/>
  <c r="C129" i="165"/>
  <c r="CC129" i="165"/>
  <c r="D13" i="165"/>
  <c r="CF13" i="165"/>
  <c r="CF21" i="165"/>
  <c r="CF29" i="165"/>
  <c r="CF37" i="165"/>
  <c r="CF45" i="165"/>
  <c r="CF53" i="165"/>
  <c r="CF61" i="165"/>
  <c r="CF69" i="165"/>
  <c r="CF78" i="165"/>
  <c r="CF86" i="165"/>
  <c r="CF94" i="165"/>
  <c r="CF102" i="165"/>
  <c r="CF110" i="165"/>
  <c r="CF118" i="165"/>
  <c r="D126" i="165"/>
  <c r="CF126" i="165"/>
  <c r="D134" i="165"/>
  <c r="CF134" i="165"/>
  <c r="D142" i="165"/>
  <c r="CF142" i="165"/>
  <c r="D150" i="165"/>
  <c r="CF150" i="165"/>
  <c r="D157" i="165"/>
  <c r="CE157" i="165" s="1"/>
  <c r="C18" i="165"/>
  <c r="CC18" i="165"/>
  <c r="C19" i="165"/>
  <c r="CC19" i="165"/>
  <c r="CC27" i="165"/>
  <c r="C138" i="165"/>
  <c r="CC138" i="165"/>
  <c r="C114" i="165"/>
  <c r="CC114" i="165"/>
  <c r="C125" i="165"/>
  <c r="CC125" i="165"/>
  <c r="C126" i="165"/>
  <c r="CC126" i="165"/>
  <c r="C111" i="165"/>
  <c r="CC111" i="165"/>
  <c r="C101" i="165"/>
  <c r="CC101" i="165"/>
  <c r="C152" i="165"/>
  <c r="CC152" i="165"/>
  <c r="C137" i="165"/>
  <c r="CC137" i="165"/>
  <c r="D14" i="165"/>
  <c r="CF14" i="165"/>
  <c r="D22" i="165"/>
  <c r="CF22" i="165"/>
  <c r="CF30" i="165"/>
  <c r="CF38" i="165"/>
  <c r="CF46" i="165"/>
  <c r="CF54" i="165"/>
  <c r="CF62" i="165"/>
  <c r="CF70" i="165"/>
  <c r="CF79" i="165"/>
  <c r="CF87" i="165"/>
  <c r="CF95" i="165"/>
  <c r="CF103" i="165"/>
  <c r="CF111" i="165"/>
  <c r="D119" i="165"/>
  <c r="CF119" i="165"/>
  <c r="D127" i="165"/>
  <c r="CF127" i="165"/>
  <c r="CF135" i="165"/>
  <c r="D143" i="165"/>
  <c r="CF143" i="165"/>
  <c r="D151" i="165"/>
  <c r="CF151" i="165"/>
  <c r="CF74" i="165"/>
  <c r="CC20" i="165"/>
  <c r="CC28" i="165"/>
  <c r="C146" i="165"/>
  <c r="CC146" i="165"/>
  <c r="C116" i="165"/>
  <c r="CC116" i="165"/>
  <c r="C133" i="165"/>
  <c r="CC133" i="165"/>
  <c r="C134" i="165"/>
  <c r="CC134" i="165"/>
  <c r="C119" i="165"/>
  <c r="CC119" i="165"/>
  <c r="C118" i="165"/>
  <c r="CC118" i="165"/>
  <c r="C106" i="165"/>
  <c r="CC106" i="165"/>
  <c r="C145" i="165"/>
  <c r="CC145" i="165"/>
  <c r="D15" i="165"/>
  <c r="CF15" i="165"/>
  <c r="CF23" i="165"/>
  <c r="CF31" i="165"/>
  <c r="CF39" i="165"/>
  <c r="CF47" i="165"/>
  <c r="D55" i="165"/>
  <c r="CF55" i="165"/>
  <c r="CF63" i="165"/>
  <c r="CF71" i="165"/>
  <c r="CF80" i="165"/>
  <c r="CF88" i="165"/>
  <c r="CF96" i="165"/>
  <c r="CF104" i="165"/>
  <c r="CF112" i="165"/>
  <c r="D120" i="165"/>
  <c r="CF120" i="165"/>
  <c r="D128" i="165"/>
  <c r="CF128" i="165"/>
  <c r="D136" i="165"/>
  <c r="CF136" i="165"/>
  <c r="D144" i="165"/>
  <c r="CF144" i="165"/>
  <c r="D152" i="165"/>
  <c r="CF152" i="165"/>
  <c r="C21" i="165"/>
  <c r="CC21" i="165"/>
  <c r="CC29" i="165"/>
  <c r="C93" i="165"/>
  <c r="CC93" i="165"/>
  <c r="C154" i="165"/>
  <c r="CC154" i="165"/>
  <c r="C124" i="165"/>
  <c r="CC124" i="165"/>
  <c r="CC141" i="165"/>
  <c r="C142" i="165"/>
  <c r="CC142" i="165"/>
  <c r="C127" i="165"/>
  <c r="CC127" i="165"/>
  <c r="C104" i="165"/>
  <c r="CC104" i="165"/>
  <c r="CC107" i="165"/>
  <c r="C153" i="165"/>
  <c r="CC153" i="165"/>
  <c r="D16" i="165"/>
  <c r="CF16" i="165"/>
  <c r="CF24" i="165"/>
  <c r="CF32" i="165"/>
  <c r="CF40" i="165"/>
  <c r="CF48" i="165"/>
  <c r="CF56" i="165"/>
  <c r="CF64" i="165"/>
  <c r="CF72" i="165"/>
  <c r="CF81" i="165"/>
  <c r="CF89" i="165"/>
  <c r="CF97" i="165"/>
  <c r="CF105" i="165"/>
  <c r="CF113" i="165"/>
  <c r="D121" i="165"/>
  <c r="CF121" i="165"/>
  <c r="D129" i="165"/>
  <c r="CF129" i="165"/>
  <c r="D137" i="165"/>
  <c r="CF137" i="165"/>
  <c r="D145" i="165"/>
  <c r="CF145" i="165"/>
  <c r="D153" i="165"/>
  <c r="CF153" i="165"/>
  <c r="C22" i="165"/>
  <c r="CC22" i="165"/>
  <c r="C94" i="165"/>
  <c r="CC94" i="165"/>
  <c r="C97" i="165"/>
  <c r="CC97" i="165"/>
  <c r="CC132" i="165"/>
  <c r="C149" i="165"/>
  <c r="CC149" i="165"/>
  <c r="C150" i="165"/>
  <c r="CC150" i="165"/>
  <c r="C135" i="165"/>
  <c r="CC135" i="165"/>
  <c r="C112" i="165"/>
  <c r="CC112" i="165"/>
  <c r="C100" i="165"/>
  <c r="CC100" i="165"/>
  <c r="C99" i="165"/>
  <c r="CC99" i="165"/>
  <c r="CF17" i="165"/>
  <c r="CF25" i="165"/>
  <c r="CF33" i="165"/>
  <c r="CF41" i="165"/>
  <c r="CF49" i="165"/>
  <c r="CF57" i="165"/>
  <c r="CF65" i="165"/>
  <c r="CF73" i="165"/>
  <c r="CF82" i="165"/>
  <c r="CF90" i="165"/>
  <c r="CF98" i="165"/>
  <c r="CF106" i="165"/>
  <c r="D114" i="165"/>
  <c r="CF114" i="165"/>
  <c r="D122" i="165"/>
  <c r="CF122" i="165"/>
  <c r="D130" i="165"/>
  <c r="CF130" i="165"/>
  <c r="D138" i="165"/>
  <c r="CF138" i="165"/>
  <c r="D146" i="165"/>
  <c r="CF146" i="165"/>
  <c r="D154" i="165"/>
  <c r="CF154" i="165"/>
  <c r="CC14" i="165"/>
  <c r="CC30" i="165"/>
  <c r="C15" i="165"/>
  <c r="CC15" i="165"/>
  <c r="CC23" i="165"/>
  <c r="CC31" i="165"/>
  <c r="C95" i="165"/>
  <c r="CC95" i="165"/>
  <c r="C131" i="165"/>
  <c r="CC131" i="165"/>
  <c r="C140" i="165"/>
  <c r="CC140" i="165"/>
  <c r="C157" i="165"/>
  <c r="CB157" i="165" s="1"/>
  <c r="C115" i="165"/>
  <c r="CC115" i="165"/>
  <c r="C143" i="165"/>
  <c r="CC143" i="165"/>
  <c r="CC120" i="165"/>
  <c r="C105" i="165"/>
  <c r="CC105" i="165"/>
  <c r="D10" i="165"/>
  <c r="CF10" i="165"/>
  <c r="CF18" i="165"/>
  <c r="CF26" i="165"/>
  <c r="CF34" i="165"/>
  <c r="CF42" i="165"/>
  <c r="CF50" i="165"/>
  <c r="CF58" i="165"/>
  <c r="CF66" i="165"/>
  <c r="CF75" i="165"/>
  <c r="CF83" i="165"/>
  <c r="CF91" i="165"/>
  <c r="CF99" i="165"/>
  <c r="CF107" i="165"/>
  <c r="D115" i="165"/>
  <c r="CF115" i="165"/>
  <c r="CF123" i="165"/>
  <c r="D131" i="165"/>
  <c r="CF131" i="165"/>
  <c r="D139" i="165"/>
  <c r="CF139" i="165"/>
  <c r="D147" i="165"/>
  <c r="CF147" i="165"/>
  <c r="D155" i="165"/>
  <c r="CF155" i="165"/>
  <c r="C16" i="165"/>
  <c r="CC16" i="165"/>
  <c r="CC24" i="165"/>
  <c r="CC40" i="165"/>
  <c r="CC80" i="165"/>
  <c r="C91" i="165"/>
  <c r="CC88" i="165"/>
  <c r="C96" i="165"/>
  <c r="CC96" i="165"/>
  <c r="C139" i="165"/>
  <c r="CC139" i="165"/>
  <c r="C148" i="165"/>
  <c r="CC148" i="165"/>
  <c r="C98" i="165"/>
  <c r="CC98" i="165"/>
  <c r="C117" i="165"/>
  <c r="CC117" i="165"/>
  <c r="C151" i="165"/>
  <c r="CC151" i="165"/>
  <c r="CC128" i="165"/>
  <c r="C113" i="165"/>
  <c r="CC113" i="165"/>
  <c r="D11" i="165"/>
  <c r="CF11" i="165"/>
  <c r="CF19" i="165"/>
  <c r="CF27" i="165"/>
  <c r="CF35" i="165"/>
  <c r="D43" i="165"/>
  <c r="CF43" i="165"/>
  <c r="CF51" i="165"/>
  <c r="CF59" i="165"/>
  <c r="CF67" i="165"/>
  <c r="CF76" i="165"/>
  <c r="CF84" i="165"/>
  <c r="CF92" i="165"/>
  <c r="CF100" i="165"/>
  <c r="CF108" i="165"/>
  <c r="CF116" i="165"/>
  <c r="CF124" i="165"/>
  <c r="D132" i="165"/>
  <c r="CF132" i="165"/>
  <c r="D140" i="165"/>
  <c r="CF140" i="165"/>
  <c r="D148" i="165"/>
  <c r="CF148" i="165"/>
  <c r="D156" i="165"/>
  <c r="CF156" i="165"/>
  <c r="G107" i="165"/>
  <c r="G29" i="165"/>
  <c r="C50" i="165"/>
  <c r="C85" i="165"/>
  <c r="G25" i="165"/>
  <c r="G73" i="165"/>
  <c r="G72" i="165"/>
  <c r="G27" i="165"/>
  <c r="C47" i="165"/>
  <c r="C55" i="165"/>
  <c r="C87" i="165"/>
  <c r="G23" i="165"/>
  <c r="C86" i="165"/>
  <c r="G21" i="165"/>
  <c r="C88" i="165"/>
  <c r="G71" i="165"/>
  <c r="C128" i="165"/>
  <c r="D35" i="165"/>
  <c r="D124" i="165"/>
  <c r="G44" i="165"/>
  <c r="G50" i="165"/>
  <c r="G47" i="165"/>
  <c r="G69" i="165"/>
  <c r="G35" i="165"/>
  <c r="G34" i="165"/>
  <c r="C121" i="165"/>
  <c r="G67" i="165"/>
  <c r="G42" i="165"/>
  <c r="G64" i="165"/>
  <c r="G53" i="165"/>
  <c r="G37" i="165"/>
  <c r="C155" i="165"/>
  <c r="C109" i="165"/>
  <c r="C144" i="165"/>
  <c r="G59" i="165"/>
  <c r="G56" i="165"/>
  <c r="G61" i="165"/>
  <c r="G45" i="165"/>
  <c r="G39" i="165"/>
  <c r="C27" i="165"/>
  <c r="D135" i="165"/>
  <c r="G51" i="165"/>
  <c r="G48" i="165"/>
  <c r="G54" i="165"/>
  <c r="C20" i="165"/>
  <c r="C28" i="165"/>
  <c r="G43" i="165"/>
  <c r="G65" i="165"/>
  <c r="G40" i="165"/>
  <c r="B77" i="165"/>
  <c r="CX77" i="165" s="1"/>
  <c r="CX3" i="165" s="1"/>
  <c r="C29" i="165"/>
  <c r="C141" i="165"/>
  <c r="C107" i="165"/>
  <c r="D24" i="165"/>
  <c r="G68" i="165"/>
  <c r="G57" i="165"/>
  <c r="G70" i="165"/>
  <c r="G36" i="165"/>
  <c r="C14" i="165"/>
  <c r="C132" i="165"/>
  <c r="D33" i="165"/>
  <c r="D41" i="165"/>
  <c r="D57" i="165"/>
  <c r="G60" i="165"/>
  <c r="G66" i="165"/>
  <c r="G49" i="165"/>
  <c r="G63" i="165"/>
  <c r="G62" i="165"/>
  <c r="C31" i="165"/>
  <c r="C120" i="165"/>
  <c r="D34" i="165"/>
  <c r="D123" i="165"/>
  <c r="G52" i="165"/>
  <c r="G58" i="165"/>
  <c r="G41" i="165"/>
  <c r="G55" i="165"/>
  <c r="G46" i="165"/>
  <c r="B117" i="165"/>
  <c r="CX117" i="165" s="1"/>
  <c r="DT3" i="165"/>
  <c r="DU3" i="165"/>
  <c r="D37" i="165" l="1"/>
  <c r="CE35" i="165"/>
  <c r="CN107" i="165"/>
  <c r="CB105" i="165"/>
  <c r="CE111" i="165"/>
  <c r="CE30" i="165"/>
  <c r="CB136" i="165"/>
  <c r="CE19" i="165"/>
  <c r="CB16" i="165"/>
  <c r="CE131" i="165"/>
  <c r="CB21" i="165"/>
  <c r="CE128" i="165"/>
  <c r="CB98" i="165"/>
  <c r="CB100" i="165"/>
  <c r="CB149" i="165"/>
  <c r="CB22" i="165"/>
  <c r="CE129" i="165"/>
  <c r="CB104" i="165"/>
  <c r="CB124" i="165"/>
  <c r="CE150" i="165"/>
  <c r="CE28" i="165"/>
  <c r="CE122" i="165"/>
  <c r="CB17" i="165"/>
  <c r="CE25" i="165"/>
  <c r="CE32" i="165"/>
  <c r="CB88" i="165"/>
  <c r="CB126" i="165"/>
  <c r="CE9" i="165"/>
  <c r="CE20" i="165"/>
  <c r="CE154" i="165"/>
  <c r="CE18" i="165"/>
  <c r="CE106" i="165"/>
  <c r="CB156" i="165"/>
  <c r="CE130" i="165"/>
  <c r="CE53" i="165"/>
  <c r="CB24" i="165"/>
  <c r="CE52" i="165"/>
  <c r="CE108" i="165"/>
  <c r="CE56" i="165"/>
  <c r="CE39" i="165"/>
  <c r="CE105" i="165"/>
  <c r="CE27" i="165"/>
  <c r="CE50" i="165"/>
  <c r="CN38" i="165"/>
  <c r="CE68" i="165"/>
  <c r="CE59" i="165"/>
  <c r="CN55" i="165"/>
  <c r="CE103" i="165"/>
  <c r="CE148" i="165"/>
  <c r="CB114" i="165"/>
  <c r="CB102" i="165"/>
  <c r="CE109" i="165"/>
  <c r="CN41" i="165"/>
  <c r="CN49" i="165"/>
  <c r="CE33" i="165"/>
  <c r="CN68" i="165"/>
  <c r="CB107" i="165"/>
  <c r="BY77" i="165"/>
  <c r="CB145" i="165"/>
  <c r="CB28" i="165"/>
  <c r="CE54" i="165"/>
  <c r="CN39" i="165"/>
  <c r="CE118" i="165"/>
  <c r="CB155" i="165"/>
  <c r="CN42" i="165"/>
  <c r="CE44" i="165"/>
  <c r="CN50" i="165"/>
  <c r="CB128" i="165"/>
  <c r="CB37" i="165"/>
  <c r="CB50" i="165"/>
  <c r="CE11" i="165"/>
  <c r="CB117" i="165"/>
  <c r="CB96" i="165"/>
  <c r="CE139" i="165"/>
  <c r="CE10" i="165"/>
  <c r="CB115" i="165"/>
  <c r="CB95" i="165"/>
  <c r="CB118" i="165"/>
  <c r="CB116" i="165"/>
  <c r="CE13" i="165"/>
  <c r="CB103" i="165"/>
  <c r="CB130" i="165"/>
  <c r="CE45" i="165"/>
  <c r="CE48" i="165"/>
  <c r="CE23" i="165"/>
  <c r="CN58" i="165"/>
  <c r="CB120" i="165"/>
  <c r="CN66" i="165"/>
  <c r="CE153" i="165"/>
  <c r="CN40" i="165"/>
  <c r="CB106" i="165"/>
  <c r="CB20" i="165"/>
  <c r="CE46" i="165"/>
  <c r="CN45" i="165"/>
  <c r="CB85" i="165"/>
  <c r="CN67" i="165"/>
  <c r="CE36" i="165"/>
  <c r="CN44" i="165"/>
  <c r="CN27" i="165"/>
  <c r="CB40" i="165"/>
  <c r="CE140" i="165"/>
  <c r="CE152" i="165"/>
  <c r="CE120" i="165"/>
  <c r="CE151" i="165"/>
  <c r="CE119" i="165"/>
  <c r="CE14" i="165"/>
  <c r="CB111" i="165"/>
  <c r="CB138" i="165"/>
  <c r="CE141" i="165"/>
  <c r="CN63" i="165"/>
  <c r="CE24" i="165"/>
  <c r="CB47" i="165"/>
  <c r="CE126" i="165"/>
  <c r="CE60" i="165"/>
  <c r="CN71" i="165"/>
  <c r="CE78" i="165"/>
  <c r="CE110" i="165"/>
  <c r="CN60" i="165"/>
  <c r="CE137" i="165"/>
  <c r="CN54" i="165"/>
  <c r="CE37" i="165"/>
  <c r="CN21" i="165"/>
  <c r="CB91" i="165"/>
  <c r="CE42" i="165"/>
  <c r="CE16" i="165"/>
  <c r="CB146" i="165"/>
  <c r="CB129" i="165"/>
  <c r="CN36" i="165"/>
  <c r="CN43" i="165"/>
  <c r="CN56" i="165"/>
  <c r="CE133" i="165"/>
  <c r="CE17" i="165"/>
  <c r="CE113" i="165"/>
  <c r="CE144" i="165"/>
  <c r="CB87" i="165"/>
  <c r="CN51" i="165"/>
  <c r="CN59" i="165"/>
  <c r="CE21" i="165"/>
  <c r="CN37" i="165"/>
  <c r="CE125" i="165"/>
  <c r="CN34" i="165"/>
  <c r="CB83" i="165"/>
  <c r="CN23" i="165"/>
  <c r="CN73" i="165"/>
  <c r="CB15" i="165"/>
  <c r="CE146" i="165"/>
  <c r="CE114" i="165"/>
  <c r="CB153" i="165"/>
  <c r="CB142" i="165"/>
  <c r="CB93" i="165"/>
  <c r="CE55" i="165"/>
  <c r="CB19" i="165"/>
  <c r="CE142" i="165"/>
  <c r="CN78" i="165"/>
  <c r="CN22" i="165"/>
  <c r="CE26" i="165"/>
  <c r="CE31" i="165"/>
  <c r="CB109" i="165"/>
  <c r="CN47" i="165"/>
  <c r="CE88" i="165"/>
  <c r="CE127" i="165"/>
  <c r="CB101" i="165"/>
  <c r="CE12" i="165"/>
  <c r="CN52" i="165"/>
  <c r="CN65" i="165"/>
  <c r="CE38" i="165"/>
  <c r="CB25" i="165"/>
  <c r="CB148" i="165"/>
  <c r="CN72" i="165"/>
  <c r="CB154" i="165"/>
  <c r="CB119" i="165"/>
  <c r="CE155" i="165"/>
  <c r="CB133" i="165"/>
  <c r="CE29" i="165"/>
  <c r="CB121" i="165"/>
  <c r="CB86" i="165"/>
  <c r="CE132" i="165"/>
  <c r="CB135" i="165"/>
  <c r="CE145" i="165"/>
  <c r="CN77" i="165"/>
  <c r="DL3" i="165"/>
  <c r="CE121" i="165"/>
  <c r="BY117" i="165"/>
  <c r="CE123" i="165"/>
  <c r="CB31" i="165"/>
  <c r="CB132" i="165"/>
  <c r="CN70" i="165"/>
  <c r="CE104" i="165"/>
  <c r="CE135" i="165"/>
  <c r="CB144" i="165"/>
  <c r="CN53" i="165"/>
  <c r="CE93" i="165"/>
  <c r="CB108" i="165"/>
  <c r="CN35" i="165"/>
  <c r="CN25" i="165"/>
  <c r="CB99" i="165"/>
  <c r="CB150" i="165"/>
  <c r="CB94" i="165"/>
  <c r="CE136" i="165"/>
  <c r="CB152" i="165"/>
  <c r="CB125" i="165"/>
  <c r="CB208" i="165"/>
  <c r="CB147" i="165"/>
  <c r="CE41" i="165"/>
  <c r="CB29" i="165"/>
  <c r="CB27" i="165"/>
  <c r="CN64" i="165"/>
  <c r="CB113" i="165"/>
  <c r="CE22" i="165"/>
  <c r="CE149" i="165"/>
  <c r="CB122" i="165"/>
  <c r="CB14" i="165"/>
  <c r="CB141" i="165"/>
  <c r="CB134" i="165"/>
  <c r="CN61" i="165"/>
  <c r="CE208" i="165"/>
  <c r="CE156" i="165"/>
  <c r="CN29" i="165"/>
  <c r="CE43" i="165"/>
  <c r="CB127" i="165"/>
  <c r="CE15" i="165"/>
  <c r="CB110" i="165"/>
  <c r="CB140" i="165"/>
  <c r="CB112" i="165"/>
  <c r="CN48" i="165"/>
  <c r="CB137" i="165"/>
  <c r="CE124" i="165"/>
  <c r="CE73" i="165"/>
  <c r="CB97" i="165"/>
  <c r="CE112" i="165"/>
  <c r="CE143" i="165"/>
  <c r="CN46" i="165"/>
  <c r="CE34" i="165"/>
  <c r="CN62" i="165"/>
  <c r="CE57" i="165"/>
  <c r="CN57" i="165"/>
  <c r="CB38" i="165"/>
  <c r="CB55" i="165"/>
  <c r="CB123" i="165"/>
  <c r="CN69" i="165"/>
  <c r="CB151" i="165"/>
  <c r="CB139" i="165"/>
  <c r="CB41" i="165"/>
  <c r="CE147" i="165"/>
  <c r="CE115" i="165"/>
  <c r="CB143" i="165"/>
  <c r="CB131" i="165"/>
  <c r="CB30" i="165"/>
  <c r="CE138" i="165"/>
  <c r="CE40" i="165"/>
  <c r="CB18" i="165"/>
  <c r="CE134" i="165"/>
  <c r="CE63" i="165"/>
  <c r="CE62" i="165"/>
  <c r="CB23" i="165"/>
  <c r="CE116" i="165"/>
  <c r="CE107" i="165"/>
  <c r="CE47" i="165"/>
  <c r="CB26" i="165"/>
  <c r="D61" i="165"/>
  <c r="D58" i="165"/>
  <c r="D49" i="165"/>
  <c r="D51" i="165"/>
  <c r="D79" i="165"/>
  <c r="D89" i="165"/>
  <c r="D117" i="165"/>
  <c r="C51" i="165"/>
  <c r="C56" i="165"/>
  <c r="C57" i="165"/>
  <c r="CF3" i="165"/>
  <c r="C48" i="165"/>
  <c r="G74" i="165"/>
  <c r="C90" i="165"/>
  <c r="C58" i="165"/>
  <c r="C89" i="165"/>
  <c r="C53" i="165"/>
  <c r="C33" i="165"/>
  <c r="C63" i="165"/>
  <c r="C45" i="165"/>
  <c r="C32" i="165"/>
  <c r="C43" i="165"/>
  <c r="C84" i="165"/>
  <c r="C79" i="165"/>
  <c r="C49" i="165"/>
  <c r="C35" i="165"/>
  <c r="C52" i="165"/>
  <c r="C39" i="165"/>
  <c r="C42" i="165"/>
  <c r="C54" i="165"/>
  <c r="C44" i="165"/>
  <c r="C46" i="165"/>
  <c r="C34" i="165"/>
  <c r="C36" i="165"/>
  <c r="CB51" i="165" l="1"/>
  <c r="CB43" i="165"/>
  <c r="CB39" i="165"/>
  <c r="CB58" i="165"/>
  <c r="CE117" i="165"/>
  <c r="CB48" i="165"/>
  <c r="CE89" i="165"/>
  <c r="CE58" i="165"/>
  <c r="CB32" i="165"/>
  <c r="CB36" i="165"/>
  <c r="CB90" i="165"/>
  <c r="CB34" i="165"/>
  <c r="CB89" i="165"/>
  <c r="CE61" i="165"/>
  <c r="CB52" i="165"/>
  <c r="CN74" i="165"/>
  <c r="CN3" i="165" s="1"/>
  <c r="CB46" i="165"/>
  <c r="CB49" i="165"/>
  <c r="CB44" i="165"/>
  <c r="CB79" i="165"/>
  <c r="CB63" i="165"/>
  <c r="CE79" i="165"/>
  <c r="CB54" i="165"/>
  <c r="CB33" i="165"/>
  <c r="CB57" i="165"/>
  <c r="CE51" i="165"/>
  <c r="CB42" i="165"/>
  <c r="CB56" i="165"/>
  <c r="CB45" i="165"/>
  <c r="CB35" i="165"/>
  <c r="CB84" i="165"/>
  <c r="CB53" i="165"/>
  <c r="CE49" i="165"/>
  <c r="D74" i="165"/>
  <c r="D94" i="165"/>
  <c r="D64" i="165"/>
  <c r="D69" i="165"/>
  <c r="CO3" i="165"/>
  <c r="C64" i="165"/>
  <c r="C80" i="165"/>
  <c r="C59" i="165"/>
  <c r="C65" i="165"/>
  <c r="BY3" i="165"/>
  <c r="DG3" i="165"/>
  <c r="CE74" i="165" l="1"/>
  <c r="CB64" i="165"/>
  <c r="CB59" i="165"/>
  <c r="D75" i="165"/>
  <c r="CE64" i="165"/>
  <c r="CE94" i="165"/>
  <c r="CB65" i="165"/>
  <c r="CE69" i="165"/>
  <c r="CB80" i="165"/>
  <c r="D95" i="165"/>
  <c r="D65" i="165"/>
  <c r="D80" i="165"/>
  <c r="D90" i="165"/>
  <c r="D70" i="165"/>
  <c r="C66" i="165"/>
  <c r="C60" i="165"/>
  <c r="C81" i="165"/>
  <c r="CB60" i="165" l="1"/>
  <c r="CB66" i="165"/>
  <c r="CE70" i="165"/>
  <c r="CE90" i="165"/>
  <c r="CE75" i="165"/>
  <c r="D77" i="165"/>
  <c r="D76" i="165"/>
  <c r="CB81" i="165"/>
  <c r="CE65" i="165"/>
  <c r="CE95" i="165"/>
  <c r="CE80" i="165"/>
  <c r="D96" i="165"/>
  <c r="D67" i="165"/>
  <c r="D66" i="165"/>
  <c r="D72" i="165"/>
  <c r="D71" i="165"/>
  <c r="D92" i="165"/>
  <c r="D91" i="165"/>
  <c r="D81" i="165"/>
  <c r="BZ3" i="165"/>
  <c r="C67" i="165"/>
  <c r="C61" i="165"/>
  <c r="C82" i="165"/>
  <c r="CE66" i="165" l="1"/>
  <c r="CE67" i="165"/>
  <c r="CE71" i="165"/>
  <c r="CE96" i="165"/>
  <c r="CB82" i="165"/>
  <c r="CE72" i="165"/>
  <c r="CE92" i="165"/>
  <c r="CB61" i="165"/>
  <c r="CE76" i="165"/>
  <c r="CE77" i="165"/>
  <c r="CB67" i="165"/>
  <c r="CE81" i="165"/>
  <c r="CE91" i="165"/>
  <c r="D97" i="165"/>
  <c r="D82" i="165"/>
  <c r="C62" i="165"/>
  <c r="DH3" i="165"/>
  <c r="CB62" i="165" l="1"/>
  <c r="CB3" i="165" s="1"/>
  <c r="CE82" i="165"/>
  <c r="CE97" i="165"/>
  <c r="D98" i="165"/>
  <c r="D83" i="165"/>
  <c r="CE98" i="165" l="1"/>
  <c r="CE83" i="165"/>
  <c r="D99" i="165"/>
  <c r="D84" i="165"/>
  <c r="CC3" i="165"/>
  <c r="CE84" i="165" l="1"/>
  <c r="CE99" i="165"/>
  <c r="D100" i="165"/>
  <c r="D85" i="165"/>
  <c r="CE100" i="165" l="1"/>
  <c r="CE85" i="165"/>
  <c r="D102" i="165"/>
  <c r="D101" i="165"/>
  <c r="D86" i="165"/>
  <c r="CE101" i="165" l="1"/>
  <c r="CE86" i="165"/>
  <c r="CE102" i="165"/>
  <c r="D87" i="165"/>
  <c r="DI3" i="165"/>
  <c r="F63" i="165"/>
  <c r="F59" i="165"/>
  <c r="CK59" i="165" l="1"/>
  <c r="CE87" i="165"/>
  <c r="CE3" i="165" s="1"/>
  <c r="CK63" i="165"/>
  <c r="F60" i="165" l="1"/>
  <c r="CK60" i="165" l="1"/>
  <c r="F61" i="165"/>
  <c r="CK61" i="165" l="1"/>
  <c r="F62" i="165"/>
  <c r="DK3" i="165"/>
  <c r="CK62" i="165" l="1"/>
  <c r="CK3" i="165" s="1"/>
</calcChain>
</file>

<file path=xl/sharedStrings.xml><?xml version="1.0" encoding="utf-8"?>
<sst xmlns="http://schemas.openxmlformats.org/spreadsheetml/2006/main" count="18940" uniqueCount="78">
  <si>
    <t>HBW</t>
  </si>
  <si>
    <t>HBO</t>
  </si>
  <si>
    <t>HBShp</t>
  </si>
  <si>
    <t>NHBW</t>
  </si>
  <si>
    <t>NHBNW</t>
  </si>
  <si>
    <t>IX</t>
  </si>
  <si>
    <t>XI</t>
  </si>
  <si>
    <t>Min</t>
  </si>
  <si>
    <t>HBOth</t>
  </si>
  <si>
    <t>LT</t>
  </si>
  <si>
    <t>MD</t>
  </si>
  <si>
    <t>HV</t>
  </si>
  <si>
    <t>Mile</t>
  </si>
  <si>
    <t>Sum</t>
  </si>
  <si>
    <t>Model</t>
  </si>
  <si>
    <t>Observed</t>
  </si>
  <si>
    <t>Time</t>
  </si>
  <si>
    <t>Average Trip Length</t>
  </si>
  <si>
    <t>Daily</t>
  </si>
  <si>
    <t>Diff</t>
  </si>
  <si>
    <t>% Diff</t>
  </si>
  <si>
    <t>;MINUTE</t>
  </si>
  <si>
    <t>HBSCH_PR</t>
  </si>
  <si>
    <t>HBSCH_SC</t>
  </si>
  <si>
    <t>HBSHP</t>
  </si>
  <si>
    <t>HBOTH</t>
  </si>
  <si>
    <t>Distance</t>
  </si>
  <si>
    <t>NHB</t>
  </si>
  <si>
    <t>Sumproduct</t>
  </si>
  <si>
    <t>Calculate %</t>
  </si>
  <si>
    <t>Sum Trips</t>
  </si>
  <si>
    <t>Max</t>
  </si>
  <si>
    <t>Normazied Adjusted Friction Factors</t>
  </si>
  <si>
    <t>Round</t>
  </si>
  <si>
    <t>Final Friction Factors</t>
  </si>
  <si>
    <t>Last Round Friction Factors</t>
  </si>
  <si>
    <t>Calculate Adj Fac</t>
  </si>
  <si>
    <t>Adjust Friction Factors - Raw</t>
  </si>
  <si>
    <t>Hand Adjusted Friction Factors</t>
  </si>
  <si>
    <t>Compare Model vs. Observed</t>
  </si>
  <si>
    <t>MidPoint</t>
  </si>
  <si>
    <t>Avg Trip Length</t>
  </si>
  <si>
    <t>Model TLF Gen Cost 1-Min Bin</t>
  </si>
  <si>
    <t>HBSch_Pr</t>
  </si>
  <si>
    <t>HBSch_Sc</t>
  </si>
  <si>
    <t>Avg Length</t>
  </si>
  <si>
    <t>Mid</t>
  </si>
  <si>
    <t>Generalized Cost</t>
  </si>
  <si>
    <t>HBSchPr</t>
  </si>
  <si>
    <t>HBSchSc</t>
  </si>
  <si>
    <t>Observed Average Trip Length:</t>
  </si>
  <si>
    <t>Index</t>
  </si>
  <si>
    <t>Trip Purpose</t>
  </si>
  <si>
    <t>for chart</t>
  </si>
  <si>
    <t>Resident</t>
  </si>
  <si>
    <t>HBSch Primary</t>
  </si>
  <si>
    <t>HBSch Second.</t>
  </si>
  <si>
    <t>Regional Avg</t>
  </si>
  <si>
    <t>Bin</t>
  </si>
  <si>
    <t>Last Round</t>
  </si>
  <si>
    <t>Final</t>
  </si>
  <si>
    <t>Normalized</t>
  </si>
  <si>
    <t>Format Data for Calibration Charts</t>
  </si>
  <si>
    <t>Dist</t>
  </si>
  <si>
    <t>GC</t>
  </si>
  <si>
    <t>Truck</t>
  </si>
  <si>
    <t>BIN</t>
  </si>
  <si>
    <t>TRIPPURP</t>
  </si>
  <si>
    <t>FREQ</t>
  </si>
  <si>
    <t>TLFTYPE</t>
  </si>
  <si>
    <t>STAGE</t>
  </si>
  <si>
    <t>v9 Final Smoothing</t>
  </si>
  <si>
    <t>IX_MD</t>
  </si>
  <si>
    <t>IX_HV</t>
  </si>
  <si>
    <t>XI_MD</t>
  </si>
  <si>
    <t>XI_HV</t>
  </si>
  <si>
    <t>Key</t>
  </si>
  <si>
    <t>;BIN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</si>
</sst>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  <numFmt numFmtId="166" formatCode="0.0"/>
    <numFmt numFmtId="167" formatCode="_(* #,##0.0_);_(* \(#,##0.0\);_(* &quot;-&quot;??_);_(@_)"/>
    <numFmt numFmtId="168" formatCode="0.0%"/>
    <numFmt numFmtId="169" formatCode="_(* #,##0.00000_);_(* \(#,##0.00000\);_(* &quot;-&quot;??_);_(@_)"/>
    <numFmt numFmtId="170" formatCode="_(* #,##0.0000000_);_(* \(#,##0.0000000\);_(* &quot;-&quot;??_);_(@_)"/>
    <numFmt numFmtId="171" formatCode="0.000"/>
    <numFmt numFmtId="172" formatCode="0.0000000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10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8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u/>
      <sz val="18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u/>
      <sz val="18"/>
      <color rgb="FFFF000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u/>
      <sz val="11"/>
      <color rgb="FF0000FF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</borders>
  <cellStyleXfs count="12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0" fontId="18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</cellStyleXfs>
  <cellXfs count="161">
    <xf numFmtId="0" fontId="0" fillId="0" borderId="0" xfId="0"/>
    <xf numFmtId="168" fontId="0" fillId="33" borderId="0" xfId="121" applyNumberFormat="1" applyFont="1" applyFill="1" applyAlignment="1">
      <alignment horizontal="center"/>
    </xf>
    <xf numFmtId="37" fontId="0" fillId="33" borderId="0" xfId="0" applyNumberFormat="1" applyFill="1" applyAlignment="1">
      <alignment horizontal="center"/>
    </xf>
    <xf numFmtId="166" fontId="0" fillId="33" borderId="0" xfId="0" applyNumberFormat="1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167" fontId="0" fillId="34" borderId="0" xfId="42" applyNumberFormat="1" applyFont="1" applyFill="1"/>
    <xf numFmtId="164" fontId="0" fillId="34" borderId="0" xfId="42" applyNumberFormat="1" applyFont="1" applyFill="1"/>
    <xf numFmtId="165" fontId="21" fillId="34" borderId="0" xfId="42" applyNumberFormat="1" applyFont="1" applyFill="1"/>
    <xf numFmtId="0" fontId="24" fillId="34" borderId="0" xfId="0" applyFont="1" applyFill="1" applyAlignment="1">
      <alignment horizontal="left"/>
    </xf>
    <xf numFmtId="0" fontId="16" fillId="34" borderId="0" xfId="0" applyFont="1" applyFill="1" applyAlignment="1">
      <alignment horizontal="center"/>
    </xf>
    <xf numFmtId="43" fontId="23" fillId="34" borderId="0" xfId="42" applyFont="1" applyFill="1" applyAlignment="1">
      <alignment horizontal="center"/>
    </xf>
    <xf numFmtId="0" fontId="27" fillId="34" borderId="0" xfId="0" applyFont="1" applyFill="1"/>
    <xf numFmtId="0" fontId="16" fillId="35" borderId="0" xfId="0" applyFont="1" applyFill="1" applyAlignment="1">
      <alignment horizontal="right"/>
    </xf>
    <xf numFmtId="0" fontId="27" fillId="36" borderId="0" xfId="0" applyFont="1" applyFill="1"/>
    <xf numFmtId="0" fontId="0" fillId="35" borderId="0" xfId="0" applyFill="1" applyAlignment="1">
      <alignment horizontal="center"/>
    </xf>
    <xf numFmtId="167" fontId="0" fillId="35" borderId="0" xfId="42" applyNumberFormat="1" applyFont="1" applyFill="1"/>
    <xf numFmtId="164" fontId="0" fillId="35" borderId="0" xfId="42" applyNumberFormat="1" applyFont="1" applyFill="1"/>
    <xf numFmtId="0" fontId="16" fillId="35" borderId="0" xfId="0" applyFont="1" applyFill="1" applyAlignment="1">
      <alignment horizontal="center"/>
    </xf>
    <xf numFmtId="0" fontId="26" fillId="34" borderId="0" xfId="0" applyFont="1" applyFill="1"/>
    <xf numFmtId="0" fontId="31" fillId="34" borderId="0" xfId="0" applyFont="1" applyFill="1"/>
    <xf numFmtId="0" fontId="32" fillId="34" borderId="0" xfId="0" applyFont="1" applyFill="1" applyAlignment="1">
      <alignment horizontal="center"/>
    </xf>
    <xf numFmtId="165" fontId="26" fillId="34" borderId="0" xfId="42" applyNumberFormat="1" applyFont="1" applyFill="1"/>
    <xf numFmtId="165" fontId="27" fillId="34" borderId="0" xfId="42" applyNumberFormat="1" applyFont="1" applyFill="1"/>
    <xf numFmtId="165" fontId="31" fillId="34" borderId="0" xfId="42" applyNumberFormat="1" applyFont="1" applyFill="1"/>
    <xf numFmtId="0" fontId="21" fillId="34" borderId="0" xfId="0" applyFont="1" applyFill="1"/>
    <xf numFmtId="0" fontId="32" fillId="34" borderId="0" xfId="0" applyFont="1" applyFill="1"/>
    <xf numFmtId="165" fontId="0" fillId="34" borderId="0" xfId="42" applyNumberFormat="1" applyFont="1" applyFill="1"/>
    <xf numFmtId="165" fontId="32" fillId="34" borderId="0" xfId="42" applyNumberFormat="1" applyFont="1" applyFill="1"/>
    <xf numFmtId="0" fontId="33" fillId="34" borderId="0" xfId="0" applyFont="1" applyFill="1" applyAlignment="1">
      <alignment horizontal="right"/>
    </xf>
    <xf numFmtId="43" fontId="32" fillId="34" borderId="0" xfId="42" applyFont="1" applyFill="1"/>
    <xf numFmtId="165" fontId="21" fillId="34" borderId="0" xfId="0" applyNumberFormat="1" applyFont="1" applyFill="1"/>
    <xf numFmtId="165" fontId="25" fillId="34" borderId="0" xfId="0" applyNumberFormat="1" applyFont="1" applyFill="1"/>
    <xf numFmtId="0" fontId="14" fillId="0" borderId="0" xfId="0" applyFont="1"/>
    <xf numFmtId="165" fontId="16" fillId="35" borderId="0" xfId="42" applyNumberFormat="1" applyFont="1" applyFill="1" applyAlignment="1">
      <alignment horizontal="center"/>
    </xf>
    <xf numFmtId="165" fontId="22" fillId="35" borderId="0" xfId="42" applyNumberFormat="1" applyFont="1" applyFill="1" applyAlignment="1">
      <alignment horizontal="center"/>
    </xf>
    <xf numFmtId="0" fontId="21" fillId="34" borderId="0" xfId="0" applyFont="1" applyFill="1" applyAlignment="1">
      <alignment horizontal="center"/>
    </xf>
    <xf numFmtId="164" fontId="0" fillId="34" borderId="0" xfId="0" applyNumberFormat="1" applyFill="1"/>
    <xf numFmtId="166" fontId="0" fillId="34" borderId="0" xfId="0" applyNumberFormat="1" applyFill="1" applyAlignment="1">
      <alignment horizontal="center"/>
    </xf>
    <xf numFmtId="0" fontId="22" fillId="35" borderId="0" xfId="122" applyFont="1" applyFill="1" applyAlignment="1">
      <alignment horizontal="center"/>
    </xf>
    <xf numFmtId="37" fontId="28" fillId="38" borderId="0" xfId="42" applyNumberFormat="1" applyFont="1" applyFill="1" applyAlignment="1">
      <alignment horizontal="center"/>
    </xf>
    <xf numFmtId="37" fontId="0" fillId="38" borderId="0" xfId="0" applyNumberForma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16" fillId="35" borderId="0" xfId="0" applyFont="1" applyFill="1"/>
    <xf numFmtId="0" fontId="35" fillId="34" borderId="0" xfId="0" applyFont="1" applyFill="1" applyAlignment="1">
      <alignment horizontal="center"/>
    </xf>
    <xf numFmtId="0" fontId="36" fillId="34" borderId="0" xfId="0" applyFont="1" applyFill="1" applyAlignment="1">
      <alignment horizontal="right"/>
    </xf>
    <xf numFmtId="0" fontId="37" fillId="34" borderId="0" xfId="0" applyFont="1" applyFill="1" applyAlignment="1">
      <alignment horizontal="center"/>
    </xf>
    <xf numFmtId="0" fontId="0" fillId="35" borderId="13" xfId="0" applyFill="1" applyBorder="1" applyAlignment="1">
      <alignment horizontal="center"/>
    </xf>
    <xf numFmtId="0" fontId="22" fillId="35" borderId="18" xfId="0" applyFont="1" applyFill="1" applyBorder="1" applyAlignment="1">
      <alignment horizontal="center"/>
    </xf>
    <xf numFmtId="0" fontId="16" fillId="35" borderId="19" xfId="0" applyFont="1" applyFill="1" applyBorder="1" applyAlignment="1">
      <alignment horizontal="center"/>
    </xf>
    <xf numFmtId="37" fontId="28" fillId="33" borderId="0" xfId="42" applyNumberFormat="1" applyFont="1" applyFill="1" applyAlignment="1">
      <alignment horizontal="center"/>
    </xf>
    <xf numFmtId="0" fontId="38" fillId="34" borderId="0" xfId="0" applyFont="1" applyFill="1" applyAlignment="1">
      <alignment horizontal="center"/>
    </xf>
    <xf numFmtId="166" fontId="25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left"/>
    </xf>
    <xf numFmtId="0" fontId="39" fillId="35" borderId="0" xfId="0" applyFont="1" applyFill="1" applyAlignment="1">
      <alignment horizontal="center"/>
    </xf>
    <xf numFmtId="0" fontId="39" fillId="35" borderId="17" xfId="0" applyFont="1" applyFill="1" applyBorder="1" applyAlignment="1">
      <alignment horizontal="center"/>
    </xf>
    <xf numFmtId="0" fontId="14" fillId="35" borderId="0" xfId="0" applyFont="1" applyFill="1" applyAlignment="1">
      <alignment horizontal="center"/>
    </xf>
    <xf numFmtId="0" fontId="21" fillId="35" borderId="0" xfId="0" applyFont="1" applyFill="1" applyAlignment="1">
      <alignment horizontal="center"/>
    </xf>
    <xf numFmtId="0" fontId="0" fillId="35" borderId="16" xfId="0" applyFill="1" applyBorder="1" applyAlignment="1">
      <alignment horizontal="center"/>
    </xf>
    <xf numFmtId="0" fontId="16" fillId="35" borderId="0" xfId="0" applyFont="1" applyFill="1" applyAlignment="1">
      <alignment horizontal="left"/>
    </xf>
    <xf numFmtId="167" fontId="0" fillId="37" borderId="0" xfId="42" applyNumberFormat="1" applyFont="1" applyFill="1"/>
    <xf numFmtId="0" fontId="40" fillId="35" borderId="0" xfId="0" applyFont="1" applyFill="1" applyAlignment="1">
      <alignment horizontal="center"/>
    </xf>
    <xf numFmtId="0" fontId="25" fillId="35" borderId="0" xfId="0" applyFont="1" applyFill="1" applyAlignment="1">
      <alignment horizontal="center"/>
    </xf>
    <xf numFmtId="0" fontId="28" fillId="37" borderId="0" xfId="0" applyFont="1" applyFill="1" applyAlignment="1">
      <alignment horizontal="center"/>
    </xf>
    <xf numFmtId="0" fontId="28" fillId="35" borderId="0" xfId="0" applyFont="1" applyFill="1" applyAlignment="1">
      <alignment horizontal="center"/>
    </xf>
    <xf numFmtId="0" fontId="28" fillId="35" borderId="11" xfId="0" applyFont="1" applyFill="1" applyBorder="1" applyAlignment="1">
      <alignment horizontal="center"/>
    </xf>
    <xf numFmtId="166" fontId="28" fillId="33" borderId="0" xfId="0" applyNumberFormat="1" applyFont="1" applyFill="1" applyAlignment="1">
      <alignment horizontal="center"/>
    </xf>
    <xf numFmtId="164" fontId="30" fillId="35" borderId="0" xfId="42" applyNumberFormat="1" applyFont="1" applyFill="1"/>
    <xf numFmtId="164" fontId="21" fillId="35" borderId="0" xfId="42" applyNumberFormat="1" applyFont="1" applyFill="1"/>
    <xf numFmtId="0" fontId="14" fillId="35" borderId="10" xfId="42" applyNumberFormat="1" applyFont="1" applyFill="1" applyBorder="1" applyAlignment="1">
      <alignment horizontal="center"/>
    </xf>
    <xf numFmtId="0" fontId="14" fillId="35" borderId="0" xfId="42" applyNumberFormat="1" applyFont="1" applyFill="1" applyAlignment="1">
      <alignment horizontal="center"/>
    </xf>
    <xf numFmtId="0" fontId="14" fillId="35" borderId="0" xfId="42" applyNumberFormat="1" applyFont="1" applyFill="1" applyBorder="1" applyAlignment="1">
      <alignment horizontal="center"/>
    </xf>
    <xf numFmtId="167" fontId="21" fillId="37" borderId="10" xfId="42" applyNumberFormat="1" applyFont="1" applyFill="1" applyBorder="1"/>
    <xf numFmtId="167" fontId="21" fillId="37" borderId="0" xfId="42" applyNumberFormat="1" applyFont="1" applyFill="1" applyBorder="1"/>
    <xf numFmtId="170" fontId="0" fillId="35" borderId="10" xfId="42" applyNumberFormat="1" applyFont="1" applyFill="1" applyBorder="1"/>
    <xf numFmtId="170" fontId="0" fillId="35" borderId="0" xfId="42" applyNumberFormat="1" applyFont="1" applyFill="1" applyBorder="1"/>
    <xf numFmtId="169" fontId="32" fillId="35" borderId="10" xfId="42" applyNumberFormat="1" applyFont="1" applyFill="1" applyBorder="1"/>
    <xf numFmtId="169" fontId="32" fillId="35" borderId="0" xfId="42" applyNumberFormat="1" applyFont="1" applyFill="1" applyBorder="1"/>
    <xf numFmtId="0" fontId="42" fillId="34" borderId="0" xfId="0" applyFont="1" applyFill="1" applyAlignment="1">
      <alignment horizontal="right"/>
    </xf>
    <xf numFmtId="167" fontId="30" fillId="34" borderId="0" xfId="42" applyNumberFormat="1" applyFont="1" applyFill="1" applyAlignment="1">
      <alignment horizontal="center"/>
    </xf>
    <xf numFmtId="0" fontId="34" fillId="35" borderId="0" xfId="0" applyFont="1" applyFill="1" applyAlignment="1">
      <alignment horizontal="left"/>
    </xf>
    <xf numFmtId="0" fontId="39" fillId="35" borderId="10" xfId="0" applyFont="1" applyFill="1" applyBorder="1"/>
    <xf numFmtId="164" fontId="32" fillId="35" borderId="0" xfId="42" applyNumberFormat="1" applyFont="1" applyFill="1" applyAlignment="1"/>
    <xf numFmtId="164" fontId="32" fillId="35" borderId="0" xfId="42" applyNumberFormat="1" applyFont="1" applyFill="1" applyBorder="1" applyAlignment="1"/>
    <xf numFmtId="0" fontId="43" fillId="34" borderId="0" xfId="0" applyFont="1" applyFill="1"/>
    <xf numFmtId="0" fontId="29" fillId="34" borderId="0" xfId="0" applyFont="1" applyFill="1" applyAlignment="1">
      <alignment horizontal="center"/>
    </xf>
    <xf numFmtId="0" fontId="34" fillId="35" borderId="0" xfId="0" applyFont="1" applyFill="1" applyAlignment="1">
      <alignment horizontal="center"/>
    </xf>
    <xf numFmtId="0" fontId="34" fillId="35" borderId="10" xfId="122" applyFont="1" applyFill="1" applyBorder="1" applyAlignment="1">
      <alignment horizontal="center"/>
    </xf>
    <xf numFmtId="0" fontId="34" fillId="35" borderId="0" xfId="122" applyFont="1" applyFill="1" applyAlignment="1">
      <alignment horizontal="center"/>
    </xf>
    <xf numFmtId="170" fontId="14" fillId="35" borderId="10" xfId="42" applyNumberFormat="1" applyFont="1" applyFill="1" applyBorder="1" applyAlignment="1">
      <alignment horizontal="center"/>
    </xf>
    <xf numFmtId="170" fontId="14" fillId="39" borderId="10" xfId="42" applyNumberFormat="1" applyFont="1" applyFill="1" applyBorder="1" applyAlignment="1">
      <alignment horizontal="center"/>
    </xf>
    <xf numFmtId="0" fontId="14" fillId="34" borderId="0" xfId="0" applyFont="1" applyFill="1" applyAlignment="1">
      <alignment horizontal="center"/>
    </xf>
    <xf numFmtId="0" fontId="44" fillId="34" borderId="0" xfId="0" applyFont="1" applyFill="1"/>
    <xf numFmtId="0" fontId="42" fillId="34" borderId="0" xfId="0" applyFont="1" applyFill="1" applyAlignment="1">
      <alignment horizontal="center"/>
    </xf>
    <xf numFmtId="0" fontId="30" fillId="34" borderId="0" xfId="0" applyFont="1" applyFill="1" applyAlignment="1">
      <alignment horizontal="center"/>
    </xf>
    <xf numFmtId="0" fontId="0" fillId="33" borderId="21" xfId="0" applyFill="1" applyBorder="1" applyAlignment="1">
      <alignment horizontal="left"/>
    </xf>
    <xf numFmtId="166" fontId="28" fillId="33" borderId="21" xfId="0" applyNumberFormat="1" applyFont="1" applyFill="1" applyBorder="1" applyAlignment="1">
      <alignment horizontal="center"/>
    </xf>
    <xf numFmtId="166" fontId="30" fillId="34" borderId="0" xfId="0" applyNumberFormat="1" applyFont="1" applyFill="1" applyAlignment="1">
      <alignment horizontal="center"/>
    </xf>
    <xf numFmtId="171" fontId="30" fillId="34" borderId="0" xfId="42" applyNumberFormat="1" applyFont="1" applyFill="1" applyBorder="1" applyAlignment="1">
      <alignment horizontal="center"/>
    </xf>
    <xf numFmtId="166" fontId="30" fillId="34" borderId="0" xfId="42" applyNumberFormat="1" applyFont="1" applyFill="1" applyBorder="1" applyAlignment="1">
      <alignment horizontal="center"/>
    </xf>
    <xf numFmtId="0" fontId="0" fillId="33" borderId="20" xfId="0" applyFill="1" applyBorder="1" applyAlignment="1">
      <alignment horizontal="left"/>
    </xf>
    <xf numFmtId="166" fontId="28" fillId="33" borderId="20" xfId="0" applyNumberFormat="1" applyFont="1" applyFill="1" applyBorder="1" applyAlignment="1">
      <alignment horizontal="center"/>
    </xf>
    <xf numFmtId="9" fontId="30" fillId="34" borderId="0" xfId="121" applyFont="1" applyFill="1" applyAlignment="1">
      <alignment horizontal="center"/>
    </xf>
    <xf numFmtId="168" fontId="30" fillId="34" borderId="0" xfId="121" applyNumberFormat="1" applyFont="1" applyFill="1" applyAlignment="1">
      <alignment horizontal="center"/>
    </xf>
    <xf numFmtId="166" fontId="30" fillId="34" borderId="0" xfId="42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171" fontId="30" fillId="34" borderId="0" xfId="42" applyNumberFormat="1" applyFont="1" applyFill="1" applyAlignment="1">
      <alignment horizontal="center"/>
    </xf>
    <xf numFmtId="0" fontId="45" fillId="34" borderId="0" xfId="0" applyFont="1" applyFill="1" applyAlignment="1">
      <alignment horizontal="center"/>
    </xf>
    <xf numFmtId="0" fontId="22" fillId="35" borderId="10" xfId="122" applyFont="1" applyFill="1" applyBorder="1" applyAlignment="1">
      <alignment horizontal="center"/>
    </xf>
    <xf numFmtId="37" fontId="21" fillId="33" borderId="10" xfId="42" applyNumberFormat="1" applyFont="1" applyFill="1" applyBorder="1" applyAlignment="1">
      <alignment horizontal="center"/>
    </xf>
    <xf numFmtId="164" fontId="21" fillId="35" borderId="10" xfId="42" applyNumberFormat="1" applyFont="1" applyFill="1" applyBorder="1"/>
    <xf numFmtId="164" fontId="30" fillId="35" borderId="10" xfId="42" applyNumberFormat="1" applyFont="1" applyFill="1" applyBorder="1"/>
    <xf numFmtId="0" fontId="16" fillId="35" borderId="10" xfId="0" applyFont="1" applyFill="1" applyBorder="1" applyAlignment="1">
      <alignment horizontal="center"/>
    </xf>
    <xf numFmtId="170" fontId="28" fillId="33" borderId="0" xfId="42" applyNumberFormat="1" applyFont="1" applyFill="1" applyAlignment="1">
      <alignment horizontal="center"/>
    </xf>
    <xf numFmtId="170" fontId="0" fillId="35" borderId="0" xfId="42" applyNumberFormat="1" applyFont="1" applyFill="1"/>
    <xf numFmtId="0" fontId="0" fillId="35" borderId="10" xfId="0" applyFill="1" applyBorder="1" applyAlignment="1">
      <alignment horizontal="center"/>
    </xf>
    <xf numFmtId="170" fontId="28" fillId="33" borderId="10" xfId="42" applyNumberFormat="1" applyFont="1" applyFill="1" applyBorder="1" applyAlignment="1">
      <alignment horizontal="center"/>
    </xf>
    <xf numFmtId="170" fontId="41" fillId="40" borderId="10" xfId="42" applyNumberFormat="1" applyFont="1" applyFill="1" applyBorder="1" applyAlignment="1">
      <alignment horizontal="center"/>
    </xf>
    <xf numFmtId="0" fontId="14" fillId="37" borderId="0" xfId="0" applyFont="1" applyFill="1" applyAlignment="1">
      <alignment horizontal="center"/>
    </xf>
    <xf numFmtId="166" fontId="30" fillId="37" borderId="0" xfId="42" applyNumberFormat="1" applyFont="1" applyFill="1" applyAlignment="1">
      <alignment horizontal="center"/>
    </xf>
    <xf numFmtId="166" fontId="30" fillId="37" borderId="10" xfId="42" applyNumberFormat="1" applyFont="1" applyFill="1" applyBorder="1" applyAlignment="1">
      <alignment horizontal="center"/>
    </xf>
    <xf numFmtId="166" fontId="46" fillId="34" borderId="0" xfId="42" applyNumberFormat="1" applyFont="1" applyFill="1" applyAlignment="1">
      <alignment horizontal="center"/>
    </xf>
    <xf numFmtId="170" fontId="28" fillId="33" borderId="0" xfId="42" applyNumberFormat="1" applyFont="1" applyFill="1"/>
    <xf numFmtId="0" fontId="0" fillId="38" borderId="16" xfId="0" applyFill="1" applyBorder="1" applyAlignment="1">
      <alignment horizontal="center"/>
    </xf>
    <xf numFmtId="170" fontId="21" fillId="40" borderId="10" xfId="42" applyNumberFormat="1" applyFont="1" applyFill="1" applyBorder="1" applyAlignment="1">
      <alignment horizontal="center"/>
    </xf>
    <xf numFmtId="0" fontId="14" fillId="38" borderId="0" xfId="0" applyFont="1" applyFill="1" applyAlignment="1">
      <alignment horizontal="center"/>
    </xf>
    <xf numFmtId="0" fontId="28" fillId="38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1" fontId="28" fillId="33" borderId="0" xfId="0" applyNumberFormat="1" applyFont="1" applyFill="1"/>
    <xf numFmtId="170" fontId="28" fillId="33" borderId="10" xfId="42" applyNumberFormat="1" applyFont="1" applyFill="1" applyBorder="1"/>
    <xf numFmtId="170" fontId="25" fillId="33" borderId="0" xfId="42" applyNumberFormat="1" applyFont="1" applyFill="1"/>
    <xf numFmtId="165" fontId="25" fillId="33" borderId="0" xfId="42" applyNumberFormat="1" applyFont="1" applyFill="1"/>
    <xf numFmtId="0" fontId="25" fillId="35" borderId="0" xfId="0" applyFont="1" applyFill="1"/>
    <xf numFmtId="170" fontId="14" fillId="0" borderId="0" xfId="42" applyNumberFormat="1" applyFont="1" applyFill="1"/>
    <xf numFmtId="168" fontId="0" fillId="38" borderId="0" xfId="121" applyNumberFormat="1" applyFont="1" applyFill="1" applyAlignment="1">
      <alignment horizontal="center"/>
    </xf>
    <xf numFmtId="168" fontId="0" fillId="42" borderId="0" xfId="121" applyNumberFormat="1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170" fontId="21" fillId="33" borderId="0" xfId="42" applyNumberFormat="1" applyFont="1" applyFill="1"/>
    <xf numFmtId="172" fontId="21" fillId="33" borderId="0" xfId="0" applyNumberFormat="1" applyFont="1" applyFill="1"/>
    <xf numFmtId="0" fontId="0" fillId="35" borderId="0" xfId="0" applyFill="1"/>
    <xf numFmtId="170" fontId="25" fillId="41" borderId="12" xfId="42" applyNumberFormat="1" applyFont="1" applyFill="1" applyBorder="1" applyAlignment="1">
      <alignment horizontal="center"/>
    </xf>
    <xf numFmtId="172" fontId="28" fillId="33" borderId="10" xfId="0" applyNumberFormat="1" applyFont="1" applyFill="1" applyBorder="1"/>
    <xf numFmtId="168" fontId="25" fillId="33" borderId="0" xfId="121" applyNumberFormat="1" applyFont="1" applyFill="1" applyAlignment="1">
      <alignment horizontal="center"/>
    </xf>
    <xf numFmtId="168" fontId="25" fillId="38" borderId="0" xfId="121" applyNumberFormat="1" applyFont="1" applyFill="1" applyAlignment="1">
      <alignment horizontal="center"/>
    </xf>
    <xf numFmtId="168" fontId="25" fillId="42" borderId="0" xfId="121" applyNumberFormat="1" applyFont="1" applyFill="1" applyAlignment="1">
      <alignment horizontal="center"/>
    </xf>
    <xf numFmtId="0" fontId="47" fillId="34" borderId="0" xfId="0" applyFont="1" applyFill="1" applyAlignment="1">
      <alignment horizontal="left"/>
    </xf>
    <xf numFmtId="0" fontId="24" fillId="35" borderId="14" xfId="0" applyFont="1" applyFill="1" applyBorder="1" applyAlignment="1">
      <alignment horizontal="center"/>
    </xf>
    <xf numFmtId="0" fontId="24" fillId="35" borderId="15" xfId="0" applyFont="1" applyFill="1" applyBorder="1" applyAlignment="1">
      <alignment horizontal="center"/>
    </xf>
    <xf numFmtId="165" fontId="16" fillId="35" borderId="0" xfId="42" applyNumberFormat="1" applyFont="1" applyFill="1" applyAlignment="1">
      <alignment horizontal="center"/>
    </xf>
    <xf numFmtId="0" fontId="16" fillId="35" borderId="20" xfId="0" applyFont="1" applyFill="1" applyBorder="1" applyAlignment="1">
      <alignment horizontal="center"/>
    </xf>
    <xf numFmtId="0" fontId="0" fillId="33" borderId="21" xfId="0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20" xfId="0" applyFill="1" applyBorder="1" applyAlignment="1">
      <alignment horizontal="center" vertical="center"/>
    </xf>
    <xf numFmtId="11" fontId="0" fillId="0" borderId="0" xfId="0" applyNumberFormat="1"/>
    <xf numFmtId="0" fontId="0" fillId="43" borderId="0" xfId="0" applyFill="1"/>
    <xf numFmtId="170" fontId="25" fillId="35" borderId="10" xfId="42" applyNumberFormat="1" applyFont="1" applyFill="1" applyBorder="1" applyAlignment="1">
      <alignment horizontal="center"/>
    </xf>
    <xf numFmtId="170" fontId="25" fillId="35" borderId="0" xfId="42" applyNumberFormat="1" applyFont="1" applyFill="1" applyAlignment="1">
      <alignment horizontal="center"/>
    </xf>
    <xf numFmtId="170" fontId="25" fillId="35" borderId="0" xfId="42" applyNumberFormat="1" applyFont="1" applyFill="1" applyBorder="1" applyAlignment="1">
      <alignment horizontal="center"/>
    </xf>
    <xf numFmtId="170" fontId="25" fillId="39" borderId="10" xfId="42" applyNumberFormat="1" applyFont="1" applyFill="1" applyBorder="1" applyAlignment="1">
      <alignment horizontal="center"/>
    </xf>
    <xf numFmtId="170" fontId="25" fillId="39" borderId="0" xfId="42" applyNumberFormat="1" applyFont="1" applyFill="1" applyAlignment="1">
      <alignment horizontal="center"/>
    </xf>
    <xf numFmtId="170" fontId="25" fillId="39" borderId="0" xfId="42" applyNumberFormat="1" applyFont="1" applyFill="1" applyBorder="1" applyAlignment="1">
      <alignment horizontal="center"/>
    </xf>
  </cellXfs>
  <cellStyles count="123">
    <cellStyle name="20% - Accent1" xfId="19" builtinId="30" customBuiltin="1"/>
    <cellStyle name="20% - Accent1 2" xfId="55" xr:uid="{00000000-0005-0000-0000-000001000000}"/>
    <cellStyle name="20% - Accent1 2 2" xfId="56" xr:uid="{00000000-0005-0000-0000-000002000000}"/>
    <cellStyle name="20% - Accent1 3" xfId="57" xr:uid="{00000000-0005-0000-0000-000003000000}"/>
    <cellStyle name="20% - Accent2" xfId="23" builtinId="34" customBuiltin="1"/>
    <cellStyle name="20% - Accent2 2" xfId="58" xr:uid="{00000000-0005-0000-0000-000005000000}"/>
    <cellStyle name="20% - Accent2 2 2" xfId="59" xr:uid="{00000000-0005-0000-0000-000006000000}"/>
    <cellStyle name="20% - Accent2 3" xfId="60" xr:uid="{00000000-0005-0000-0000-000007000000}"/>
    <cellStyle name="20% - Accent3" xfId="27" builtinId="38" customBuiltin="1"/>
    <cellStyle name="20% - Accent3 2" xfId="61" xr:uid="{00000000-0005-0000-0000-000009000000}"/>
    <cellStyle name="20% - Accent3 2 2" xfId="62" xr:uid="{00000000-0005-0000-0000-00000A000000}"/>
    <cellStyle name="20% - Accent3 3" xfId="63" xr:uid="{00000000-0005-0000-0000-00000B000000}"/>
    <cellStyle name="20% - Accent4" xfId="31" builtinId="42" customBuiltin="1"/>
    <cellStyle name="20% - Accent4 2" xfId="64" xr:uid="{00000000-0005-0000-0000-00000D000000}"/>
    <cellStyle name="20% - Accent4 2 2" xfId="65" xr:uid="{00000000-0005-0000-0000-00000E000000}"/>
    <cellStyle name="20% - Accent4 3" xfId="66" xr:uid="{00000000-0005-0000-0000-00000F000000}"/>
    <cellStyle name="20% - Accent5" xfId="35" builtinId="46" customBuiltin="1"/>
    <cellStyle name="20% - Accent5 2" xfId="67" xr:uid="{00000000-0005-0000-0000-000011000000}"/>
    <cellStyle name="20% - Accent5 2 2" xfId="68" xr:uid="{00000000-0005-0000-0000-000012000000}"/>
    <cellStyle name="20% - Accent5 3" xfId="69" xr:uid="{00000000-0005-0000-0000-000013000000}"/>
    <cellStyle name="20% - Accent6" xfId="39" builtinId="50" customBuiltin="1"/>
    <cellStyle name="20% - Accent6 2" xfId="70" xr:uid="{00000000-0005-0000-0000-000015000000}"/>
    <cellStyle name="20% - Accent6 2 2" xfId="71" xr:uid="{00000000-0005-0000-0000-000016000000}"/>
    <cellStyle name="20% - Accent6 3" xfId="72" xr:uid="{00000000-0005-0000-0000-000017000000}"/>
    <cellStyle name="40% - Accent1" xfId="20" builtinId="31" customBuiltin="1"/>
    <cellStyle name="40% - Accent1 2" xfId="73" xr:uid="{00000000-0005-0000-0000-000019000000}"/>
    <cellStyle name="40% - Accent1 2 2" xfId="74" xr:uid="{00000000-0005-0000-0000-00001A000000}"/>
    <cellStyle name="40% - Accent1 3" xfId="75" xr:uid="{00000000-0005-0000-0000-00001B000000}"/>
    <cellStyle name="40% - Accent2" xfId="24" builtinId="35" customBuiltin="1"/>
    <cellStyle name="40% - Accent2 2" xfId="76" xr:uid="{00000000-0005-0000-0000-00001D000000}"/>
    <cellStyle name="40% - Accent2 2 2" xfId="77" xr:uid="{00000000-0005-0000-0000-00001E000000}"/>
    <cellStyle name="40% - Accent2 3" xfId="78" xr:uid="{00000000-0005-0000-0000-00001F000000}"/>
    <cellStyle name="40% - Accent3" xfId="28" builtinId="39" customBuiltin="1"/>
    <cellStyle name="40% - Accent3 2" xfId="79" xr:uid="{00000000-0005-0000-0000-000021000000}"/>
    <cellStyle name="40% - Accent3 2 2" xfId="80" xr:uid="{00000000-0005-0000-0000-000022000000}"/>
    <cellStyle name="40% - Accent3 3" xfId="81" xr:uid="{00000000-0005-0000-0000-000023000000}"/>
    <cellStyle name="40% - Accent4" xfId="32" builtinId="43" customBuiltin="1"/>
    <cellStyle name="40% - Accent4 2" xfId="82" xr:uid="{00000000-0005-0000-0000-000025000000}"/>
    <cellStyle name="40% - Accent4 2 2" xfId="83" xr:uid="{00000000-0005-0000-0000-000026000000}"/>
    <cellStyle name="40% - Accent4 3" xfId="84" xr:uid="{00000000-0005-0000-0000-000027000000}"/>
    <cellStyle name="40% - Accent5" xfId="36" builtinId="47" customBuiltin="1"/>
    <cellStyle name="40% - Accent5 2" xfId="85" xr:uid="{00000000-0005-0000-0000-000029000000}"/>
    <cellStyle name="40% - Accent5 2 2" xfId="86" xr:uid="{00000000-0005-0000-0000-00002A000000}"/>
    <cellStyle name="40% - Accent5 3" xfId="87" xr:uid="{00000000-0005-0000-0000-00002B000000}"/>
    <cellStyle name="40% - Accent6" xfId="40" builtinId="51" customBuiltin="1"/>
    <cellStyle name="40% - Accent6 2" xfId="88" xr:uid="{00000000-0005-0000-0000-00002D000000}"/>
    <cellStyle name="40% - Accent6 2 2" xfId="89" xr:uid="{00000000-0005-0000-0000-00002E000000}"/>
    <cellStyle name="40% - Accent6 3" xfId="90" xr:uid="{00000000-0005-0000-0000-00002F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3" xr:uid="{00000000-0005-0000-0000-000040000000}"/>
    <cellStyle name="Comma 2 2" xfId="54" xr:uid="{00000000-0005-0000-0000-000041000000}"/>
    <cellStyle name="Comma 2 2 2" xfId="91" xr:uid="{00000000-0005-0000-0000-000042000000}"/>
    <cellStyle name="Comma 2 2 3" xfId="92" xr:uid="{00000000-0005-0000-0000-000043000000}"/>
    <cellStyle name="Comma 2 3" xfId="93" xr:uid="{00000000-0005-0000-0000-000044000000}"/>
    <cellStyle name="Comma 2 4" xfId="94" xr:uid="{00000000-0005-0000-0000-000045000000}"/>
    <cellStyle name="Comma 2 5" xfId="95" xr:uid="{00000000-0005-0000-0000-000046000000}"/>
    <cellStyle name="Comma 3" xfId="44" xr:uid="{00000000-0005-0000-0000-000047000000}"/>
    <cellStyle name="Comma 3 2" xfId="97" xr:uid="{00000000-0005-0000-0000-000048000000}"/>
    <cellStyle name="Comma 3 3" xfId="96" xr:uid="{00000000-0005-0000-0000-000049000000}"/>
    <cellStyle name="Comma 4" xfId="98" xr:uid="{00000000-0005-0000-0000-00004A000000}"/>
    <cellStyle name="Comma 4 2" xfId="99" xr:uid="{00000000-0005-0000-0000-00004B000000}"/>
    <cellStyle name="Comma 5" xfId="100" xr:uid="{00000000-0005-0000-0000-00004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 xr:uid="{00000000-0005-0000-0000-000057000000}"/>
    <cellStyle name="Normal 2 2" xfId="102" xr:uid="{00000000-0005-0000-0000-000058000000}"/>
    <cellStyle name="Normal 2 2 2" xfId="103" xr:uid="{00000000-0005-0000-0000-000059000000}"/>
    <cellStyle name="Normal 2 3" xfId="104" xr:uid="{00000000-0005-0000-0000-00005A000000}"/>
    <cellStyle name="Normal 2 3 2" xfId="105" xr:uid="{00000000-0005-0000-0000-00005B000000}"/>
    <cellStyle name="Normal 2 4" xfId="106" xr:uid="{00000000-0005-0000-0000-00005C000000}"/>
    <cellStyle name="Normal 2 5" xfId="107" xr:uid="{00000000-0005-0000-0000-00005D000000}"/>
    <cellStyle name="Normal 2 6" xfId="108" xr:uid="{00000000-0005-0000-0000-00005E000000}"/>
    <cellStyle name="Normal 2 7" xfId="101" xr:uid="{00000000-0005-0000-0000-00005F000000}"/>
    <cellStyle name="Normal 3" xfId="46" xr:uid="{00000000-0005-0000-0000-000060000000}"/>
    <cellStyle name="Normal 3 2" xfId="47" xr:uid="{00000000-0005-0000-0000-000061000000}"/>
    <cellStyle name="Normal 4" xfId="48" xr:uid="{00000000-0005-0000-0000-000062000000}"/>
    <cellStyle name="Normal 4 2" xfId="110" xr:uid="{00000000-0005-0000-0000-000063000000}"/>
    <cellStyle name="Normal 4 3" xfId="111" xr:uid="{00000000-0005-0000-0000-000064000000}"/>
    <cellStyle name="Normal 4 4" xfId="109" xr:uid="{00000000-0005-0000-0000-000065000000}"/>
    <cellStyle name="Normal 5" xfId="112" xr:uid="{00000000-0005-0000-0000-000066000000}"/>
    <cellStyle name="Normal_Current Dixie Model 2" xfId="122" xr:uid="{00000000-0005-0000-0000-000068000000}"/>
    <cellStyle name="Note" xfId="15" builtinId="10" customBuiltin="1"/>
    <cellStyle name="Note 2" xfId="49" xr:uid="{00000000-0005-0000-0000-00006A000000}"/>
    <cellStyle name="Note 2 2" xfId="113" xr:uid="{00000000-0005-0000-0000-00006B000000}"/>
    <cellStyle name="Note 2 2 2" xfId="114" xr:uid="{00000000-0005-0000-0000-00006C000000}"/>
    <cellStyle name="Note 2 3" xfId="115" xr:uid="{00000000-0005-0000-0000-00006D000000}"/>
    <cellStyle name="Note 3" xfId="50" xr:uid="{00000000-0005-0000-0000-00006E000000}"/>
    <cellStyle name="Output" xfId="10" builtinId="21" customBuiltin="1"/>
    <cellStyle name="Percent" xfId="121" builtinId="5"/>
    <cellStyle name="Percent 2" xfId="51" xr:uid="{00000000-0005-0000-0000-000071000000}"/>
    <cellStyle name="Percent 2 2" xfId="117" xr:uid="{00000000-0005-0000-0000-000072000000}"/>
    <cellStyle name="Percent 2 2 2" xfId="118" xr:uid="{00000000-0005-0000-0000-000073000000}"/>
    <cellStyle name="Percent 2 3" xfId="119" xr:uid="{00000000-0005-0000-0000-000074000000}"/>
    <cellStyle name="Percent 2 4" xfId="120" xr:uid="{00000000-0005-0000-0000-000075000000}"/>
    <cellStyle name="Percent 2 5" xfId="116" xr:uid="{00000000-0005-0000-0000-000076000000}"/>
    <cellStyle name="Percent 3" xfId="52" xr:uid="{00000000-0005-0000-0000-000077000000}"/>
    <cellStyle name="Percent 4" xfId="53" xr:uid="{00000000-0005-0000-0000-000078000000}"/>
    <cellStyle name="Title" xfId="1" builtinId="15" customBuiltin="1"/>
    <cellStyle name="Total" xfId="17" builtinId="25" customBuiltin="1"/>
    <cellStyle name="Warning Text" xfId="14" builtinId="11" customBuiltin="1"/>
  </cellStyles>
  <dxfs count="50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00FF"/>
      <color rgb="FFC145C1"/>
      <color rgb="FFFFFFCC"/>
      <color rgb="FFFFA3A3"/>
      <color rgb="FF8E0000"/>
      <color rgb="FFFF6969"/>
      <color rgb="FF868686"/>
      <color rgb="FF442444"/>
      <color rgb="FF7B417B"/>
      <color rgb="FFC28C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HBW</a:t>
            </a:r>
          </a:p>
        </c:rich>
      </c:tx>
      <c:layout>
        <c:manualLayout>
          <c:xMode val="edge"/>
          <c:yMode val="edge"/>
          <c:x val="0.51956381478355318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r1'!$BY$8:$BY$208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7A-449A-A249-DD1D19047832}"/>
            </c:ext>
          </c:extLst>
        </c:ser>
        <c:ser>
          <c:idx val="1"/>
          <c:order val="1"/>
          <c:tx>
            <c:strRef>
              <c:f>'FF - r1'!$BZ$7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r1'!$BZ$8:$BZ$208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7A-449A-A249-DD1D19047832}"/>
            </c:ext>
          </c:extLst>
        </c:ser>
        <c:ser>
          <c:idx val="2"/>
          <c:order val="2"/>
          <c:tx>
            <c:strRef>
              <c:f>'FF - r1'!$CA$7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0.72515770000000002</c:v>
                </c:pt>
                <c:pt idx="3">
                  <c:v>0.21640300000000001</c:v>
                </c:pt>
                <c:pt idx="4">
                  <c:v>0.1243862</c:v>
                </c:pt>
                <c:pt idx="5">
                  <c:v>9.4040799999999994E-2</c:v>
                </c:pt>
                <c:pt idx="6">
                  <c:v>7.98156E-2</c:v>
                </c:pt>
                <c:pt idx="7">
                  <c:v>6.9138099999999994E-2</c:v>
                </c:pt>
                <c:pt idx="8">
                  <c:v>5.8973100000000001E-2</c:v>
                </c:pt>
                <c:pt idx="9">
                  <c:v>4.9641200000000003E-2</c:v>
                </c:pt>
                <c:pt idx="10">
                  <c:v>4.2523600000000002E-2</c:v>
                </c:pt>
                <c:pt idx="11">
                  <c:v>3.7147800000000002E-2</c:v>
                </c:pt>
                <c:pt idx="12">
                  <c:v>3.1712600000000001E-2</c:v>
                </c:pt>
                <c:pt idx="13">
                  <c:v>2.8184399999999998E-2</c:v>
                </c:pt>
                <c:pt idx="14">
                  <c:v>2.4789800000000001E-2</c:v>
                </c:pt>
                <c:pt idx="15">
                  <c:v>2.2512799999999999E-2</c:v>
                </c:pt>
                <c:pt idx="16">
                  <c:v>2.00778E-2</c:v>
                </c:pt>
                <c:pt idx="17">
                  <c:v>1.7968100000000001E-2</c:v>
                </c:pt>
                <c:pt idx="18">
                  <c:v>1.61356E-2</c:v>
                </c:pt>
                <c:pt idx="19">
                  <c:v>1.4544100000000001E-2</c:v>
                </c:pt>
                <c:pt idx="20">
                  <c:v>1.3088199999999999E-2</c:v>
                </c:pt>
                <c:pt idx="21">
                  <c:v>1.1836899999999999E-2</c:v>
                </c:pt>
                <c:pt idx="22">
                  <c:v>1.0786799999999999E-2</c:v>
                </c:pt>
                <c:pt idx="23">
                  <c:v>9.8872000000000005E-3</c:v>
                </c:pt>
                <c:pt idx="24">
                  <c:v>9.0551E-3</c:v>
                </c:pt>
                <c:pt idx="25">
                  <c:v>8.2463999999999992E-3</c:v>
                </c:pt>
                <c:pt idx="26">
                  <c:v>7.5310999999999998E-3</c:v>
                </c:pt>
                <c:pt idx="27">
                  <c:v>6.8462000000000002E-3</c:v>
                </c:pt>
                <c:pt idx="28">
                  <c:v>6.1986000000000003E-3</c:v>
                </c:pt>
                <c:pt idx="29">
                  <c:v>5.6268999999999998E-3</c:v>
                </c:pt>
                <c:pt idx="30">
                  <c:v>5.0815000000000001E-3</c:v>
                </c:pt>
                <c:pt idx="31">
                  <c:v>4.5776999999999997E-3</c:v>
                </c:pt>
                <c:pt idx="32">
                  <c:v>4.1549000000000004E-3</c:v>
                </c:pt>
                <c:pt idx="33">
                  <c:v>3.7626000000000001E-3</c:v>
                </c:pt>
                <c:pt idx="34">
                  <c:v>3.3963999999999999E-3</c:v>
                </c:pt>
                <c:pt idx="35">
                  <c:v>3.0887000000000002E-3</c:v>
                </c:pt>
                <c:pt idx="36">
                  <c:v>2.8019E-3</c:v>
                </c:pt>
                <c:pt idx="37">
                  <c:v>2.5105000000000001E-3</c:v>
                </c:pt>
                <c:pt idx="38">
                  <c:v>2.2636000000000002E-3</c:v>
                </c:pt>
                <c:pt idx="39">
                  <c:v>2.0441000000000001E-3</c:v>
                </c:pt>
                <c:pt idx="40">
                  <c:v>1.8536E-3</c:v>
                </c:pt>
                <c:pt idx="41">
                  <c:v>1.6964E-3</c:v>
                </c:pt>
                <c:pt idx="42">
                  <c:v>1.5612E-3</c:v>
                </c:pt>
                <c:pt idx="43">
                  <c:v>1.4421E-3</c:v>
                </c:pt>
                <c:pt idx="44">
                  <c:v>1.3466000000000001E-3</c:v>
                </c:pt>
                <c:pt idx="45">
                  <c:v>1.2524000000000001E-3</c:v>
                </c:pt>
                <c:pt idx="46">
                  <c:v>1.1673E-3</c:v>
                </c:pt>
                <c:pt idx="47">
                  <c:v>1.0931000000000001E-3</c:v>
                </c:pt>
                <c:pt idx="48">
                  <c:v>1.0269000000000001E-3</c:v>
                </c:pt>
                <c:pt idx="49">
                  <c:v>9.68E-4</c:v>
                </c:pt>
                <c:pt idx="50">
                  <c:v>9.1509999999999996E-4</c:v>
                </c:pt>
                <c:pt idx="51">
                  <c:v>8.7109999999999998E-4</c:v>
                </c:pt>
                <c:pt idx="52">
                  <c:v>8.3429999999999995E-4</c:v>
                </c:pt>
                <c:pt idx="53">
                  <c:v>8.0239999999999999E-4</c:v>
                </c:pt>
                <c:pt idx="54">
                  <c:v>7.7340000000000004E-4</c:v>
                </c:pt>
                <c:pt idx="55">
                  <c:v>7.4520000000000001E-4</c:v>
                </c:pt>
                <c:pt idx="56">
                  <c:v>7.1739999999999998E-4</c:v>
                </c:pt>
                <c:pt idx="57">
                  <c:v>6.8840000000000004E-4</c:v>
                </c:pt>
                <c:pt idx="58">
                  <c:v>6.6100000000000002E-4</c:v>
                </c:pt>
                <c:pt idx="59">
                  <c:v>6.3639999999999996E-4</c:v>
                </c:pt>
                <c:pt idx="60">
                  <c:v>6.1260000000000004E-4</c:v>
                </c:pt>
                <c:pt idx="61">
                  <c:v>5.8580000000000004E-4</c:v>
                </c:pt>
                <c:pt idx="62">
                  <c:v>5.5820000000000002E-4</c:v>
                </c:pt>
                <c:pt idx="63">
                  <c:v>5.3010000000000004E-4</c:v>
                </c:pt>
                <c:pt idx="64">
                  <c:v>5.0199999999999995E-4</c:v>
                </c:pt>
                <c:pt idx="65">
                  <c:v>4.8050000000000002E-4</c:v>
                </c:pt>
                <c:pt idx="66">
                  <c:v>4.572E-4</c:v>
                </c:pt>
                <c:pt idx="67">
                  <c:v>4.3540000000000001E-4</c:v>
                </c:pt>
                <c:pt idx="68">
                  <c:v>4.1530000000000001E-4</c:v>
                </c:pt>
                <c:pt idx="69">
                  <c:v>3.969E-4</c:v>
                </c:pt>
                <c:pt idx="70">
                  <c:v>3.8020000000000003E-4</c:v>
                </c:pt>
                <c:pt idx="71">
                  <c:v>3.6489999999999998E-4</c:v>
                </c:pt>
                <c:pt idx="72">
                  <c:v>3.5060000000000001E-4</c:v>
                </c:pt>
                <c:pt idx="73">
                  <c:v>3.3700000000000001E-4</c:v>
                </c:pt>
                <c:pt idx="74">
                  <c:v>3.235E-4</c:v>
                </c:pt>
                <c:pt idx="75">
                  <c:v>3.099E-4</c:v>
                </c:pt>
                <c:pt idx="76">
                  <c:v>2.9579999999999998E-4</c:v>
                </c:pt>
                <c:pt idx="77">
                  <c:v>2.81E-4</c:v>
                </c:pt>
                <c:pt idx="78">
                  <c:v>2.656E-4</c:v>
                </c:pt>
                <c:pt idx="79">
                  <c:v>2.498E-4</c:v>
                </c:pt>
                <c:pt idx="80">
                  <c:v>2.3350000000000001E-4</c:v>
                </c:pt>
                <c:pt idx="81">
                  <c:v>2.1719999999999999E-4</c:v>
                </c:pt>
                <c:pt idx="82">
                  <c:v>2.0100000000000001E-4</c:v>
                </c:pt>
                <c:pt idx="83">
                  <c:v>1.8540000000000001E-4</c:v>
                </c:pt>
                <c:pt idx="84">
                  <c:v>1.705E-4</c:v>
                </c:pt>
                <c:pt idx="85">
                  <c:v>1.5660000000000001E-4</c:v>
                </c:pt>
                <c:pt idx="86">
                  <c:v>1.44E-4</c:v>
                </c:pt>
                <c:pt idx="87">
                  <c:v>1.327E-4</c:v>
                </c:pt>
                <c:pt idx="88">
                  <c:v>1.227E-4</c:v>
                </c:pt>
                <c:pt idx="89">
                  <c:v>1.139E-4</c:v>
                </c:pt>
                <c:pt idx="90">
                  <c:v>1.064E-4</c:v>
                </c:pt>
                <c:pt idx="91">
                  <c:v>9.98E-5</c:v>
                </c:pt>
                <c:pt idx="92">
                  <c:v>9.4199999999999999E-5</c:v>
                </c:pt>
                <c:pt idx="93">
                  <c:v>8.9400000000000005E-5</c:v>
                </c:pt>
                <c:pt idx="94">
                  <c:v>8.53E-5</c:v>
                </c:pt>
                <c:pt idx="95">
                  <c:v>8.1799999999999996E-5</c:v>
                </c:pt>
                <c:pt idx="96">
                  <c:v>7.8800000000000004E-5</c:v>
                </c:pt>
                <c:pt idx="97">
                  <c:v>7.6100000000000007E-5</c:v>
                </c:pt>
                <c:pt idx="98">
                  <c:v>7.3800000000000005E-5</c:v>
                </c:pt>
                <c:pt idx="99">
                  <c:v>7.1699999999999995E-5</c:v>
                </c:pt>
                <c:pt idx="100">
                  <c:v>6.97E-5</c:v>
                </c:pt>
                <c:pt idx="101">
                  <c:v>6.7799999999999995E-5</c:v>
                </c:pt>
                <c:pt idx="102">
                  <c:v>6.5900000000000003E-5</c:v>
                </c:pt>
                <c:pt idx="103">
                  <c:v>6.3800000000000006E-5</c:v>
                </c:pt>
                <c:pt idx="104">
                  <c:v>6.1400000000000002E-5</c:v>
                </c:pt>
                <c:pt idx="105">
                  <c:v>5.8600000000000001E-5</c:v>
                </c:pt>
                <c:pt idx="106">
                  <c:v>5.52E-5</c:v>
                </c:pt>
                <c:pt idx="107">
                  <c:v>5.1199999999999998E-5</c:v>
                </c:pt>
                <c:pt idx="108">
                  <c:v>4.6400000000000003E-5</c:v>
                </c:pt>
                <c:pt idx="109">
                  <c:v>4.1100000000000003E-5</c:v>
                </c:pt>
                <c:pt idx="110">
                  <c:v>3.4400000000000003E-5</c:v>
                </c:pt>
                <c:pt idx="111">
                  <c:v>2.7900000000000001E-5</c:v>
                </c:pt>
                <c:pt idx="112">
                  <c:v>2.19E-5</c:v>
                </c:pt>
                <c:pt idx="113">
                  <c:v>1.6399999999999999E-5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7A-449A-A249-DD1D19047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HBW - Mid 1</a:t>
            </a:r>
          </a:p>
        </c:rich>
      </c:tx>
      <c:layout>
        <c:manualLayout>
          <c:xMode val="edge"/>
          <c:yMode val="edge"/>
          <c:x val="0.48662958074209145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r1'!$BY$8:$BY$208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B8-4508-9B47-3DB52C038586}"/>
            </c:ext>
          </c:extLst>
        </c:ser>
        <c:ser>
          <c:idx val="1"/>
          <c:order val="1"/>
          <c:tx>
            <c:strRef>
              <c:f>'FF - r1'!$BZ$7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r1'!$BZ$8:$BZ$208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B8-4508-9B47-3DB52C038586}"/>
            </c:ext>
          </c:extLst>
        </c:ser>
        <c:ser>
          <c:idx val="2"/>
          <c:order val="2"/>
          <c:tx>
            <c:strRef>
              <c:f>'FF - r1'!$CA$7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0.72515770000000002</c:v>
                </c:pt>
                <c:pt idx="3">
                  <c:v>0.21640300000000001</c:v>
                </c:pt>
                <c:pt idx="4">
                  <c:v>0.1243862</c:v>
                </c:pt>
                <c:pt idx="5">
                  <c:v>9.4040799999999994E-2</c:v>
                </c:pt>
                <c:pt idx="6">
                  <c:v>7.98156E-2</c:v>
                </c:pt>
                <c:pt idx="7">
                  <c:v>6.9138099999999994E-2</c:v>
                </c:pt>
                <c:pt idx="8">
                  <c:v>5.8973100000000001E-2</c:v>
                </c:pt>
                <c:pt idx="9">
                  <c:v>4.9641200000000003E-2</c:v>
                </c:pt>
                <c:pt idx="10">
                  <c:v>4.2523600000000002E-2</c:v>
                </c:pt>
                <c:pt idx="11">
                  <c:v>3.7147800000000002E-2</c:v>
                </c:pt>
                <c:pt idx="12">
                  <c:v>3.1712600000000001E-2</c:v>
                </c:pt>
                <c:pt idx="13">
                  <c:v>2.8184399999999998E-2</c:v>
                </c:pt>
                <c:pt idx="14">
                  <c:v>2.4789800000000001E-2</c:v>
                </c:pt>
                <c:pt idx="15">
                  <c:v>2.2512799999999999E-2</c:v>
                </c:pt>
                <c:pt idx="16">
                  <c:v>2.00778E-2</c:v>
                </c:pt>
                <c:pt idx="17">
                  <c:v>1.7968100000000001E-2</c:v>
                </c:pt>
                <c:pt idx="18">
                  <c:v>1.61356E-2</c:v>
                </c:pt>
                <c:pt idx="19">
                  <c:v>1.4544100000000001E-2</c:v>
                </c:pt>
                <c:pt idx="20">
                  <c:v>1.3088199999999999E-2</c:v>
                </c:pt>
                <c:pt idx="21">
                  <c:v>1.1836899999999999E-2</c:v>
                </c:pt>
                <c:pt idx="22">
                  <c:v>1.0786799999999999E-2</c:v>
                </c:pt>
                <c:pt idx="23">
                  <c:v>9.8872000000000005E-3</c:v>
                </c:pt>
                <c:pt idx="24">
                  <c:v>9.0551E-3</c:v>
                </c:pt>
                <c:pt idx="25">
                  <c:v>8.2463999999999992E-3</c:v>
                </c:pt>
                <c:pt idx="26">
                  <c:v>7.5310999999999998E-3</c:v>
                </c:pt>
                <c:pt idx="27">
                  <c:v>6.8462000000000002E-3</c:v>
                </c:pt>
                <c:pt idx="28">
                  <c:v>6.1986000000000003E-3</c:v>
                </c:pt>
                <c:pt idx="29">
                  <c:v>5.6268999999999998E-3</c:v>
                </c:pt>
                <c:pt idx="30">
                  <c:v>5.0815000000000001E-3</c:v>
                </c:pt>
                <c:pt idx="31">
                  <c:v>4.5776999999999997E-3</c:v>
                </c:pt>
                <c:pt idx="32">
                  <c:v>4.1549000000000004E-3</c:v>
                </c:pt>
                <c:pt idx="33">
                  <c:v>3.7626000000000001E-3</c:v>
                </c:pt>
                <c:pt idx="34">
                  <c:v>3.3963999999999999E-3</c:v>
                </c:pt>
                <c:pt idx="35">
                  <c:v>3.0887000000000002E-3</c:v>
                </c:pt>
                <c:pt idx="36">
                  <c:v>2.8019E-3</c:v>
                </c:pt>
                <c:pt idx="37">
                  <c:v>2.5105000000000001E-3</c:v>
                </c:pt>
                <c:pt idx="38">
                  <c:v>2.2636000000000002E-3</c:v>
                </c:pt>
                <c:pt idx="39">
                  <c:v>2.0441000000000001E-3</c:v>
                </c:pt>
                <c:pt idx="40">
                  <c:v>1.8536E-3</c:v>
                </c:pt>
                <c:pt idx="41">
                  <c:v>1.6964E-3</c:v>
                </c:pt>
                <c:pt idx="42">
                  <c:v>1.5612E-3</c:v>
                </c:pt>
                <c:pt idx="43">
                  <c:v>1.4421E-3</c:v>
                </c:pt>
                <c:pt idx="44">
                  <c:v>1.3466000000000001E-3</c:v>
                </c:pt>
                <c:pt idx="45">
                  <c:v>1.2524000000000001E-3</c:v>
                </c:pt>
                <c:pt idx="46">
                  <c:v>1.1673E-3</c:v>
                </c:pt>
                <c:pt idx="47">
                  <c:v>1.0931000000000001E-3</c:v>
                </c:pt>
                <c:pt idx="48">
                  <c:v>1.0269000000000001E-3</c:v>
                </c:pt>
                <c:pt idx="49">
                  <c:v>9.68E-4</c:v>
                </c:pt>
                <c:pt idx="50">
                  <c:v>9.1509999999999996E-4</c:v>
                </c:pt>
                <c:pt idx="51">
                  <c:v>8.7109999999999998E-4</c:v>
                </c:pt>
                <c:pt idx="52">
                  <c:v>8.3429999999999995E-4</c:v>
                </c:pt>
                <c:pt idx="53">
                  <c:v>8.0239999999999999E-4</c:v>
                </c:pt>
                <c:pt idx="54">
                  <c:v>7.7340000000000004E-4</c:v>
                </c:pt>
                <c:pt idx="55">
                  <c:v>7.4520000000000001E-4</c:v>
                </c:pt>
                <c:pt idx="56">
                  <c:v>7.1739999999999998E-4</c:v>
                </c:pt>
                <c:pt idx="57">
                  <c:v>6.8840000000000004E-4</c:v>
                </c:pt>
                <c:pt idx="58">
                  <c:v>6.6100000000000002E-4</c:v>
                </c:pt>
                <c:pt idx="59">
                  <c:v>6.3639999999999996E-4</c:v>
                </c:pt>
                <c:pt idx="60">
                  <c:v>6.1260000000000004E-4</c:v>
                </c:pt>
                <c:pt idx="61">
                  <c:v>5.8580000000000004E-4</c:v>
                </c:pt>
                <c:pt idx="62">
                  <c:v>5.5820000000000002E-4</c:v>
                </c:pt>
                <c:pt idx="63">
                  <c:v>5.3010000000000004E-4</c:v>
                </c:pt>
                <c:pt idx="64">
                  <c:v>5.0199999999999995E-4</c:v>
                </c:pt>
                <c:pt idx="65">
                  <c:v>4.8050000000000002E-4</c:v>
                </c:pt>
                <c:pt idx="66">
                  <c:v>4.572E-4</c:v>
                </c:pt>
                <c:pt idx="67">
                  <c:v>4.3540000000000001E-4</c:v>
                </c:pt>
                <c:pt idx="68">
                  <c:v>4.1530000000000001E-4</c:v>
                </c:pt>
                <c:pt idx="69">
                  <c:v>3.969E-4</c:v>
                </c:pt>
                <c:pt idx="70">
                  <c:v>3.8020000000000003E-4</c:v>
                </c:pt>
                <c:pt idx="71">
                  <c:v>3.6489999999999998E-4</c:v>
                </c:pt>
                <c:pt idx="72">
                  <c:v>3.5060000000000001E-4</c:v>
                </c:pt>
                <c:pt idx="73">
                  <c:v>3.3700000000000001E-4</c:v>
                </c:pt>
                <c:pt idx="74">
                  <c:v>3.235E-4</c:v>
                </c:pt>
                <c:pt idx="75">
                  <c:v>3.099E-4</c:v>
                </c:pt>
                <c:pt idx="76">
                  <c:v>2.9579999999999998E-4</c:v>
                </c:pt>
                <c:pt idx="77">
                  <c:v>2.81E-4</c:v>
                </c:pt>
                <c:pt idx="78">
                  <c:v>2.656E-4</c:v>
                </c:pt>
                <c:pt idx="79">
                  <c:v>2.498E-4</c:v>
                </c:pt>
                <c:pt idx="80">
                  <c:v>2.3350000000000001E-4</c:v>
                </c:pt>
                <c:pt idx="81">
                  <c:v>2.1719999999999999E-4</c:v>
                </c:pt>
                <c:pt idx="82">
                  <c:v>2.0100000000000001E-4</c:v>
                </c:pt>
                <c:pt idx="83">
                  <c:v>1.8540000000000001E-4</c:v>
                </c:pt>
                <c:pt idx="84">
                  <c:v>1.705E-4</c:v>
                </c:pt>
                <c:pt idx="85">
                  <c:v>1.5660000000000001E-4</c:v>
                </c:pt>
                <c:pt idx="86">
                  <c:v>1.44E-4</c:v>
                </c:pt>
                <c:pt idx="87">
                  <c:v>1.327E-4</c:v>
                </c:pt>
                <c:pt idx="88">
                  <c:v>1.227E-4</c:v>
                </c:pt>
                <c:pt idx="89">
                  <c:v>1.139E-4</c:v>
                </c:pt>
                <c:pt idx="90">
                  <c:v>1.064E-4</c:v>
                </c:pt>
                <c:pt idx="91">
                  <c:v>9.98E-5</c:v>
                </c:pt>
                <c:pt idx="92">
                  <c:v>9.4199999999999999E-5</c:v>
                </c:pt>
                <c:pt idx="93">
                  <c:v>8.9400000000000005E-5</c:v>
                </c:pt>
                <c:pt idx="94">
                  <c:v>8.53E-5</c:v>
                </c:pt>
                <c:pt idx="95">
                  <c:v>8.1799999999999996E-5</c:v>
                </c:pt>
                <c:pt idx="96">
                  <c:v>7.8800000000000004E-5</c:v>
                </c:pt>
                <c:pt idx="97">
                  <c:v>7.6100000000000007E-5</c:v>
                </c:pt>
                <c:pt idx="98">
                  <c:v>7.3800000000000005E-5</c:v>
                </c:pt>
                <c:pt idx="99">
                  <c:v>7.1699999999999995E-5</c:v>
                </c:pt>
                <c:pt idx="100">
                  <c:v>6.97E-5</c:v>
                </c:pt>
                <c:pt idx="101">
                  <c:v>6.7799999999999995E-5</c:v>
                </c:pt>
                <c:pt idx="102">
                  <c:v>6.5900000000000003E-5</c:v>
                </c:pt>
                <c:pt idx="103">
                  <c:v>6.3800000000000006E-5</c:v>
                </c:pt>
                <c:pt idx="104">
                  <c:v>6.1400000000000002E-5</c:v>
                </c:pt>
                <c:pt idx="105">
                  <c:v>5.8600000000000001E-5</c:v>
                </c:pt>
                <c:pt idx="106">
                  <c:v>5.52E-5</c:v>
                </c:pt>
                <c:pt idx="107">
                  <c:v>5.1199999999999998E-5</c:v>
                </c:pt>
                <c:pt idx="108">
                  <c:v>4.6400000000000003E-5</c:v>
                </c:pt>
                <c:pt idx="109">
                  <c:v>4.1100000000000003E-5</c:v>
                </c:pt>
                <c:pt idx="110">
                  <c:v>3.4400000000000003E-5</c:v>
                </c:pt>
                <c:pt idx="111">
                  <c:v>2.7900000000000001E-5</c:v>
                </c:pt>
                <c:pt idx="112">
                  <c:v>2.19E-5</c:v>
                </c:pt>
                <c:pt idx="113">
                  <c:v>1.6399999999999999E-5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B8-4508-9B47-3DB52C03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35"/>
          <c:min val="5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ax val="0.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HBW - Mid 2</a:t>
            </a:r>
          </a:p>
        </c:rich>
      </c:tx>
      <c:layout>
        <c:manualLayout>
          <c:xMode val="edge"/>
          <c:yMode val="edge"/>
          <c:x val="0.4560477706027117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r1'!$BY$8:$BY$208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4B-4EC4-8CF0-E1FF80E1597F}"/>
            </c:ext>
          </c:extLst>
        </c:ser>
        <c:ser>
          <c:idx val="1"/>
          <c:order val="1"/>
          <c:tx>
            <c:strRef>
              <c:f>'FF - r1'!$BZ$7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r1'!$BZ$8:$BZ$208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4B-4EC4-8CF0-E1FF80E1597F}"/>
            </c:ext>
          </c:extLst>
        </c:ser>
        <c:ser>
          <c:idx val="2"/>
          <c:order val="2"/>
          <c:tx>
            <c:strRef>
              <c:f>'FF - r1'!$CA$7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0.72515770000000002</c:v>
                </c:pt>
                <c:pt idx="3">
                  <c:v>0.21640300000000001</c:v>
                </c:pt>
                <c:pt idx="4">
                  <c:v>0.1243862</c:v>
                </c:pt>
                <c:pt idx="5">
                  <c:v>9.4040799999999994E-2</c:v>
                </c:pt>
                <c:pt idx="6">
                  <c:v>7.98156E-2</c:v>
                </c:pt>
                <c:pt idx="7">
                  <c:v>6.9138099999999994E-2</c:v>
                </c:pt>
                <c:pt idx="8">
                  <c:v>5.8973100000000001E-2</c:v>
                </c:pt>
                <c:pt idx="9">
                  <c:v>4.9641200000000003E-2</c:v>
                </c:pt>
                <c:pt idx="10">
                  <c:v>4.2523600000000002E-2</c:v>
                </c:pt>
                <c:pt idx="11">
                  <c:v>3.7147800000000002E-2</c:v>
                </c:pt>
                <c:pt idx="12">
                  <c:v>3.1712600000000001E-2</c:v>
                </c:pt>
                <c:pt idx="13">
                  <c:v>2.8184399999999998E-2</c:v>
                </c:pt>
                <c:pt idx="14">
                  <c:v>2.4789800000000001E-2</c:v>
                </c:pt>
                <c:pt idx="15">
                  <c:v>2.2512799999999999E-2</c:v>
                </c:pt>
                <c:pt idx="16">
                  <c:v>2.00778E-2</c:v>
                </c:pt>
                <c:pt idx="17">
                  <c:v>1.7968100000000001E-2</c:v>
                </c:pt>
                <c:pt idx="18">
                  <c:v>1.61356E-2</c:v>
                </c:pt>
                <c:pt idx="19">
                  <c:v>1.4544100000000001E-2</c:v>
                </c:pt>
                <c:pt idx="20">
                  <c:v>1.3088199999999999E-2</c:v>
                </c:pt>
                <c:pt idx="21">
                  <c:v>1.1836899999999999E-2</c:v>
                </c:pt>
                <c:pt idx="22">
                  <c:v>1.0786799999999999E-2</c:v>
                </c:pt>
                <c:pt idx="23">
                  <c:v>9.8872000000000005E-3</c:v>
                </c:pt>
                <c:pt idx="24">
                  <c:v>9.0551E-3</c:v>
                </c:pt>
                <c:pt idx="25">
                  <c:v>8.2463999999999992E-3</c:v>
                </c:pt>
                <c:pt idx="26">
                  <c:v>7.5310999999999998E-3</c:v>
                </c:pt>
                <c:pt idx="27">
                  <c:v>6.8462000000000002E-3</c:v>
                </c:pt>
                <c:pt idx="28">
                  <c:v>6.1986000000000003E-3</c:v>
                </c:pt>
                <c:pt idx="29">
                  <c:v>5.6268999999999998E-3</c:v>
                </c:pt>
                <c:pt idx="30">
                  <c:v>5.0815000000000001E-3</c:v>
                </c:pt>
                <c:pt idx="31">
                  <c:v>4.5776999999999997E-3</c:v>
                </c:pt>
                <c:pt idx="32">
                  <c:v>4.1549000000000004E-3</c:v>
                </c:pt>
                <c:pt idx="33">
                  <c:v>3.7626000000000001E-3</c:v>
                </c:pt>
                <c:pt idx="34">
                  <c:v>3.3963999999999999E-3</c:v>
                </c:pt>
                <c:pt idx="35">
                  <c:v>3.0887000000000002E-3</c:v>
                </c:pt>
                <c:pt idx="36">
                  <c:v>2.8019E-3</c:v>
                </c:pt>
                <c:pt idx="37">
                  <c:v>2.5105000000000001E-3</c:v>
                </c:pt>
                <c:pt idx="38">
                  <c:v>2.2636000000000002E-3</c:v>
                </c:pt>
                <c:pt idx="39">
                  <c:v>2.0441000000000001E-3</c:v>
                </c:pt>
                <c:pt idx="40">
                  <c:v>1.8536E-3</c:v>
                </c:pt>
                <c:pt idx="41">
                  <c:v>1.6964E-3</c:v>
                </c:pt>
                <c:pt idx="42">
                  <c:v>1.5612E-3</c:v>
                </c:pt>
                <c:pt idx="43">
                  <c:v>1.4421E-3</c:v>
                </c:pt>
                <c:pt idx="44">
                  <c:v>1.3466000000000001E-3</c:v>
                </c:pt>
                <c:pt idx="45">
                  <c:v>1.2524000000000001E-3</c:v>
                </c:pt>
                <c:pt idx="46">
                  <c:v>1.1673E-3</c:v>
                </c:pt>
                <c:pt idx="47">
                  <c:v>1.0931000000000001E-3</c:v>
                </c:pt>
                <c:pt idx="48">
                  <c:v>1.0269000000000001E-3</c:v>
                </c:pt>
                <c:pt idx="49">
                  <c:v>9.68E-4</c:v>
                </c:pt>
                <c:pt idx="50">
                  <c:v>9.1509999999999996E-4</c:v>
                </c:pt>
                <c:pt idx="51">
                  <c:v>8.7109999999999998E-4</c:v>
                </c:pt>
                <c:pt idx="52">
                  <c:v>8.3429999999999995E-4</c:v>
                </c:pt>
                <c:pt idx="53">
                  <c:v>8.0239999999999999E-4</c:v>
                </c:pt>
                <c:pt idx="54">
                  <c:v>7.7340000000000004E-4</c:v>
                </c:pt>
                <c:pt idx="55">
                  <c:v>7.4520000000000001E-4</c:v>
                </c:pt>
                <c:pt idx="56">
                  <c:v>7.1739999999999998E-4</c:v>
                </c:pt>
                <c:pt idx="57">
                  <c:v>6.8840000000000004E-4</c:v>
                </c:pt>
                <c:pt idx="58">
                  <c:v>6.6100000000000002E-4</c:v>
                </c:pt>
                <c:pt idx="59">
                  <c:v>6.3639999999999996E-4</c:v>
                </c:pt>
                <c:pt idx="60">
                  <c:v>6.1260000000000004E-4</c:v>
                </c:pt>
                <c:pt idx="61">
                  <c:v>5.8580000000000004E-4</c:v>
                </c:pt>
                <c:pt idx="62">
                  <c:v>5.5820000000000002E-4</c:v>
                </c:pt>
                <c:pt idx="63">
                  <c:v>5.3010000000000004E-4</c:v>
                </c:pt>
                <c:pt idx="64">
                  <c:v>5.0199999999999995E-4</c:v>
                </c:pt>
                <c:pt idx="65">
                  <c:v>4.8050000000000002E-4</c:v>
                </c:pt>
                <c:pt idx="66">
                  <c:v>4.572E-4</c:v>
                </c:pt>
                <c:pt idx="67">
                  <c:v>4.3540000000000001E-4</c:v>
                </c:pt>
                <c:pt idx="68">
                  <c:v>4.1530000000000001E-4</c:v>
                </c:pt>
                <c:pt idx="69">
                  <c:v>3.969E-4</c:v>
                </c:pt>
                <c:pt idx="70">
                  <c:v>3.8020000000000003E-4</c:v>
                </c:pt>
                <c:pt idx="71">
                  <c:v>3.6489999999999998E-4</c:v>
                </c:pt>
                <c:pt idx="72">
                  <c:v>3.5060000000000001E-4</c:v>
                </c:pt>
                <c:pt idx="73">
                  <c:v>3.3700000000000001E-4</c:v>
                </c:pt>
                <c:pt idx="74">
                  <c:v>3.235E-4</c:v>
                </c:pt>
                <c:pt idx="75">
                  <c:v>3.099E-4</c:v>
                </c:pt>
                <c:pt idx="76">
                  <c:v>2.9579999999999998E-4</c:v>
                </c:pt>
                <c:pt idx="77">
                  <c:v>2.81E-4</c:v>
                </c:pt>
                <c:pt idx="78">
                  <c:v>2.656E-4</c:v>
                </c:pt>
                <c:pt idx="79">
                  <c:v>2.498E-4</c:v>
                </c:pt>
                <c:pt idx="80">
                  <c:v>2.3350000000000001E-4</c:v>
                </c:pt>
                <c:pt idx="81">
                  <c:v>2.1719999999999999E-4</c:v>
                </c:pt>
                <c:pt idx="82">
                  <c:v>2.0100000000000001E-4</c:v>
                </c:pt>
                <c:pt idx="83">
                  <c:v>1.8540000000000001E-4</c:v>
                </c:pt>
                <c:pt idx="84">
                  <c:v>1.705E-4</c:v>
                </c:pt>
                <c:pt idx="85">
                  <c:v>1.5660000000000001E-4</c:v>
                </c:pt>
                <c:pt idx="86">
                  <c:v>1.44E-4</c:v>
                </c:pt>
                <c:pt idx="87">
                  <c:v>1.327E-4</c:v>
                </c:pt>
                <c:pt idx="88">
                  <c:v>1.227E-4</c:v>
                </c:pt>
                <c:pt idx="89">
                  <c:v>1.139E-4</c:v>
                </c:pt>
                <c:pt idx="90">
                  <c:v>1.064E-4</c:v>
                </c:pt>
                <c:pt idx="91">
                  <c:v>9.98E-5</c:v>
                </c:pt>
                <c:pt idx="92">
                  <c:v>9.4199999999999999E-5</c:v>
                </c:pt>
                <c:pt idx="93">
                  <c:v>8.9400000000000005E-5</c:v>
                </c:pt>
                <c:pt idx="94">
                  <c:v>8.53E-5</c:v>
                </c:pt>
                <c:pt idx="95">
                  <c:v>8.1799999999999996E-5</c:v>
                </c:pt>
                <c:pt idx="96">
                  <c:v>7.8800000000000004E-5</c:v>
                </c:pt>
                <c:pt idx="97">
                  <c:v>7.6100000000000007E-5</c:v>
                </c:pt>
                <c:pt idx="98">
                  <c:v>7.3800000000000005E-5</c:v>
                </c:pt>
                <c:pt idx="99">
                  <c:v>7.1699999999999995E-5</c:v>
                </c:pt>
                <c:pt idx="100">
                  <c:v>6.97E-5</c:v>
                </c:pt>
                <c:pt idx="101">
                  <c:v>6.7799999999999995E-5</c:v>
                </c:pt>
                <c:pt idx="102">
                  <c:v>6.5900000000000003E-5</c:v>
                </c:pt>
                <c:pt idx="103">
                  <c:v>6.3800000000000006E-5</c:v>
                </c:pt>
                <c:pt idx="104">
                  <c:v>6.1400000000000002E-5</c:v>
                </c:pt>
                <c:pt idx="105">
                  <c:v>5.8600000000000001E-5</c:v>
                </c:pt>
                <c:pt idx="106">
                  <c:v>5.52E-5</c:v>
                </c:pt>
                <c:pt idx="107">
                  <c:v>5.1199999999999998E-5</c:v>
                </c:pt>
                <c:pt idx="108">
                  <c:v>4.6400000000000003E-5</c:v>
                </c:pt>
                <c:pt idx="109">
                  <c:v>4.1100000000000003E-5</c:v>
                </c:pt>
                <c:pt idx="110">
                  <c:v>3.4400000000000003E-5</c:v>
                </c:pt>
                <c:pt idx="111">
                  <c:v>2.7900000000000001E-5</c:v>
                </c:pt>
                <c:pt idx="112">
                  <c:v>2.19E-5</c:v>
                </c:pt>
                <c:pt idx="113">
                  <c:v>1.6399999999999999E-5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4B-4EC4-8CF0-E1FF80E15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35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1.2000000000000002E-2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HBW - Tail</a:t>
            </a:r>
          </a:p>
        </c:rich>
      </c:tx>
      <c:layout>
        <c:manualLayout>
          <c:xMode val="edge"/>
          <c:yMode val="edge"/>
          <c:x val="0.46545755833790547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r1'!$BY$8:$BY$208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D7-4E04-A186-F283B9D725CD}"/>
            </c:ext>
          </c:extLst>
        </c:ser>
        <c:ser>
          <c:idx val="1"/>
          <c:order val="1"/>
          <c:tx>
            <c:strRef>
              <c:f>'FF - r1'!$BZ$7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r1'!$BZ$8:$BZ$208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D7-4E04-A186-F283B9D725CD}"/>
            </c:ext>
          </c:extLst>
        </c:ser>
        <c:ser>
          <c:idx val="2"/>
          <c:order val="2"/>
          <c:tx>
            <c:strRef>
              <c:f>'FF - r1'!$CA$7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0.72515770000000002</c:v>
                </c:pt>
                <c:pt idx="3">
                  <c:v>0.21640300000000001</c:v>
                </c:pt>
                <c:pt idx="4">
                  <c:v>0.1243862</c:v>
                </c:pt>
                <c:pt idx="5">
                  <c:v>9.4040799999999994E-2</c:v>
                </c:pt>
                <c:pt idx="6">
                  <c:v>7.98156E-2</c:v>
                </c:pt>
                <c:pt idx="7">
                  <c:v>6.9138099999999994E-2</c:v>
                </c:pt>
                <c:pt idx="8">
                  <c:v>5.8973100000000001E-2</c:v>
                </c:pt>
                <c:pt idx="9">
                  <c:v>4.9641200000000003E-2</c:v>
                </c:pt>
                <c:pt idx="10">
                  <c:v>4.2523600000000002E-2</c:v>
                </c:pt>
                <c:pt idx="11">
                  <c:v>3.7147800000000002E-2</c:v>
                </c:pt>
                <c:pt idx="12">
                  <c:v>3.1712600000000001E-2</c:v>
                </c:pt>
                <c:pt idx="13">
                  <c:v>2.8184399999999998E-2</c:v>
                </c:pt>
                <c:pt idx="14">
                  <c:v>2.4789800000000001E-2</c:v>
                </c:pt>
                <c:pt idx="15">
                  <c:v>2.2512799999999999E-2</c:v>
                </c:pt>
                <c:pt idx="16">
                  <c:v>2.00778E-2</c:v>
                </c:pt>
                <c:pt idx="17">
                  <c:v>1.7968100000000001E-2</c:v>
                </c:pt>
                <c:pt idx="18">
                  <c:v>1.61356E-2</c:v>
                </c:pt>
                <c:pt idx="19">
                  <c:v>1.4544100000000001E-2</c:v>
                </c:pt>
                <c:pt idx="20">
                  <c:v>1.3088199999999999E-2</c:v>
                </c:pt>
                <c:pt idx="21">
                  <c:v>1.1836899999999999E-2</c:v>
                </c:pt>
                <c:pt idx="22">
                  <c:v>1.0786799999999999E-2</c:v>
                </c:pt>
                <c:pt idx="23">
                  <c:v>9.8872000000000005E-3</c:v>
                </c:pt>
                <c:pt idx="24">
                  <c:v>9.0551E-3</c:v>
                </c:pt>
                <c:pt idx="25">
                  <c:v>8.2463999999999992E-3</c:v>
                </c:pt>
                <c:pt idx="26">
                  <c:v>7.5310999999999998E-3</c:v>
                </c:pt>
                <c:pt idx="27">
                  <c:v>6.8462000000000002E-3</c:v>
                </c:pt>
                <c:pt idx="28">
                  <c:v>6.1986000000000003E-3</c:v>
                </c:pt>
                <c:pt idx="29">
                  <c:v>5.6268999999999998E-3</c:v>
                </c:pt>
                <c:pt idx="30">
                  <c:v>5.0815000000000001E-3</c:v>
                </c:pt>
                <c:pt idx="31">
                  <c:v>4.5776999999999997E-3</c:v>
                </c:pt>
                <c:pt idx="32">
                  <c:v>4.1549000000000004E-3</c:v>
                </c:pt>
                <c:pt idx="33">
                  <c:v>3.7626000000000001E-3</c:v>
                </c:pt>
                <c:pt idx="34">
                  <c:v>3.3963999999999999E-3</c:v>
                </c:pt>
                <c:pt idx="35">
                  <c:v>3.0887000000000002E-3</c:v>
                </c:pt>
                <c:pt idx="36">
                  <c:v>2.8019E-3</c:v>
                </c:pt>
                <c:pt idx="37">
                  <c:v>2.5105000000000001E-3</c:v>
                </c:pt>
                <c:pt idx="38">
                  <c:v>2.2636000000000002E-3</c:v>
                </c:pt>
                <c:pt idx="39">
                  <c:v>2.0441000000000001E-3</c:v>
                </c:pt>
                <c:pt idx="40">
                  <c:v>1.8536E-3</c:v>
                </c:pt>
                <c:pt idx="41">
                  <c:v>1.6964E-3</c:v>
                </c:pt>
                <c:pt idx="42">
                  <c:v>1.5612E-3</c:v>
                </c:pt>
                <c:pt idx="43">
                  <c:v>1.4421E-3</c:v>
                </c:pt>
                <c:pt idx="44">
                  <c:v>1.3466000000000001E-3</c:v>
                </c:pt>
                <c:pt idx="45">
                  <c:v>1.2524000000000001E-3</c:v>
                </c:pt>
                <c:pt idx="46">
                  <c:v>1.1673E-3</c:v>
                </c:pt>
                <c:pt idx="47">
                  <c:v>1.0931000000000001E-3</c:v>
                </c:pt>
                <c:pt idx="48">
                  <c:v>1.0269000000000001E-3</c:v>
                </c:pt>
                <c:pt idx="49">
                  <c:v>9.68E-4</c:v>
                </c:pt>
                <c:pt idx="50">
                  <c:v>9.1509999999999996E-4</c:v>
                </c:pt>
                <c:pt idx="51">
                  <c:v>8.7109999999999998E-4</c:v>
                </c:pt>
                <c:pt idx="52">
                  <c:v>8.3429999999999995E-4</c:v>
                </c:pt>
                <c:pt idx="53">
                  <c:v>8.0239999999999999E-4</c:v>
                </c:pt>
                <c:pt idx="54">
                  <c:v>7.7340000000000004E-4</c:v>
                </c:pt>
                <c:pt idx="55">
                  <c:v>7.4520000000000001E-4</c:v>
                </c:pt>
                <c:pt idx="56">
                  <c:v>7.1739999999999998E-4</c:v>
                </c:pt>
                <c:pt idx="57">
                  <c:v>6.8840000000000004E-4</c:v>
                </c:pt>
                <c:pt idx="58">
                  <c:v>6.6100000000000002E-4</c:v>
                </c:pt>
                <c:pt idx="59">
                  <c:v>6.3639999999999996E-4</c:v>
                </c:pt>
                <c:pt idx="60">
                  <c:v>6.1260000000000004E-4</c:v>
                </c:pt>
                <c:pt idx="61">
                  <c:v>5.8580000000000004E-4</c:v>
                </c:pt>
                <c:pt idx="62">
                  <c:v>5.5820000000000002E-4</c:v>
                </c:pt>
                <c:pt idx="63">
                  <c:v>5.3010000000000004E-4</c:v>
                </c:pt>
                <c:pt idx="64">
                  <c:v>5.0199999999999995E-4</c:v>
                </c:pt>
                <c:pt idx="65">
                  <c:v>4.8050000000000002E-4</c:v>
                </c:pt>
                <c:pt idx="66">
                  <c:v>4.572E-4</c:v>
                </c:pt>
                <c:pt idx="67">
                  <c:v>4.3540000000000001E-4</c:v>
                </c:pt>
                <c:pt idx="68">
                  <c:v>4.1530000000000001E-4</c:v>
                </c:pt>
                <c:pt idx="69">
                  <c:v>3.969E-4</c:v>
                </c:pt>
                <c:pt idx="70">
                  <c:v>3.8020000000000003E-4</c:v>
                </c:pt>
                <c:pt idx="71">
                  <c:v>3.6489999999999998E-4</c:v>
                </c:pt>
                <c:pt idx="72">
                  <c:v>3.5060000000000001E-4</c:v>
                </c:pt>
                <c:pt idx="73">
                  <c:v>3.3700000000000001E-4</c:v>
                </c:pt>
                <c:pt idx="74">
                  <c:v>3.235E-4</c:v>
                </c:pt>
                <c:pt idx="75">
                  <c:v>3.099E-4</c:v>
                </c:pt>
                <c:pt idx="76">
                  <c:v>2.9579999999999998E-4</c:v>
                </c:pt>
                <c:pt idx="77">
                  <c:v>2.81E-4</c:v>
                </c:pt>
                <c:pt idx="78">
                  <c:v>2.656E-4</c:v>
                </c:pt>
                <c:pt idx="79">
                  <c:v>2.498E-4</c:v>
                </c:pt>
                <c:pt idx="80">
                  <c:v>2.3350000000000001E-4</c:v>
                </c:pt>
                <c:pt idx="81">
                  <c:v>2.1719999999999999E-4</c:v>
                </c:pt>
                <c:pt idx="82">
                  <c:v>2.0100000000000001E-4</c:v>
                </c:pt>
                <c:pt idx="83">
                  <c:v>1.8540000000000001E-4</c:v>
                </c:pt>
                <c:pt idx="84">
                  <c:v>1.705E-4</c:v>
                </c:pt>
                <c:pt idx="85">
                  <c:v>1.5660000000000001E-4</c:v>
                </c:pt>
                <c:pt idx="86">
                  <c:v>1.44E-4</c:v>
                </c:pt>
                <c:pt idx="87">
                  <c:v>1.327E-4</c:v>
                </c:pt>
                <c:pt idx="88">
                  <c:v>1.227E-4</c:v>
                </c:pt>
                <c:pt idx="89">
                  <c:v>1.139E-4</c:v>
                </c:pt>
                <c:pt idx="90">
                  <c:v>1.064E-4</c:v>
                </c:pt>
                <c:pt idx="91">
                  <c:v>9.98E-5</c:v>
                </c:pt>
                <c:pt idx="92">
                  <c:v>9.4199999999999999E-5</c:v>
                </c:pt>
                <c:pt idx="93">
                  <c:v>8.9400000000000005E-5</c:v>
                </c:pt>
                <c:pt idx="94">
                  <c:v>8.53E-5</c:v>
                </c:pt>
                <c:pt idx="95">
                  <c:v>8.1799999999999996E-5</c:v>
                </c:pt>
                <c:pt idx="96">
                  <c:v>7.8800000000000004E-5</c:v>
                </c:pt>
                <c:pt idx="97">
                  <c:v>7.6100000000000007E-5</c:v>
                </c:pt>
                <c:pt idx="98">
                  <c:v>7.3800000000000005E-5</c:v>
                </c:pt>
                <c:pt idx="99">
                  <c:v>7.1699999999999995E-5</c:v>
                </c:pt>
                <c:pt idx="100">
                  <c:v>6.97E-5</c:v>
                </c:pt>
                <c:pt idx="101">
                  <c:v>6.7799999999999995E-5</c:v>
                </c:pt>
                <c:pt idx="102">
                  <c:v>6.5900000000000003E-5</c:v>
                </c:pt>
                <c:pt idx="103">
                  <c:v>6.3800000000000006E-5</c:v>
                </c:pt>
                <c:pt idx="104">
                  <c:v>6.1400000000000002E-5</c:v>
                </c:pt>
                <c:pt idx="105">
                  <c:v>5.8600000000000001E-5</c:v>
                </c:pt>
                <c:pt idx="106">
                  <c:v>5.52E-5</c:v>
                </c:pt>
                <c:pt idx="107">
                  <c:v>5.1199999999999998E-5</c:v>
                </c:pt>
                <c:pt idx="108">
                  <c:v>4.6400000000000003E-5</c:v>
                </c:pt>
                <c:pt idx="109">
                  <c:v>4.1100000000000003E-5</c:v>
                </c:pt>
                <c:pt idx="110">
                  <c:v>3.4400000000000003E-5</c:v>
                </c:pt>
                <c:pt idx="111">
                  <c:v>2.7900000000000001E-5</c:v>
                </c:pt>
                <c:pt idx="112">
                  <c:v>2.19E-5</c:v>
                </c:pt>
                <c:pt idx="113">
                  <c:v>1.6399999999999999E-5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D7-4E04-A186-F283B9D72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60"/>
          <c:min val="10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7.0000000000000021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HBShp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4-42CB-B9C4-0A2451EE2F08}"/>
            </c:ext>
          </c:extLst>
        </c:ser>
        <c:ser>
          <c:idx val="1"/>
          <c:order val="1"/>
          <c:tx>
            <c:strRef>
              <c:f>'FF - r1'!$CC$7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4-42CB-B9C4-0A2451EE2F08}"/>
            </c:ext>
          </c:extLst>
        </c:ser>
        <c:ser>
          <c:idx val="2"/>
          <c:order val="2"/>
          <c:tx>
            <c:strRef>
              <c:f>'FF - r1'!$CD$7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0.95499999999999996</c:v>
                </c:pt>
                <c:pt idx="3">
                  <c:v>0.79855799999999999</c:v>
                </c:pt>
                <c:pt idx="4">
                  <c:v>0.39111479999999998</c:v>
                </c:pt>
                <c:pt idx="5">
                  <c:v>0.21090020000000001</c:v>
                </c:pt>
                <c:pt idx="6">
                  <c:v>0.1003122</c:v>
                </c:pt>
                <c:pt idx="7">
                  <c:v>5.3328800000000003E-2</c:v>
                </c:pt>
                <c:pt idx="8">
                  <c:v>3.3900300000000001E-2</c:v>
                </c:pt>
                <c:pt idx="9">
                  <c:v>2.0861299999999999E-2</c:v>
                </c:pt>
                <c:pt idx="10">
                  <c:v>1.4496200000000001E-2</c:v>
                </c:pt>
                <c:pt idx="11">
                  <c:v>1.02501E-2</c:v>
                </c:pt>
                <c:pt idx="12">
                  <c:v>7.4162999999999998E-3</c:v>
                </c:pt>
                <c:pt idx="13">
                  <c:v>4.9814999999999998E-3</c:v>
                </c:pt>
                <c:pt idx="14">
                  <c:v>3.4102E-3</c:v>
                </c:pt>
                <c:pt idx="15">
                  <c:v>2.5718E-3</c:v>
                </c:pt>
                <c:pt idx="16">
                  <c:v>1.8559E-3</c:v>
                </c:pt>
                <c:pt idx="17">
                  <c:v>1.4862E-3</c:v>
                </c:pt>
                <c:pt idx="18">
                  <c:v>1.1134000000000001E-3</c:v>
                </c:pt>
                <c:pt idx="19">
                  <c:v>7.8319999999999996E-4</c:v>
                </c:pt>
                <c:pt idx="20">
                  <c:v>5.9889999999999997E-4</c:v>
                </c:pt>
                <c:pt idx="21">
                  <c:v>4.8859999999999995E-4</c:v>
                </c:pt>
                <c:pt idx="22">
                  <c:v>3.9130000000000002E-4</c:v>
                </c:pt>
                <c:pt idx="23">
                  <c:v>3.3149999999999998E-4</c:v>
                </c:pt>
                <c:pt idx="24">
                  <c:v>2.9349999999999998E-4</c:v>
                </c:pt>
                <c:pt idx="25">
                  <c:v>2.6640000000000002E-4</c:v>
                </c:pt>
                <c:pt idx="26">
                  <c:v>2.4269999999999999E-4</c:v>
                </c:pt>
                <c:pt idx="27">
                  <c:v>2.1699999999999999E-4</c:v>
                </c:pt>
                <c:pt idx="28">
                  <c:v>1.92E-4</c:v>
                </c:pt>
                <c:pt idx="29">
                  <c:v>1.6919999999999999E-4</c:v>
                </c:pt>
                <c:pt idx="30">
                  <c:v>1.493E-4</c:v>
                </c:pt>
                <c:pt idx="31">
                  <c:v>1.3129999999999999E-4</c:v>
                </c:pt>
                <c:pt idx="32">
                  <c:v>1.125E-4</c:v>
                </c:pt>
                <c:pt idx="33">
                  <c:v>9.7E-5</c:v>
                </c:pt>
                <c:pt idx="34">
                  <c:v>8.4300000000000003E-5</c:v>
                </c:pt>
                <c:pt idx="35">
                  <c:v>7.8100000000000001E-5</c:v>
                </c:pt>
                <c:pt idx="36">
                  <c:v>7.2899999999999997E-5</c:v>
                </c:pt>
                <c:pt idx="37">
                  <c:v>6.8200000000000004E-5</c:v>
                </c:pt>
                <c:pt idx="38">
                  <c:v>6.3600000000000001E-5</c:v>
                </c:pt>
                <c:pt idx="39">
                  <c:v>5.9700000000000001E-5</c:v>
                </c:pt>
                <c:pt idx="40">
                  <c:v>5.6900000000000001E-5</c:v>
                </c:pt>
                <c:pt idx="41">
                  <c:v>5.4700000000000001E-5</c:v>
                </c:pt>
                <c:pt idx="42">
                  <c:v>5.2800000000000003E-5</c:v>
                </c:pt>
                <c:pt idx="43">
                  <c:v>5.1100000000000002E-5</c:v>
                </c:pt>
                <c:pt idx="44">
                  <c:v>4.9700000000000002E-5</c:v>
                </c:pt>
                <c:pt idx="45">
                  <c:v>4.8600000000000002E-5</c:v>
                </c:pt>
                <c:pt idx="46">
                  <c:v>4.7500000000000003E-5</c:v>
                </c:pt>
                <c:pt idx="47">
                  <c:v>4.6799999999999999E-5</c:v>
                </c:pt>
                <c:pt idx="48">
                  <c:v>4.6E-5</c:v>
                </c:pt>
                <c:pt idx="49">
                  <c:v>4.5200000000000001E-5</c:v>
                </c:pt>
                <c:pt idx="50">
                  <c:v>4.4400000000000002E-5</c:v>
                </c:pt>
                <c:pt idx="51">
                  <c:v>4.3600000000000003E-5</c:v>
                </c:pt>
                <c:pt idx="52">
                  <c:v>4.2899999999999999E-5</c:v>
                </c:pt>
                <c:pt idx="53">
                  <c:v>4.21E-5</c:v>
                </c:pt>
                <c:pt idx="54">
                  <c:v>4.1300000000000001E-5</c:v>
                </c:pt>
                <c:pt idx="55">
                  <c:v>4.0500000000000002E-5</c:v>
                </c:pt>
                <c:pt idx="56">
                  <c:v>3.9799999999999998E-5</c:v>
                </c:pt>
                <c:pt idx="57">
                  <c:v>3.8999999999999999E-5</c:v>
                </c:pt>
                <c:pt idx="58">
                  <c:v>3.8300000000000003E-5</c:v>
                </c:pt>
                <c:pt idx="59">
                  <c:v>3.7599999999999999E-5</c:v>
                </c:pt>
                <c:pt idx="60">
                  <c:v>3.6900000000000002E-5</c:v>
                </c:pt>
                <c:pt idx="61">
                  <c:v>3.6300000000000001E-5</c:v>
                </c:pt>
                <c:pt idx="62">
                  <c:v>3.57E-5</c:v>
                </c:pt>
                <c:pt idx="63">
                  <c:v>3.5099999999999999E-5</c:v>
                </c:pt>
                <c:pt idx="64">
                  <c:v>3.4600000000000001E-5</c:v>
                </c:pt>
                <c:pt idx="65">
                  <c:v>3.4E-5</c:v>
                </c:pt>
                <c:pt idx="66">
                  <c:v>3.3500000000000001E-5</c:v>
                </c:pt>
                <c:pt idx="67">
                  <c:v>3.3000000000000003E-5</c:v>
                </c:pt>
                <c:pt idx="68">
                  <c:v>3.2499999999999997E-5</c:v>
                </c:pt>
                <c:pt idx="69">
                  <c:v>3.1999999999999999E-5</c:v>
                </c:pt>
                <c:pt idx="70">
                  <c:v>3.15E-5</c:v>
                </c:pt>
                <c:pt idx="71">
                  <c:v>3.0899999999999999E-5</c:v>
                </c:pt>
                <c:pt idx="72">
                  <c:v>3.0300000000000001E-5</c:v>
                </c:pt>
                <c:pt idx="73">
                  <c:v>2.97E-5</c:v>
                </c:pt>
                <c:pt idx="74">
                  <c:v>2.9099999999999999E-5</c:v>
                </c:pt>
                <c:pt idx="75">
                  <c:v>2.8399999999999999E-5</c:v>
                </c:pt>
                <c:pt idx="76">
                  <c:v>2.76E-5</c:v>
                </c:pt>
                <c:pt idx="77">
                  <c:v>2.6599999999999999E-5</c:v>
                </c:pt>
                <c:pt idx="78">
                  <c:v>2.55E-5</c:v>
                </c:pt>
                <c:pt idx="79">
                  <c:v>2.4300000000000001E-5</c:v>
                </c:pt>
                <c:pt idx="80">
                  <c:v>2.2900000000000001E-5</c:v>
                </c:pt>
                <c:pt idx="81">
                  <c:v>2.1299999999999999E-5</c:v>
                </c:pt>
                <c:pt idx="82">
                  <c:v>1.9400000000000001E-5</c:v>
                </c:pt>
                <c:pt idx="83">
                  <c:v>1.7200000000000001E-5</c:v>
                </c:pt>
                <c:pt idx="84">
                  <c:v>1.4800000000000001E-5</c:v>
                </c:pt>
                <c:pt idx="85">
                  <c:v>1.22E-5</c:v>
                </c:pt>
                <c:pt idx="86">
                  <c:v>9.7999999999999993E-6</c:v>
                </c:pt>
                <c:pt idx="87">
                  <c:v>7.6000000000000001E-6</c:v>
                </c:pt>
                <c:pt idx="88">
                  <c:v>4.5000000000000001E-6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24-42CB-B9C4-0A2451EE2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HBShp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9-4F38-BC4D-98D999DC07C1}"/>
            </c:ext>
          </c:extLst>
        </c:ser>
        <c:ser>
          <c:idx val="1"/>
          <c:order val="1"/>
          <c:tx>
            <c:strRef>
              <c:f>'FF - r1'!$CC$7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39-4F38-BC4D-98D999DC07C1}"/>
            </c:ext>
          </c:extLst>
        </c:ser>
        <c:ser>
          <c:idx val="2"/>
          <c:order val="2"/>
          <c:tx>
            <c:strRef>
              <c:f>'FF - r1'!$CD$7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0.95499999999999996</c:v>
                </c:pt>
                <c:pt idx="3">
                  <c:v>0.79855799999999999</c:v>
                </c:pt>
                <c:pt idx="4">
                  <c:v>0.39111479999999998</c:v>
                </c:pt>
                <c:pt idx="5">
                  <c:v>0.21090020000000001</c:v>
                </c:pt>
                <c:pt idx="6">
                  <c:v>0.1003122</c:v>
                </c:pt>
                <c:pt idx="7">
                  <c:v>5.3328800000000003E-2</c:v>
                </c:pt>
                <c:pt idx="8">
                  <c:v>3.3900300000000001E-2</c:v>
                </c:pt>
                <c:pt idx="9">
                  <c:v>2.0861299999999999E-2</c:v>
                </c:pt>
                <c:pt idx="10">
                  <c:v>1.4496200000000001E-2</c:v>
                </c:pt>
                <c:pt idx="11">
                  <c:v>1.02501E-2</c:v>
                </c:pt>
                <c:pt idx="12">
                  <c:v>7.4162999999999998E-3</c:v>
                </c:pt>
                <c:pt idx="13">
                  <c:v>4.9814999999999998E-3</c:v>
                </c:pt>
                <c:pt idx="14">
                  <c:v>3.4102E-3</c:v>
                </c:pt>
                <c:pt idx="15">
                  <c:v>2.5718E-3</c:v>
                </c:pt>
                <c:pt idx="16">
                  <c:v>1.8559E-3</c:v>
                </c:pt>
                <c:pt idx="17">
                  <c:v>1.4862E-3</c:v>
                </c:pt>
                <c:pt idx="18">
                  <c:v>1.1134000000000001E-3</c:v>
                </c:pt>
                <c:pt idx="19">
                  <c:v>7.8319999999999996E-4</c:v>
                </c:pt>
                <c:pt idx="20">
                  <c:v>5.9889999999999997E-4</c:v>
                </c:pt>
                <c:pt idx="21">
                  <c:v>4.8859999999999995E-4</c:v>
                </c:pt>
                <c:pt idx="22">
                  <c:v>3.9130000000000002E-4</c:v>
                </c:pt>
                <c:pt idx="23">
                  <c:v>3.3149999999999998E-4</c:v>
                </c:pt>
                <c:pt idx="24">
                  <c:v>2.9349999999999998E-4</c:v>
                </c:pt>
                <c:pt idx="25">
                  <c:v>2.6640000000000002E-4</c:v>
                </c:pt>
                <c:pt idx="26">
                  <c:v>2.4269999999999999E-4</c:v>
                </c:pt>
                <c:pt idx="27">
                  <c:v>2.1699999999999999E-4</c:v>
                </c:pt>
                <c:pt idx="28">
                  <c:v>1.92E-4</c:v>
                </c:pt>
                <c:pt idx="29">
                  <c:v>1.6919999999999999E-4</c:v>
                </c:pt>
                <c:pt idx="30">
                  <c:v>1.493E-4</c:v>
                </c:pt>
                <c:pt idx="31">
                  <c:v>1.3129999999999999E-4</c:v>
                </c:pt>
                <c:pt idx="32">
                  <c:v>1.125E-4</c:v>
                </c:pt>
                <c:pt idx="33">
                  <c:v>9.7E-5</c:v>
                </c:pt>
                <c:pt idx="34">
                  <c:v>8.4300000000000003E-5</c:v>
                </c:pt>
                <c:pt idx="35">
                  <c:v>7.8100000000000001E-5</c:v>
                </c:pt>
                <c:pt idx="36">
                  <c:v>7.2899999999999997E-5</c:v>
                </c:pt>
                <c:pt idx="37">
                  <c:v>6.8200000000000004E-5</c:v>
                </c:pt>
                <c:pt idx="38">
                  <c:v>6.3600000000000001E-5</c:v>
                </c:pt>
                <c:pt idx="39">
                  <c:v>5.9700000000000001E-5</c:v>
                </c:pt>
                <c:pt idx="40">
                  <c:v>5.6900000000000001E-5</c:v>
                </c:pt>
                <c:pt idx="41">
                  <c:v>5.4700000000000001E-5</c:v>
                </c:pt>
                <c:pt idx="42">
                  <c:v>5.2800000000000003E-5</c:v>
                </c:pt>
                <c:pt idx="43">
                  <c:v>5.1100000000000002E-5</c:v>
                </c:pt>
                <c:pt idx="44">
                  <c:v>4.9700000000000002E-5</c:v>
                </c:pt>
                <c:pt idx="45">
                  <c:v>4.8600000000000002E-5</c:v>
                </c:pt>
                <c:pt idx="46">
                  <c:v>4.7500000000000003E-5</c:v>
                </c:pt>
                <c:pt idx="47">
                  <c:v>4.6799999999999999E-5</c:v>
                </c:pt>
                <c:pt idx="48">
                  <c:v>4.6E-5</c:v>
                </c:pt>
                <c:pt idx="49">
                  <c:v>4.5200000000000001E-5</c:v>
                </c:pt>
                <c:pt idx="50">
                  <c:v>4.4400000000000002E-5</c:v>
                </c:pt>
                <c:pt idx="51">
                  <c:v>4.3600000000000003E-5</c:v>
                </c:pt>
                <c:pt idx="52">
                  <c:v>4.2899999999999999E-5</c:v>
                </c:pt>
                <c:pt idx="53">
                  <c:v>4.21E-5</c:v>
                </c:pt>
                <c:pt idx="54">
                  <c:v>4.1300000000000001E-5</c:v>
                </c:pt>
                <c:pt idx="55">
                  <c:v>4.0500000000000002E-5</c:v>
                </c:pt>
                <c:pt idx="56">
                  <c:v>3.9799999999999998E-5</c:v>
                </c:pt>
                <c:pt idx="57">
                  <c:v>3.8999999999999999E-5</c:v>
                </c:pt>
                <c:pt idx="58">
                  <c:v>3.8300000000000003E-5</c:v>
                </c:pt>
                <c:pt idx="59">
                  <c:v>3.7599999999999999E-5</c:v>
                </c:pt>
                <c:pt idx="60">
                  <c:v>3.6900000000000002E-5</c:v>
                </c:pt>
                <c:pt idx="61">
                  <c:v>3.6300000000000001E-5</c:v>
                </c:pt>
                <c:pt idx="62">
                  <c:v>3.57E-5</c:v>
                </c:pt>
                <c:pt idx="63">
                  <c:v>3.5099999999999999E-5</c:v>
                </c:pt>
                <c:pt idx="64">
                  <c:v>3.4600000000000001E-5</c:v>
                </c:pt>
                <c:pt idx="65">
                  <c:v>3.4E-5</c:v>
                </c:pt>
                <c:pt idx="66">
                  <c:v>3.3500000000000001E-5</c:v>
                </c:pt>
                <c:pt idx="67">
                  <c:v>3.3000000000000003E-5</c:v>
                </c:pt>
                <c:pt idx="68">
                  <c:v>3.2499999999999997E-5</c:v>
                </c:pt>
                <c:pt idx="69">
                  <c:v>3.1999999999999999E-5</c:v>
                </c:pt>
                <c:pt idx="70">
                  <c:v>3.15E-5</c:v>
                </c:pt>
                <c:pt idx="71">
                  <c:v>3.0899999999999999E-5</c:v>
                </c:pt>
                <c:pt idx="72">
                  <c:v>3.0300000000000001E-5</c:v>
                </c:pt>
                <c:pt idx="73">
                  <c:v>2.97E-5</c:v>
                </c:pt>
                <c:pt idx="74">
                  <c:v>2.9099999999999999E-5</c:v>
                </c:pt>
                <c:pt idx="75">
                  <c:v>2.8399999999999999E-5</c:v>
                </c:pt>
                <c:pt idx="76">
                  <c:v>2.76E-5</c:v>
                </c:pt>
                <c:pt idx="77">
                  <c:v>2.6599999999999999E-5</c:v>
                </c:pt>
                <c:pt idx="78">
                  <c:v>2.55E-5</c:v>
                </c:pt>
                <c:pt idx="79">
                  <c:v>2.4300000000000001E-5</c:v>
                </c:pt>
                <c:pt idx="80">
                  <c:v>2.2900000000000001E-5</c:v>
                </c:pt>
                <c:pt idx="81">
                  <c:v>2.1299999999999999E-5</c:v>
                </c:pt>
                <c:pt idx="82">
                  <c:v>1.9400000000000001E-5</c:v>
                </c:pt>
                <c:pt idx="83">
                  <c:v>1.7200000000000001E-5</c:v>
                </c:pt>
                <c:pt idx="84">
                  <c:v>1.4800000000000001E-5</c:v>
                </c:pt>
                <c:pt idx="85">
                  <c:v>1.22E-5</c:v>
                </c:pt>
                <c:pt idx="86">
                  <c:v>9.7999999999999993E-6</c:v>
                </c:pt>
                <c:pt idx="87">
                  <c:v>7.6000000000000001E-6</c:v>
                </c:pt>
                <c:pt idx="88">
                  <c:v>4.5000000000000001E-6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9-4F38-BC4D-98D999DC0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60"/>
          <c:min val="2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HBShp - Mid 2</a:t>
            </a:r>
          </a:p>
        </c:rich>
      </c:tx>
      <c:layout>
        <c:manualLayout>
          <c:xMode val="edge"/>
          <c:yMode val="edge"/>
          <c:x val="0.4395806420661226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E40-B55D-548C93EEF499}"/>
            </c:ext>
          </c:extLst>
        </c:ser>
        <c:ser>
          <c:idx val="1"/>
          <c:order val="1"/>
          <c:tx>
            <c:strRef>
              <c:f>'FF - r1'!$CC$7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8-4E40-B55D-548C93EEF499}"/>
            </c:ext>
          </c:extLst>
        </c:ser>
        <c:ser>
          <c:idx val="2"/>
          <c:order val="2"/>
          <c:tx>
            <c:strRef>
              <c:f>'FF - r1'!$CD$7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0.95499999999999996</c:v>
                </c:pt>
                <c:pt idx="3">
                  <c:v>0.79855799999999999</c:v>
                </c:pt>
                <c:pt idx="4">
                  <c:v>0.39111479999999998</c:v>
                </c:pt>
                <c:pt idx="5">
                  <c:v>0.21090020000000001</c:v>
                </c:pt>
                <c:pt idx="6">
                  <c:v>0.1003122</c:v>
                </c:pt>
                <c:pt idx="7">
                  <c:v>5.3328800000000003E-2</c:v>
                </c:pt>
                <c:pt idx="8">
                  <c:v>3.3900300000000001E-2</c:v>
                </c:pt>
                <c:pt idx="9">
                  <c:v>2.0861299999999999E-2</c:v>
                </c:pt>
                <c:pt idx="10">
                  <c:v>1.4496200000000001E-2</c:v>
                </c:pt>
                <c:pt idx="11">
                  <c:v>1.02501E-2</c:v>
                </c:pt>
                <c:pt idx="12">
                  <c:v>7.4162999999999998E-3</c:v>
                </c:pt>
                <c:pt idx="13">
                  <c:v>4.9814999999999998E-3</c:v>
                </c:pt>
                <c:pt idx="14">
                  <c:v>3.4102E-3</c:v>
                </c:pt>
                <c:pt idx="15">
                  <c:v>2.5718E-3</c:v>
                </c:pt>
                <c:pt idx="16">
                  <c:v>1.8559E-3</c:v>
                </c:pt>
                <c:pt idx="17">
                  <c:v>1.4862E-3</c:v>
                </c:pt>
                <c:pt idx="18">
                  <c:v>1.1134000000000001E-3</c:v>
                </c:pt>
                <c:pt idx="19">
                  <c:v>7.8319999999999996E-4</c:v>
                </c:pt>
                <c:pt idx="20">
                  <c:v>5.9889999999999997E-4</c:v>
                </c:pt>
                <c:pt idx="21">
                  <c:v>4.8859999999999995E-4</c:v>
                </c:pt>
                <c:pt idx="22">
                  <c:v>3.9130000000000002E-4</c:v>
                </c:pt>
                <c:pt idx="23">
                  <c:v>3.3149999999999998E-4</c:v>
                </c:pt>
                <c:pt idx="24">
                  <c:v>2.9349999999999998E-4</c:v>
                </c:pt>
                <c:pt idx="25">
                  <c:v>2.6640000000000002E-4</c:v>
                </c:pt>
                <c:pt idx="26">
                  <c:v>2.4269999999999999E-4</c:v>
                </c:pt>
                <c:pt idx="27">
                  <c:v>2.1699999999999999E-4</c:v>
                </c:pt>
                <c:pt idx="28">
                  <c:v>1.92E-4</c:v>
                </c:pt>
                <c:pt idx="29">
                  <c:v>1.6919999999999999E-4</c:v>
                </c:pt>
                <c:pt idx="30">
                  <c:v>1.493E-4</c:v>
                </c:pt>
                <c:pt idx="31">
                  <c:v>1.3129999999999999E-4</c:v>
                </c:pt>
                <c:pt idx="32">
                  <c:v>1.125E-4</c:v>
                </c:pt>
                <c:pt idx="33">
                  <c:v>9.7E-5</c:v>
                </c:pt>
                <c:pt idx="34">
                  <c:v>8.4300000000000003E-5</c:v>
                </c:pt>
                <c:pt idx="35">
                  <c:v>7.8100000000000001E-5</c:v>
                </c:pt>
                <c:pt idx="36">
                  <c:v>7.2899999999999997E-5</c:v>
                </c:pt>
                <c:pt idx="37">
                  <c:v>6.8200000000000004E-5</c:v>
                </c:pt>
                <c:pt idx="38">
                  <c:v>6.3600000000000001E-5</c:v>
                </c:pt>
                <c:pt idx="39">
                  <c:v>5.9700000000000001E-5</c:v>
                </c:pt>
                <c:pt idx="40">
                  <c:v>5.6900000000000001E-5</c:v>
                </c:pt>
                <c:pt idx="41">
                  <c:v>5.4700000000000001E-5</c:v>
                </c:pt>
                <c:pt idx="42">
                  <c:v>5.2800000000000003E-5</c:v>
                </c:pt>
                <c:pt idx="43">
                  <c:v>5.1100000000000002E-5</c:v>
                </c:pt>
                <c:pt idx="44">
                  <c:v>4.9700000000000002E-5</c:v>
                </c:pt>
                <c:pt idx="45">
                  <c:v>4.8600000000000002E-5</c:v>
                </c:pt>
                <c:pt idx="46">
                  <c:v>4.7500000000000003E-5</c:v>
                </c:pt>
                <c:pt idx="47">
                  <c:v>4.6799999999999999E-5</c:v>
                </c:pt>
                <c:pt idx="48">
                  <c:v>4.6E-5</c:v>
                </c:pt>
                <c:pt idx="49">
                  <c:v>4.5200000000000001E-5</c:v>
                </c:pt>
                <c:pt idx="50">
                  <c:v>4.4400000000000002E-5</c:v>
                </c:pt>
                <c:pt idx="51">
                  <c:v>4.3600000000000003E-5</c:v>
                </c:pt>
                <c:pt idx="52">
                  <c:v>4.2899999999999999E-5</c:v>
                </c:pt>
                <c:pt idx="53">
                  <c:v>4.21E-5</c:v>
                </c:pt>
                <c:pt idx="54">
                  <c:v>4.1300000000000001E-5</c:v>
                </c:pt>
                <c:pt idx="55">
                  <c:v>4.0500000000000002E-5</c:v>
                </c:pt>
                <c:pt idx="56">
                  <c:v>3.9799999999999998E-5</c:v>
                </c:pt>
                <c:pt idx="57">
                  <c:v>3.8999999999999999E-5</c:v>
                </c:pt>
                <c:pt idx="58">
                  <c:v>3.8300000000000003E-5</c:v>
                </c:pt>
                <c:pt idx="59">
                  <c:v>3.7599999999999999E-5</c:v>
                </c:pt>
                <c:pt idx="60">
                  <c:v>3.6900000000000002E-5</c:v>
                </c:pt>
                <c:pt idx="61">
                  <c:v>3.6300000000000001E-5</c:v>
                </c:pt>
                <c:pt idx="62">
                  <c:v>3.57E-5</c:v>
                </c:pt>
                <c:pt idx="63">
                  <c:v>3.5099999999999999E-5</c:v>
                </c:pt>
                <c:pt idx="64">
                  <c:v>3.4600000000000001E-5</c:v>
                </c:pt>
                <c:pt idx="65">
                  <c:v>3.4E-5</c:v>
                </c:pt>
                <c:pt idx="66">
                  <c:v>3.3500000000000001E-5</c:v>
                </c:pt>
                <c:pt idx="67">
                  <c:v>3.3000000000000003E-5</c:v>
                </c:pt>
                <c:pt idx="68">
                  <c:v>3.2499999999999997E-5</c:v>
                </c:pt>
                <c:pt idx="69">
                  <c:v>3.1999999999999999E-5</c:v>
                </c:pt>
                <c:pt idx="70">
                  <c:v>3.15E-5</c:v>
                </c:pt>
                <c:pt idx="71">
                  <c:v>3.0899999999999999E-5</c:v>
                </c:pt>
                <c:pt idx="72">
                  <c:v>3.0300000000000001E-5</c:v>
                </c:pt>
                <c:pt idx="73">
                  <c:v>2.97E-5</c:v>
                </c:pt>
                <c:pt idx="74">
                  <c:v>2.9099999999999999E-5</c:v>
                </c:pt>
                <c:pt idx="75">
                  <c:v>2.8399999999999999E-5</c:v>
                </c:pt>
                <c:pt idx="76">
                  <c:v>2.76E-5</c:v>
                </c:pt>
                <c:pt idx="77">
                  <c:v>2.6599999999999999E-5</c:v>
                </c:pt>
                <c:pt idx="78">
                  <c:v>2.55E-5</c:v>
                </c:pt>
                <c:pt idx="79">
                  <c:v>2.4300000000000001E-5</c:v>
                </c:pt>
                <c:pt idx="80">
                  <c:v>2.2900000000000001E-5</c:v>
                </c:pt>
                <c:pt idx="81">
                  <c:v>2.1299999999999999E-5</c:v>
                </c:pt>
                <c:pt idx="82">
                  <c:v>1.9400000000000001E-5</c:v>
                </c:pt>
                <c:pt idx="83">
                  <c:v>1.7200000000000001E-5</c:v>
                </c:pt>
                <c:pt idx="84">
                  <c:v>1.4800000000000001E-5</c:v>
                </c:pt>
                <c:pt idx="85">
                  <c:v>1.22E-5</c:v>
                </c:pt>
                <c:pt idx="86">
                  <c:v>9.7999999999999993E-6</c:v>
                </c:pt>
                <c:pt idx="87">
                  <c:v>7.6000000000000001E-6</c:v>
                </c:pt>
                <c:pt idx="88">
                  <c:v>4.5000000000000001E-6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08-4E40-B55D-548C93EEF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10"/>
          <c:min val="6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1.5000000000000007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HBShp - Tail</a:t>
            </a:r>
          </a:p>
        </c:rich>
      </c:tx>
      <c:layout>
        <c:manualLayout>
          <c:xMode val="edge"/>
          <c:yMode val="edge"/>
          <c:x val="0.453695323668913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95-46EC-AD86-E402449268DC}"/>
            </c:ext>
          </c:extLst>
        </c:ser>
        <c:ser>
          <c:idx val="1"/>
          <c:order val="1"/>
          <c:tx>
            <c:strRef>
              <c:f>'FF - r1'!$CC$7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95-46EC-AD86-E402449268DC}"/>
            </c:ext>
          </c:extLst>
        </c:ser>
        <c:ser>
          <c:idx val="2"/>
          <c:order val="2"/>
          <c:tx>
            <c:strRef>
              <c:f>'FF - r1'!$CD$7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0.995</c:v>
                </c:pt>
                <c:pt idx="2">
                  <c:v>0.95499999999999996</c:v>
                </c:pt>
                <c:pt idx="3">
                  <c:v>0.79855799999999999</c:v>
                </c:pt>
                <c:pt idx="4">
                  <c:v>0.39111479999999998</c:v>
                </c:pt>
                <c:pt idx="5">
                  <c:v>0.21090020000000001</c:v>
                </c:pt>
                <c:pt idx="6">
                  <c:v>0.1003122</c:v>
                </c:pt>
                <c:pt idx="7">
                  <c:v>5.3328800000000003E-2</c:v>
                </c:pt>
                <c:pt idx="8">
                  <c:v>3.3900300000000001E-2</c:v>
                </c:pt>
                <c:pt idx="9">
                  <c:v>2.0861299999999999E-2</c:v>
                </c:pt>
                <c:pt idx="10">
                  <c:v>1.4496200000000001E-2</c:v>
                </c:pt>
                <c:pt idx="11">
                  <c:v>1.02501E-2</c:v>
                </c:pt>
                <c:pt idx="12">
                  <c:v>7.4162999999999998E-3</c:v>
                </c:pt>
                <c:pt idx="13">
                  <c:v>4.9814999999999998E-3</c:v>
                </c:pt>
                <c:pt idx="14">
                  <c:v>3.4102E-3</c:v>
                </c:pt>
                <c:pt idx="15">
                  <c:v>2.5718E-3</c:v>
                </c:pt>
                <c:pt idx="16">
                  <c:v>1.8559E-3</c:v>
                </c:pt>
                <c:pt idx="17">
                  <c:v>1.4862E-3</c:v>
                </c:pt>
                <c:pt idx="18">
                  <c:v>1.1134000000000001E-3</c:v>
                </c:pt>
                <c:pt idx="19">
                  <c:v>7.8319999999999996E-4</c:v>
                </c:pt>
                <c:pt idx="20">
                  <c:v>5.9889999999999997E-4</c:v>
                </c:pt>
                <c:pt idx="21">
                  <c:v>4.8859999999999995E-4</c:v>
                </c:pt>
                <c:pt idx="22">
                  <c:v>3.9130000000000002E-4</c:v>
                </c:pt>
                <c:pt idx="23">
                  <c:v>3.3149999999999998E-4</c:v>
                </c:pt>
                <c:pt idx="24">
                  <c:v>2.9349999999999998E-4</c:v>
                </c:pt>
                <c:pt idx="25">
                  <c:v>2.6640000000000002E-4</c:v>
                </c:pt>
                <c:pt idx="26">
                  <c:v>2.4269999999999999E-4</c:v>
                </c:pt>
                <c:pt idx="27">
                  <c:v>2.1699999999999999E-4</c:v>
                </c:pt>
                <c:pt idx="28">
                  <c:v>1.92E-4</c:v>
                </c:pt>
                <c:pt idx="29">
                  <c:v>1.6919999999999999E-4</c:v>
                </c:pt>
                <c:pt idx="30">
                  <c:v>1.493E-4</c:v>
                </c:pt>
                <c:pt idx="31">
                  <c:v>1.3129999999999999E-4</c:v>
                </c:pt>
                <c:pt idx="32">
                  <c:v>1.125E-4</c:v>
                </c:pt>
                <c:pt idx="33">
                  <c:v>9.7E-5</c:v>
                </c:pt>
                <c:pt idx="34">
                  <c:v>8.4300000000000003E-5</c:v>
                </c:pt>
                <c:pt idx="35">
                  <c:v>7.8100000000000001E-5</c:v>
                </c:pt>
                <c:pt idx="36">
                  <c:v>7.2899999999999997E-5</c:v>
                </c:pt>
                <c:pt idx="37">
                  <c:v>6.8200000000000004E-5</c:v>
                </c:pt>
                <c:pt idx="38">
                  <c:v>6.3600000000000001E-5</c:v>
                </c:pt>
                <c:pt idx="39">
                  <c:v>5.9700000000000001E-5</c:v>
                </c:pt>
                <c:pt idx="40">
                  <c:v>5.6900000000000001E-5</c:v>
                </c:pt>
                <c:pt idx="41">
                  <c:v>5.4700000000000001E-5</c:v>
                </c:pt>
                <c:pt idx="42">
                  <c:v>5.2800000000000003E-5</c:v>
                </c:pt>
                <c:pt idx="43">
                  <c:v>5.1100000000000002E-5</c:v>
                </c:pt>
                <c:pt idx="44">
                  <c:v>4.9700000000000002E-5</c:v>
                </c:pt>
                <c:pt idx="45">
                  <c:v>4.8600000000000002E-5</c:v>
                </c:pt>
                <c:pt idx="46">
                  <c:v>4.7500000000000003E-5</c:v>
                </c:pt>
                <c:pt idx="47">
                  <c:v>4.6799999999999999E-5</c:v>
                </c:pt>
                <c:pt idx="48">
                  <c:v>4.6E-5</c:v>
                </c:pt>
                <c:pt idx="49">
                  <c:v>4.5200000000000001E-5</c:v>
                </c:pt>
                <c:pt idx="50">
                  <c:v>4.4400000000000002E-5</c:v>
                </c:pt>
                <c:pt idx="51">
                  <c:v>4.3600000000000003E-5</c:v>
                </c:pt>
                <c:pt idx="52">
                  <c:v>4.2899999999999999E-5</c:v>
                </c:pt>
                <c:pt idx="53">
                  <c:v>4.21E-5</c:v>
                </c:pt>
                <c:pt idx="54">
                  <c:v>4.1300000000000001E-5</c:v>
                </c:pt>
                <c:pt idx="55">
                  <c:v>4.0500000000000002E-5</c:v>
                </c:pt>
                <c:pt idx="56">
                  <c:v>3.9799999999999998E-5</c:v>
                </c:pt>
                <c:pt idx="57">
                  <c:v>3.8999999999999999E-5</c:v>
                </c:pt>
                <c:pt idx="58">
                  <c:v>3.8300000000000003E-5</c:v>
                </c:pt>
                <c:pt idx="59">
                  <c:v>3.7599999999999999E-5</c:v>
                </c:pt>
                <c:pt idx="60">
                  <c:v>3.6900000000000002E-5</c:v>
                </c:pt>
                <c:pt idx="61">
                  <c:v>3.6300000000000001E-5</c:v>
                </c:pt>
                <c:pt idx="62">
                  <c:v>3.57E-5</c:v>
                </c:pt>
                <c:pt idx="63">
                  <c:v>3.5099999999999999E-5</c:v>
                </c:pt>
                <c:pt idx="64">
                  <c:v>3.4600000000000001E-5</c:v>
                </c:pt>
                <c:pt idx="65">
                  <c:v>3.4E-5</c:v>
                </c:pt>
                <c:pt idx="66">
                  <c:v>3.3500000000000001E-5</c:v>
                </c:pt>
                <c:pt idx="67">
                  <c:v>3.3000000000000003E-5</c:v>
                </c:pt>
                <c:pt idx="68">
                  <c:v>3.2499999999999997E-5</c:v>
                </c:pt>
                <c:pt idx="69">
                  <c:v>3.1999999999999999E-5</c:v>
                </c:pt>
                <c:pt idx="70">
                  <c:v>3.15E-5</c:v>
                </c:pt>
                <c:pt idx="71">
                  <c:v>3.0899999999999999E-5</c:v>
                </c:pt>
                <c:pt idx="72">
                  <c:v>3.0300000000000001E-5</c:v>
                </c:pt>
                <c:pt idx="73">
                  <c:v>2.97E-5</c:v>
                </c:pt>
                <c:pt idx="74">
                  <c:v>2.9099999999999999E-5</c:v>
                </c:pt>
                <c:pt idx="75">
                  <c:v>2.8399999999999999E-5</c:v>
                </c:pt>
                <c:pt idx="76">
                  <c:v>2.76E-5</c:v>
                </c:pt>
                <c:pt idx="77">
                  <c:v>2.6599999999999999E-5</c:v>
                </c:pt>
                <c:pt idx="78">
                  <c:v>2.55E-5</c:v>
                </c:pt>
                <c:pt idx="79">
                  <c:v>2.4300000000000001E-5</c:v>
                </c:pt>
                <c:pt idx="80">
                  <c:v>2.2900000000000001E-5</c:v>
                </c:pt>
                <c:pt idx="81">
                  <c:v>2.1299999999999999E-5</c:v>
                </c:pt>
                <c:pt idx="82">
                  <c:v>1.9400000000000001E-5</c:v>
                </c:pt>
                <c:pt idx="83">
                  <c:v>1.7200000000000001E-5</c:v>
                </c:pt>
                <c:pt idx="84">
                  <c:v>1.4800000000000001E-5</c:v>
                </c:pt>
                <c:pt idx="85">
                  <c:v>1.22E-5</c:v>
                </c:pt>
                <c:pt idx="86">
                  <c:v>9.7999999999999993E-6</c:v>
                </c:pt>
                <c:pt idx="87">
                  <c:v>7.6000000000000001E-6</c:v>
                </c:pt>
                <c:pt idx="88">
                  <c:v>4.5000000000000001E-6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95-46EC-AD86-E40244926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80"/>
          <c:min val="8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8.0000000000000034E-5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HBOth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81-4785-8730-8D92E5E9EC87}"/>
            </c:ext>
          </c:extLst>
        </c:ser>
        <c:ser>
          <c:idx val="1"/>
          <c:order val="1"/>
          <c:tx>
            <c:strRef>
              <c:f>'FF - r1'!$CF$7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81-4785-8730-8D92E5E9EC87}"/>
            </c:ext>
          </c:extLst>
        </c:ser>
        <c:ser>
          <c:idx val="2"/>
          <c:order val="2"/>
          <c:tx>
            <c:strRef>
              <c:f>'FF - r1'!$CG$7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0.68037420000000004</c:v>
                </c:pt>
                <c:pt idx="3">
                  <c:v>0.22009690000000001</c:v>
                </c:pt>
                <c:pt idx="4">
                  <c:v>8.63704E-2</c:v>
                </c:pt>
                <c:pt idx="5">
                  <c:v>5.1168199999999997E-2</c:v>
                </c:pt>
                <c:pt idx="6">
                  <c:v>3.05261E-2</c:v>
                </c:pt>
                <c:pt idx="7">
                  <c:v>1.75003E-2</c:v>
                </c:pt>
                <c:pt idx="8">
                  <c:v>1.02256E-2</c:v>
                </c:pt>
                <c:pt idx="9">
                  <c:v>7.3471999999999999E-3</c:v>
                </c:pt>
                <c:pt idx="10">
                  <c:v>5.4568999999999998E-3</c:v>
                </c:pt>
                <c:pt idx="11">
                  <c:v>4.1701000000000004E-3</c:v>
                </c:pt>
                <c:pt idx="12">
                  <c:v>3.2109E-3</c:v>
                </c:pt>
                <c:pt idx="13">
                  <c:v>2.5365000000000001E-3</c:v>
                </c:pt>
                <c:pt idx="14">
                  <c:v>2.101E-3</c:v>
                </c:pt>
                <c:pt idx="15">
                  <c:v>1.7501999999999999E-3</c:v>
                </c:pt>
                <c:pt idx="16">
                  <c:v>1.4455E-3</c:v>
                </c:pt>
                <c:pt idx="17">
                  <c:v>1.2612000000000001E-3</c:v>
                </c:pt>
                <c:pt idx="18">
                  <c:v>1.1199999999999999E-3</c:v>
                </c:pt>
                <c:pt idx="19">
                  <c:v>9.7289999999999996E-4</c:v>
                </c:pt>
                <c:pt idx="20">
                  <c:v>8.1680000000000001E-4</c:v>
                </c:pt>
                <c:pt idx="21">
                  <c:v>6.9379999999999995E-4</c:v>
                </c:pt>
                <c:pt idx="22">
                  <c:v>5.6130000000000004E-4</c:v>
                </c:pt>
                <c:pt idx="23">
                  <c:v>4.4129999999999999E-4</c:v>
                </c:pt>
                <c:pt idx="24">
                  <c:v>3.8180000000000001E-4</c:v>
                </c:pt>
                <c:pt idx="25">
                  <c:v>3.2220000000000003E-4</c:v>
                </c:pt>
                <c:pt idx="26">
                  <c:v>2.7960000000000002E-4</c:v>
                </c:pt>
                <c:pt idx="27">
                  <c:v>2.452E-4</c:v>
                </c:pt>
                <c:pt idx="28">
                  <c:v>2.1790000000000001E-4</c:v>
                </c:pt>
                <c:pt idx="29">
                  <c:v>1.974E-4</c:v>
                </c:pt>
                <c:pt idx="30">
                  <c:v>1.786E-4</c:v>
                </c:pt>
                <c:pt idx="31">
                  <c:v>1.593E-4</c:v>
                </c:pt>
                <c:pt idx="32">
                  <c:v>1.3870000000000001E-4</c:v>
                </c:pt>
                <c:pt idx="33">
                  <c:v>1.1790000000000001E-4</c:v>
                </c:pt>
                <c:pt idx="34">
                  <c:v>1.027E-4</c:v>
                </c:pt>
                <c:pt idx="35">
                  <c:v>8.6500000000000002E-5</c:v>
                </c:pt>
                <c:pt idx="36">
                  <c:v>7.4099999999999999E-5</c:v>
                </c:pt>
                <c:pt idx="37">
                  <c:v>6.5300000000000002E-5</c:v>
                </c:pt>
                <c:pt idx="38">
                  <c:v>5.9299999999999998E-5</c:v>
                </c:pt>
                <c:pt idx="39">
                  <c:v>5.5000000000000002E-5</c:v>
                </c:pt>
                <c:pt idx="40">
                  <c:v>5.1999999999999997E-5</c:v>
                </c:pt>
                <c:pt idx="41">
                  <c:v>4.9599999999999999E-5</c:v>
                </c:pt>
                <c:pt idx="42">
                  <c:v>4.7700000000000001E-5</c:v>
                </c:pt>
                <c:pt idx="43">
                  <c:v>4.5899999999999998E-5</c:v>
                </c:pt>
                <c:pt idx="44">
                  <c:v>4.4400000000000002E-5</c:v>
                </c:pt>
                <c:pt idx="45">
                  <c:v>4.3000000000000002E-5</c:v>
                </c:pt>
                <c:pt idx="46">
                  <c:v>4.1999999999999998E-5</c:v>
                </c:pt>
                <c:pt idx="47">
                  <c:v>4.1100000000000003E-5</c:v>
                </c:pt>
                <c:pt idx="48">
                  <c:v>4.0599999999999998E-5</c:v>
                </c:pt>
                <c:pt idx="49">
                  <c:v>4.0200000000000001E-5</c:v>
                </c:pt>
                <c:pt idx="50">
                  <c:v>3.9799999999999998E-5</c:v>
                </c:pt>
                <c:pt idx="51">
                  <c:v>3.9499999999999998E-5</c:v>
                </c:pt>
                <c:pt idx="52">
                  <c:v>3.9100000000000002E-5</c:v>
                </c:pt>
                <c:pt idx="53">
                  <c:v>3.8800000000000001E-5</c:v>
                </c:pt>
                <c:pt idx="54">
                  <c:v>3.8399999999999998E-5</c:v>
                </c:pt>
                <c:pt idx="55">
                  <c:v>3.8000000000000002E-5</c:v>
                </c:pt>
                <c:pt idx="56">
                  <c:v>3.7700000000000002E-5</c:v>
                </c:pt>
                <c:pt idx="57">
                  <c:v>3.7299999999999999E-5</c:v>
                </c:pt>
                <c:pt idx="58">
                  <c:v>3.6900000000000002E-5</c:v>
                </c:pt>
                <c:pt idx="59">
                  <c:v>3.6600000000000002E-5</c:v>
                </c:pt>
                <c:pt idx="60">
                  <c:v>3.6199999999999999E-5</c:v>
                </c:pt>
                <c:pt idx="61">
                  <c:v>3.5899999999999998E-5</c:v>
                </c:pt>
                <c:pt idx="62">
                  <c:v>3.5500000000000002E-5</c:v>
                </c:pt>
                <c:pt idx="63">
                  <c:v>3.5099999999999999E-5</c:v>
                </c:pt>
                <c:pt idx="64">
                  <c:v>3.4799999999999999E-5</c:v>
                </c:pt>
                <c:pt idx="65">
                  <c:v>3.4400000000000003E-5</c:v>
                </c:pt>
                <c:pt idx="66">
                  <c:v>3.4E-5</c:v>
                </c:pt>
                <c:pt idx="67">
                  <c:v>3.3699999999999999E-5</c:v>
                </c:pt>
                <c:pt idx="68">
                  <c:v>3.3300000000000003E-5</c:v>
                </c:pt>
                <c:pt idx="69">
                  <c:v>3.3000000000000003E-5</c:v>
                </c:pt>
                <c:pt idx="70">
                  <c:v>3.26E-5</c:v>
                </c:pt>
                <c:pt idx="71">
                  <c:v>3.2199999999999997E-5</c:v>
                </c:pt>
                <c:pt idx="72">
                  <c:v>3.1900000000000003E-5</c:v>
                </c:pt>
                <c:pt idx="73">
                  <c:v>3.15E-5</c:v>
                </c:pt>
                <c:pt idx="74">
                  <c:v>3.1099999999999997E-5</c:v>
                </c:pt>
                <c:pt idx="75">
                  <c:v>3.0800000000000003E-5</c:v>
                </c:pt>
                <c:pt idx="76">
                  <c:v>3.04E-5</c:v>
                </c:pt>
                <c:pt idx="77">
                  <c:v>3.0000000000000001E-5</c:v>
                </c:pt>
                <c:pt idx="78">
                  <c:v>2.97E-5</c:v>
                </c:pt>
                <c:pt idx="79">
                  <c:v>2.9300000000000001E-5</c:v>
                </c:pt>
                <c:pt idx="80">
                  <c:v>2.9E-5</c:v>
                </c:pt>
                <c:pt idx="81">
                  <c:v>2.8600000000000001E-5</c:v>
                </c:pt>
                <c:pt idx="82">
                  <c:v>2.8200000000000001E-5</c:v>
                </c:pt>
                <c:pt idx="83">
                  <c:v>2.7900000000000001E-5</c:v>
                </c:pt>
                <c:pt idx="84">
                  <c:v>2.7500000000000001E-5</c:v>
                </c:pt>
                <c:pt idx="85">
                  <c:v>2.7100000000000001E-5</c:v>
                </c:pt>
                <c:pt idx="86">
                  <c:v>2.6800000000000001E-5</c:v>
                </c:pt>
                <c:pt idx="87">
                  <c:v>2.6400000000000001E-5</c:v>
                </c:pt>
                <c:pt idx="88">
                  <c:v>2.6100000000000001E-5</c:v>
                </c:pt>
                <c:pt idx="89">
                  <c:v>2.5700000000000001E-5</c:v>
                </c:pt>
                <c:pt idx="90">
                  <c:v>2.5299999999999998E-5</c:v>
                </c:pt>
                <c:pt idx="91">
                  <c:v>2.5000000000000001E-5</c:v>
                </c:pt>
                <c:pt idx="92">
                  <c:v>2.4600000000000002E-5</c:v>
                </c:pt>
                <c:pt idx="93">
                  <c:v>2.4300000000000001E-5</c:v>
                </c:pt>
                <c:pt idx="94">
                  <c:v>2.4000000000000001E-5</c:v>
                </c:pt>
                <c:pt idx="95">
                  <c:v>2.37E-5</c:v>
                </c:pt>
                <c:pt idx="96">
                  <c:v>2.3499999999999999E-5</c:v>
                </c:pt>
                <c:pt idx="97">
                  <c:v>2.3200000000000001E-5</c:v>
                </c:pt>
                <c:pt idx="98">
                  <c:v>2.2900000000000001E-5</c:v>
                </c:pt>
                <c:pt idx="99">
                  <c:v>2.26E-5</c:v>
                </c:pt>
                <c:pt idx="100">
                  <c:v>2.23E-5</c:v>
                </c:pt>
                <c:pt idx="101">
                  <c:v>2.1999999999999999E-5</c:v>
                </c:pt>
                <c:pt idx="102">
                  <c:v>2.1699999999999999E-5</c:v>
                </c:pt>
                <c:pt idx="103">
                  <c:v>2.1500000000000001E-5</c:v>
                </c:pt>
                <c:pt idx="104">
                  <c:v>2.12E-5</c:v>
                </c:pt>
                <c:pt idx="105">
                  <c:v>2.09E-5</c:v>
                </c:pt>
                <c:pt idx="106">
                  <c:v>2.0599999999999999E-5</c:v>
                </c:pt>
                <c:pt idx="107">
                  <c:v>2.0299999999999999E-5</c:v>
                </c:pt>
                <c:pt idx="108">
                  <c:v>2.0000000000000002E-5</c:v>
                </c:pt>
                <c:pt idx="109">
                  <c:v>1.9700000000000001E-5</c:v>
                </c:pt>
                <c:pt idx="110">
                  <c:v>1.95E-5</c:v>
                </c:pt>
                <c:pt idx="111">
                  <c:v>1.9199999999999999E-5</c:v>
                </c:pt>
                <c:pt idx="112">
                  <c:v>1.8899999999999999E-5</c:v>
                </c:pt>
                <c:pt idx="113">
                  <c:v>1.8600000000000001E-5</c:v>
                </c:pt>
                <c:pt idx="114">
                  <c:v>1.8300000000000001E-5</c:v>
                </c:pt>
                <c:pt idx="115">
                  <c:v>1.8E-5</c:v>
                </c:pt>
                <c:pt idx="116">
                  <c:v>1.77E-5</c:v>
                </c:pt>
                <c:pt idx="117">
                  <c:v>1.7399999999999999E-5</c:v>
                </c:pt>
                <c:pt idx="118">
                  <c:v>1.7200000000000001E-5</c:v>
                </c:pt>
                <c:pt idx="119">
                  <c:v>1.6900000000000001E-5</c:v>
                </c:pt>
                <c:pt idx="120">
                  <c:v>1.66E-5</c:v>
                </c:pt>
                <c:pt idx="121">
                  <c:v>1.63E-5</c:v>
                </c:pt>
                <c:pt idx="122">
                  <c:v>1.5999999999999999E-5</c:v>
                </c:pt>
                <c:pt idx="123">
                  <c:v>1.5699999999999999E-5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81-4785-8730-8D92E5E9E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2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HBOth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80-4DF7-B0F9-246CF63434C6}"/>
            </c:ext>
          </c:extLst>
        </c:ser>
        <c:ser>
          <c:idx val="1"/>
          <c:order val="1"/>
          <c:tx>
            <c:strRef>
              <c:f>'FF - r1'!$CF$7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80-4DF7-B0F9-246CF63434C6}"/>
            </c:ext>
          </c:extLst>
        </c:ser>
        <c:ser>
          <c:idx val="2"/>
          <c:order val="2"/>
          <c:tx>
            <c:strRef>
              <c:f>'FF - r1'!$CG$7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0.68037420000000004</c:v>
                </c:pt>
                <c:pt idx="3">
                  <c:v>0.22009690000000001</c:v>
                </c:pt>
                <c:pt idx="4">
                  <c:v>8.63704E-2</c:v>
                </c:pt>
                <c:pt idx="5">
                  <c:v>5.1168199999999997E-2</c:v>
                </c:pt>
                <c:pt idx="6">
                  <c:v>3.05261E-2</c:v>
                </c:pt>
                <c:pt idx="7">
                  <c:v>1.75003E-2</c:v>
                </c:pt>
                <c:pt idx="8">
                  <c:v>1.02256E-2</c:v>
                </c:pt>
                <c:pt idx="9">
                  <c:v>7.3471999999999999E-3</c:v>
                </c:pt>
                <c:pt idx="10">
                  <c:v>5.4568999999999998E-3</c:v>
                </c:pt>
                <c:pt idx="11">
                  <c:v>4.1701000000000004E-3</c:v>
                </c:pt>
                <c:pt idx="12">
                  <c:v>3.2109E-3</c:v>
                </c:pt>
                <c:pt idx="13">
                  <c:v>2.5365000000000001E-3</c:v>
                </c:pt>
                <c:pt idx="14">
                  <c:v>2.101E-3</c:v>
                </c:pt>
                <c:pt idx="15">
                  <c:v>1.7501999999999999E-3</c:v>
                </c:pt>
                <c:pt idx="16">
                  <c:v>1.4455E-3</c:v>
                </c:pt>
                <c:pt idx="17">
                  <c:v>1.2612000000000001E-3</c:v>
                </c:pt>
                <c:pt idx="18">
                  <c:v>1.1199999999999999E-3</c:v>
                </c:pt>
                <c:pt idx="19">
                  <c:v>9.7289999999999996E-4</c:v>
                </c:pt>
                <c:pt idx="20">
                  <c:v>8.1680000000000001E-4</c:v>
                </c:pt>
                <c:pt idx="21">
                  <c:v>6.9379999999999995E-4</c:v>
                </c:pt>
                <c:pt idx="22">
                  <c:v>5.6130000000000004E-4</c:v>
                </c:pt>
                <c:pt idx="23">
                  <c:v>4.4129999999999999E-4</c:v>
                </c:pt>
                <c:pt idx="24">
                  <c:v>3.8180000000000001E-4</c:v>
                </c:pt>
                <c:pt idx="25">
                  <c:v>3.2220000000000003E-4</c:v>
                </c:pt>
                <c:pt idx="26">
                  <c:v>2.7960000000000002E-4</c:v>
                </c:pt>
                <c:pt idx="27">
                  <c:v>2.452E-4</c:v>
                </c:pt>
                <c:pt idx="28">
                  <c:v>2.1790000000000001E-4</c:v>
                </c:pt>
                <c:pt idx="29">
                  <c:v>1.974E-4</c:v>
                </c:pt>
                <c:pt idx="30">
                  <c:v>1.786E-4</c:v>
                </c:pt>
                <c:pt idx="31">
                  <c:v>1.593E-4</c:v>
                </c:pt>
                <c:pt idx="32">
                  <c:v>1.3870000000000001E-4</c:v>
                </c:pt>
                <c:pt idx="33">
                  <c:v>1.1790000000000001E-4</c:v>
                </c:pt>
                <c:pt idx="34">
                  <c:v>1.027E-4</c:v>
                </c:pt>
                <c:pt idx="35">
                  <c:v>8.6500000000000002E-5</c:v>
                </c:pt>
                <c:pt idx="36">
                  <c:v>7.4099999999999999E-5</c:v>
                </c:pt>
                <c:pt idx="37">
                  <c:v>6.5300000000000002E-5</c:v>
                </c:pt>
                <c:pt idx="38">
                  <c:v>5.9299999999999998E-5</c:v>
                </c:pt>
                <c:pt idx="39">
                  <c:v>5.5000000000000002E-5</c:v>
                </c:pt>
                <c:pt idx="40">
                  <c:v>5.1999999999999997E-5</c:v>
                </c:pt>
                <c:pt idx="41">
                  <c:v>4.9599999999999999E-5</c:v>
                </c:pt>
                <c:pt idx="42">
                  <c:v>4.7700000000000001E-5</c:v>
                </c:pt>
                <c:pt idx="43">
                  <c:v>4.5899999999999998E-5</c:v>
                </c:pt>
                <c:pt idx="44">
                  <c:v>4.4400000000000002E-5</c:v>
                </c:pt>
                <c:pt idx="45">
                  <c:v>4.3000000000000002E-5</c:v>
                </c:pt>
                <c:pt idx="46">
                  <c:v>4.1999999999999998E-5</c:v>
                </c:pt>
                <c:pt idx="47">
                  <c:v>4.1100000000000003E-5</c:v>
                </c:pt>
                <c:pt idx="48">
                  <c:v>4.0599999999999998E-5</c:v>
                </c:pt>
                <c:pt idx="49">
                  <c:v>4.0200000000000001E-5</c:v>
                </c:pt>
                <c:pt idx="50">
                  <c:v>3.9799999999999998E-5</c:v>
                </c:pt>
                <c:pt idx="51">
                  <c:v>3.9499999999999998E-5</c:v>
                </c:pt>
                <c:pt idx="52">
                  <c:v>3.9100000000000002E-5</c:v>
                </c:pt>
                <c:pt idx="53">
                  <c:v>3.8800000000000001E-5</c:v>
                </c:pt>
                <c:pt idx="54">
                  <c:v>3.8399999999999998E-5</c:v>
                </c:pt>
                <c:pt idx="55">
                  <c:v>3.8000000000000002E-5</c:v>
                </c:pt>
                <c:pt idx="56">
                  <c:v>3.7700000000000002E-5</c:v>
                </c:pt>
                <c:pt idx="57">
                  <c:v>3.7299999999999999E-5</c:v>
                </c:pt>
                <c:pt idx="58">
                  <c:v>3.6900000000000002E-5</c:v>
                </c:pt>
                <c:pt idx="59">
                  <c:v>3.6600000000000002E-5</c:v>
                </c:pt>
                <c:pt idx="60">
                  <c:v>3.6199999999999999E-5</c:v>
                </c:pt>
                <c:pt idx="61">
                  <c:v>3.5899999999999998E-5</c:v>
                </c:pt>
                <c:pt idx="62">
                  <c:v>3.5500000000000002E-5</c:v>
                </c:pt>
                <c:pt idx="63">
                  <c:v>3.5099999999999999E-5</c:v>
                </c:pt>
                <c:pt idx="64">
                  <c:v>3.4799999999999999E-5</c:v>
                </c:pt>
                <c:pt idx="65">
                  <c:v>3.4400000000000003E-5</c:v>
                </c:pt>
                <c:pt idx="66">
                  <c:v>3.4E-5</c:v>
                </c:pt>
                <c:pt idx="67">
                  <c:v>3.3699999999999999E-5</c:v>
                </c:pt>
                <c:pt idx="68">
                  <c:v>3.3300000000000003E-5</c:v>
                </c:pt>
                <c:pt idx="69">
                  <c:v>3.3000000000000003E-5</c:v>
                </c:pt>
                <c:pt idx="70">
                  <c:v>3.26E-5</c:v>
                </c:pt>
                <c:pt idx="71">
                  <c:v>3.2199999999999997E-5</c:v>
                </c:pt>
                <c:pt idx="72">
                  <c:v>3.1900000000000003E-5</c:v>
                </c:pt>
                <c:pt idx="73">
                  <c:v>3.15E-5</c:v>
                </c:pt>
                <c:pt idx="74">
                  <c:v>3.1099999999999997E-5</c:v>
                </c:pt>
                <c:pt idx="75">
                  <c:v>3.0800000000000003E-5</c:v>
                </c:pt>
                <c:pt idx="76">
                  <c:v>3.04E-5</c:v>
                </c:pt>
                <c:pt idx="77">
                  <c:v>3.0000000000000001E-5</c:v>
                </c:pt>
                <c:pt idx="78">
                  <c:v>2.97E-5</c:v>
                </c:pt>
                <c:pt idx="79">
                  <c:v>2.9300000000000001E-5</c:v>
                </c:pt>
                <c:pt idx="80">
                  <c:v>2.9E-5</c:v>
                </c:pt>
                <c:pt idx="81">
                  <c:v>2.8600000000000001E-5</c:v>
                </c:pt>
                <c:pt idx="82">
                  <c:v>2.8200000000000001E-5</c:v>
                </c:pt>
                <c:pt idx="83">
                  <c:v>2.7900000000000001E-5</c:v>
                </c:pt>
                <c:pt idx="84">
                  <c:v>2.7500000000000001E-5</c:v>
                </c:pt>
                <c:pt idx="85">
                  <c:v>2.7100000000000001E-5</c:v>
                </c:pt>
                <c:pt idx="86">
                  <c:v>2.6800000000000001E-5</c:v>
                </c:pt>
                <c:pt idx="87">
                  <c:v>2.6400000000000001E-5</c:v>
                </c:pt>
                <c:pt idx="88">
                  <c:v>2.6100000000000001E-5</c:v>
                </c:pt>
                <c:pt idx="89">
                  <c:v>2.5700000000000001E-5</c:v>
                </c:pt>
                <c:pt idx="90">
                  <c:v>2.5299999999999998E-5</c:v>
                </c:pt>
                <c:pt idx="91">
                  <c:v>2.5000000000000001E-5</c:v>
                </c:pt>
                <c:pt idx="92">
                  <c:v>2.4600000000000002E-5</c:v>
                </c:pt>
                <c:pt idx="93">
                  <c:v>2.4300000000000001E-5</c:v>
                </c:pt>
                <c:pt idx="94">
                  <c:v>2.4000000000000001E-5</c:v>
                </c:pt>
                <c:pt idx="95">
                  <c:v>2.37E-5</c:v>
                </c:pt>
                <c:pt idx="96">
                  <c:v>2.3499999999999999E-5</c:v>
                </c:pt>
                <c:pt idx="97">
                  <c:v>2.3200000000000001E-5</c:v>
                </c:pt>
                <c:pt idx="98">
                  <c:v>2.2900000000000001E-5</c:v>
                </c:pt>
                <c:pt idx="99">
                  <c:v>2.26E-5</c:v>
                </c:pt>
                <c:pt idx="100">
                  <c:v>2.23E-5</c:v>
                </c:pt>
                <c:pt idx="101">
                  <c:v>2.1999999999999999E-5</c:v>
                </c:pt>
                <c:pt idx="102">
                  <c:v>2.1699999999999999E-5</c:v>
                </c:pt>
                <c:pt idx="103">
                  <c:v>2.1500000000000001E-5</c:v>
                </c:pt>
                <c:pt idx="104">
                  <c:v>2.12E-5</c:v>
                </c:pt>
                <c:pt idx="105">
                  <c:v>2.09E-5</c:v>
                </c:pt>
                <c:pt idx="106">
                  <c:v>2.0599999999999999E-5</c:v>
                </c:pt>
                <c:pt idx="107">
                  <c:v>2.0299999999999999E-5</c:v>
                </c:pt>
                <c:pt idx="108">
                  <c:v>2.0000000000000002E-5</c:v>
                </c:pt>
                <c:pt idx="109">
                  <c:v>1.9700000000000001E-5</c:v>
                </c:pt>
                <c:pt idx="110">
                  <c:v>1.95E-5</c:v>
                </c:pt>
                <c:pt idx="111">
                  <c:v>1.9199999999999999E-5</c:v>
                </c:pt>
                <c:pt idx="112">
                  <c:v>1.8899999999999999E-5</c:v>
                </c:pt>
                <c:pt idx="113">
                  <c:v>1.8600000000000001E-5</c:v>
                </c:pt>
                <c:pt idx="114">
                  <c:v>1.8300000000000001E-5</c:v>
                </c:pt>
                <c:pt idx="115">
                  <c:v>1.8E-5</c:v>
                </c:pt>
                <c:pt idx="116">
                  <c:v>1.77E-5</c:v>
                </c:pt>
                <c:pt idx="117">
                  <c:v>1.7399999999999999E-5</c:v>
                </c:pt>
                <c:pt idx="118">
                  <c:v>1.7200000000000001E-5</c:v>
                </c:pt>
                <c:pt idx="119">
                  <c:v>1.6900000000000001E-5</c:v>
                </c:pt>
                <c:pt idx="120">
                  <c:v>1.66E-5</c:v>
                </c:pt>
                <c:pt idx="121">
                  <c:v>1.63E-5</c:v>
                </c:pt>
                <c:pt idx="122">
                  <c:v>1.5999999999999999E-5</c:v>
                </c:pt>
                <c:pt idx="123">
                  <c:v>1.5699999999999999E-5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80-4DF7-B0F9-246CF6343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45"/>
          <c:min val="1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HBOth - Mid 2</a:t>
            </a:r>
          </a:p>
        </c:rich>
      </c:tx>
      <c:layout>
        <c:manualLayout>
          <c:xMode val="edge"/>
          <c:yMode val="edge"/>
          <c:x val="0.4395806420661226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A0-4809-AE34-884BEFD28368}"/>
            </c:ext>
          </c:extLst>
        </c:ser>
        <c:ser>
          <c:idx val="1"/>
          <c:order val="1"/>
          <c:tx>
            <c:strRef>
              <c:f>'FF - r1'!$CF$7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A0-4809-AE34-884BEFD28368}"/>
            </c:ext>
          </c:extLst>
        </c:ser>
        <c:ser>
          <c:idx val="2"/>
          <c:order val="2"/>
          <c:tx>
            <c:strRef>
              <c:f>'FF - r1'!$CG$7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0.68037420000000004</c:v>
                </c:pt>
                <c:pt idx="3">
                  <c:v>0.22009690000000001</c:v>
                </c:pt>
                <c:pt idx="4">
                  <c:v>8.63704E-2</c:v>
                </c:pt>
                <c:pt idx="5">
                  <c:v>5.1168199999999997E-2</c:v>
                </c:pt>
                <c:pt idx="6">
                  <c:v>3.05261E-2</c:v>
                </c:pt>
                <c:pt idx="7">
                  <c:v>1.75003E-2</c:v>
                </c:pt>
                <c:pt idx="8">
                  <c:v>1.02256E-2</c:v>
                </c:pt>
                <c:pt idx="9">
                  <c:v>7.3471999999999999E-3</c:v>
                </c:pt>
                <c:pt idx="10">
                  <c:v>5.4568999999999998E-3</c:v>
                </c:pt>
                <c:pt idx="11">
                  <c:v>4.1701000000000004E-3</c:v>
                </c:pt>
                <c:pt idx="12">
                  <c:v>3.2109E-3</c:v>
                </c:pt>
                <c:pt idx="13">
                  <c:v>2.5365000000000001E-3</c:v>
                </c:pt>
                <c:pt idx="14">
                  <c:v>2.101E-3</c:v>
                </c:pt>
                <c:pt idx="15">
                  <c:v>1.7501999999999999E-3</c:v>
                </c:pt>
                <c:pt idx="16">
                  <c:v>1.4455E-3</c:v>
                </c:pt>
                <c:pt idx="17">
                  <c:v>1.2612000000000001E-3</c:v>
                </c:pt>
                <c:pt idx="18">
                  <c:v>1.1199999999999999E-3</c:v>
                </c:pt>
                <c:pt idx="19">
                  <c:v>9.7289999999999996E-4</c:v>
                </c:pt>
                <c:pt idx="20">
                  <c:v>8.1680000000000001E-4</c:v>
                </c:pt>
                <c:pt idx="21">
                  <c:v>6.9379999999999995E-4</c:v>
                </c:pt>
                <c:pt idx="22">
                  <c:v>5.6130000000000004E-4</c:v>
                </c:pt>
                <c:pt idx="23">
                  <c:v>4.4129999999999999E-4</c:v>
                </c:pt>
                <c:pt idx="24">
                  <c:v>3.8180000000000001E-4</c:v>
                </c:pt>
                <c:pt idx="25">
                  <c:v>3.2220000000000003E-4</c:v>
                </c:pt>
                <c:pt idx="26">
                  <c:v>2.7960000000000002E-4</c:v>
                </c:pt>
                <c:pt idx="27">
                  <c:v>2.452E-4</c:v>
                </c:pt>
                <c:pt idx="28">
                  <c:v>2.1790000000000001E-4</c:v>
                </c:pt>
                <c:pt idx="29">
                  <c:v>1.974E-4</c:v>
                </c:pt>
                <c:pt idx="30">
                  <c:v>1.786E-4</c:v>
                </c:pt>
                <c:pt idx="31">
                  <c:v>1.593E-4</c:v>
                </c:pt>
                <c:pt idx="32">
                  <c:v>1.3870000000000001E-4</c:v>
                </c:pt>
                <c:pt idx="33">
                  <c:v>1.1790000000000001E-4</c:v>
                </c:pt>
                <c:pt idx="34">
                  <c:v>1.027E-4</c:v>
                </c:pt>
                <c:pt idx="35">
                  <c:v>8.6500000000000002E-5</c:v>
                </c:pt>
                <c:pt idx="36">
                  <c:v>7.4099999999999999E-5</c:v>
                </c:pt>
                <c:pt idx="37">
                  <c:v>6.5300000000000002E-5</c:v>
                </c:pt>
                <c:pt idx="38">
                  <c:v>5.9299999999999998E-5</c:v>
                </c:pt>
                <c:pt idx="39">
                  <c:v>5.5000000000000002E-5</c:v>
                </c:pt>
                <c:pt idx="40">
                  <c:v>5.1999999999999997E-5</c:v>
                </c:pt>
                <c:pt idx="41">
                  <c:v>4.9599999999999999E-5</c:v>
                </c:pt>
                <c:pt idx="42">
                  <c:v>4.7700000000000001E-5</c:v>
                </c:pt>
                <c:pt idx="43">
                  <c:v>4.5899999999999998E-5</c:v>
                </c:pt>
                <c:pt idx="44">
                  <c:v>4.4400000000000002E-5</c:v>
                </c:pt>
                <c:pt idx="45">
                  <c:v>4.3000000000000002E-5</c:v>
                </c:pt>
                <c:pt idx="46">
                  <c:v>4.1999999999999998E-5</c:v>
                </c:pt>
                <c:pt idx="47">
                  <c:v>4.1100000000000003E-5</c:v>
                </c:pt>
                <c:pt idx="48">
                  <c:v>4.0599999999999998E-5</c:v>
                </c:pt>
                <c:pt idx="49">
                  <c:v>4.0200000000000001E-5</c:v>
                </c:pt>
                <c:pt idx="50">
                  <c:v>3.9799999999999998E-5</c:v>
                </c:pt>
                <c:pt idx="51">
                  <c:v>3.9499999999999998E-5</c:v>
                </c:pt>
                <c:pt idx="52">
                  <c:v>3.9100000000000002E-5</c:v>
                </c:pt>
                <c:pt idx="53">
                  <c:v>3.8800000000000001E-5</c:v>
                </c:pt>
                <c:pt idx="54">
                  <c:v>3.8399999999999998E-5</c:v>
                </c:pt>
                <c:pt idx="55">
                  <c:v>3.8000000000000002E-5</c:v>
                </c:pt>
                <c:pt idx="56">
                  <c:v>3.7700000000000002E-5</c:v>
                </c:pt>
                <c:pt idx="57">
                  <c:v>3.7299999999999999E-5</c:v>
                </c:pt>
                <c:pt idx="58">
                  <c:v>3.6900000000000002E-5</c:v>
                </c:pt>
                <c:pt idx="59">
                  <c:v>3.6600000000000002E-5</c:v>
                </c:pt>
                <c:pt idx="60">
                  <c:v>3.6199999999999999E-5</c:v>
                </c:pt>
                <c:pt idx="61">
                  <c:v>3.5899999999999998E-5</c:v>
                </c:pt>
                <c:pt idx="62">
                  <c:v>3.5500000000000002E-5</c:v>
                </c:pt>
                <c:pt idx="63">
                  <c:v>3.5099999999999999E-5</c:v>
                </c:pt>
                <c:pt idx="64">
                  <c:v>3.4799999999999999E-5</c:v>
                </c:pt>
                <c:pt idx="65">
                  <c:v>3.4400000000000003E-5</c:v>
                </c:pt>
                <c:pt idx="66">
                  <c:v>3.4E-5</c:v>
                </c:pt>
                <c:pt idx="67">
                  <c:v>3.3699999999999999E-5</c:v>
                </c:pt>
                <c:pt idx="68">
                  <c:v>3.3300000000000003E-5</c:v>
                </c:pt>
                <c:pt idx="69">
                  <c:v>3.3000000000000003E-5</c:v>
                </c:pt>
                <c:pt idx="70">
                  <c:v>3.26E-5</c:v>
                </c:pt>
                <c:pt idx="71">
                  <c:v>3.2199999999999997E-5</c:v>
                </c:pt>
                <c:pt idx="72">
                  <c:v>3.1900000000000003E-5</c:v>
                </c:pt>
                <c:pt idx="73">
                  <c:v>3.15E-5</c:v>
                </c:pt>
                <c:pt idx="74">
                  <c:v>3.1099999999999997E-5</c:v>
                </c:pt>
                <c:pt idx="75">
                  <c:v>3.0800000000000003E-5</c:v>
                </c:pt>
                <c:pt idx="76">
                  <c:v>3.04E-5</c:v>
                </c:pt>
                <c:pt idx="77">
                  <c:v>3.0000000000000001E-5</c:v>
                </c:pt>
                <c:pt idx="78">
                  <c:v>2.97E-5</c:v>
                </c:pt>
                <c:pt idx="79">
                  <c:v>2.9300000000000001E-5</c:v>
                </c:pt>
                <c:pt idx="80">
                  <c:v>2.9E-5</c:v>
                </c:pt>
                <c:pt idx="81">
                  <c:v>2.8600000000000001E-5</c:v>
                </c:pt>
                <c:pt idx="82">
                  <c:v>2.8200000000000001E-5</c:v>
                </c:pt>
                <c:pt idx="83">
                  <c:v>2.7900000000000001E-5</c:v>
                </c:pt>
                <c:pt idx="84">
                  <c:v>2.7500000000000001E-5</c:v>
                </c:pt>
                <c:pt idx="85">
                  <c:v>2.7100000000000001E-5</c:v>
                </c:pt>
                <c:pt idx="86">
                  <c:v>2.6800000000000001E-5</c:v>
                </c:pt>
                <c:pt idx="87">
                  <c:v>2.6400000000000001E-5</c:v>
                </c:pt>
                <c:pt idx="88">
                  <c:v>2.6100000000000001E-5</c:v>
                </c:pt>
                <c:pt idx="89">
                  <c:v>2.5700000000000001E-5</c:v>
                </c:pt>
                <c:pt idx="90">
                  <c:v>2.5299999999999998E-5</c:v>
                </c:pt>
                <c:pt idx="91">
                  <c:v>2.5000000000000001E-5</c:v>
                </c:pt>
                <c:pt idx="92">
                  <c:v>2.4600000000000002E-5</c:v>
                </c:pt>
                <c:pt idx="93">
                  <c:v>2.4300000000000001E-5</c:v>
                </c:pt>
                <c:pt idx="94">
                  <c:v>2.4000000000000001E-5</c:v>
                </c:pt>
                <c:pt idx="95">
                  <c:v>2.37E-5</c:v>
                </c:pt>
                <c:pt idx="96">
                  <c:v>2.3499999999999999E-5</c:v>
                </c:pt>
                <c:pt idx="97">
                  <c:v>2.3200000000000001E-5</c:v>
                </c:pt>
                <c:pt idx="98">
                  <c:v>2.2900000000000001E-5</c:v>
                </c:pt>
                <c:pt idx="99">
                  <c:v>2.26E-5</c:v>
                </c:pt>
                <c:pt idx="100">
                  <c:v>2.23E-5</c:v>
                </c:pt>
                <c:pt idx="101">
                  <c:v>2.1999999999999999E-5</c:v>
                </c:pt>
                <c:pt idx="102">
                  <c:v>2.1699999999999999E-5</c:v>
                </c:pt>
                <c:pt idx="103">
                  <c:v>2.1500000000000001E-5</c:v>
                </c:pt>
                <c:pt idx="104">
                  <c:v>2.12E-5</c:v>
                </c:pt>
                <c:pt idx="105">
                  <c:v>2.09E-5</c:v>
                </c:pt>
                <c:pt idx="106">
                  <c:v>2.0599999999999999E-5</c:v>
                </c:pt>
                <c:pt idx="107">
                  <c:v>2.0299999999999999E-5</c:v>
                </c:pt>
                <c:pt idx="108">
                  <c:v>2.0000000000000002E-5</c:v>
                </c:pt>
                <c:pt idx="109">
                  <c:v>1.9700000000000001E-5</c:v>
                </c:pt>
                <c:pt idx="110">
                  <c:v>1.95E-5</c:v>
                </c:pt>
                <c:pt idx="111">
                  <c:v>1.9199999999999999E-5</c:v>
                </c:pt>
                <c:pt idx="112">
                  <c:v>1.8899999999999999E-5</c:v>
                </c:pt>
                <c:pt idx="113">
                  <c:v>1.8600000000000001E-5</c:v>
                </c:pt>
                <c:pt idx="114">
                  <c:v>1.8300000000000001E-5</c:v>
                </c:pt>
                <c:pt idx="115">
                  <c:v>1.8E-5</c:v>
                </c:pt>
                <c:pt idx="116">
                  <c:v>1.77E-5</c:v>
                </c:pt>
                <c:pt idx="117">
                  <c:v>1.7399999999999999E-5</c:v>
                </c:pt>
                <c:pt idx="118">
                  <c:v>1.7200000000000001E-5</c:v>
                </c:pt>
                <c:pt idx="119">
                  <c:v>1.6900000000000001E-5</c:v>
                </c:pt>
                <c:pt idx="120">
                  <c:v>1.66E-5</c:v>
                </c:pt>
                <c:pt idx="121">
                  <c:v>1.63E-5</c:v>
                </c:pt>
                <c:pt idx="122">
                  <c:v>1.5999999999999999E-5</c:v>
                </c:pt>
                <c:pt idx="123">
                  <c:v>1.5699999999999999E-5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A0-4809-AE34-884BEFD2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4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5.0000000000000012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HBOth - Tail</a:t>
            </a:r>
          </a:p>
        </c:rich>
      </c:tx>
      <c:layout>
        <c:manualLayout>
          <c:xMode val="edge"/>
          <c:yMode val="edge"/>
          <c:x val="0.453695323668913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2D-4996-BC3D-E397BB3C2F04}"/>
            </c:ext>
          </c:extLst>
        </c:ser>
        <c:ser>
          <c:idx val="1"/>
          <c:order val="1"/>
          <c:tx>
            <c:strRef>
              <c:f>'FF - r1'!$CF$7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2D-4996-BC3D-E397BB3C2F04}"/>
            </c:ext>
          </c:extLst>
        </c:ser>
        <c:ser>
          <c:idx val="2"/>
          <c:order val="2"/>
          <c:tx>
            <c:strRef>
              <c:f>'FF - r1'!$CG$7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0.98</c:v>
                </c:pt>
                <c:pt idx="2">
                  <c:v>0.68037420000000004</c:v>
                </c:pt>
                <c:pt idx="3">
                  <c:v>0.22009690000000001</c:v>
                </c:pt>
                <c:pt idx="4">
                  <c:v>8.63704E-2</c:v>
                </c:pt>
                <c:pt idx="5">
                  <c:v>5.1168199999999997E-2</c:v>
                </c:pt>
                <c:pt idx="6">
                  <c:v>3.05261E-2</c:v>
                </c:pt>
                <c:pt idx="7">
                  <c:v>1.75003E-2</c:v>
                </c:pt>
                <c:pt idx="8">
                  <c:v>1.02256E-2</c:v>
                </c:pt>
                <c:pt idx="9">
                  <c:v>7.3471999999999999E-3</c:v>
                </c:pt>
                <c:pt idx="10">
                  <c:v>5.4568999999999998E-3</c:v>
                </c:pt>
                <c:pt idx="11">
                  <c:v>4.1701000000000004E-3</c:v>
                </c:pt>
                <c:pt idx="12">
                  <c:v>3.2109E-3</c:v>
                </c:pt>
                <c:pt idx="13">
                  <c:v>2.5365000000000001E-3</c:v>
                </c:pt>
                <c:pt idx="14">
                  <c:v>2.101E-3</c:v>
                </c:pt>
                <c:pt idx="15">
                  <c:v>1.7501999999999999E-3</c:v>
                </c:pt>
                <c:pt idx="16">
                  <c:v>1.4455E-3</c:v>
                </c:pt>
                <c:pt idx="17">
                  <c:v>1.2612000000000001E-3</c:v>
                </c:pt>
                <c:pt idx="18">
                  <c:v>1.1199999999999999E-3</c:v>
                </c:pt>
                <c:pt idx="19">
                  <c:v>9.7289999999999996E-4</c:v>
                </c:pt>
                <c:pt idx="20">
                  <c:v>8.1680000000000001E-4</c:v>
                </c:pt>
                <c:pt idx="21">
                  <c:v>6.9379999999999995E-4</c:v>
                </c:pt>
                <c:pt idx="22">
                  <c:v>5.6130000000000004E-4</c:v>
                </c:pt>
                <c:pt idx="23">
                  <c:v>4.4129999999999999E-4</c:v>
                </c:pt>
                <c:pt idx="24">
                  <c:v>3.8180000000000001E-4</c:v>
                </c:pt>
                <c:pt idx="25">
                  <c:v>3.2220000000000003E-4</c:v>
                </c:pt>
                <c:pt idx="26">
                  <c:v>2.7960000000000002E-4</c:v>
                </c:pt>
                <c:pt idx="27">
                  <c:v>2.452E-4</c:v>
                </c:pt>
                <c:pt idx="28">
                  <c:v>2.1790000000000001E-4</c:v>
                </c:pt>
                <c:pt idx="29">
                  <c:v>1.974E-4</c:v>
                </c:pt>
                <c:pt idx="30">
                  <c:v>1.786E-4</c:v>
                </c:pt>
                <c:pt idx="31">
                  <c:v>1.593E-4</c:v>
                </c:pt>
                <c:pt idx="32">
                  <c:v>1.3870000000000001E-4</c:v>
                </c:pt>
                <c:pt idx="33">
                  <c:v>1.1790000000000001E-4</c:v>
                </c:pt>
                <c:pt idx="34">
                  <c:v>1.027E-4</c:v>
                </c:pt>
                <c:pt idx="35">
                  <c:v>8.6500000000000002E-5</c:v>
                </c:pt>
                <c:pt idx="36">
                  <c:v>7.4099999999999999E-5</c:v>
                </c:pt>
                <c:pt idx="37">
                  <c:v>6.5300000000000002E-5</c:v>
                </c:pt>
                <c:pt idx="38">
                  <c:v>5.9299999999999998E-5</c:v>
                </c:pt>
                <c:pt idx="39">
                  <c:v>5.5000000000000002E-5</c:v>
                </c:pt>
                <c:pt idx="40">
                  <c:v>5.1999999999999997E-5</c:v>
                </c:pt>
                <c:pt idx="41">
                  <c:v>4.9599999999999999E-5</c:v>
                </c:pt>
                <c:pt idx="42">
                  <c:v>4.7700000000000001E-5</c:v>
                </c:pt>
                <c:pt idx="43">
                  <c:v>4.5899999999999998E-5</c:v>
                </c:pt>
                <c:pt idx="44">
                  <c:v>4.4400000000000002E-5</c:v>
                </c:pt>
                <c:pt idx="45">
                  <c:v>4.3000000000000002E-5</c:v>
                </c:pt>
                <c:pt idx="46">
                  <c:v>4.1999999999999998E-5</c:v>
                </c:pt>
                <c:pt idx="47">
                  <c:v>4.1100000000000003E-5</c:v>
                </c:pt>
                <c:pt idx="48">
                  <c:v>4.0599999999999998E-5</c:v>
                </c:pt>
                <c:pt idx="49">
                  <c:v>4.0200000000000001E-5</c:v>
                </c:pt>
                <c:pt idx="50">
                  <c:v>3.9799999999999998E-5</c:v>
                </c:pt>
                <c:pt idx="51">
                  <c:v>3.9499999999999998E-5</c:v>
                </c:pt>
                <c:pt idx="52">
                  <c:v>3.9100000000000002E-5</c:v>
                </c:pt>
                <c:pt idx="53">
                  <c:v>3.8800000000000001E-5</c:v>
                </c:pt>
                <c:pt idx="54">
                  <c:v>3.8399999999999998E-5</c:v>
                </c:pt>
                <c:pt idx="55">
                  <c:v>3.8000000000000002E-5</c:v>
                </c:pt>
                <c:pt idx="56">
                  <c:v>3.7700000000000002E-5</c:v>
                </c:pt>
                <c:pt idx="57">
                  <c:v>3.7299999999999999E-5</c:v>
                </c:pt>
                <c:pt idx="58">
                  <c:v>3.6900000000000002E-5</c:v>
                </c:pt>
                <c:pt idx="59">
                  <c:v>3.6600000000000002E-5</c:v>
                </c:pt>
                <c:pt idx="60">
                  <c:v>3.6199999999999999E-5</c:v>
                </c:pt>
                <c:pt idx="61">
                  <c:v>3.5899999999999998E-5</c:v>
                </c:pt>
                <c:pt idx="62">
                  <c:v>3.5500000000000002E-5</c:v>
                </c:pt>
                <c:pt idx="63">
                  <c:v>3.5099999999999999E-5</c:v>
                </c:pt>
                <c:pt idx="64">
                  <c:v>3.4799999999999999E-5</c:v>
                </c:pt>
                <c:pt idx="65">
                  <c:v>3.4400000000000003E-5</c:v>
                </c:pt>
                <c:pt idx="66">
                  <c:v>3.4E-5</c:v>
                </c:pt>
                <c:pt idx="67">
                  <c:v>3.3699999999999999E-5</c:v>
                </c:pt>
                <c:pt idx="68">
                  <c:v>3.3300000000000003E-5</c:v>
                </c:pt>
                <c:pt idx="69">
                  <c:v>3.3000000000000003E-5</c:v>
                </c:pt>
                <c:pt idx="70">
                  <c:v>3.26E-5</c:v>
                </c:pt>
                <c:pt idx="71">
                  <c:v>3.2199999999999997E-5</c:v>
                </c:pt>
                <c:pt idx="72">
                  <c:v>3.1900000000000003E-5</c:v>
                </c:pt>
                <c:pt idx="73">
                  <c:v>3.15E-5</c:v>
                </c:pt>
                <c:pt idx="74">
                  <c:v>3.1099999999999997E-5</c:v>
                </c:pt>
                <c:pt idx="75">
                  <c:v>3.0800000000000003E-5</c:v>
                </c:pt>
                <c:pt idx="76">
                  <c:v>3.04E-5</c:v>
                </c:pt>
                <c:pt idx="77">
                  <c:v>3.0000000000000001E-5</c:v>
                </c:pt>
                <c:pt idx="78">
                  <c:v>2.97E-5</c:v>
                </c:pt>
                <c:pt idx="79">
                  <c:v>2.9300000000000001E-5</c:v>
                </c:pt>
                <c:pt idx="80">
                  <c:v>2.9E-5</c:v>
                </c:pt>
                <c:pt idx="81">
                  <c:v>2.8600000000000001E-5</c:v>
                </c:pt>
                <c:pt idx="82">
                  <c:v>2.8200000000000001E-5</c:v>
                </c:pt>
                <c:pt idx="83">
                  <c:v>2.7900000000000001E-5</c:v>
                </c:pt>
                <c:pt idx="84">
                  <c:v>2.7500000000000001E-5</c:v>
                </c:pt>
                <c:pt idx="85">
                  <c:v>2.7100000000000001E-5</c:v>
                </c:pt>
                <c:pt idx="86">
                  <c:v>2.6800000000000001E-5</c:v>
                </c:pt>
                <c:pt idx="87">
                  <c:v>2.6400000000000001E-5</c:v>
                </c:pt>
                <c:pt idx="88">
                  <c:v>2.6100000000000001E-5</c:v>
                </c:pt>
                <c:pt idx="89">
                  <c:v>2.5700000000000001E-5</c:v>
                </c:pt>
                <c:pt idx="90">
                  <c:v>2.5299999999999998E-5</c:v>
                </c:pt>
                <c:pt idx="91">
                  <c:v>2.5000000000000001E-5</c:v>
                </c:pt>
                <c:pt idx="92">
                  <c:v>2.4600000000000002E-5</c:v>
                </c:pt>
                <c:pt idx="93">
                  <c:v>2.4300000000000001E-5</c:v>
                </c:pt>
                <c:pt idx="94">
                  <c:v>2.4000000000000001E-5</c:v>
                </c:pt>
                <c:pt idx="95">
                  <c:v>2.37E-5</c:v>
                </c:pt>
                <c:pt idx="96">
                  <c:v>2.3499999999999999E-5</c:v>
                </c:pt>
                <c:pt idx="97">
                  <c:v>2.3200000000000001E-5</c:v>
                </c:pt>
                <c:pt idx="98">
                  <c:v>2.2900000000000001E-5</c:v>
                </c:pt>
                <c:pt idx="99">
                  <c:v>2.26E-5</c:v>
                </c:pt>
                <c:pt idx="100">
                  <c:v>2.23E-5</c:v>
                </c:pt>
                <c:pt idx="101">
                  <c:v>2.1999999999999999E-5</c:v>
                </c:pt>
                <c:pt idx="102">
                  <c:v>2.1699999999999999E-5</c:v>
                </c:pt>
                <c:pt idx="103">
                  <c:v>2.1500000000000001E-5</c:v>
                </c:pt>
                <c:pt idx="104">
                  <c:v>2.12E-5</c:v>
                </c:pt>
                <c:pt idx="105">
                  <c:v>2.09E-5</c:v>
                </c:pt>
                <c:pt idx="106">
                  <c:v>2.0599999999999999E-5</c:v>
                </c:pt>
                <c:pt idx="107">
                  <c:v>2.0299999999999999E-5</c:v>
                </c:pt>
                <c:pt idx="108">
                  <c:v>2.0000000000000002E-5</c:v>
                </c:pt>
                <c:pt idx="109">
                  <c:v>1.9700000000000001E-5</c:v>
                </c:pt>
                <c:pt idx="110">
                  <c:v>1.95E-5</c:v>
                </c:pt>
                <c:pt idx="111">
                  <c:v>1.9199999999999999E-5</c:v>
                </c:pt>
                <c:pt idx="112">
                  <c:v>1.8899999999999999E-5</c:v>
                </c:pt>
                <c:pt idx="113">
                  <c:v>1.8600000000000001E-5</c:v>
                </c:pt>
                <c:pt idx="114">
                  <c:v>1.8300000000000001E-5</c:v>
                </c:pt>
                <c:pt idx="115">
                  <c:v>1.8E-5</c:v>
                </c:pt>
                <c:pt idx="116">
                  <c:v>1.77E-5</c:v>
                </c:pt>
                <c:pt idx="117">
                  <c:v>1.7399999999999999E-5</c:v>
                </c:pt>
                <c:pt idx="118">
                  <c:v>1.7200000000000001E-5</c:v>
                </c:pt>
                <c:pt idx="119">
                  <c:v>1.6900000000000001E-5</c:v>
                </c:pt>
                <c:pt idx="120">
                  <c:v>1.66E-5</c:v>
                </c:pt>
                <c:pt idx="121">
                  <c:v>1.63E-5</c:v>
                </c:pt>
                <c:pt idx="122">
                  <c:v>1.5999999999999999E-5</c:v>
                </c:pt>
                <c:pt idx="123">
                  <c:v>1.5699999999999999E-5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2D-4996-BC3D-E397BB3C2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30"/>
          <c:min val="8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8.0000000000000034E-5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HBSch_PR</a:t>
            </a:r>
          </a:p>
        </c:rich>
      </c:tx>
      <c:layout>
        <c:manualLayout>
          <c:xMode val="edge"/>
          <c:yMode val="edge"/>
          <c:x val="0.4795722399406960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r1'!$CH$7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r1'!$CH$8:$CH$208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7B-4A86-8174-AE0F988AE983}"/>
            </c:ext>
          </c:extLst>
        </c:ser>
        <c:ser>
          <c:idx val="1"/>
          <c:order val="1"/>
          <c:tx>
            <c:strRef>
              <c:f>'FF - r1'!$CI$7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r1'!$CI$8:$CI$208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7B-4A86-8174-AE0F988AE983}"/>
            </c:ext>
          </c:extLst>
        </c:ser>
        <c:ser>
          <c:idx val="2"/>
          <c:order val="2"/>
          <c:tx>
            <c:strRef>
              <c:f>'FF - r1'!$CJ$7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r1'!$CJ$8:$CJ$208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0.6</c:v>
                </c:pt>
                <c:pt idx="3">
                  <c:v>0.26277709999999999</c:v>
                </c:pt>
                <c:pt idx="4">
                  <c:v>2.8714900000000002E-2</c:v>
                </c:pt>
                <c:pt idx="5">
                  <c:v>3.6711000000000001E-3</c:v>
                </c:pt>
                <c:pt idx="6">
                  <c:v>1.8136999999999999E-3</c:v>
                </c:pt>
                <c:pt idx="7">
                  <c:v>8.8069999999999999E-4</c:v>
                </c:pt>
                <c:pt idx="8">
                  <c:v>6.5249999999999998E-4</c:v>
                </c:pt>
                <c:pt idx="9">
                  <c:v>5.3709999999999999E-4</c:v>
                </c:pt>
                <c:pt idx="10">
                  <c:v>4.4329999999999999E-4</c:v>
                </c:pt>
                <c:pt idx="11">
                  <c:v>3.5429999999999999E-4</c:v>
                </c:pt>
                <c:pt idx="12">
                  <c:v>2.811E-4</c:v>
                </c:pt>
                <c:pt idx="13">
                  <c:v>2.1990000000000001E-4</c:v>
                </c:pt>
                <c:pt idx="14">
                  <c:v>1.7249999999999999E-4</c:v>
                </c:pt>
                <c:pt idx="15">
                  <c:v>1.3990000000000001E-4</c:v>
                </c:pt>
                <c:pt idx="16">
                  <c:v>1.032E-4</c:v>
                </c:pt>
                <c:pt idx="17">
                  <c:v>7.5699999999999997E-5</c:v>
                </c:pt>
                <c:pt idx="18">
                  <c:v>4.5099999999999998E-5</c:v>
                </c:pt>
                <c:pt idx="19">
                  <c:v>2.2900000000000001E-5</c:v>
                </c:pt>
                <c:pt idx="20">
                  <c:v>1.43E-5</c:v>
                </c:pt>
                <c:pt idx="21">
                  <c:v>1.1399999999999999E-5</c:v>
                </c:pt>
                <c:pt idx="22">
                  <c:v>8.6000000000000007E-6</c:v>
                </c:pt>
                <c:pt idx="23">
                  <c:v>5.6999999999999996E-6</c:v>
                </c:pt>
                <c:pt idx="24">
                  <c:v>2.9000000000000002E-6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7B-4A86-8174-AE0F988AE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HBSch_Pr - Mid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r1'!$CH$7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r1'!$CH$8:$CH$208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86-4FF3-88D7-9B02BAD5A61A}"/>
            </c:ext>
          </c:extLst>
        </c:ser>
        <c:ser>
          <c:idx val="1"/>
          <c:order val="1"/>
          <c:tx>
            <c:strRef>
              <c:f>'FF - r1'!$CI$7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r1'!$CI$8:$CI$208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86-4FF3-88D7-9B02BAD5A61A}"/>
            </c:ext>
          </c:extLst>
        </c:ser>
        <c:ser>
          <c:idx val="2"/>
          <c:order val="2"/>
          <c:tx>
            <c:strRef>
              <c:f>'FF - r1'!$CJ$7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r1'!$CJ$8:$CJ$208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0.6</c:v>
                </c:pt>
                <c:pt idx="3">
                  <c:v>0.26277709999999999</c:v>
                </c:pt>
                <c:pt idx="4">
                  <c:v>2.8714900000000002E-2</c:v>
                </c:pt>
                <c:pt idx="5">
                  <c:v>3.6711000000000001E-3</c:v>
                </c:pt>
                <c:pt idx="6">
                  <c:v>1.8136999999999999E-3</c:v>
                </c:pt>
                <c:pt idx="7">
                  <c:v>8.8069999999999999E-4</c:v>
                </c:pt>
                <c:pt idx="8">
                  <c:v>6.5249999999999998E-4</c:v>
                </c:pt>
                <c:pt idx="9">
                  <c:v>5.3709999999999999E-4</c:v>
                </c:pt>
                <c:pt idx="10">
                  <c:v>4.4329999999999999E-4</c:v>
                </c:pt>
                <c:pt idx="11">
                  <c:v>3.5429999999999999E-4</c:v>
                </c:pt>
                <c:pt idx="12">
                  <c:v>2.811E-4</c:v>
                </c:pt>
                <c:pt idx="13">
                  <c:v>2.1990000000000001E-4</c:v>
                </c:pt>
                <c:pt idx="14">
                  <c:v>1.7249999999999999E-4</c:v>
                </c:pt>
                <c:pt idx="15">
                  <c:v>1.3990000000000001E-4</c:v>
                </c:pt>
                <c:pt idx="16">
                  <c:v>1.032E-4</c:v>
                </c:pt>
                <c:pt idx="17">
                  <c:v>7.5699999999999997E-5</c:v>
                </c:pt>
                <c:pt idx="18">
                  <c:v>4.5099999999999998E-5</c:v>
                </c:pt>
                <c:pt idx="19">
                  <c:v>2.2900000000000001E-5</c:v>
                </c:pt>
                <c:pt idx="20">
                  <c:v>1.43E-5</c:v>
                </c:pt>
                <c:pt idx="21">
                  <c:v>1.1399999999999999E-5</c:v>
                </c:pt>
                <c:pt idx="22">
                  <c:v>8.6000000000000007E-6</c:v>
                </c:pt>
                <c:pt idx="23">
                  <c:v>5.6999999999999996E-6</c:v>
                </c:pt>
                <c:pt idx="24">
                  <c:v>2.9000000000000002E-6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86-4FF3-88D7-9B02BAD5A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36"/>
          <c:min val="12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ax val="1.4000000000000004E-3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HBSch_PR - Tail</a:t>
            </a:r>
          </a:p>
        </c:rich>
      </c:tx>
      <c:layout>
        <c:manualLayout>
          <c:xMode val="edge"/>
          <c:yMode val="edge"/>
          <c:x val="0.42076106659573514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r1'!$CH$7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r1'!$CH$8:$CH$208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73-43EF-B701-EF564E45C173}"/>
            </c:ext>
          </c:extLst>
        </c:ser>
        <c:ser>
          <c:idx val="1"/>
          <c:order val="1"/>
          <c:tx>
            <c:strRef>
              <c:f>'FF - r1'!$CI$7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r1'!$CI$8:$CI$208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73-43EF-B701-EF564E45C173}"/>
            </c:ext>
          </c:extLst>
        </c:ser>
        <c:ser>
          <c:idx val="2"/>
          <c:order val="2"/>
          <c:tx>
            <c:strRef>
              <c:f>'FF - r1'!$CJ$7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r1'!$CJ$8:$CJ$208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0.85</c:v>
                </c:pt>
                <c:pt idx="2">
                  <c:v>0.6</c:v>
                </c:pt>
                <c:pt idx="3">
                  <c:v>0.26277709999999999</c:v>
                </c:pt>
                <c:pt idx="4">
                  <c:v>2.8714900000000002E-2</c:v>
                </c:pt>
                <c:pt idx="5">
                  <c:v>3.6711000000000001E-3</c:v>
                </c:pt>
                <c:pt idx="6">
                  <c:v>1.8136999999999999E-3</c:v>
                </c:pt>
                <c:pt idx="7">
                  <c:v>8.8069999999999999E-4</c:v>
                </c:pt>
                <c:pt idx="8">
                  <c:v>6.5249999999999998E-4</c:v>
                </c:pt>
                <c:pt idx="9">
                  <c:v>5.3709999999999999E-4</c:v>
                </c:pt>
                <c:pt idx="10">
                  <c:v>4.4329999999999999E-4</c:v>
                </c:pt>
                <c:pt idx="11">
                  <c:v>3.5429999999999999E-4</c:v>
                </c:pt>
                <c:pt idx="12">
                  <c:v>2.811E-4</c:v>
                </c:pt>
                <c:pt idx="13">
                  <c:v>2.1990000000000001E-4</c:v>
                </c:pt>
                <c:pt idx="14">
                  <c:v>1.7249999999999999E-4</c:v>
                </c:pt>
                <c:pt idx="15">
                  <c:v>1.3990000000000001E-4</c:v>
                </c:pt>
                <c:pt idx="16">
                  <c:v>1.032E-4</c:v>
                </c:pt>
                <c:pt idx="17">
                  <c:v>7.5699999999999997E-5</c:v>
                </c:pt>
                <c:pt idx="18">
                  <c:v>4.5099999999999998E-5</c:v>
                </c:pt>
                <c:pt idx="19">
                  <c:v>2.2900000000000001E-5</c:v>
                </c:pt>
                <c:pt idx="20">
                  <c:v>1.43E-5</c:v>
                </c:pt>
                <c:pt idx="21">
                  <c:v>1.1399999999999999E-5</c:v>
                </c:pt>
                <c:pt idx="22">
                  <c:v>8.6000000000000007E-6</c:v>
                </c:pt>
                <c:pt idx="23">
                  <c:v>5.6999999999999996E-6</c:v>
                </c:pt>
                <c:pt idx="24">
                  <c:v>2.9000000000000002E-6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73-43EF-B701-EF564E45C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52"/>
          <c:min val="35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ax val="2.5000000000000011E-5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HBSch_SC</a:t>
            </a:r>
          </a:p>
        </c:rich>
      </c:tx>
      <c:layout>
        <c:manualLayout>
          <c:xMode val="edge"/>
          <c:yMode val="edge"/>
          <c:x val="0.4795722399406960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4-4E8F-91EB-21794FD39677}"/>
            </c:ext>
          </c:extLst>
        </c:ser>
        <c:ser>
          <c:idx val="1"/>
          <c:order val="1"/>
          <c:tx>
            <c:strRef>
              <c:f>'FF - r1'!$CL$7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24-4E8F-91EB-21794FD39677}"/>
            </c:ext>
          </c:extLst>
        </c:ser>
        <c:ser>
          <c:idx val="2"/>
          <c:order val="2"/>
          <c:tx>
            <c:strRef>
              <c:f>'FF - r1'!$CM$7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0.24583530000000001</c:v>
                </c:pt>
                <c:pt idx="3">
                  <c:v>2.67172E-2</c:v>
                </c:pt>
                <c:pt idx="4">
                  <c:v>6.2738999999999998E-3</c:v>
                </c:pt>
                <c:pt idx="5">
                  <c:v>3.0858999999999999E-3</c:v>
                </c:pt>
                <c:pt idx="6">
                  <c:v>1.748E-3</c:v>
                </c:pt>
                <c:pt idx="7">
                  <c:v>1.0108999999999999E-3</c:v>
                </c:pt>
                <c:pt idx="8">
                  <c:v>6.0840000000000004E-4</c:v>
                </c:pt>
                <c:pt idx="9">
                  <c:v>4.2769999999999999E-4</c:v>
                </c:pt>
                <c:pt idx="10">
                  <c:v>2.898E-4</c:v>
                </c:pt>
                <c:pt idx="11">
                  <c:v>1.827E-4</c:v>
                </c:pt>
                <c:pt idx="12">
                  <c:v>1.064E-4</c:v>
                </c:pt>
                <c:pt idx="13">
                  <c:v>5.7800000000000002E-5</c:v>
                </c:pt>
                <c:pt idx="14">
                  <c:v>4.3000000000000002E-5</c:v>
                </c:pt>
                <c:pt idx="15">
                  <c:v>3.2700000000000002E-5</c:v>
                </c:pt>
                <c:pt idx="16">
                  <c:v>2.7900000000000001E-5</c:v>
                </c:pt>
                <c:pt idx="17">
                  <c:v>2.55E-5</c:v>
                </c:pt>
                <c:pt idx="18">
                  <c:v>2.3200000000000001E-5</c:v>
                </c:pt>
                <c:pt idx="19">
                  <c:v>2.1399999999999998E-5</c:v>
                </c:pt>
                <c:pt idx="20">
                  <c:v>1.9300000000000002E-5</c:v>
                </c:pt>
                <c:pt idx="21">
                  <c:v>1.7499999999999998E-5</c:v>
                </c:pt>
                <c:pt idx="22">
                  <c:v>1.59E-5</c:v>
                </c:pt>
                <c:pt idx="23">
                  <c:v>1.47E-5</c:v>
                </c:pt>
                <c:pt idx="24">
                  <c:v>1.3499999999999999E-5</c:v>
                </c:pt>
                <c:pt idx="25">
                  <c:v>1.24E-5</c:v>
                </c:pt>
                <c:pt idx="26">
                  <c:v>1.1199999999999999E-5</c:v>
                </c:pt>
                <c:pt idx="27">
                  <c:v>9.9000000000000001E-6</c:v>
                </c:pt>
                <c:pt idx="28">
                  <c:v>8.6999999999999997E-6</c:v>
                </c:pt>
                <c:pt idx="29">
                  <c:v>7.4000000000000003E-6</c:v>
                </c:pt>
                <c:pt idx="30">
                  <c:v>6.1999999999999999E-6</c:v>
                </c:pt>
                <c:pt idx="31">
                  <c:v>5.0000000000000004E-6</c:v>
                </c:pt>
                <c:pt idx="32">
                  <c:v>3.7000000000000002E-6</c:v>
                </c:pt>
                <c:pt idx="33">
                  <c:v>2.5000000000000002E-6</c:v>
                </c:pt>
                <c:pt idx="34">
                  <c:v>1.1999999999999999E-6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24-4E8F-91EB-21794FD39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8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HBSch_SC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1-4852-9FB3-38F62C25142F}"/>
            </c:ext>
          </c:extLst>
        </c:ser>
        <c:ser>
          <c:idx val="1"/>
          <c:order val="1"/>
          <c:tx>
            <c:strRef>
              <c:f>'FF - r1'!$CL$7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1-4852-9FB3-38F62C25142F}"/>
            </c:ext>
          </c:extLst>
        </c:ser>
        <c:ser>
          <c:idx val="2"/>
          <c:order val="2"/>
          <c:tx>
            <c:strRef>
              <c:f>'FF - r1'!$CM$7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0.24583530000000001</c:v>
                </c:pt>
                <c:pt idx="3">
                  <c:v>2.67172E-2</c:v>
                </c:pt>
                <c:pt idx="4">
                  <c:v>6.2738999999999998E-3</c:v>
                </c:pt>
                <c:pt idx="5">
                  <c:v>3.0858999999999999E-3</c:v>
                </c:pt>
                <c:pt idx="6">
                  <c:v>1.748E-3</c:v>
                </c:pt>
                <c:pt idx="7">
                  <c:v>1.0108999999999999E-3</c:v>
                </c:pt>
                <c:pt idx="8">
                  <c:v>6.0840000000000004E-4</c:v>
                </c:pt>
                <c:pt idx="9">
                  <c:v>4.2769999999999999E-4</c:v>
                </c:pt>
                <c:pt idx="10">
                  <c:v>2.898E-4</c:v>
                </c:pt>
                <c:pt idx="11">
                  <c:v>1.827E-4</c:v>
                </c:pt>
                <c:pt idx="12">
                  <c:v>1.064E-4</c:v>
                </c:pt>
                <c:pt idx="13">
                  <c:v>5.7800000000000002E-5</c:v>
                </c:pt>
                <c:pt idx="14">
                  <c:v>4.3000000000000002E-5</c:v>
                </c:pt>
                <c:pt idx="15">
                  <c:v>3.2700000000000002E-5</c:v>
                </c:pt>
                <c:pt idx="16">
                  <c:v>2.7900000000000001E-5</c:v>
                </c:pt>
                <c:pt idx="17">
                  <c:v>2.55E-5</c:v>
                </c:pt>
                <c:pt idx="18">
                  <c:v>2.3200000000000001E-5</c:v>
                </c:pt>
                <c:pt idx="19">
                  <c:v>2.1399999999999998E-5</c:v>
                </c:pt>
                <c:pt idx="20">
                  <c:v>1.9300000000000002E-5</c:v>
                </c:pt>
                <c:pt idx="21">
                  <c:v>1.7499999999999998E-5</c:v>
                </c:pt>
                <c:pt idx="22">
                  <c:v>1.59E-5</c:v>
                </c:pt>
                <c:pt idx="23">
                  <c:v>1.47E-5</c:v>
                </c:pt>
                <c:pt idx="24">
                  <c:v>1.3499999999999999E-5</c:v>
                </c:pt>
                <c:pt idx="25">
                  <c:v>1.24E-5</c:v>
                </c:pt>
                <c:pt idx="26">
                  <c:v>1.1199999999999999E-5</c:v>
                </c:pt>
                <c:pt idx="27">
                  <c:v>9.9000000000000001E-6</c:v>
                </c:pt>
                <c:pt idx="28">
                  <c:v>8.6999999999999997E-6</c:v>
                </c:pt>
                <c:pt idx="29">
                  <c:v>7.4000000000000003E-6</c:v>
                </c:pt>
                <c:pt idx="30">
                  <c:v>6.1999999999999999E-6</c:v>
                </c:pt>
                <c:pt idx="31">
                  <c:v>5.0000000000000004E-6</c:v>
                </c:pt>
                <c:pt idx="32">
                  <c:v>3.7000000000000002E-6</c:v>
                </c:pt>
                <c:pt idx="33">
                  <c:v>2.5000000000000002E-6</c:v>
                </c:pt>
                <c:pt idx="34">
                  <c:v>1.1999999999999999E-6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1-4852-9FB3-38F62C251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4"/>
          <c:min val="8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ax val="1.4000000000000004E-3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HBSch_PR - Tail</a:t>
            </a:r>
          </a:p>
        </c:rich>
      </c:tx>
      <c:layout>
        <c:manualLayout>
          <c:xMode val="edge"/>
          <c:yMode val="edge"/>
          <c:x val="0.42076106659573514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8D-4BC0-9DFC-963935C0D357}"/>
            </c:ext>
          </c:extLst>
        </c:ser>
        <c:ser>
          <c:idx val="1"/>
          <c:order val="1"/>
          <c:tx>
            <c:strRef>
              <c:f>'FF - r1'!$CL$7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8D-4BC0-9DFC-963935C0D357}"/>
            </c:ext>
          </c:extLst>
        </c:ser>
        <c:ser>
          <c:idx val="2"/>
          <c:order val="2"/>
          <c:tx>
            <c:strRef>
              <c:f>'FF - r1'!$CM$7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0.24583530000000001</c:v>
                </c:pt>
                <c:pt idx="3">
                  <c:v>2.67172E-2</c:v>
                </c:pt>
                <c:pt idx="4">
                  <c:v>6.2738999999999998E-3</c:v>
                </c:pt>
                <c:pt idx="5">
                  <c:v>3.0858999999999999E-3</c:v>
                </c:pt>
                <c:pt idx="6">
                  <c:v>1.748E-3</c:v>
                </c:pt>
                <c:pt idx="7">
                  <c:v>1.0108999999999999E-3</c:v>
                </c:pt>
                <c:pt idx="8">
                  <c:v>6.0840000000000004E-4</c:v>
                </c:pt>
                <c:pt idx="9">
                  <c:v>4.2769999999999999E-4</c:v>
                </c:pt>
                <c:pt idx="10">
                  <c:v>2.898E-4</c:v>
                </c:pt>
                <c:pt idx="11">
                  <c:v>1.827E-4</c:v>
                </c:pt>
                <c:pt idx="12">
                  <c:v>1.064E-4</c:v>
                </c:pt>
                <c:pt idx="13">
                  <c:v>5.7800000000000002E-5</c:v>
                </c:pt>
                <c:pt idx="14">
                  <c:v>4.3000000000000002E-5</c:v>
                </c:pt>
                <c:pt idx="15">
                  <c:v>3.2700000000000002E-5</c:v>
                </c:pt>
                <c:pt idx="16">
                  <c:v>2.7900000000000001E-5</c:v>
                </c:pt>
                <c:pt idx="17">
                  <c:v>2.55E-5</c:v>
                </c:pt>
                <c:pt idx="18">
                  <c:v>2.3200000000000001E-5</c:v>
                </c:pt>
                <c:pt idx="19">
                  <c:v>2.1399999999999998E-5</c:v>
                </c:pt>
                <c:pt idx="20">
                  <c:v>1.9300000000000002E-5</c:v>
                </c:pt>
                <c:pt idx="21">
                  <c:v>1.7499999999999998E-5</c:v>
                </c:pt>
                <c:pt idx="22">
                  <c:v>1.59E-5</c:v>
                </c:pt>
                <c:pt idx="23">
                  <c:v>1.47E-5</c:v>
                </c:pt>
                <c:pt idx="24">
                  <c:v>1.3499999999999999E-5</c:v>
                </c:pt>
                <c:pt idx="25">
                  <c:v>1.24E-5</c:v>
                </c:pt>
                <c:pt idx="26">
                  <c:v>1.1199999999999999E-5</c:v>
                </c:pt>
                <c:pt idx="27">
                  <c:v>9.9000000000000001E-6</c:v>
                </c:pt>
                <c:pt idx="28">
                  <c:v>8.6999999999999997E-6</c:v>
                </c:pt>
                <c:pt idx="29">
                  <c:v>7.4000000000000003E-6</c:v>
                </c:pt>
                <c:pt idx="30">
                  <c:v>6.1999999999999999E-6</c:v>
                </c:pt>
                <c:pt idx="31">
                  <c:v>5.0000000000000004E-6</c:v>
                </c:pt>
                <c:pt idx="32">
                  <c:v>3.7000000000000002E-6</c:v>
                </c:pt>
                <c:pt idx="33">
                  <c:v>2.5000000000000002E-6</c:v>
                </c:pt>
                <c:pt idx="34">
                  <c:v>1.1999999999999999E-6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8D-4BC0-9DFC-963935C0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20"/>
          <c:min val="3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1.8500000000000009E-5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HBSch_SC - Mid 2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4-4A18-B2A9-6583A3232A4A}"/>
            </c:ext>
          </c:extLst>
        </c:ser>
        <c:ser>
          <c:idx val="1"/>
          <c:order val="1"/>
          <c:tx>
            <c:strRef>
              <c:f>'FF - r1'!$CL$7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C4-4A18-B2A9-6583A3232A4A}"/>
            </c:ext>
          </c:extLst>
        </c:ser>
        <c:ser>
          <c:idx val="2"/>
          <c:order val="2"/>
          <c:tx>
            <c:strRef>
              <c:f>'FF - r1'!$CM$7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0.91924790000000001</c:v>
                </c:pt>
                <c:pt idx="2">
                  <c:v>0.24583530000000001</c:v>
                </c:pt>
                <c:pt idx="3">
                  <c:v>2.67172E-2</c:v>
                </c:pt>
                <c:pt idx="4">
                  <c:v>6.2738999999999998E-3</c:v>
                </c:pt>
                <c:pt idx="5">
                  <c:v>3.0858999999999999E-3</c:v>
                </c:pt>
                <c:pt idx="6">
                  <c:v>1.748E-3</c:v>
                </c:pt>
                <c:pt idx="7">
                  <c:v>1.0108999999999999E-3</c:v>
                </c:pt>
                <c:pt idx="8">
                  <c:v>6.0840000000000004E-4</c:v>
                </c:pt>
                <c:pt idx="9">
                  <c:v>4.2769999999999999E-4</c:v>
                </c:pt>
                <c:pt idx="10">
                  <c:v>2.898E-4</c:v>
                </c:pt>
                <c:pt idx="11">
                  <c:v>1.827E-4</c:v>
                </c:pt>
                <c:pt idx="12">
                  <c:v>1.064E-4</c:v>
                </c:pt>
                <c:pt idx="13">
                  <c:v>5.7800000000000002E-5</c:v>
                </c:pt>
                <c:pt idx="14">
                  <c:v>4.3000000000000002E-5</c:v>
                </c:pt>
                <c:pt idx="15">
                  <c:v>3.2700000000000002E-5</c:v>
                </c:pt>
                <c:pt idx="16">
                  <c:v>2.7900000000000001E-5</c:v>
                </c:pt>
                <c:pt idx="17">
                  <c:v>2.55E-5</c:v>
                </c:pt>
                <c:pt idx="18">
                  <c:v>2.3200000000000001E-5</c:v>
                </c:pt>
                <c:pt idx="19">
                  <c:v>2.1399999999999998E-5</c:v>
                </c:pt>
                <c:pt idx="20">
                  <c:v>1.9300000000000002E-5</c:v>
                </c:pt>
                <c:pt idx="21">
                  <c:v>1.7499999999999998E-5</c:v>
                </c:pt>
                <c:pt idx="22">
                  <c:v>1.59E-5</c:v>
                </c:pt>
                <c:pt idx="23">
                  <c:v>1.47E-5</c:v>
                </c:pt>
                <c:pt idx="24">
                  <c:v>1.3499999999999999E-5</c:v>
                </c:pt>
                <c:pt idx="25">
                  <c:v>1.24E-5</c:v>
                </c:pt>
                <c:pt idx="26">
                  <c:v>1.1199999999999999E-5</c:v>
                </c:pt>
                <c:pt idx="27">
                  <c:v>9.9000000000000001E-6</c:v>
                </c:pt>
                <c:pt idx="28">
                  <c:v>8.6999999999999997E-6</c:v>
                </c:pt>
                <c:pt idx="29">
                  <c:v>7.4000000000000003E-6</c:v>
                </c:pt>
                <c:pt idx="30">
                  <c:v>6.1999999999999999E-6</c:v>
                </c:pt>
                <c:pt idx="31">
                  <c:v>5.0000000000000004E-6</c:v>
                </c:pt>
                <c:pt idx="32">
                  <c:v>3.7000000000000002E-6</c:v>
                </c:pt>
                <c:pt idx="33">
                  <c:v>2.5000000000000002E-6</c:v>
                </c:pt>
                <c:pt idx="34">
                  <c:v>1.1999999999999999E-6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C4-4A18-B2A9-6583A3232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30"/>
          <c:min val="2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.4000000000000004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NHBW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1A-48F5-99CF-60A50FE69F1E}"/>
            </c:ext>
          </c:extLst>
        </c:ser>
        <c:ser>
          <c:idx val="1"/>
          <c:order val="1"/>
          <c:tx>
            <c:strRef>
              <c:f>'FF - r1'!$CO$7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1A-48F5-99CF-60A50FE69F1E}"/>
            </c:ext>
          </c:extLst>
        </c:ser>
        <c:ser>
          <c:idx val="2"/>
          <c:order val="2"/>
          <c:tx>
            <c:strRef>
              <c:f>'FF - r1'!$CP$7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0.79770470000000004</c:v>
                </c:pt>
                <c:pt idx="3">
                  <c:v>0.50047260000000005</c:v>
                </c:pt>
                <c:pt idx="4">
                  <c:v>0.33513270000000001</c:v>
                </c:pt>
                <c:pt idx="5">
                  <c:v>0.2010229</c:v>
                </c:pt>
                <c:pt idx="6">
                  <c:v>0.13954929999999999</c:v>
                </c:pt>
                <c:pt idx="7">
                  <c:v>9.5601199999999997E-2</c:v>
                </c:pt>
                <c:pt idx="8">
                  <c:v>6.7465499999999998E-2</c:v>
                </c:pt>
                <c:pt idx="9">
                  <c:v>5.0729000000000003E-2</c:v>
                </c:pt>
                <c:pt idx="10">
                  <c:v>3.9467299999999997E-2</c:v>
                </c:pt>
                <c:pt idx="11">
                  <c:v>2.8773099999999999E-2</c:v>
                </c:pt>
                <c:pt idx="12">
                  <c:v>2.33072E-2</c:v>
                </c:pt>
                <c:pt idx="13">
                  <c:v>2.0259200000000002E-2</c:v>
                </c:pt>
                <c:pt idx="14">
                  <c:v>1.7740200000000001E-2</c:v>
                </c:pt>
                <c:pt idx="15">
                  <c:v>1.49812E-2</c:v>
                </c:pt>
                <c:pt idx="16">
                  <c:v>1.32306E-2</c:v>
                </c:pt>
                <c:pt idx="17">
                  <c:v>1.1602899999999999E-2</c:v>
                </c:pt>
                <c:pt idx="18">
                  <c:v>1.0246999999999999E-2</c:v>
                </c:pt>
                <c:pt idx="19">
                  <c:v>8.8366999999999994E-3</c:v>
                </c:pt>
                <c:pt idx="20">
                  <c:v>7.3378000000000002E-3</c:v>
                </c:pt>
                <c:pt idx="21">
                  <c:v>6.5515E-3</c:v>
                </c:pt>
                <c:pt idx="22">
                  <c:v>5.8637000000000003E-3</c:v>
                </c:pt>
                <c:pt idx="23">
                  <c:v>5.3144000000000004E-3</c:v>
                </c:pt>
                <c:pt idx="24">
                  <c:v>4.9150000000000001E-3</c:v>
                </c:pt>
                <c:pt idx="25">
                  <c:v>4.6030999999999997E-3</c:v>
                </c:pt>
                <c:pt idx="26">
                  <c:v>4.3912999999999999E-3</c:v>
                </c:pt>
                <c:pt idx="27">
                  <c:v>4.1793999999999998E-3</c:v>
                </c:pt>
                <c:pt idx="28">
                  <c:v>3.9792999999999999E-3</c:v>
                </c:pt>
                <c:pt idx="29">
                  <c:v>3.7940999999999999E-3</c:v>
                </c:pt>
                <c:pt idx="30">
                  <c:v>3.6021999999999998E-3</c:v>
                </c:pt>
                <c:pt idx="31">
                  <c:v>3.4129E-3</c:v>
                </c:pt>
                <c:pt idx="32">
                  <c:v>3.2323999999999999E-3</c:v>
                </c:pt>
                <c:pt idx="33">
                  <c:v>3.0593999999999999E-3</c:v>
                </c:pt>
                <c:pt idx="34">
                  <c:v>2.8974999999999999E-3</c:v>
                </c:pt>
                <c:pt idx="35">
                  <c:v>2.7574000000000001E-3</c:v>
                </c:pt>
                <c:pt idx="36">
                  <c:v>2.637E-3</c:v>
                </c:pt>
                <c:pt idx="37">
                  <c:v>2.5314999999999999E-3</c:v>
                </c:pt>
                <c:pt idx="38">
                  <c:v>2.4290000000000002E-3</c:v>
                </c:pt>
                <c:pt idx="39">
                  <c:v>2.3262000000000001E-3</c:v>
                </c:pt>
                <c:pt idx="40">
                  <c:v>2.2200000000000002E-3</c:v>
                </c:pt>
                <c:pt idx="41">
                  <c:v>2.1150000000000001E-3</c:v>
                </c:pt>
                <c:pt idx="42">
                  <c:v>2.0079E-3</c:v>
                </c:pt>
                <c:pt idx="43">
                  <c:v>1.9021000000000001E-3</c:v>
                </c:pt>
                <c:pt idx="44">
                  <c:v>1.7989E-3</c:v>
                </c:pt>
                <c:pt idx="45">
                  <c:v>1.6991E-3</c:v>
                </c:pt>
                <c:pt idx="46">
                  <c:v>1.6012000000000001E-3</c:v>
                </c:pt>
                <c:pt idx="47">
                  <c:v>1.5108999999999999E-3</c:v>
                </c:pt>
                <c:pt idx="48">
                  <c:v>1.4258999999999999E-3</c:v>
                </c:pt>
                <c:pt idx="49">
                  <c:v>1.3465E-3</c:v>
                </c:pt>
                <c:pt idx="50">
                  <c:v>1.2714E-3</c:v>
                </c:pt>
                <c:pt idx="51">
                  <c:v>1.2002E-3</c:v>
                </c:pt>
                <c:pt idx="52">
                  <c:v>1.1322000000000001E-3</c:v>
                </c:pt>
                <c:pt idx="53">
                  <c:v>1.0675999999999999E-3</c:v>
                </c:pt>
                <c:pt idx="54">
                  <c:v>1.0038E-3</c:v>
                </c:pt>
                <c:pt idx="55">
                  <c:v>9.4309999999999999E-4</c:v>
                </c:pt>
                <c:pt idx="56">
                  <c:v>8.8369999999999996E-4</c:v>
                </c:pt>
                <c:pt idx="57">
                  <c:v>8.2819999999999996E-4</c:v>
                </c:pt>
                <c:pt idx="58">
                  <c:v>7.7809999999999999E-4</c:v>
                </c:pt>
                <c:pt idx="59">
                  <c:v>7.3609999999999995E-4</c:v>
                </c:pt>
                <c:pt idx="60">
                  <c:v>7.0180000000000004E-4</c:v>
                </c:pt>
                <c:pt idx="61">
                  <c:v>6.7400000000000001E-4</c:v>
                </c:pt>
                <c:pt idx="62">
                  <c:v>6.5110000000000005E-4</c:v>
                </c:pt>
                <c:pt idx="63">
                  <c:v>6.3150000000000001E-4</c:v>
                </c:pt>
                <c:pt idx="64">
                  <c:v>6.1189999999999997E-4</c:v>
                </c:pt>
                <c:pt idx="65">
                  <c:v>5.9230000000000003E-4</c:v>
                </c:pt>
                <c:pt idx="66">
                  <c:v>5.7260000000000004E-4</c:v>
                </c:pt>
                <c:pt idx="67">
                  <c:v>5.53E-4</c:v>
                </c:pt>
                <c:pt idx="68">
                  <c:v>5.3339999999999995E-4</c:v>
                </c:pt>
                <c:pt idx="69">
                  <c:v>5.1369999999999996E-4</c:v>
                </c:pt>
                <c:pt idx="70">
                  <c:v>4.9410000000000003E-4</c:v>
                </c:pt>
                <c:pt idx="71">
                  <c:v>4.7449999999999999E-4</c:v>
                </c:pt>
                <c:pt idx="72">
                  <c:v>4.548E-4</c:v>
                </c:pt>
                <c:pt idx="73">
                  <c:v>4.3520000000000001E-4</c:v>
                </c:pt>
                <c:pt idx="74">
                  <c:v>4.1560000000000002E-4</c:v>
                </c:pt>
                <c:pt idx="75">
                  <c:v>3.9599999999999998E-4</c:v>
                </c:pt>
                <c:pt idx="76">
                  <c:v>3.768E-4</c:v>
                </c:pt>
                <c:pt idx="77">
                  <c:v>3.5859999999999999E-4</c:v>
                </c:pt>
                <c:pt idx="78">
                  <c:v>3.4190000000000002E-4</c:v>
                </c:pt>
                <c:pt idx="79">
                  <c:v>3.2719999999999998E-4</c:v>
                </c:pt>
                <c:pt idx="80">
                  <c:v>3.1480000000000001E-4</c:v>
                </c:pt>
                <c:pt idx="81">
                  <c:v>3.0249999999999998E-4</c:v>
                </c:pt>
                <c:pt idx="82">
                  <c:v>2.9500000000000001E-4</c:v>
                </c:pt>
                <c:pt idx="83">
                  <c:v>2.9E-4</c:v>
                </c:pt>
                <c:pt idx="84">
                  <c:v>2.8739999999999999E-4</c:v>
                </c:pt>
                <c:pt idx="85">
                  <c:v>2.8479999999999998E-4</c:v>
                </c:pt>
                <c:pt idx="86">
                  <c:v>2.8219999999999997E-4</c:v>
                </c:pt>
                <c:pt idx="87">
                  <c:v>2.7960000000000002E-4</c:v>
                </c:pt>
                <c:pt idx="88">
                  <c:v>2.7690000000000001E-4</c:v>
                </c:pt>
                <c:pt idx="89">
                  <c:v>2.743E-4</c:v>
                </c:pt>
                <c:pt idx="90">
                  <c:v>2.7169999999999999E-4</c:v>
                </c:pt>
                <c:pt idx="91">
                  <c:v>2.6909999999999998E-4</c:v>
                </c:pt>
                <c:pt idx="92">
                  <c:v>2.6650000000000003E-4</c:v>
                </c:pt>
                <c:pt idx="93">
                  <c:v>2.6390000000000002E-4</c:v>
                </c:pt>
                <c:pt idx="94">
                  <c:v>2.6130000000000001E-4</c:v>
                </c:pt>
                <c:pt idx="95">
                  <c:v>2.587E-4</c:v>
                </c:pt>
                <c:pt idx="96">
                  <c:v>2.5609999999999999E-4</c:v>
                </c:pt>
                <c:pt idx="97">
                  <c:v>2.5349999999999998E-4</c:v>
                </c:pt>
                <c:pt idx="98">
                  <c:v>2.5090000000000003E-4</c:v>
                </c:pt>
                <c:pt idx="99">
                  <c:v>2.4830000000000002E-4</c:v>
                </c:pt>
                <c:pt idx="100">
                  <c:v>2.4570000000000001E-4</c:v>
                </c:pt>
                <c:pt idx="101">
                  <c:v>2.431E-4</c:v>
                </c:pt>
                <c:pt idx="102">
                  <c:v>2.4049999999999999E-4</c:v>
                </c:pt>
                <c:pt idx="103">
                  <c:v>2.3780000000000001E-4</c:v>
                </c:pt>
                <c:pt idx="104">
                  <c:v>2.352E-4</c:v>
                </c:pt>
                <c:pt idx="105">
                  <c:v>2.265E-4</c:v>
                </c:pt>
                <c:pt idx="106">
                  <c:v>2.1159999999999999E-4</c:v>
                </c:pt>
                <c:pt idx="107">
                  <c:v>1.907E-4</c:v>
                </c:pt>
                <c:pt idx="108">
                  <c:v>1.6359999999999999E-4</c:v>
                </c:pt>
                <c:pt idx="109">
                  <c:v>1.303E-4</c:v>
                </c:pt>
                <c:pt idx="110">
                  <c:v>9.7499999999999998E-5</c:v>
                </c:pt>
                <c:pt idx="111">
                  <c:v>6.4999999999999994E-5</c:v>
                </c:pt>
                <c:pt idx="112">
                  <c:v>3.8999999999999999E-5</c:v>
                </c:pt>
                <c:pt idx="113">
                  <c:v>1.95E-5</c:v>
                </c:pt>
                <c:pt idx="114">
                  <c:v>6.4999999999999996E-6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1A-48F5-99CF-60A50FE6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NHBW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4-4E06-8CD4-408A40B41B94}"/>
            </c:ext>
          </c:extLst>
        </c:ser>
        <c:ser>
          <c:idx val="1"/>
          <c:order val="1"/>
          <c:tx>
            <c:strRef>
              <c:f>'FF - r1'!$CO$7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F4-4E06-8CD4-408A40B41B94}"/>
            </c:ext>
          </c:extLst>
        </c:ser>
        <c:ser>
          <c:idx val="2"/>
          <c:order val="2"/>
          <c:tx>
            <c:strRef>
              <c:f>'FF - r1'!$CP$7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0.79770470000000004</c:v>
                </c:pt>
                <c:pt idx="3">
                  <c:v>0.50047260000000005</c:v>
                </c:pt>
                <c:pt idx="4">
                  <c:v>0.33513270000000001</c:v>
                </c:pt>
                <c:pt idx="5">
                  <c:v>0.2010229</c:v>
                </c:pt>
                <c:pt idx="6">
                  <c:v>0.13954929999999999</c:v>
                </c:pt>
                <c:pt idx="7">
                  <c:v>9.5601199999999997E-2</c:v>
                </c:pt>
                <c:pt idx="8">
                  <c:v>6.7465499999999998E-2</c:v>
                </c:pt>
                <c:pt idx="9">
                  <c:v>5.0729000000000003E-2</c:v>
                </c:pt>
                <c:pt idx="10">
                  <c:v>3.9467299999999997E-2</c:v>
                </c:pt>
                <c:pt idx="11">
                  <c:v>2.8773099999999999E-2</c:v>
                </c:pt>
                <c:pt idx="12">
                  <c:v>2.33072E-2</c:v>
                </c:pt>
                <c:pt idx="13">
                  <c:v>2.0259200000000002E-2</c:v>
                </c:pt>
                <c:pt idx="14">
                  <c:v>1.7740200000000001E-2</c:v>
                </c:pt>
                <c:pt idx="15">
                  <c:v>1.49812E-2</c:v>
                </c:pt>
                <c:pt idx="16">
                  <c:v>1.32306E-2</c:v>
                </c:pt>
                <c:pt idx="17">
                  <c:v>1.1602899999999999E-2</c:v>
                </c:pt>
                <c:pt idx="18">
                  <c:v>1.0246999999999999E-2</c:v>
                </c:pt>
                <c:pt idx="19">
                  <c:v>8.8366999999999994E-3</c:v>
                </c:pt>
                <c:pt idx="20">
                  <c:v>7.3378000000000002E-3</c:v>
                </c:pt>
                <c:pt idx="21">
                  <c:v>6.5515E-3</c:v>
                </c:pt>
                <c:pt idx="22">
                  <c:v>5.8637000000000003E-3</c:v>
                </c:pt>
                <c:pt idx="23">
                  <c:v>5.3144000000000004E-3</c:v>
                </c:pt>
                <c:pt idx="24">
                  <c:v>4.9150000000000001E-3</c:v>
                </c:pt>
                <c:pt idx="25">
                  <c:v>4.6030999999999997E-3</c:v>
                </c:pt>
                <c:pt idx="26">
                  <c:v>4.3912999999999999E-3</c:v>
                </c:pt>
                <c:pt idx="27">
                  <c:v>4.1793999999999998E-3</c:v>
                </c:pt>
                <c:pt idx="28">
                  <c:v>3.9792999999999999E-3</c:v>
                </c:pt>
                <c:pt idx="29">
                  <c:v>3.7940999999999999E-3</c:v>
                </c:pt>
                <c:pt idx="30">
                  <c:v>3.6021999999999998E-3</c:v>
                </c:pt>
                <c:pt idx="31">
                  <c:v>3.4129E-3</c:v>
                </c:pt>
                <c:pt idx="32">
                  <c:v>3.2323999999999999E-3</c:v>
                </c:pt>
                <c:pt idx="33">
                  <c:v>3.0593999999999999E-3</c:v>
                </c:pt>
                <c:pt idx="34">
                  <c:v>2.8974999999999999E-3</c:v>
                </c:pt>
                <c:pt idx="35">
                  <c:v>2.7574000000000001E-3</c:v>
                </c:pt>
                <c:pt idx="36">
                  <c:v>2.637E-3</c:v>
                </c:pt>
                <c:pt idx="37">
                  <c:v>2.5314999999999999E-3</c:v>
                </c:pt>
                <c:pt idx="38">
                  <c:v>2.4290000000000002E-3</c:v>
                </c:pt>
                <c:pt idx="39">
                  <c:v>2.3262000000000001E-3</c:v>
                </c:pt>
                <c:pt idx="40">
                  <c:v>2.2200000000000002E-3</c:v>
                </c:pt>
                <c:pt idx="41">
                  <c:v>2.1150000000000001E-3</c:v>
                </c:pt>
                <c:pt idx="42">
                  <c:v>2.0079E-3</c:v>
                </c:pt>
                <c:pt idx="43">
                  <c:v>1.9021000000000001E-3</c:v>
                </c:pt>
                <c:pt idx="44">
                  <c:v>1.7989E-3</c:v>
                </c:pt>
                <c:pt idx="45">
                  <c:v>1.6991E-3</c:v>
                </c:pt>
                <c:pt idx="46">
                  <c:v>1.6012000000000001E-3</c:v>
                </c:pt>
                <c:pt idx="47">
                  <c:v>1.5108999999999999E-3</c:v>
                </c:pt>
                <c:pt idx="48">
                  <c:v>1.4258999999999999E-3</c:v>
                </c:pt>
                <c:pt idx="49">
                  <c:v>1.3465E-3</c:v>
                </c:pt>
                <c:pt idx="50">
                  <c:v>1.2714E-3</c:v>
                </c:pt>
                <c:pt idx="51">
                  <c:v>1.2002E-3</c:v>
                </c:pt>
                <c:pt idx="52">
                  <c:v>1.1322000000000001E-3</c:v>
                </c:pt>
                <c:pt idx="53">
                  <c:v>1.0675999999999999E-3</c:v>
                </c:pt>
                <c:pt idx="54">
                  <c:v>1.0038E-3</c:v>
                </c:pt>
                <c:pt idx="55">
                  <c:v>9.4309999999999999E-4</c:v>
                </c:pt>
                <c:pt idx="56">
                  <c:v>8.8369999999999996E-4</c:v>
                </c:pt>
                <c:pt idx="57">
                  <c:v>8.2819999999999996E-4</c:v>
                </c:pt>
                <c:pt idx="58">
                  <c:v>7.7809999999999999E-4</c:v>
                </c:pt>
                <c:pt idx="59">
                  <c:v>7.3609999999999995E-4</c:v>
                </c:pt>
                <c:pt idx="60">
                  <c:v>7.0180000000000004E-4</c:v>
                </c:pt>
                <c:pt idx="61">
                  <c:v>6.7400000000000001E-4</c:v>
                </c:pt>
                <c:pt idx="62">
                  <c:v>6.5110000000000005E-4</c:v>
                </c:pt>
                <c:pt idx="63">
                  <c:v>6.3150000000000001E-4</c:v>
                </c:pt>
                <c:pt idx="64">
                  <c:v>6.1189999999999997E-4</c:v>
                </c:pt>
                <c:pt idx="65">
                  <c:v>5.9230000000000003E-4</c:v>
                </c:pt>
                <c:pt idx="66">
                  <c:v>5.7260000000000004E-4</c:v>
                </c:pt>
                <c:pt idx="67">
                  <c:v>5.53E-4</c:v>
                </c:pt>
                <c:pt idx="68">
                  <c:v>5.3339999999999995E-4</c:v>
                </c:pt>
                <c:pt idx="69">
                  <c:v>5.1369999999999996E-4</c:v>
                </c:pt>
                <c:pt idx="70">
                  <c:v>4.9410000000000003E-4</c:v>
                </c:pt>
                <c:pt idx="71">
                  <c:v>4.7449999999999999E-4</c:v>
                </c:pt>
                <c:pt idx="72">
                  <c:v>4.548E-4</c:v>
                </c:pt>
                <c:pt idx="73">
                  <c:v>4.3520000000000001E-4</c:v>
                </c:pt>
                <c:pt idx="74">
                  <c:v>4.1560000000000002E-4</c:v>
                </c:pt>
                <c:pt idx="75">
                  <c:v>3.9599999999999998E-4</c:v>
                </c:pt>
                <c:pt idx="76">
                  <c:v>3.768E-4</c:v>
                </c:pt>
                <c:pt idx="77">
                  <c:v>3.5859999999999999E-4</c:v>
                </c:pt>
                <c:pt idx="78">
                  <c:v>3.4190000000000002E-4</c:v>
                </c:pt>
                <c:pt idx="79">
                  <c:v>3.2719999999999998E-4</c:v>
                </c:pt>
                <c:pt idx="80">
                  <c:v>3.1480000000000001E-4</c:v>
                </c:pt>
                <c:pt idx="81">
                  <c:v>3.0249999999999998E-4</c:v>
                </c:pt>
                <c:pt idx="82">
                  <c:v>2.9500000000000001E-4</c:v>
                </c:pt>
                <c:pt idx="83">
                  <c:v>2.9E-4</c:v>
                </c:pt>
                <c:pt idx="84">
                  <c:v>2.8739999999999999E-4</c:v>
                </c:pt>
                <c:pt idx="85">
                  <c:v>2.8479999999999998E-4</c:v>
                </c:pt>
                <c:pt idx="86">
                  <c:v>2.8219999999999997E-4</c:v>
                </c:pt>
                <c:pt idx="87">
                  <c:v>2.7960000000000002E-4</c:v>
                </c:pt>
                <c:pt idx="88">
                  <c:v>2.7690000000000001E-4</c:v>
                </c:pt>
                <c:pt idx="89">
                  <c:v>2.743E-4</c:v>
                </c:pt>
                <c:pt idx="90">
                  <c:v>2.7169999999999999E-4</c:v>
                </c:pt>
                <c:pt idx="91">
                  <c:v>2.6909999999999998E-4</c:v>
                </c:pt>
                <c:pt idx="92">
                  <c:v>2.6650000000000003E-4</c:v>
                </c:pt>
                <c:pt idx="93">
                  <c:v>2.6390000000000002E-4</c:v>
                </c:pt>
                <c:pt idx="94">
                  <c:v>2.6130000000000001E-4</c:v>
                </c:pt>
                <c:pt idx="95">
                  <c:v>2.587E-4</c:v>
                </c:pt>
                <c:pt idx="96">
                  <c:v>2.5609999999999999E-4</c:v>
                </c:pt>
                <c:pt idx="97">
                  <c:v>2.5349999999999998E-4</c:v>
                </c:pt>
                <c:pt idx="98">
                  <c:v>2.5090000000000003E-4</c:v>
                </c:pt>
                <c:pt idx="99">
                  <c:v>2.4830000000000002E-4</c:v>
                </c:pt>
                <c:pt idx="100">
                  <c:v>2.4570000000000001E-4</c:v>
                </c:pt>
                <c:pt idx="101">
                  <c:v>2.431E-4</c:v>
                </c:pt>
                <c:pt idx="102">
                  <c:v>2.4049999999999999E-4</c:v>
                </c:pt>
                <c:pt idx="103">
                  <c:v>2.3780000000000001E-4</c:v>
                </c:pt>
                <c:pt idx="104">
                  <c:v>2.352E-4</c:v>
                </c:pt>
                <c:pt idx="105">
                  <c:v>2.265E-4</c:v>
                </c:pt>
                <c:pt idx="106">
                  <c:v>2.1159999999999999E-4</c:v>
                </c:pt>
                <c:pt idx="107">
                  <c:v>1.907E-4</c:v>
                </c:pt>
                <c:pt idx="108">
                  <c:v>1.6359999999999999E-4</c:v>
                </c:pt>
                <c:pt idx="109">
                  <c:v>1.303E-4</c:v>
                </c:pt>
                <c:pt idx="110">
                  <c:v>9.7499999999999998E-5</c:v>
                </c:pt>
                <c:pt idx="111">
                  <c:v>6.4999999999999994E-5</c:v>
                </c:pt>
                <c:pt idx="112">
                  <c:v>3.8999999999999999E-5</c:v>
                </c:pt>
                <c:pt idx="113">
                  <c:v>1.95E-5</c:v>
                </c:pt>
                <c:pt idx="114">
                  <c:v>6.4999999999999996E-6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F4-4E06-8CD4-408A40B41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50"/>
          <c:min val="2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ax val="4.0000000000000008E-2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NHBW - Mid 2</a:t>
            </a:r>
          </a:p>
        </c:rich>
      </c:tx>
      <c:layout>
        <c:manualLayout>
          <c:xMode val="edge"/>
          <c:yMode val="edge"/>
          <c:x val="0.4395806420661226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B0-4758-8D5B-89BA1FE29734}"/>
            </c:ext>
          </c:extLst>
        </c:ser>
        <c:ser>
          <c:idx val="1"/>
          <c:order val="1"/>
          <c:tx>
            <c:strRef>
              <c:f>'FF - r1'!$CO$7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B0-4758-8D5B-89BA1FE29734}"/>
            </c:ext>
          </c:extLst>
        </c:ser>
        <c:ser>
          <c:idx val="2"/>
          <c:order val="2"/>
          <c:tx>
            <c:strRef>
              <c:f>'FF - r1'!$CP$7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0.79770470000000004</c:v>
                </c:pt>
                <c:pt idx="3">
                  <c:v>0.50047260000000005</c:v>
                </c:pt>
                <c:pt idx="4">
                  <c:v>0.33513270000000001</c:v>
                </c:pt>
                <c:pt idx="5">
                  <c:v>0.2010229</c:v>
                </c:pt>
                <c:pt idx="6">
                  <c:v>0.13954929999999999</c:v>
                </c:pt>
                <c:pt idx="7">
                  <c:v>9.5601199999999997E-2</c:v>
                </c:pt>
                <c:pt idx="8">
                  <c:v>6.7465499999999998E-2</c:v>
                </c:pt>
                <c:pt idx="9">
                  <c:v>5.0729000000000003E-2</c:v>
                </c:pt>
                <c:pt idx="10">
                  <c:v>3.9467299999999997E-2</c:v>
                </c:pt>
                <c:pt idx="11">
                  <c:v>2.8773099999999999E-2</c:v>
                </c:pt>
                <c:pt idx="12">
                  <c:v>2.33072E-2</c:v>
                </c:pt>
                <c:pt idx="13">
                  <c:v>2.0259200000000002E-2</c:v>
                </c:pt>
                <c:pt idx="14">
                  <c:v>1.7740200000000001E-2</c:v>
                </c:pt>
                <c:pt idx="15">
                  <c:v>1.49812E-2</c:v>
                </c:pt>
                <c:pt idx="16">
                  <c:v>1.32306E-2</c:v>
                </c:pt>
                <c:pt idx="17">
                  <c:v>1.1602899999999999E-2</c:v>
                </c:pt>
                <c:pt idx="18">
                  <c:v>1.0246999999999999E-2</c:v>
                </c:pt>
                <c:pt idx="19">
                  <c:v>8.8366999999999994E-3</c:v>
                </c:pt>
                <c:pt idx="20">
                  <c:v>7.3378000000000002E-3</c:v>
                </c:pt>
                <c:pt idx="21">
                  <c:v>6.5515E-3</c:v>
                </c:pt>
                <c:pt idx="22">
                  <c:v>5.8637000000000003E-3</c:v>
                </c:pt>
                <c:pt idx="23">
                  <c:v>5.3144000000000004E-3</c:v>
                </c:pt>
                <c:pt idx="24">
                  <c:v>4.9150000000000001E-3</c:v>
                </c:pt>
                <c:pt idx="25">
                  <c:v>4.6030999999999997E-3</c:v>
                </c:pt>
                <c:pt idx="26">
                  <c:v>4.3912999999999999E-3</c:v>
                </c:pt>
                <c:pt idx="27">
                  <c:v>4.1793999999999998E-3</c:v>
                </c:pt>
                <c:pt idx="28">
                  <c:v>3.9792999999999999E-3</c:v>
                </c:pt>
                <c:pt idx="29">
                  <c:v>3.7940999999999999E-3</c:v>
                </c:pt>
                <c:pt idx="30">
                  <c:v>3.6021999999999998E-3</c:v>
                </c:pt>
                <c:pt idx="31">
                  <c:v>3.4129E-3</c:v>
                </c:pt>
                <c:pt idx="32">
                  <c:v>3.2323999999999999E-3</c:v>
                </c:pt>
                <c:pt idx="33">
                  <c:v>3.0593999999999999E-3</c:v>
                </c:pt>
                <c:pt idx="34">
                  <c:v>2.8974999999999999E-3</c:v>
                </c:pt>
                <c:pt idx="35">
                  <c:v>2.7574000000000001E-3</c:v>
                </c:pt>
                <c:pt idx="36">
                  <c:v>2.637E-3</c:v>
                </c:pt>
                <c:pt idx="37">
                  <c:v>2.5314999999999999E-3</c:v>
                </c:pt>
                <c:pt idx="38">
                  <c:v>2.4290000000000002E-3</c:v>
                </c:pt>
                <c:pt idx="39">
                  <c:v>2.3262000000000001E-3</c:v>
                </c:pt>
                <c:pt idx="40">
                  <c:v>2.2200000000000002E-3</c:v>
                </c:pt>
                <c:pt idx="41">
                  <c:v>2.1150000000000001E-3</c:v>
                </c:pt>
                <c:pt idx="42">
                  <c:v>2.0079E-3</c:v>
                </c:pt>
                <c:pt idx="43">
                  <c:v>1.9021000000000001E-3</c:v>
                </c:pt>
                <c:pt idx="44">
                  <c:v>1.7989E-3</c:v>
                </c:pt>
                <c:pt idx="45">
                  <c:v>1.6991E-3</c:v>
                </c:pt>
                <c:pt idx="46">
                  <c:v>1.6012000000000001E-3</c:v>
                </c:pt>
                <c:pt idx="47">
                  <c:v>1.5108999999999999E-3</c:v>
                </c:pt>
                <c:pt idx="48">
                  <c:v>1.4258999999999999E-3</c:v>
                </c:pt>
                <c:pt idx="49">
                  <c:v>1.3465E-3</c:v>
                </c:pt>
                <c:pt idx="50">
                  <c:v>1.2714E-3</c:v>
                </c:pt>
                <c:pt idx="51">
                  <c:v>1.2002E-3</c:v>
                </c:pt>
                <c:pt idx="52">
                  <c:v>1.1322000000000001E-3</c:v>
                </c:pt>
                <c:pt idx="53">
                  <c:v>1.0675999999999999E-3</c:v>
                </c:pt>
                <c:pt idx="54">
                  <c:v>1.0038E-3</c:v>
                </c:pt>
                <c:pt idx="55">
                  <c:v>9.4309999999999999E-4</c:v>
                </c:pt>
                <c:pt idx="56">
                  <c:v>8.8369999999999996E-4</c:v>
                </c:pt>
                <c:pt idx="57">
                  <c:v>8.2819999999999996E-4</c:v>
                </c:pt>
                <c:pt idx="58">
                  <c:v>7.7809999999999999E-4</c:v>
                </c:pt>
                <c:pt idx="59">
                  <c:v>7.3609999999999995E-4</c:v>
                </c:pt>
                <c:pt idx="60">
                  <c:v>7.0180000000000004E-4</c:v>
                </c:pt>
                <c:pt idx="61">
                  <c:v>6.7400000000000001E-4</c:v>
                </c:pt>
                <c:pt idx="62">
                  <c:v>6.5110000000000005E-4</c:v>
                </c:pt>
                <c:pt idx="63">
                  <c:v>6.3150000000000001E-4</c:v>
                </c:pt>
                <c:pt idx="64">
                  <c:v>6.1189999999999997E-4</c:v>
                </c:pt>
                <c:pt idx="65">
                  <c:v>5.9230000000000003E-4</c:v>
                </c:pt>
                <c:pt idx="66">
                  <c:v>5.7260000000000004E-4</c:v>
                </c:pt>
                <c:pt idx="67">
                  <c:v>5.53E-4</c:v>
                </c:pt>
                <c:pt idx="68">
                  <c:v>5.3339999999999995E-4</c:v>
                </c:pt>
                <c:pt idx="69">
                  <c:v>5.1369999999999996E-4</c:v>
                </c:pt>
                <c:pt idx="70">
                  <c:v>4.9410000000000003E-4</c:v>
                </c:pt>
                <c:pt idx="71">
                  <c:v>4.7449999999999999E-4</c:v>
                </c:pt>
                <c:pt idx="72">
                  <c:v>4.548E-4</c:v>
                </c:pt>
                <c:pt idx="73">
                  <c:v>4.3520000000000001E-4</c:v>
                </c:pt>
                <c:pt idx="74">
                  <c:v>4.1560000000000002E-4</c:v>
                </c:pt>
                <c:pt idx="75">
                  <c:v>3.9599999999999998E-4</c:v>
                </c:pt>
                <c:pt idx="76">
                  <c:v>3.768E-4</c:v>
                </c:pt>
                <c:pt idx="77">
                  <c:v>3.5859999999999999E-4</c:v>
                </c:pt>
                <c:pt idx="78">
                  <c:v>3.4190000000000002E-4</c:v>
                </c:pt>
                <c:pt idx="79">
                  <c:v>3.2719999999999998E-4</c:v>
                </c:pt>
                <c:pt idx="80">
                  <c:v>3.1480000000000001E-4</c:v>
                </c:pt>
                <c:pt idx="81">
                  <c:v>3.0249999999999998E-4</c:v>
                </c:pt>
                <c:pt idx="82">
                  <c:v>2.9500000000000001E-4</c:v>
                </c:pt>
                <c:pt idx="83">
                  <c:v>2.9E-4</c:v>
                </c:pt>
                <c:pt idx="84">
                  <c:v>2.8739999999999999E-4</c:v>
                </c:pt>
                <c:pt idx="85">
                  <c:v>2.8479999999999998E-4</c:v>
                </c:pt>
                <c:pt idx="86">
                  <c:v>2.8219999999999997E-4</c:v>
                </c:pt>
                <c:pt idx="87">
                  <c:v>2.7960000000000002E-4</c:v>
                </c:pt>
                <c:pt idx="88">
                  <c:v>2.7690000000000001E-4</c:v>
                </c:pt>
                <c:pt idx="89">
                  <c:v>2.743E-4</c:v>
                </c:pt>
                <c:pt idx="90">
                  <c:v>2.7169999999999999E-4</c:v>
                </c:pt>
                <c:pt idx="91">
                  <c:v>2.6909999999999998E-4</c:v>
                </c:pt>
                <c:pt idx="92">
                  <c:v>2.6650000000000003E-4</c:v>
                </c:pt>
                <c:pt idx="93">
                  <c:v>2.6390000000000002E-4</c:v>
                </c:pt>
                <c:pt idx="94">
                  <c:v>2.6130000000000001E-4</c:v>
                </c:pt>
                <c:pt idx="95">
                  <c:v>2.587E-4</c:v>
                </c:pt>
                <c:pt idx="96">
                  <c:v>2.5609999999999999E-4</c:v>
                </c:pt>
                <c:pt idx="97">
                  <c:v>2.5349999999999998E-4</c:v>
                </c:pt>
                <c:pt idx="98">
                  <c:v>2.5090000000000003E-4</c:v>
                </c:pt>
                <c:pt idx="99">
                  <c:v>2.4830000000000002E-4</c:v>
                </c:pt>
                <c:pt idx="100">
                  <c:v>2.4570000000000001E-4</c:v>
                </c:pt>
                <c:pt idx="101">
                  <c:v>2.431E-4</c:v>
                </c:pt>
                <c:pt idx="102">
                  <c:v>2.4049999999999999E-4</c:v>
                </c:pt>
                <c:pt idx="103">
                  <c:v>2.3780000000000001E-4</c:v>
                </c:pt>
                <c:pt idx="104">
                  <c:v>2.352E-4</c:v>
                </c:pt>
                <c:pt idx="105">
                  <c:v>2.265E-4</c:v>
                </c:pt>
                <c:pt idx="106">
                  <c:v>2.1159999999999999E-4</c:v>
                </c:pt>
                <c:pt idx="107">
                  <c:v>1.907E-4</c:v>
                </c:pt>
                <c:pt idx="108">
                  <c:v>1.6359999999999999E-4</c:v>
                </c:pt>
                <c:pt idx="109">
                  <c:v>1.303E-4</c:v>
                </c:pt>
                <c:pt idx="110">
                  <c:v>9.7499999999999998E-5</c:v>
                </c:pt>
                <c:pt idx="111">
                  <c:v>6.4999999999999994E-5</c:v>
                </c:pt>
                <c:pt idx="112">
                  <c:v>3.8999999999999999E-5</c:v>
                </c:pt>
                <c:pt idx="113">
                  <c:v>1.95E-5</c:v>
                </c:pt>
                <c:pt idx="114">
                  <c:v>6.4999999999999996E-6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B0-4758-8D5B-89BA1FE29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5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6.0000000000000019E-3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NHBW - Tail</a:t>
            </a:r>
          </a:p>
        </c:rich>
      </c:tx>
      <c:layout>
        <c:manualLayout>
          <c:xMode val="edge"/>
          <c:yMode val="edge"/>
          <c:x val="0.453695323668913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CD-4912-9EA0-74C1089F0892}"/>
            </c:ext>
          </c:extLst>
        </c:ser>
        <c:ser>
          <c:idx val="1"/>
          <c:order val="1"/>
          <c:tx>
            <c:strRef>
              <c:f>'FF - r1'!$CO$7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CD-4912-9EA0-74C1089F0892}"/>
            </c:ext>
          </c:extLst>
        </c:ser>
        <c:ser>
          <c:idx val="2"/>
          <c:order val="2"/>
          <c:tx>
            <c:strRef>
              <c:f>'FF - r1'!$CP$7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0.95630570000000004</c:v>
                </c:pt>
                <c:pt idx="2">
                  <c:v>0.79770470000000004</c:v>
                </c:pt>
                <c:pt idx="3">
                  <c:v>0.50047260000000005</c:v>
                </c:pt>
                <c:pt idx="4">
                  <c:v>0.33513270000000001</c:v>
                </c:pt>
                <c:pt idx="5">
                  <c:v>0.2010229</c:v>
                </c:pt>
                <c:pt idx="6">
                  <c:v>0.13954929999999999</c:v>
                </c:pt>
                <c:pt idx="7">
                  <c:v>9.5601199999999997E-2</c:v>
                </c:pt>
                <c:pt idx="8">
                  <c:v>6.7465499999999998E-2</c:v>
                </c:pt>
                <c:pt idx="9">
                  <c:v>5.0729000000000003E-2</c:v>
                </c:pt>
                <c:pt idx="10">
                  <c:v>3.9467299999999997E-2</c:v>
                </c:pt>
                <c:pt idx="11">
                  <c:v>2.8773099999999999E-2</c:v>
                </c:pt>
                <c:pt idx="12">
                  <c:v>2.33072E-2</c:v>
                </c:pt>
                <c:pt idx="13">
                  <c:v>2.0259200000000002E-2</c:v>
                </c:pt>
                <c:pt idx="14">
                  <c:v>1.7740200000000001E-2</c:v>
                </c:pt>
                <c:pt idx="15">
                  <c:v>1.49812E-2</c:v>
                </c:pt>
                <c:pt idx="16">
                  <c:v>1.32306E-2</c:v>
                </c:pt>
                <c:pt idx="17">
                  <c:v>1.1602899999999999E-2</c:v>
                </c:pt>
                <c:pt idx="18">
                  <c:v>1.0246999999999999E-2</c:v>
                </c:pt>
                <c:pt idx="19">
                  <c:v>8.8366999999999994E-3</c:v>
                </c:pt>
                <c:pt idx="20">
                  <c:v>7.3378000000000002E-3</c:v>
                </c:pt>
                <c:pt idx="21">
                  <c:v>6.5515E-3</c:v>
                </c:pt>
                <c:pt idx="22">
                  <c:v>5.8637000000000003E-3</c:v>
                </c:pt>
                <c:pt idx="23">
                  <c:v>5.3144000000000004E-3</c:v>
                </c:pt>
                <c:pt idx="24">
                  <c:v>4.9150000000000001E-3</c:v>
                </c:pt>
                <c:pt idx="25">
                  <c:v>4.6030999999999997E-3</c:v>
                </c:pt>
                <c:pt idx="26">
                  <c:v>4.3912999999999999E-3</c:v>
                </c:pt>
                <c:pt idx="27">
                  <c:v>4.1793999999999998E-3</c:v>
                </c:pt>
                <c:pt idx="28">
                  <c:v>3.9792999999999999E-3</c:v>
                </c:pt>
                <c:pt idx="29">
                  <c:v>3.7940999999999999E-3</c:v>
                </c:pt>
                <c:pt idx="30">
                  <c:v>3.6021999999999998E-3</c:v>
                </c:pt>
                <c:pt idx="31">
                  <c:v>3.4129E-3</c:v>
                </c:pt>
                <c:pt idx="32">
                  <c:v>3.2323999999999999E-3</c:v>
                </c:pt>
                <c:pt idx="33">
                  <c:v>3.0593999999999999E-3</c:v>
                </c:pt>
                <c:pt idx="34">
                  <c:v>2.8974999999999999E-3</c:v>
                </c:pt>
                <c:pt idx="35">
                  <c:v>2.7574000000000001E-3</c:v>
                </c:pt>
                <c:pt idx="36">
                  <c:v>2.637E-3</c:v>
                </c:pt>
                <c:pt idx="37">
                  <c:v>2.5314999999999999E-3</c:v>
                </c:pt>
                <c:pt idx="38">
                  <c:v>2.4290000000000002E-3</c:v>
                </c:pt>
                <c:pt idx="39">
                  <c:v>2.3262000000000001E-3</c:v>
                </c:pt>
                <c:pt idx="40">
                  <c:v>2.2200000000000002E-3</c:v>
                </c:pt>
                <c:pt idx="41">
                  <c:v>2.1150000000000001E-3</c:v>
                </c:pt>
                <c:pt idx="42">
                  <c:v>2.0079E-3</c:v>
                </c:pt>
                <c:pt idx="43">
                  <c:v>1.9021000000000001E-3</c:v>
                </c:pt>
                <c:pt idx="44">
                  <c:v>1.7989E-3</c:v>
                </c:pt>
                <c:pt idx="45">
                  <c:v>1.6991E-3</c:v>
                </c:pt>
                <c:pt idx="46">
                  <c:v>1.6012000000000001E-3</c:v>
                </c:pt>
                <c:pt idx="47">
                  <c:v>1.5108999999999999E-3</c:v>
                </c:pt>
                <c:pt idx="48">
                  <c:v>1.4258999999999999E-3</c:v>
                </c:pt>
                <c:pt idx="49">
                  <c:v>1.3465E-3</c:v>
                </c:pt>
                <c:pt idx="50">
                  <c:v>1.2714E-3</c:v>
                </c:pt>
                <c:pt idx="51">
                  <c:v>1.2002E-3</c:v>
                </c:pt>
                <c:pt idx="52">
                  <c:v>1.1322000000000001E-3</c:v>
                </c:pt>
                <c:pt idx="53">
                  <c:v>1.0675999999999999E-3</c:v>
                </c:pt>
                <c:pt idx="54">
                  <c:v>1.0038E-3</c:v>
                </c:pt>
                <c:pt idx="55">
                  <c:v>9.4309999999999999E-4</c:v>
                </c:pt>
                <c:pt idx="56">
                  <c:v>8.8369999999999996E-4</c:v>
                </c:pt>
                <c:pt idx="57">
                  <c:v>8.2819999999999996E-4</c:v>
                </c:pt>
                <c:pt idx="58">
                  <c:v>7.7809999999999999E-4</c:v>
                </c:pt>
                <c:pt idx="59">
                  <c:v>7.3609999999999995E-4</c:v>
                </c:pt>
                <c:pt idx="60">
                  <c:v>7.0180000000000004E-4</c:v>
                </c:pt>
                <c:pt idx="61">
                  <c:v>6.7400000000000001E-4</c:v>
                </c:pt>
                <c:pt idx="62">
                  <c:v>6.5110000000000005E-4</c:v>
                </c:pt>
                <c:pt idx="63">
                  <c:v>6.3150000000000001E-4</c:v>
                </c:pt>
                <c:pt idx="64">
                  <c:v>6.1189999999999997E-4</c:v>
                </c:pt>
                <c:pt idx="65">
                  <c:v>5.9230000000000003E-4</c:v>
                </c:pt>
                <c:pt idx="66">
                  <c:v>5.7260000000000004E-4</c:v>
                </c:pt>
                <c:pt idx="67">
                  <c:v>5.53E-4</c:v>
                </c:pt>
                <c:pt idx="68">
                  <c:v>5.3339999999999995E-4</c:v>
                </c:pt>
                <c:pt idx="69">
                  <c:v>5.1369999999999996E-4</c:v>
                </c:pt>
                <c:pt idx="70">
                  <c:v>4.9410000000000003E-4</c:v>
                </c:pt>
                <c:pt idx="71">
                  <c:v>4.7449999999999999E-4</c:v>
                </c:pt>
                <c:pt idx="72">
                  <c:v>4.548E-4</c:v>
                </c:pt>
                <c:pt idx="73">
                  <c:v>4.3520000000000001E-4</c:v>
                </c:pt>
                <c:pt idx="74">
                  <c:v>4.1560000000000002E-4</c:v>
                </c:pt>
                <c:pt idx="75">
                  <c:v>3.9599999999999998E-4</c:v>
                </c:pt>
                <c:pt idx="76">
                  <c:v>3.768E-4</c:v>
                </c:pt>
                <c:pt idx="77">
                  <c:v>3.5859999999999999E-4</c:v>
                </c:pt>
                <c:pt idx="78">
                  <c:v>3.4190000000000002E-4</c:v>
                </c:pt>
                <c:pt idx="79">
                  <c:v>3.2719999999999998E-4</c:v>
                </c:pt>
                <c:pt idx="80">
                  <c:v>3.1480000000000001E-4</c:v>
                </c:pt>
                <c:pt idx="81">
                  <c:v>3.0249999999999998E-4</c:v>
                </c:pt>
                <c:pt idx="82">
                  <c:v>2.9500000000000001E-4</c:v>
                </c:pt>
                <c:pt idx="83">
                  <c:v>2.9E-4</c:v>
                </c:pt>
                <c:pt idx="84">
                  <c:v>2.8739999999999999E-4</c:v>
                </c:pt>
                <c:pt idx="85">
                  <c:v>2.8479999999999998E-4</c:v>
                </c:pt>
                <c:pt idx="86">
                  <c:v>2.8219999999999997E-4</c:v>
                </c:pt>
                <c:pt idx="87">
                  <c:v>2.7960000000000002E-4</c:v>
                </c:pt>
                <c:pt idx="88">
                  <c:v>2.7690000000000001E-4</c:v>
                </c:pt>
                <c:pt idx="89">
                  <c:v>2.743E-4</c:v>
                </c:pt>
                <c:pt idx="90">
                  <c:v>2.7169999999999999E-4</c:v>
                </c:pt>
                <c:pt idx="91">
                  <c:v>2.6909999999999998E-4</c:v>
                </c:pt>
                <c:pt idx="92">
                  <c:v>2.6650000000000003E-4</c:v>
                </c:pt>
                <c:pt idx="93">
                  <c:v>2.6390000000000002E-4</c:v>
                </c:pt>
                <c:pt idx="94">
                  <c:v>2.6130000000000001E-4</c:v>
                </c:pt>
                <c:pt idx="95">
                  <c:v>2.587E-4</c:v>
                </c:pt>
                <c:pt idx="96">
                  <c:v>2.5609999999999999E-4</c:v>
                </c:pt>
                <c:pt idx="97">
                  <c:v>2.5349999999999998E-4</c:v>
                </c:pt>
                <c:pt idx="98">
                  <c:v>2.5090000000000003E-4</c:v>
                </c:pt>
                <c:pt idx="99">
                  <c:v>2.4830000000000002E-4</c:v>
                </c:pt>
                <c:pt idx="100">
                  <c:v>2.4570000000000001E-4</c:v>
                </c:pt>
                <c:pt idx="101">
                  <c:v>2.431E-4</c:v>
                </c:pt>
                <c:pt idx="102">
                  <c:v>2.4049999999999999E-4</c:v>
                </c:pt>
                <c:pt idx="103">
                  <c:v>2.3780000000000001E-4</c:v>
                </c:pt>
                <c:pt idx="104">
                  <c:v>2.352E-4</c:v>
                </c:pt>
                <c:pt idx="105">
                  <c:v>2.265E-4</c:v>
                </c:pt>
                <c:pt idx="106">
                  <c:v>2.1159999999999999E-4</c:v>
                </c:pt>
                <c:pt idx="107">
                  <c:v>1.907E-4</c:v>
                </c:pt>
                <c:pt idx="108">
                  <c:v>1.6359999999999999E-4</c:v>
                </c:pt>
                <c:pt idx="109">
                  <c:v>1.303E-4</c:v>
                </c:pt>
                <c:pt idx="110">
                  <c:v>9.7499999999999998E-5</c:v>
                </c:pt>
                <c:pt idx="111">
                  <c:v>6.4999999999999994E-5</c:v>
                </c:pt>
                <c:pt idx="112">
                  <c:v>3.8999999999999999E-5</c:v>
                </c:pt>
                <c:pt idx="113">
                  <c:v>1.95E-5</c:v>
                </c:pt>
                <c:pt idx="114">
                  <c:v>6.4999999999999996E-6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CD-4912-9EA0-74C1089F0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4"/>
          <c:min val="10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8.0000000000000026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NHBNW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r1'!$CQ$7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r1'!$CQ$8:$CQ$208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2B-4F6A-918D-8502AED8672C}"/>
            </c:ext>
          </c:extLst>
        </c:ser>
        <c:ser>
          <c:idx val="1"/>
          <c:order val="1"/>
          <c:tx>
            <c:strRef>
              <c:f>'FF - r1'!$CR$7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r1'!$CR$8:$CR$208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2B-4F6A-918D-8502AED8672C}"/>
            </c:ext>
          </c:extLst>
        </c:ser>
        <c:ser>
          <c:idx val="2"/>
          <c:order val="2"/>
          <c:tx>
            <c:strRef>
              <c:f>'FF - r1'!$CS$7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r1'!$CS$8:$CS$208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0.6660566</c:v>
                </c:pt>
                <c:pt idx="3">
                  <c:v>0.35370170000000001</c:v>
                </c:pt>
                <c:pt idx="4">
                  <c:v>0.18733939999999999</c:v>
                </c:pt>
                <c:pt idx="5">
                  <c:v>0.1051581</c:v>
                </c:pt>
                <c:pt idx="6">
                  <c:v>6.7149899999999998E-2</c:v>
                </c:pt>
                <c:pt idx="7">
                  <c:v>4.1780400000000002E-2</c:v>
                </c:pt>
                <c:pt idx="8">
                  <c:v>3.2342000000000003E-2</c:v>
                </c:pt>
                <c:pt idx="9">
                  <c:v>2.0693E-2</c:v>
                </c:pt>
                <c:pt idx="10">
                  <c:v>1.5148500000000001E-2</c:v>
                </c:pt>
                <c:pt idx="11">
                  <c:v>1.07676E-2</c:v>
                </c:pt>
                <c:pt idx="12">
                  <c:v>8.2809000000000008E-3</c:v>
                </c:pt>
                <c:pt idx="13">
                  <c:v>6.6341999999999998E-3</c:v>
                </c:pt>
                <c:pt idx="14">
                  <c:v>5.2493000000000001E-3</c:v>
                </c:pt>
                <c:pt idx="15">
                  <c:v>4.2282999999999999E-3</c:v>
                </c:pt>
                <c:pt idx="16">
                  <c:v>3.6389999999999999E-3</c:v>
                </c:pt>
                <c:pt idx="17">
                  <c:v>3.1172999999999999E-3</c:v>
                </c:pt>
                <c:pt idx="18">
                  <c:v>2.6624999999999999E-3</c:v>
                </c:pt>
                <c:pt idx="19">
                  <c:v>2.2666000000000001E-3</c:v>
                </c:pt>
                <c:pt idx="20">
                  <c:v>1.9459E-3</c:v>
                </c:pt>
                <c:pt idx="21">
                  <c:v>1.722E-3</c:v>
                </c:pt>
                <c:pt idx="22">
                  <c:v>1.5656999999999999E-3</c:v>
                </c:pt>
                <c:pt idx="23">
                  <c:v>1.4478E-3</c:v>
                </c:pt>
                <c:pt idx="24">
                  <c:v>1.33E-3</c:v>
                </c:pt>
                <c:pt idx="25">
                  <c:v>1.2524999999999999E-3</c:v>
                </c:pt>
                <c:pt idx="26">
                  <c:v>1.1749E-3</c:v>
                </c:pt>
                <c:pt idx="27">
                  <c:v>1.0942E-3</c:v>
                </c:pt>
                <c:pt idx="28">
                  <c:v>1.0189999999999999E-3</c:v>
                </c:pt>
                <c:pt idx="29">
                  <c:v>9.4370000000000001E-4</c:v>
                </c:pt>
                <c:pt idx="30">
                  <c:v>8.7770000000000003E-4</c:v>
                </c:pt>
                <c:pt idx="31">
                  <c:v>8.1189999999999995E-4</c:v>
                </c:pt>
                <c:pt idx="32">
                  <c:v>7.54E-4</c:v>
                </c:pt>
                <c:pt idx="33">
                  <c:v>6.9760000000000004E-4</c:v>
                </c:pt>
                <c:pt idx="34">
                  <c:v>6.4409999999999999E-4</c:v>
                </c:pt>
                <c:pt idx="35">
                  <c:v>5.9360000000000001E-4</c:v>
                </c:pt>
                <c:pt idx="36">
                  <c:v>5.4779999999999998E-4</c:v>
                </c:pt>
                <c:pt idx="37">
                  <c:v>5.0710000000000002E-4</c:v>
                </c:pt>
                <c:pt idx="38">
                  <c:v>4.6989999999999998E-4</c:v>
                </c:pt>
                <c:pt idx="39">
                  <c:v>4.3869999999999998E-4</c:v>
                </c:pt>
                <c:pt idx="40">
                  <c:v>4.0969999999999998E-4</c:v>
                </c:pt>
                <c:pt idx="41">
                  <c:v>3.8309999999999999E-4</c:v>
                </c:pt>
                <c:pt idx="42">
                  <c:v>3.612E-4</c:v>
                </c:pt>
                <c:pt idx="43">
                  <c:v>3.4019999999999998E-4</c:v>
                </c:pt>
                <c:pt idx="44">
                  <c:v>3.19E-4</c:v>
                </c:pt>
                <c:pt idx="45">
                  <c:v>3.009E-4</c:v>
                </c:pt>
                <c:pt idx="46">
                  <c:v>2.8049999999999999E-4</c:v>
                </c:pt>
                <c:pt idx="47">
                  <c:v>2.6239999999999998E-4</c:v>
                </c:pt>
                <c:pt idx="48">
                  <c:v>2.4709999999999999E-4</c:v>
                </c:pt>
                <c:pt idx="49">
                  <c:v>2.3259999999999999E-4</c:v>
                </c:pt>
                <c:pt idx="50">
                  <c:v>2.195E-4</c:v>
                </c:pt>
                <c:pt idx="51">
                  <c:v>2.075E-4</c:v>
                </c:pt>
                <c:pt idx="52">
                  <c:v>1.9489999999999999E-4</c:v>
                </c:pt>
                <c:pt idx="53">
                  <c:v>1.8489999999999999E-4</c:v>
                </c:pt>
                <c:pt idx="54">
                  <c:v>1.752E-4</c:v>
                </c:pt>
                <c:pt idx="55">
                  <c:v>1.66E-4</c:v>
                </c:pt>
                <c:pt idx="56">
                  <c:v>1.5899999999999999E-4</c:v>
                </c:pt>
                <c:pt idx="57">
                  <c:v>1.5109999999999999E-4</c:v>
                </c:pt>
                <c:pt idx="58">
                  <c:v>1.4440000000000001E-4</c:v>
                </c:pt>
                <c:pt idx="59">
                  <c:v>1.3850000000000001E-4</c:v>
                </c:pt>
                <c:pt idx="60">
                  <c:v>1.3300000000000001E-4</c:v>
                </c:pt>
                <c:pt idx="61">
                  <c:v>1.2760000000000001E-4</c:v>
                </c:pt>
                <c:pt idx="62">
                  <c:v>1.2400000000000001E-4</c:v>
                </c:pt>
                <c:pt idx="63">
                  <c:v>1.195E-4</c:v>
                </c:pt>
                <c:pt idx="64">
                  <c:v>1.159E-4</c:v>
                </c:pt>
                <c:pt idx="65">
                  <c:v>1.1459999999999999E-4</c:v>
                </c:pt>
                <c:pt idx="66">
                  <c:v>1.1400000000000001E-4</c:v>
                </c:pt>
                <c:pt idx="67">
                  <c:v>1.1349999999999999E-4</c:v>
                </c:pt>
                <c:pt idx="68">
                  <c:v>1.1290000000000001E-4</c:v>
                </c:pt>
                <c:pt idx="69">
                  <c:v>1.1230000000000001E-4</c:v>
                </c:pt>
                <c:pt idx="70">
                  <c:v>1.117E-4</c:v>
                </c:pt>
                <c:pt idx="71">
                  <c:v>1.1120000000000001E-4</c:v>
                </c:pt>
                <c:pt idx="72">
                  <c:v>1.106E-4</c:v>
                </c:pt>
                <c:pt idx="73">
                  <c:v>1.1E-4</c:v>
                </c:pt>
                <c:pt idx="74">
                  <c:v>1.0950000000000001E-4</c:v>
                </c:pt>
                <c:pt idx="75">
                  <c:v>1.089E-4</c:v>
                </c:pt>
                <c:pt idx="76">
                  <c:v>1.083E-4</c:v>
                </c:pt>
                <c:pt idx="77">
                  <c:v>1.078E-4</c:v>
                </c:pt>
                <c:pt idx="78">
                  <c:v>1.072E-4</c:v>
                </c:pt>
                <c:pt idx="79">
                  <c:v>1.066E-4</c:v>
                </c:pt>
                <c:pt idx="80">
                  <c:v>1.06E-4</c:v>
                </c:pt>
                <c:pt idx="81">
                  <c:v>1.042E-4</c:v>
                </c:pt>
                <c:pt idx="82">
                  <c:v>1.01E-4</c:v>
                </c:pt>
                <c:pt idx="83">
                  <c:v>9.6600000000000003E-5</c:v>
                </c:pt>
                <c:pt idx="84">
                  <c:v>9.09E-5</c:v>
                </c:pt>
                <c:pt idx="85">
                  <c:v>8.3900000000000006E-5</c:v>
                </c:pt>
                <c:pt idx="86">
                  <c:v>7.6899999999999999E-5</c:v>
                </c:pt>
                <c:pt idx="87">
                  <c:v>6.9900000000000005E-5</c:v>
                </c:pt>
                <c:pt idx="88">
                  <c:v>6.2899999999999997E-5</c:v>
                </c:pt>
                <c:pt idx="89">
                  <c:v>5.5899999999999997E-5</c:v>
                </c:pt>
                <c:pt idx="90">
                  <c:v>4.8999999999999998E-5</c:v>
                </c:pt>
                <c:pt idx="91">
                  <c:v>4.1999999999999998E-5</c:v>
                </c:pt>
                <c:pt idx="92">
                  <c:v>3.4999999999999997E-5</c:v>
                </c:pt>
                <c:pt idx="93">
                  <c:v>2.8E-5</c:v>
                </c:pt>
                <c:pt idx="94">
                  <c:v>2.0999999999999999E-5</c:v>
                </c:pt>
                <c:pt idx="95">
                  <c:v>1.4E-5</c:v>
                </c:pt>
                <c:pt idx="96">
                  <c:v>6.9999999999999999E-6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2B-4F6A-918D-8502AED8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NHBNW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r1'!$CQ$7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r1'!$CQ$8:$CQ$208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0D-4CDA-85AE-4BA8DECA94F6}"/>
            </c:ext>
          </c:extLst>
        </c:ser>
        <c:ser>
          <c:idx val="1"/>
          <c:order val="1"/>
          <c:tx>
            <c:strRef>
              <c:f>'FF - r1'!$CR$7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r1'!$CR$8:$CR$208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0D-4CDA-85AE-4BA8DECA94F6}"/>
            </c:ext>
          </c:extLst>
        </c:ser>
        <c:ser>
          <c:idx val="2"/>
          <c:order val="2"/>
          <c:tx>
            <c:strRef>
              <c:f>'FF - r1'!$CS$7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r1'!$CS$8:$CS$208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0.6660566</c:v>
                </c:pt>
                <c:pt idx="3">
                  <c:v>0.35370170000000001</c:v>
                </c:pt>
                <c:pt idx="4">
                  <c:v>0.18733939999999999</c:v>
                </c:pt>
                <c:pt idx="5">
                  <c:v>0.1051581</c:v>
                </c:pt>
                <c:pt idx="6">
                  <c:v>6.7149899999999998E-2</c:v>
                </c:pt>
                <c:pt idx="7">
                  <c:v>4.1780400000000002E-2</c:v>
                </c:pt>
                <c:pt idx="8">
                  <c:v>3.2342000000000003E-2</c:v>
                </c:pt>
                <c:pt idx="9">
                  <c:v>2.0693E-2</c:v>
                </c:pt>
                <c:pt idx="10">
                  <c:v>1.5148500000000001E-2</c:v>
                </c:pt>
                <c:pt idx="11">
                  <c:v>1.07676E-2</c:v>
                </c:pt>
                <c:pt idx="12">
                  <c:v>8.2809000000000008E-3</c:v>
                </c:pt>
                <c:pt idx="13">
                  <c:v>6.6341999999999998E-3</c:v>
                </c:pt>
                <c:pt idx="14">
                  <c:v>5.2493000000000001E-3</c:v>
                </c:pt>
                <c:pt idx="15">
                  <c:v>4.2282999999999999E-3</c:v>
                </c:pt>
                <c:pt idx="16">
                  <c:v>3.6389999999999999E-3</c:v>
                </c:pt>
                <c:pt idx="17">
                  <c:v>3.1172999999999999E-3</c:v>
                </c:pt>
                <c:pt idx="18">
                  <c:v>2.6624999999999999E-3</c:v>
                </c:pt>
                <c:pt idx="19">
                  <c:v>2.2666000000000001E-3</c:v>
                </c:pt>
                <c:pt idx="20">
                  <c:v>1.9459E-3</c:v>
                </c:pt>
                <c:pt idx="21">
                  <c:v>1.722E-3</c:v>
                </c:pt>
                <c:pt idx="22">
                  <c:v>1.5656999999999999E-3</c:v>
                </c:pt>
                <c:pt idx="23">
                  <c:v>1.4478E-3</c:v>
                </c:pt>
                <c:pt idx="24">
                  <c:v>1.33E-3</c:v>
                </c:pt>
                <c:pt idx="25">
                  <c:v>1.2524999999999999E-3</c:v>
                </c:pt>
                <c:pt idx="26">
                  <c:v>1.1749E-3</c:v>
                </c:pt>
                <c:pt idx="27">
                  <c:v>1.0942E-3</c:v>
                </c:pt>
                <c:pt idx="28">
                  <c:v>1.0189999999999999E-3</c:v>
                </c:pt>
                <c:pt idx="29">
                  <c:v>9.4370000000000001E-4</c:v>
                </c:pt>
                <c:pt idx="30">
                  <c:v>8.7770000000000003E-4</c:v>
                </c:pt>
                <c:pt idx="31">
                  <c:v>8.1189999999999995E-4</c:v>
                </c:pt>
                <c:pt idx="32">
                  <c:v>7.54E-4</c:v>
                </c:pt>
                <c:pt idx="33">
                  <c:v>6.9760000000000004E-4</c:v>
                </c:pt>
                <c:pt idx="34">
                  <c:v>6.4409999999999999E-4</c:v>
                </c:pt>
                <c:pt idx="35">
                  <c:v>5.9360000000000001E-4</c:v>
                </c:pt>
                <c:pt idx="36">
                  <c:v>5.4779999999999998E-4</c:v>
                </c:pt>
                <c:pt idx="37">
                  <c:v>5.0710000000000002E-4</c:v>
                </c:pt>
                <c:pt idx="38">
                  <c:v>4.6989999999999998E-4</c:v>
                </c:pt>
                <c:pt idx="39">
                  <c:v>4.3869999999999998E-4</c:v>
                </c:pt>
                <c:pt idx="40">
                  <c:v>4.0969999999999998E-4</c:v>
                </c:pt>
                <c:pt idx="41">
                  <c:v>3.8309999999999999E-4</c:v>
                </c:pt>
                <c:pt idx="42">
                  <c:v>3.612E-4</c:v>
                </c:pt>
                <c:pt idx="43">
                  <c:v>3.4019999999999998E-4</c:v>
                </c:pt>
                <c:pt idx="44">
                  <c:v>3.19E-4</c:v>
                </c:pt>
                <c:pt idx="45">
                  <c:v>3.009E-4</c:v>
                </c:pt>
                <c:pt idx="46">
                  <c:v>2.8049999999999999E-4</c:v>
                </c:pt>
                <c:pt idx="47">
                  <c:v>2.6239999999999998E-4</c:v>
                </c:pt>
                <c:pt idx="48">
                  <c:v>2.4709999999999999E-4</c:v>
                </c:pt>
                <c:pt idx="49">
                  <c:v>2.3259999999999999E-4</c:v>
                </c:pt>
                <c:pt idx="50">
                  <c:v>2.195E-4</c:v>
                </c:pt>
                <c:pt idx="51">
                  <c:v>2.075E-4</c:v>
                </c:pt>
                <c:pt idx="52">
                  <c:v>1.9489999999999999E-4</c:v>
                </c:pt>
                <c:pt idx="53">
                  <c:v>1.8489999999999999E-4</c:v>
                </c:pt>
                <c:pt idx="54">
                  <c:v>1.752E-4</c:v>
                </c:pt>
                <c:pt idx="55">
                  <c:v>1.66E-4</c:v>
                </c:pt>
                <c:pt idx="56">
                  <c:v>1.5899999999999999E-4</c:v>
                </c:pt>
                <c:pt idx="57">
                  <c:v>1.5109999999999999E-4</c:v>
                </c:pt>
                <c:pt idx="58">
                  <c:v>1.4440000000000001E-4</c:v>
                </c:pt>
                <c:pt idx="59">
                  <c:v>1.3850000000000001E-4</c:v>
                </c:pt>
                <c:pt idx="60">
                  <c:v>1.3300000000000001E-4</c:v>
                </c:pt>
                <c:pt idx="61">
                  <c:v>1.2760000000000001E-4</c:v>
                </c:pt>
                <c:pt idx="62">
                  <c:v>1.2400000000000001E-4</c:v>
                </c:pt>
                <c:pt idx="63">
                  <c:v>1.195E-4</c:v>
                </c:pt>
                <c:pt idx="64">
                  <c:v>1.159E-4</c:v>
                </c:pt>
                <c:pt idx="65">
                  <c:v>1.1459999999999999E-4</c:v>
                </c:pt>
                <c:pt idx="66">
                  <c:v>1.1400000000000001E-4</c:v>
                </c:pt>
                <c:pt idx="67">
                  <c:v>1.1349999999999999E-4</c:v>
                </c:pt>
                <c:pt idx="68">
                  <c:v>1.1290000000000001E-4</c:v>
                </c:pt>
                <c:pt idx="69">
                  <c:v>1.1230000000000001E-4</c:v>
                </c:pt>
                <c:pt idx="70">
                  <c:v>1.117E-4</c:v>
                </c:pt>
                <c:pt idx="71">
                  <c:v>1.1120000000000001E-4</c:v>
                </c:pt>
                <c:pt idx="72">
                  <c:v>1.106E-4</c:v>
                </c:pt>
                <c:pt idx="73">
                  <c:v>1.1E-4</c:v>
                </c:pt>
                <c:pt idx="74">
                  <c:v>1.0950000000000001E-4</c:v>
                </c:pt>
                <c:pt idx="75">
                  <c:v>1.089E-4</c:v>
                </c:pt>
                <c:pt idx="76">
                  <c:v>1.083E-4</c:v>
                </c:pt>
                <c:pt idx="77">
                  <c:v>1.078E-4</c:v>
                </c:pt>
                <c:pt idx="78">
                  <c:v>1.072E-4</c:v>
                </c:pt>
                <c:pt idx="79">
                  <c:v>1.066E-4</c:v>
                </c:pt>
                <c:pt idx="80">
                  <c:v>1.06E-4</c:v>
                </c:pt>
                <c:pt idx="81">
                  <c:v>1.042E-4</c:v>
                </c:pt>
                <c:pt idx="82">
                  <c:v>1.01E-4</c:v>
                </c:pt>
                <c:pt idx="83">
                  <c:v>9.6600000000000003E-5</c:v>
                </c:pt>
                <c:pt idx="84">
                  <c:v>9.09E-5</c:v>
                </c:pt>
                <c:pt idx="85">
                  <c:v>8.3900000000000006E-5</c:v>
                </c:pt>
                <c:pt idx="86">
                  <c:v>7.6899999999999999E-5</c:v>
                </c:pt>
                <c:pt idx="87">
                  <c:v>6.9900000000000005E-5</c:v>
                </c:pt>
                <c:pt idx="88">
                  <c:v>6.2899999999999997E-5</c:v>
                </c:pt>
                <c:pt idx="89">
                  <c:v>5.5899999999999997E-5</c:v>
                </c:pt>
                <c:pt idx="90">
                  <c:v>4.8999999999999998E-5</c:v>
                </c:pt>
                <c:pt idx="91">
                  <c:v>4.1999999999999998E-5</c:v>
                </c:pt>
                <c:pt idx="92">
                  <c:v>3.4999999999999997E-5</c:v>
                </c:pt>
                <c:pt idx="93">
                  <c:v>2.8E-5</c:v>
                </c:pt>
                <c:pt idx="94">
                  <c:v>2.0999999999999999E-5</c:v>
                </c:pt>
                <c:pt idx="95">
                  <c:v>1.4E-5</c:v>
                </c:pt>
                <c:pt idx="96">
                  <c:v>6.9999999999999999E-6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0D-4CDA-85AE-4BA8DECA9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50"/>
          <c:min val="2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NHBNW - Mid 2</a:t>
            </a:r>
          </a:p>
        </c:rich>
      </c:tx>
      <c:layout>
        <c:manualLayout>
          <c:xMode val="edge"/>
          <c:yMode val="edge"/>
          <c:x val="0.4395806420661226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r1'!$CQ$7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r1'!$CQ$8:$CQ$208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13-44EE-BE30-0586BCEF9022}"/>
            </c:ext>
          </c:extLst>
        </c:ser>
        <c:ser>
          <c:idx val="1"/>
          <c:order val="1"/>
          <c:tx>
            <c:strRef>
              <c:f>'FF - r1'!$CR$7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r1'!$CR$8:$CR$208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13-44EE-BE30-0586BCEF9022}"/>
            </c:ext>
          </c:extLst>
        </c:ser>
        <c:ser>
          <c:idx val="2"/>
          <c:order val="2"/>
          <c:tx>
            <c:strRef>
              <c:f>'FF - r1'!$CS$7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r1'!$CS$8:$CS$208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0.6660566</c:v>
                </c:pt>
                <c:pt idx="3">
                  <c:v>0.35370170000000001</c:v>
                </c:pt>
                <c:pt idx="4">
                  <c:v>0.18733939999999999</c:v>
                </c:pt>
                <c:pt idx="5">
                  <c:v>0.1051581</c:v>
                </c:pt>
                <c:pt idx="6">
                  <c:v>6.7149899999999998E-2</c:v>
                </c:pt>
                <c:pt idx="7">
                  <c:v>4.1780400000000002E-2</c:v>
                </c:pt>
                <c:pt idx="8">
                  <c:v>3.2342000000000003E-2</c:v>
                </c:pt>
                <c:pt idx="9">
                  <c:v>2.0693E-2</c:v>
                </c:pt>
                <c:pt idx="10">
                  <c:v>1.5148500000000001E-2</c:v>
                </c:pt>
                <c:pt idx="11">
                  <c:v>1.07676E-2</c:v>
                </c:pt>
                <c:pt idx="12">
                  <c:v>8.2809000000000008E-3</c:v>
                </c:pt>
                <c:pt idx="13">
                  <c:v>6.6341999999999998E-3</c:v>
                </c:pt>
                <c:pt idx="14">
                  <c:v>5.2493000000000001E-3</c:v>
                </c:pt>
                <c:pt idx="15">
                  <c:v>4.2282999999999999E-3</c:v>
                </c:pt>
                <c:pt idx="16">
                  <c:v>3.6389999999999999E-3</c:v>
                </c:pt>
                <c:pt idx="17">
                  <c:v>3.1172999999999999E-3</c:v>
                </c:pt>
                <c:pt idx="18">
                  <c:v>2.6624999999999999E-3</c:v>
                </c:pt>
                <c:pt idx="19">
                  <c:v>2.2666000000000001E-3</c:v>
                </c:pt>
                <c:pt idx="20">
                  <c:v>1.9459E-3</c:v>
                </c:pt>
                <c:pt idx="21">
                  <c:v>1.722E-3</c:v>
                </c:pt>
                <c:pt idx="22">
                  <c:v>1.5656999999999999E-3</c:v>
                </c:pt>
                <c:pt idx="23">
                  <c:v>1.4478E-3</c:v>
                </c:pt>
                <c:pt idx="24">
                  <c:v>1.33E-3</c:v>
                </c:pt>
                <c:pt idx="25">
                  <c:v>1.2524999999999999E-3</c:v>
                </c:pt>
                <c:pt idx="26">
                  <c:v>1.1749E-3</c:v>
                </c:pt>
                <c:pt idx="27">
                  <c:v>1.0942E-3</c:v>
                </c:pt>
                <c:pt idx="28">
                  <c:v>1.0189999999999999E-3</c:v>
                </c:pt>
                <c:pt idx="29">
                  <c:v>9.4370000000000001E-4</c:v>
                </c:pt>
                <c:pt idx="30">
                  <c:v>8.7770000000000003E-4</c:v>
                </c:pt>
                <c:pt idx="31">
                  <c:v>8.1189999999999995E-4</c:v>
                </c:pt>
                <c:pt idx="32">
                  <c:v>7.54E-4</c:v>
                </c:pt>
                <c:pt idx="33">
                  <c:v>6.9760000000000004E-4</c:v>
                </c:pt>
                <c:pt idx="34">
                  <c:v>6.4409999999999999E-4</c:v>
                </c:pt>
                <c:pt idx="35">
                  <c:v>5.9360000000000001E-4</c:v>
                </c:pt>
                <c:pt idx="36">
                  <c:v>5.4779999999999998E-4</c:v>
                </c:pt>
                <c:pt idx="37">
                  <c:v>5.0710000000000002E-4</c:v>
                </c:pt>
                <c:pt idx="38">
                  <c:v>4.6989999999999998E-4</c:v>
                </c:pt>
                <c:pt idx="39">
                  <c:v>4.3869999999999998E-4</c:v>
                </c:pt>
                <c:pt idx="40">
                  <c:v>4.0969999999999998E-4</c:v>
                </c:pt>
                <c:pt idx="41">
                  <c:v>3.8309999999999999E-4</c:v>
                </c:pt>
                <c:pt idx="42">
                  <c:v>3.612E-4</c:v>
                </c:pt>
                <c:pt idx="43">
                  <c:v>3.4019999999999998E-4</c:v>
                </c:pt>
                <c:pt idx="44">
                  <c:v>3.19E-4</c:v>
                </c:pt>
                <c:pt idx="45">
                  <c:v>3.009E-4</c:v>
                </c:pt>
                <c:pt idx="46">
                  <c:v>2.8049999999999999E-4</c:v>
                </c:pt>
                <c:pt idx="47">
                  <c:v>2.6239999999999998E-4</c:v>
                </c:pt>
                <c:pt idx="48">
                  <c:v>2.4709999999999999E-4</c:v>
                </c:pt>
                <c:pt idx="49">
                  <c:v>2.3259999999999999E-4</c:v>
                </c:pt>
                <c:pt idx="50">
                  <c:v>2.195E-4</c:v>
                </c:pt>
                <c:pt idx="51">
                  <c:v>2.075E-4</c:v>
                </c:pt>
                <c:pt idx="52">
                  <c:v>1.9489999999999999E-4</c:v>
                </c:pt>
                <c:pt idx="53">
                  <c:v>1.8489999999999999E-4</c:v>
                </c:pt>
                <c:pt idx="54">
                  <c:v>1.752E-4</c:v>
                </c:pt>
                <c:pt idx="55">
                  <c:v>1.66E-4</c:v>
                </c:pt>
                <c:pt idx="56">
                  <c:v>1.5899999999999999E-4</c:v>
                </c:pt>
                <c:pt idx="57">
                  <c:v>1.5109999999999999E-4</c:v>
                </c:pt>
                <c:pt idx="58">
                  <c:v>1.4440000000000001E-4</c:v>
                </c:pt>
                <c:pt idx="59">
                  <c:v>1.3850000000000001E-4</c:v>
                </c:pt>
                <c:pt idx="60">
                  <c:v>1.3300000000000001E-4</c:v>
                </c:pt>
                <c:pt idx="61">
                  <c:v>1.2760000000000001E-4</c:v>
                </c:pt>
                <c:pt idx="62">
                  <c:v>1.2400000000000001E-4</c:v>
                </c:pt>
                <c:pt idx="63">
                  <c:v>1.195E-4</c:v>
                </c:pt>
                <c:pt idx="64">
                  <c:v>1.159E-4</c:v>
                </c:pt>
                <c:pt idx="65">
                  <c:v>1.1459999999999999E-4</c:v>
                </c:pt>
                <c:pt idx="66">
                  <c:v>1.1400000000000001E-4</c:v>
                </c:pt>
                <c:pt idx="67">
                  <c:v>1.1349999999999999E-4</c:v>
                </c:pt>
                <c:pt idx="68">
                  <c:v>1.1290000000000001E-4</c:v>
                </c:pt>
                <c:pt idx="69">
                  <c:v>1.1230000000000001E-4</c:v>
                </c:pt>
                <c:pt idx="70">
                  <c:v>1.117E-4</c:v>
                </c:pt>
                <c:pt idx="71">
                  <c:v>1.1120000000000001E-4</c:v>
                </c:pt>
                <c:pt idx="72">
                  <c:v>1.106E-4</c:v>
                </c:pt>
                <c:pt idx="73">
                  <c:v>1.1E-4</c:v>
                </c:pt>
                <c:pt idx="74">
                  <c:v>1.0950000000000001E-4</c:v>
                </c:pt>
                <c:pt idx="75">
                  <c:v>1.089E-4</c:v>
                </c:pt>
                <c:pt idx="76">
                  <c:v>1.083E-4</c:v>
                </c:pt>
                <c:pt idx="77">
                  <c:v>1.078E-4</c:v>
                </c:pt>
                <c:pt idx="78">
                  <c:v>1.072E-4</c:v>
                </c:pt>
                <c:pt idx="79">
                  <c:v>1.066E-4</c:v>
                </c:pt>
                <c:pt idx="80">
                  <c:v>1.06E-4</c:v>
                </c:pt>
                <c:pt idx="81">
                  <c:v>1.042E-4</c:v>
                </c:pt>
                <c:pt idx="82">
                  <c:v>1.01E-4</c:v>
                </c:pt>
                <c:pt idx="83">
                  <c:v>9.6600000000000003E-5</c:v>
                </c:pt>
                <c:pt idx="84">
                  <c:v>9.09E-5</c:v>
                </c:pt>
                <c:pt idx="85">
                  <c:v>8.3900000000000006E-5</c:v>
                </c:pt>
                <c:pt idx="86">
                  <c:v>7.6899999999999999E-5</c:v>
                </c:pt>
                <c:pt idx="87">
                  <c:v>6.9900000000000005E-5</c:v>
                </c:pt>
                <c:pt idx="88">
                  <c:v>6.2899999999999997E-5</c:v>
                </c:pt>
                <c:pt idx="89">
                  <c:v>5.5899999999999997E-5</c:v>
                </c:pt>
                <c:pt idx="90">
                  <c:v>4.8999999999999998E-5</c:v>
                </c:pt>
                <c:pt idx="91">
                  <c:v>4.1999999999999998E-5</c:v>
                </c:pt>
                <c:pt idx="92">
                  <c:v>3.4999999999999997E-5</c:v>
                </c:pt>
                <c:pt idx="93">
                  <c:v>2.8E-5</c:v>
                </c:pt>
                <c:pt idx="94">
                  <c:v>2.0999999999999999E-5</c:v>
                </c:pt>
                <c:pt idx="95">
                  <c:v>1.4E-5</c:v>
                </c:pt>
                <c:pt idx="96">
                  <c:v>6.9999999999999999E-6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13-44EE-BE30-0586BCEF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90"/>
          <c:min val="5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1.4000000000000004E-3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NHBNW - Tail</a:t>
            </a:r>
          </a:p>
        </c:rich>
      </c:tx>
      <c:layout>
        <c:manualLayout>
          <c:xMode val="edge"/>
          <c:yMode val="edge"/>
          <c:x val="0.453695323668913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r1'!$CQ$7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r1'!$CQ$8:$CQ$208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41-4E0D-A033-4F8B76E1645D}"/>
            </c:ext>
          </c:extLst>
        </c:ser>
        <c:ser>
          <c:idx val="1"/>
          <c:order val="1"/>
          <c:tx>
            <c:strRef>
              <c:f>'FF - r1'!$CR$7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r1'!$CR$8:$CR$208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41-4E0D-A033-4F8B76E1645D}"/>
            </c:ext>
          </c:extLst>
        </c:ser>
        <c:ser>
          <c:idx val="2"/>
          <c:order val="2"/>
          <c:tx>
            <c:strRef>
              <c:f>'FF - r1'!$CS$7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r1'!$CS$8:$CS$208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0.6660566</c:v>
                </c:pt>
                <c:pt idx="3">
                  <c:v>0.35370170000000001</c:v>
                </c:pt>
                <c:pt idx="4">
                  <c:v>0.18733939999999999</c:v>
                </c:pt>
                <c:pt idx="5">
                  <c:v>0.1051581</c:v>
                </c:pt>
                <c:pt idx="6">
                  <c:v>6.7149899999999998E-2</c:v>
                </c:pt>
                <c:pt idx="7">
                  <c:v>4.1780400000000002E-2</c:v>
                </c:pt>
                <c:pt idx="8">
                  <c:v>3.2342000000000003E-2</c:v>
                </c:pt>
                <c:pt idx="9">
                  <c:v>2.0693E-2</c:v>
                </c:pt>
                <c:pt idx="10">
                  <c:v>1.5148500000000001E-2</c:v>
                </c:pt>
                <c:pt idx="11">
                  <c:v>1.07676E-2</c:v>
                </c:pt>
                <c:pt idx="12">
                  <c:v>8.2809000000000008E-3</c:v>
                </c:pt>
                <c:pt idx="13">
                  <c:v>6.6341999999999998E-3</c:v>
                </c:pt>
                <c:pt idx="14">
                  <c:v>5.2493000000000001E-3</c:v>
                </c:pt>
                <c:pt idx="15">
                  <c:v>4.2282999999999999E-3</c:v>
                </c:pt>
                <c:pt idx="16">
                  <c:v>3.6389999999999999E-3</c:v>
                </c:pt>
                <c:pt idx="17">
                  <c:v>3.1172999999999999E-3</c:v>
                </c:pt>
                <c:pt idx="18">
                  <c:v>2.6624999999999999E-3</c:v>
                </c:pt>
                <c:pt idx="19">
                  <c:v>2.2666000000000001E-3</c:v>
                </c:pt>
                <c:pt idx="20">
                  <c:v>1.9459E-3</c:v>
                </c:pt>
                <c:pt idx="21">
                  <c:v>1.722E-3</c:v>
                </c:pt>
                <c:pt idx="22">
                  <c:v>1.5656999999999999E-3</c:v>
                </c:pt>
                <c:pt idx="23">
                  <c:v>1.4478E-3</c:v>
                </c:pt>
                <c:pt idx="24">
                  <c:v>1.33E-3</c:v>
                </c:pt>
                <c:pt idx="25">
                  <c:v>1.2524999999999999E-3</c:v>
                </c:pt>
                <c:pt idx="26">
                  <c:v>1.1749E-3</c:v>
                </c:pt>
                <c:pt idx="27">
                  <c:v>1.0942E-3</c:v>
                </c:pt>
                <c:pt idx="28">
                  <c:v>1.0189999999999999E-3</c:v>
                </c:pt>
                <c:pt idx="29">
                  <c:v>9.4370000000000001E-4</c:v>
                </c:pt>
                <c:pt idx="30">
                  <c:v>8.7770000000000003E-4</c:v>
                </c:pt>
                <c:pt idx="31">
                  <c:v>8.1189999999999995E-4</c:v>
                </c:pt>
                <c:pt idx="32">
                  <c:v>7.54E-4</c:v>
                </c:pt>
                <c:pt idx="33">
                  <c:v>6.9760000000000004E-4</c:v>
                </c:pt>
                <c:pt idx="34">
                  <c:v>6.4409999999999999E-4</c:v>
                </c:pt>
                <c:pt idx="35">
                  <c:v>5.9360000000000001E-4</c:v>
                </c:pt>
                <c:pt idx="36">
                  <c:v>5.4779999999999998E-4</c:v>
                </c:pt>
                <c:pt idx="37">
                  <c:v>5.0710000000000002E-4</c:v>
                </c:pt>
                <c:pt idx="38">
                  <c:v>4.6989999999999998E-4</c:v>
                </c:pt>
                <c:pt idx="39">
                  <c:v>4.3869999999999998E-4</c:v>
                </c:pt>
                <c:pt idx="40">
                  <c:v>4.0969999999999998E-4</c:v>
                </c:pt>
                <c:pt idx="41">
                  <c:v>3.8309999999999999E-4</c:v>
                </c:pt>
                <c:pt idx="42">
                  <c:v>3.612E-4</c:v>
                </c:pt>
                <c:pt idx="43">
                  <c:v>3.4019999999999998E-4</c:v>
                </c:pt>
                <c:pt idx="44">
                  <c:v>3.19E-4</c:v>
                </c:pt>
                <c:pt idx="45">
                  <c:v>3.009E-4</c:v>
                </c:pt>
                <c:pt idx="46">
                  <c:v>2.8049999999999999E-4</c:v>
                </c:pt>
                <c:pt idx="47">
                  <c:v>2.6239999999999998E-4</c:v>
                </c:pt>
                <c:pt idx="48">
                  <c:v>2.4709999999999999E-4</c:v>
                </c:pt>
                <c:pt idx="49">
                  <c:v>2.3259999999999999E-4</c:v>
                </c:pt>
                <c:pt idx="50">
                  <c:v>2.195E-4</c:v>
                </c:pt>
                <c:pt idx="51">
                  <c:v>2.075E-4</c:v>
                </c:pt>
                <c:pt idx="52">
                  <c:v>1.9489999999999999E-4</c:v>
                </c:pt>
                <c:pt idx="53">
                  <c:v>1.8489999999999999E-4</c:v>
                </c:pt>
                <c:pt idx="54">
                  <c:v>1.752E-4</c:v>
                </c:pt>
                <c:pt idx="55">
                  <c:v>1.66E-4</c:v>
                </c:pt>
                <c:pt idx="56">
                  <c:v>1.5899999999999999E-4</c:v>
                </c:pt>
                <c:pt idx="57">
                  <c:v>1.5109999999999999E-4</c:v>
                </c:pt>
                <c:pt idx="58">
                  <c:v>1.4440000000000001E-4</c:v>
                </c:pt>
                <c:pt idx="59">
                  <c:v>1.3850000000000001E-4</c:v>
                </c:pt>
                <c:pt idx="60">
                  <c:v>1.3300000000000001E-4</c:v>
                </c:pt>
                <c:pt idx="61">
                  <c:v>1.2760000000000001E-4</c:v>
                </c:pt>
                <c:pt idx="62">
                  <c:v>1.2400000000000001E-4</c:v>
                </c:pt>
                <c:pt idx="63">
                  <c:v>1.195E-4</c:v>
                </c:pt>
                <c:pt idx="64">
                  <c:v>1.159E-4</c:v>
                </c:pt>
                <c:pt idx="65">
                  <c:v>1.1459999999999999E-4</c:v>
                </c:pt>
                <c:pt idx="66">
                  <c:v>1.1400000000000001E-4</c:v>
                </c:pt>
                <c:pt idx="67">
                  <c:v>1.1349999999999999E-4</c:v>
                </c:pt>
                <c:pt idx="68">
                  <c:v>1.1290000000000001E-4</c:v>
                </c:pt>
                <c:pt idx="69">
                  <c:v>1.1230000000000001E-4</c:v>
                </c:pt>
                <c:pt idx="70">
                  <c:v>1.117E-4</c:v>
                </c:pt>
                <c:pt idx="71">
                  <c:v>1.1120000000000001E-4</c:v>
                </c:pt>
                <c:pt idx="72">
                  <c:v>1.106E-4</c:v>
                </c:pt>
                <c:pt idx="73">
                  <c:v>1.1E-4</c:v>
                </c:pt>
                <c:pt idx="74">
                  <c:v>1.0950000000000001E-4</c:v>
                </c:pt>
                <c:pt idx="75">
                  <c:v>1.089E-4</c:v>
                </c:pt>
                <c:pt idx="76">
                  <c:v>1.083E-4</c:v>
                </c:pt>
                <c:pt idx="77">
                  <c:v>1.078E-4</c:v>
                </c:pt>
                <c:pt idx="78">
                  <c:v>1.072E-4</c:v>
                </c:pt>
                <c:pt idx="79">
                  <c:v>1.066E-4</c:v>
                </c:pt>
                <c:pt idx="80">
                  <c:v>1.06E-4</c:v>
                </c:pt>
                <c:pt idx="81">
                  <c:v>1.042E-4</c:v>
                </c:pt>
                <c:pt idx="82">
                  <c:v>1.01E-4</c:v>
                </c:pt>
                <c:pt idx="83">
                  <c:v>9.6600000000000003E-5</c:v>
                </c:pt>
                <c:pt idx="84">
                  <c:v>9.09E-5</c:v>
                </c:pt>
                <c:pt idx="85">
                  <c:v>8.3900000000000006E-5</c:v>
                </c:pt>
                <c:pt idx="86">
                  <c:v>7.6899999999999999E-5</c:v>
                </c:pt>
                <c:pt idx="87">
                  <c:v>6.9900000000000005E-5</c:v>
                </c:pt>
                <c:pt idx="88">
                  <c:v>6.2899999999999997E-5</c:v>
                </c:pt>
                <c:pt idx="89">
                  <c:v>5.5899999999999997E-5</c:v>
                </c:pt>
                <c:pt idx="90">
                  <c:v>4.8999999999999998E-5</c:v>
                </c:pt>
                <c:pt idx="91">
                  <c:v>4.1999999999999998E-5</c:v>
                </c:pt>
                <c:pt idx="92">
                  <c:v>3.4999999999999997E-5</c:v>
                </c:pt>
                <c:pt idx="93">
                  <c:v>2.8E-5</c:v>
                </c:pt>
                <c:pt idx="94">
                  <c:v>2.0999999999999999E-5</c:v>
                </c:pt>
                <c:pt idx="95">
                  <c:v>1.4E-5</c:v>
                </c:pt>
                <c:pt idx="96">
                  <c:v>6.9999999999999999E-6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41-4E0D-A033-4F8B76E16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0"/>
          <c:min val="8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4.0000000000000013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22772345379503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r1'!$B$7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r1'!$B$8:$B$158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A-45E6-9435-5B0E040CF6E4}"/>
            </c:ext>
          </c:extLst>
        </c:ser>
        <c:ser>
          <c:idx val="1"/>
          <c:order val="1"/>
          <c:tx>
            <c:strRef>
              <c:f>'FF - r1'!$C$7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r1'!$C$8:$C$158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2A-45E6-9435-5B0E040CF6E4}"/>
            </c:ext>
          </c:extLst>
        </c:ser>
        <c:ser>
          <c:idx val="2"/>
          <c:order val="2"/>
          <c:tx>
            <c:strRef>
              <c:f>'FF - r1'!$D$7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2A-45E6-9435-5B0E040CF6E4}"/>
            </c:ext>
          </c:extLst>
        </c:ser>
        <c:ser>
          <c:idx val="3"/>
          <c:order val="3"/>
          <c:tx>
            <c:strRef>
              <c:f>'FF - r1'!$E$7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r1'!$E$8:$E$158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2A-45E6-9435-5B0E040CF6E4}"/>
            </c:ext>
          </c:extLst>
        </c:ser>
        <c:ser>
          <c:idx val="4"/>
          <c:order val="4"/>
          <c:tx>
            <c:strRef>
              <c:f>'FF - r1'!$F$7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12A-45E6-9435-5B0E040CF6E4}"/>
              </c:ext>
            </c:extLst>
          </c:dPt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r1'!$F$8:$F$158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12A-45E6-9435-5B0E040CF6E4}"/>
            </c:ext>
          </c:extLst>
        </c:ser>
        <c:ser>
          <c:idx val="5"/>
          <c:order val="5"/>
          <c:tx>
            <c:strRef>
              <c:f>'FF - r1'!$G$7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r1'!$G$8:$G$158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12A-45E6-9435-5B0E040CF6E4}"/>
            </c:ext>
          </c:extLst>
        </c:ser>
        <c:ser>
          <c:idx val="6"/>
          <c:order val="6"/>
          <c:tx>
            <c:strRef>
              <c:f>'FF - r1'!$H$7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r1'!$H$8:$H$158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12A-45E6-9435-5B0E040CF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 - Tail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38469554002682049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r1'!$B$7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r1'!$B$8:$B$158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F3-466B-A4D8-A0896955C7B6}"/>
            </c:ext>
          </c:extLst>
        </c:ser>
        <c:ser>
          <c:idx val="1"/>
          <c:order val="1"/>
          <c:tx>
            <c:strRef>
              <c:f>'FF - r1'!$C$7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r1'!$C$8:$C$158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0.995</c:v>
                </c:pt>
                <c:pt idx="2">
                  <c:v>0.86955519999999997</c:v>
                </c:pt>
                <c:pt idx="3">
                  <c:v>0.79546050000000001</c:v>
                </c:pt>
                <c:pt idx="4">
                  <c:v>0.32630809999999999</c:v>
                </c:pt>
                <c:pt idx="5">
                  <c:v>0.18459210000000001</c:v>
                </c:pt>
                <c:pt idx="6">
                  <c:v>7.5090900000000002E-2</c:v>
                </c:pt>
                <c:pt idx="7">
                  <c:v>3.8755900000000003E-2</c:v>
                </c:pt>
                <c:pt idx="8">
                  <c:v>2.5154099999999999E-2</c:v>
                </c:pt>
                <c:pt idx="9">
                  <c:v>1.52374E-2</c:v>
                </c:pt>
                <c:pt idx="10">
                  <c:v>1.1023700000000001E-2</c:v>
                </c:pt>
                <c:pt idx="11">
                  <c:v>8.2234000000000005E-3</c:v>
                </c:pt>
                <c:pt idx="12">
                  <c:v>6.2912999999999997E-3</c:v>
                </c:pt>
                <c:pt idx="13">
                  <c:v>4.1657999999999999E-3</c:v>
                </c:pt>
                <c:pt idx="14">
                  <c:v>2.6186E-3</c:v>
                </c:pt>
                <c:pt idx="15">
                  <c:v>2.1372000000000001E-3</c:v>
                </c:pt>
                <c:pt idx="16">
                  <c:v>1.5690000000000001E-3</c:v>
                </c:pt>
                <c:pt idx="17">
                  <c:v>1.3184E-3</c:v>
                </c:pt>
                <c:pt idx="18">
                  <c:v>9.0300000000000005E-4</c:v>
                </c:pt>
                <c:pt idx="19">
                  <c:v>5.4080000000000003E-4</c:v>
                </c:pt>
                <c:pt idx="20">
                  <c:v>3.9320000000000002E-4</c:v>
                </c:pt>
                <c:pt idx="21">
                  <c:v>2.9460000000000001E-4</c:v>
                </c:pt>
                <c:pt idx="22">
                  <c:v>2.23E-4</c:v>
                </c:pt>
                <c:pt idx="23">
                  <c:v>2.2479999999999999E-4</c:v>
                </c:pt>
                <c:pt idx="24">
                  <c:v>2.2489999999999999E-4</c:v>
                </c:pt>
                <c:pt idx="25">
                  <c:v>2.387E-4</c:v>
                </c:pt>
                <c:pt idx="26">
                  <c:v>2.4169999999999999E-4</c:v>
                </c:pt>
                <c:pt idx="27">
                  <c:v>2.3450000000000001E-4</c:v>
                </c:pt>
                <c:pt idx="28">
                  <c:v>2.1330000000000001E-4</c:v>
                </c:pt>
                <c:pt idx="29">
                  <c:v>1.8029999999999999E-4</c:v>
                </c:pt>
                <c:pt idx="30">
                  <c:v>1.4899999999999999E-4</c:v>
                </c:pt>
                <c:pt idx="31">
                  <c:v>1.2310000000000001E-4</c:v>
                </c:pt>
                <c:pt idx="32">
                  <c:v>9.7499999999999998E-5</c:v>
                </c:pt>
                <c:pt idx="33">
                  <c:v>7.3999999999999996E-5</c:v>
                </c:pt>
                <c:pt idx="34">
                  <c:v>6.5400000000000004E-5</c:v>
                </c:pt>
                <c:pt idx="35">
                  <c:v>6.69E-5</c:v>
                </c:pt>
                <c:pt idx="36">
                  <c:v>5.8E-5</c:v>
                </c:pt>
                <c:pt idx="37">
                  <c:v>4.9599999999999999E-5</c:v>
                </c:pt>
                <c:pt idx="38">
                  <c:v>4.6900000000000002E-5</c:v>
                </c:pt>
                <c:pt idx="39">
                  <c:v>4.7200000000000002E-5</c:v>
                </c:pt>
                <c:pt idx="40">
                  <c:v>5.5500000000000001E-5</c:v>
                </c:pt>
                <c:pt idx="41">
                  <c:v>5.7000000000000003E-5</c:v>
                </c:pt>
                <c:pt idx="42">
                  <c:v>5.4500000000000003E-5</c:v>
                </c:pt>
                <c:pt idx="43">
                  <c:v>5.6199999999999997E-5</c:v>
                </c:pt>
                <c:pt idx="44">
                  <c:v>5.2299999999999997E-5</c:v>
                </c:pt>
                <c:pt idx="45">
                  <c:v>5.7800000000000002E-5</c:v>
                </c:pt>
                <c:pt idx="46">
                  <c:v>5.9899999999999999E-5</c:v>
                </c:pt>
                <c:pt idx="47">
                  <c:v>5.1100000000000002E-5</c:v>
                </c:pt>
                <c:pt idx="48">
                  <c:v>4.57E-5</c:v>
                </c:pt>
                <c:pt idx="49">
                  <c:v>4.7899999999999999E-5</c:v>
                </c:pt>
                <c:pt idx="50">
                  <c:v>4.3999999999999999E-5</c:v>
                </c:pt>
                <c:pt idx="51">
                  <c:v>4.0299999999999997E-5</c:v>
                </c:pt>
                <c:pt idx="52">
                  <c:v>3.8800000000000001E-5</c:v>
                </c:pt>
                <c:pt idx="53">
                  <c:v>3.5200000000000002E-5</c:v>
                </c:pt>
                <c:pt idx="54">
                  <c:v>3.57E-5</c:v>
                </c:pt>
                <c:pt idx="55">
                  <c:v>3.6000000000000001E-5</c:v>
                </c:pt>
                <c:pt idx="56">
                  <c:v>3.7700000000000002E-5</c:v>
                </c:pt>
                <c:pt idx="57">
                  <c:v>3.6699999999999998E-5</c:v>
                </c:pt>
                <c:pt idx="58">
                  <c:v>3.5899999999999998E-5</c:v>
                </c:pt>
                <c:pt idx="59">
                  <c:v>3.3300000000000003E-5</c:v>
                </c:pt>
                <c:pt idx="60">
                  <c:v>3.5299999999999997E-5</c:v>
                </c:pt>
                <c:pt idx="61">
                  <c:v>3.1300000000000002E-5</c:v>
                </c:pt>
                <c:pt idx="62">
                  <c:v>2.8799999999999999E-5</c:v>
                </c:pt>
                <c:pt idx="63">
                  <c:v>3.7100000000000001E-5</c:v>
                </c:pt>
                <c:pt idx="64">
                  <c:v>3.79E-5</c:v>
                </c:pt>
                <c:pt idx="65">
                  <c:v>3.7499999999999997E-5</c:v>
                </c:pt>
                <c:pt idx="66">
                  <c:v>3.8500000000000001E-5</c:v>
                </c:pt>
                <c:pt idx="67">
                  <c:v>3.8099999999999998E-5</c:v>
                </c:pt>
                <c:pt idx="68">
                  <c:v>3.9700000000000003E-5</c:v>
                </c:pt>
                <c:pt idx="69">
                  <c:v>3.8099999999999998E-5</c:v>
                </c:pt>
                <c:pt idx="70">
                  <c:v>3.5800000000000003E-5</c:v>
                </c:pt>
                <c:pt idx="71">
                  <c:v>3.8899999999999997E-5</c:v>
                </c:pt>
                <c:pt idx="72">
                  <c:v>3.82E-5</c:v>
                </c:pt>
                <c:pt idx="73">
                  <c:v>3.2199999999999997E-5</c:v>
                </c:pt>
                <c:pt idx="74">
                  <c:v>3.1000000000000001E-5</c:v>
                </c:pt>
                <c:pt idx="75">
                  <c:v>3.0199999999999999E-5</c:v>
                </c:pt>
                <c:pt idx="76">
                  <c:v>2.9899999999999998E-5</c:v>
                </c:pt>
                <c:pt idx="77">
                  <c:v>2.9600000000000001E-5</c:v>
                </c:pt>
                <c:pt idx="78">
                  <c:v>3.0899999999999999E-5</c:v>
                </c:pt>
                <c:pt idx="79">
                  <c:v>3.4999999999999997E-5</c:v>
                </c:pt>
                <c:pt idx="80">
                  <c:v>3.1900000000000003E-5</c:v>
                </c:pt>
                <c:pt idx="81">
                  <c:v>3.6600000000000002E-5</c:v>
                </c:pt>
                <c:pt idx="82">
                  <c:v>4.07E-5</c:v>
                </c:pt>
                <c:pt idx="83">
                  <c:v>4.85E-5</c:v>
                </c:pt>
                <c:pt idx="84">
                  <c:v>6.3399999999999996E-5</c:v>
                </c:pt>
                <c:pt idx="85">
                  <c:v>1.111E-4</c:v>
                </c:pt>
                <c:pt idx="86">
                  <c:v>9.0000000000000006E-5</c:v>
                </c:pt>
                <c:pt idx="87">
                  <c:v>6.05E-5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F3-466B-A4D8-A0896955C7B6}"/>
            </c:ext>
          </c:extLst>
        </c:ser>
        <c:ser>
          <c:idx val="2"/>
          <c:order val="2"/>
          <c:tx>
            <c:strRef>
              <c:f>'FF - r1'!$D$7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F3-466B-A4D8-A0896955C7B6}"/>
            </c:ext>
          </c:extLst>
        </c:ser>
        <c:ser>
          <c:idx val="3"/>
          <c:order val="3"/>
          <c:tx>
            <c:strRef>
              <c:f>'FF - r1'!$E$7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r1'!$E$8:$E$158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0.85</c:v>
                </c:pt>
                <c:pt idx="2">
                  <c:v>0.81503780000000003</c:v>
                </c:pt>
                <c:pt idx="3">
                  <c:v>0.52253660000000002</c:v>
                </c:pt>
                <c:pt idx="4">
                  <c:v>9.0522500000000006E-2</c:v>
                </c:pt>
                <c:pt idx="5">
                  <c:v>4.9915999999999997E-3</c:v>
                </c:pt>
                <c:pt idx="6">
                  <c:v>2.8888E-3</c:v>
                </c:pt>
                <c:pt idx="7">
                  <c:v>1.4139999999999999E-3</c:v>
                </c:pt>
                <c:pt idx="8">
                  <c:v>1.047E-3</c:v>
                </c:pt>
                <c:pt idx="9">
                  <c:v>8.4690000000000004E-4</c:v>
                </c:pt>
                <c:pt idx="10">
                  <c:v>6.8729999999999996E-4</c:v>
                </c:pt>
                <c:pt idx="11">
                  <c:v>5.5619999999999997E-4</c:v>
                </c:pt>
                <c:pt idx="12">
                  <c:v>5.0739999999999997E-4</c:v>
                </c:pt>
                <c:pt idx="13">
                  <c:v>4.3429999999999999E-4</c:v>
                </c:pt>
                <c:pt idx="14">
                  <c:v>4.3070000000000001E-4</c:v>
                </c:pt>
                <c:pt idx="15">
                  <c:v>4.1990000000000001E-4</c:v>
                </c:pt>
                <c:pt idx="16">
                  <c:v>3.814E-4</c:v>
                </c:pt>
                <c:pt idx="17">
                  <c:v>3.3730000000000001E-4</c:v>
                </c:pt>
                <c:pt idx="18">
                  <c:v>2.8259999999999998E-4</c:v>
                </c:pt>
                <c:pt idx="19">
                  <c:v>1.1680000000000001E-4</c:v>
                </c:pt>
                <c:pt idx="20">
                  <c:v>3.0700000000000001E-5</c:v>
                </c:pt>
                <c:pt idx="21">
                  <c:v>2.69E-5</c:v>
                </c:pt>
                <c:pt idx="22">
                  <c:v>2.26E-5</c:v>
                </c:pt>
                <c:pt idx="23">
                  <c:v>1.8300000000000001E-5</c:v>
                </c:pt>
                <c:pt idx="24">
                  <c:v>2.05E-5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F3-466B-A4D8-A0896955C7B6}"/>
            </c:ext>
          </c:extLst>
        </c:ser>
        <c:ser>
          <c:idx val="4"/>
          <c:order val="4"/>
          <c:tx>
            <c:strRef>
              <c:f>'FF - r1'!$F$7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5F3-466B-A4D8-A0896955C7B6}"/>
              </c:ext>
            </c:extLst>
          </c:dPt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r1'!$F$8:$F$158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0.91924790000000001</c:v>
                </c:pt>
                <c:pt idx="2">
                  <c:v>0.3680467</c:v>
                </c:pt>
                <c:pt idx="3">
                  <c:v>4.23971E-2</c:v>
                </c:pt>
                <c:pt idx="4">
                  <c:v>1.58475E-2</c:v>
                </c:pt>
                <c:pt idx="5">
                  <c:v>7.3466E-3</c:v>
                </c:pt>
                <c:pt idx="6">
                  <c:v>3.7707999999999999E-3</c:v>
                </c:pt>
                <c:pt idx="7">
                  <c:v>1.7677999999999999E-3</c:v>
                </c:pt>
                <c:pt idx="8">
                  <c:v>9.7050000000000001E-4</c:v>
                </c:pt>
                <c:pt idx="9">
                  <c:v>5.9480000000000004E-4</c:v>
                </c:pt>
                <c:pt idx="10">
                  <c:v>3.6910000000000003E-4</c:v>
                </c:pt>
                <c:pt idx="11">
                  <c:v>2.065E-4</c:v>
                </c:pt>
                <c:pt idx="12">
                  <c:v>1.0849999999999999E-4</c:v>
                </c:pt>
                <c:pt idx="13">
                  <c:v>6.1600000000000007E-5</c:v>
                </c:pt>
                <c:pt idx="14">
                  <c:v>4.8900000000000003E-5</c:v>
                </c:pt>
                <c:pt idx="15">
                  <c:v>3.7400000000000001E-5</c:v>
                </c:pt>
                <c:pt idx="16">
                  <c:v>3.4199999999999998E-5</c:v>
                </c:pt>
                <c:pt idx="17">
                  <c:v>3.65E-5</c:v>
                </c:pt>
                <c:pt idx="18">
                  <c:v>3.4400000000000003E-5</c:v>
                </c:pt>
                <c:pt idx="19">
                  <c:v>3.15E-5</c:v>
                </c:pt>
                <c:pt idx="20">
                  <c:v>3.1699999999999998E-5</c:v>
                </c:pt>
                <c:pt idx="21">
                  <c:v>2.65E-5</c:v>
                </c:pt>
                <c:pt idx="22">
                  <c:v>2.4899999999999999E-5</c:v>
                </c:pt>
                <c:pt idx="23">
                  <c:v>2.23E-5</c:v>
                </c:pt>
                <c:pt idx="24">
                  <c:v>2.1999999999999999E-5</c:v>
                </c:pt>
                <c:pt idx="25">
                  <c:v>2.05E-5</c:v>
                </c:pt>
                <c:pt idx="26">
                  <c:v>1.95E-5</c:v>
                </c:pt>
                <c:pt idx="27">
                  <c:v>1.6200000000000001E-5</c:v>
                </c:pt>
                <c:pt idx="28">
                  <c:v>1.2799999999999999E-5</c:v>
                </c:pt>
                <c:pt idx="29">
                  <c:v>9.7000000000000003E-6</c:v>
                </c:pt>
                <c:pt idx="30">
                  <c:v>7.5000000000000002E-6</c:v>
                </c:pt>
                <c:pt idx="31">
                  <c:v>5.1000000000000003E-6</c:v>
                </c:pt>
                <c:pt idx="32">
                  <c:v>2.9000000000000002E-6</c:v>
                </c:pt>
                <c:pt idx="33">
                  <c:v>1.3999999999999999E-6</c:v>
                </c:pt>
                <c:pt idx="34">
                  <c:v>3.9999999999999998E-7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F3-466B-A4D8-A0896955C7B6}"/>
            </c:ext>
          </c:extLst>
        </c:ser>
        <c:ser>
          <c:idx val="5"/>
          <c:order val="5"/>
          <c:tx>
            <c:strRef>
              <c:f>'FF - r1'!$G$7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r1'!$G$8:$G$158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0.95630570000000004</c:v>
                </c:pt>
                <c:pt idx="2">
                  <c:v>8.22687E-2</c:v>
                </c:pt>
                <c:pt idx="3">
                  <c:v>2.6992200000000001E-2</c:v>
                </c:pt>
                <c:pt idx="4">
                  <c:v>1.0727799999999999E-2</c:v>
                </c:pt>
                <c:pt idx="5">
                  <c:v>6.6410000000000004E-4</c:v>
                </c:pt>
                <c:pt idx="6">
                  <c:v>1.2799999999999999E-4</c:v>
                </c:pt>
                <c:pt idx="7">
                  <c:v>7.36E-5</c:v>
                </c:pt>
                <c:pt idx="8">
                  <c:v>1.042E-4</c:v>
                </c:pt>
                <c:pt idx="9">
                  <c:v>6.9900000000000005E-5</c:v>
                </c:pt>
                <c:pt idx="10">
                  <c:v>5.1799999999999999E-5</c:v>
                </c:pt>
                <c:pt idx="11">
                  <c:v>4.1300000000000001E-5</c:v>
                </c:pt>
                <c:pt idx="12">
                  <c:v>3.3800000000000002E-5</c:v>
                </c:pt>
                <c:pt idx="13">
                  <c:v>2.9899999999999998E-5</c:v>
                </c:pt>
                <c:pt idx="14">
                  <c:v>2.44E-5</c:v>
                </c:pt>
                <c:pt idx="15">
                  <c:v>1.9400000000000001E-5</c:v>
                </c:pt>
                <c:pt idx="16">
                  <c:v>1.6099999999999998E-5</c:v>
                </c:pt>
                <c:pt idx="17">
                  <c:v>1.31E-5</c:v>
                </c:pt>
                <c:pt idx="18">
                  <c:v>1.1600000000000001E-5</c:v>
                </c:pt>
                <c:pt idx="19">
                  <c:v>8.1999999999999994E-6</c:v>
                </c:pt>
                <c:pt idx="20">
                  <c:v>4.7999999999999998E-6</c:v>
                </c:pt>
                <c:pt idx="21">
                  <c:v>3.8999999999999999E-6</c:v>
                </c:pt>
                <c:pt idx="22">
                  <c:v>2.9000000000000002E-6</c:v>
                </c:pt>
                <c:pt idx="23">
                  <c:v>2.7999999999999999E-6</c:v>
                </c:pt>
                <c:pt idx="24">
                  <c:v>2.9000000000000002E-6</c:v>
                </c:pt>
                <c:pt idx="25">
                  <c:v>2.6000000000000001E-6</c:v>
                </c:pt>
                <c:pt idx="26">
                  <c:v>1.9E-6</c:v>
                </c:pt>
                <c:pt idx="27">
                  <c:v>1.7999999999999999E-6</c:v>
                </c:pt>
                <c:pt idx="28">
                  <c:v>2.2000000000000001E-6</c:v>
                </c:pt>
                <c:pt idx="29">
                  <c:v>2.5000000000000002E-6</c:v>
                </c:pt>
                <c:pt idx="30">
                  <c:v>3.3000000000000002E-6</c:v>
                </c:pt>
                <c:pt idx="31">
                  <c:v>2.5000000000000002E-6</c:v>
                </c:pt>
                <c:pt idx="32">
                  <c:v>3.1999999999999999E-6</c:v>
                </c:pt>
                <c:pt idx="33">
                  <c:v>3.1999999999999999E-6</c:v>
                </c:pt>
                <c:pt idx="34">
                  <c:v>4.1999999999999996E-6</c:v>
                </c:pt>
                <c:pt idx="35">
                  <c:v>6.4999999999999996E-6</c:v>
                </c:pt>
                <c:pt idx="36">
                  <c:v>4.4000000000000002E-6</c:v>
                </c:pt>
                <c:pt idx="37">
                  <c:v>4.6999999999999999E-6</c:v>
                </c:pt>
                <c:pt idx="38">
                  <c:v>5.1000000000000003E-6</c:v>
                </c:pt>
                <c:pt idx="39">
                  <c:v>4.1999999999999996E-6</c:v>
                </c:pt>
                <c:pt idx="40">
                  <c:v>5.0000000000000004E-6</c:v>
                </c:pt>
                <c:pt idx="41">
                  <c:v>8.8000000000000004E-6</c:v>
                </c:pt>
                <c:pt idx="42">
                  <c:v>3.9999999999999998E-6</c:v>
                </c:pt>
                <c:pt idx="43">
                  <c:v>4.5000000000000001E-6</c:v>
                </c:pt>
                <c:pt idx="44">
                  <c:v>5.8000000000000004E-6</c:v>
                </c:pt>
                <c:pt idx="45">
                  <c:v>4.6999999999999999E-6</c:v>
                </c:pt>
                <c:pt idx="46">
                  <c:v>3.1E-6</c:v>
                </c:pt>
                <c:pt idx="47">
                  <c:v>3.1999999999999999E-6</c:v>
                </c:pt>
                <c:pt idx="48">
                  <c:v>3.1E-6</c:v>
                </c:pt>
                <c:pt idx="49">
                  <c:v>3.1E-6</c:v>
                </c:pt>
                <c:pt idx="50">
                  <c:v>2.3E-6</c:v>
                </c:pt>
                <c:pt idx="51">
                  <c:v>2.2000000000000001E-6</c:v>
                </c:pt>
                <c:pt idx="52">
                  <c:v>1.7999999999999999E-6</c:v>
                </c:pt>
                <c:pt idx="53">
                  <c:v>1.7999999999999999E-6</c:v>
                </c:pt>
                <c:pt idx="54">
                  <c:v>1.9E-6</c:v>
                </c:pt>
                <c:pt idx="55">
                  <c:v>1.5999999999999999E-6</c:v>
                </c:pt>
                <c:pt idx="56">
                  <c:v>1.3999999999999999E-6</c:v>
                </c:pt>
                <c:pt idx="57">
                  <c:v>1.5999999999999999E-6</c:v>
                </c:pt>
                <c:pt idx="58">
                  <c:v>9.9999999999999995E-7</c:v>
                </c:pt>
                <c:pt idx="59">
                  <c:v>1.1999999999999999E-6</c:v>
                </c:pt>
                <c:pt idx="60">
                  <c:v>7.9999999999999996E-7</c:v>
                </c:pt>
                <c:pt idx="61">
                  <c:v>1.3999999999999999E-6</c:v>
                </c:pt>
                <c:pt idx="62">
                  <c:v>9.9999999999999995E-7</c:v>
                </c:pt>
                <c:pt idx="63">
                  <c:v>7.9999999999999996E-7</c:v>
                </c:pt>
                <c:pt idx="64">
                  <c:v>7.9999999999999996E-7</c:v>
                </c:pt>
                <c:pt idx="65">
                  <c:v>6.9999999999999997E-7</c:v>
                </c:pt>
                <c:pt idx="66">
                  <c:v>4.9999999999999998E-7</c:v>
                </c:pt>
                <c:pt idx="67">
                  <c:v>7.9999999999999996E-7</c:v>
                </c:pt>
                <c:pt idx="68">
                  <c:v>3.9999999999999998E-7</c:v>
                </c:pt>
                <c:pt idx="69">
                  <c:v>5.9999999999999997E-7</c:v>
                </c:pt>
                <c:pt idx="70">
                  <c:v>3.9999999999999998E-7</c:v>
                </c:pt>
                <c:pt idx="71">
                  <c:v>4.9999999999999998E-7</c:v>
                </c:pt>
                <c:pt idx="72">
                  <c:v>6.9999999999999997E-7</c:v>
                </c:pt>
                <c:pt idx="73">
                  <c:v>1.1000000000000001E-6</c:v>
                </c:pt>
                <c:pt idx="74">
                  <c:v>4.9999999999999998E-7</c:v>
                </c:pt>
                <c:pt idx="75">
                  <c:v>4.9999999999999998E-7</c:v>
                </c:pt>
                <c:pt idx="76">
                  <c:v>6.9999999999999997E-7</c:v>
                </c:pt>
                <c:pt idx="77">
                  <c:v>3.9999999999999998E-7</c:v>
                </c:pt>
                <c:pt idx="78">
                  <c:v>4.9999999999999998E-7</c:v>
                </c:pt>
                <c:pt idx="79">
                  <c:v>2.9999999999999999E-7</c:v>
                </c:pt>
                <c:pt idx="80">
                  <c:v>3.9999999999999998E-7</c:v>
                </c:pt>
                <c:pt idx="81">
                  <c:v>1.9999999999999999E-7</c:v>
                </c:pt>
                <c:pt idx="82">
                  <c:v>3.9999999999999998E-7</c:v>
                </c:pt>
                <c:pt idx="83">
                  <c:v>1.9999999999999999E-7</c:v>
                </c:pt>
                <c:pt idx="84">
                  <c:v>2.9999999999999999E-7</c:v>
                </c:pt>
                <c:pt idx="85">
                  <c:v>9.9999999999999995E-8</c:v>
                </c:pt>
                <c:pt idx="86">
                  <c:v>1.9999999999999999E-7</c:v>
                </c:pt>
                <c:pt idx="87">
                  <c:v>2.9999999999999999E-7</c:v>
                </c:pt>
                <c:pt idx="88">
                  <c:v>1.9999999999999999E-7</c:v>
                </c:pt>
                <c:pt idx="89">
                  <c:v>2.9999999999999999E-7</c:v>
                </c:pt>
                <c:pt idx="90">
                  <c:v>4.9999999999999998E-7</c:v>
                </c:pt>
                <c:pt idx="91">
                  <c:v>1.9999999999999999E-7</c:v>
                </c:pt>
                <c:pt idx="92">
                  <c:v>1.9999999999999999E-7</c:v>
                </c:pt>
                <c:pt idx="93">
                  <c:v>3.9999999999999998E-7</c:v>
                </c:pt>
                <c:pt idx="94">
                  <c:v>6.9999999999999997E-7</c:v>
                </c:pt>
                <c:pt idx="95">
                  <c:v>3.9999999999999998E-7</c:v>
                </c:pt>
                <c:pt idx="96">
                  <c:v>3.9999999999999998E-7</c:v>
                </c:pt>
                <c:pt idx="97">
                  <c:v>3.9999999999999998E-7</c:v>
                </c:pt>
                <c:pt idx="98">
                  <c:v>6.9999999999999997E-7</c:v>
                </c:pt>
                <c:pt idx="99">
                  <c:v>2.9999999999999999E-7</c:v>
                </c:pt>
                <c:pt idx="100">
                  <c:v>1.9999999999999999E-7</c:v>
                </c:pt>
                <c:pt idx="101">
                  <c:v>2.9999999999999999E-7</c:v>
                </c:pt>
                <c:pt idx="102">
                  <c:v>1.9999999999999999E-7</c:v>
                </c:pt>
                <c:pt idx="103">
                  <c:v>1.9999999999999999E-7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1.9999999999999999E-7</c:v>
                </c:pt>
                <c:pt idx="107">
                  <c:v>1.9999999999999999E-7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5F3-466B-A4D8-A0896955C7B6}"/>
            </c:ext>
          </c:extLst>
        </c:ser>
        <c:ser>
          <c:idx val="6"/>
          <c:order val="6"/>
          <c:tx>
            <c:strRef>
              <c:f>'FF - r1'!$H$7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r1'!$H$8:$H$158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5F3-466B-A4D8-A0896955C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inorUnit val="25"/>
      </c:valAx>
      <c:valAx>
        <c:axId val="277200192"/>
        <c:scaling>
          <c:orientation val="minMax"/>
          <c:max val="8.0000000000000026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6E-4"/>
        <c:minorUnit val="1.0000000000000003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22772345379503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r1'!#REF!</c:f>
              <c:strCache>
                <c:ptCount val="1"/>
                <c:pt idx="0">
                  <c:v>#REF!</c:v>
                </c:pt>
              </c:strCache>
            </c:strRef>
          </c:tx>
          <c:spPr>
            <a:ln w="57150" cap="rnd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9-4558-A5DA-2EA9975BB016}"/>
            </c:ext>
          </c:extLst>
        </c:ser>
        <c:ser>
          <c:idx val="1"/>
          <c:order val="1"/>
          <c:tx>
            <c:strRef>
              <c:f>'FF - r1'!#REF!</c:f>
              <c:strCache>
                <c:ptCount val="1"/>
                <c:pt idx="0">
                  <c:v>#REF!</c:v>
                </c:pt>
              </c:strCache>
            </c:strRef>
          </c:tx>
          <c:spPr>
            <a:ln w="57150" cap="rnd" cmpd="sng" algn="ctr">
              <a:solidFill>
                <a:schemeClr val="tx1">
                  <a:lumMod val="75000"/>
                  <a:lumOff val="2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9-4558-A5DA-2EA9975BB016}"/>
            </c:ext>
          </c:extLst>
        </c:ser>
        <c:ser>
          <c:idx val="2"/>
          <c:order val="2"/>
          <c:tx>
            <c:strRef>
              <c:f>'FF - r1'!$B$7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r1'!$B$8:$B$158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6F9-4558-A5DA-2EA9975BB016}"/>
            </c:ext>
          </c:extLst>
        </c:ser>
        <c:ser>
          <c:idx val="3"/>
          <c:order val="3"/>
          <c:tx>
            <c:strRef>
              <c:f>'FF - r1'!$D$7</c:f>
              <c:strCache>
                <c:ptCount val="1"/>
                <c:pt idx="0">
                  <c:v>HBOTH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6F9-4558-A5DA-2EA9975BB016}"/>
            </c:ext>
          </c:extLst>
        </c:ser>
        <c:ser>
          <c:idx val="4"/>
          <c:order val="4"/>
          <c:tx>
            <c:strRef>
              <c:f>'FF - r1'!$H$7</c:f>
              <c:strCache>
                <c:ptCount val="1"/>
                <c:pt idx="0">
                  <c:v>NHBNW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r1'!$H$8:$H$158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6F9-4558-A5DA-2EA9975BB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043824295735655"/>
          <c:y val="0.14478983605310206"/>
          <c:w val="0.1269039000947069"/>
          <c:h val="0.24762733462664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 - Tail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38632952674469567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r1'!#REF!</c:f>
              <c:strCache>
                <c:ptCount val="1"/>
                <c:pt idx="0">
                  <c:v>#REF!</c:v>
                </c:pt>
              </c:strCache>
            </c:strRef>
          </c:tx>
          <c:spPr>
            <a:ln w="57150" cap="rnd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83-45E2-B498-FBD0BC766588}"/>
            </c:ext>
          </c:extLst>
        </c:ser>
        <c:ser>
          <c:idx val="1"/>
          <c:order val="1"/>
          <c:tx>
            <c:strRef>
              <c:f>'FF - r1'!#REF!</c:f>
              <c:strCache>
                <c:ptCount val="1"/>
                <c:pt idx="0">
                  <c:v>#REF!</c:v>
                </c:pt>
              </c:strCache>
            </c:strRef>
          </c:tx>
          <c:spPr>
            <a:ln w="57150" cap="rnd" cmpd="sng" algn="ctr">
              <a:solidFill>
                <a:schemeClr val="tx1">
                  <a:lumMod val="75000"/>
                  <a:lumOff val="2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83-45E2-B498-FBD0BC766588}"/>
            </c:ext>
          </c:extLst>
        </c:ser>
        <c:ser>
          <c:idx val="2"/>
          <c:order val="2"/>
          <c:tx>
            <c:strRef>
              <c:f>'FF - r1'!$B$7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r1'!$B$8:$B$158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83-45E2-B498-FBD0BC766588}"/>
            </c:ext>
          </c:extLst>
        </c:ser>
        <c:ser>
          <c:idx val="3"/>
          <c:order val="3"/>
          <c:tx>
            <c:strRef>
              <c:f>'FF - r1'!$D$7</c:f>
              <c:strCache>
                <c:ptCount val="1"/>
                <c:pt idx="0">
                  <c:v>HBOTH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83-45E2-B498-FBD0BC766588}"/>
            </c:ext>
          </c:extLst>
        </c:ser>
        <c:ser>
          <c:idx val="4"/>
          <c:order val="4"/>
          <c:tx>
            <c:strRef>
              <c:f>'FF - r1'!$H$7</c:f>
              <c:strCache>
                <c:ptCount val="1"/>
                <c:pt idx="0">
                  <c:v>NHBNW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r1'!$H$8:$H$158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83-45E2-B498-FBD0BC766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50"/>
        <c:minorUnit val="2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3"/>
        <c:minorUnit val="2.5000000000000005E-3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9880425623948126"/>
          <c:y val="0.14478983605310206"/>
          <c:w val="0.1269039000947069"/>
          <c:h val="0.24762733462664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22772345379503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r1'!$I$7</c:f>
              <c:strCache>
                <c:ptCount val="1"/>
                <c:pt idx="0">
                  <c:v>LT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r1'!$I$8:$I$158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8-4A96-A783-2D583280B3AA}"/>
            </c:ext>
          </c:extLst>
        </c:ser>
        <c:ser>
          <c:idx val="1"/>
          <c:order val="1"/>
          <c:tx>
            <c:strRef>
              <c:f>'FF - r1'!$J$7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r1'!$J$8:$J$158</c:f>
              <c:numCache>
                <c:formatCode>0.0000000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A8-4A96-A783-2D583280B3AA}"/>
            </c:ext>
          </c:extLst>
        </c:ser>
        <c:ser>
          <c:idx val="5"/>
          <c:order val="2"/>
          <c:tx>
            <c:strRef>
              <c:f>'FF - r1'!$K$7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r1'!$K$8:$K$158</c:f>
              <c:numCache>
                <c:formatCode>0.0000000</c:formatCode>
                <c:ptCount val="151"/>
                <c:pt idx="0">
                  <c:v>0.91564270000000003</c:v>
                </c:pt>
                <c:pt idx="1">
                  <c:v>0.91545960000000004</c:v>
                </c:pt>
                <c:pt idx="2">
                  <c:v>0.62683449999999996</c:v>
                </c:pt>
                <c:pt idx="3">
                  <c:v>0.19346669999999999</c:v>
                </c:pt>
                <c:pt idx="4">
                  <c:v>0.1143348</c:v>
                </c:pt>
                <c:pt idx="5">
                  <c:v>8.8123999999999994E-2</c:v>
                </c:pt>
                <c:pt idx="6">
                  <c:v>7.54996E-2</c:v>
                </c:pt>
                <c:pt idx="7">
                  <c:v>6.9641300000000003E-2</c:v>
                </c:pt>
                <c:pt idx="8">
                  <c:v>5.9627600000000003E-2</c:v>
                </c:pt>
                <c:pt idx="9">
                  <c:v>5.0781300000000001E-2</c:v>
                </c:pt>
                <c:pt idx="10">
                  <c:v>4.4256700000000003E-2</c:v>
                </c:pt>
                <c:pt idx="11">
                  <c:v>3.7808099999999997E-2</c:v>
                </c:pt>
                <c:pt idx="12">
                  <c:v>3.17582E-2</c:v>
                </c:pt>
                <c:pt idx="13">
                  <c:v>2.97614E-2</c:v>
                </c:pt>
                <c:pt idx="14">
                  <c:v>2.5301000000000001E-2</c:v>
                </c:pt>
                <c:pt idx="15">
                  <c:v>2.3106600000000001E-2</c:v>
                </c:pt>
                <c:pt idx="16">
                  <c:v>2.0930899999999999E-2</c:v>
                </c:pt>
                <c:pt idx="17">
                  <c:v>1.8830400000000001E-2</c:v>
                </c:pt>
                <c:pt idx="18">
                  <c:v>1.7389399999999999E-2</c:v>
                </c:pt>
                <c:pt idx="19">
                  <c:v>1.55409E-2</c:v>
                </c:pt>
                <c:pt idx="20">
                  <c:v>1.42378E-2</c:v>
                </c:pt>
                <c:pt idx="21">
                  <c:v>1.2619699999999999E-2</c:v>
                </c:pt>
                <c:pt idx="22">
                  <c:v>1.1490500000000001E-2</c:v>
                </c:pt>
                <c:pt idx="23">
                  <c:v>1.0767799999999999E-2</c:v>
                </c:pt>
                <c:pt idx="24">
                  <c:v>9.7654000000000005E-3</c:v>
                </c:pt>
                <c:pt idx="25">
                  <c:v>8.7951000000000001E-3</c:v>
                </c:pt>
                <c:pt idx="26">
                  <c:v>7.8347999999999994E-3</c:v>
                </c:pt>
                <c:pt idx="27">
                  <c:v>7.3340000000000002E-3</c:v>
                </c:pt>
                <c:pt idx="28">
                  <c:v>6.2443000000000004E-3</c:v>
                </c:pt>
                <c:pt idx="29">
                  <c:v>5.5903999999999997E-3</c:v>
                </c:pt>
                <c:pt idx="30">
                  <c:v>5.1295999999999998E-3</c:v>
                </c:pt>
                <c:pt idx="31">
                  <c:v>4.4914000000000004E-3</c:v>
                </c:pt>
                <c:pt idx="32">
                  <c:v>3.8167000000000001E-3</c:v>
                </c:pt>
                <c:pt idx="33">
                  <c:v>3.5133E-3</c:v>
                </c:pt>
                <c:pt idx="34">
                  <c:v>3.0657000000000002E-3</c:v>
                </c:pt>
                <c:pt idx="35">
                  <c:v>2.8636E-3</c:v>
                </c:pt>
                <c:pt idx="36">
                  <c:v>2.6071000000000002E-3</c:v>
                </c:pt>
                <c:pt idx="37">
                  <c:v>2.3216000000000001E-3</c:v>
                </c:pt>
                <c:pt idx="38">
                  <c:v>2.0211000000000001E-3</c:v>
                </c:pt>
                <c:pt idx="39">
                  <c:v>1.769E-3</c:v>
                </c:pt>
                <c:pt idx="40">
                  <c:v>1.6034000000000001E-3</c:v>
                </c:pt>
                <c:pt idx="41">
                  <c:v>1.4825999999999999E-3</c:v>
                </c:pt>
                <c:pt idx="42">
                  <c:v>1.4166000000000001E-3</c:v>
                </c:pt>
                <c:pt idx="43">
                  <c:v>1.2995000000000001E-3</c:v>
                </c:pt>
                <c:pt idx="44">
                  <c:v>1.2001E-3</c:v>
                </c:pt>
                <c:pt idx="45">
                  <c:v>1.1141E-3</c:v>
                </c:pt>
                <c:pt idx="46">
                  <c:v>1.1203000000000001E-3</c:v>
                </c:pt>
                <c:pt idx="47">
                  <c:v>1.0551E-3</c:v>
                </c:pt>
                <c:pt idx="48">
                  <c:v>9.9109999999999997E-4</c:v>
                </c:pt>
                <c:pt idx="49">
                  <c:v>9.3990000000000002E-4</c:v>
                </c:pt>
                <c:pt idx="50">
                  <c:v>9.3099999999999997E-4</c:v>
                </c:pt>
                <c:pt idx="51">
                  <c:v>8.9030000000000001E-4</c:v>
                </c:pt>
                <c:pt idx="52">
                  <c:v>9.1509999999999996E-4</c:v>
                </c:pt>
                <c:pt idx="53">
                  <c:v>8.6939999999999999E-4</c:v>
                </c:pt>
                <c:pt idx="54">
                  <c:v>8.4400000000000002E-4</c:v>
                </c:pt>
                <c:pt idx="55">
                  <c:v>8.2930000000000005E-4</c:v>
                </c:pt>
                <c:pt idx="56">
                  <c:v>7.8850000000000003E-4</c:v>
                </c:pt>
                <c:pt idx="57">
                  <c:v>7.6079999999999995E-4</c:v>
                </c:pt>
                <c:pt idx="58">
                  <c:v>7.2610000000000003E-4</c:v>
                </c:pt>
                <c:pt idx="59">
                  <c:v>6.713E-4</c:v>
                </c:pt>
                <c:pt idx="60">
                  <c:v>6.3400000000000001E-4</c:v>
                </c:pt>
                <c:pt idx="61">
                  <c:v>6.2609999999999999E-4</c:v>
                </c:pt>
                <c:pt idx="62">
                  <c:v>5.7830000000000002E-4</c:v>
                </c:pt>
                <c:pt idx="63">
                  <c:v>5.3689999999999999E-4</c:v>
                </c:pt>
                <c:pt idx="64">
                  <c:v>4.9140000000000002E-4</c:v>
                </c:pt>
                <c:pt idx="65">
                  <c:v>4.437E-4</c:v>
                </c:pt>
                <c:pt idx="66">
                  <c:v>3.8410000000000001E-4</c:v>
                </c:pt>
                <c:pt idx="67">
                  <c:v>3.5419999999999999E-4</c:v>
                </c:pt>
                <c:pt idx="68">
                  <c:v>3.455E-4</c:v>
                </c:pt>
                <c:pt idx="69">
                  <c:v>3.5330000000000002E-4</c:v>
                </c:pt>
                <c:pt idx="70">
                  <c:v>3.4099999999999999E-4</c:v>
                </c:pt>
                <c:pt idx="71">
                  <c:v>3.3379999999999998E-4</c:v>
                </c:pt>
                <c:pt idx="72">
                  <c:v>3.213E-4</c:v>
                </c:pt>
                <c:pt idx="73">
                  <c:v>3.0440000000000003E-4</c:v>
                </c:pt>
                <c:pt idx="74">
                  <c:v>3.057E-4</c:v>
                </c:pt>
                <c:pt idx="75">
                  <c:v>3.143E-4</c:v>
                </c:pt>
                <c:pt idx="76">
                  <c:v>3.0699999999999998E-4</c:v>
                </c:pt>
                <c:pt idx="77">
                  <c:v>2.8469999999999998E-4</c:v>
                </c:pt>
                <c:pt idx="78">
                  <c:v>2.833E-4</c:v>
                </c:pt>
                <c:pt idx="79">
                  <c:v>2.7159999999999999E-4</c:v>
                </c:pt>
                <c:pt idx="80">
                  <c:v>2.5300000000000002E-4</c:v>
                </c:pt>
                <c:pt idx="81">
                  <c:v>2.2709999999999999E-4</c:v>
                </c:pt>
                <c:pt idx="82">
                  <c:v>2.065E-4</c:v>
                </c:pt>
                <c:pt idx="83">
                  <c:v>1.873E-4</c:v>
                </c:pt>
                <c:pt idx="84">
                  <c:v>1.6550000000000001E-4</c:v>
                </c:pt>
                <c:pt idx="85">
                  <c:v>1.561E-4</c:v>
                </c:pt>
                <c:pt idx="86">
                  <c:v>1.2769999999999999E-4</c:v>
                </c:pt>
                <c:pt idx="87">
                  <c:v>1.142E-4</c:v>
                </c:pt>
                <c:pt idx="88">
                  <c:v>1.0179999999999999E-4</c:v>
                </c:pt>
                <c:pt idx="89">
                  <c:v>9.09E-5</c:v>
                </c:pt>
                <c:pt idx="90">
                  <c:v>7.0099999999999996E-5</c:v>
                </c:pt>
                <c:pt idx="91">
                  <c:v>5.7899999999999998E-5</c:v>
                </c:pt>
                <c:pt idx="92">
                  <c:v>5.0399999999999999E-5</c:v>
                </c:pt>
                <c:pt idx="93">
                  <c:v>4.4799999999999998E-5</c:v>
                </c:pt>
                <c:pt idx="94">
                  <c:v>3.8600000000000003E-5</c:v>
                </c:pt>
                <c:pt idx="95">
                  <c:v>3.7299999999999999E-5</c:v>
                </c:pt>
                <c:pt idx="96">
                  <c:v>3.4400000000000003E-5</c:v>
                </c:pt>
                <c:pt idx="97">
                  <c:v>3.4100000000000002E-5</c:v>
                </c:pt>
                <c:pt idx="98">
                  <c:v>3.2400000000000001E-5</c:v>
                </c:pt>
                <c:pt idx="99">
                  <c:v>3.0000000000000001E-5</c:v>
                </c:pt>
                <c:pt idx="100">
                  <c:v>3.1000000000000001E-5</c:v>
                </c:pt>
                <c:pt idx="101">
                  <c:v>2.9899999999999998E-5</c:v>
                </c:pt>
                <c:pt idx="102">
                  <c:v>2.8500000000000002E-5</c:v>
                </c:pt>
                <c:pt idx="103">
                  <c:v>2.6599999999999999E-5</c:v>
                </c:pt>
                <c:pt idx="104">
                  <c:v>2.7699999999999999E-5</c:v>
                </c:pt>
                <c:pt idx="105">
                  <c:v>2.41E-5</c:v>
                </c:pt>
                <c:pt idx="106">
                  <c:v>2.4199999999999999E-5</c:v>
                </c:pt>
                <c:pt idx="107">
                  <c:v>2.05E-5</c:v>
                </c:pt>
                <c:pt idx="108">
                  <c:v>1.8300000000000001E-5</c:v>
                </c:pt>
                <c:pt idx="109">
                  <c:v>1.45E-5</c:v>
                </c:pt>
                <c:pt idx="110">
                  <c:v>1.11E-5</c:v>
                </c:pt>
                <c:pt idx="111">
                  <c:v>7.0999999999999998E-6</c:v>
                </c:pt>
                <c:pt idx="112">
                  <c:v>2.7999999999999999E-6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BA8-4A96-A783-2D583280B3AA}"/>
            </c:ext>
          </c:extLst>
        </c:ser>
        <c:ser>
          <c:idx val="2"/>
          <c:order val="3"/>
          <c:tx>
            <c:strRef>
              <c:f>'FF - r1'!$B$7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r1'!$B$8:$B$158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A8-4A96-A783-2D583280B3AA}"/>
            </c:ext>
          </c:extLst>
        </c:ser>
        <c:ser>
          <c:idx val="3"/>
          <c:order val="4"/>
          <c:tx>
            <c:strRef>
              <c:f>'FF - r1'!$D$7</c:f>
              <c:strCache>
                <c:ptCount val="1"/>
                <c:pt idx="0">
                  <c:v>HBOTH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A8-4A96-A783-2D583280B3AA}"/>
            </c:ext>
          </c:extLst>
        </c:ser>
        <c:ser>
          <c:idx val="4"/>
          <c:order val="5"/>
          <c:tx>
            <c:strRef>
              <c:f>'FF - r1'!$H$7</c:f>
              <c:strCache>
                <c:ptCount val="1"/>
                <c:pt idx="0">
                  <c:v>NHBNW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r1'!$H$8:$H$158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A8-4A96-A783-2D583280B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2967523162"/>
          <c:y val="0.14237437711590401"/>
          <c:w val="0.1269039000947069"/>
          <c:h val="0.29715280155197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 - Tail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38632952674469567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r1'!$I$7</c:f>
              <c:strCache>
                <c:ptCount val="1"/>
                <c:pt idx="0">
                  <c:v>LT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r1'!$I$8:$I$158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85-4640-AFF3-26DB8CD42AF2}"/>
            </c:ext>
          </c:extLst>
        </c:ser>
        <c:ser>
          <c:idx val="1"/>
          <c:order val="1"/>
          <c:tx>
            <c:strRef>
              <c:f>'FF - r1'!$J$7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r1'!$J$8:$J$158</c:f>
              <c:numCache>
                <c:formatCode>0.0000000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85-4640-AFF3-26DB8CD42AF2}"/>
            </c:ext>
          </c:extLst>
        </c:ser>
        <c:ser>
          <c:idx val="5"/>
          <c:order val="2"/>
          <c:tx>
            <c:strRef>
              <c:f>'FF - r1'!$K$7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r1'!$K$8:$K$158</c:f>
              <c:numCache>
                <c:formatCode>0.0000000</c:formatCode>
                <c:ptCount val="151"/>
                <c:pt idx="0">
                  <c:v>0.91564270000000003</c:v>
                </c:pt>
                <c:pt idx="1">
                  <c:v>0.91545960000000004</c:v>
                </c:pt>
                <c:pt idx="2">
                  <c:v>0.62683449999999996</c:v>
                </c:pt>
                <c:pt idx="3">
                  <c:v>0.19346669999999999</c:v>
                </c:pt>
                <c:pt idx="4">
                  <c:v>0.1143348</c:v>
                </c:pt>
                <c:pt idx="5">
                  <c:v>8.8123999999999994E-2</c:v>
                </c:pt>
                <c:pt idx="6">
                  <c:v>7.54996E-2</c:v>
                </c:pt>
                <c:pt idx="7">
                  <c:v>6.9641300000000003E-2</c:v>
                </c:pt>
                <c:pt idx="8">
                  <c:v>5.9627600000000003E-2</c:v>
                </c:pt>
                <c:pt idx="9">
                  <c:v>5.0781300000000001E-2</c:v>
                </c:pt>
                <c:pt idx="10">
                  <c:v>4.4256700000000003E-2</c:v>
                </c:pt>
                <c:pt idx="11">
                  <c:v>3.7808099999999997E-2</c:v>
                </c:pt>
                <c:pt idx="12">
                  <c:v>3.17582E-2</c:v>
                </c:pt>
                <c:pt idx="13">
                  <c:v>2.97614E-2</c:v>
                </c:pt>
                <c:pt idx="14">
                  <c:v>2.5301000000000001E-2</c:v>
                </c:pt>
                <c:pt idx="15">
                  <c:v>2.3106600000000001E-2</c:v>
                </c:pt>
                <c:pt idx="16">
                  <c:v>2.0930899999999999E-2</c:v>
                </c:pt>
                <c:pt idx="17">
                  <c:v>1.8830400000000001E-2</c:v>
                </c:pt>
                <c:pt idx="18">
                  <c:v>1.7389399999999999E-2</c:v>
                </c:pt>
                <c:pt idx="19">
                  <c:v>1.55409E-2</c:v>
                </c:pt>
                <c:pt idx="20">
                  <c:v>1.42378E-2</c:v>
                </c:pt>
                <c:pt idx="21">
                  <c:v>1.2619699999999999E-2</c:v>
                </c:pt>
                <c:pt idx="22">
                  <c:v>1.1490500000000001E-2</c:v>
                </c:pt>
                <c:pt idx="23">
                  <c:v>1.0767799999999999E-2</c:v>
                </c:pt>
                <c:pt idx="24">
                  <c:v>9.7654000000000005E-3</c:v>
                </c:pt>
                <c:pt idx="25">
                  <c:v>8.7951000000000001E-3</c:v>
                </c:pt>
                <c:pt idx="26">
                  <c:v>7.8347999999999994E-3</c:v>
                </c:pt>
                <c:pt idx="27">
                  <c:v>7.3340000000000002E-3</c:v>
                </c:pt>
                <c:pt idx="28">
                  <c:v>6.2443000000000004E-3</c:v>
                </c:pt>
                <c:pt idx="29">
                  <c:v>5.5903999999999997E-3</c:v>
                </c:pt>
                <c:pt idx="30">
                  <c:v>5.1295999999999998E-3</c:v>
                </c:pt>
                <c:pt idx="31">
                  <c:v>4.4914000000000004E-3</c:v>
                </c:pt>
                <c:pt idx="32">
                  <c:v>3.8167000000000001E-3</c:v>
                </c:pt>
                <c:pt idx="33">
                  <c:v>3.5133E-3</c:v>
                </c:pt>
                <c:pt idx="34">
                  <c:v>3.0657000000000002E-3</c:v>
                </c:pt>
                <c:pt idx="35">
                  <c:v>2.8636E-3</c:v>
                </c:pt>
                <c:pt idx="36">
                  <c:v>2.6071000000000002E-3</c:v>
                </c:pt>
                <c:pt idx="37">
                  <c:v>2.3216000000000001E-3</c:v>
                </c:pt>
                <c:pt idx="38">
                  <c:v>2.0211000000000001E-3</c:v>
                </c:pt>
                <c:pt idx="39">
                  <c:v>1.769E-3</c:v>
                </c:pt>
                <c:pt idx="40">
                  <c:v>1.6034000000000001E-3</c:v>
                </c:pt>
                <c:pt idx="41">
                  <c:v>1.4825999999999999E-3</c:v>
                </c:pt>
                <c:pt idx="42">
                  <c:v>1.4166000000000001E-3</c:v>
                </c:pt>
                <c:pt idx="43">
                  <c:v>1.2995000000000001E-3</c:v>
                </c:pt>
                <c:pt idx="44">
                  <c:v>1.2001E-3</c:v>
                </c:pt>
                <c:pt idx="45">
                  <c:v>1.1141E-3</c:v>
                </c:pt>
                <c:pt idx="46">
                  <c:v>1.1203000000000001E-3</c:v>
                </c:pt>
                <c:pt idx="47">
                  <c:v>1.0551E-3</c:v>
                </c:pt>
                <c:pt idx="48">
                  <c:v>9.9109999999999997E-4</c:v>
                </c:pt>
                <c:pt idx="49">
                  <c:v>9.3990000000000002E-4</c:v>
                </c:pt>
                <c:pt idx="50">
                  <c:v>9.3099999999999997E-4</c:v>
                </c:pt>
                <c:pt idx="51">
                  <c:v>8.9030000000000001E-4</c:v>
                </c:pt>
                <c:pt idx="52">
                  <c:v>9.1509999999999996E-4</c:v>
                </c:pt>
                <c:pt idx="53">
                  <c:v>8.6939999999999999E-4</c:v>
                </c:pt>
                <c:pt idx="54">
                  <c:v>8.4400000000000002E-4</c:v>
                </c:pt>
                <c:pt idx="55">
                  <c:v>8.2930000000000005E-4</c:v>
                </c:pt>
                <c:pt idx="56">
                  <c:v>7.8850000000000003E-4</c:v>
                </c:pt>
                <c:pt idx="57">
                  <c:v>7.6079999999999995E-4</c:v>
                </c:pt>
                <c:pt idx="58">
                  <c:v>7.2610000000000003E-4</c:v>
                </c:pt>
                <c:pt idx="59">
                  <c:v>6.713E-4</c:v>
                </c:pt>
                <c:pt idx="60">
                  <c:v>6.3400000000000001E-4</c:v>
                </c:pt>
                <c:pt idx="61">
                  <c:v>6.2609999999999999E-4</c:v>
                </c:pt>
                <c:pt idx="62">
                  <c:v>5.7830000000000002E-4</c:v>
                </c:pt>
                <c:pt idx="63">
                  <c:v>5.3689999999999999E-4</c:v>
                </c:pt>
                <c:pt idx="64">
                  <c:v>4.9140000000000002E-4</c:v>
                </c:pt>
                <c:pt idx="65">
                  <c:v>4.437E-4</c:v>
                </c:pt>
                <c:pt idx="66">
                  <c:v>3.8410000000000001E-4</c:v>
                </c:pt>
                <c:pt idx="67">
                  <c:v>3.5419999999999999E-4</c:v>
                </c:pt>
                <c:pt idx="68">
                  <c:v>3.455E-4</c:v>
                </c:pt>
                <c:pt idx="69">
                  <c:v>3.5330000000000002E-4</c:v>
                </c:pt>
                <c:pt idx="70">
                  <c:v>3.4099999999999999E-4</c:v>
                </c:pt>
                <c:pt idx="71">
                  <c:v>3.3379999999999998E-4</c:v>
                </c:pt>
                <c:pt idx="72">
                  <c:v>3.213E-4</c:v>
                </c:pt>
                <c:pt idx="73">
                  <c:v>3.0440000000000003E-4</c:v>
                </c:pt>
                <c:pt idx="74">
                  <c:v>3.057E-4</c:v>
                </c:pt>
                <c:pt idx="75">
                  <c:v>3.143E-4</c:v>
                </c:pt>
                <c:pt idx="76">
                  <c:v>3.0699999999999998E-4</c:v>
                </c:pt>
                <c:pt idx="77">
                  <c:v>2.8469999999999998E-4</c:v>
                </c:pt>
                <c:pt idx="78">
                  <c:v>2.833E-4</c:v>
                </c:pt>
                <c:pt idx="79">
                  <c:v>2.7159999999999999E-4</c:v>
                </c:pt>
                <c:pt idx="80">
                  <c:v>2.5300000000000002E-4</c:v>
                </c:pt>
                <c:pt idx="81">
                  <c:v>2.2709999999999999E-4</c:v>
                </c:pt>
                <c:pt idx="82">
                  <c:v>2.065E-4</c:v>
                </c:pt>
                <c:pt idx="83">
                  <c:v>1.873E-4</c:v>
                </c:pt>
                <c:pt idx="84">
                  <c:v>1.6550000000000001E-4</c:v>
                </c:pt>
                <c:pt idx="85">
                  <c:v>1.561E-4</c:v>
                </c:pt>
                <c:pt idx="86">
                  <c:v>1.2769999999999999E-4</c:v>
                </c:pt>
                <c:pt idx="87">
                  <c:v>1.142E-4</c:v>
                </c:pt>
                <c:pt idx="88">
                  <c:v>1.0179999999999999E-4</c:v>
                </c:pt>
                <c:pt idx="89">
                  <c:v>9.09E-5</c:v>
                </c:pt>
                <c:pt idx="90">
                  <c:v>7.0099999999999996E-5</c:v>
                </c:pt>
                <c:pt idx="91">
                  <c:v>5.7899999999999998E-5</c:v>
                </c:pt>
                <c:pt idx="92">
                  <c:v>5.0399999999999999E-5</c:v>
                </c:pt>
                <c:pt idx="93">
                  <c:v>4.4799999999999998E-5</c:v>
                </c:pt>
                <c:pt idx="94">
                  <c:v>3.8600000000000003E-5</c:v>
                </c:pt>
                <c:pt idx="95">
                  <c:v>3.7299999999999999E-5</c:v>
                </c:pt>
                <c:pt idx="96">
                  <c:v>3.4400000000000003E-5</c:v>
                </c:pt>
                <c:pt idx="97">
                  <c:v>3.4100000000000002E-5</c:v>
                </c:pt>
                <c:pt idx="98">
                  <c:v>3.2400000000000001E-5</c:v>
                </c:pt>
                <c:pt idx="99">
                  <c:v>3.0000000000000001E-5</c:v>
                </c:pt>
                <c:pt idx="100">
                  <c:v>3.1000000000000001E-5</c:v>
                </c:pt>
                <c:pt idx="101">
                  <c:v>2.9899999999999998E-5</c:v>
                </c:pt>
                <c:pt idx="102">
                  <c:v>2.8500000000000002E-5</c:v>
                </c:pt>
                <c:pt idx="103">
                  <c:v>2.6599999999999999E-5</c:v>
                </c:pt>
                <c:pt idx="104">
                  <c:v>2.7699999999999999E-5</c:v>
                </c:pt>
                <c:pt idx="105">
                  <c:v>2.41E-5</c:v>
                </c:pt>
                <c:pt idx="106">
                  <c:v>2.4199999999999999E-5</c:v>
                </c:pt>
                <c:pt idx="107">
                  <c:v>2.05E-5</c:v>
                </c:pt>
                <c:pt idx="108">
                  <c:v>1.8300000000000001E-5</c:v>
                </c:pt>
                <c:pt idx="109">
                  <c:v>1.45E-5</c:v>
                </c:pt>
                <c:pt idx="110">
                  <c:v>1.11E-5</c:v>
                </c:pt>
                <c:pt idx="111">
                  <c:v>7.0999999999999998E-6</c:v>
                </c:pt>
                <c:pt idx="112">
                  <c:v>2.7999999999999999E-6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85-4640-AFF3-26DB8CD42AF2}"/>
            </c:ext>
          </c:extLst>
        </c:ser>
        <c:ser>
          <c:idx val="2"/>
          <c:order val="3"/>
          <c:tx>
            <c:strRef>
              <c:f>'FF - r1'!$B$7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r1'!$B$8:$B$158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85-4640-AFF3-26DB8CD42AF2}"/>
            </c:ext>
          </c:extLst>
        </c:ser>
        <c:ser>
          <c:idx val="3"/>
          <c:order val="4"/>
          <c:tx>
            <c:strRef>
              <c:f>'FF - r1'!$D$7</c:f>
              <c:strCache>
                <c:ptCount val="1"/>
                <c:pt idx="0">
                  <c:v>HBOTH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0.98</c:v>
                </c:pt>
                <c:pt idx="2">
                  <c:v>0.66306100000000001</c:v>
                </c:pt>
                <c:pt idx="3">
                  <c:v>0.21776119999999999</c:v>
                </c:pt>
                <c:pt idx="4">
                  <c:v>8.3806800000000001E-2</c:v>
                </c:pt>
                <c:pt idx="5">
                  <c:v>4.7462499999999998E-2</c:v>
                </c:pt>
                <c:pt idx="6">
                  <c:v>2.8677399999999999E-2</c:v>
                </c:pt>
                <c:pt idx="7">
                  <c:v>1.6367400000000001E-2</c:v>
                </c:pt>
                <c:pt idx="8">
                  <c:v>8.7457000000000003E-3</c:v>
                </c:pt>
                <c:pt idx="9">
                  <c:v>6.6435000000000001E-3</c:v>
                </c:pt>
                <c:pt idx="10">
                  <c:v>5.117E-3</c:v>
                </c:pt>
                <c:pt idx="11">
                  <c:v>4.0274999999999998E-3</c:v>
                </c:pt>
                <c:pt idx="12">
                  <c:v>3.0802E-3</c:v>
                </c:pt>
                <c:pt idx="13">
                  <c:v>2.4859000000000001E-3</c:v>
                </c:pt>
                <c:pt idx="14">
                  <c:v>2.1136000000000002E-3</c:v>
                </c:pt>
                <c:pt idx="15">
                  <c:v>1.7944E-3</c:v>
                </c:pt>
                <c:pt idx="16">
                  <c:v>1.5353999999999999E-3</c:v>
                </c:pt>
                <c:pt idx="17">
                  <c:v>1.4321E-3</c:v>
                </c:pt>
                <c:pt idx="18">
                  <c:v>1.3270999999999999E-3</c:v>
                </c:pt>
                <c:pt idx="19">
                  <c:v>1.1695E-3</c:v>
                </c:pt>
                <c:pt idx="20">
                  <c:v>1.0179E-3</c:v>
                </c:pt>
                <c:pt idx="21">
                  <c:v>8.6640000000000003E-4</c:v>
                </c:pt>
                <c:pt idx="22">
                  <c:v>6.6489999999999995E-4</c:v>
                </c:pt>
                <c:pt idx="23">
                  <c:v>4.4900000000000002E-4</c:v>
                </c:pt>
                <c:pt idx="24">
                  <c:v>3.4539999999999999E-4</c:v>
                </c:pt>
                <c:pt idx="25">
                  <c:v>2.9700000000000001E-4</c:v>
                </c:pt>
                <c:pt idx="26">
                  <c:v>2.43E-4</c:v>
                </c:pt>
                <c:pt idx="27">
                  <c:v>2.176E-4</c:v>
                </c:pt>
                <c:pt idx="28">
                  <c:v>1.9320000000000001E-4</c:v>
                </c:pt>
                <c:pt idx="29">
                  <c:v>1.8310000000000001E-4</c:v>
                </c:pt>
                <c:pt idx="30">
                  <c:v>1.7679999999999999E-4</c:v>
                </c:pt>
                <c:pt idx="31">
                  <c:v>1.5559999999999999E-4</c:v>
                </c:pt>
                <c:pt idx="32">
                  <c:v>1.4090000000000001E-4</c:v>
                </c:pt>
                <c:pt idx="33">
                  <c:v>1.053E-4</c:v>
                </c:pt>
                <c:pt idx="34">
                  <c:v>8.2799999999999993E-5</c:v>
                </c:pt>
                <c:pt idx="35">
                  <c:v>6.3299999999999994E-5</c:v>
                </c:pt>
                <c:pt idx="36">
                  <c:v>6.0300000000000002E-5</c:v>
                </c:pt>
                <c:pt idx="37">
                  <c:v>4.5099999999999998E-5</c:v>
                </c:pt>
                <c:pt idx="38">
                  <c:v>3.8600000000000003E-5</c:v>
                </c:pt>
                <c:pt idx="39">
                  <c:v>4.2700000000000001E-5</c:v>
                </c:pt>
                <c:pt idx="40">
                  <c:v>4.18E-5</c:v>
                </c:pt>
                <c:pt idx="41">
                  <c:v>4.1E-5</c:v>
                </c:pt>
                <c:pt idx="42">
                  <c:v>4.2799999999999997E-5</c:v>
                </c:pt>
                <c:pt idx="43">
                  <c:v>3.93E-5</c:v>
                </c:pt>
                <c:pt idx="44">
                  <c:v>3.8800000000000001E-5</c:v>
                </c:pt>
                <c:pt idx="45">
                  <c:v>4.1199999999999999E-5</c:v>
                </c:pt>
                <c:pt idx="46">
                  <c:v>4.3900000000000003E-5</c:v>
                </c:pt>
                <c:pt idx="47">
                  <c:v>4.1300000000000001E-5</c:v>
                </c:pt>
                <c:pt idx="48">
                  <c:v>3.7799999999999997E-5</c:v>
                </c:pt>
                <c:pt idx="49">
                  <c:v>3.8899999999999997E-5</c:v>
                </c:pt>
                <c:pt idx="50">
                  <c:v>3.6999999999999998E-5</c:v>
                </c:pt>
                <c:pt idx="51">
                  <c:v>3.82E-5</c:v>
                </c:pt>
                <c:pt idx="52">
                  <c:v>3.7700000000000002E-5</c:v>
                </c:pt>
                <c:pt idx="53">
                  <c:v>3.4400000000000003E-5</c:v>
                </c:pt>
                <c:pt idx="54">
                  <c:v>3.4799999999999999E-5</c:v>
                </c:pt>
                <c:pt idx="55">
                  <c:v>3.7299999999999999E-5</c:v>
                </c:pt>
                <c:pt idx="56">
                  <c:v>3.7299999999999999E-5</c:v>
                </c:pt>
                <c:pt idx="57">
                  <c:v>3.7400000000000001E-5</c:v>
                </c:pt>
                <c:pt idx="58">
                  <c:v>3.6199999999999999E-5</c:v>
                </c:pt>
                <c:pt idx="59">
                  <c:v>3.8699999999999999E-5</c:v>
                </c:pt>
                <c:pt idx="60">
                  <c:v>3.8399999999999998E-5</c:v>
                </c:pt>
                <c:pt idx="61">
                  <c:v>3.3800000000000002E-5</c:v>
                </c:pt>
                <c:pt idx="62">
                  <c:v>3.4400000000000003E-5</c:v>
                </c:pt>
                <c:pt idx="63">
                  <c:v>3.68E-5</c:v>
                </c:pt>
                <c:pt idx="64">
                  <c:v>3.4400000000000003E-5</c:v>
                </c:pt>
                <c:pt idx="65">
                  <c:v>3.4700000000000003E-5</c:v>
                </c:pt>
                <c:pt idx="66">
                  <c:v>3.4400000000000003E-5</c:v>
                </c:pt>
                <c:pt idx="67">
                  <c:v>3.2100000000000001E-5</c:v>
                </c:pt>
                <c:pt idx="68">
                  <c:v>2.41E-5</c:v>
                </c:pt>
                <c:pt idx="69">
                  <c:v>3.0800000000000003E-5</c:v>
                </c:pt>
                <c:pt idx="70">
                  <c:v>3.3399999999999999E-5</c:v>
                </c:pt>
                <c:pt idx="71">
                  <c:v>3.1099999999999997E-5</c:v>
                </c:pt>
                <c:pt idx="72">
                  <c:v>2.4499999999999999E-5</c:v>
                </c:pt>
                <c:pt idx="73">
                  <c:v>2.4899999999999999E-5</c:v>
                </c:pt>
                <c:pt idx="74">
                  <c:v>2.5199999999999999E-5</c:v>
                </c:pt>
                <c:pt idx="75">
                  <c:v>1.7900000000000001E-5</c:v>
                </c:pt>
                <c:pt idx="76">
                  <c:v>1.73E-5</c:v>
                </c:pt>
                <c:pt idx="77">
                  <c:v>1.45E-5</c:v>
                </c:pt>
                <c:pt idx="78">
                  <c:v>1.2099999999999999E-5</c:v>
                </c:pt>
                <c:pt idx="79">
                  <c:v>1.36E-5</c:v>
                </c:pt>
                <c:pt idx="80">
                  <c:v>1.56E-5</c:v>
                </c:pt>
                <c:pt idx="81">
                  <c:v>1.66E-5</c:v>
                </c:pt>
                <c:pt idx="82">
                  <c:v>1.47E-5</c:v>
                </c:pt>
                <c:pt idx="83">
                  <c:v>1.45E-5</c:v>
                </c:pt>
                <c:pt idx="84">
                  <c:v>1.6399999999999999E-5</c:v>
                </c:pt>
                <c:pt idx="85">
                  <c:v>1.8499999999999999E-5</c:v>
                </c:pt>
                <c:pt idx="86">
                  <c:v>1.84E-5</c:v>
                </c:pt>
                <c:pt idx="87">
                  <c:v>1.95E-5</c:v>
                </c:pt>
                <c:pt idx="88">
                  <c:v>1.7499999999999998E-5</c:v>
                </c:pt>
                <c:pt idx="89">
                  <c:v>2.4600000000000002E-5</c:v>
                </c:pt>
                <c:pt idx="90">
                  <c:v>2.7900000000000001E-5</c:v>
                </c:pt>
                <c:pt idx="91">
                  <c:v>2.48E-5</c:v>
                </c:pt>
                <c:pt idx="92">
                  <c:v>2.8799999999999999E-5</c:v>
                </c:pt>
                <c:pt idx="93">
                  <c:v>3.01E-5</c:v>
                </c:pt>
                <c:pt idx="94">
                  <c:v>2.8900000000000001E-5</c:v>
                </c:pt>
                <c:pt idx="95">
                  <c:v>3.3099999999999998E-5</c:v>
                </c:pt>
                <c:pt idx="96">
                  <c:v>3.3399999999999999E-5</c:v>
                </c:pt>
                <c:pt idx="97">
                  <c:v>3.9100000000000002E-5</c:v>
                </c:pt>
                <c:pt idx="98">
                  <c:v>5.1199999999999998E-5</c:v>
                </c:pt>
                <c:pt idx="99">
                  <c:v>6.1299999999999999E-5</c:v>
                </c:pt>
                <c:pt idx="100">
                  <c:v>6.2700000000000006E-5</c:v>
                </c:pt>
                <c:pt idx="101">
                  <c:v>6.0999999999999999E-5</c:v>
                </c:pt>
                <c:pt idx="102">
                  <c:v>6.5699999999999998E-5</c:v>
                </c:pt>
                <c:pt idx="103">
                  <c:v>1.104E-4</c:v>
                </c:pt>
                <c:pt idx="104">
                  <c:v>1.64E-4</c:v>
                </c:pt>
                <c:pt idx="105">
                  <c:v>1.8589999999999999E-4</c:v>
                </c:pt>
                <c:pt idx="106">
                  <c:v>1.4520000000000001E-4</c:v>
                </c:pt>
                <c:pt idx="107">
                  <c:v>1.8210000000000001E-4</c:v>
                </c:pt>
                <c:pt idx="108">
                  <c:v>9.9139999999999992E-4</c:v>
                </c:pt>
                <c:pt idx="109">
                  <c:v>4.439E-4</c:v>
                </c:pt>
                <c:pt idx="110">
                  <c:v>2.9310000000000002E-4</c:v>
                </c:pt>
                <c:pt idx="111">
                  <c:v>5.6669999999999995E-4</c:v>
                </c:pt>
                <c:pt idx="112">
                  <c:v>5.9368400000000002E-2</c:v>
                </c:pt>
                <c:pt idx="113">
                  <c:v>2.5219000000000001E-3</c:v>
                </c:pt>
                <c:pt idx="114">
                  <c:v>2.4811999999999998E-3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85-4640-AFF3-26DB8CD42AF2}"/>
            </c:ext>
          </c:extLst>
        </c:ser>
        <c:ser>
          <c:idx val="4"/>
          <c:order val="5"/>
          <c:tx>
            <c:strRef>
              <c:f>'FF - r1'!$H$7</c:f>
              <c:strCache>
                <c:ptCount val="1"/>
                <c:pt idx="0">
                  <c:v>NHBNW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r1'!$A$8:$A$158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r1'!$H$8:$H$158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0.99980000000000002</c:v>
                </c:pt>
                <c:pt idx="2">
                  <c:v>0.50844500000000004</c:v>
                </c:pt>
                <c:pt idx="3">
                  <c:v>0.27723310000000001</c:v>
                </c:pt>
                <c:pt idx="4">
                  <c:v>0.1141972</c:v>
                </c:pt>
                <c:pt idx="5">
                  <c:v>5.5791300000000002E-2</c:v>
                </c:pt>
                <c:pt idx="6">
                  <c:v>3.5110299999999997E-2</c:v>
                </c:pt>
                <c:pt idx="7">
                  <c:v>2.0567999999999999E-2</c:v>
                </c:pt>
                <c:pt idx="8">
                  <c:v>1.52888E-2</c:v>
                </c:pt>
                <c:pt idx="9">
                  <c:v>9.9295000000000008E-3</c:v>
                </c:pt>
                <c:pt idx="10">
                  <c:v>6.8358000000000004E-3</c:v>
                </c:pt>
                <c:pt idx="11">
                  <c:v>4.2446999999999997E-3</c:v>
                </c:pt>
                <c:pt idx="12">
                  <c:v>2.9283E-3</c:v>
                </c:pt>
                <c:pt idx="13">
                  <c:v>2.2233999999999999E-3</c:v>
                </c:pt>
                <c:pt idx="14">
                  <c:v>1.7547999999999999E-3</c:v>
                </c:pt>
                <c:pt idx="15">
                  <c:v>1.3174E-3</c:v>
                </c:pt>
                <c:pt idx="16">
                  <c:v>1.0794000000000001E-3</c:v>
                </c:pt>
                <c:pt idx="17">
                  <c:v>9.2809999999999995E-4</c:v>
                </c:pt>
                <c:pt idx="18">
                  <c:v>7.9140000000000005E-4</c:v>
                </c:pt>
                <c:pt idx="19">
                  <c:v>6.8340000000000002E-4</c:v>
                </c:pt>
                <c:pt idx="20">
                  <c:v>6.0519999999999997E-4</c:v>
                </c:pt>
                <c:pt idx="21">
                  <c:v>5.3470000000000004E-4</c:v>
                </c:pt>
                <c:pt idx="22">
                  <c:v>5.0889999999999996E-4</c:v>
                </c:pt>
                <c:pt idx="23">
                  <c:v>4.7409999999999998E-4</c:v>
                </c:pt>
                <c:pt idx="24">
                  <c:v>4.4180000000000001E-4</c:v>
                </c:pt>
                <c:pt idx="25">
                  <c:v>4.0309999999999999E-4</c:v>
                </c:pt>
                <c:pt idx="26">
                  <c:v>3.5599999999999998E-4</c:v>
                </c:pt>
                <c:pt idx="27">
                  <c:v>3.2689999999999998E-4</c:v>
                </c:pt>
                <c:pt idx="28">
                  <c:v>3.1799999999999998E-4</c:v>
                </c:pt>
                <c:pt idx="29">
                  <c:v>2.9579999999999998E-4</c:v>
                </c:pt>
                <c:pt idx="30">
                  <c:v>2.6499999999999999E-4</c:v>
                </c:pt>
                <c:pt idx="31">
                  <c:v>2.3059999999999999E-4</c:v>
                </c:pt>
                <c:pt idx="32">
                  <c:v>2.074E-4</c:v>
                </c:pt>
                <c:pt idx="33">
                  <c:v>1.8349999999999999E-4</c:v>
                </c:pt>
                <c:pt idx="34">
                  <c:v>1.663E-4</c:v>
                </c:pt>
                <c:pt idx="35">
                  <c:v>1.548E-4</c:v>
                </c:pt>
                <c:pt idx="36">
                  <c:v>1.407E-4</c:v>
                </c:pt>
                <c:pt idx="37">
                  <c:v>1.3210000000000001E-4</c:v>
                </c:pt>
                <c:pt idx="38">
                  <c:v>1.148E-4</c:v>
                </c:pt>
                <c:pt idx="39">
                  <c:v>1.039E-4</c:v>
                </c:pt>
                <c:pt idx="40">
                  <c:v>9.4900000000000003E-5</c:v>
                </c:pt>
                <c:pt idx="41">
                  <c:v>9.5600000000000006E-5</c:v>
                </c:pt>
                <c:pt idx="42">
                  <c:v>9.2399999999999996E-5</c:v>
                </c:pt>
                <c:pt idx="43">
                  <c:v>9.6500000000000001E-5</c:v>
                </c:pt>
                <c:pt idx="44">
                  <c:v>9.1100000000000005E-5</c:v>
                </c:pt>
                <c:pt idx="45">
                  <c:v>8.7700000000000004E-5</c:v>
                </c:pt>
                <c:pt idx="46">
                  <c:v>8.4499999999999994E-5</c:v>
                </c:pt>
                <c:pt idx="47">
                  <c:v>8.4699999999999999E-5</c:v>
                </c:pt>
                <c:pt idx="48">
                  <c:v>8.1699999999999994E-5</c:v>
                </c:pt>
                <c:pt idx="49">
                  <c:v>8.3100000000000001E-5</c:v>
                </c:pt>
                <c:pt idx="50">
                  <c:v>7.9800000000000002E-5</c:v>
                </c:pt>
                <c:pt idx="51">
                  <c:v>7.8100000000000001E-5</c:v>
                </c:pt>
                <c:pt idx="52">
                  <c:v>7.6100000000000007E-5</c:v>
                </c:pt>
                <c:pt idx="53">
                  <c:v>7.3999999999999996E-5</c:v>
                </c:pt>
                <c:pt idx="54">
                  <c:v>7.3899999999999994E-5</c:v>
                </c:pt>
                <c:pt idx="55">
                  <c:v>7.36E-5</c:v>
                </c:pt>
                <c:pt idx="56">
                  <c:v>7.1799999999999997E-5</c:v>
                </c:pt>
                <c:pt idx="57">
                  <c:v>6.9499999999999995E-5</c:v>
                </c:pt>
                <c:pt idx="58">
                  <c:v>7.1199999999999996E-5</c:v>
                </c:pt>
                <c:pt idx="59">
                  <c:v>6.8499999999999998E-5</c:v>
                </c:pt>
                <c:pt idx="60">
                  <c:v>6.7600000000000003E-5</c:v>
                </c:pt>
                <c:pt idx="61">
                  <c:v>6.8700000000000003E-5</c:v>
                </c:pt>
                <c:pt idx="62">
                  <c:v>6.7199999999999994E-5</c:v>
                </c:pt>
                <c:pt idx="63">
                  <c:v>6.9300000000000004E-5</c:v>
                </c:pt>
                <c:pt idx="64">
                  <c:v>6.97E-5</c:v>
                </c:pt>
                <c:pt idx="65">
                  <c:v>7.2899999999999997E-5</c:v>
                </c:pt>
                <c:pt idx="66">
                  <c:v>7.5300000000000001E-5</c:v>
                </c:pt>
                <c:pt idx="67">
                  <c:v>8.2000000000000001E-5</c:v>
                </c:pt>
                <c:pt idx="68">
                  <c:v>8.0199999999999998E-5</c:v>
                </c:pt>
                <c:pt idx="69">
                  <c:v>8.5400000000000002E-5</c:v>
                </c:pt>
                <c:pt idx="70">
                  <c:v>8.7399999999999997E-5</c:v>
                </c:pt>
                <c:pt idx="71">
                  <c:v>8.7399999999999997E-5</c:v>
                </c:pt>
                <c:pt idx="72">
                  <c:v>9.5000000000000005E-5</c:v>
                </c:pt>
                <c:pt idx="73">
                  <c:v>9.6899999999999997E-5</c:v>
                </c:pt>
                <c:pt idx="74">
                  <c:v>9.1000000000000003E-5</c:v>
                </c:pt>
                <c:pt idx="75">
                  <c:v>9.2499999999999999E-5</c:v>
                </c:pt>
                <c:pt idx="76">
                  <c:v>9.5000000000000005E-5</c:v>
                </c:pt>
                <c:pt idx="77">
                  <c:v>8.2899999999999996E-5</c:v>
                </c:pt>
                <c:pt idx="78">
                  <c:v>9.2E-5</c:v>
                </c:pt>
                <c:pt idx="79">
                  <c:v>8.5000000000000006E-5</c:v>
                </c:pt>
                <c:pt idx="80">
                  <c:v>7.7100000000000004E-5</c:v>
                </c:pt>
                <c:pt idx="81">
                  <c:v>8.0000000000000007E-5</c:v>
                </c:pt>
                <c:pt idx="82">
                  <c:v>7.9499999999999994E-5</c:v>
                </c:pt>
                <c:pt idx="83">
                  <c:v>8.8800000000000004E-5</c:v>
                </c:pt>
                <c:pt idx="84">
                  <c:v>7.7399999999999998E-5</c:v>
                </c:pt>
                <c:pt idx="85">
                  <c:v>6.8399999999999996E-5</c:v>
                </c:pt>
                <c:pt idx="86">
                  <c:v>6.97E-5</c:v>
                </c:pt>
                <c:pt idx="87">
                  <c:v>6.8499999999999998E-5</c:v>
                </c:pt>
                <c:pt idx="88">
                  <c:v>5.4400000000000001E-5</c:v>
                </c:pt>
                <c:pt idx="89">
                  <c:v>4.71E-5</c:v>
                </c:pt>
                <c:pt idx="90">
                  <c:v>3.7700000000000002E-5</c:v>
                </c:pt>
                <c:pt idx="91">
                  <c:v>3.2700000000000002E-5</c:v>
                </c:pt>
                <c:pt idx="92">
                  <c:v>2.1800000000000001E-5</c:v>
                </c:pt>
                <c:pt idx="93">
                  <c:v>1.63E-5</c:v>
                </c:pt>
                <c:pt idx="94">
                  <c:v>7.6000000000000001E-6</c:v>
                </c:pt>
                <c:pt idx="95">
                  <c:v>3.1E-6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85-4640-AFF3-26DB8CD4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6.0000000000000016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2967523162"/>
          <c:y val="0.14237437711590401"/>
          <c:w val="0.1269039000947069"/>
          <c:h val="0.29715280155197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MD</a:t>
            </a:r>
          </a:p>
        </c:rich>
      </c:tx>
      <c:layout>
        <c:manualLayout>
          <c:xMode val="edge"/>
          <c:yMode val="edge"/>
          <c:x val="0.5477932010208508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r1'!$CT$7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r1'!$CT$8:$CT$208</c:f>
              <c:numCache>
                <c:formatCode>0.0000000</c:formatCode>
                <c:ptCount val="201"/>
                <c:pt idx="0" formatCode="_(* #,##0.0000000_);_(* \(#,##0.0000000\);_(* &quot;-&quot;??_);_(@_)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7-4FA1-8C22-0A9F74D53154}"/>
            </c:ext>
          </c:extLst>
        </c:ser>
        <c:ser>
          <c:idx val="1"/>
          <c:order val="1"/>
          <c:tx>
            <c:strRef>
              <c:f>'FF - r1'!$CU$7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r1'!$CU$8:$CU$208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0.95555920000000005</c:v>
                </c:pt>
                <c:pt idx="2">
                  <c:v>8.0485899999999999E-2</c:v>
                </c:pt>
                <c:pt idx="3">
                  <c:v>1.8231E-3</c:v>
                </c:pt>
                <c:pt idx="4">
                  <c:v>3.012E-4</c:v>
                </c:pt>
                <c:pt idx="5">
                  <c:v>6.9200000000000002E-5</c:v>
                </c:pt>
                <c:pt idx="6">
                  <c:v>5.0500000000000001E-5</c:v>
                </c:pt>
                <c:pt idx="7">
                  <c:v>5.8999999999999998E-5</c:v>
                </c:pt>
                <c:pt idx="8">
                  <c:v>2.7399999999999999E-5</c:v>
                </c:pt>
                <c:pt idx="9">
                  <c:v>1.6099999999999998E-5</c:v>
                </c:pt>
                <c:pt idx="10">
                  <c:v>1.4100000000000001E-5</c:v>
                </c:pt>
                <c:pt idx="11">
                  <c:v>8.8999999999999995E-6</c:v>
                </c:pt>
                <c:pt idx="12">
                  <c:v>1.1600000000000001E-5</c:v>
                </c:pt>
                <c:pt idx="13">
                  <c:v>8.6999999999999997E-6</c:v>
                </c:pt>
                <c:pt idx="14">
                  <c:v>5.3000000000000001E-6</c:v>
                </c:pt>
                <c:pt idx="15">
                  <c:v>3.9999999999999998E-6</c:v>
                </c:pt>
                <c:pt idx="16">
                  <c:v>3.5999999999999998E-6</c:v>
                </c:pt>
                <c:pt idx="17">
                  <c:v>2.9000000000000002E-6</c:v>
                </c:pt>
                <c:pt idx="18">
                  <c:v>2.3E-6</c:v>
                </c:pt>
                <c:pt idx="19">
                  <c:v>2.2000000000000001E-6</c:v>
                </c:pt>
                <c:pt idx="20">
                  <c:v>1.3999999999999999E-6</c:v>
                </c:pt>
                <c:pt idx="21">
                  <c:v>1.1999999999999999E-6</c:v>
                </c:pt>
                <c:pt idx="22">
                  <c:v>1.1999999999999999E-6</c:v>
                </c:pt>
                <c:pt idx="23">
                  <c:v>7.9999999999999996E-7</c:v>
                </c:pt>
                <c:pt idx="24">
                  <c:v>8.9999999999999996E-7</c:v>
                </c:pt>
                <c:pt idx="25">
                  <c:v>5.9999999999999997E-7</c:v>
                </c:pt>
                <c:pt idx="26">
                  <c:v>5.9999999999999997E-7</c:v>
                </c:pt>
                <c:pt idx="27">
                  <c:v>3.9999999999999998E-7</c:v>
                </c:pt>
                <c:pt idx="28">
                  <c:v>3.9999999999999998E-7</c:v>
                </c:pt>
                <c:pt idx="29">
                  <c:v>2.9999999999999999E-7</c:v>
                </c:pt>
                <c:pt idx="30">
                  <c:v>1.9999999999999999E-7</c:v>
                </c:pt>
                <c:pt idx="31">
                  <c:v>1.9999999999999999E-7</c:v>
                </c:pt>
                <c:pt idx="32">
                  <c:v>1.9999999999999999E-7</c:v>
                </c:pt>
                <c:pt idx="33">
                  <c:v>1.9999999999999999E-7</c:v>
                </c:pt>
                <c:pt idx="34">
                  <c:v>1.9999999999999999E-7</c:v>
                </c:pt>
                <c:pt idx="35">
                  <c:v>1.9999999999999999E-7</c:v>
                </c:pt>
                <c:pt idx="36">
                  <c:v>1.9999999999999999E-7</c:v>
                </c:pt>
                <c:pt idx="37">
                  <c:v>1.9999999999999999E-7</c:v>
                </c:pt>
                <c:pt idx="38">
                  <c:v>1.9999999999999999E-7</c:v>
                </c:pt>
                <c:pt idx="39">
                  <c:v>1.9999999999999999E-7</c:v>
                </c:pt>
                <c:pt idx="40">
                  <c:v>9.9999999999999995E-8</c:v>
                </c:pt>
                <c:pt idx="41">
                  <c:v>1.9999999999999999E-7</c:v>
                </c:pt>
                <c:pt idx="42">
                  <c:v>9.9999999999999995E-8</c:v>
                </c:pt>
                <c:pt idx="43">
                  <c:v>9.9999999999999995E-8</c:v>
                </c:pt>
                <c:pt idx="44">
                  <c:v>9.9999999999999995E-8</c:v>
                </c:pt>
                <c:pt idx="45">
                  <c:v>9.9999999999999995E-8</c:v>
                </c:pt>
                <c:pt idx="46">
                  <c:v>9.9999999999999995E-8</c:v>
                </c:pt>
                <c:pt idx="47">
                  <c:v>9.9999999999999995E-8</c:v>
                </c:pt>
                <c:pt idx="48">
                  <c:v>9.9999999999999995E-8</c:v>
                </c:pt>
                <c:pt idx="49">
                  <c:v>9.9999999999999995E-8</c:v>
                </c:pt>
                <c:pt idx="50">
                  <c:v>9.9999999999999995E-8</c:v>
                </c:pt>
                <c:pt idx="51">
                  <c:v>9.9999999999999995E-8</c:v>
                </c:pt>
                <c:pt idx="52">
                  <c:v>9.9999999999999995E-8</c:v>
                </c:pt>
                <c:pt idx="53">
                  <c:v>9.9999999999999995E-8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07-4FA1-8C22-0A9F74D53154}"/>
            </c:ext>
          </c:extLst>
        </c:ser>
        <c:ser>
          <c:idx val="2"/>
          <c:order val="2"/>
          <c:tx>
            <c:strRef>
              <c:f>'FF - r1'!$CV$7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r1'!$CV$8:$CV$208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0.99880000000000002</c:v>
                </c:pt>
                <c:pt idx="2">
                  <c:v>0.98750000000000004</c:v>
                </c:pt>
                <c:pt idx="3">
                  <c:v>0.92</c:v>
                </c:pt>
                <c:pt idx="4">
                  <c:v>0.36453079999999999</c:v>
                </c:pt>
                <c:pt idx="5">
                  <c:v>0.23589969999999999</c:v>
                </c:pt>
                <c:pt idx="6">
                  <c:v>0.1713073</c:v>
                </c:pt>
                <c:pt idx="7">
                  <c:v>0.13989470000000001</c:v>
                </c:pt>
                <c:pt idx="8">
                  <c:v>0.10965220000000001</c:v>
                </c:pt>
                <c:pt idx="9">
                  <c:v>9.91229E-2</c:v>
                </c:pt>
                <c:pt idx="10">
                  <c:v>8.8721499999999995E-2</c:v>
                </c:pt>
                <c:pt idx="11">
                  <c:v>7.9857800000000007E-2</c:v>
                </c:pt>
                <c:pt idx="12">
                  <c:v>7.1191000000000004E-2</c:v>
                </c:pt>
                <c:pt idx="13">
                  <c:v>6.5400100000000003E-2</c:v>
                </c:pt>
                <c:pt idx="14">
                  <c:v>6.01212E-2</c:v>
                </c:pt>
                <c:pt idx="15">
                  <c:v>5.7237299999999998E-2</c:v>
                </c:pt>
                <c:pt idx="16">
                  <c:v>5.30582E-2</c:v>
                </c:pt>
                <c:pt idx="17">
                  <c:v>4.9318800000000003E-2</c:v>
                </c:pt>
                <c:pt idx="18">
                  <c:v>4.59795E-2</c:v>
                </c:pt>
                <c:pt idx="19">
                  <c:v>4.2883699999999997E-2</c:v>
                </c:pt>
                <c:pt idx="20">
                  <c:v>4.02876E-2</c:v>
                </c:pt>
                <c:pt idx="21">
                  <c:v>3.7873999999999998E-2</c:v>
                </c:pt>
                <c:pt idx="22">
                  <c:v>3.5749900000000001E-2</c:v>
                </c:pt>
                <c:pt idx="23">
                  <c:v>3.3837899999999997E-2</c:v>
                </c:pt>
                <c:pt idx="24">
                  <c:v>3.2083399999999998E-2</c:v>
                </c:pt>
                <c:pt idx="25">
                  <c:v>3.02213E-2</c:v>
                </c:pt>
                <c:pt idx="26">
                  <c:v>2.8465000000000001E-2</c:v>
                </c:pt>
                <c:pt idx="27">
                  <c:v>2.6634700000000001E-2</c:v>
                </c:pt>
                <c:pt idx="28">
                  <c:v>2.5082500000000001E-2</c:v>
                </c:pt>
                <c:pt idx="29">
                  <c:v>2.3687199999999999E-2</c:v>
                </c:pt>
                <c:pt idx="30">
                  <c:v>2.2529199999999999E-2</c:v>
                </c:pt>
                <c:pt idx="31">
                  <c:v>2.1534299999999999E-2</c:v>
                </c:pt>
                <c:pt idx="32">
                  <c:v>2.0934100000000001E-2</c:v>
                </c:pt>
                <c:pt idx="33">
                  <c:v>2.0389999999999998E-2</c:v>
                </c:pt>
                <c:pt idx="34">
                  <c:v>1.9978699999999999E-2</c:v>
                </c:pt>
                <c:pt idx="35">
                  <c:v>1.9509800000000001E-2</c:v>
                </c:pt>
                <c:pt idx="36">
                  <c:v>1.9040999999999999E-2</c:v>
                </c:pt>
                <c:pt idx="37">
                  <c:v>1.8572100000000001E-2</c:v>
                </c:pt>
                <c:pt idx="38">
                  <c:v>1.8103299999999999E-2</c:v>
                </c:pt>
                <c:pt idx="39">
                  <c:v>1.7634400000000001E-2</c:v>
                </c:pt>
                <c:pt idx="40">
                  <c:v>1.71655E-2</c:v>
                </c:pt>
                <c:pt idx="41">
                  <c:v>1.6696699999999998E-2</c:v>
                </c:pt>
                <c:pt idx="42">
                  <c:v>1.6227800000000001E-2</c:v>
                </c:pt>
                <c:pt idx="43">
                  <c:v>1.5758899999999999E-2</c:v>
                </c:pt>
                <c:pt idx="44">
                  <c:v>1.5290099999999999E-2</c:v>
                </c:pt>
                <c:pt idx="45">
                  <c:v>1.48212E-2</c:v>
                </c:pt>
                <c:pt idx="46">
                  <c:v>1.43523E-2</c:v>
                </c:pt>
                <c:pt idx="47">
                  <c:v>1.38835E-2</c:v>
                </c:pt>
                <c:pt idx="48">
                  <c:v>1.34146E-2</c:v>
                </c:pt>
                <c:pt idx="49">
                  <c:v>1.2945699999999999E-2</c:v>
                </c:pt>
                <c:pt idx="50">
                  <c:v>1.2476900000000001E-2</c:v>
                </c:pt>
                <c:pt idx="51">
                  <c:v>1.2008E-2</c:v>
                </c:pt>
                <c:pt idx="52">
                  <c:v>1.1539199999999999E-2</c:v>
                </c:pt>
                <c:pt idx="53">
                  <c:v>1.10703E-2</c:v>
                </c:pt>
                <c:pt idx="54">
                  <c:v>1.0616199999999999E-2</c:v>
                </c:pt>
                <c:pt idx="55">
                  <c:v>1.0177E-2</c:v>
                </c:pt>
                <c:pt idx="56">
                  <c:v>9.7525000000000008E-3</c:v>
                </c:pt>
                <c:pt idx="57">
                  <c:v>9.3428000000000001E-3</c:v>
                </c:pt>
                <c:pt idx="58">
                  <c:v>8.9479E-3</c:v>
                </c:pt>
                <c:pt idx="59">
                  <c:v>8.5678000000000004E-3</c:v>
                </c:pt>
                <c:pt idx="60">
                  <c:v>8.2026000000000009E-3</c:v>
                </c:pt>
                <c:pt idx="61">
                  <c:v>7.8373000000000002E-3</c:v>
                </c:pt>
                <c:pt idx="62">
                  <c:v>7.4720000000000003E-3</c:v>
                </c:pt>
                <c:pt idx="63">
                  <c:v>7.1066999999999996E-3</c:v>
                </c:pt>
                <c:pt idx="64">
                  <c:v>6.7413999999999998E-3</c:v>
                </c:pt>
                <c:pt idx="65">
                  <c:v>6.3761E-3</c:v>
                </c:pt>
                <c:pt idx="66">
                  <c:v>6.0108000000000002E-3</c:v>
                </c:pt>
                <c:pt idx="67">
                  <c:v>5.6455000000000003E-3</c:v>
                </c:pt>
                <c:pt idx="68">
                  <c:v>5.2802999999999999E-3</c:v>
                </c:pt>
                <c:pt idx="69">
                  <c:v>4.9150000000000001E-3</c:v>
                </c:pt>
                <c:pt idx="70">
                  <c:v>4.5497000000000003E-3</c:v>
                </c:pt>
                <c:pt idx="71">
                  <c:v>4.1843999999999996E-3</c:v>
                </c:pt>
                <c:pt idx="72">
                  <c:v>3.8191000000000002E-3</c:v>
                </c:pt>
                <c:pt idx="73">
                  <c:v>3.4537999999999999E-3</c:v>
                </c:pt>
                <c:pt idx="74">
                  <c:v>3.0885000000000001E-3</c:v>
                </c:pt>
                <c:pt idx="75">
                  <c:v>2.7686999999999998E-3</c:v>
                </c:pt>
                <c:pt idx="76">
                  <c:v>2.4488999999999999E-3</c:v>
                </c:pt>
                <c:pt idx="77">
                  <c:v>2.1519E-3</c:v>
                </c:pt>
                <c:pt idx="78">
                  <c:v>1.8822000000000001E-3</c:v>
                </c:pt>
                <c:pt idx="79">
                  <c:v>1.6443E-3</c:v>
                </c:pt>
                <c:pt idx="80">
                  <c:v>1.4381999999999999E-3</c:v>
                </c:pt>
                <c:pt idx="81">
                  <c:v>1.2639999999999999E-3</c:v>
                </c:pt>
                <c:pt idx="82">
                  <c:v>1.1218000000000001E-3</c:v>
                </c:pt>
                <c:pt idx="83">
                  <c:v>1.0613E-3</c:v>
                </c:pt>
                <c:pt idx="84">
                  <c:v>1.0076E-3</c:v>
                </c:pt>
                <c:pt idx="85">
                  <c:v>9.5609999999999998E-4</c:v>
                </c:pt>
                <c:pt idx="86">
                  <c:v>8.9190000000000005E-4</c:v>
                </c:pt>
                <c:pt idx="87">
                  <c:v>8.4219999999999998E-4</c:v>
                </c:pt>
                <c:pt idx="88">
                  <c:v>8.0409999999999998E-4</c:v>
                </c:pt>
                <c:pt idx="89">
                  <c:v>7.7470000000000002E-4</c:v>
                </c:pt>
                <c:pt idx="90">
                  <c:v>7.515E-4</c:v>
                </c:pt>
                <c:pt idx="91">
                  <c:v>7.3240000000000002E-4</c:v>
                </c:pt>
                <c:pt idx="92">
                  <c:v>7.1739999999999998E-4</c:v>
                </c:pt>
                <c:pt idx="93">
                  <c:v>7.025E-4</c:v>
                </c:pt>
                <c:pt idx="94">
                  <c:v>6.8749999999999996E-4</c:v>
                </c:pt>
                <c:pt idx="95">
                  <c:v>6.7259999999999998E-4</c:v>
                </c:pt>
                <c:pt idx="96">
                  <c:v>6.5769999999999999E-4</c:v>
                </c:pt>
                <c:pt idx="97">
                  <c:v>6.4269999999999996E-4</c:v>
                </c:pt>
                <c:pt idx="98">
                  <c:v>6.2779999999999997E-4</c:v>
                </c:pt>
                <c:pt idx="99">
                  <c:v>6.1280000000000004E-4</c:v>
                </c:pt>
                <c:pt idx="100">
                  <c:v>5.9789999999999995E-4</c:v>
                </c:pt>
                <c:pt idx="101">
                  <c:v>5.8290000000000002E-4</c:v>
                </c:pt>
                <c:pt idx="102">
                  <c:v>5.6800000000000004E-4</c:v>
                </c:pt>
                <c:pt idx="103">
                  <c:v>5.53E-4</c:v>
                </c:pt>
                <c:pt idx="104">
                  <c:v>5.3810000000000001E-4</c:v>
                </c:pt>
                <c:pt idx="105">
                  <c:v>5.2309999999999998E-4</c:v>
                </c:pt>
                <c:pt idx="106">
                  <c:v>5.0819999999999999E-4</c:v>
                </c:pt>
                <c:pt idx="107">
                  <c:v>4.9319999999999995E-4</c:v>
                </c:pt>
                <c:pt idx="108">
                  <c:v>4.7830000000000003E-4</c:v>
                </c:pt>
                <c:pt idx="109">
                  <c:v>4.6329999999999999E-4</c:v>
                </c:pt>
                <c:pt idx="110">
                  <c:v>4.484E-4</c:v>
                </c:pt>
                <c:pt idx="111">
                  <c:v>4.3350000000000002E-4</c:v>
                </c:pt>
                <c:pt idx="112">
                  <c:v>4.1849999999999998E-4</c:v>
                </c:pt>
                <c:pt idx="113">
                  <c:v>4.036E-4</c:v>
                </c:pt>
                <c:pt idx="114">
                  <c:v>3.8860000000000001E-4</c:v>
                </c:pt>
                <c:pt idx="115">
                  <c:v>3.7369999999999998E-4</c:v>
                </c:pt>
                <c:pt idx="116">
                  <c:v>3.5869999999999999E-4</c:v>
                </c:pt>
                <c:pt idx="117">
                  <c:v>3.4380000000000001E-4</c:v>
                </c:pt>
                <c:pt idx="118">
                  <c:v>3.2880000000000002E-4</c:v>
                </c:pt>
                <c:pt idx="119">
                  <c:v>3.1389999999999999E-4</c:v>
                </c:pt>
                <c:pt idx="120">
                  <c:v>2.989E-4</c:v>
                </c:pt>
                <c:pt idx="121">
                  <c:v>2.8400000000000002E-4</c:v>
                </c:pt>
                <c:pt idx="122">
                  <c:v>2.6899999999999998E-4</c:v>
                </c:pt>
                <c:pt idx="123">
                  <c:v>2.541E-4</c:v>
                </c:pt>
                <c:pt idx="124">
                  <c:v>2.3910000000000001E-4</c:v>
                </c:pt>
                <c:pt idx="125">
                  <c:v>2.242E-4</c:v>
                </c:pt>
                <c:pt idx="126">
                  <c:v>2.0929999999999999E-4</c:v>
                </c:pt>
                <c:pt idx="127">
                  <c:v>1.9430000000000001E-4</c:v>
                </c:pt>
                <c:pt idx="128">
                  <c:v>1.794E-4</c:v>
                </c:pt>
                <c:pt idx="129">
                  <c:v>1.6440000000000001E-4</c:v>
                </c:pt>
                <c:pt idx="130">
                  <c:v>1.495E-4</c:v>
                </c:pt>
                <c:pt idx="131">
                  <c:v>1.3449999999999999E-4</c:v>
                </c:pt>
                <c:pt idx="132">
                  <c:v>1.1959999999999999E-4</c:v>
                </c:pt>
                <c:pt idx="133">
                  <c:v>1.0459999999999999E-4</c:v>
                </c:pt>
                <c:pt idx="134">
                  <c:v>8.9699999999999998E-5</c:v>
                </c:pt>
                <c:pt idx="135">
                  <c:v>7.47E-5</c:v>
                </c:pt>
                <c:pt idx="136">
                  <c:v>5.9799999999999997E-5</c:v>
                </c:pt>
                <c:pt idx="137">
                  <c:v>4.4799999999999998E-5</c:v>
                </c:pt>
                <c:pt idx="138">
                  <c:v>3.1999999999999999E-5</c:v>
                </c:pt>
                <c:pt idx="139">
                  <c:v>2.1399999999999998E-5</c:v>
                </c:pt>
                <c:pt idx="140">
                  <c:v>1.2799999999999999E-5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07-4FA1-8C22-0A9F74D53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MD - Mid 1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r1'!$CT$7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r1'!$CT$8:$CT$208</c:f>
              <c:numCache>
                <c:formatCode>0.0000000</c:formatCode>
                <c:ptCount val="201"/>
                <c:pt idx="0" formatCode="_(* #,##0.0000000_);_(* \(#,##0.0000000\);_(* &quot;-&quot;??_);_(@_)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E-406F-AA55-EF6C28FA1BB7}"/>
            </c:ext>
          </c:extLst>
        </c:ser>
        <c:ser>
          <c:idx val="1"/>
          <c:order val="1"/>
          <c:tx>
            <c:strRef>
              <c:f>'FF - r1'!$CU$7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r1'!$CU$8:$CU$208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0.95555920000000005</c:v>
                </c:pt>
                <c:pt idx="2">
                  <c:v>8.0485899999999999E-2</c:v>
                </c:pt>
                <c:pt idx="3">
                  <c:v>1.8231E-3</c:v>
                </c:pt>
                <c:pt idx="4">
                  <c:v>3.012E-4</c:v>
                </c:pt>
                <c:pt idx="5">
                  <c:v>6.9200000000000002E-5</c:v>
                </c:pt>
                <c:pt idx="6">
                  <c:v>5.0500000000000001E-5</c:v>
                </c:pt>
                <c:pt idx="7">
                  <c:v>5.8999999999999998E-5</c:v>
                </c:pt>
                <c:pt idx="8">
                  <c:v>2.7399999999999999E-5</c:v>
                </c:pt>
                <c:pt idx="9">
                  <c:v>1.6099999999999998E-5</c:v>
                </c:pt>
                <c:pt idx="10">
                  <c:v>1.4100000000000001E-5</c:v>
                </c:pt>
                <c:pt idx="11">
                  <c:v>8.8999999999999995E-6</c:v>
                </c:pt>
                <c:pt idx="12">
                  <c:v>1.1600000000000001E-5</c:v>
                </c:pt>
                <c:pt idx="13">
                  <c:v>8.6999999999999997E-6</c:v>
                </c:pt>
                <c:pt idx="14">
                  <c:v>5.3000000000000001E-6</c:v>
                </c:pt>
                <c:pt idx="15">
                  <c:v>3.9999999999999998E-6</c:v>
                </c:pt>
                <c:pt idx="16">
                  <c:v>3.5999999999999998E-6</c:v>
                </c:pt>
                <c:pt idx="17">
                  <c:v>2.9000000000000002E-6</c:v>
                </c:pt>
                <c:pt idx="18">
                  <c:v>2.3E-6</c:v>
                </c:pt>
                <c:pt idx="19">
                  <c:v>2.2000000000000001E-6</c:v>
                </c:pt>
                <c:pt idx="20">
                  <c:v>1.3999999999999999E-6</c:v>
                </c:pt>
                <c:pt idx="21">
                  <c:v>1.1999999999999999E-6</c:v>
                </c:pt>
                <c:pt idx="22">
                  <c:v>1.1999999999999999E-6</c:v>
                </c:pt>
                <c:pt idx="23">
                  <c:v>7.9999999999999996E-7</c:v>
                </c:pt>
                <c:pt idx="24">
                  <c:v>8.9999999999999996E-7</c:v>
                </c:pt>
                <c:pt idx="25">
                  <c:v>5.9999999999999997E-7</c:v>
                </c:pt>
                <c:pt idx="26">
                  <c:v>5.9999999999999997E-7</c:v>
                </c:pt>
                <c:pt idx="27">
                  <c:v>3.9999999999999998E-7</c:v>
                </c:pt>
                <c:pt idx="28">
                  <c:v>3.9999999999999998E-7</c:v>
                </c:pt>
                <c:pt idx="29">
                  <c:v>2.9999999999999999E-7</c:v>
                </c:pt>
                <c:pt idx="30">
                  <c:v>1.9999999999999999E-7</c:v>
                </c:pt>
                <c:pt idx="31">
                  <c:v>1.9999999999999999E-7</c:v>
                </c:pt>
                <c:pt idx="32">
                  <c:v>1.9999999999999999E-7</c:v>
                </c:pt>
                <c:pt idx="33">
                  <c:v>1.9999999999999999E-7</c:v>
                </c:pt>
                <c:pt idx="34">
                  <c:v>1.9999999999999999E-7</c:v>
                </c:pt>
                <c:pt idx="35">
                  <c:v>1.9999999999999999E-7</c:v>
                </c:pt>
                <c:pt idx="36">
                  <c:v>1.9999999999999999E-7</c:v>
                </c:pt>
                <c:pt idx="37">
                  <c:v>1.9999999999999999E-7</c:v>
                </c:pt>
                <c:pt idx="38">
                  <c:v>1.9999999999999999E-7</c:v>
                </c:pt>
                <c:pt idx="39">
                  <c:v>1.9999999999999999E-7</c:v>
                </c:pt>
                <c:pt idx="40">
                  <c:v>9.9999999999999995E-8</c:v>
                </c:pt>
                <c:pt idx="41">
                  <c:v>1.9999999999999999E-7</c:v>
                </c:pt>
                <c:pt idx="42">
                  <c:v>9.9999999999999995E-8</c:v>
                </c:pt>
                <c:pt idx="43">
                  <c:v>9.9999999999999995E-8</c:v>
                </c:pt>
                <c:pt idx="44">
                  <c:v>9.9999999999999995E-8</c:v>
                </c:pt>
                <c:pt idx="45">
                  <c:v>9.9999999999999995E-8</c:v>
                </c:pt>
                <c:pt idx="46">
                  <c:v>9.9999999999999995E-8</c:v>
                </c:pt>
                <c:pt idx="47">
                  <c:v>9.9999999999999995E-8</c:v>
                </c:pt>
                <c:pt idx="48">
                  <c:v>9.9999999999999995E-8</c:v>
                </c:pt>
                <c:pt idx="49">
                  <c:v>9.9999999999999995E-8</c:v>
                </c:pt>
                <c:pt idx="50">
                  <c:v>9.9999999999999995E-8</c:v>
                </c:pt>
                <c:pt idx="51">
                  <c:v>9.9999999999999995E-8</c:v>
                </c:pt>
                <c:pt idx="52">
                  <c:v>9.9999999999999995E-8</c:v>
                </c:pt>
                <c:pt idx="53">
                  <c:v>9.9999999999999995E-8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AE-406F-AA55-EF6C28FA1BB7}"/>
            </c:ext>
          </c:extLst>
        </c:ser>
        <c:ser>
          <c:idx val="2"/>
          <c:order val="2"/>
          <c:tx>
            <c:strRef>
              <c:f>'FF - r1'!$CV$7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r1'!$CV$8:$CV$208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0.99880000000000002</c:v>
                </c:pt>
                <c:pt idx="2">
                  <c:v>0.98750000000000004</c:v>
                </c:pt>
                <c:pt idx="3">
                  <c:v>0.92</c:v>
                </c:pt>
                <c:pt idx="4">
                  <c:v>0.36453079999999999</c:v>
                </c:pt>
                <c:pt idx="5">
                  <c:v>0.23589969999999999</c:v>
                </c:pt>
                <c:pt idx="6">
                  <c:v>0.1713073</c:v>
                </c:pt>
                <c:pt idx="7">
                  <c:v>0.13989470000000001</c:v>
                </c:pt>
                <c:pt idx="8">
                  <c:v>0.10965220000000001</c:v>
                </c:pt>
                <c:pt idx="9">
                  <c:v>9.91229E-2</c:v>
                </c:pt>
                <c:pt idx="10">
                  <c:v>8.8721499999999995E-2</c:v>
                </c:pt>
                <c:pt idx="11">
                  <c:v>7.9857800000000007E-2</c:v>
                </c:pt>
                <c:pt idx="12">
                  <c:v>7.1191000000000004E-2</c:v>
                </c:pt>
                <c:pt idx="13">
                  <c:v>6.5400100000000003E-2</c:v>
                </c:pt>
                <c:pt idx="14">
                  <c:v>6.01212E-2</c:v>
                </c:pt>
                <c:pt idx="15">
                  <c:v>5.7237299999999998E-2</c:v>
                </c:pt>
                <c:pt idx="16">
                  <c:v>5.30582E-2</c:v>
                </c:pt>
                <c:pt idx="17">
                  <c:v>4.9318800000000003E-2</c:v>
                </c:pt>
                <c:pt idx="18">
                  <c:v>4.59795E-2</c:v>
                </c:pt>
                <c:pt idx="19">
                  <c:v>4.2883699999999997E-2</c:v>
                </c:pt>
                <c:pt idx="20">
                  <c:v>4.02876E-2</c:v>
                </c:pt>
                <c:pt idx="21">
                  <c:v>3.7873999999999998E-2</c:v>
                </c:pt>
                <c:pt idx="22">
                  <c:v>3.5749900000000001E-2</c:v>
                </c:pt>
                <c:pt idx="23">
                  <c:v>3.3837899999999997E-2</c:v>
                </c:pt>
                <c:pt idx="24">
                  <c:v>3.2083399999999998E-2</c:v>
                </c:pt>
                <c:pt idx="25">
                  <c:v>3.02213E-2</c:v>
                </c:pt>
                <c:pt idx="26">
                  <c:v>2.8465000000000001E-2</c:v>
                </c:pt>
                <c:pt idx="27">
                  <c:v>2.6634700000000001E-2</c:v>
                </c:pt>
                <c:pt idx="28">
                  <c:v>2.5082500000000001E-2</c:v>
                </c:pt>
                <c:pt idx="29">
                  <c:v>2.3687199999999999E-2</c:v>
                </c:pt>
                <c:pt idx="30">
                  <c:v>2.2529199999999999E-2</c:v>
                </c:pt>
                <c:pt idx="31">
                  <c:v>2.1534299999999999E-2</c:v>
                </c:pt>
                <c:pt idx="32">
                  <c:v>2.0934100000000001E-2</c:v>
                </c:pt>
                <c:pt idx="33">
                  <c:v>2.0389999999999998E-2</c:v>
                </c:pt>
                <c:pt idx="34">
                  <c:v>1.9978699999999999E-2</c:v>
                </c:pt>
                <c:pt idx="35">
                  <c:v>1.9509800000000001E-2</c:v>
                </c:pt>
                <c:pt idx="36">
                  <c:v>1.9040999999999999E-2</c:v>
                </c:pt>
                <c:pt idx="37">
                  <c:v>1.8572100000000001E-2</c:v>
                </c:pt>
                <c:pt idx="38">
                  <c:v>1.8103299999999999E-2</c:v>
                </c:pt>
                <c:pt idx="39">
                  <c:v>1.7634400000000001E-2</c:v>
                </c:pt>
                <c:pt idx="40">
                  <c:v>1.71655E-2</c:v>
                </c:pt>
                <c:pt idx="41">
                  <c:v>1.6696699999999998E-2</c:v>
                </c:pt>
                <c:pt idx="42">
                  <c:v>1.6227800000000001E-2</c:v>
                </c:pt>
                <c:pt idx="43">
                  <c:v>1.5758899999999999E-2</c:v>
                </c:pt>
                <c:pt idx="44">
                  <c:v>1.5290099999999999E-2</c:v>
                </c:pt>
                <c:pt idx="45">
                  <c:v>1.48212E-2</c:v>
                </c:pt>
                <c:pt idx="46">
                  <c:v>1.43523E-2</c:v>
                </c:pt>
                <c:pt idx="47">
                  <c:v>1.38835E-2</c:v>
                </c:pt>
                <c:pt idx="48">
                  <c:v>1.34146E-2</c:v>
                </c:pt>
                <c:pt idx="49">
                  <c:v>1.2945699999999999E-2</c:v>
                </c:pt>
                <c:pt idx="50">
                  <c:v>1.2476900000000001E-2</c:v>
                </c:pt>
                <c:pt idx="51">
                  <c:v>1.2008E-2</c:v>
                </c:pt>
                <c:pt idx="52">
                  <c:v>1.1539199999999999E-2</c:v>
                </c:pt>
                <c:pt idx="53">
                  <c:v>1.10703E-2</c:v>
                </c:pt>
                <c:pt idx="54">
                  <c:v>1.0616199999999999E-2</c:v>
                </c:pt>
                <c:pt idx="55">
                  <c:v>1.0177E-2</c:v>
                </c:pt>
                <c:pt idx="56">
                  <c:v>9.7525000000000008E-3</c:v>
                </c:pt>
                <c:pt idx="57">
                  <c:v>9.3428000000000001E-3</c:v>
                </c:pt>
                <c:pt idx="58">
                  <c:v>8.9479E-3</c:v>
                </c:pt>
                <c:pt idx="59">
                  <c:v>8.5678000000000004E-3</c:v>
                </c:pt>
                <c:pt idx="60">
                  <c:v>8.2026000000000009E-3</c:v>
                </c:pt>
                <c:pt idx="61">
                  <c:v>7.8373000000000002E-3</c:v>
                </c:pt>
                <c:pt idx="62">
                  <c:v>7.4720000000000003E-3</c:v>
                </c:pt>
                <c:pt idx="63">
                  <c:v>7.1066999999999996E-3</c:v>
                </c:pt>
                <c:pt idx="64">
                  <c:v>6.7413999999999998E-3</c:v>
                </c:pt>
                <c:pt idx="65">
                  <c:v>6.3761E-3</c:v>
                </c:pt>
                <c:pt idx="66">
                  <c:v>6.0108000000000002E-3</c:v>
                </c:pt>
                <c:pt idx="67">
                  <c:v>5.6455000000000003E-3</c:v>
                </c:pt>
                <c:pt idx="68">
                  <c:v>5.2802999999999999E-3</c:v>
                </c:pt>
                <c:pt idx="69">
                  <c:v>4.9150000000000001E-3</c:v>
                </c:pt>
                <c:pt idx="70">
                  <c:v>4.5497000000000003E-3</c:v>
                </c:pt>
                <c:pt idx="71">
                  <c:v>4.1843999999999996E-3</c:v>
                </c:pt>
                <c:pt idx="72">
                  <c:v>3.8191000000000002E-3</c:v>
                </c:pt>
                <c:pt idx="73">
                  <c:v>3.4537999999999999E-3</c:v>
                </c:pt>
                <c:pt idx="74">
                  <c:v>3.0885000000000001E-3</c:v>
                </c:pt>
                <c:pt idx="75">
                  <c:v>2.7686999999999998E-3</c:v>
                </c:pt>
                <c:pt idx="76">
                  <c:v>2.4488999999999999E-3</c:v>
                </c:pt>
                <c:pt idx="77">
                  <c:v>2.1519E-3</c:v>
                </c:pt>
                <c:pt idx="78">
                  <c:v>1.8822000000000001E-3</c:v>
                </c:pt>
                <c:pt idx="79">
                  <c:v>1.6443E-3</c:v>
                </c:pt>
                <c:pt idx="80">
                  <c:v>1.4381999999999999E-3</c:v>
                </c:pt>
                <c:pt idx="81">
                  <c:v>1.2639999999999999E-3</c:v>
                </c:pt>
                <c:pt idx="82">
                  <c:v>1.1218000000000001E-3</c:v>
                </c:pt>
                <c:pt idx="83">
                  <c:v>1.0613E-3</c:v>
                </c:pt>
                <c:pt idx="84">
                  <c:v>1.0076E-3</c:v>
                </c:pt>
                <c:pt idx="85">
                  <c:v>9.5609999999999998E-4</c:v>
                </c:pt>
                <c:pt idx="86">
                  <c:v>8.9190000000000005E-4</c:v>
                </c:pt>
                <c:pt idx="87">
                  <c:v>8.4219999999999998E-4</c:v>
                </c:pt>
                <c:pt idx="88">
                  <c:v>8.0409999999999998E-4</c:v>
                </c:pt>
                <c:pt idx="89">
                  <c:v>7.7470000000000002E-4</c:v>
                </c:pt>
                <c:pt idx="90">
                  <c:v>7.515E-4</c:v>
                </c:pt>
                <c:pt idx="91">
                  <c:v>7.3240000000000002E-4</c:v>
                </c:pt>
                <c:pt idx="92">
                  <c:v>7.1739999999999998E-4</c:v>
                </c:pt>
                <c:pt idx="93">
                  <c:v>7.025E-4</c:v>
                </c:pt>
                <c:pt idx="94">
                  <c:v>6.8749999999999996E-4</c:v>
                </c:pt>
                <c:pt idx="95">
                  <c:v>6.7259999999999998E-4</c:v>
                </c:pt>
                <c:pt idx="96">
                  <c:v>6.5769999999999999E-4</c:v>
                </c:pt>
                <c:pt idx="97">
                  <c:v>6.4269999999999996E-4</c:v>
                </c:pt>
                <c:pt idx="98">
                  <c:v>6.2779999999999997E-4</c:v>
                </c:pt>
                <c:pt idx="99">
                  <c:v>6.1280000000000004E-4</c:v>
                </c:pt>
                <c:pt idx="100">
                  <c:v>5.9789999999999995E-4</c:v>
                </c:pt>
                <c:pt idx="101">
                  <c:v>5.8290000000000002E-4</c:v>
                </c:pt>
                <c:pt idx="102">
                  <c:v>5.6800000000000004E-4</c:v>
                </c:pt>
                <c:pt idx="103">
                  <c:v>5.53E-4</c:v>
                </c:pt>
                <c:pt idx="104">
                  <c:v>5.3810000000000001E-4</c:v>
                </c:pt>
                <c:pt idx="105">
                  <c:v>5.2309999999999998E-4</c:v>
                </c:pt>
                <c:pt idx="106">
                  <c:v>5.0819999999999999E-4</c:v>
                </c:pt>
                <c:pt idx="107">
                  <c:v>4.9319999999999995E-4</c:v>
                </c:pt>
                <c:pt idx="108">
                  <c:v>4.7830000000000003E-4</c:v>
                </c:pt>
                <c:pt idx="109">
                  <c:v>4.6329999999999999E-4</c:v>
                </c:pt>
                <c:pt idx="110">
                  <c:v>4.484E-4</c:v>
                </c:pt>
                <c:pt idx="111">
                  <c:v>4.3350000000000002E-4</c:v>
                </c:pt>
                <c:pt idx="112">
                  <c:v>4.1849999999999998E-4</c:v>
                </c:pt>
                <c:pt idx="113">
                  <c:v>4.036E-4</c:v>
                </c:pt>
                <c:pt idx="114">
                  <c:v>3.8860000000000001E-4</c:v>
                </c:pt>
                <c:pt idx="115">
                  <c:v>3.7369999999999998E-4</c:v>
                </c:pt>
                <c:pt idx="116">
                  <c:v>3.5869999999999999E-4</c:v>
                </c:pt>
                <c:pt idx="117">
                  <c:v>3.4380000000000001E-4</c:v>
                </c:pt>
                <c:pt idx="118">
                  <c:v>3.2880000000000002E-4</c:v>
                </c:pt>
                <c:pt idx="119">
                  <c:v>3.1389999999999999E-4</c:v>
                </c:pt>
                <c:pt idx="120">
                  <c:v>2.989E-4</c:v>
                </c:pt>
                <c:pt idx="121">
                  <c:v>2.8400000000000002E-4</c:v>
                </c:pt>
                <c:pt idx="122">
                  <c:v>2.6899999999999998E-4</c:v>
                </c:pt>
                <c:pt idx="123">
                  <c:v>2.541E-4</c:v>
                </c:pt>
                <c:pt idx="124">
                  <c:v>2.3910000000000001E-4</c:v>
                </c:pt>
                <c:pt idx="125">
                  <c:v>2.242E-4</c:v>
                </c:pt>
                <c:pt idx="126">
                  <c:v>2.0929999999999999E-4</c:v>
                </c:pt>
                <c:pt idx="127">
                  <c:v>1.9430000000000001E-4</c:v>
                </c:pt>
                <c:pt idx="128">
                  <c:v>1.794E-4</c:v>
                </c:pt>
                <c:pt idx="129">
                  <c:v>1.6440000000000001E-4</c:v>
                </c:pt>
                <c:pt idx="130">
                  <c:v>1.495E-4</c:v>
                </c:pt>
                <c:pt idx="131">
                  <c:v>1.3449999999999999E-4</c:v>
                </c:pt>
                <c:pt idx="132">
                  <c:v>1.1959999999999999E-4</c:v>
                </c:pt>
                <c:pt idx="133">
                  <c:v>1.0459999999999999E-4</c:v>
                </c:pt>
                <c:pt idx="134">
                  <c:v>8.9699999999999998E-5</c:v>
                </c:pt>
                <c:pt idx="135">
                  <c:v>7.47E-5</c:v>
                </c:pt>
                <c:pt idx="136">
                  <c:v>5.9799999999999997E-5</c:v>
                </c:pt>
                <c:pt idx="137">
                  <c:v>4.4799999999999998E-5</c:v>
                </c:pt>
                <c:pt idx="138">
                  <c:v>3.1999999999999999E-5</c:v>
                </c:pt>
                <c:pt idx="139">
                  <c:v>2.1399999999999998E-5</c:v>
                </c:pt>
                <c:pt idx="140">
                  <c:v>1.2799999999999999E-5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AE-406F-AA55-EF6C28FA1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50"/>
          <c:min val="1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2.5000000000000005E-2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MD - Mid 2</a:t>
            </a:r>
          </a:p>
        </c:rich>
      </c:tx>
      <c:layout>
        <c:manualLayout>
          <c:xMode val="edge"/>
          <c:yMode val="edge"/>
          <c:x val="0.4795722399406960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r1'!$CT$7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r1'!$CT$8:$CT$208</c:f>
              <c:numCache>
                <c:formatCode>0.0000000</c:formatCode>
                <c:ptCount val="201"/>
                <c:pt idx="0" formatCode="_(* #,##0.0000000_);_(* \(#,##0.0000000\);_(* &quot;-&quot;??_);_(@_)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69-40AF-92B9-6858020CE5D6}"/>
            </c:ext>
          </c:extLst>
        </c:ser>
        <c:ser>
          <c:idx val="1"/>
          <c:order val="1"/>
          <c:tx>
            <c:strRef>
              <c:f>'FF - r1'!$CU$7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r1'!$CU$8:$CU$208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0.95555920000000005</c:v>
                </c:pt>
                <c:pt idx="2">
                  <c:v>8.0485899999999999E-2</c:v>
                </c:pt>
                <c:pt idx="3">
                  <c:v>1.8231E-3</c:v>
                </c:pt>
                <c:pt idx="4">
                  <c:v>3.012E-4</c:v>
                </c:pt>
                <c:pt idx="5">
                  <c:v>6.9200000000000002E-5</c:v>
                </c:pt>
                <c:pt idx="6">
                  <c:v>5.0500000000000001E-5</c:v>
                </c:pt>
                <c:pt idx="7">
                  <c:v>5.8999999999999998E-5</c:v>
                </c:pt>
                <c:pt idx="8">
                  <c:v>2.7399999999999999E-5</c:v>
                </c:pt>
                <c:pt idx="9">
                  <c:v>1.6099999999999998E-5</c:v>
                </c:pt>
                <c:pt idx="10">
                  <c:v>1.4100000000000001E-5</c:v>
                </c:pt>
                <c:pt idx="11">
                  <c:v>8.8999999999999995E-6</c:v>
                </c:pt>
                <c:pt idx="12">
                  <c:v>1.1600000000000001E-5</c:v>
                </c:pt>
                <c:pt idx="13">
                  <c:v>8.6999999999999997E-6</c:v>
                </c:pt>
                <c:pt idx="14">
                  <c:v>5.3000000000000001E-6</c:v>
                </c:pt>
                <c:pt idx="15">
                  <c:v>3.9999999999999998E-6</c:v>
                </c:pt>
                <c:pt idx="16">
                  <c:v>3.5999999999999998E-6</c:v>
                </c:pt>
                <c:pt idx="17">
                  <c:v>2.9000000000000002E-6</c:v>
                </c:pt>
                <c:pt idx="18">
                  <c:v>2.3E-6</c:v>
                </c:pt>
                <c:pt idx="19">
                  <c:v>2.2000000000000001E-6</c:v>
                </c:pt>
                <c:pt idx="20">
                  <c:v>1.3999999999999999E-6</c:v>
                </c:pt>
                <c:pt idx="21">
                  <c:v>1.1999999999999999E-6</c:v>
                </c:pt>
                <c:pt idx="22">
                  <c:v>1.1999999999999999E-6</c:v>
                </c:pt>
                <c:pt idx="23">
                  <c:v>7.9999999999999996E-7</c:v>
                </c:pt>
                <c:pt idx="24">
                  <c:v>8.9999999999999996E-7</c:v>
                </c:pt>
                <c:pt idx="25">
                  <c:v>5.9999999999999997E-7</c:v>
                </c:pt>
                <c:pt idx="26">
                  <c:v>5.9999999999999997E-7</c:v>
                </c:pt>
                <c:pt idx="27">
                  <c:v>3.9999999999999998E-7</c:v>
                </c:pt>
                <c:pt idx="28">
                  <c:v>3.9999999999999998E-7</c:v>
                </c:pt>
                <c:pt idx="29">
                  <c:v>2.9999999999999999E-7</c:v>
                </c:pt>
                <c:pt idx="30">
                  <c:v>1.9999999999999999E-7</c:v>
                </c:pt>
                <c:pt idx="31">
                  <c:v>1.9999999999999999E-7</c:v>
                </c:pt>
                <c:pt idx="32">
                  <c:v>1.9999999999999999E-7</c:v>
                </c:pt>
                <c:pt idx="33">
                  <c:v>1.9999999999999999E-7</c:v>
                </c:pt>
                <c:pt idx="34">
                  <c:v>1.9999999999999999E-7</c:v>
                </c:pt>
                <c:pt idx="35">
                  <c:v>1.9999999999999999E-7</c:v>
                </c:pt>
                <c:pt idx="36">
                  <c:v>1.9999999999999999E-7</c:v>
                </c:pt>
                <c:pt idx="37">
                  <c:v>1.9999999999999999E-7</c:v>
                </c:pt>
                <c:pt idx="38">
                  <c:v>1.9999999999999999E-7</c:v>
                </c:pt>
                <c:pt idx="39">
                  <c:v>1.9999999999999999E-7</c:v>
                </c:pt>
                <c:pt idx="40">
                  <c:v>9.9999999999999995E-8</c:v>
                </c:pt>
                <c:pt idx="41">
                  <c:v>1.9999999999999999E-7</c:v>
                </c:pt>
                <c:pt idx="42">
                  <c:v>9.9999999999999995E-8</c:v>
                </c:pt>
                <c:pt idx="43">
                  <c:v>9.9999999999999995E-8</c:v>
                </c:pt>
                <c:pt idx="44">
                  <c:v>9.9999999999999995E-8</c:v>
                </c:pt>
                <c:pt idx="45">
                  <c:v>9.9999999999999995E-8</c:v>
                </c:pt>
                <c:pt idx="46">
                  <c:v>9.9999999999999995E-8</c:v>
                </c:pt>
                <c:pt idx="47">
                  <c:v>9.9999999999999995E-8</c:v>
                </c:pt>
                <c:pt idx="48">
                  <c:v>9.9999999999999995E-8</c:v>
                </c:pt>
                <c:pt idx="49">
                  <c:v>9.9999999999999995E-8</c:v>
                </c:pt>
                <c:pt idx="50">
                  <c:v>9.9999999999999995E-8</c:v>
                </c:pt>
                <c:pt idx="51">
                  <c:v>9.9999999999999995E-8</c:v>
                </c:pt>
                <c:pt idx="52">
                  <c:v>9.9999999999999995E-8</c:v>
                </c:pt>
                <c:pt idx="53">
                  <c:v>9.9999999999999995E-8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69-40AF-92B9-6858020CE5D6}"/>
            </c:ext>
          </c:extLst>
        </c:ser>
        <c:ser>
          <c:idx val="2"/>
          <c:order val="2"/>
          <c:tx>
            <c:strRef>
              <c:f>'FF - r1'!$CV$7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r1'!$CV$8:$CV$208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0.99880000000000002</c:v>
                </c:pt>
                <c:pt idx="2">
                  <c:v>0.98750000000000004</c:v>
                </c:pt>
                <c:pt idx="3">
                  <c:v>0.92</c:v>
                </c:pt>
                <c:pt idx="4">
                  <c:v>0.36453079999999999</c:v>
                </c:pt>
                <c:pt idx="5">
                  <c:v>0.23589969999999999</c:v>
                </c:pt>
                <c:pt idx="6">
                  <c:v>0.1713073</c:v>
                </c:pt>
                <c:pt idx="7">
                  <c:v>0.13989470000000001</c:v>
                </c:pt>
                <c:pt idx="8">
                  <c:v>0.10965220000000001</c:v>
                </c:pt>
                <c:pt idx="9">
                  <c:v>9.91229E-2</c:v>
                </c:pt>
                <c:pt idx="10">
                  <c:v>8.8721499999999995E-2</c:v>
                </c:pt>
                <c:pt idx="11">
                  <c:v>7.9857800000000007E-2</c:v>
                </c:pt>
                <c:pt idx="12">
                  <c:v>7.1191000000000004E-2</c:v>
                </c:pt>
                <c:pt idx="13">
                  <c:v>6.5400100000000003E-2</c:v>
                </c:pt>
                <c:pt idx="14">
                  <c:v>6.01212E-2</c:v>
                </c:pt>
                <c:pt idx="15">
                  <c:v>5.7237299999999998E-2</c:v>
                </c:pt>
                <c:pt idx="16">
                  <c:v>5.30582E-2</c:v>
                </c:pt>
                <c:pt idx="17">
                  <c:v>4.9318800000000003E-2</c:v>
                </c:pt>
                <c:pt idx="18">
                  <c:v>4.59795E-2</c:v>
                </c:pt>
                <c:pt idx="19">
                  <c:v>4.2883699999999997E-2</c:v>
                </c:pt>
                <c:pt idx="20">
                  <c:v>4.02876E-2</c:v>
                </c:pt>
                <c:pt idx="21">
                  <c:v>3.7873999999999998E-2</c:v>
                </c:pt>
                <c:pt idx="22">
                  <c:v>3.5749900000000001E-2</c:v>
                </c:pt>
                <c:pt idx="23">
                  <c:v>3.3837899999999997E-2</c:v>
                </c:pt>
                <c:pt idx="24">
                  <c:v>3.2083399999999998E-2</c:v>
                </c:pt>
                <c:pt idx="25">
                  <c:v>3.02213E-2</c:v>
                </c:pt>
                <c:pt idx="26">
                  <c:v>2.8465000000000001E-2</c:v>
                </c:pt>
                <c:pt idx="27">
                  <c:v>2.6634700000000001E-2</c:v>
                </c:pt>
                <c:pt idx="28">
                  <c:v>2.5082500000000001E-2</c:v>
                </c:pt>
                <c:pt idx="29">
                  <c:v>2.3687199999999999E-2</c:v>
                </c:pt>
                <c:pt idx="30">
                  <c:v>2.2529199999999999E-2</c:v>
                </c:pt>
                <c:pt idx="31">
                  <c:v>2.1534299999999999E-2</c:v>
                </c:pt>
                <c:pt idx="32">
                  <c:v>2.0934100000000001E-2</c:v>
                </c:pt>
                <c:pt idx="33">
                  <c:v>2.0389999999999998E-2</c:v>
                </c:pt>
                <c:pt idx="34">
                  <c:v>1.9978699999999999E-2</c:v>
                </c:pt>
                <c:pt idx="35">
                  <c:v>1.9509800000000001E-2</c:v>
                </c:pt>
                <c:pt idx="36">
                  <c:v>1.9040999999999999E-2</c:v>
                </c:pt>
                <c:pt idx="37">
                  <c:v>1.8572100000000001E-2</c:v>
                </c:pt>
                <c:pt idx="38">
                  <c:v>1.8103299999999999E-2</c:v>
                </c:pt>
                <c:pt idx="39">
                  <c:v>1.7634400000000001E-2</c:v>
                </c:pt>
                <c:pt idx="40">
                  <c:v>1.71655E-2</c:v>
                </c:pt>
                <c:pt idx="41">
                  <c:v>1.6696699999999998E-2</c:v>
                </c:pt>
                <c:pt idx="42">
                  <c:v>1.6227800000000001E-2</c:v>
                </c:pt>
                <c:pt idx="43">
                  <c:v>1.5758899999999999E-2</c:v>
                </c:pt>
                <c:pt idx="44">
                  <c:v>1.5290099999999999E-2</c:v>
                </c:pt>
                <c:pt idx="45">
                  <c:v>1.48212E-2</c:v>
                </c:pt>
                <c:pt idx="46">
                  <c:v>1.43523E-2</c:v>
                </c:pt>
                <c:pt idx="47">
                  <c:v>1.38835E-2</c:v>
                </c:pt>
                <c:pt idx="48">
                  <c:v>1.34146E-2</c:v>
                </c:pt>
                <c:pt idx="49">
                  <c:v>1.2945699999999999E-2</c:v>
                </c:pt>
                <c:pt idx="50">
                  <c:v>1.2476900000000001E-2</c:v>
                </c:pt>
                <c:pt idx="51">
                  <c:v>1.2008E-2</c:v>
                </c:pt>
                <c:pt idx="52">
                  <c:v>1.1539199999999999E-2</c:v>
                </c:pt>
                <c:pt idx="53">
                  <c:v>1.10703E-2</c:v>
                </c:pt>
                <c:pt idx="54">
                  <c:v>1.0616199999999999E-2</c:v>
                </c:pt>
                <c:pt idx="55">
                  <c:v>1.0177E-2</c:v>
                </c:pt>
                <c:pt idx="56">
                  <c:v>9.7525000000000008E-3</c:v>
                </c:pt>
                <c:pt idx="57">
                  <c:v>9.3428000000000001E-3</c:v>
                </c:pt>
                <c:pt idx="58">
                  <c:v>8.9479E-3</c:v>
                </c:pt>
                <c:pt idx="59">
                  <c:v>8.5678000000000004E-3</c:v>
                </c:pt>
                <c:pt idx="60">
                  <c:v>8.2026000000000009E-3</c:v>
                </c:pt>
                <c:pt idx="61">
                  <c:v>7.8373000000000002E-3</c:v>
                </c:pt>
                <c:pt idx="62">
                  <c:v>7.4720000000000003E-3</c:v>
                </c:pt>
                <c:pt idx="63">
                  <c:v>7.1066999999999996E-3</c:v>
                </c:pt>
                <c:pt idx="64">
                  <c:v>6.7413999999999998E-3</c:v>
                </c:pt>
                <c:pt idx="65">
                  <c:v>6.3761E-3</c:v>
                </c:pt>
                <c:pt idx="66">
                  <c:v>6.0108000000000002E-3</c:v>
                </c:pt>
                <c:pt idx="67">
                  <c:v>5.6455000000000003E-3</c:v>
                </c:pt>
                <c:pt idx="68">
                  <c:v>5.2802999999999999E-3</c:v>
                </c:pt>
                <c:pt idx="69">
                  <c:v>4.9150000000000001E-3</c:v>
                </c:pt>
                <c:pt idx="70">
                  <c:v>4.5497000000000003E-3</c:v>
                </c:pt>
                <c:pt idx="71">
                  <c:v>4.1843999999999996E-3</c:v>
                </c:pt>
                <c:pt idx="72">
                  <c:v>3.8191000000000002E-3</c:v>
                </c:pt>
                <c:pt idx="73">
                  <c:v>3.4537999999999999E-3</c:v>
                </c:pt>
                <c:pt idx="74">
                  <c:v>3.0885000000000001E-3</c:v>
                </c:pt>
                <c:pt idx="75">
                  <c:v>2.7686999999999998E-3</c:v>
                </c:pt>
                <c:pt idx="76">
                  <c:v>2.4488999999999999E-3</c:v>
                </c:pt>
                <c:pt idx="77">
                  <c:v>2.1519E-3</c:v>
                </c:pt>
                <c:pt idx="78">
                  <c:v>1.8822000000000001E-3</c:v>
                </c:pt>
                <c:pt idx="79">
                  <c:v>1.6443E-3</c:v>
                </c:pt>
                <c:pt idx="80">
                  <c:v>1.4381999999999999E-3</c:v>
                </c:pt>
                <c:pt idx="81">
                  <c:v>1.2639999999999999E-3</c:v>
                </c:pt>
                <c:pt idx="82">
                  <c:v>1.1218000000000001E-3</c:v>
                </c:pt>
                <c:pt idx="83">
                  <c:v>1.0613E-3</c:v>
                </c:pt>
                <c:pt idx="84">
                  <c:v>1.0076E-3</c:v>
                </c:pt>
                <c:pt idx="85">
                  <c:v>9.5609999999999998E-4</c:v>
                </c:pt>
                <c:pt idx="86">
                  <c:v>8.9190000000000005E-4</c:v>
                </c:pt>
                <c:pt idx="87">
                  <c:v>8.4219999999999998E-4</c:v>
                </c:pt>
                <c:pt idx="88">
                  <c:v>8.0409999999999998E-4</c:v>
                </c:pt>
                <c:pt idx="89">
                  <c:v>7.7470000000000002E-4</c:v>
                </c:pt>
                <c:pt idx="90">
                  <c:v>7.515E-4</c:v>
                </c:pt>
                <c:pt idx="91">
                  <c:v>7.3240000000000002E-4</c:v>
                </c:pt>
                <c:pt idx="92">
                  <c:v>7.1739999999999998E-4</c:v>
                </c:pt>
                <c:pt idx="93">
                  <c:v>7.025E-4</c:v>
                </c:pt>
                <c:pt idx="94">
                  <c:v>6.8749999999999996E-4</c:v>
                </c:pt>
                <c:pt idx="95">
                  <c:v>6.7259999999999998E-4</c:v>
                </c:pt>
                <c:pt idx="96">
                  <c:v>6.5769999999999999E-4</c:v>
                </c:pt>
                <c:pt idx="97">
                  <c:v>6.4269999999999996E-4</c:v>
                </c:pt>
                <c:pt idx="98">
                  <c:v>6.2779999999999997E-4</c:v>
                </c:pt>
                <c:pt idx="99">
                  <c:v>6.1280000000000004E-4</c:v>
                </c:pt>
                <c:pt idx="100">
                  <c:v>5.9789999999999995E-4</c:v>
                </c:pt>
                <c:pt idx="101">
                  <c:v>5.8290000000000002E-4</c:v>
                </c:pt>
                <c:pt idx="102">
                  <c:v>5.6800000000000004E-4</c:v>
                </c:pt>
                <c:pt idx="103">
                  <c:v>5.53E-4</c:v>
                </c:pt>
                <c:pt idx="104">
                  <c:v>5.3810000000000001E-4</c:v>
                </c:pt>
                <c:pt idx="105">
                  <c:v>5.2309999999999998E-4</c:v>
                </c:pt>
                <c:pt idx="106">
                  <c:v>5.0819999999999999E-4</c:v>
                </c:pt>
                <c:pt idx="107">
                  <c:v>4.9319999999999995E-4</c:v>
                </c:pt>
                <c:pt idx="108">
                  <c:v>4.7830000000000003E-4</c:v>
                </c:pt>
                <c:pt idx="109">
                  <c:v>4.6329999999999999E-4</c:v>
                </c:pt>
                <c:pt idx="110">
                  <c:v>4.484E-4</c:v>
                </c:pt>
                <c:pt idx="111">
                  <c:v>4.3350000000000002E-4</c:v>
                </c:pt>
                <c:pt idx="112">
                  <c:v>4.1849999999999998E-4</c:v>
                </c:pt>
                <c:pt idx="113">
                  <c:v>4.036E-4</c:v>
                </c:pt>
                <c:pt idx="114">
                  <c:v>3.8860000000000001E-4</c:v>
                </c:pt>
                <c:pt idx="115">
                  <c:v>3.7369999999999998E-4</c:v>
                </c:pt>
                <c:pt idx="116">
                  <c:v>3.5869999999999999E-4</c:v>
                </c:pt>
                <c:pt idx="117">
                  <c:v>3.4380000000000001E-4</c:v>
                </c:pt>
                <c:pt idx="118">
                  <c:v>3.2880000000000002E-4</c:v>
                </c:pt>
                <c:pt idx="119">
                  <c:v>3.1389999999999999E-4</c:v>
                </c:pt>
                <c:pt idx="120">
                  <c:v>2.989E-4</c:v>
                </c:pt>
                <c:pt idx="121">
                  <c:v>2.8400000000000002E-4</c:v>
                </c:pt>
                <c:pt idx="122">
                  <c:v>2.6899999999999998E-4</c:v>
                </c:pt>
                <c:pt idx="123">
                  <c:v>2.541E-4</c:v>
                </c:pt>
                <c:pt idx="124">
                  <c:v>2.3910000000000001E-4</c:v>
                </c:pt>
                <c:pt idx="125">
                  <c:v>2.242E-4</c:v>
                </c:pt>
                <c:pt idx="126">
                  <c:v>2.0929999999999999E-4</c:v>
                </c:pt>
                <c:pt idx="127">
                  <c:v>1.9430000000000001E-4</c:v>
                </c:pt>
                <c:pt idx="128">
                  <c:v>1.794E-4</c:v>
                </c:pt>
                <c:pt idx="129">
                  <c:v>1.6440000000000001E-4</c:v>
                </c:pt>
                <c:pt idx="130">
                  <c:v>1.495E-4</c:v>
                </c:pt>
                <c:pt idx="131">
                  <c:v>1.3449999999999999E-4</c:v>
                </c:pt>
                <c:pt idx="132">
                  <c:v>1.1959999999999999E-4</c:v>
                </c:pt>
                <c:pt idx="133">
                  <c:v>1.0459999999999999E-4</c:v>
                </c:pt>
                <c:pt idx="134">
                  <c:v>8.9699999999999998E-5</c:v>
                </c:pt>
                <c:pt idx="135">
                  <c:v>7.47E-5</c:v>
                </c:pt>
                <c:pt idx="136">
                  <c:v>5.9799999999999997E-5</c:v>
                </c:pt>
                <c:pt idx="137">
                  <c:v>4.4799999999999998E-5</c:v>
                </c:pt>
                <c:pt idx="138">
                  <c:v>3.1999999999999999E-5</c:v>
                </c:pt>
                <c:pt idx="139">
                  <c:v>2.1399999999999998E-5</c:v>
                </c:pt>
                <c:pt idx="140">
                  <c:v>1.2799999999999999E-5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69-40AF-92B9-6858020CE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5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2.5000000000000005E-3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MD - Tail</a:t>
            </a:r>
          </a:p>
        </c:rich>
      </c:tx>
      <c:layout>
        <c:manualLayout>
          <c:xMode val="edge"/>
          <c:yMode val="edge"/>
          <c:x val="0.4960393684772851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r1'!$CT$7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r1'!$CT$8:$CT$208</c:f>
              <c:numCache>
                <c:formatCode>0.0000000</c:formatCode>
                <c:ptCount val="201"/>
                <c:pt idx="0" formatCode="_(* #,##0.0000000_);_(* \(#,##0.0000000\);_(* &quot;-&quot;??_);_(@_)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80-4C27-84CD-40F0455CFB8F}"/>
            </c:ext>
          </c:extLst>
        </c:ser>
        <c:ser>
          <c:idx val="1"/>
          <c:order val="1"/>
          <c:tx>
            <c:strRef>
              <c:f>'FF - r1'!$CU$7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r1'!$CU$8:$CU$208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0.95555920000000005</c:v>
                </c:pt>
                <c:pt idx="2">
                  <c:v>8.0485899999999999E-2</c:v>
                </c:pt>
                <c:pt idx="3">
                  <c:v>1.8231E-3</c:v>
                </c:pt>
                <c:pt idx="4">
                  <c:v>3.012E-4</c:v>
                </c:pt>
                <c:pt idx="5">
                  <c:v>6.9200000000000002E-5</c:v>
                </c:pt>
                <c:pt idx="6">
                  <c:v>5.0500000000000001E-5</c:v>
                </c:pt>
                <c:pt idx="7">
                  <c:v>5.8999999999999998E-5</c:v>
                </c:pt>
                <c:pt idx="8">
                  <c:v>2.7399999999999999E-5</c:v>
                </c:pt>
                <c:pt idx="9">
                  <c:v>1.6099999999999998E-5</c:v>
                </c:pt>
                <c:pt idx="10">
                  <c:v>1.4100000000000001E-5</c:v>
                </c:pt>
                <c:pt idx="11">
                  <c:v>8.8999999999999995E-6</c:v>
                </c:pt>
                <c:pt idx="12">
                  <c:v>1.1600000000000001E-5</c:v>
                </c:pt>
                <c:pt idx="13">
                  <c:v>8.6999999999999997E-6</c:v>
                </c:pt>
                <c:pt idx="14">
                  <c:v>5.3000000000000001E-6</c:v>
                </c:pt>
                <c:pt idx="15">
                  <c:v>3.9999999999999998E-6</c:v>
                </c:pt>
                <c:pt idx="16">
                  <c:v>3.5999999999999998E-6</c:v>
                </c:pt>
                <c:pt idx="17">
                  <c:v>2.9000000000000002E-6</c:v>
                </c:pt>
                <c:pt idx="18">
                  <c:v>2.3E-6</c:v>
                </c:pt>
                <c:pt idx="19">
                  <c:v>2.2000000000000001E-6</c:v>
                </c:pt>
                <c:pt idx="20">
                  <c:v>1.3999999999999999E-6</c:v>
                </c:pt>
                <c:pt idx="21">
                  <c:v>1.1999999999999999E-6</c:v>
                </c:pt>
                <c:pt idx="22">
                  <c:v>1.1999999999999999E-6</c:v>
                </c:pt>
                <c:pt idx="23">
                  <c:v>7.9999999999999996E-7</c:v>
                </c:pt>
                <c:pt idx="24">
                  <c:v>8.9999999999999996E-7</c:v>
                </c:pt>
                <c:pt idx="25">
                  <c:v>5.9999999999999997E-7</c:v>
                </c:pt>
                <c:pt idx="26">
                  <c:v>5.9999999999999997E-7</c:v>
                </c:pt>
                <c:pt idx="27">
                  <c:v>3.9999999999999998E-7</c:v>
                </c:pt>
                <c:pt idx="28">
                  <c:v>3.9999999999999998E-7</c:v>
                </c:pt>
                <c:pt idx="29">
                  <c:v>2.9999999999999999E-7</c:v>
                </c:pt>
                <c:pt idx="30">
                  <c:v>1.9999999999999999E-7</c:v>
                </c:pt>
                <c:pt idx="31">
                  <c:v>1.9999999999999999E-7</c:v>
                </c:pt>
                <c:pt idx="32">
                  <c:v>1.9999999999999999E-7</c:v>
                </c:pt>
                <c:pt idx="33">
                  <c:v>1.9999999999999999E-7</c:v>
                </c:pt>
                <c:pt idx="34">
                  <c:v>1.9999999999999999E-7</c:v>
                </c:pt>
                <c:pt idx="35">
                  <c:v>1.9999999999999999E-7</c:v>
                </c:pt>
                <c:pt idx="36">
                  <c:v>1.9999999999999999E-7</c:v>
                </c:pt>
                <c:pt idx="37">
                  <c:v>1.9999999999999999E-7</c:v>
                </c:pt>
                <c:pt idx="38">
                  <c:v>1.9999999999999999E-7</c:v>
                </c:pt>
                <c:pt idx="39">
                  <c:v>1.9999999999999999E-7</c:v>
                </c:pt>
                <c:pt idx="40">
                  <c:v>9.9999999999999995E-8</c:v>
                </c:pt>
                <c:pt idx="41">
                  <c:v>1.9999999999999999E-7</c:v>
                </c:pt>
                <c:pt idx="42">
                  <c:v>9.9999999999999995E-8</c:v>
                </c:pt>
                <c:pt idx="43">
                  <c:v>9.9999999999999995E-8</c:v>
                </c:pt>
                <c:pt idx="44">
                  <c:v>9.9999999999999995E-8</c:v>
                </c:pt>
                <c:pt idx="45">
                  <c:v>9.9999999999999995E-8</c:v>
                </c:pt>
                <c:pt idx="46">
                  <c:v>9.9999999999999995E-8</c:v>
                </c:pt>
                <c:pt idx="47">
                  <c:v>9.9999999999999995E-8</c:v>
                </c:pt>
                <c:pt idx="48">
                  <c:v>9.9999999999999995E-8</c:v>
                </c:pt>
                <c:pt idx="49">
                  <c:v>9.9999999999999995E-8</c:v>
                </c:pt>
                <c:pt idx="50">
                  <c:v>9.9999999999999995E-8</c:v>
                </c:pt>
                <c:pt idx="51">
                  <c:v>9.9999999999999995E-8</c:v>
                </c:pt>
                <c:pt idx="52">
                  <c:v>9.9999999999999995E-8</c:v>
                </c:pt>
                <c:pt idx="53">
                  <c:v>9.9999999999999995E-8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80-4C27-84CD-40F0455CFB8F}"/>
            </c:ext>
          </c:extLst>
        </c:ser>
        <c:ser>
          <c:idx val="2"/>
          <c:order val="2"/>
          <c:tx>
            <c:strRef>
              <c:f>'FF - r1'!$CV$7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r1'!$CV$8:$CV$208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0.99880000000000002</c:v>
                </c:pt>
                <c:pt idx="2">
                  <c:v>0.98750000000000004</c:v>
                </c:pt>
                <c:pt idx="3">
                  <c:v>0.92</c:v>
                </c:pt>
                <c:pt idx="4">
                  <c:v>0.36453079999999999</c:v>
                </c:pt>
                <c:pt idx="5">
                  <c:v>0.23589969999999999</c:v>
                </c:pt>
                <c:pt idx="6">
                  <c:v>0.1713073</c:v>
                </c:pt>
                <c:pt idx="7">
                  <c:v>0.13989470000000001</c:v>
                </c:pt>
                <c:pt idx="8">
                  <c:v>0.10965220000000001</c:v>
                </c:pt>
                <c:pt idx="9">
                  <c:v>9.91229E-2</c:v>
                </c:pt>
                <c:pt idx="10">
                  <c:v>8.8721499999999995E-2</c:v>
                </c:pt>
                <c:pt idx="11">
                  <c:v>7.9857800000000007E-2</c:v>
                </c:pt>
                <c:pt idx="12">
                  <c:v>7.1191000000000004E-2</c:v>
                </c:pt>
                <c:pt idx="13">
                  <c:v>6.5400100000000003E-2</c:v>
                </c:pt>
                <c:pt idx="14">
                  <c:v>6.01212E-2</c:v>
                </c:pt>
                <c:pt idx="15">
                  <c:v>5.7237299999999998E-2</c:v>
                </c:pt>
                <c:pt idx="16">
                  <c:v>5.30582E-2</c:v>
                </c:pt>
                <c:pt idx="17">
                  <c:v>4.9318800000000003E-2</c:v>
                </c:pt>
                <c:pt idx="18">
                  <c:v>4.59795E-2</c:v>
                </c:pt>
                <c:pt idx="19">
                  <c:v>4.2883699999999997E-2</c:v>
                </c:pt>
                <c:pt idx="20">
                  <c:v>4.02876E-2</c:v>
                </c:pt>
                <c:pt idx="21">
                  <c:v>3.7873999999999998E-2</c:v>
                </c:pt>
                <c:pt idx="22">
                  <c:v>3.5749900000000001E-2</c:v>
                </c:pt>
                <c:pt idx="23">
                  <c:v>3.3837899999999997E-2</c:v>
                </c:pt>
                <c:pt idx="24">
                  <c:v>3.2083399999999998E-2</c:v>
                </c:pt>
                <c:pt idx="25">
                  <c:v>3.02213E-2</c:v>
                </c:pt>
                <c:pt idx="26">
                  <c:v>2.8465000000000001E-2</c:v>
                </c:pt>
                <c:pt idx="27">
                  <c:v>2.6634700000000001E-2</c:v>
                </c:pt>
                <c:pt idx="28">
                  <c:v>2.5082500000000001E-2</c:v>
                </c:pt>
                <c:pt idx="29">
                  <c:v>2.3687199999999999E-2</c:v>
                </c:pt>
                <c:pt idx="30">
                  <c:v>2.2529199999999999E-2</c:v>
                </c:pt>
                <c:pt idx="31">
                  <c:v>2.1534299999999999E-2</c:v>
                </c:pt>
                <c:pt idx="32">
                  <c:v>2.0934100000000001E-2</c:v>
                </c:pt>
                <c:pt idx="33">
                  <c:v>2.0389999999999998E-2</c:v>
                </c:pt>
                <c:pt idx="34">
                  <c:v>1.9978699999999999E-2</c:v>
                </c:pt>
                <c:pt idx="35">
                  <c:v>1.9509800000000001E-2</c:v>
                </c:pt>
                <c:pt idx="36">
                  <c:v>1.9040999999999999E-2</c:v>
                </c:pt>
                <c:pt idx="37">
                  <c:v>1.8572100000000001E-2</c:v>
                </c:pt>
                <c:pt idx="38">
                  <c:v>1.8103299999999999E-2</c:v>
                </c:pt>
                <c:pt idx="39">
                  <c:v>1.7634400000000001E-2</c:v>
                </c:pt>
                <c:pt idx="40">
                  <c:v>1.71655E-2</c:v>
                </c:pt>
                <c:pt idx="41">
                  <c:v>1.6696699999999998E-2</c:v>
                </c:pt>
                <c:pt idx="42">
                  <c:v>1.6227800000000001E-2</c:v>
                </c:pt>
                <c:pt idx="43">
                  <c:v>1.5758899999999999E-2</c:v>
                </c:pt>
                <c:pt idx="44">
                  <c:v>1.5290099999999999E-2</c:v>
                </c:pt>
                <c:pt idx="45">
                  <c:v>1.48212E-2</c:v>
                </c:pt>
                <c:pt idx="46">
                  <c:v>1.43523E-2</c:v>
                </c:pt>
                <c:pt idx="47">
                  <c:v>1.38835E-2</c:v>
                </c:pt>
                <c:pt idx="48">
                  <c:v>1.34146E-2</c:v>
                </c:pt>
                <c:pt idx="49">
                  <c:v>1.2945699999999999E-2</c:v>
                </c:pt>
                <c:pt idx="50">
                  <c:v>1.2476900000000001E-2</c:v>
                </c:pt>
                <c:pt idx="51">
                  <c:v>1.2008E-2</c:v>
                </c:pt>
                <c:pt idx="52">
                  <c:v>1.1539199999999999E-2</c:v>
                </c:pt>
                <c:pt idx="53">
                  <c:v>1.10703E-2</c:v>
                </c:pt>
                <c:pt idx="54">
                  <c:v>1.0616199999999999E-2</c:v>
                </c:pt>
                <c:pt idx="55">
                  <c:v>1.0177E-2</c:v>
                </c:pt>
                <c:pt idx="56">
                  <c:v>9.7525000000000008E-3</c:v>
                </c:pt>
                <c:pt idx="57">
                  <c:v>9.3428000000000001E-3</c:v>
                </c:pt>
                <c:pt idx="58">
                  <c:v>8.9479E-3</c:v>
                </c:pt>
                <c:pt idx="59">
                  <c:v>8.5678000000000004E-3</c:v>
                </c:pt>
                <c:pt idx="60">
                  <c:v>8.2026000000000009E-3</c:v>
                </c:pt>
                <c:pt idx="61">
                  <c:v>7.8373000000000002E-3</c:v>
                </c:pt>
                <c:pt idx="62">
                  <c:v>7.4720000000000003E-3</c:v>
                </c:pt>
                <c:pt idx="63">
                  <c:v>7.1066999999999996E-3</c:v>
                </c:pt>
                <c:pt idx="64">
                  <c:v>6.7413999999999998E-3</c:v>
                </c:pt>
                <c:pt idx="65">
                  <c:v>6.3761E-3</c:v>
                </c:pt>
                <c:pt idx="66">
                  <c:v>6.0108000000000002E-3</c:v>
                </c:pt>
                <c:pt idx="67">
                  <c:v>5.6455000000000003E-3</c:v>
                </c:pt>
                <c:pt idx="68">
                  <c:v>5.2802999999999999E-3</c:v>
                </c:pt>
                <c:pt idx="69">
                  <c:v>4.9150000000000001E-3</c:v>
                </c:pt>
                <c:pt idx="70">
                  <c:v>4.5497000000000003E-3</c:v>
                </c:pt>
                <c:pt idx="71">
                  <c:v>4.1843999999999996E-3</c:v>
                </c:pt>
                <c:pt idx="72">
                  <c:v>3.8191000000000002E-3</c:v>
                </c:pt>
                <c:pt idx="73">
                  <c:v>3.4537999999999999E-3</c:v>
                </c:pt>
                <c:pt idx="74">
                  <c:v>3.0885000000000001E-3</c:v>
                </c:pt>
                <c:pt idx="75">
                  <c:v>2.7686999999999998E-3</c:v>
                </c:pt>
                <c:pt idx="76">
                  <c:v>2.4488999999999999E-3</c:v>
                </c:pt>
                <c:pt idx="77">
                  <c:v>2.1519E-3</c:v>
                </c:pt>
                <c:pt idx="78">
                  <c:v>1.8822000000000001E-3</c:v>
                </c:pt>
                <c:pt idx="79">
                  <c:v>1.6443E-3</c:v>
                </c:pt>
                <c:pt idx="80">
                  <c:v>1.4381999999999999E-3</c:v>
                </c:pt>
                <c:pt idx="81">
                  <c:v>1.2639999999999999E-3</c:v>
                </c:pt>
                <c:pt idx="82">
                  <c:v>1.1218000000000001E-3</c:v>
                </c:pt>
                <c:pt idx="83">
                  <c:v>1.0613E-3</c:v>
                </c:pt>
                <c:pt idx="84">
                  <c:v>1.0076E-3</c:v>
                </c:pt>
                <c:pt idx="85">
                  <c:v>9.5609999999999998E-4</c:v>
                </c:pt>
                <c:pt idx="86">
                  <c:v>8.9190000000000005E-4</c:v>
                </c:pt>
                <c:pt idx="87">
                  <c:v>8.4219999999999998E-4</c:v>
                </c:pt>
                <c:pt idx="88">
                  <c:v>8.0409999999999998E-4</c:v>
                </c:pt>
                <c:pt idx="89">
                  <c:v>7.7470000000000002E-4</c:v>
                </c:pt>
                <c:pt idx="90">
                  <c:v>7.515E-4</c:v>
                </c:pt>
                <c:pt idx="91">
                  <c:v>7.3240000000000002E-4</c:v>
                </c:pt>
                <c:pt idx="92">
                  <c:v>7.1739999999999998E-4</c:v>
                </c:pt>
                <c:pt idx="93">
                  <c:v>7.025E-4</c:v>
                </c:pt>
                <c:pt idx="94">
                  <c:v>6.8749999999999996E-4</c:v>
                </c:pt>
                <c:pt idx="95">
                  <c:v>6.7259999999999998E-4</c:v>
                </c:pt>
                <c:pt idx="96">
                  <c:v>6.5769999999999999E-4</c:v>
                </c:pt>
                <c:pt idx="97">
                  <c:v>6.4269999999999996E-4</c:v>
                </c:pt>
                <c:pt idx="98">
                  <c:v>6.2779999999999997E-4</c:v>
                </c:pt>
                <c:pt idx="99">
                  <c:v>6.1280000000000004E-4</c:v>
                </c:pt>
                <c:pt idx="100">
                  <c:v>5.9789999999999995E-4</c:v>
                </c:pt>
                <c:pt idx="101">
                  <c:v>5.8290000000000002E-4</c:v>
                </c:pt>
                <c:pt idx="102">
                  <c:v>5.6800000000000004E-4</c:v>
                </c:pt>
                <c:pt idx="103">
                  <c:v>5.53E-4</c:v>
                </c:pt>
                <c:pt idx="104">
                  <c:v>5.3810000000000001E-4</c:v>
                </c:pt>
                <c:pt idx="105">
                  <c:v>5.2309999999999998E-4</c:v>
                </c:pt>
                <c:pt idx="106">
                  <c:v>5.0819999999999999E-4</c:v>
                </c:pt>
                <c:pt idx="107">
                  <c:v>4.9319999999999995E-4</c:v>
                </c:pt>
                <c:pt idx="108">
                  <c:v>4.7830000000000003E-4</c:v>
                </c:pt>
                <c:pt idx="109">
                  <c:v>4.6329999999999999E-4</c:v>
                </c:pt>
                <c:pt idx="110">
                  <c:v>4.484E-4</c:v>
                </c:pt>
                <c:pt idx="111">
                  <c:v>4.3350000000000002E-4</c:v>
                </c:pt>
                <c:pt idx="112">
                  <c:v>4.1849999999999998E-4</c:v>
                </c:pt>
                <c:pt idx="113">
                  <c:v>4.036E-4</c:v>
                </c:pt>
                <c:pt idx="114">
                  <c:v>3.8860000000000001E-4</c:v>
                </c:pt>
                <c:pt idx="115">
                  <c:v>3.7369999999999998E-4</c:v>
                </c:pt>
                <c:pt idx="116">
                  <c:v>3.5869999999999999E-4</c:v>
                </c:pt>
                <c:pt idx="117">
                  <c:v>3.4380000000000001E-4</c:v>
                </c:pt>
                <c:pt idx="118">
                  <c:v>3.2880000000000002E-4</c:v>
                </c:pt>
                <c:pt idx="119">
                  <c:v>3.1389999999999999E-4</c:v>
                </c:pt>
                <c:pt idx="120">
                  <c:v>2.989E-4</c:v>
                </c:pt>
                <c:pt idx="121">
                  <c:v>2.8400000000000002E-4</c:v>
                </c:pt>
                <c:pt idx="122">
                  <c:v>2.6899999999999998E-4</c:v>
                </c:pt>
                <c:pt idx="123">
                  <c:v>2.541E-4</c:v>
                </c:pt>
                <c:pt idx="124">
                  <c:v>2.3910000000000001E-4</c:v>
                </c:pt>
                <c:pt idx="125">
                  <c:v>2.242E-4</c:v>
                </c:pt>
                <c:pt idx="126">
                  <c:v>2.0929999999999999E-4</c:v>
                </c:pt>
                <c:pt idx="127">
                  <c:v>1.9430000000000001E-4</c:v>
                </c:pt>
                <c:pt idx="128">
                  <c:v>1.794E-4</c:v>
                </c:pt>
                <c:pt idx="129">
                  <c:v>1.6440000000000001E-4</c:v>
                </c:pt>
                <c:pt idx="130">
                  <c:v>1.495E-4</c:v>
                </c:pt>
                <c:pt idx="131">
                  <c:v>1.3449999999999999E-4</c:v>
                </c:pt>
                <c:pt idx="132">
                  <c:v>1.1959999999999999E-4</c:v>
                </c:pt>
                <c:pt idx="133">
                  <c:v>1.0459999999999999E-4</c:v>
                </c:pt>
                <c:pt idx="134">
                  <c:v>8.9699999999999998E-5</c:v>
                </c:pt>
                <c:pt idx="135">
                  <c:v>7.47E-5</c:v>
                </c:pt>
                <c:pt idx="136">
                  <c:v>5.9799999999999997E-5</c:v>
                </c:pt>
                <c:pt idx="137">
                  <c:v>4.4799999999999998E-5</c:v>
                </c:pt>
                <c:pt idx="138">
                  <c:v>3.1999999999999999E-5</c:v>
                </c:pt>
                <c:pt idx="139">
                  <c:v>2.1399999999999998E-5</c:v>
                </c:pt>
                <c:pt idx="140">
                  <c:v>1.2799999999999999E-5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80-4C27-84CD-40F0455CF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85"/>
          <c:min val="10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1.5000000000000007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HV</a:t>
            </a:r>
          </a:p>
        </c:rich>
      </c:tx>
      <c:layout>
        <c:manualLayout>
          <c:xMode val="edge"/>
          <c:yMode val="edge"/>
          <c:x val="0.5477932010208508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r1'!$CW$7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r1'!$CW$8:$CW$208</c:f>
              <c:numCache>
                <c:formatCode>0.0000000</c:formatCode>
                <c:ptCount val="201"/>
                <c:pt idx="0" formatCode="_(* #,##0.0000000_);_(* \(#,##0.0000000\);_(* &quot;-&quot;??_);_(@_)">
                  <c:v>0.91564270000000003</c:v>
                </c:pt>
                <c:pt idx="1">
                  <c:v>0.91545960000000004</c:v>
                </c:pt>
                <c:pt idx="2">
                  <c:v>0.62683449999999996</c:v>
                </c:pt>
                <c:pt idx="3">
                  <c:v>0.19346669999999999</c:v>
                </c:pt>
                <c:pt idx="4">
                  <c:v>0.1143348</c:v>
                </c:pt>
                <c:pt idx="5">
                  <c:v>8.8123999999999994E-2</c:v>
                </c:pt>
                <c:pt idx="6">
                  <c:v>7.54996E-2</c:v>
                </c:pt>
                <c:pt idx="7">
                  <c:v>6.9641300000000003E-2</c:v>
                </c:pt>
                <c:pt idx="8">
                  <c:v>5.9627600000000003E-2</c:v>
                </c:pt>
                <c:pt idx="9">
                  <c:v>5.0781300000000001E-2</c:v>
                </c:pt>
                <c:pt idx="10">
                  <c:v>4.4256700000000003E-2</c:v>
                </c:pt>
                <c:pt idx="11">
                  <c:v>3.7808099999999997E-2</c:v>
                </c:pt>
                <c:pt idx="12">
                  <c:v>3.17582E-2</c:v>
                </c:pt>
                <c:pt idx="13">
                  <c:v>2.97614E-2</c:v>
                </c:pt>
                <c:pt idx="14">
                  <c:v>2.5301000000000001E-2</c:v>
                </c:pt>
                <c:pt idx="15">
                  <c:v>2.3106600000000001E-2</c:v>
                </c:pt>
                <c:pt idx="16">
                  <c:v>2.0930899999999999E-2</c:v>
                </c:pt>
                <c:pt idx="17">
                  <c:v>1.8830400000000001E-2</c:v>
                </c:pt>
                <c:pt idx="18">
                  <c:v>1.7389399999999999E-2</c:v>
                </c:pt>
                <c:pt idx="19">
                  <c:v>1.55409E-2</c:v>
                </c:pt>
                <c:pt idx="20">
                  <c:v>1.42378E-2</c:v>
                </c:pt>
                <c:pt idx="21">
                  <c:v>1.2619699999999999E-2</c:v>
                </c:pt>
                <c:pt idx="22">
                  <c:v>1.1490500000000001E-2</c:v>
                </c:pt>
                <c:pt idx="23">
                  <c:v>1.0767799999999999E-2</c:v>
                </c:pt>
                <c:pt idx="24">
                  <c:v>9.7654000000000005E-3</c:v>
                </c:pt>
                <c:pt idx="25">
                  <c:v>8.7951000000000001E-3</c:v>
                </c:pt>
                <c:pt idx="26">
                  <c:v>7.8347999999999994E-3</c:v>
                </c:pt>
                <c:pt idx="27">
                  <c:v>7.3340000000000002E-3</c:v>
                </c:pt>
                <c:pt idx="28">
                  <c:v>6.2443000000000004E-3</c:v>
                </c:pt>
                <c:pt idx="29">
                  <c:v>5.5903999999999997E-3</c:v>
                </c:pt>
                <c:pt idx="30">
                  <c:v>5.1295999999999998E-3</c:v>
                </c:pt>
                <c:pt idx="31">
                  <c:v>4.4914000000000004E-3</c:v>
                </c:pt>
                <c:pt idx="32">
                  <c:v>3.8167000000000001E-3</c:v>
                </c:pt>
                <c:pt idx="33">
                  <c:v>3.5133E-3</c:v>
                </c:pt>
                <c:pt idx="34">
                  <c:v>3.0657000000000002E-3</c:v>
                </c:pt>
                <c:pt idx="35">
                  <c:v>2.8636E-3</c:v>
                </c:pt>
                <c:pt idx="36">
                  <c:v>2.6071000000000002E-3</c:v>
                </c:pt>
                <c:pt idx="37">
                  <c:v>2.3216000000000001E-3</c:v>
                </c:pt>
                <c:pt idx="38">
                  <c:v>2.0211000000000001E-3</c:v>
                </c:pt>
                <c:pt idx="39">
                  <c:v>1.769E-3</c:v>
                </c:pt>
                <c:pt idx="40">
                  <c:v>1.6034000000000001E-3</c:v>
                </c:pt>
                <c:pt idx="41">
                  <c:v>1.4825999999999999E-3</c:v>
                </c:pt>
                <c:pt idx="42">
                  <c:v>1.4166000000000001E-3</c:v>
                </c:pt>
                <c:pt idx="43">
                  <c:v>1.2995000000000001E-3</c:v>
                </c:pt>
                <c:pt idx="44">
                  <c:v>1.2001E-3</c:v>
                </c:pt>
                <c:pt idx="45">
                  <c:v>1.1141E-3</c:v>
                </c:pt>
                <c:pt idx="46">
                  <c:v>1.1203000000000001E-3</c:v>
                </c:pt>
                <c:pt idx="47">
                  <c:v>1.0551E-3</c:v>
                </c:pt>
                <c:pt idx="48">
                  <c:v>9.9109999999999997E-4</c:v>
                </c:pt>
                <c:pt idx="49">
                  <c:v>9.3990000000000002E-4</c:v>
                </c:pt>
                <c:pt idx="50">
                  <c:v>9.3099999999999997E-4</c:v>
                </c:pt>
                <c:pt idx="51">
                  <c:v>8.9030000000000001E-4</c:v>
                </c:pt>
                <c:pt idx="52">
                  <c:v>9.1509999999999996E-4</c:v>
                </c:pt>
                <c:pt idx="53">
                  <c:v>8.6939999999999999E-4</c:v>
                </c:pt>
                <c:pt idx="54">
                  <c:v>8.4400000000000002E-4</c:v>
                </c:pt>
                <c:pt idx="55">
                  <c:v>8.2930000000000005E-4</c:v>
                </c:pt>
                <c:pt idx="56">
                  <c:v>7.8850000000000003E-4</c:v>
                </c:pt>
                <c:pt idx="57">
                  <c:v>7.6079999999999995E-4</c:v>
                </c:pt>
                <c:pt idx="58">
                  <c:v>7.2610000000000003E-4</c:v>
                </c:pt>
                <c:pt idx="59">
                  <c:v>6.713E-4</c:v>
                </c:pt>
                <c:pt idx="60">
                  <c:v>6.3400000000000001E-4</c:v>
                </c:pt>
                <c:pt idx="61">
                  <c:v>6.2609999999999999E-4</c:v>
                </c:pt>
                <c:pt idx="62">
                  <c:v>5.7830000000000002E-4</c:v>
                </c:pt>
                <c:pt idx="63">
                  <c:v>5.3689999999999999E-4</c:v>
                </c:pt>
                <c:pt idx="64">
                  <c:v>4.9140000000000002E-4</c:v>
                </c:pt>
                <c:pt idx="65">
                  <c:v>4.437E-4</c:v>
                </c:pt>
                <c:pt idx="66">
                  <c:v>3.8410000000000001E-4</c:v>
                </c:pt>
                <c:pt idx="67">
                  <c:v>3.5419999999999999E-4</c:v>
                </c:pt>
                <c:pt idx="68">
                  <c:v>3.455E-4</c:v>
                </c:pt>
                <c:pt idx="69">
                  <c:v>3.5330000000000002E-4</c:v>
                </c:pt>
                <c:pt idx="70">
                  <c:v>3.4099999999999999E-4</c:v>
                </c:pt>
                <c:pt idx="71">
                  <c:v>3.3379999999999998E-4</c:v>
                </c:pt>
                <c:pt idx="72">
                  <c:v>3.213E-4</c:v>
                </c:pt>
                <c:pt idx="73">
                  <c:v>3.0440000000000003E-4</c:v>
                </c:pt>
                <c:pt idx="74">
                  <c:v>3.057E-4</c:v>
                </c:pt>
                <c:pt idx="75">
                  <c:v>3.143E-4</c:v>
                </c:pt>
                <c:pt idx="76">
                  <c:v>3.0699999999999998E-4</c:v>
                </c:pt>
                <c:pt idx="77">
                  <c:v>2.8469999999999998E-4</c:v>
                </c:pt>
                <c:pt idx="78">
                  <c:v>2.833E-4</c:v>
                </c:pt>
                <c:pt idx="79">
                  <c:v>2.7159999999999999E-4</c:v>
                </c:pt>
                <c:pt idx="80">
                  <c:v>2.5300000000000002E-4</c:v>
                </c:pt>
                <c:pt idx="81">
                  <c:v>2.2709999999999999E-4</c:v>
                </c:pt>
                <c:pt idx="82">
                  <c:v>2.065E-4</c:v>
                </c:pt>
                <c:pt idx="83">
                  <c:v>1.873E-4</c:v>
                </c:pt>
                <c:pt idx="84">
                  <c:v>1.6550000000000001E-4</c:v>
                </c:pt>
                <c:pt idx="85">
                  <c:v>1.561E-4</c:v>
                </c:pt>
                <c:pt idx="86">
                  <c:v>1.2769999999999999E-4</c:v>
                </c:pt>
                <c:pt idx="87">
                  <c:v>1.142E-4</c:v>
                </c:pt>
                <c:pt idx="88">
                  <c:v>1.0179999999999999E-4</c:v>
                </c:pt>
                <c:pt idx="89">
                  <c:v>9.09E-5</c:v>
                </c:pt>
                <c:pt idx="90">
                  <c:v>7.0099999999999996E-5</c:v>
                </c:pt>
                <c:pt idx="91">
                  <c:v>5.7899999999999998E-5</c:v>
                </c:pt>
                <c:pt idx="92">
                  <c:v>5.0399999999999999E-5</c:v>
                </c:pt>
                <c:pt idx="93">
                  <c:v>4.4799999999999998E-5</c:v>
                </c:pt>
                <c:pt idx="94">
                  <c:v>3.8600000000000003E-5</c:v>
                </c:pt>
                <c:pt idx="95">
                  <c:v>3.7299999999999999E-5</c:v>
                </c:pt>
                <c:pt idx="96">
                  <c:v>3.4400000000000003E-5</c:v>
                </c:pt>
                <c:pt idx="97">
                  <c:v>3.4100000000000002E-5</c:v>
                </c:pt>
                <c:pt idx="98">
                  <c:v>3.2400000000000001E-5</c:v>
                </c:pt>
                <c:pt idx="99">
                  <c:v>3.0000000000000001E-5</c:v>
                </c:pt>
                <c:pt idx="100">
                  <c:v>3.1000000000000001E-5</c:v>
                </c:pt>
                <c:pt idx="101">
                  <c:v>2.9899999999999998E-5</c:v>
                </c:pt>
                <c:pt idx="102">
                  <c:v>2.8500000000000002E-5</c:v>
                </c:pt>
                <c:pt idx="103">
                  <c:v>2.6599999999999999E-5</c:v>
                </c:pt>
                <c:pt idx="104">
                  <c:v>2.7699999999999999E-5</c:v>
                </c:pt>
                <c:pt idx="105">
                  <c:v>2.41E-5</c:v>
                </c:pt>
                <c:pt idx="106">
                  <c:v>2.4199999999999999E-5</c:v>
                </c:pt>
                <c:pt idx="107">
                  <c:v>2.05E-5</c:v>
                </c:pt>
                <c:pt idx="108">
                  <c:v>1.8300000000000001E-5</c:v>
                </c:pt>
                <c:pt idx="109">
                  <c:v>1.45E-5</c:v>
                </c:pt>
                <c:pt idx="110">
                  <c:v>1.11E-5</c:v>
                </c:pt>
                <c:pt idx="111">
                  <c:v>7.0999999999999998E-6</c:v>
                </c:pt>
                <c:pt idx="112">
                  <c:v>2.7999999999999999E-6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F-4994-B752-67E42A3019D1}"/>
            </c:ext>
          </c:extLst>
        </c:ser>
        <c:ser>
          <c:idx val="1"/>
          <c:order val="1"/>
          <c:tx>
            <c:strRef>
              <c:f>'FF - r1'!$CX$7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r1'!$CX$8:$CX$208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8F-4994-B752-67E42A3019D1}"/>
            </c:ext>
          </c:extLst>
        </c:ser>
        <c:ser>
          <c:idx val="2"/>
          <c:order val="2"/>
          <c:tx>
            <c:strRef>
              <c:f>'FF - r1'!$CY$7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r1'!$CY$8:$CY$208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0.99997999999999998</c:v>
                </c:pt>
                <c:pt idx="2">
                  <c:v>0.95</c:v>
                </c:pt>
                <c:pt idx="3">
                  <c:v>0.64443410000000001</c:v>
                </c:pt>
                <c:pt idx="4">
                  <c:v>0.26558690000000001</c:v>
                </c:pt>
                <c:pt idx="5">
                  <c:v>0.17768249999999999</c:v>
                </c:pt>
                <c:pt idx="6">
                  <c:v>0.1381474</c:v>
                </c:pt>
                <c:pt idx="7">
                  <c:v>9.9907899999999994E-2</c:v>
                </c:pt>
                <c:pt idx="8">
                  <c:v>7.7388700000000005E-2</c:v>
                </c:pt>
                <c:pt idx="9">
                  <c:v>6.2864799999999998E-2</c:v>
                </c:pt>
                <c:pt idx="10">
                  <c:v>5.3258199999999999E-2</c:v>
                </c:pt>
                <c:pt idx="11">
                  <c:v>4.37127E-2</c:v>
                </c:pt>
                <c:pt idx="12">
                  <c:v>3.6272600000000002E-2</c:v>
                </c:pt>
                <c:pt idx="13">
                  <c:v>2.8780500000000001E-2</c:v>
                </c:pt>
                <c:pt idx="14">
                  <c:v>2.2154299999999998E-2</c:v>
                </c:pt>
                <c:pt idx="15">
                  <c:v>1.9524799999999998E-2</c:v>
                </c:pt>
                <c:pt idx="16">
                  <c:v>1.82883E-2</c:v>
                </c:pt>
                <c:pt idx="17">
                  <c:v>1.7143499999999999E-2</c:v>
                </c:pt>
                <c:pt idx="18">
                  <c:v>1.63809E-2</c:v>
                </c:pt>
                <c:pt idx="19">
                  <c:v>1.59562E-2</c:v>
                </c:pt>
                <c:pt idx="20">
                  <c:v>1.5646E-2</c:v>
                </c:pt>
                <c:pt idx="21">
                  <c:v>1.52856E-2</c:v>
                </c:pt>
                <c:pt idx="22">
                  <c:v>1.4992699999999999E-2</c:v>
                </c:pt>
                <c:pt idx="23">
                  <c:v>1.4679599999999999E-2</c:v>
                </c:pt>
                <c:pt idx="24">
                  <c:v>1.44656E-2</c:v>
                </c:pt>
                <c:pt idx="25">
                  <c:v>1.42516E-2</c:v>
                </c:pt>
                <c:pt idx="26">
                  <c:v>1.4037600000000001E-2</c:v>
                </c:pt>
                <c:pt idx="27">
                  <c:v>1.38236E-2</c:v>
                </c:pt>
                <c:pt idx="28">
                  <c:v>1.3609599999999999E-2</c:v>
                </c:pt>
                <c:pt idx="29">
                  <c:v>1.3395499999999999E-2</c:v>
                </c:pt>
                <c:pt idx="30">
                  <c:v>1.3181500000000001E-2</c:v>
                </c:pt>
                <c:pt idx="31">
                  <c:v>1.29675E-2</c:v>
                </c:pt>
                <c:pt idx="32">
                  <c:v>1.2753499999999999E-2</c:v>
                </c:pt>
                <c:pt idx="33">
                  <c:v>1.25395E-2</c:v>
                </c:pt>
                <c:pt idx="34">
                  <c:v>1.23255E-2</c:v>
                </c:pt>
                <c:pt idx="35">
                  <c:v>1.2111500000000001E-2</c:v>
                </c:pt>
                <c:pt idx="36">
                  <c:v>1.18975E-2</c:v>
                </c:pt>
                <c:pt idx="37">
                  <c:v>1.16834E-2</c:v>
                </c:pt>
                <c:pt idx="38">
                  <c:v>1.1469399999999999E-2</c:v>
                </c:pt>
                <c:pt idx="39">
                  <c:v>1.12554E-2</c:v>
                </c:pt>
                <c:pt idx="40">
                  <c:v>1.10414E-2</c:v>
                </c:pt>
                <c:pt idx="41">
                  <c:v>1.0827399999999999E-2</c:v>
                </c:pt>
                <c:pt idx="42">
                  <c:v>1.06134E-2</c:v>
                </c:pt>
                <c:pt idx="43">
                  <c:v>1.03994E-2</c:v>
                </c:pt>
                <c:pt idx="44">
                  <c:v>1.01853E-2</c:v>
                </c:pt>
                <c:pt idx="45">
                  <c:v>9.9713000000000006E-3</c:v>
                </c:pt>
                <c:pt idx="46">
                  <c:v>9.7573E-3</c:v>
                </c:pt>
                <c:pt idx="47">
                  <c:v>9.5432999999999994E-3</c:v>
                </c:pt>
                <c:pt idx="48">
                  <c:v>9.3293000000000004E-3</c:v>
                </c:pt>
                <c:pt idx="49">
                  <c:v>9.1152999999999998E-3</c:v>
                </c:pt>
                <c:pt idx="50">
                  <c:v>8.9012999999999991E-3</c:v>
                </c:pt>
                <c:pt idx="51">
                  <c:v>8.6873000000000002E-3</c:v>
                </c:pt>
                <c:pt idx="52">
                  <c:v>8.4732000000000002E-3</c:v>
                </c:pt>
                <c:pt idx="53">
                  <c:v>8.2591999999999995E-3</c:v>
                </c:pt>
                <c:pt idx="54">
                  <c:v>8.0452000000000006E-3</c:v>
                </c:pt>
                <c:pt idx="55">
                  <c:v>7.8312E-3</c:v>
                </c:pt>
                <c:pt idx="56">
                  <c:v>7.6172000000000002E-3</c:v>
                </c:pt>
                <c:pt idx="57">
                  <c:v>7.4032000000000004E-3</c:v>
                </c:pt>
                <c:pt idx="58">
                  <c:v>7.1891999999999998E-3</c:v>
                </c:pt>
                <c:pt idx="59">
                  <c:v>6.9750999999999997E-3</c:v>
                </c:pt>
                <c:pt idx="60">
                  <c:v>6.7610999999999999E-3</c:v>
                </c:pt>
                <c:pt idx="61">
                  <c:v>6.5471000000000001E-3</c:v>
                </c:pt>
                <c:pt idx="62">
                  <c:v>6.3331000000000004E-3</c:v>
                </c:pt>
                <c:pt idx="63">
                  <c:v>6.1190999999999997E-3</c:v>
                </c:pt>
                <c:pt idx="64">
                  <c:v>5.9050999999999999E-3</c:v>
                </c:pt>
                <c:pt idx="65">
                  <c:v>5.6911000000000002E-3</c:v>
                </c:pt>
                <c:pt idx="66">
                  <c:v>5.4771000000000004E-3</c:v>
                </c:pt>
                <c:pt idx="67">
                  <c:v>5.2630000000000003E-3</c:v>
                </c:pt>
                <c:pt idx="68">
                  <c:v>5.0489999999999997E-3</c:v>
                </c:pt>
                <c:pt idx="69">
                  <c:v>4.8349999999999999E-3</c:v>
                </c:pt>
                <c:pt idx="70">
                  <c:v>4.6210000000000001E-3</c:v>
                </c:pt>
                <c:pt idx="71">
                  <c:v>4.4070000000000003E-3</c:v>
                </c:pt>
                <c:pt idx="72">
                  <c:v>4.1929999999999997E-3</c:v>
                </c:pt>
                <c:pt idx="73">
                  <c:v>3.9789999999999999E-3</c:v>
                </c:pt>
                <c:pt idx="74">
                  <c:v>3.7818000000000001E-3</c:v>
                </c:pt>
                <c:pt idx="75">
                  <c:v>3.6013999999999998E-3</c:v>
                </c:pt>
                <c:pt idx="76">
                  <c:v>3.4378E-3</c:v>
                </c:pt>
                <c:pt idx="77">
                  <c:v>3.2910000000000001E-3</c:v>
                </c:pt>
                <c:pt idx="78">
                  <c:v>3.1611E-3</c:v>
                </c:pt>
                <c:pt idx="79">
                  <c:v>3.0479000000000001E-3</c:v>
                </c:pt>
                <c:pt idx="80">
                  <c:v>2.9516E-3</c:v>
                </c:pt>
                <c:pt idx="81">
                  <c:v>2.8720999999999998E-3</c:v>
                </c:pt>
                <c:pt idx="82">
                  <c:v>2.8094000000000001E-3</c:v>
                </c:pt>
                <c:pt idx="83">
                  <c:v>2.7634999999999999E-3</c:v>
                </c:pt>
                <c:pt idx="84">
                  <c:v>2.7344000000000001E-3</c:v>
                </c:pt>
                <c:pt idx="85">
                  <c:v>2.7052999999999999E-3</c:v>
                </c:pt>
                <c:pt idx="86">
                  <c:v>2.6762000000000001E-3</c:v>
                </c:pt>
                <c:pt idx="87">
                  <c:v>2.6470999999999999E-3</c:v>
                </c:pt>
                <c:pt idx="88">
                  <c:v>2.6180000000000001E-3</c:v>
                </c:pt>
                <c:pt idx="89">
                  <c:v>2.5888999999999999E-3</c:v>
                </c:pt>
                <c:pt idx="90">
                  <c:v>2.5598000000000001E-3</c:v>
                </c:pt>
                <c:pt idx="91">
                  <c:v>2.5306999999999999E-3</c:v>
                </c:pt>
                <c:pt idx="92">
                  <c:v>2.5016999999999999E-3</c:v>
                </c:pt>
                <c:pt idx="93">
                  <c:v>2.4726000000000001E-3</c:v>
                </c:pt>
                <c:pt idx="94">
                  <c:v>2.4434999999999999E-3</c:v>
                </c:pt>
                <c:pt idx="95">
                  <c:v>2.4144000000000001E-3</c:v>
                </c:pt>
                <c:pt idx="96">
                  <c:v>2.3852999999999999E-3</c:v>
                </c:pt>
                <c:pt idx="97">
                  <c:v>2.3562000000000001E-3</c:v>
                </c:pt>
                <c:pt idx="98">
                  <c:v>2.3270999999999999E-3</c:v>
                </c:pt>
                <c:pt idx="99">
                  <c:v>2.2980000000000001E-3</c:v>
                </c:pt>
                <c:pt idx="100">
                  <c:v>2.2688999999999999E-3</c:v>
                </c:pt>
                <c:pt idx="101">
                  <c:v>2.2399E-3</c:v>
                </c:pt>
                <c:pt idx="102">
                  <c:v>2.2108000000000002E-3</c:v>
                </c:pt>
                <c:pt idx="103">
                  <c:v>2.1817E-3</c:v>
                </c:pt>
                <c:pt idx="104">
                  <c:v>2.1526000000000002E-3</c:v>
                </c:pt>
                <c:pt idx="105">
                  <c:v>2.1235E-3</c:v>
                </c:pt>
                <c:pt idx="106">
                  <c:v>2.0944000000000002E-3</c:v>
                </c:pt>
                <c:pt idx="107">
                  <c:v>2.0652999999999999E-3</c:v>
                </c:pt>
                <c:pt idx="108">
                  <c:v>2.0362000000000002E-3</c:v>
                </c:pt>
                <c:pt idx="109">
                  <c:v>2.0070999999999999E-3</c:v>
                </c:pt>
                <c:pt idx="110">
                  <c:v>1.9781E-3</c:v>
                </c:pt>
                <c:pt idx="111">
                  <c:v>1.949E-3</c:v>
                </c:pt>
                <c:pt idx="112">
                  <c:v>1.9199E-3</c:v>
                </c:pt>
                <c:pt idx="113">
                  <c:v>1.8908E-3</c:v>
                </c:pt>
                <c:pt idx="114">
                  <c:v>1.8617E-3</c:v>
                </c:pt>
                <c:pt idx="115">
                  <c:v>1.8326E-3</c:v>
                </c:pt>
                <c:pt idx="116">
                  <c:v>1.8035E-3</c:v>
                </c:pt>
                <c:pt idx="117">
                  <c:v>1.7744E-3</c:v>
                </c:pt>
                <c:pt idx="118">
                  <c:v>1.7453E-3</c:v>
                </c:pt>
                <c:pt idx="119">
                  <c:v>1.7163E-3</c:v>
                </c:pt>
                <c:pt idx="120">
                  <c:v>1.6872E-3</c:v>
                </c:pt>
                <c:pt idx="121">
                  <c:v>1.6581E-3</c:v>
                </c:pt>
                <c:pt idx="122">
                  <c:v>1.629E-3</c:v>
                </c:pt>
                <c:pt idx="123">
                  <c:v>1.5999E-3</c:v>
                </c:pt>
                <c:pt idx="124">
                  <c:v>1.5708E-3</c:v>
                </c:pt>
                <c:pt idx="125">
                  <c:v>1.5417E-3</c:v>
                </c:pt>
                <c:pt idx="126">
                  <c:v>1.5126E-3</c:v>
                </c:pt>
                <c:pt idx="127">
                  <c:v>1.4835E-3</c:v>
                </c:pt>
                <c:pt idx="128">
                  <c:v>1.4544E-3</c:v>
                </c:pt>
                <c:pt idx="129">
                  <c:v>1.4254000000000001E-3</c:v>
                </c:pt>
                <c:pt idx="130">
                  <c:v>1.3963000000000001E-3</c:v>
                </c:pt>
                <c:pt idx="131">
                  <c:v>1.3672000000000001E-3</c:v>
                </c:pt>
                <c:pt idx="132">
                  <c:v>1.3381000000000001E-3</c:v>
                </c:pt>
                <c:pt idx="133">
                  <c:v>1.3090000000000001E-3</c:v>
                </c:pt>
                <c:pt idx="134">
                  <c:v>1.2799E-3</c:v>
                </c:pt>
                <c:pt idx="135">
                  <c:v>1.2508E-3</c:v>
                </c:pt>
                <c:pt idx="136">
                  <c:v>1.2217E-3</c:v>
                </c:pt>
                <c:pt idx="137">
                  <c:v>1.1926E-3</c:v>
                </c:pt>
                <c:pt idx="138">
                  <c:v>1.1636000000000001E-3</c:v>
                </c:pt>
                <c:pt idx="139">
                  <c:v>1.1345000000000001E-3</c:v>
                </c:pt>
                <c:pt idx="140">
                  <c:v>1.1054000000000001E-3</c:v>
                </c:pt>
                <c:pt idx="141">
                  <c:v>1.0763000000000001E-3</c:v>
                </c:pt>
                <c:pt idx="142">
                  <c:v>1.0472000000000001E-3</c:v>
                </c:pt>
                <c:pt idx="143">
                  <c:v>1.0181000000000001E-3</c:v>
                </c:pt>
                <c:pt idx="144">
                  <c:v>9.8900000000000008E-4</c:v>
                </c:pt>
                <c:pt idx="145">
                  <c:v>9.5989999999999997E-4</c:v>
                </c:pt>
                <c:pt idx="146">
                  <c:v>9.3079999999999997E-4</c:v>
                </c:pt>
                <c:pt idx="147">
                  <c:v>9.0180000000000002E-4</c:v>
                </c:pt>
                <c:pt idx="148">
                  <c:v>8.7270000000000002E-4</c:v>
                </c:pt>
                <c:pt idx="149">
                  <c:v>8.4360000000000001E-4</c:v>
                </c:pt>
                <c:pt idx="150">
                  <c:v>8.1450000000000001E-4</c:v>
                </c:pt>
                <c:pt idx="151">
                  <c:v>7.8540000000000001E-4</c:v>
                </c:pt>
                <c:pt idx="152">
                  <c:v>7.5630000000000001E-4</c:v>
                </c:pt>
                <c:pt idx="153">
                  <c:v>7.272E-4</c:v>
                </c:pt>
                <c:pt idx="154">
                  <c:v>6.981E-4</c:v>
                </c:pt>
                <c:pt idx="155">
                  <c:v>6.69E-4</c:v>
                </c:pt>
                <c:pt idx="156">
                  <c:v>6.4000000000000005E-4</c:v>
                </c:pt>
                <c:pt idx="157">
                  <c:v>6.1090000000000005E-4</c:v>
                </c:pt>
                <c:pt idx="158">
                  <c:v>5.8180000000000005E-4</c:v>
                </c:pt>
                <c:pt idx="159">
                  <c:v>5.5270000000000004E-4</c:v>
                </c:pt>
                <c:pt idx="160">
                  <c:v>5.2360000000000004E-4</c:v>
                </c:pt>
                <c:pt idx="161">
                  <c:v>4.9450000000000004E-4</c:v>
                </c:pt>
                <c:pt idx="162">
                  <c:v>4.6539999999999998E-4</c:v>
                </c:pt>
                <c:pt idx="163">
                  <c:v>4.3629999999999998E-4</c:v>
                </c:pt>
                <c:pt idx="164">
                  <c:v>4.0719999999999998E-4</c:v>
                </c:pt>
                <c:pt idx="165">
                  <c:v>3.7819999999999998E-4</c:v>
                </c:pt>
                <c:pt idx="166">
                  <c:v>3.4909999999999997E-4</c:v>
                </c:pt>
                <c:pt idx="167">
                  <c:v>3.2000000000000003E-4</c:v>
                </c:pt>
                <c:pt idx="168">
                  <c:v>2.9090000000000002E-4</c:v>
                </c:pt>
                <c:pt idx="169">
                  <c:v>2.6180000000000002E-4</c:v>
                </c:pt>
                <c:pt idx="170">
                  <c:v>2.3269999999999999E-4</c:v>
                </c:pt>
                <c:pt idx="171">
                  <c:v>2.0359999999999999E-4</c:v>
                </c:pt>
                <c:pt idx="172">
                  <c:v>1.7450000000000001E-4</c:v>
                </c:pt>
                <c:pt idx="173">
                  <c:v>1.4540000000000001E-4</c:v>
                </c:pt>
                <c:pt idx="174">
                  <c:v>1.1900000000000001E-4</c:v>
                </c:pt>
                <c:pt idx="175">
                  <c:v>9.5199999999999997E-5</c:v>
                </c:pt>
                <c:pt idx="176">
                  <c:v>7.3999999999999996E-5</c:v>
                </c:pt>
                <c:pt idx="177">
                  <c:v>5.5500000000000001E-5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8F-4994-B752-67E42A301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HV - Mid 1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r1'!$CW$7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r1'!$CW$8:$CW$208</c:f>
              <c:numCache>
                <c:formatCode>0.0000000</c:formatCode>
                <c:ptCount val="201"/>
                <c:pt idx="0" formatCode="_(* #,##0.0000000_);_(* \(#,##0.0000000\);_(* &quot;-&quot;??_);_(@_)">
                  <c:v>0.91564270000000003</c:v>
                </c:pt>
                <c:pt idx="1">
                  <c:v>0.91545960000000004</c:v>
                </c:pt>
                <c:pt idx="2">
                  <c:v>0.62683449999999996</c:v>
                </c:pt>
                <c:pt idx="3">
                  <c:v>0.19346669999999999</c:v>
                </c:pt>
                <c:pt idx="4">
                  <c:v>0.1143348</c:v>
                </c:pt>
                <c:pt idx="5">
                  <c:v>8.8123999999999994E-2</c:v>
                </c:pt>
                <c:pt idx="6">
                  <c:v>7.54996E-2</c:v>
                </c:pt>
                <c:pt idx="7">
                  <c:v>6.9641300000000003E-2</c:v>
                </c:pt>
                <c:pt idx="8">
                  <c:v>5.9627600000000003E-2</c:v>
                </c:pt>
                <c:pt idx="9">
                  <c:v>5.0781300000000001E-2</c:v>
                </c:pt>
                <c:pt idx="10">
                  <c:v>4.4256700000000003E-2</c:v>
                </c:pt>
                <c:pt idx="11">
                  <c:v>3.7808099999999997E-2</c:v>
                </c:pt>
                <c:pt idx="12">
                  <c:v>3.17582E-2</c:v>
                </c:pt>
                <c:pt idx="13">
                  <c:v>2.97614E-2</c:v>
                </c:pt>
                <c:pt idx="14">
                  <c:v>2.5301000000000001E-2</c:v>
                </c:pt>
                <c:pt idx="15">
                  <c:v>2.3106600000000001E-2</c:v>
                </c:pt>
                <c:pt idx="16">
                  <c:v>2.0930899999999999E-2</c:v>
                </c:pt>
                <c:pt idx="17">
                  <c:v>1.8830400000000001E-2</c:v>
                </c:pt>
                <c:pt idx="18">
                  <c:v>1.7389399999999999E-2</c:v>
                </c:pt>
                <c:pt idx="19">
                  <c:v>1.55409E-2</c:v>
                </c:pt>
                <c:pt idx="20">
                  <c:v>1.42378E-2</c:v>
                </c:pt>
                <c:pt idx="21">
                  <c:v>1.2619699999999999E-2</c:v>
                </c:pt>
                <c:pt idx="22">
                  <c:v>1.1490500000000001E-2</c:v>
                </c:pt>
                <c:pt idx="23">
                  <c:v>1.0767799999999999E-2</c:v>
                </c:pt>
                <c:pt idx="24">
                  <c:v>9.7654000000000005E-3</c:v>
                </c:pt>
                <c:pt idx="25">
                  <c:v>8.7951000000000001E-3</c:v>
                </c:pt>
                <c:pt idx="26">
                  <c:v>7.8347999999999994E-3</c:v>
                </c:pt>
                <c:pt idx="27">
                  <c:v>7.3340000000000002E-3</c:v>
                </c:pt>
                <c:pt idx="28">
                  <c:v>6.2443000000000004E-3</c:v>
                </c:pt>
                <c:pt idx="29">
                  <c:v>5.5903999999999997E-3</c:v>
                </c:pt>
                <c:pt idx="30">
                  <c:v>5.1295999999999998E-3</c:v>
                </c:pt>
                <c:pt idx="31">
                  <c:v>4.4914000000000004E-3</c:v>
                </c:pt>
                <c:pt idx="32">
                  <c:v>3.8167000000000001E-3</c:v>
                </c:pt>
                <c:pt idx="33">
                  <c:v>3.5133E-3</c:v>
                </c:pt>
                <c:pt idx="34">
                  <c:v>3.0657000000000002E-3</c:v>
                </c:pt>
                <c:pt idx="35">
                  <c:v>2.8636E-3</c:v>
                </c:pt>
                <c:pt idx="36">
                  <c:v>2.6071000000000002E-3</c:v>
                </c:pt>
                <c:pt idx="37">
                  <c:v>2.3216000000000001E-3</c:v>
                </c:pt>
                <c:pt idx="38">
                  <c:v>2.0211000000000001E-3</c:v>
                </c:pt>
                <c:pt idx="39">
                  <c:v>1.769E-3</c:v>
                </c:pt>
                <c:pt idx="40">
                  <c:v>1.6034000000000001E-3</c:v>
                </c:pt>
                <c:pt idx="41">
                  <c:v>1.4825999999999999E-3</c:v>
                </c:pt>
                <c:pt idx="42">
                  <c:v>1.4166000000000001E-3</c:v>
                </c:pt>
                <c:pt idx="43">
                  <c:v>1.2995000000000001E-3</c:v>
                </c:pt>
                <c:pt idx="44">
                  <c:v>1.2001E-3</c:v>
                </c:pt>
                <c:pt idx="45">
                  <c:v>1.1141E-3</c:v>
                </c:pt>
                <c:pt idx="46">
                  <c:v>1.1203000000000001E-3</c:v>
                </c:pt>
                <c:pt idx="47">
                  <c:v>1.0551E-3</c:v>
                </c:pt>
                <c:pt idx="48">
                  <c:v>9.9109999999999997E-4</c:v>
                </c:pt>
                <c:pt idx="49">
                  <c:v>9.3990000000000002E-4</c:v>
                </c:pt>
                <c:pt idx="50">
                  <c:v>9.3099999999999997E-4</c:v>
                </c:pt>
                <c:pt idx="51">
                  <c:v>8.9030000000000001E-4</c:v>
                </c:pt>
                <c:pt idx="52">
                  <c:v>9.1509999999999996E-4</c:v>
                </c:pt>
                <c:pt idx="53">
                  <c:v>8.6939999999999999E-4</c:v>
                </c:pt>
                <c:pt idx="54">
                  <c:v>8.4400000000000002E-4</c:v>
                </c:pt>
                <c:pt idx="55">
                  <c:v>8.2930000000000005E-4</c:v>
                </c:pt>
                <c:pt idx="56">
                  <c:v>7.8850000000000003E-4</c:v>
                </c:pt>
                <c:pt idx="57">
                  <c:v>7.6079999999999995E-4</c:v>
                </c:pt>
                <c:pt idx="58">
                  <c:v>7.2610000000000003E-4</c:v>
                </c:pt>
                <c:pt idx="59">
                  <c:v>6.713E-4</c:v>
                </c:pt>
                <c:pt idx="60">
                  <c:v>6.3400000000000001E-4</c:v>
                </c:pt>
                <c:pt idx="61">
                  <c:v>6.2609999999999999E-4</c:v>
                </c:pt>
                <c:pt idx="62">
                  <c:v>5.7830000000000002E-4</c:v>
                </c:pt>
                <c:pt idx="63">
                  <c:v>5.3689999999999999E-4</c:v>
                </c:pt>
                <c:pt idx="64">
                  <c:v>4.9140000000000002E-4</c:v>
                </c:pt>
                <c:pt idx="65">
                  <c:v>4.437E-4</c:v>
                </c:pt>
                <c:pt idx="66">
                  <c:v>3.8410000000000001E-4</c:v>
                </c:pt>
                <c:pt idx="67">
                  <c:v>3.5419999999999999E-4</c:v>
                </c:pt>
                <c:pt idx="68">
                  <c:v>3.455E-4</c:v>
                </c:pt>
                <c:pt idx="69">
                  <c:v>3.5330000000000002E-4</c:v>
                </c:pt>
                <c:pt idx="70">
                  <c:v>3.4099999999999999E-4</c:v>
                </c:pt>
                <c:pt idx="71">
                  <c:v>3.3379999999999998E-4</c:v>
                </c:pt>
                <c:pt idx="72">
                  <c:v>3.213E-4</c:v>
                </c:pt>
                <c:pt idx="73">
                  <c:v>3.0440000000000003E-4</c:v>
                </c:pt>
                <c:pt idx="74">
                  <c:v>3.057E-4</c:v>
                </c:pt>
                <c:pt idx="75">
                  <c:v>3.143E-4</c:v>
                </c:pt>
                <c:pt idx="76">
                  <c:v>3.0699999999999998E-4</c:v>
                </c:pt>
                <c:pt idx="77">
                  <c:v>2.8469999999999998E-4</c:v>
                </c:pt>
                <c:pt idx="78">
                  <c:v>2.833E-4</c:v>
                </c:pt>
                <c:pt idx="79">
                  <c:v>2.7159999999999999E-4</c:v>
                </c:pt>
                <c:pt idx="80">
                  <c:v>2.5300000000000002E-4</c:v>
                </c:pt>
                <c:pt idx="81">
                  <c:v>2.2709999999999999E-4</c:v>
                </c:pt>
                <c:pt idx="82">
                  <c:v>2.065E-4</c:v>
                </c:pt>
                <c:pt idx="83">
                  <c:v>1.873E-4</c:v>
                </c:pt>
                <c:pt idx="84">
                  <c:v>1.6550000000000001E-4</c:v>
                </c:pt>
                <c:pt idx="85">
                  <c:v>1.561E-4</c:v>
                </c:pt>
                <c:pt idx="86">
                  <c:v>1.2769999999999999E-4</c:v>
                </c:pt>
                <c:pt idx="87">
                  <c:v>1.142E-4</c:v>
                </c:pt>
                <c:pt idx="88">
                  <c:v>1.0179999999999999E-4</c:v>
                </c:pt>
                <c:pt idx="89">
                  <c:v>9.09E-5</c:v>
                </c:pt>
                <c:pt idx="90">
                  <c:v>7.0099999999999996E-5</c:v>
                </c:pt>
                <c:pt idx="91">
                  <c:v>5.7899999999999998E-5</c:v>
                </c:pt>
                <c:pt idx="92">
                  <c:v>5.0399999999999999E-5</c:v>
                </c:pt>
                <c:pt idx="93">
                  <c:v>4.4799999999999998E-5</c:v>
                </c:pt>
                <c:pt idx="94">
                  <c:v>3.8600000000000003E-5</c:v>
                </c:pt>
                <c:pt idx="95">
                  <c:v>3.7299999999999999E-5</c:v>
                </c:pt>
                <c:pt idx="96">
                  <c:v>3.4400000000000003E-5</c:v>
                </c:pt>
                <c:pt idx="97">
                  <c:v>3.4100000000000002E-5</c:v>
                </c:pt>
                <c:pt idx="98">
                  <c:v>3.2400000000000001E-5</c:v>
                </c:pt>
                <c:pt idx="99">
                  <c:v>3.0000000000000001E-5</c:v>
                </c:pt>
                <c:pt idx="100">
                  <c:v>3.1000000000000001E-5</c:v>
                </c:pt>
                <c:pt idx="101">
                  <c:v>2.9899999999999998E-5</c:v>
                </c:pt>
                <c:pt idx="102">
                  <c:v>2.8500000000000002E-5</c:v>
                </c:pt>
                <c:pt idx="103">
                  <c:v>2.6599999999999999E-5</c:v>
                </c:pt>
                <c:pt idx="104">
                  <c:v>2.7699999999999999E-5</c:v>
                </c:pt>
                <c:pt idx="105">
                  <c:v>2.41E-5</c:v>
                </c:pt>
                <c:pt idx="106">
                  <c:v>2.4199999999999999E-5</c:v>
                </c:pt>
                <c:pt idx="107">
                  <c:v>2.05E-5</c:v>
                </c:pt>
                <c:pt idx="108">
                  <c:v>1.8300000000000001E-5</c:v>
                </c:pt>
                <c:pt idx="109">
                  <c:v>1.45E-5</c:v>
                </c:pt>
                <c:pt idx="110">
                  <c:v>1.11E-5</c:v>
                </c:pt>
                <c:pt idx="111">
                  <c:v>7.0999999999999998E-6</c:v>
                </c:pt>
                <c:pt idx="112">
                  <c:v>2.7999999999999999E-6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71-45BE-BF92-6277D4FBF97E}"/>
            </c:ext>
          </c:extLst>
        </c:ser>
        <c:ser>
          <c:idx val="1"/>
          <c:order val="1"/>
          <c:tx>
            <c:strRef>
              <c:f>'FF - r1'!$CX$7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r1'!$CX$8:$CX$208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71-45BE-BF92-6277D4FBF97E}"/>
            </c:ext>
          </c:extLst>
        </c:ser>
        <c:ser>
          <c:idx val="2"/>
          <c:order val="2"/>
          <c:tx>
            <c:strRef>
              <c:f>'FF - r1'!$CY$7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r1'!$CY$8:$CY$208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0.99997999999999998</c:v>
                </c:pt>
                <c:pt idx="2">
                  <c:v>0.95</c:v>
                </c:pt>
                <c:pt idx="3">
                  <c:v>0.64443410000000001</c:v>
                </c:pt>
                <c:pt idx="4">
                  <c:v>0.26558690000000001</c:v>
                </c:pt>
                <c:pt idx="5">
                  <c:v>0.17768249999999999</c:v>
                </c:pt>
                <c:pt idx="6">
                  <c:v>0.1381474</c:v>
                </c:pt>
                <c:pt idx="7">
                  <c:v>9.9907899999999994E-2</c:v>
                </c:pt>
                <c:pt idx="8">
                  <c:v>7.7388700000000005E-2</c:v>
                </c:pt>
                <c:pt idx="9">
                  <c:v>6.2864799999999998E-2</c:v>
                </c:pt>
                <c:pt idx="10">
                  <c:v>5.3258199999999999E-2</c:v>
                </c:pt>
                <c:pt idx="11">
                  <c:v>4.37127E-2</c:v>
                </c:pt>
                <c:pt idx="12">
                  <c:v>3.6272600000000002E-2</c:v>
                </c:pt>
                <c:pt idx="13">
                  <c:v>2.8780500000000001E-2</c:v>
                </c:pt>
                <c:pt idx="14">
                  <c:v>2.2154299999999998E-2</c:v>
                </c:pt>
                <c:pt idx="15">
                  <c:v>1.9524799999999998E-2</c:v>
                </c:pt>
                <c:pt idx="16">
                  <c:v>1.82883E-2</c:v>
                </c:pt>
                <c:pt idx="17">
                  <c:v>1.7143499999999999E-2</c:v>
                </c:pt>
                <c:pt idx="18">
                  <c:v>1.63809E-2</c:v>
                </c:pt>
                <c:pt idx="19">
                  <c:v>1.59562E-2</c:v>
                </c:pt>
                <c:pt idx="20">
                  <c:v>1.5646E-2</c:v>
                </c:pt>
                <c:pt idx="21">
                  <c:v>1.52856E-2</c:v>
                </c:pt>
                <c:pt idx="22">
                  <c:v>1.4992699999999999E-2</c:v>
                </c:pt>
                <c:pt idx="23">
                  <c:v>1.4679599999999999E-2</c:v>
                </c:pt>
                <c:pt idx="24">
                  <c:v>1.44656E-2</c:v>
                </c:pt>
                <c:pt idx="25">
                  <c:v>1.42516E-2</c:v>
                </c:pt>
                <c:pt idx="26">
                  <c:v>1.4037600000000001E-2</c:v>
                </c:pt>
                <c:pt idx="27">
                  <c:v>1.38236E-2</c:v>
                </c:pt>
                <c:pt idx="28">
                  <c:v>1.3609599999999999E-2</c:v>
                </c:pt>
                <c:pt idx="29">
                  <c:v>1.3395499999999999E-2</c:v>
                </c:pt>
                <c:pt idx="30">
                  <c:v>1.3181500000000001E-2</c:v>
                </c:pt>
                <c:pt idx="31">
                  <c:v>1.29675E-2</c:v>
                </c:pt>
                <c:pt idx="32">
                  <c:v>1.2753499999999999E-2</c:v>
                </c:pt>
                <c:pt idx="33">
                  <c:v>1.25395E-2</c:v>
                </c:pt>
                <c:pt idx="34">
                  <c:v>1.23255E-2</c:v>
                </c:pt>
                <c:pt idx="35">
                  <c:v>1.2111500000000001E-2</c:v>
                </c:pt>
                <c:pt idx="36">
                  <c:v>1.18975E-2</c:v>
                </c:pt>
                <c:pt idx="37">
                  <c:v>1.16834E-2</c:v>
                </c:pt>
                <c:pt idx="38">
                  <c:v>1.1469399999999999E-2</c:v>
                </c:pt>
                <c:pt idx="39">
                  <c:v>1.12554E-2</c:v>
                </c:pt>
                <c:pt idx="40">
                  <c:v>1.10414E-2</c:v>
                </c:pt>
                <c:pt idx="41">
                  <c:v>1.0827399999999999E-2</c:v>
                </c:pt>
                <c:pt idx="42">
                  <c:v>1.06134E-2</c:v>
                </c:pt>
                <c:pt idx="43">
                  <c:v>1.03994E-2</c:v>
                </c:pt>
                <c:pt idx="44">
                  <c:v>1.01853E-2</c:v>
                </c:pt>
                <c:pt idx="45">
                  <c:v>9.9713000000000006E-3</c:v>
                </c:pt>
                <c:pt idx="46">
                  <c:v>9.7573E-3</c:v>
                </c:pt>
                <c:pt idx="47">
                  <c:v>9.5432999999999994E-3</c:v>
                </c:pt>
                <c:pt idx="48">
                  <c:v>9.3293000000000004E-3</c:v>
                </c:pt>
                <c:pt idx="49">
                  <c:v>9.1152999999999998E-3</c:v>
                </c:pt>
                <c:pt idx="50">
                  <c:v>8.9012999999999991E-3</c:v>
                </c:pt>
                <c:pt idx="51">
                  <c:v>8.6873000000000002E-3</c:v>
                </c:pt>
                <c:pt idx="52">
                  <c:v>8.4732000000000002E-3</c:v>
                </c:pt>
                <c:pt idx="53">
                  <c:v>8.2591999999999995E-3</c:v>
                </c:pt>
                <c:pt idx="54">
                  <c:v>8.0452000000000006E-3</c:v>
                </c:pt>
                <c:pt idx="55">
                  <c:v>7.8312E-3</c:v>
                </c:pt>
                <c:pt idx="56">
                  <c:v>7.6172000000000002E-3</c:v>
                </c:pt>
                <c:pt idx="57">
                  <c:v>7.4032000000000004E-3</c:v>
                </c:pt>
                <c:pt idx="58">
                  <c:v>7.1891999999999998E-3</c:v>
                </c:pt>
                <c:pt idx="59">
                  <c:v>6.9750999999999997E-3</c:v>
                </c:pt>
                <c:pt idx="60">
                  <c:v>6.7610999999999999E-3</c:v>
                </c:pt>
                <c:pt idx="61">
                  <c:v>6.5471000000000001E-3</c:v>
                </c:pt>
                <c:pt idx="62">
                  <c:v>6.3331000000000004E-3</c:v>
                </c:pt>
                <c:pt idx="63">
                  <c:v>6.1190999999999997E-3</c:v>
                </c:pt>
                <c:pt idx="64">
                  <c:v>5.9050999999999999E-3</c:v>
                </c:pt>
                <c:pt idx="65">
                  <c:v>5.6911000000000002E-3</c:v>
                </c:pt>
                <c:pt idx="66">
                  <c:v>5.4771000000000004E-3</c:v>
                </c:pt>
                <c:pt idx="67">
                  <c:v>5.2630000000000003E-3</c:v>
                </c:pt>
                <c:pt idx="68">
                  <c:v>5.0489999999999997E-3</c:v>
                </c:pt>
                <c:pt idx="69">
                  <c:v>4.8349999999999999E-3</c:v>
                </c:pt>
                <c:pt idx="70">
                  <c:v>4.6210000000000001E-3</c:v>
                </c:pt>
                <c:pt idx="71">
                  <c:v>4.4070000000000003E-3</c:v>
                </c:pt>
                <c:pt idx="72">
                  <c:v>4.1929999999999997E-3</c:v>
                </c:pt>
                <c:pt idx="73">
                  <c:v>3.9789999999999999E-3</c:v>
                </c:pt>
                <c:pt idx="74">
                  <c:v>3.7818000000000001E-3</c:v>
                </c:pt>
                <c:pt idx="75">
                  <c:v>3.6013999999999998E-3</c:v>
                </c:pt>
                <c:pt idx="76">
                  <c:v>3.4378E-3</c:v>
                </c:pt>
                <c:pt idx="77">
                  <c:v>3.2910000000000001E-3</c:v>
                </c:pt>
                <c:pt idx="78">
                  <c:v>3.1611E-3</c:v>
                </c:pt>
                <c:pt idx="79">
                  <c:v>3.0479000000000001E-3</c:v>
                </c:pt>
                <c:pt idx="80">
                  <c:v>2.9516E-3</c:v>
                </c:pt>
                <c:pt idx="81">
                  <c:v>2.8720999999999998E-3</c:v>
                </c:pt>
                <c:pt idx="82">
                  <c:v>2.8094000000000001E-3</c:v>
                </c:pt>
                <c:pt idx="83">
                  <c:v>2.7634999999999999E-3</c:v>
                </c:pt>
                <c:pt idx="84">
                  <c:v>2.7344000000000001E-3</c:v>
                </c:pt>
                <c:pt idx="85">
                  <c:v>2.7052999999999999E-3</c:v>
                </c:pt>
                <c:pt idx="86">
                  <c:v>2.6762000000000001E-3</c:v>
                </c:pt>
                <c:pt idx="87">
                  <c:v>2.6470999999999999E-3</c:v>
                </c:pt>
                <c:pt idx="88">
                  <c:v>2.6180000000000001E-3</c:v>
                </c:pt>
                <c:pt idx="89">
                  <c:v>2.5888999999999999E-3</c:v>
                </c:pt>
                <c:pt idx="90">
                  <c:v>2.5598000000000001E-3</c:v>
                </c:pt>
                <c:pt idx="91">
                  <c:v>2.5306999999999999E-3</c:v>
                </c:pt>
                <c:pt idx="92">
                  <c:v>2.5016999999999999E-3</c:v>
                </c:pt>
                <c:pt idx="93">
                  <c:v>2.4726000000000001E-3</c:v>
                </c:pt>
                <c:pt idx="94">
                  <c:v>2.4434999999999999E-3</c:v>
                </c:pt>
                <c:pt idx="95">
                  <c:v>2.4144000000000001E-3</c:v>
                </c:pt>
                <c:pt idx="96">
                  <c:v>2.3852999999999999E-3</c:v>
                </c:pt>
                <c:pt idx="97">
                  <c:v>2.3562000000000001E-3</c:v>
                </c:pt>
                <c:pt idx="98">
                  <c:v>2.3270999999999999E-3</c:v>
                </c:pt>
                <c:pt idx="99">
                  <c:v>2.2980000000000001E-3</c:v>
                </c:pt>
                <c:pt idx="100">
                  <c:v>2.2688999999999999E-3</c:v>
                </c:pt>
                <c:pt idx="101">
                  <c:v>2.2399E-3</c:v>
                </c:pt>
                <c:pt idx="102">
                  <c:v>2.2108000000000002E-3</c:v>
                </c:pt>
                <c:pt idx="103">
                  <c:v>2.1817E-3</c:v>
                </c:pt>
                <c:pt idx="104">
                  <c:v>2.1526000000000002E-3</c:v>
                </c:pt>
                <c:pt idx="105">
                  <c:v>2.1235E-3</c:v>
                </c:pt>
                <c:pt idx="106">
                  <c:v>2.0944000000000002E-3</c:v>
                </c:pt>
                <c:pt idx="107">
                  <c:v>2.0652999999999999E-3</c:v>
                </c:pt>
                <c:pt idx="108">
                  <c:v>2.0362000000000002E-3</c:v>
                </c:pt>
                <c:pt idx="109">
                  <c:v>2.0070999999999999E-3</c:v>
                </c:pt>
                <c:pt idx="110">
                  <c:v>1.9781E-3</c:v>
                </c:pt>
                <c:pt idx="111">
                  <c:v>1.949E-3</c:v>
                </c:pt>
                <c:pt idx="112">
                  <c:v>1.9199E-3</c:v>
                </c:pt>
                <c:pt idx="113">
                  <c:v>1.8908E-3</c:v>
                </c:pt>
                <c:pt idx="114">
                  <c:v>1.8617E-3</c:v>
                </c:pt>
                <c:pt idx="115">
                  <c:v>1.8326E-3</c:v>
                </c:pt>
                <c:pt idx="116">
                  <c:v>1.8035E-3</c:v>
                </c:pt>
                <c:pt idx="117">
                  <c:v>1.7744E-3</c:v>
                </c:pt>
                <c:pt idx="118">
                  <c:v>1.7453E-3</c:v>
                </c:pt>
                <c:pt idx="119">
                  <c:v>1.7163E-3</c:v>
                </c:pt>
                <c:pt idx="120">
                  <c:v>1.6872E-3</c:v>
                </c:pt>
                <c:pt idx="121">
                  <c:v>1.6581E-3</c:v>
                </c:pt>
                <c:pt idx="122">
                  <c:v>1.629E-3</c:v>
                </c:pt>
                <c:pt idx="123">
                  <c:v>1.5999E-3</c:v>
                </c:pt>
                <c:pt idx="124">
                  <c:v>1.5708E-3</c:v>
                </c:pt>
                <c:pt idx="125">
                  <c:v>1.5417E-3</c:v>
                </c:pt>
                <c:pt idx="126">
                  <c:v>1.5126E-3</c:v>
                </c:pt>
                <c:pt idx="127">
                  <c:v>1.4835E-3</c:v>
                </c:pt>
                <c:pt idx="128">
                  <c:v>1.4544E-3</c:v>
                </c:pt>
                <c:pt idx="129">
                  <c:v>1.4254000000000001E-3</c:v>
                </c:pt>
                <c:pt idx="130">
                  <c:v>1.3963000000000001E-3</c:v>
                </c:pt>
                <c:pt idx="131">
                  <c:v>1.3672000000000001E-3</c:v>
                </c:pt>
                <c:pt idx="132">
                  <c:v>1.3381000000000001E-3</c:v>
                </c:pt>
                <c:pt idx="133">
                  <c:v>1.3090000000000001E-3</c:v>
                </c:pt>
                <c:pt idx="134">
                  <c:v>1.2799E-3</c:v>
                </c:pt>
                <c:pt idx="135">
                  <c:v>1.2508E-3</c:v>
                </c:pt>
                <c:pt idx="136">
                  <c:v>1.2217E-3</c:v>
                </c:pt>
                <c:pt idx="137">
                  <c:v>1.1926E-3</c:v>
                </c:pt>
                <c:pt idx="138">
                  <c:v>1.1636000000000001E-3</c:v>
                </c:pt>
                <c:pt idx="139">
                  <c:v>1.1345000000000001E-3</c:v>
                </c:pt>
                <c:pt idx="140">
                  <c:v>1.1054000000000001E-3</c:v>
                </c:pt>
                <c:pt idx="141">
                  <c:v>1.0763000000000001E-3</c:v>
                </c:pt>
                <c:pt idx="142">
                  <c:v>1.0472000000000001E-3</c:v>
                </c:pt>
                <c:pt idx="143">
                  <c:v>1.0181000000000001E-3</c:v>
                </c:pt>
                <c:pt idx="144">
                  <c:v>9.8900000000000008E-4</c:v>
                </c:pt>
                <c:pt idx="145">
                  <c:v>9.5989999999999997E-4</c:v>
                </c:pt>
                <c:pt idx="146">
                  <c:v>9.3079999999999997E-4</c:v>
                </c:pt>
                <c:pt idx="147">
                  <c:v>9.0180000000000002E-4</c:v>
                </c:pt>
                <c:pt idx="148">
                  <c:v>8.7270000000000002E-4</c:v>
                </c:pt>
                <c:pt idx="149">
                  <c:v>8.4360000000000001E-4</c:v>
                </c:pt>
                <c:pt idx="150">
                  <c:v>8.1450000000000001E-4</c:v>
                </c:pt>
                <c:pt idx="151">
                  <c:v>7.8540000000000001E-4</c:v>
                </c:pt>
                <c:pt idx="152">
                  <c:v>7.5630000000000001E-4</c:v>
                </c:pt>
                <c:pt idx="153">
                  <c:v>7.272E-4</c:v>
                </c:pt>
                <c:pt idx="154">
                  <c:v>6.981E-4</c:v>
                </c:pt>
                <c:pt idx="155">
                  <c:v>6.69E-4</c:v>
                </c:pt>
                <c:pt idx="156">
                  <c:v>6.4000000000000005E-4</c:v>
                </c:pt>
                <c:pt idx="157">
                  <c:v>6.1090000000000005E-4</c:v>
                </c:pt>
                <c:pt idx="158">
                  <c:v>5.8180000000000005E-4</c:v>
                </c:pt>
                <c:pt idx="159">
                  <c:v>5.5270000000000004E-4</c:v>
                </c:pt>
                <c:pt idx="160">
                  <c:v>5.2360000000000004E-4</c:v>
                </c:pt>
                <c:pt idx="161">
                  <c:v>4.9450000000000004E-4</c:v>
                </c:pt>
                <c:pt idx="162">
                  <c:v>4.6539999999999998E-4</c:v>
                </c:pt>
                <c:pt idx="163">
                  <c:v>4.3629999999999998E-4</c:v>
                </c:pt>
                <c:pt idx="164">
                  <c:v>4.0719999999999998E-4</c:v>
                </c:pt>
                <c:pt idx="165">
                  <c:v>3.7819999999999998E-4</c:v>
                </c:pt>
                <c:pt idx="166">
                  <c:v>3.4909999999999997E-4</c:v>
                </c:pt>
                <c:pt idx="167">
                  <c:v>3.2000000000000003E-4</c:v>
                </c:pt>
                <c:pt idx="168">
                  <c:v>2.9090000000000002E-4</c:v>
                </c:pt>
                <c:pt idx="169">
                  <c:v>2.6180000000000002E-4</c:v>
                </c:pt>
                <c:pt idx="170">
                  <c:v>2.3269999999999999E-4</c:v>
                </c:pt>
                <c:pt idx="171">
                  <c:v>2.0359999999999999E-4</c:v>
                </c:pt>
                <c:pt idx="172">
                  <c:v>1.7450000000000001E-4</c:v>
                </c:pt>
                <c:pt idx="173">
                  <c:v>1.4540000000000001E-4</c:v>
                </c:pt>
                <c:pt idx="174">
                  <c:v>1.1900000000000001E-4</c:v>
                </c:pt>
                <c:pt idx="175">
                  <c:v>9.5199999999999997E-5</c:v>
                </c:pt>
                <c:pt idx="176">
                  <c:v>7.3999999999999996E-5</c:v>
                </c:pt>
                <c:pt idx="177">
                  <c:v>5.5500000000000001E-5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71-45BE-BF92-6277D4FBF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50"/>
          <c:min val="1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2.0000000000000004E-2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HV - Mid 2</a:t>
            </a:r>
          </a:p>
        </c:rich>
      </c:tx>
      <c:layout>
        <c:manualLayout>
          <c:xMode val="edge"/>
          <c:yMode val="edge"/>
          <c:x val="0.4795722399406960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r1'!$CW$7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r1'!$CW$8:$CW$208</c:f>
              <c:numCache>
                <c:formatCode>0.0000000</c:formatCode>
                <c:ptCount val="201"/>
                <c:pt idx="0" formatCode="_(* #,##0.0000000_);_(* \(#,##0.0000000\);_(* &quot;-&quot;??_);_(@_)">
                  <c:v>0.91564270000000003</c:v>
                </c:pt>
                <c:pt idx="1">
                  <c:v>0.91545960000000004</c:v>
                </c:pt>
                <c:pt idx="2">
                  <c:v>0.62683449999999996</c:v>
                </c:pt>
                <c:pt idx="3">
                  <c:v>0.19346669999999999</c:v>
                </c:pt>
                <c:pt idx="4">
                  <c:v>0.1143348</c:v>
                </c:pt>
                <c:pt idx="5">
                  <c:v>8.8123999999999994E-2</c:v>
                </c:pt>
                <c:pt idx="6">
                  <c:v>7.54996E-2</c:v>
                </c:pt>
                <c:pt idx="7">
                  <c:v>6.9641300000000003E-2</c:v>
                </c:pt>
                <c:pt idx="8">
                  <c:v>5.9627600000000003E-2</c:v>
                </c:pt>
                <c:pt idx="9">
                  <c:v>5.0781300000000001E-2</c:v>
                </c:pt>
                <c:pt idx="10">
                  <c:v>4.4256700000000003E-2</c:v>
                </c:pt>
                <c:pt idx="11">
                  <c:v>3.7808099999999997E-2</c:v>
                </c:pt>
                <c:pt idx="12">
                  <c:v>3.17582E-2</c:v>
                </c:pt>
                <c:pt idx="13">
                  <c:v>2.97614E-2</c:v>
                </c:pt>
                <c:pt idx="14">
                  <c:v>2.5301000000000001E-2</c:v>
                </c:pt>
                <c:pt idx="15">
                  <c:v>2.3106600000000001E-2</c:v>
                </c:pt>
                <c:pt idx="16">
                  <c:v>2.0930899999999999E-2</c:v>
                </c:pt>
                <c:pt idx="17">
                  <c:v>1.8830400000000001E-2</c:v>
                </c:pt>
                <c:pt idx="18">
                  <c:v>1.7389399999999999E-2</c:v>
                </c:pt>
                <c:pt idx="19">
                  <c:v>1.55409E-2</c:v>
                </c:pt>
                <c:pt idx="20">
                  <c:v>1.42378E-2</c:v>
                </c:pt>
                <c:pt idx="21">
                  <c:v>1.2619699999999999E-2</c:v>
                </c:pt>
                <c:pt idx="22">
                  <c:v>1.1490500000000001E-2</c:v>
                </c:pt>
                <c:pt idx="23">
                  <c:v>1.0767799999999999E-2</c:v>
                </c:pt>
                <c:pt idx="24">
                  <c:v>9.7654000000000005E-3</c:v>
                </c:pt>
                <c:pt idx="25">
                  <c:v>8.7951000000000001E-3</c:v>
                </c:pt>
                <c:pt idx="26">
                  <c:v>7.8347999999999994E-3</c:v>
                </c:pt>
                <c:pt idx="27">
                  <c:v>7.3340000000000002E-3</c:v>
                </c:pt>
                <c:pt idx="28">
                  <c:v>6.2443000000000004E-3</c:v>
                </c:pt>
                <c:pt idx="29">
                  <c:v>5.5903999999999997E-3</c:v>
                </c:pt>
                <c:pt idx="30">
                  <c:v>5.1295999999999998E-3</c:v>
                </c:pt>
                <c:pt idx="31">
                  <c:v>4.4914000000000004E-3</c:v>
                </c:pt>
                <c:pt idx="32">
                  <c:v>3.8167000000000001E-3</c:v>
                </c:pt>
                <c:pt idx="33">
                  <c:v>3.5133E-3</c:v>
                </c:pt>
                <c:pt idx="34">
                  <c:v>3.0657000000000002E-3</c:v>
                </c:pt>
                <c:pt idx="35">
                  <c:v>2.8636E-3</c:v>
                </c:pt>
                <c:pt idx="36">
                  <c:v>2.6071000000000002E-3</c:v>
                </c:pt>
                <c:pt idx="37">
                  <c:v>2.3216000000000001E-3</c:v>
                </c:pt>
                <c:pt idx="38">
                  <c:v>2.0211000000000001E-3</c:v>
                </c:pt>
                <c:pt idx="39">
                  <c:v>1.769E-3</c:v>
                </c:pt>
                <c:pt idx="40">
                  <c:v>1.6034000000000001E-3</c:v>
                </c:pt>
                <c:pt idx="41">
                  <c:v>1.4825999999999999E-3</c:v>
                </c:pt>
                <c:pt idx="42">
                  <c:v>1.4166000000000001E-3</c:v>
                </c:pt>
                <c:pt idx="43">
                  <c:v>1.2995000000000001E-3</c:v>
                </c:pt>
                <c:pt idx="44">
                  <c:v>1.2001E-3</c:v>
                </c:pt>
                <c:pt idx="45">
                  <c:v>1.1141E-3</c:v>
                </c:pt>
                <c:pt idx="46">
                  <c:v>1.1203000000000001E-3</c:v>
                </c:pt>
                <c:pt idx="47">
                  <c:v>1.0551E-3</c:v>
                </c:pt>
                <c:pt idx="48">
                  <c:v>9.9109999999999997E-4</c:v>
                </c:pt>
                <c:pt idx="49">
                  <c:v>9.3990000000000002E-4</c:v>
                </c:pt>
                <c:pt idx="50">
                  <c:v>9.3099999999999997E-4</c:v>
                </c:pt>
                <c:pt idx="51">
                  <c:v>8.9030000000000001E-4</c:v>
                </c:pt>
                <c:pt idx="52">
                  <c:v>9.1509999999999996E-4</c:v>
                </c:pt>
                <c:pt idx="53">
                  <c:v>8.6939999999999999E-4</c:v>
                </c:pt>
                <c:pt idx="54">
                  <c:v>8.4400000000000002E-4</c:v>
                </c:pt>
                <c:pt idx="55">
                  <c:v>8.2930000000000005E-4</c:v>
                </c:pt>
                <c:pt idx="56">
                  <c:v>7.8850000000000003E-4</c:v>
                </c:pt>
                <c:pt idx="57">
                  <c:v>7.6079999999999995E-4</c:v>
                </c:pt>
                <c:pt idx="58">
                  <c:v>7.2610000000000003E-4</c:v>
                </c:pt>
                <c:pt idx="59">
                  <c:v>6.713E-4</c:v>
                </c:pt>
                <c:pt idx="60">
                  <c:v>6.3400000000000001E-4</c:v>
                </c:pt>
                <c:pt idx="61">
                  <c:v>6.2609999999999999E-4</c:v>
                </c:pt>
                <c:pt idx="62">
                  <c:v>5.7830000000000002E-4</c:v>
                </c:pt>
                <c:pt idx="63">
                  <c:v>5.3689999999999999E-4</c:v>
                </c:pt>
                <c:pt idx="64">
                  <c:v>4.9140000000000002E-4</c:v>
                </c:pt>
                <c:pt idx="65">
                  <c:v>4.437E-4</c:v>
                </c:pt>
                <c:pt idx="66">
                  <c:v>3.8410000000000001E-4</c:v>
                </c:pt>
                <c:pt idx="67">
                  <c:v>3.5419999999999999E-4</c:v>
                </c:pt>
                <c:pt idx="68">
                  <c:v>3.455E-4</c:v>
                </c:pt>
                <c:pt idx="69">
                  <c:v>3.5330000000000002E-4</c:v>
                </c:pt>
                <c:pt idx="70">
                  <c:v>3.4099999999999999E-4</c:v>
                </c:pt>
                <c:pt idx="71">
                  <c:v>3.3379999999999998E-4</c:v>
                </c:pt>
                <c:pt idx="72">
                  <c:v>3.213E-4</c:v>
                </c:pt>
                <c:pt idx="73">
                  <c:v>3.0440000000000003E-4</c:v>
                </c:pt>
                <c:pt idx="74">
                  <c:v>3.057E-4</c:v>
                </c:pt>
                <c:pt idx="75">
                  <c:v>3.143E-4</c:v>
                </c:pt>
                <c:pt idx="76">
                  <c:v>3.0699999999999998E-4</c:v>
                </c:pt>
                <c:pt idx="77">
                  <c:v>2.8469999999999998E-4</c:v>
                </c:pt>
                <c:pt idx="78">
                  <c:v>2.833E-4</c:v>
                </c:pt>
                <c:pt idx="79">
                  <c:v>2.7159999999999999E-4</c:v>
                </c:pt>
                <c:pt idx="80">
                  <c:v>2.5300000000000002E-4</c:v>
                </c:pt>
                <c:pt idx="81">
                  <c:v>2.2709999999999999E-4</c:v>
                </c:pt>
                <c:pt idx="82">
                  <c:v>2.065E-4</c:v>
                </c:pt>
                <c:pt idx="83">
                  <c:v>1.873E-4</c:v>
                </c:pt>
                <c:pt idx="84">
                  <c:v>1.6550000000000001E-4</c:v>
                </c:pt>
                <c:pt idx="85">
                  <c:v>1.561E-4</c:v>
                </c:pt>
                <c:pt idx="86">
                  <c:v>1.2769999999999999E-4</c:v>
                </c:pt>
                <c:pt idx="87">
                  <c:v>1.142E-4</c:v>
                </c:pt>
                <c:pt idx="88">
                  <c:v>1.0179999999999999E-4</c:v>
                </c:pt>
                <c:pt idx="89">
                  <c:v>9.09E-5</c:v>
                </c:pt>
                <c:pt idx="90">
                  <c:v>7.0099999999999996E-5</c:v>
                </c:pt>
                <c:pt idx="91">
                  <c:v>5.7899999999999998E-5</c:v>
                </c:pt>
                <c:pt idx="92">
                  <c:v>5.0399999999999999E-5</c:v>
                </c:pt>
                <c:pt idx="93">
                  <c:v>4.4799999999999998E-5</c:v>
                </c:pt>
                <c:pt idx="94">
                  <c:v>3.8600000000000003E-5</c:v>
                </c:pt>
                <c:pt idx="95">
                  <c:v>3.7299999999999999E-5</c:v>
                </c:pt>
                <c:pt idx="96">
                  <c:v>3.4400000000000003E-5</c:v>
                </c:pt>
                <c:pt idx="97">
                  <c:v>3.4100000000000002E-5</c:v>
                </c:pt>
                <c:pt idx="98">
                  <c:v>3.2400000000000001E-5</c:v>
                </c:pt>
                <c:pt idx="99">
                  <c:v>3.0000000000000001E-5</c:v>
                </c:pt>
                <c:pt idx="100">
                  <c:v>3.1000000000000001E-5</c:v>
                </c:pt>
                <c:pt idx="101">
                  <c:v>2.9899999999999998E-5</c:v>
                </c:pt>
                <c:pt idx="102">
                  <c:v>2.8500000000000002E-5</c:v>
                </c:pt>
                <c:pt idx="103">
                  <c:v>2.6599999999999999E-5</c:v>
                </c:pt>
                <c:pt idx="104">
                  <c:v>2.7699999999999999E-5</c:v>
                </c:pt>
                <c:pt idx="105">
                  <c:v>2.41E-5</c:v>
                </c:pt>
                <c:pt idx="106">
                  <c:v>2.4199999999999999E-5</c:v>
                </c:pt>
                <c:pt idx="107">
                  <c:v>2.05E-5</c:v>
                </c:pt>
                <c:pt idx="108">
                  <c:v>1.8300000000000001E-5</c:v>
                </c:pt>
                <c:pt idx="109">
                  <c:v>1.45E-5</c:v>
                </c:pt>
                <c:pt idx="110">
                  <c:v>1.11E-5</c:v>
                </c:pt>
                <c:pt idx="111">
                  <c:v>7.0999999999999998E-6</c:v>
                </c:pt>
                <c:pt idx="112">
                  <c:v>2.7999999999999999E-6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83-4196-8329-E8C9F4DD7A50}"/>
            </c:ext>
          </c:extLst>
        </c:ser>
        <c:ser>
          <c:idx val="1"/>
          <c:order val="1"/>
          <c:tx>
            <c:strRef>
              <c:f>'FF - r1'!$CX$7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r1'!$CX$8:$CX$208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83-4196-8329-E8C9F4DD7A50}"/>
            </c:ext>
          </c:extLst>
        </c:ser>
        <c:ser>
          <c:idx val="2"/>
          <c:order val="2"/>
          <c:tx>
            <c:strRef>
              <c:f>'FF - r1'!$CY$7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r1'!$CY$8:$CY$208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0.99997999999999998</c:v>
                </c:pt>
                <c:pt idx="2">
                  <c:v>0.95</c:v>
                </c:pt>
                <c:pt idx="3">
                  <c:v>0.64443410000000001</c:v>
                </c:pt>
                <c:pt idx="4">
                  <c:v>0.26558690000000001</c:v>
                </c:pt>
                <c:pt idx="5">
                  <c:v>0.17768249999999999</c:v>
                </c:pt>
                <c:pt idx="6">
                  <c:v>0.1381474</c:v>
                </c:pt>
                <c:pt idx="7">
                  <c:v>9.9907899999999994E-2</c:v>
                </c:pt>
                <c:pt idx="8">
                  <c:v>7.7388700000000005E-2</c:v>
                </c:pt>
                <c:pt idx="9">
                  <c:v>6.2864799999999998E-2</c:v>
                </c:pt>
                <c:pt idx="10">
                  <c:v>5.3258199999999999E-2</c:v>
                </c:pt>
                <c:pt idx="11">
                  <c:v>4.37127E-2</c:v>
                </c:pt>
                <c:pt idx="12">
                  <c:v>3.6272600000000002E-2</c:v>
                </c:pt>
                <c:pt idx="13">
                  <c:v>2.8780500000000001E-2</c:v>
                </c:pt>
                <c:pt idx="14">
                  <c:v>2.2154299999999998E-2</c:v>
                </c:pt>
                <c:pt idx="15">
                  <c:v>1.9524799999999998E-2</c:v>
                </c:pt>
                <c:pt idx="16">
                  <c:v>1.82883E-2</c:v>
                </c:pt>
                <c:pt idx="17">
                  <c:v>1.7143499999999999E-2</c:v>
                </c:pt>
                <c:pt idx="18">
                  <c:v>1.63809E-2</c:v>
                </c:pt>
                <c:pt idx="19">
                  <c:v>1.59562E-2</c:v>
                </c:pt>
                <c:pt idx="20">
                  <c:v>1.5646E-2</c:v>
                </c:pt>
                <c:pt idx="21">
                  <c:v>1.52856E-2</c:v>
                </c:pt>
                <c:pt idx="22">
                  <c:v>1.4992699999999999E-2</c:v>
                </c:pt>
                <c:pt idx="23">
                  <c:v>1.4679599999999999E-2</c:v>
                </c:pt>
                <c:pt idx="24">
                  <c:v>1.44656E-2</c:v>
                </c:pt>
                <c:pt idx="25">
                  <c:v>1.42516E-2</c:v>
                </c:pt>
                <c:pt idx="26">
                  <c:v>1.4037600000000001E-2</c:v>
                </c:pt>
                <c:pt idx="27">
                  <c:v>1.38236E-2</c:v>
                </c:pt>
                <c:pt idx="28">
                  <c:v>1.3609599999999999E-2</c:v>
                </c:pt>
                <c:pt idx="29">
                  <c:v>1.3395499999999999E-2</c:v>
                </c:pt>
                <c:pt idx="30">
                  <c:v>1.3181500000000001E-2</c:v>
                </c:pt>
                <c:pt idx="31">
                  <c:v>1.29675E-2</c:v>
                </c:pt>
                <c:pt idx="32">
                  <c:v>1.2753499999999999E-2</c:v>
                </c:pt>
                <c:pt idx="33">
                  <c:v>1.25395E-2</c:v>
                </c:pt>
                <c:pt idx="34">
                  <c:v>1.23255E-2</c:v>
                </c:pt>
                <c:pt idx="35">
                  <c:v>1.2111500000000001E-2</c:v>
                </c:pt>
                <c:pt idx="36">
                  <c:v>1.18975E-2</c:v>
                </c:pt>
                <c:pt idx="37">
                  <c:v>1.16834E-2</c:v>
                </c:pt>
                <c:pt idx="38">
                  <c:v>1.1469399999999999E-2</c:v>
                </c:pt>
                <c:pt idx="39">
                  <c:v>1.12554E-2</c:v>
                </c:pt>
                <c:pt idx="40">
                  <c:v>1.10414E-2</c:v>
                </c:pt>
                <c:pt idx="41">
                  <c:v>1.0827399999999999E-2</c:v>
                </c:pt>
                <c:pt idx="42">
                  <c:v>1.06134E-2</c:v>
                </c:pt>
                <c:pt idx="43">
                  <c:v>1.03994E-2</c:v>
                </c:pt>
                <c:pt idx="44">
                  <c:v>1.01853E-2</c:v>
                </c:pt>
                <c:pt idx="45">
                  <c:v>9.9713000000000006E-3</c:v>
                </c:pt>
                <c:pt idx="46">
                  <c:v>9.7573E-3</c:v>
                </c:pt>
                <c:pt idx="47">
                  <c:v>9.5432999999999994E-3</c:v>
                </c:pt>
                <c:pt idx="48">
                  <c:v>9.3293000000000004E-3</c:v>
                </c:pt>
                <c:pt idx="49">
                  <c:v>9.1152999999999998E-3</c:v>
                </c:pt>
                <c:pt idx="50">
                  <c:v>8.9012999999999991E-3</c:v>
                </c:pt>
                <c:pt idx="51">
                  <c:v>8.6873000000000002E-3</c:v>
                </c:pt>
                <c:pt idx="52">
                  <c:v>8.4732000000000002E-3</c:v>
                </c:pt>
                <c:pt idx="53">
                  <c:v>8.2591999999999995E-3</c:v>
                </c:pt>
                <c:pt idx="54">
                  <c:v>8.0452000000000006E-3</c:v>
                </c:pt>
                <c:pt idx="55">
                  <c:v>7.8312E-3</c:v>
                </c:pt>
                <c:pt idx="56">
                  <c:v>7.6172000000000002E-3</c:v>
                </c:pt>
                <c:pt idx="57">
                  <c:v>7.4032000000000004E-3</c:v>
                </c:pt>
                <c:pt idx="58">
                  <c:v>7.1891999999999998E-3</c:v>
                </c:pt>
                <c:pt idx="59">
                  <c:v>6.9750999999999997E-3</c:v>
                </c:pt>
                <c:pt idx="60">
                  <c:v>6.7610999999999999E-3</c:v>
                </c:pt>
                <c:pt idx="61">
                  <c:v>6.5471000000000001E-3</c:v>
                </c:pt>
                <c:pt idx="62">
                  <c:v>6.3331000000000004E-3</c:v>
                </c:pt>
                <c:pt idx="63">
                  <c:v>6.1190999999999997E-3</c:v>
                </c:pt>
                <c:pt idx="64">
                  <c:v>5.9050999999999999E-3</c:v>
                </c:pt>
                <c:pt idx="65">
                  <c:v>5.6911000000000002E-3</c:v>
                </c:pt>
                <c:pt idx="66">
                  <c:v>5.4771000000000004E-3</c:v>
                </c:pt>
                <c:pt idx="67">
                  <c:v>5.2630000000000003E-3</c:v>
                </c:pt>
                <c:pt idx="68">
                  <c:v>5.0489999999999997E-3</c:v>
                </c:pt>
                <c:pt idx="69">
                  <c:v>4.8349999999999999E-3</c:v>
                </c:pt>
                <c:pt idx="70">
                  <c:v>4.6210000000000001E-3</c:v>
                </c:pt>
                <c:pt idx="71">
                  <c:v>4.4070000000000003E-3</c:v>
                </c:pt>
                <c:pt idx="72">
                  <c:v>4.1929999999999997E-3</c:v>
                </c:pt>
                <c:pt idx="73">
                  <c:v>3.9789999999999999E-3</c:v>
                </c:pt>
                <c:pt idx="74">
                  <c:v>3.7818000000000001E-3</c:v>
                </c:pt>
                <c:pt idx="75">
                  <c:v>3.6013999999999998E-3</c:v>
                </c:pt>
                <c:pt idx="76">
                  <c:v>3.4378E-3</c:v>
                </c:pt>
                <c:pt idx="77">
                  <c:v>3.2910000000000001E-3</c:v>
                </c:pt>
                <c:pt idx="78">
                  <c:v>3.1611E-3</c:v>
                </c:pt>
                <c:pt idx="79">
                  <c:v>3.0479000000000001E-3</c:v>
                </c:pt>
                <c:pt idx="80">
                  <c:v>2.9516E-3</c:v>
                </c:pt>
                <c:pt idx="81">
                  <c:v>2.8720999999999998E-3</c:v>
                </c:pt>
                <c:pt idx="82">
                  <c:v>2.8094000000000001E-3</c:v>
                </c:pt>
                <c:pt idx="83">
                  <c:v>2.7634999999999999E-3</c:v>
                </c:pt>
                <c:pt idx="84">
                  <c:v>2.7344000000000001E-3</c:v>
                </c:pt>
                <c:pt idx="85">
                  <c:v>2.7052999999999999E-3</c:v>
                </c:pt>
                <c:pt idx="86">
                  <c:v>2.6762000000000001E-3</c:v>
                </c:pt>
                <c:pt idx="87">
                  <c:v>2.6470999999999999E-3</c:v>
                </c:pt>
                <c:pt idx="88">
                  <c:v>2.6180000000000001E-3</c:v>
                </c:pt>
                <c:pt idx="89">
                  <c:v>2.5888999999999999E-3</c:v>
                </c:pt>
                <c:pt idx="90">
                  <c:v>2.5598000000000001E-3</c:v>
                </c:pt>
                <c:pt idx="91">
                  <c:v>2.5306999999999999E-3</c:v>
                </c:pt>
                <c:pt idx="92">
                  <c:v>2.5016999999999999E-3</c:v>
                </c:pt>
                <c:pt idx="93">
                  <c:v>2.4726000000000001E-3</c:v>
                </c:pt>
                <c:pt idx="94">
                  <c:v>2.4434999999999999E-3</c:v>
                </c:pt>
                <c:pt idx="95">
                  <c:v>2.4144000000000001E-3</c:v>
                </c:pt>
                <c:pt idx="96">
                  <c:v>2.3852999999999999E-3</c:v>
                </c:pt>
                <c:pt idx="97">
                  <c:v>2.3562000000000001E-3</c:v>
                </c:pt>
                <c:pt idx="98">
                  <c:v>2.3270999999999999E-3</c:v>
                </c:pt>
                <c:pt idx="99">
                  <c:v>2.2980000000000001E-3</c:v>
                </c:pt>
                <c:pt idx="100">
                  <c:v>2.2688999999999999E-3</c:v>
                </c:pt>
                <c:pt idx="101">
                  <c:v>2.2399E-3</c:v>
                </c:pt>
                <c:pt idx="102">
                  <c:v>2.2108000000000002E-3</c:v>
                </c:pt>
                <c:pt idx="103">
                  <c:v>2.1817E-3</c:v>
                </c:pt>
                <c:pt idx="104">
                  <c:v>2.1526000000000002E-3</c:v>
                </c:pt>
                <c:pt idx="105">
                  <c:v>2.1235E-3</c:v>
                </c:pt>
                <c:pt idx="106">
                  <c:v>2.0944000000000002E-3</c:v>
                </c:pt>
                <c:pt idx="107">
                  <c:v>2.0652999999999999E-3</c:v>
                </c:pt>
                <c:pt idx="108">
                  <c:v>2.0362000000000002E-3</c:v>
                </c:pt>
                <c:pt idx="109">
                  <c:v>2.0070999999999999E-3</c:v>
                </c:pt>
                <c:pt idx="110">
                  <c:v>1.9781E-3</c:v>
                </c:pt>
                <c:pt idx="111">
                  <c:v>1.949E-3</c:v>
                </c:pt>
                <c:pt idx="112">
                  <c:v>1.9199E-3</c:v>
                </c:pt>
                <c:pt idx="113">
                  <c:v>1.8908E-3</c:v>
                </c:pt>
                <c:pt idx="114">
                  <c:v>1.8617E-3</c:v>
                </c:pt>
                <c:pt idx="115">
                  <c:v>1.8326E-3</c:v>
                </c:pt>
                <c:pt idx="116">
                  <c:v>1.8035E-3</c:v>
                </c:pt>
                <c:pt idx="117">
                  <c:v>1.7744E-3</c:v>
                </c:pt>
                <c:pt idx="118">
                  <c:v>1.7453E-3</c:v>
                </c:pt>
                <c:pt idx="119">
                  <c:v>1.7163E-3</c:v>
                </c:pt>
                <c:pt idx="120">
                  <c:v>1.6872E-3</c:v>
                </c:pt>
                <c:pt idx="121">
                  <c:v>1.6581E-3</c:v>
                </c:pt>
                <c:pt idx="122">
                  <c:v>1.629E-3</c:v>
                </c:pt>
                <c:pt idx="123">
                  <c:v>1.5999E-3</c:v>
                </c:pt>
                <c:pt idx="124">
                  <c:v>1.5708E-3</c:v>
                </c:pt>
                <c:pt idx="125">
                  <c:v>1.5417E-3</c:v>
                </c:pt>
                <c:pt idx="126">
                  <c:v>1.5126E-3</c:v>
                </c:pt>
                <c:pt idx="127">
                  <c:v>1.4835E-3</c:v>
                </c:pt>
                <c:pt idx="128">
                  <c:v>1.4544E-3</c:v>
                </c:pt>
                <c:pt idx="129">
                  <c:v>1.4254000000000001E-3</c:v>
                </c:pt>
                <c:pt idx="130">
                  <c:v>1.3963000000000001E-3</c:v>
                </c:pt>
                <c:pt idx="131">
                  <c:v>1.3672000000000001E-3</c:v>
                </c:pt>
                <c:pt idx="132">
                  <c:v>1.3381000000000001E-3</c:v>
                </c:pt>
                <c:pt idx="133">
                  <c:v>1.3090000000000001E-3</c:v>
                </c:pt>
                <c:pt idx="134">
                  <c:v>1.2799E-3</c:v>
                </c:pt>
                <c:pt idx="135">
                  <c:v>1.2508E-3</c:v>
                </c:pt>
                <c:pt idx="136">
                  <c:v>1.2217E-3</c:v>
                </c:pt>
                <c:pt idx="137">
                  <c:v>1.1926E-3</c:v>
                </c:pt>
                <c:pt idx="138">
                  <c:v>1.1636000000000001E-3</c:v>
                </c:pt>
                <c:pt idx="139">
                  <c:v>1.1345000000000001E-3</c:v>
                </c:pt>
                <c:pt idx="140">
                  <c:v>1.1054000000000001E-3</c:v>
                </c:pt>
                <c:pt idx="141">
                  <c:v>1.0763000000000001E-3</c:v>
                </c:pt>
                <c:pt idx="142">
                  <c:v>1.0472000000000001E-3</c:v>
                </c:pt>
                <c:pt idx="143">
                  <c:v>1.0181000000000001E-3</c:v>
                </c:pt>
                <c:pt idx="144">
                  <c:v>9.8900000000000008E-4</c:v>
                </c:pt>
                <c:pt idx="145">
                  <c:v>9.5989999999999997E-4</c:v>
                </c:pt>
                <c:pt idx="146">
                  <c:v>9.3079999999999997E-4</c:v>
                </c:pt>
                <c:pt idx="147">
                  <c:v>9.0180000000000002E-4</c:v>
                </c:pt>
                <c:pt idx="148">
                  <c:v>8.7270000000000002E-4</c:v>
                </c:pt>
                <c:pt idx="149">
                  <c:v>8.4360000000000001E-4</c:v>
                </c:pt>
                <c:pt idx="150">
                  <c:v>8.1450000000000001E-4</c:v>
                </c:pt>
                <c:pt idx="151">
                  <c:v>7.8540000000000001E-4</c:v>
                </c:pt>
                <c:pt idx="152">
                  <c:v>7.5630000000000001E-4</c:v>
                </c:pt>
                <c:pt idx="153">
                  <c:v>7.272E-4</c:v>
                </c:pt>
                <c:pt idx="154">
                  <c:v>6.981E-4</c:v>
                </c:pt>
                <c:pt idx="155">
                  <c:v>6.69E-4</c:v>
                </c:pt>
                <c:pt idx="156">
                  <c:v>6.4000000000000005E-4</c:v>
                </c:pt>
                <c:pt idx="157">
                  <c:v>6.1090000000000005E-4</c:v>
                </c:pt>
                <c:pt idx="158">
                  <c:v>5.8180000000000005E-4</c:v>
                </c:pt>
                <c:pt idx="159">
                  <c:v>5.5270000000000004E-4</c:v>
                </c:pt>
                <c:pt idx="160">
                  <c:v>5.2360000000000004E-4</c:v>
                </c:pt>
                <c:pt idx="161">
                  <c:v>4.9450000000000004E-4</c:v>
                </c:pt>
                <c:pt idx="162">
                  <c:v>4.6539999999999998E-4</c:v>
                </c:pt>
                <c:pt idx="163">
                  <c:v>4.3629999999999998E-4</c:v>
                </c:pt>
                <c:pt idx="164">
                  <c:v>4.0719999999999998E-4</c:v>
                </c:pt>
                <c:pt idx="165">
                  <c:v>3.7819999999999998E-4</c:v>
                </c:pt>
                <c:pt idx="166">
                  <c:v>3.4909999999999997E-4</c:v>
                </c:pt>
                <c:pt idx="167">
                  <c:v>3.2000000000000003E-4</c:v>
                </c:pt>
                <c:pt idx="168">
                  <c:v>2.9090000000000002E-4</c:v>
                </c:pt>
                <c:pt idx="169">
                  <c:v>2.6180000000000002E-4</c:v>
                </c:pt>
                <c:pt idx="170">
                  <c:v>2.3269999999999999E-4</c:v>
                </c:pt>
                <c:pt idx="171">
                  <c:v>2.0359999999999999E-4</c:v>
                </c:pt>
                <c:pt idx="172">
                  <c:v>1.7450000000000001E-4</c:v>
                </c:pt>
                <c:pt idx="173">
                  <c:v>1.4540000000000001E-4</c:v>
                </c:pt>
                <c:pt idx="174">
                  <c:v>1.1900000000000001E-4</c:v>
                </c:pt>
                <c:pt idx="175">
                  <c:v>9.5199999999999997E-5</c:v>
                </c:pt>
                <c:pt idx="176">
                  <c:v>7.3999999999999996E-5</c:v>
                </c:pt>
                <c:pt idx="177">
                  <c:v>5.5500000000000001E-5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83-4196-8329-E8C9F4DD7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5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ax val="2.0000000000000005E-3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HV - Tail</a:t>
            </a:r>
          </a:p>
        </c:rich>
      </c:tx>
      <c:layout>
        <c:manualLayout>
          <c:xMode val="edge"/>
          <c:yMode val="edge"/>
          <c:x val="0.4960393684772851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r1'!$CW$7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r1'!$CW$8:$CW$208</c:f>
              <c:numCache>
                <c:formatCode>0.0000000</c:formatCode>
                <c:ptCount val="201"/>
                <c:pt idx="0" formatCode="_(* #,##0.0000000_);_(* \(#,##0.0000000\);_(* &quot;-&quot;??_);_(@_)">
                  <c:v>0.91564270000000003</c:v>
                </c:pt>
                <c:pt idx="1">
                  <c:v>0.91545960000000004</c:v>
                </c:pt>
                <c:pt idx="2">
                  <c:v>0.62683449999999996</c:v>
                </c:pt>
                <c:pt idx="3">
                  <c:v>0.19346669999999999</c:v>
                </c:pt>
                <c:pt idx="4">
                  <c:v>0.1143348</c:v>
                </c:pt>
                <c:pt idx="5">
                  <c:v>8.8123999999999994E-2</c:v>
                </c:pt>
                <c:pt idx="6">
                  <c:v>7.54996E-2</c:v>
                </c:pt>
                <c:pt idx="7">
                  <c:v>6.9641300000000003E-2</c:v>
                </c:pt>
                <c:pt idx="8">
                  <c:v>5.9627600000000003E-2</c:v>
                </c:pt>
                <c:pt idx="9">
                  <c:v>5.0781300000000001E-2</c:v>
                </c:pt>
                <c:pt idx="10">
                  <c:v>4.4256700000000003E-2</c:v>
                </c:pt>
                <c:pt idx="11">
                  <c:v>3.7808099999999997E-2</c:v>
                </c:pt>
                <c:pt idx="12">
                  <c:v>3.17582E-2</c:v>
                </c:pt>
                <c:pt idx="13">
                  <c:v>2.97614E-2</c:v>
                </c:pt>
                <c:pt idx="14">
                  <c:v>2.5301000000000001E-2</c:v>
                </c:pt>
                <c:pt idx="15">
                  <c:v>2.3106600000000001E-2</c:v>
                </c:pt>
                <c:pt idx="16">
                  <c:v>2.0930899999999999E-2</c:v>
                </c:pt>
                <c:pt idx="17">
                  <c:v>1.8830400000000001E-2</c:v>
                </c:pt>
                <c:pt idx="18">
                  <c:v>1.7389399999999999E-2</c:v>
                </c:pt>
                <c:pt idx="19">
                  <c:v>1.55409E-2</c:v>
                </c:pt>
                <c:pt idx="20">
                  <c:v>1.42378E-2</c:v>
                </c:pt>
                <c:pt idx="21">
                  <c:v>1.2619699999999999E-2</c:v>
                </c:pt>
                <c:pt idx="22">
                  <c:v>1.1490500000000001E-2</c:v>
                </c:pt>
                <c:pt idx="23">
                  <c:v>1.0767799999999999E-2</c:v>
                </c:pt>
                <c:pt idx="24">
                  <c:v>9.7654000000000005E-3</c:v>
                </c:pt>
                <c:pt idx="25">
                  <c:v>8.7951000000000001E-3</c:v>
                </c:pt>
                <c:pt idx="26">
                  <c:v>7.8347999999999994E-3</c:v>
                </c:pt>
                <c:pt idx="27">
                  <c:v>7.3340000000000002E-3</c:v>
                </c:pt>
                <c:pt idx="28">
                  <c:v>6.2443000000000004E-3</c:v>
                </c:pt>
                <c:pt idx="29">
                  <c:v>5.5903999999999997E-3</c:v>
                </c:pt>
                <c:pt idx="30">
                  <c:v>5.1295999999999998E-3</c:v>
                </c:pt>
                <c:pt idx="31">
                  <c:v>4.4914000000000004E-3</c:v>
                </c:pt>
                <c:pt idx="32">
                  <c:v>3.8167000000000001E-3</c:v>
                </c:pt>
                <c:pt idx="33">
                  <c:v>3.5133E-3</c:v>
                </c:pt>
                <c:pt idx="34">
                  <c:v>3.0657000000000002E-3</c:v>
                </c:pt>
                <c:pt idx="35">
                  <c:v>2.8636E-3</c:v>
                </c:pt>
                <c:pt idx="36">
                  <c:v>2.6071000000000002E-3</c:v>
                </c:pt>
                <c:pt idx="37">
                  <c:v>2.3216000000000001E-3</c:v>
                </c:pt>
                <c:pt idx="38">
                  <c:v>2.0211000000000001E-3</c:v>
                </c:pt>
                <c:pt idx="39">
                  <c:v>1.769E-3</c:v>
                </c:pt>
                <c:pt idx="40">
                  <c:v>1.6034000000000001E-3</c:v>
                </c:pt>
                <c:pt idx="41">
                  <c:v>1.4825999999999999E-3</c:v>
                </c:pt>
                <c:pt idx="42">
                  <c:v>1.4166000000000001E-3</c:v>
                </c:pt>
                <c:pt idx="43">
                  <c:v>1.2995000000000001E-3</c:v>
                </c:pt>
                <c:pt idx="44">
                  <c:v>1.2001E-3</c:v>
                </c:pt>
                <c:pt idx="45">
                  <c:v>1.1141E-3</c:v>
                </c:pt>
                <c:pt idx="46">
                  <c:v>1.1203000000000001E-3</c:v>
                </c:pt>
                <c:pt idx="47">
                  <c:v>1.0551E-3</c:v>
                </c:pt>
                <c:pt idx="48">
                  <c:v>9.9109999999999997E-4</c:v>
                </c:pt>
                <c:pt idx="49">
                  <c:v>9.3990000000000002E-4</c:v>
                </c:pt>
                <c:pt idx="50">
                  <c:v>9.3099999999999997E-4</c:v>
                </c:pt>
                <c:pt idx="51">
                  <c:v>8.9030000000000001E-4</c:v>
                </c:pt>
                <c:pt idx="52">
                  <c:v>9.1509999999999996E-4</c:v>
                </c:pt>
                <c:pt idx="53">
                  <c:v>8.6939999999999999E-4</c:v>
                </c:pt>
                <c:pt idx="54">
                  <c:v>8.4400000000000002E-4</c:v>
                </c:pt>
                <c:pt idx="55">
                  <c:v>8.2930000000000005E-4</c:v>
                </c:pt>
                <c:pt idx="56">
                  <c:v>7.8850000000000003E-4</c:v>
                </c:pt>
                <c:pt idx="57">
                  <c:v>7.6079999999999995E-4</c:v>
                </c:pt>
                <c:pt idx="58">
                  <c:v>7.2610000000000003E-4</c:v>
                </c:pt>
                <c:pt idx="59">
                  <c:v>6.713E-4</c:v>
                </c:pt>
                <c:pt idx="60">
                  <c:v>6.3400000000000001E-4</c:v>
                </c:pt>
                <c:pt idx="61">
                  <c:v>6.2609999999999999E-4</c:v>
                </c:pt>
                <c:pt idx="62">
                  <c:v>5.7830000000000002E-4</c:v>
                </c:pt>
                <c:pt idx="63">
                  <c:v>5.3689999999999999E-4</c:v>
                </c:pt>
                <c:pt idx="64">
                  <c:v>4.9140000000000002E-4</c:v>
                </c:pt>
                <c:pt idx="65">
                  <c:v>4.437E-4</c:v>
                </c:pt>
                <c:pt idx="66">
                  <c:v>3.8410000000000001E-4</c:v>
                </c:pt>
                <c:pt idx="67">
                  <c:v>3.5419999999999999E-4</c:v>
                </c:pt>
                <c:pt idx="68">
                  <c:v>3.455E-4</c:v>
                </c:pt>
                <c:pt idx="69">
                  <c:v>3.5330000000000002E-4</c:v>
                </c:pt>
                <c:pt idx="70">
                  <c:v>3.4099999999999999E-4</c:v>
                </c:pt>
                <c:pt idx="71">
                  <c:v>3.3379999999999998E-4</c:v>
                </c:pt>
                <c:pt idx="72">
                  <c:v>3.213E-4</c:v>
                </c:pt>
                <c:pt idx="73">
                  <c:v>3.0440000000000003E-4</c:v>
                </c:pt>
                <c:pt idx="74">
                  <c:v>3.057E-4</c:v>
                </c:pt>
                <c:pt idx="75">
                  <c:v>3.143E-4</c:v>
                </c:pt>
                <c:pt idx="76">
                  <c:v>3.0699999999999998E-4</c:v>
                </c:pt>
                <c:pt idx="77">
                  <c:v>2.8469999999999998E-4</c:v>
                </c:pt>
                <c:pt idx="78">
                  <c:v>2.833E-4</c:v>
                </c:pt>
                <c:pt idx="79">
                  <c:v>2.7159999999999999E-4</c:v>
                </c:pt>
                <c:pt idx="80">
                  <c:v>2.5300000000000002E-4</c:v>
                </c:pt>
                <c:pt idx="81">
                  <c:v>2.2709999999999999E-4</c:v>
                </c:pt>
                <c:pt idx="82">
                  <c:v>2.065E-4</c:v>
                </c:pt>
                <c:pt idx="83">
                  <c:v>1.873E-4</c:v>
                </c:pt>
                <c:pt idx="84">
                  <c:v>1.6550000000000001E-4</c:v>
                </c:pt>
                <c:pt idx="85">
                  <c:v>1.561E-4</c:v>
                </c:pt>
                <c:pt idx="86">
                  <c:v>1.2769999999999999E-4</c:v>
                </c:pt>
                <c:pt idx="87">
                  <c:v>1.142E-4</c:v>
                </c:pt>
                <c:pt idx="88">
                  <c:v>1.0179999999999999E-4</c:v>
                </c:pt>
                <c:pt idx="89">
                  <c:v>9.09E-5</c:v>
                </c:pt>
                <c:pt idx="90">
                  <c:v>7.0099999999999996E-5</c:v>
                </c:pt>
                <c:pt idx="91">
                  <c:v>5.7899999999999998E-5</c:v>
                </c:pt>
                <c:pt idx="92">
                  <c:v>5.0399999999999999E-5</c:v>
                </c:pt>
                <c:pt idx="93">
                  <c:v>4.4799999999999998E-5</c:v>
                </c:pt>
                <c:pt idx="94">
                  <c:v>3.8600000000000003E-5</c:v>
                </c:pt>
                <c:pt idx="95">
                  <c:v>3.7299999999999999E-5</c:v>
                </c:pt>
                <c:pt idx="96">
                  <c:v>3.4400000000000003E-5</c:v>
                </c:pt>
                <c:pt idx="97">
                  <c:v>3.4100000000000002E-5</c:v>
                </c:pt>
                <c:pt idx="98">
                  <c:v>3.2400000000000001E-5</c:v>
                </c:pt>
                <c:pt idx="99">
                  <c:v>3.0000000000000001E-5</c:v>
                </c:pt>
                <c:pt idx="100">
                  <c:v>3.1000000000000001E-5</c:v>
                </c:pt>
                <c:pt idx="101">
                  <c:v>2.9899999999999998E-5</c:v>
                </c:pt>
                <c:pt idx="102">
                  <c:v>2.8500000000000002E-5</c:v>
                </c:pt>
                <c:pt idx="103">
                  <c:v>2.6599999999999999E-5</c:v>
                </c:pt>
                <c:pt idx="104">
                  <c:v>2.7699999999999999E-5</c:v>
                </c:pt>
                <c:pt idx="105">
                  <c:v>2.41E-5</c:v>
                </c:pt>
                <c:pt idx="106">
                  <c:v>2.4199999999999999E-5</c:v>
                </c:pt>
                <c:pt idx="107">
                  <c:v>2.05E-5</c:v>
                </c:pt>
                <c:pt idx="108">
                  <c:v>1.8300000000000001E-5</c:v>
                </c:pt>
                <c:pt idx="109">
                  <c:v>1.45E-5</c:v>
                </c:pt>
                <c:pt idx="110">
                  <c:v>1.11E-5</c:v>
                </c:pt>
                <c:pt idx="111">
                  <c:v>7.0999999999999998E-6</c:v>
                </c:pt>
                <c:pt idx="112">
                  <c:v>2.7999999999999999E-6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E-48BA-820F-110C1948F351}"/>
            </c:ext>
          </c:extLst>
        </c:ser>
        <c:ser>
          <c:idx val="1"/>
          <c:order val="1"/>
          <c:tx>
            <c:strRef>
              <c:f>'FF - r1'!$CX$7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r1'!$CX$8:$CX$208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0.68458410000000003</c:v>
                </c:pt>
                <c:pt idx="3">
                  <c:v>0.2112906</c:v>
                </c:pt>
                <c:pt idx="4">
                  <c:v>0.1248684</c:v>
                </c:pt>
                <c:pt idx="5">
                  <c:v>9.62427E-2</c:v>
                </c:pt>
                <c:pt idx="6">
                  <c:v>8.2455299999999995E-2</c:v>
                </c:pt>
                <c:pt idx="7">
                  <c:v>7.6057299999999994E-2</c:v>
                </c:pt>
                <c:pt idx="8">
                  <c:v>6.5121100000000001E-2</c:v>
                </c:pt>
                <c:pt idx="9">
                  <c:v>5.5459700000000001E-2</c:v>
                </c:pt>
                <c:pt idx="10">
                  <c:v>4.8334000000000002E-2</c:v>
                </c:pt>
                <c:pt idx="11">
                  <c:v>4.1291300000000003E-2</c:v>
                </c:pt>
                <c:pt idx="12">
                  <c:v>3.4684E-2</c:v>
                </c:pt>
                <c:pt idx="13">
                  <c:v>3.2503299999999999E-2</c:v>
                </c:pt>
                <c:pt idx="14">
                  <c:v>2.7631900000000001E-2</c:v>
                </c:pt>
                <c:pt idx="15">
                  <c:v>2.5235400000000002E-2</c:v>
                </c:pt>
                <c:pt idx="16">
                  <c:v>2.28592E-2</c:v>
                </c:pt>
                <c:pt idx="17">
                  <c:v>2.0565300000000002E-2</c:v>
                </c:pt>
                <c:pt idx="18">
                  <c:v>1.8991399999999999E-2</c:v>
                </c:pt>
                <c:pt idx="19">
                  <c:v>1.6972600000000001E-2</c:v>
                </c:pt>
                <c:pt idx="20">
                  <c:v>1.5549500000000001E-2</c:v>
                </c:pt>
                <c:pt idx="21">
                  <c:v>1.3782300000000001E-2</c:v>
                </c:pt>
                <c:pt idx="22">
                  <c:v>1.2549100000000001E-2</c:v>
                </c:pt>
                <c:pt idx="23">
                  <c:v>1.17599E-2</c:v>
                </c:pt>
                <c:pt idx="24">
                  <c:v>1.06651E-2</c:v>
                </c:pt>
                <c:pt idx="25">
                  <c:v>9.6054E-3</c:v>
                </c:pt>
                <c:pt idx="26">
                  <c:v>8.5565999999999993E-3</c:v>
                </c:pt>
                <c:pt idx="27">
                  <c:v>8.0096999999999998E-3</c:v>
                </c:pt>
                <c:pt idx="28">
                  <c:v>6.8196000000000003E-3</c:v>
                </c:pt>
                <c:pt idx="29">
                  <c:v>6.1054000000000004E-3</c:v>
                </c:pt>
                <c:pt idx="30">
                  <c:v>5.6021999999999999E-3</c:v>
                </c:pt>
                <c:pt idx="31">
                  <c:v>4.9052000000000002E-3</c:v>
                </c:pt>
                <c:pt idx="32">
                  <c:v>4.1682999999999998E-3</c:v>
                </c:pt>
                <c:pt idx="33">
                  <c:v>3.8370000000000001E-3</c:v>
                </c:pt>
                <c:pt idx="34">
                  <c:v>3.3481000000000001E-3</c:v>
                </c:pt>
                <c:pt idx="35">
                  <c:v>3.1273999999999998E-3</c:v>
                </c:pt>
                <c:pt idx="36">
                  <c:v>2.8473000000000001E-3</c:v>
                </c:pt>
                <c:pt idx="37">
                  <c:v>2.5355E-3</c:v>
                </c:pt>
                <c:pt idx="38">
                  <c:v>2.2073000000000001E-3</c:v>
                </c:pt>
                <c:pt idx="39">
                  <c:v>1.9319000000000001E-3</c:v>
                </c:pt>
                <c:pt idx="40">
                  <c:v>1.7511E-3</c:v>
                </c:pt>
                <c:pt idx="41">
                  <c:v>1.6191999999999999E-3</c:v>
                </c:pt>
                <c:pt idx="42">
                  <c:v>1.5471E-3</c:v>
                </c:pt>
                <c:pt idx="43">
                  <c:v>1.4192E-3</c:v>
                </c:pt>
                <c:pt idx="44">
                  <c:v>1.3106000000000001E-3</c:v>
                </c:pt>
                <c:pt idx="45">
                  <c:v>1.2168000000000001E-3</c:v>
                </c:pt>
                <c:pt idx="46">
                  <c:v>1.2235E-3</c:v>
                </c:pt>
                <c:pt idx="47">
                  <c:v>1.1523E-3</c:v>
                </c:pt>
                <c:pt idx="48">
                  <c:v>1.0824000000000001E-3</c:v>
                </c:pt>
                <c:pt idx="49">
                  <c:v>1.0265000000000001E-3</c:v>
                </c:pt>
                <c:pt idx="50">
                  <c:v>1.0166999999999999E-3</c:v>
                </c:pt>
                <c:pt idx="51">
                  <c:v>9.724E-4</c:v>
                </c:pt>
                <c:pt idx="52">
                  <c:v>9.993999999999999E-4</c:v>
                </c:pt>
                <c:pt idx="53">
                  <c:v>9.4950000000000004E-4</c:v>
                </c:pt>
                <c:pt idx="54">
                  <c:v>9.2179999999999996E-4</c:v>
                </c:pt>
                <c:pt idx="55">
                  <c:v>9.0569999999999995E-4</c:v>
                </c:pt>
                <c:pt idx="56">
                  <c:v>8.6109999999999995E-4</c:v>
                </c:pt>
                <c:pt idx="57">
                  <c:v>8.3089999999999998E-4</c:v>
                </c:pt>
                <c:pt idx="58">
                  <c:v>7.9299999999999998E-4</c:v>
                </c:pt>
                <c:pt idx="59">
                  <c:v>7.3309999999999998E-4</c:v>
                </c:pt>
                <c:pt idx="60">
                  <c:v>6.9240000000000002E-4</c:v>
                </c:pt>
                <c:pt idx="61">
                  <c:v>6.8380000000000003E-4</c:v>
                </c:pt>
                <c:pt idx="62">
                  <c:v>6.3159999999999996E-4</c:v>
                </c:pt>
                <c:pt idx="63">
                  <c:v>5.8640000000000005E-4</c:v>
                </c:pt>
                <c:pt idx="64">
                  <c:v>5.3660000000000003E-4</c:v>
                </c:pt>
                <c:pt idx="65">
                  <c:v>4.8450000000000001E-4</c:v>
                </c:pt>
                <c:pt idx="66">
                  <c:v>4.1950000000000001E-4</c:v>
                </c:pt>
                <c:pt idx="67">
                  <c:v>3.8680000000000002E-4</c:v>
                </c:pt>
                <c:pt idx="68">
                  <c:v>3.7730000000000001E-4</c:v>
                </c:pt>
                <c:pt idx="69">
                  <c:v>3.858E-4</c:v>
                </c:pt>
                <c:pt idx="70">
                  <c:v>3.725E-4</c:v>
                </c:pt>
                <c:pt idx="71">
                  <c:v>3.6460000000000003E-4</c:v>
                </c:pt>
                <c:pt idx="72">
                  <c:v>3.5090000000000002E-4</c:v>
                </c:pt>
                <c:pt idx="73">
                  <c:v>3.324E-4</c:v>
                </c:pt>
                <c:pt idx="74">
                  <c:v>3.3379999999999998E-4</c:v>
                </c:pt>
                <c:pt idx="75">
                  <c:v>3.4319999999999999E-4</c:v>
                </c:pt>
                <c:pt idx="76">
                  <c:v>3.3530000000000002E-4</c:v>
                </c:pt>
                <c:pt idx="77">
                  <c:v>3.1090000000000002E-4</c:v>
                </c:pt>
                <c:pt idx="78">
                  <c:v>3.0939999999999999E-4</c:v>
                </c:pt>
                <c:pt idx="79">
                  <c:v>2.966E-4</c:v>
                </c:pt>
                <c:pt idx="80">
                  <c:v>2.7629999999999999E-4</c:v>
                </c:pt>
                <c:pt idx="81">
                  <c:v>2.4800000000000001E-4</c:v>
                </c:pt>
                <c:pt idx="82">
                  <c:v>2.2560000000000001E-4</c:v>
                </c:pt>
                <c:pt idx="83">
                  <c:v>2.0460000000000001E-4</c:v>
                </c:pt>
                <c:pt idx="84">
                  <c:v>1.807E-4</c:v>
                </c:pt>
                <c:pt idx="85">
                  <c:v>1.705E-4</c:v>
                </c:pt>
                <c:pt idx="86">
                  <c:v>1.395E-4</c:v>
                </c:pt>
                <c:pt idx="87">
                  <c:v>1.247E-4</c:v>
                </c:pt>
                <c:pt idx="88">
                  <c:v>1.1120000000000001E-4</c:v>
                </c:pt>
                <c:pt idx="89">
                  <c:v>9.9199999999999999E-5</c:v>
                </c:pt>
                <c:pt idx="90">
                  <c:v>7.6600000000000005E-5</c:v>
                </c:pt>
                <c:pt idx="91">
                  <c:v>6.3200000000000005E-5</c:v>
                </c:pt>
                <c:pt idx="92">
                  <c:v>5.5000000000000002E-5</c:v>
                </c:pt>
                <c:pt idx="93">
                  <c:v>4.8999999999999998E-5</c:v>
                </c:pt>
                <c:pt idx="94">
                  <c:v>4.21E-5</c:v>
                </c:pt>
                <c:pt idx="95">
                  <c:v>4.0800000000000002E-5</c:v>
                </c:pt>
                <c:pt idx="96">
                  <c:v>3.7599999999999999E-5</c:v>
                </c:pt>
                <c:pt idx="97">
                  <c:v>3.7200000000000003E-5</c:v>
                </c:pt>
                <c:pt idx="98">
                  <c:v>3.54E-5</c:v>
                </c:pt>
                <c:pt idx="99">
                  <c:v>3.2700000000000002E-5</c:v>
                </c:pt>
                <c:pt idx="100">
                  <c:v>3.3899999999999997E-5</c:v>
                </c:pt>
                <c:pt idx="101">
                  <c:v>3.2700000000000002E-5</c:v>
                </c:pt>
                <c:pt idx="102">
                  <c:v>3.1099999999999997E-5</c:v>
                </c:pt>
                <c:pt idx="103">
                  <c:v>2.9E-5</c:v>
                </c:pt>
                <c:pt idx="104">
                  <c:v>3.0300000000000001E-5</c:v>
                </c:pt>
                <c:pt idx="105">
                  <c:v>2.6299999999999999E-5</c:v>
                </c:pt>
                <c:pt idx="106">
                  <c:v>2.6400000000000001E-5</c:v>
                </c:pt>
                <c:pt idx="107">
                  <c:v>2.2399999999999999E-5</c:v>
                </c:pt>
                <c:pt idx="108">
                  <c:v>2.0000000000000002E-5</c:v>
                </c:pt>
                <c:pt idx="109">
                  <c:v>1.5800000000000001E-5</c:v>
                </c:pt>
                <c:pt idx="110">
                  <c:v>1.2099999999999999E-5</c:v>
                </c:pt>
                <c:pt idx="111">
                  <c:v>7.7999999999999999E-6</c:v>
                </c:pt>
                <c:pt idx="112">
                  <c:v>3.1E-6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DE-48BA-820F-110C1948F351}"/>
            </c:ext>
          </c:extLst>
        </c:ser>
        <c:ser>
          <c:idx val="2"/>
          <c:order val="2"/>
          <c:tx>
            <c:strRef>
              <c:f>'FF - r1'!$CY$7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r1'!$BX$8:$BX$208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r1'!$CY$8:$CY$208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0.99997999999999998</c:v>
                </c:pt>
                <c:pt idx="2">
                  <c:v>0.95</c:v>
                </c:pt>
                <c:pt idx="3">
                  <c:v>0.64443410000000001</c:v>
                </c:pt>
                <c:pt idx="4">
                  <c:v>0.26558690000000001</c:v>
                </c:pt>
                <c:pt idx="5">
                  <c:v>0.17768249999999999</c:v>
                </c:pt>
                <c:pt idx="6">
                  <c:v>0.1381474</c:v>
                </c:pt>
                <c:pt idx="7">
                  <c:v>9.9907899999999994E-2</c:v>
                </c:pt>
                <c:pt idx="8">
                  <c:v>7.7388700000000005E-2</c:v>
                </c:pt>
                <c:pt idx="9">
                  <c:v>6.2864799999999998E-2</c:v>
                </c:pt>
                <c:pt idx="10">
                  <c:v>5.3258199999999999E-2</c:v>
                </c:pt>
                <c:pt idx="11">
                  <c:v>4.37127E-2</c:v>
                </c:pt>
                <c:pt idx="12">
                  <c:v>3.6272600000000002E-2</c:v>
                </c:pt>
                <c:pt idx="13">
                  <c:v>2.8780500000000001E-2</c:v>
                </c:pt>
                <c:pt idx="14">
                  <c:v>2.2154299999999998E-2</c:v>
                </c:pt>
                <c:pt idx="15">
                  <c:v>1.9524799999999998E-2</c:v>
                </c:pt>
                <c:pt idx="16">
                  <c:v>1.82883E-2</c:v>
                </c:pt>
                <c:pt idx="17">
                  <c:v>1.7143499999999999E-2</c:v>
                </c:pt>
                <c:pt idx="18">
                  <c:v>1.63809E-2</c:v>
                </c:pt>
                <c:pt idx="19">
                  <c:v>1.59562E-2</c:v>
                </c:pt>
                <c:pt idx="20">
                  <c:v>1.5646E-2</c:v>
                </c:pt>
                <c:pt idx="21">
                  <c:v>1.52856E-2</c:v>
                </c:pt>
                <c:pt idx="22">
                  <c:v>1.4992699999999999E-2</c:v>
                </c:pt>
                <c:pt idx="23">
                  <c:v>1.4679599999999999E-2</c:v>
                </c:pt>
                <c:pt idx="24">
                  <c:v>1.44656E-2</c:v>
                </c:pt>
                <c:pt idx="25">
                  <c:v>1.42516E-2</c:v>
                </c:pt>
                <c:pt idx="26">
                  <c:v>1.4037600000000001E-2</c:v>
                </c:pt>
                <c:pt idx="27">
                  <c:v>1.38236E-2</c:v>
                </c:pt>
                <c:pt idx="28">
                  <c:v>1.3609599999999999E-2</c:v>
                </c:pt>
                <c:pt idx="29">
                  <c:v>1.3395499999999999E-2</c:v>
                </c:pt>
                <c:pt idx="30">
                  <c:v>1.3181500000000001E-2</c:v>
                </c:pt>
                <c:pt idx="31">
                  <c:v>1.29675E-2</c:v>
                </c:pt>
                <c:pt idx="32">
                  <c:v>1.2753499999999999E-2</c:v>
                </c:pt>
                <c:pt idx="33">
                  <c:v>1.25395E-2</c:v>
                </c:pt>
                <c:pt idx="34">
                  <c:v>1.23255E-2</c:v>
                </c:pt>
                <c:pt idx="35">
                  <c:v>1.2111500000000001E-2</c:v>
                </c:pt>
                <c:pt idx="36">
                  <c:v>1.18975E-2</c:v>
                </c:pt>
                <c:pt idx="37">
                  <c:v>1.16834E-2</c:v>
                </c:pt>
                <c:pt idx="38">
                  <c:v>1.1469399999999999E-2</c:v>
                </c:pt>
                <c:pt idx="39">
                  <c:v>1.12554E-2</c:v>
                </c:pt>
                <c:pt idx="40">
                  <c:v>1.10414E-2</c:v>
                </c:pt>
                <c:pt idx="41">
                  <c:v>1.0827399999999999E-2</c:v>
                </c:pt>
                <c:pt idx="42">
                  <c:v>1.06134E-2</c:v>
                </c:pt>
                <c:pt idx="43">
                  <c:v>1.03994E-2</c:v>
                </c:pt>
                <c:pt idx="44">
                  <c:v>1.01853E-2</c:v>
                </c:pt>
                <c:pt idx="45">
                  <c:v>9.9713000000000006E-3</c:v>
                </c:pt>
                <c:pt idx="46">
                  <c:v>9.7573E-3</c:v>
                </c:pt>
                <c:pt idx="47">
                  <c:v>9.5432999999999994E-3</c:v>
                </c:pt>
                <c:pt idx="48">
                  <c:v>9.3293000000000004E-3</c:v>
                </c:pt>
                <c:pt idx="49">
                  <c:v>9.1152999999999998E-3</c:v>
                </c:pt>
                <c:pt idx="50">
                  <c:v>8.9012999999999991E-3</c:v>
                </c:pt>
                <c:pt idx="51">
                  <c:v>8.6873000000000002E-3</c:v>
                </c:pt>
                <c:pt idx="52">
                  <c:v>8.4732000000000002E-3</c:v>
                </c:pt>
                <c:pt idx="53">
                  <c:v>8.2591999999999995E-3</c:v>
                </c:pt>
                <c:pt idx="54">
                  <c:v>8.0452000000000006E-3</c:v>
                </c:pt>
                <c:pt idx="55">
                  <c:v>7.8312E-3</c:v>
                </c:pt>
                <c:pt idx="56">
                  <c:v>7.6172000000000002E-3</c:v>
                </c:pt>
                <c:pt idx="57">
                  <c:v>7.4032000000000004E-3</c:v>
                </c:pt>
                <c:pt idx="58">
                  <c:v>7.1891999999999998E-3</c:v>
                </c:pt>
                <c:pt idx="59">
                  <c:v>6.9750999999999997E-3</c:v>
                </c:pt>
                <c:pt idx="60">
                  <c:v>6.7610999999999999E-3</c:v>
                </c:pt>
                <c:pt idx="61">
                  <c:v>6.5471000000000001E-3</c:v>
                </c:pt>
                <c:pt idx="62">
                  <c:v>6.3331000000000004E-3</c:v>
                </c:pt>
                <c:pt idx="63">
                  <c:v>6.1190999999999997E-3</c:v>
                </c:pt>
                <c:pt idx="64">
                  <c:v>5.9050999999999999E-3</c:v>
                </c:pt>
                <c:pt idx="65">
                  <c:v>5.6911000000000002E-3</c:v>
                </c:pt>
                <c:pt idx="66">
                  <c:v>5.4771000000000004E-3</c:v>
                </c:pt>
                <c:pt idx="67">
                  <c:v>5.2630000000000003E-3</c:v>
                </c:pt>
                <c:pt idx="68">
                  <c:v>5.0489999999999997E-3</c:v>
                </c:pt>
                <c:pt idx="69">
                  <c:v>4.8349999999999999E-3</c:v>
                </c:pt>
                <c:pt idx="70">
                  <c:v>4.6210000000000001E-3</c:v>
                </c:pt>
                <c:pt idx="71">
                  <c:v>4.4070000000000003E-3</c:v>
                </c:pt>
                <c:pt idx="72">
                  <c:v>4.1929999999999997E-3</c:v>
                </c:pt>
                <c:pt idx="73">
                  <c:v>3.9789999999999999E-3</c:v>
                </c:pt>
                <c:pt idx="74">
                  <c:v>3.7818000000000001E-3</c:v>
                </c:pt>
                <c:pt idx="75">
                  <c:v>3.6013999999999998E-3</c:v>
                </c:pt>
                <c:pt idx="76">
                  <c:v>3.4378E-3</c:v>
                </c:pt>
                <c:pt idx="77">
                  <c:v>3.2910000000000001E-3</c:v>
                </c:pt>
                <c:pt idx="78">
                  <c:v>3.1611E-3</c:v>
                </c:pt>
                <c:pt idx="79">
                  <c:v>3.0479000000000001E-3</c:v>
                </c:pt>
                <c:pt idx="80">
                  <c:v>2.9516E-3</c:v>
                </c:pt>
                <c:pt idx="81">
                  <c:v>2.8720999999999998E-3</c:v>
                </c:pt>
                <c:pt idx="82">
                  <c:v>2.8094000000000001E-3</c:v>
                </c:pt>
                <c:pt idx="83">
                  <c:v>2.7634999999999999E-3</c:v>
                </c:pt>
                <c:pt idx="84">
                  <c:v>2.7344000000000001E-3</c:v>
                </c:pt>
                <c:pt idx="85">
                  <c:v>2.7052999999999999E-3</c:v>
                </c:pt>
                <c:pt idx="86">
                  <c:v>2.6762000000000001E-3</c:v>
                </c:pt>
                <c:pt idx="87">
                  <c:v>2.6470999999999999E-3</c:v>
                </c:pt>
                <c:pt idx="88">
                  <c:v>2.6180000000000001E-3</c:v>
                </c:pt>
                <c:pt idx="89">
                  <c:v>2.5888999999999999E-3</c:v>
                </c:pt>
                <c:pt idx="90">
                  <c:v>2.5598000000000001E-3</c:v>
                </c:pt>
                <c:pt idx="91">
                  <c:v>2.5306999999999999E-3</c:v>
                </c:pt>
                <c:pt idx="92">
                  <c:v>2.5016999999999999E-3</c:v>
                </c:pt>
                <c:pt idx="93">
                  <c:v>2.4726000000000001E-3</c:v>
                </c:pt>
                <c:pt idx="94">
                  <c:v>2.4434999999999999E-3</c:v>
                </c:pt>
                <c:pt idx="95">
                  <c:v>2.4144000000000001E-3</c:v>
                </c:pt>
                <c:pt idx="96">
                  <c:v>2.3852999999999999E-3</c:v>
                </c:pt>
                <c:pt idx="97">
                  <c:v>2.3562000000000001E-3</c:v>
                </c:pt>
                <c:pt idx="98">
                  <c:v>2.3270999999999999E-3</c:v>
                </c:pt>
                <c:pt idx="99">
                  <c:v>2.2980000000000001E-3</c:v>
                </c:pt>
                <c:pt idx="100">
                  <c:v>2.2688999999999999E-3</c:v>
                </c:pt>
                <c:pt idx="101">
                  <c:v>2.2399E-3</c:v>
                </c:pt>
                <c:pt idx="102">
                  <c:v>2.2108000000000002E-3</c:v>
                </c:pt>
                <c:pt idx="103">
                  <c:v>2.1817E-3</c:v>
                </c:pt>
                <c:pt idx="104">
                  <c:v>2.1526000000000002E-3</c:v>
                </c:pt>
                <c:pt idx="105">
                  <c:v>2.1235E-3</c:v>
                </c:pt>
                <c:pt idx="106">
                  <c:v>2.0944000000000002E-3</c:v>
                </c:pt>
                <c:pt idx="107">
                  <c:v>2.0652999999999999E-3</c:v>
                </c:pt>
                <c:pt idx="108">
                  <c:v>2.0362000000000002E-3</c:v>
                </c:pt>
                <c:pt idx="109">
                  <c:v>2.0070999999999999E-3</c:v>
                </c:pt>
                <c:pt idx="110">
                  <c:v>1.9781E-3</c:v>
                </c:pt>
                <c:pt idx="111">
                  <c:v>1.949E-3</c:v>
                </c:pt>
                <c:pt idx="112">
                  <c:v>1.9199E-3</c:v>
                </c:pt>
                <c:pt idx="113">
                  <c:v>1.8908E-3</c:v>
                </c:pt>
                <c:pt idx="114">
                  <c:v>1.8617E-3</c:v>
                </c:pt>
                <c:pt idx="115">
                  <c:v>1.8326E-3</c:v>
                </c:pt>
                <c:pt idx="116">
                  <c:v>1.8035E-3</c:v>
                </c:pt>
                <c:pt idx="117">
                  <c:v>1.7744E-3</c:v>
                </c:pt>
                <c:pt idx="118">
                  <c:v>1.7453E-3</c:v>
                </c:pt>
                <c:pt idx="119">
                  <c:v>1.7163E-3</c:v>
                </c:pt>
                <c:pt idx="120">
                  <c:v>1.6872E-3</c:v>
                </c:pt>
                <c:pt idx="121">
                  <c:v>1.6581E-3</c:v>
                </c:pt>
                <c:pt idx="122">
                  <c:v>1.629E-3</c:v>
                </c:pt>
                <c:pt idx="123">
                  <c:v>1.5999E-3</c:v>
                </c:pt>
                <c:pt idx="124">
                  <c:v>1.5708E-3</c:v>
                </c:pt>
                <c:pt idx="125">
                  <c:v>1.5417E-3</c:v>
                </c:pt>
                <c:pt idx="126">
                  <c:v>1.5126E-3</c:v>
                </c:pt>
                <c:pt idx="127">
                  <c:v>1.4835E-3</c:v>
                </c:pt>
                <c:pt idx="128">
                  <c:v>1.4544E-3</c:v>
                </c:pt>
                <c:pt idx="129">
                  <c:v>1.4254000000000001E-3</c:v>
                </c:pt>
                <c:pt idx="130">
                  <c:v>1.3963000000000001E-3</c:v>
                </c:pt>
                <c:pt idx="131">
                  <c:v>1.3672000000000001E-3</c:v>
                </c:pt>
                <c:pt idx="132">
                  <c:v>1.3381000000000001E-3</c:v>
                </c:pt>
                <c:pt idx="133">
                  <c:v>1.3090000000000001E-3</c:v>
                </c:pt>
                <c:pt idx="134">
                  <c:v>1.2799E-3</c:v>
                </c:pt>
                <c:pt idx="135">
                  <c:v>1.2508E-3</c:v>
                </c:pt>
                <c:pt idx="136">
                  <c:v>1.2217E-3</c:v>
                </c:pt>
                <c:pt idx="137">
                  <c:v>1.1926E-3</c:v>
                </c:pt>
                <c:pt idx="138">
                  <c:v>1.1636000000000001E-3</c:v>
                </c:pt>
                <c:pt idx="139">
                  <c:v>1.1345000000000001E-3</c:v>
                </c:pt>
                <c:pt idx="140">
                  <c:v>1.1054000000000001E-3</c:v>
                </c:pt>
                <c:pt idx="141">
                  <c:v>1.0763000000000001E-3</c:v>
                </c:pt>
                <c:pt idx="142">
                  <c:v>1.0472000000000001E-3</c:v>
                </c:pt>
                <c:pt idx="143">
                  <c:v>1.0181000000000001E-3</c:v>
                </c:pt>
                <c:pt idx="144">
                  <c:v>9.8900000000000008E-4</c:v>
                </c:pt>
                <c:pt idx="145">
                  <c:v>9.5989999999999997E-4</c:v>
                </c:pt>
                <c:pt idx="146">
                  <c:v>9.3079999999999997E-4</c:v>
                </c:pt>
                <c:pt idx="147">
                  <c:v>9.0180000000000002E-4</c:v>
                </c:pt>
                <c:pt idx="148">
                  <c:v>8.7270000000000002E-4</c:v>
                </c:pt>
                <c:pt idx="149">
                  <c:v>8.4360000000000001E-4</c:v>
                </c:pt>
                <c:pt idx="150">
                  <c:v>8.1450000000000001E-4</c:v>
                </c:pt>
                <c:pt idx="151">
                  <c:v>7.8540000000000001E-4</c:v>
                </c:pt>
                <c:pt idx="152">
                  <c:v>7.5630000000000001E-4</c:v>
                </c:pt>
                <c:pt idx="153">
                  <c:v>7.272E-4</c:v>
                </c:pt>
                <c:pt idx="154">
                  <c:v>6.981E-4</c:v>
                </c:pt>
                <c:pt idx="155">
                  <c:v>6.69E-4</c:v>
                </c:pt>
                <c:pt idx="156">
                  <c:v>6.4000000000000005E-4</c:v>
                </c:pt>
                <c:pt idx="157">
                  <c:v>6.1090000000000005E-4</c:v>
                </c:pt>
                <c:pt idx="158">
                  <c:v>5.8180000000000005E-4</c:v>
                </c:pt>
                <c:pt idx="159">
                  <c:v>5.5270000000000004E-4</c:v>
                </c:pt>
                <c:pt idx="160">
                  <c:v>5.2360000000000004E-4</c:v>
                </c:pt>
                <c:pt idx="161">
                  <c:v>4.9450000000000004E-4</c:v>
                </c:pt>
                <c:pt idx="162">
                  <c:v>4.6539999999999998E-4</c:v>
                </c:pt>
                <c:pt idx="163">
                  <c:v>4.3629999999999998E-4</c:v>
                </c:pt>
                <c:pt idx="164">
                  <c:v>4.0719999999999998E-4</c:v>
                </c:pt>
                <c:pt idx="165">
                  <c:v>3.7819999999999998E-4</c:v>
                </c:pt>
                <c:pt idx="166">
                  <c:v>3.4909999999999997E-4</c:v>
                </c:pt>
                <c:pt idx="167">
                  <c:v>3.2000000000000003E-4</c:v>
                </c:pt>
                <c:pt idx="168">
                  <c:v>2.9090000000000002E-4</c:v>
                </c:pt>
                <c:pt idx="169">
                  <c:v>2.6180000000000002E-4</c:v>
                </c:pt>
                <c:pt idx="170">
                  <c:v>2.3269999999999999E-4</c:v>
                </c:pt>
                <c:pt idx="171">
                  <c:v>2.0359999999999999E-4</c:v>
                </c:pt>
                <c:pt idx="172">
                  <c:v>1.7450000000000001E-4</c:v>
                </c:pt>
                <c:pt idx="173">
                  <c:v>1.4540000000000001E-4</c:v>
                </c:pt>
                <c:pt idx="174">
                  <c:v>1.1900000000000001E-4</c:v>
                </c:pt>
                <c:pt idx="175">
                  <c:v>9.5199999999999997E-5</c:v>
                </c:pt>
                <c:pt idx="176">
                  <c:v>7.3999999999999996E-5</c:v>
                </c:pt>
                <c:pt idx="177">
                  <c:v>5.5500000000000001E-5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DE-48BA-820F-110C1948F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85"/>
          <c:min val="10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ax val="1.5000000000000007E-4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20-4958-8C3F-18C053DEA536}"/>
            </c:ext>
          </c:extLst>
        </c:ser>
        <c:ser>
          <c:idx val="1"/>
          <c:order val="1"/>
          <c:tx>
            <c:strRef>
              <c:f>'TLF Time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20-4958-8C3F-18C053DEA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0.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4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0A-4BD1-8384-6B0101472DDF}"/>
            </c:ext>
          </c:extLst>
        </c:ser>
        <c:ser>
          <c:idx val="1"/>
          <c:order val="1"/>
          <c:tx>
            <c:strRef>
              <c:f>'TLF Time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0A-4BD1-8384-6B0101472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11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2.4589425766268512E-2</c:v>
                </c:pt>
                <c:pt idx="2">
                  <c:v>0.15571949762483331</c:v>
                </c:pt>
                <c:pt idx="3">
                  <c:v>0.24481177209313235</c:v>
                </c:pt>
                <c:pt idx="4">
                  <c:v>0.18650203799643456</c:v>
                </c:pt>
                <c:pt idx="5">
                  <c:v>0.11866129373871336</c:v>
                </c:pt>
                <c:pt idx="6">
                  <c:v>8.1738840809636476E-2</c:v>
                </c:pt>
                <c:pt idx="7">
                  <c:v>5.7203404926428544E-2</c:v>
                </c:pt>
                <c:pt idx="8">
                  <c:v>3.7730482202530495E-2</c:v>
                </c:pt>
                <c:pt idx="9">
                  <c:v>2.4087632670724151E-2</c:v>
                </c:pt>
                <c:pt idx="10">
                  <c:v>1.7587830040821338E-2</c:v>
                </c:pt>
                <c:pt idx="11">
                  <c:v>1.1596690892869511E-2</c:v>
                </c:pt>
                <c:pt idx="12">
                  <c:v>7.4997277044578058E-3</c:v>
                </c:pt>
                <c:pt idx="13">
                  <c:v>5.0101452899034863E-3</c:v>
                </c:pt>
                <c:pt idx="14">
                  <c:v>3.871931965517798E-3</c:v>
                </c:pt>
                <c:pt idx="15">
                  <c:v>3.2135913807213976E-3</c:v>
                </c:pt>
                <c:pt idx="16">
                  <c:v>2.7236505706643749E-3</c:v>
                </c:pt>
                <c:pt idx="17">
                  <c:v>2.0979472177524486E-3</c:v>
                </c:pt>
                <c:pt idx="18">
                  <c:v>1.6408290125689495E-3</c:v>
                </c:pt>
                <c:pt idx="19">
                  <c:v>1.2487187974826396E-3</c:v>
                </c:pt>
                <c:pt idx="20">
                  <c:v>1.1616166642531491E-3</c:v>
                </c:pt>
                <c:pt idx="21">
                  <c:v>1.0664855634354654E-3</c:v>
                </c:pt>
                <c:pt idx="22">
                  <c:v>9.7727481245554033E-4</c:v>
                </c:pt>
                <c:pt idx="23">
                  <c:v>9.0017123482289091E-4</c:v>
                </c:pt>
                <c:pt idx="24">
                  <c:v>8.2722696363203259E-4</c:v>
                </c:pt>
                <c:pt idx="25">
                  <c:v>8.2043767790810588E-4</c:v>
                </c:pt>
                <c:pt idx="26">
                  <c:v>9.6323280853506383E-4</c:v>
                </c:pt>
                <c:pt idx="27">
                  <c:v>8.9207275236380423E-4</c:v>
                </c:pt>
                <c:pt idx="28">
                  <c:v>8.3035513282223787E-4</c:v>
                </c:pt>
                <c:pt idx="29">
                  <c:v>7.2099665509502825E-4</c:v>
                </c:pt>
                <c:pt idx="30">
                  <c:v>5.9640283483033811E-4</c:v>
                </c:pt>
                <c:pt idx="31">
                  <c:v>5.3301685838732908E-4</c:v>
                </c:pt>
                <c:pt idx="32">
                  <c:v>4.3121232996387425E-4</c:v>
                </c:pt>
                <c:pt idx="33">
                  <c:v>3.4456204339519117E-4</c:v>
                </c:pt>
                <c:pt idx="34">
                  <c:v>3.1273581833780753E-4</c:v>
                </c:pt>
                <c:pt idx="35">
                  <c:v>2.5613912761872517E-4</c:v>
                </c:pt>
                <c:pt idx="36">
                  <c:v>2.252745249420342E-4</c:v>
                </c:pt>
                <c:pt idx="37">
                  <c:v>1.826619090843505E-4</c:v>
                </c:pt>
                <c:pt idx="38">
                  <c:v>1.4098774398372835E-4</c:v>
                </c:pt>
                <c:pt idx="39">
                  <c:v>1.0866332901827497E-4</c:v>
                </c:pt>
                <c:pt idx="40">
                  <c:v>6.8170916722841456E-5</c:v>
                </c:pt>
                <c:pt idx="41">
                  <c:v>4.9610446194290799E-5</c:v>
                </c:pt>
                <c:pt idx="42">
                  <c:v>3.0934117547584411E-5</c:v>
                </c:pt>
                <c:pt idx="43">
                  <c:v>1.5907319622784045E-5</c:v>
                </c:pt>
                <c:pt idx="44">
                  <c:v>6.6039127348775713E-6</c:v>
                </c:pt>
                <c:pt idx="45">
                  <c:v>1.4598122887624104E-6</c:v>
                </c:pt>
                <c:pt idx="46">
                  <c:v>3.0123110720494184E-7</c:v>
                </c:pt>
                <c:pt idx="47">
                  <c:v>3.4757435446724059E-8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A-44CC-A074-5A96B3D5C386}"/>
            </c:ext>
          </c:extLst>
        </c:ser>
        <c:ser>
          <c:idx val="1"/>
          <c:order val="1"/>
          <c:tx>
            <c:strRef>
              <c:f>'TLF Time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0A-44CC-A074-5A96B3D5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2.4589425766268512E-2</c:v>
                </c:pt>
                <c:pt idx="2">
                  <c:v>0.15571949762483331</c:v>
                </c:pt>
                <c:pt idx="3">
                  <c:v>0.24481177209313235</c:v>
                </c:pt>
                <c:pt idx="4">
                  <c:v>0.18650203799643456</c:v>
                </c:pt>
                <c:pt idx="5">
                  <c:v>0.11866129373871336</c:v>
                </c:pt>
                <c:pt idx="6">
                  <c:v>8.1738840809636476E-2</c:v>
                </c:pt>
                <c:pt idx="7">
                  <c:v>5.7203404926428544E-2</c:v>
                </c:pt>
                <c:pt idx="8">
                  <c:v>3.7730482202530495E-2</c:v>
                </c:pt>
                <c:pt idx="9">
                  <c:v>2.4087632670724151E-2</c:v>
                </c:pt>
                <c:pt idx="10">
                  <c:v>1.7587830040821338E-2</c:v>
                </c:pt>
                <c:pt idx="11">
                  <c:v>1.1596690892869511E-2</c:v>
                </c:pt>
                <c:pt idx="12">
                  <c:v>7.4997277044578058E-3</c:v>
                </c:pt>
                <c:pt idx="13">
                  <c:v>5.0101452899034863E-3</c:v>
                </c:pt>
                <c:pt idx="14">
                  <c:v>3.871931965517798E-3</c:v>
                </c:pt>
                <c:pt idx="15">
                  <c:v>3.2135913807213976E-3</c:v>
                </c:pt>
                <c:pt idx="16">
                  <c:v>2.7236505706643749E-3</c:v>
                </c:pt>
                <c:pt idx="17">
                  <c:v>2.0979472177524486E-3</c:v>
                </c:pt>
                <c:pt idx="18">
                  <c:v>1.6408290125689495E-3</c:v>
                </c:pt>
                <c:pt idx="19">
                  <c:v>1.2487187974826396E-3</c:v>
                </c:pt>
                <c:pt idx="20">
                  <c:v>1.1616166642531491E-3</c:v>
                </c:pt>
                <c:pt idx="21">
                  <c:v>1.0664855634354654E-3</c:v>
                </c:pt>
                <c:pt idx="22">
                  <c:v>9.7727481245554033E-4</c:v>
                </c:pt>
                <c:pt idx="23">
                  <c:v>9.0017123482289091E-4</c:v>
                </c:pt>
                <c:pt idx="24">
                  <c:v>8.2722696363203259E-4</c:v>
                </c:pt>
                <c:pt idx="25">
                  <c:v>8.2043767790810588E-4</c:v>
                </c:pt>
                <c:pt idx="26">
                  <c:v>9.6323280853506383E-4</c:v>
                </c:pt>
                <c:pt idx="27">
                  <c:v>8.9207275236380423E-4</c:v>
                </c:pt>
                <c:pt idx="28">
                  <c:v>8.3035513282223787E-4</c:v>
                </c:pt>
                <c:pt idx="29">
                  <c:v>7.2099665509502825E-4</c:v>
                </c:pt>
                <c:pt idx="30">
                  <c:v>5.9640283483033811E-4</c:v>
                </c:pt>
                <c:pt idx="31">
                  <c:v>5.3301685838732908E-4</c:v>
                </c:pt>
                <c:pt idx="32">
                  <c:v>4.3121232996387425E-4</c:v>
                </c:pt>
                <c:pt idx="33">
                  <c:v>3.4456204339519117E-4</c:v>
                </c:pt>
                <c:pt idx="34">
                  <c:v>3.1273581833780753E-4</c:v>
                </c:pt>
                <c:pt idx="35">
                  <c:v>2.5613912761872517E-4</c:v>
                </c:pt>
                <c:pt idx="36">
                  <c:v>2.252745249420342E-4</c:v>
                </c:pt>
                <c:pt idx="37">
                  <c:v>1.826619090843505E-4</c:v>
                </c:pt>
                <c:pt idx="38">
                  <c:v>1.4098774398372835E-4</c:v>
                </c:pt>
                <c:pt idx="39">
                  <c:v>1.0866332901827497E-4</c:v>
                </c:pt>
                <c:pt idx="40">
                  <c:v>6.8170916722841456E-5</c:v>
                </c:pt>
                <c:pt idx="41">
                  <c:v>4.9610446194290799E-5</c:v>
                </c:pt>
                <c:pt idx="42">
                  <c:v>3.0934117547584411E-5</c:v>
                </c:pt>
                <c:pt idx="43">
                  <c:v>1.5907319622784045E-5</c:v>
                </c:pt>
                <c:pt idx="44">
                  <c:v>6.6039127348775713E-6</c:v>
                </c:pt>
                <c:pt idx="45">
                  <c:v>1.4598122887624104E-6</c:v>
                </c:pt>
                <c:pt idx="46">
                  <c:v>3.0123110720494184E-7</c:v>
                </c:pt>
                <c:pt idx="47">
                  <c:v>3.4757435446724059E-8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3-4344-BFA6-48FDE3F16BE2}"/>
            </c:ext>
          </c:extLst>
        </c:ser>
        <c:ser>
          <c:idx val="1"/>
          <c:order val="1"/>
          <c:tx>
            <c:strRef>
              <c:f>'TLF Time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63-4344-BFA6-48FDE3F1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1.0000000000000003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0.11874532673756434</c:v>
                </c:pt>
                <c:pt idx="2">
                  <c:v>0.19108808820466927</c:v>
                </c:pt>
                <c:pt idx="3">
                  <c:v>0.1726819984406387</c:v>
                </c:pt>
                <c:pt idx="4">
                  <c:v>0.12842771124010446</c:v>
                </c:pt>
                <c:pt idx="5">
                  <c:v>8.0480884447071702E-2</c:v>
                </c:pt>
                <c:pt idx="6">
                  <c:v>5.8283381404144449E-2</c:v>
                </c:pt>
                <c:pt idx="7">
                  <c:v>4.7134344111340785E-2</c:v>
                </c:pt>
                <c:pt idx="8">
                  <c:v>3.6241699817333765E-2</c:v>
                </c:pt>
                <c:pt idx="9">
                  <c:v>2.9675265697320805E-2</c:v>
                </c:pt>
                <c:pt idx="10">
                  <c:v>2.5994661199472947E-2</c:v>
                </c:pt>
                <c:pt idx="11">
                  <c:v>2.1856654219274036E-2</c:v>
                </c:pt>
                <c:pt idx="12">
                  <c:v>1.6980945384803693E-2</c:v>
                </c:pt>
                <c:pt idx="13">
                  <c:v>1.2449130381810218E-2</c:v>
                </c:pt>
                <c:pt idx="14">
                  <c:v>8.9629666120653716E-3</c:v>
                </c:pt>
                <c:pt idx="15">
                  <c:v>7.167622762475576E-3</c:v>
                </c:pt>
                <c:pt idx="16">
                  <c:v>5.9000533630662669E-3</c:v>
                </c:pt>
                <c:pt idx="17">
                  <c:v>5.0306173449140013E-3</c:v>
                </c:pt>
                <c:pt idx="18">
                  <c:v>3.7881845685900687E-3</c:v>
                </c:pt>
                <c:pt idx="19">
                  <c:v>2.9070333420925091E-3</c:v>
                </c:pt>
                <c:pt idx="20">
                  <c:v>2.1491464816628279E-3</c:v>
                </c:pt>
                <c:pt idx="21">
                  <c:v>1.719118452644148E-3</c:v>
                </c:pt>
                <c:pt idx="22">
                  <c:v>1.5863878419617894E-3</c:v>
                </c:pt>
                <c:pt idx="23">
                  <c:v>1.3755057416336301E-3</c:v>
                </c:pt>
                <c:pt idx="24">
                  <c:v>1.2860370656889546E-3</c:v>
                </c:pt>
                <c:pt idx="25">
                  <c:v>1.3449554620427653E-3</c:v>
                </c:pt>
                <c:pt idx="26">
                  <c:v>1.3047107014191944E-3</c:v>
                </c:pt>
                <c:pt idx="27">
                  <c:v>1.2825912524479293E-3</c:v>
                </c:pt>
                <c:pt idx="28">
                  <c:v>1.270895527699313E-3</c:v>
                </c:pt>
                <c:pt idx="29">
                  <c:v>1.2310961064283786E-3</c:v>
                </c:pt>
                <c:pt idx="30">
                  <c:v>1.1580381856283587E-3</c:v>
                </c:pt>
                <c:pt idx="31">
                  <c:v>1.075853591470244E-3</c:v>
                </c:pt>
                <c:pt idx="32">
                  <c:v>1.0253660257360331E-3</c:v>
                </c:pt>
                <c:pt idx="33">
                  <c:v>9.3196444663338628E-4</c:v>
                </c:pt>
                <c:pt idx="34">
                  <c:v>9.0639361767918853E-4</c:v>
                </c:pt>
                <c:pt idx="35">
                  <c:v>8.4649269137862342E-4</c:v>
                </c:pt>
                <c:pt idx="36">
                  <c:v>7.0660046723167841E-4</c:v>
                </c:pt>
                <c:pt idx="37">
                  <c:v>6.4918787456397003E-4</c:v>
                </c:pt>
                <c:pt idx="38">
                  <c:v>5.7010117227763307E-4</c:v>
                </c:pt>
                <c:pt idx="39">
                  <c:v>5.0421321505506088E-4</c:v>
                </c:pt>
                <c:pt idx="40">
                  <c:v>4.1847147281776211E-4</c:v>
                </c:pt>
                <c:pt idx="41">
                  <c:v>3.9346010142531394E-4</c:v>
                </c:pt>
                <c:pt idx="42">
                  <c:v>3.3348959085089937E-4</c:v>
                </c:pt>
                <c:pt idx="43">
                  <c:v>2.8924790953741567E-4</c:v>
                </c:pt>
                <c:pt idx="44">
                  <c:v>2.6264444995929197E-4</c:v>
                </c:pt>
                <c:pt idx="45">
                  <c:v>2.2877082544937714E-4</c:v>
                </c:pt>
                <c:pt idx="46">
                  <c:v>2.1784887782596663E-4</c:v>
                </c:pt>
                <c:pt idx="47">
                  <c:v>1.3973078863161413E-4</c:v>
                </c:pt>
                <c:pt idx="48">
                  <c:v>1.3346542061420919E-4</c:v>
                </c:pt>
                <c:pt idx="49">
                  <c:v>1.2936829856995325E-4</c:v>
                </c:pt>
                <c:pt idx="50">
                  <c:v>1.173831032421231E-4</c:v>
                </c:pt>
                <c:pt idx="51">
                  <c:v>8.6610153974939975E-5</c:v>
                </c:pt>
                <c:pt idx="52">
                  <c:v>8.5805759769240275E-5</c:v>
                </c:pt>
                <c:pt idx="53">
                  <c:v>7.4922779339185483E-5</c:v>
                </c:pt>
                <c:pt idx="54">
                  <c:v>7.533750161132824E-5</c:v>
                </c:pt>
                <c:pt idx="55">
                  <c:v>6.6277629156129161E-5</c:v>
                </c:pt>
                <c:pt idx="56">
                  <c:v>6.1498581228148564E-5</c:v>
                </c:pt>
                <c:pt idx="57">
                  <c:v>4.5641716903334703E-5</c:v>
                </c:pt>
                <c:pt idx="58">
                  <c:v>3.0867583879618362E-5</c:v>
                </c:pt>
                <c:pt idx="59">
                  <c:v>2.7402287041915488E-5</c:v>
                </c:pt>
                <c:pt idx="60">
                  <c:v>1.8072427604180524E-5</c:v>
                </c:pt>
                <c:pt idx="61">
                  <c:v>1.3092976967513503E-5</c:v>
                </c:pt>
                <c:pt idx="62">
                  <c:v>7.0085280621171348E-6</c:v>
                </c:pt>
                <c:pt idx="63">
                  <c:v>2.482766890948564E-6</c:v>
                </c:pt>
                <c:pt idx="64">
                  <c:v>2.2016464245967649E-6</c:v>
                </c:pt>
                <c:pt idx="65">
                  <c:v>9.2964589862872239E-7</c:v>
                </c:pt>
                <c:pt idx="66">
                  <c:v>4.1750564309673162E-8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ED-42DD-BE48-42C66F24E3B0}"/>
            </c:ext>
          </c:extLst>
        </c:ser>
        <c:ser>
          <c:idx val="1"/>
          <c:order val="1"/>
          <c:tx>
            <c:strRef>
              <c:f>'TLF Time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ED-42DD-BE48-42C66F24E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0.11874532673756434</c:v>
                </c:pt>
                <c:pt idx="2">
                  <c:v>0.19108808820466927</c:v>
                </c:pt>
                <c:pt idx="3">
                  <c:v>0.1726819984406387</c:v>
                </c:pt>
                <c:pt idx="4">
                  <c:v>0.12842771124010446</c:v>
                </c:pt>
                <c:pt idx="5">
                  <c:v>8.0480884447071702E-2</c:v>
                </c:pt>
                <c:pt idx="6">
                  <c:v>5.8283381404144449E-2</c:v>
                </c:pt>
                <c:pt idx="7">
                  <c:v>4.7134344111340785E-2</c:v>
                </c:pt>
                <c:pt idx="8">
                  <c:v>3.6241699817333765E-2</c:v>
                </c:pt>
                <c:pt idx="9">
                  <c:v>2.9675265697320805E-2</c:v>
                </c:pt>
                <c:pt idx="10">
                  <c:v>2.5994661199472947E-2</c:v>
                </c:pt>
                <c:pt idx="11">
                  <c:v>2.1856654219274036E-2</c:v>
                </c:pt>
                <c:pt idx="12">
                  <c:v>1.6980945384803693E-2</c:v>
                </c:pt>
                <c:pt idx="13">
                  <c:v>1.2449130381810218E-2</c:v>
                </c:pt>
                <c:pt idx="14">
                  <c:v>8.9629666120653716E-3</c:v>
                </c:pt>
                <c:pt idx="15">
                  <c:v>7.167622762475576E-3</c:v>
                </c:pt>
                <c:pt idx="16">
                  <c:v>5.9000533630662669E-3</c:v>
                </c:pt>
                <c:pt idx="17">
                  <c:v>5.0306173449140013E-3</c:v>
                </c:pt>
                <c:pt idx="18">
                  <c:v>3.7881845685900687E-3</c:v>
                </c:pt>
                <c:pt idx="19">
                  <c:v>2.9070333420925091E-3</c:v>
                </c:pt>
                <c:pt idx="20">
                  <c:v>2.1491464816628279E-3</c:v>
                </c:pt>
                <c:pt idx="21">
                  <c:v>1.719118452644148E-3</c:v>
                </c:pt>
                <c:pt idx="22">
                  <c:v>1.5863878419617894E-3</c:v>
                </c:pt>
                <c:pt idx="23">
                  <c:v>1.3755057416336301E-3</c:v>
                </c:pt>
                <c:pt idx="24">
                  <c:v>1.2860370656889546E-3</c:v>
                </c:pt>
                <c:pt idx="25">
                  <c:v>1.3449554620427653E-3</c:v>
                </c:pt>
                <c:pt idx="26">
                  <c:v>1.3047107014191944E-3</c:v>
                </c:pt>
                <c:pt idx="27">
                  <c:v>1.2825912524479293E-3</c:v>
                </c:pt>
                <c:pt idx="28">
                  <c:v>1.270895527699313E-3</c:v>
                </c:pt>
                <c:pt idx="29">
                  <c:v>1.2310961064283786E-3</c:v>
                </c:pt>
                <c:pt idx="30">
                  <c:v>1.1580381856283587E-3</c:v>
                </c:pt>
                <c:pt idx="31">
                  <c:v>1.075853591470244E-3</c:v>
                </c:pt>
                <c:pt idx="32">
                  <c:v>1.0253660257360331E-3</c:v>
                </c:pt>
                <c:pt idx="33">
                  <c:v>9.3196444663338628E-4</c:v>
                </c:pt>
                <c:pt idx="34">
                  <c:v>9.0639361767918853E-4</c:v>
                </c:pt>
                <c:pt idx="35">
                  <c:v>8.4649269137862342E-4</c:v>
                </c:pt>
                <c:pt idx="36">
                  <c:v>7.0660046723167841E-4</c:v>
                </c:pt>
                <c:pt idx="37">
                  <c:v>6.4918787456397003E-4</c:v>
                </c:pt>
                <c:pt idx="38">
                  <c:v>5.7010117227763307E-4</c:v>
                </c:pt>
                <c:pt idx="39">
                  <c:v>5.0421321505506088E-4</c:v>
                </c:pt>
                <c:pt idx="40">
                  <c:v>4.1847147281776211E-4</c:v>
                </c:pt>
                <c:pt idx="41">
                  <c:v>3.9346010142531394E-4</c:v>
                </c:pt>
                <c:pt idx="42">
                  <c:v>3.3348959085089937E-4</c:v>
                </c:pt>
                <c:pt idx="43">
                  <c:v>2.8924790953741567E-4</c:v>
                </c:pt>
                <c:pt idx="44">
                  <c:v>2.6264444995929197E-4</c:v>
                </c:pt>
                <c:pt idx="45">
                  <c:v>2.2877082544937714E-4</c:v>
                </c:pt>
                <c:pt idx="46">
                  <c:v>2.1784887782596663E-4</c:v>
                </c:pt>
                <c:pt idx="47">
                  <c:v>1.3973078863161413E-4</c:v>
                </c:pt>
                <c:pt idx="48">
                  <c:v>1.3346542061420919E-4</c:v>
                </c:pt>
                <c:pt idx="49">
                  <c:v>1.2936829856995325E-4</c:v>
                </c:pt>
                <c:pt idx="50">
                  <c:v>1.173831032421231E-4</c:v>
                </c:pt>
                <c:pt idx="51">
                  <c:v>8.6610153974939975E-5</c:v>
                </c:pt>
                <c:pt idx="52">
                  <c:v>8.5805759769240275E-5</c:v>
                </c:pt>
                <c:pt idx="53">
                  <c:v>7.4922779339185483E-5</c:v>
                </c:pt>
                <c:pt idx="54">
                  <c:v>7.533750161132824E-5</c:v>
                </c:pt>
                <c:pt idx="55">
                  <c:v>6.6277629156129161E-5</c:v>
                </c:pt>
                <c:pt idx="56">
                  <c:v>6.1498581228148564E-5</c:v>
                </c:pt>
                <c:pt idx="57">
                  <c:v>4.5641716903334703E-5</c:v>
                </c:pt>
                <c:pt idx="58">
                  <c:v>3.0867583879618362E-5</c:v>
                </c:pt>
                <c:pt idx="59">
                  <c:v>2.7402287041915488E-5</c:v>
                </c:pt>
                <c:pt idx="60">
                  <c:v>1.8072427604180524E-5</c:v>
                </c:pt>
                <c:pt idx="61">
                  <c:v>1.3092976967513503E-5</c:v>
                </c:pt>
                <c:pt idx="62">
                  <c:v>7.0085280621171348E-6</c:v>
                </c:pt>
                <c:pt idx="63">
                  <c:v>2.482766890948564E-6</c:v>
                </c:pt>
                <c:pt idx="64">
                  <c:v>2.2016464245967649E-6</c:v>
                </c:pt>
                <c:pt idx="65">
                  <c:v>9.2964589862872239E-7</c:v>
                </c:pt>
                <c:pt idx="66">
                  <c:v>4.1750564309673162E-8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B-41BA-9875-10A0B99CB22E}"/>
            </c:ext>
          </c:extLst>
        </c:ser>
        <c:ser>
          <c:idx val="1"/>
          <c:order val="1"/>
          <c:tx>
            <c:strRef>
              <c:f>'TLF Time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B-41BA-9875-10A0B99CB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0.16764123430400943</c:v>
                </c:pt>
                <c:pt idx="2">
                  <c:v>0.46795641699330959</c:v>
                </c:pt>
                <c:pt idx="3">
                  <c:v>0.20642092945921794</c:v>
                </c:pt>
                <c:pt idx="4">
                  <c:v>4.7571139465396893E-2</c:v>
                </c:pt>
                <c:pt idx="5">
                  <c:v>2.7053307958911955E-2</c:v>
                </c:pt>
                <c:pt idx="6">
                  <c:v>2.3085726634677211E-2</c:v>
                </c:pt>
                <c:pt idx="7">
                  <c:v>1.9537089798872972E-2</c:v>
                </c:pt>
                <c:pt idx="8">
                  <c:v>1.4664928025452021E-2</c:v>
                </c:pt>
                <c:pt idx="9">
                  <c:v>1.0535813450164588E-2</c:v>
                </c:pt>
                <c:pt idx="10">
                  <c:v>7.1898127667856795E-3</c:v>
                </c:pt>
                <c:pt idx="11">
                  <c:v>4.2002387134469493E-3</c:v>
                </c:pt>
                <c:pt idx="12">
                  <c:v>2.2291991614892988E-3</c:v>
                </c:pt>
                <c:pt idx="13">
                  <c:v>9.9867385575984498E-4</c:v>
                </c:pt>
                <c:pt idx="14">
                  <c:v>5.2276673300410146E-4</c:v>
                </c:pt>
                <c:pt idx="15">
                  <c:v>2.2143180690455637E-4</c:v>
                </c:pt>
                <c:pt idx="16">
                  <c:v>8.7904944532239061E-5</c:v>
                </c:pt>
                <c:pt idx="17">
                  <c:v>3.710198870401314E-5</c:v>
                </c:pt>
                <c:pt idx="18">
                  <c:v>1.5514330420064459E-5</c:v>
                </c:pt>
                <c:pt idx="19">
                  <c:v>1.5226494976278475E-5</c:v>
                </c:pt>
                <c:pt idx="20">
                  <c:v>6.0157607751270335E-6</c:v>
                </c:pt>
                <c:pt idx="21">
                  <c:v>4.6341506449543187E-6</c:v>
                </c:pt>
                <c:pt idx="22">
                  <c:v>1.727012662715895E-6</c:v>
                </c:pt>
                <c:pt idx="23">
                  <c:v>1.0649911420081354E-6</c:v>
                </c:pt>
                <c:pt idx="24">
                  <c:v>9.7864050887234041E-7</c:v>
                </c:pt>
                <c:pt idx="25">
                  <c:v>5.4688734319336676E-7</c:v>
                </c:pt>
                <c:pt idx="26">
                  <c:v>4.6053671005757203E-7</c:v>
                </c:pt>
                <c:pt idx="27">
                  <c:v>1.1513417751439301E-7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E-4C47-973A-648BEDFA648A}"/>
            </c:ext>
          </c:extLst>
        </c:ser>
        <c:ser>
          <c:idx val="1"/>
          <c:order val="1"/>
          <c:tx>
            <c:strRef>
              <c:f>'TLF Time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CE-4C47-973A-648BEDFA6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0.16764123430400943</c:v>
                </c:pt>
                <c:pt idx="2">
                  <c:v>0.46795641699330959</c:v>
                </c:pt>
                <c:pt idx="3">
                  <c:v>0.20642092945921794</c:v>
                </c:pt>
                <c:pt idx="4">
                  <c:v>4.7571139465396893E-2</c:v>
                </c:pt>
                <c:pt idx="5">
                  <c:v>2.7053307958911955E-2</c:v>
                </c:pt>
                <c:pt idx="6">
                  <c:v>2.3085726634677211E-2</c:v>
                </c:pt>
                <c:pt idx="7">
                  <c:v>1.9537089798872972E-2</c:v>
                </c:pt>
                <c:pt idx="8">
                  <c:v>1.4664928025452021E-2</c:v>
                </c:pt>
                <c:pt idx="9">
                  <c:v>1.0535813450164588E-2</c:v>
                </c:pt>
                <c:pt idx="10">
                  <c:v>7.1898127667856795E-3</c:v>
                </c:pt>
                <c:pt idx="11">
                  <c:v>4.2002387134469493E-3</c:v>
                </c:pt>
                <c:pt idx="12">
                  <c:v>2.2291991614892988E-3</c:v>
                </c:pt>
                <c:pt idx="13">
                  <c:v>9.9867385575984498E-4</c:v>
                </c:pt>
                <c:pt idx="14">
                  <c:v>5.2276673300410146E-4</c:v>
                </c:pt>
                <c:pt idx="15">
                  <c:v>2.2143180690455637E-4</c:v>
                </c:pt>
                <c:pt idx="16">
                  <c:v>8.7904944532239061E-5</c:v>
                </c:pt>
                <c:pt idx="17">
                  <c:v>3.710198870401314E-5</c:v>
                </c:pt>
                <c:pt idx="18">
                  <c:v>1.5514330420064459E-5</c:v>
                </c:pt>
                <c:pt idx="19">
                  <c:v>1.5226494976278475E-5</c:v>
                </c:pt>
                <c:pt idx="20">
                  <c:v>6.0157607751270335E-6</c:v>
                </c:pt>
                <c:pt idx="21">
                  <c:v>4.6341506449543187E-6</c:v>
                </c:pt>
                <c:pt idx="22">
                  <c:v>1.727012662715895E-6</c:v>
                </c:pt>
                <c:pt idx="23">
                  <c:v>1.0649911420081354E-6</c:v>
                </c:pt>
                <c:pt idx="24">
                  <c:v>9.7864050887234041E-7</c:v>
                </c:pt>
                <c:pt idx="25">
                  <c:v>5.4688734319336676E-7</c:v>
                </c:pt>
                <c:pt idx="26">
                  <c:v>4.6053671005757203E-7</c:v>
                </c:pt>
                <c:pt idx="27">
                  <c:v>1.1513417751439301E-7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ED-4851-B427-F47CCD997D3E}"/>
            </c:ext>
          </c:extLst>
        </c:ser>
        <c:ser>
          <c:idx val="1"/>
          <c:order val="1"/>
          <c:tx>
            <c:strRef>
              <c:f>'TLF Time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ED-4851-B427-F47CCD997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6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9.1974926701500273E-2</c:v>
                </c:pt>
                <c:pt idx="2">
                  <c:v>0.25778264156008329</c:v>
                </c:pt>
                <c:pt idx="3">
                  <c:v>0.22535807940180455</c:v>
                </c:pt>
                <c:pt idx="4">
                  <c:v>0.16088292454165243</c:v>
                </c:pt>
                <c:pt idx="5">
                  <c:v>9.7596917985920822E-2</c:v>
                </c:pt>
                <c:pt idx="6">
                  <c:v>5.9316256745674686E-2</c:v>
                </c:pt>
                <c:pt idx="7">
                  <c:v>3.3051799875927095E-2</c:v>
                </c:pt>
                <c:pt idx="8">
                  <c:v>1.7231773365755914E-2</c:v>
                </c:pt>
                <c:pt idx="9">
                  <c:v>1.0125089297973257E-2</c:v>
                </c:pt>
                <c:pt idx="10">
                  <c:v>8.4168901919012863E-3</c:v>
                </c:pt>
                <c:pt idx="11">
                  <c:v>7.1575841151650874E-3</c:v>
                </c:pt>
                <c:pt idx="12">
                  <c:v>6.2593441707207058E-3</c:v>
                </c:pt>
                <c:pt idx="13">
                  <c:v>5.3578946054541202E-3</c:v>
                </c:pt>
                <c:pt idx="14">
                  <c:v>4.5988679116213092E-3</c:v>
                </c:pt>
                <c:pt idx="15">
                  <c:v>3.7740277807271354E-3</c:v>
                </c:pt>
                <c:pt idx="16">
                  <c:v>3.5524991031703444E-3</c:v>
                </c:pt>
                <c:pt idx="17">
                  <c:v>2.4723158046430251E-3</c:v>
                </c:pt>
                <c:pt idx="18">
                  <c:v>1.7140347802941608E-3</c:v>
                </c:pt>
                <c:pt idx="19">
                  <c:v>1.3288154408049473E-3</c:v>
                </c:pt>
                <c:pt idx="20">
                  <c:v>7.4570190435881113E-4</c:v>
                </c:pt>
                <c:pt idx="21">
                  <c:v>4.8919160188122697E-4</c:v>
                </c:pt>
                <c:pt idx="22">
                  <c:v>2.9288600512923353E-4</c:v>
                </c:pt>
                <c:pt idx="23">
                  <c:v>2.1942135075433392E-4</c:v>
                </c:pt>
                <c:pt idx="24">
                  <c:v>1.3587394813998423E-4</c:v>
                </c:pt>
                <c:pt idx="25">
                  <c:v>6.5359551288524998E-5</c:v>
                </c:pt>
                <c:pt idx="26">
                  <c:v>3.0540028429459595E-5</c:v>
                </c:pt>
                <c:pt idx="27">
                  <c:v>1.5950842873985266E-5</c:v>
                </c:pt>
                <c:pt idx="28">
                  <c:v>1.0893258548087498E-5</c:v>
                </c:pt>
                <c:pt idx="29">
                  <c:v>9.466760404885565E-6</c:v>
                </c:pt>
                <c:pt idx="30">
                  <c:v>6.937968241936681E-6</c:v>
                </c:pt>
                <c:pt idx="31">
                  <c:v>9.3046583431580727E-6</c:v>
                </c:pt>
                <c:pt idx="32">
                  <c:v>6.6786049431726928E-6</c:v>
                </c:pt>
                <c:pt idx="33">
                  <c:v>4.7982210271337789E-6</c:v>
                </c:pt>
                <c:pt idx="34">
                  <c:v>2.3666901012213912E-6</c:v>
                </c:pt>
                <c:pt idx="35">
                  <c:v>1.1347144320924477E-6</c:v>
                </c:pt>
                <c:pt idx="36">
                  <c:v>7.4566948394646568E-7</c:v>
                </c:pt>
                <c:pt idx="37">
                  <c:v>6.4840824690997013E-8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B4-42ED-A8D0-6EBE62A9AC61}"/>
            </c:ext>
          </c:extLst>
        </c:ser>
        <c:ser>
          <c:idx val="1"/>
          <c:order val="1"/>
          <c:tx>
            <c:strRef>
              <c:f>'TLF Time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B4-42ED-A8D0-6EBE62A9A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9.1974926701500273E-2</c:v>
                </c:pt>
                <c:pt idx="2">
                  <c:v>0.25778264156008329</c:v>
                </c:pt>
                <c:pt idx="3">
                  <c:v>0.22535807940180455</c:v>
                </c:pt>
                <c:pt idx="4">
                  <c:v>0.16088292454165243</c:v>
                </c:pt>
                <c:pt idx="5">
                  <c:v>9.7596917985920822E-2</c:v>
                </c:pt>
                <c:pt idx="6">
                  <c:v>5.9316256745674686E-2</c:v>
                </c:pt>
                <c:pt idx="7">
                  <c:v>3.3051799875927095E-2</c:v>
                </c:pt>
                <c:pt idx="8">
                  <c:v>1.7231773365755914E-2</c:v>
                </c:pt>
                <c:pt idx="9">
                  <c:v>1.0125089297973257E-2</c:v>
                </c:pt>
                <c:pt idx="10">
                  <c:v>8.4168901919012863E-3</c:v>
                </c:pt>
                <c:pt idx="11">
                  <c:v>7.1575841151650874E-3</c:v>
                </c:pt>
                <c:pt idx="12">
                  <c:v>6.2593441707207058E-3</c:v>
                </c:pt>
                <c:pt idx="13">
                  <c:v>5.3578946054541202E-3</c:v>
                </c:pt>
                <c:pt idx="14">
                  <c:v>4.5988679116213092E-3</c:v>
                </c:pt>
                <c:pt idx="15">
                  <c:v>3.7740277807271354E-3</c:v>
                </c:pt>
                <c:pt idx="16">
                  <c:v>3.5524991031703444E-3</c:v>
                </c:pt>
                <c:pt idx="17">
                  <c:v>2.4723158046430251E-3</c:v>
                </c:pt>
                <c:pt idx="18">
                  <c:v>1.7140347802941608E-3</c:v>
                </c:pt>
                <c:pt idx="19">
                  <c:v>1.3288154408049473E-3</c:v>
                </c:pt>
                <c:pt idx="20">
                  <c:v>7.4570190435881113E-4</c:v>
                </c:pt>
                <c:pt idx="21">
                  <c:v>4.8919160188122697E-4</c:v>
                </c:pt>
                <c:pt idx="22">
                  <c:v>2.9288600512923353E-4</c:v>
                </c:pt>
                <c:pt idx="23">
                  <c:v>2.1942135075433392E-4</c:v>
                </c:pt>
                <c:pt idx="24">
                  <c:v>1.3587394813998423E-4</c:v>
                </c:pt>
                <c:pt idx="25">
                  <c:v>6.5359551288524998E-5</c:v>
                </c:pt>
                <c:pt idx="26">
                  <c:v>3.0540028429459595E-5</c:v>
                </c:pt>
                <c:pt idx="27">
                  <c:v>1.5950842873985266E-5</c:v>
                </c:pt>
                <c:pt idx="28">
                  <c:v>1.0893258548087498E-5</c:v>
                </c:pt>
                <c:pt idx="29">
                  <c:v>9.466760404885565E-6</c:v>
                </c:pt>
                <c:pt idx="30">
                  <c:v>6.937968241936681E-6</c:v>
                </c:pt>
                <c:pt idx="31">
                  <c:v>9.3046583431580727E-6</c:v>
                </c:pt>
                <c:pt idx="32">
                  <c:v>6.6786049431726928E-6</c:v>
                </c:pt>
                <c:pt idx="33">
                  <c:v>4.7982210271337789E-6</c:v>
                </c:pt>
                <c:pt idx="34">
                  <c:v>2.3666901012213912E-6</c:v>
                </c:pt>
                <c:pt idx="35">
                  <c:v>1.1347144320924477E-6</c:v>
                </c:pt>
                <c:pt idx="36">
                  <c:v>7.4566948394646568E-7</c:v>
                </c:pt>
                <c:pt idx="37">
                  <c:v>6.4840824690997013E-8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77-4F07-94E0-539F6427D169}"/>
            </c:ext>
          </c:extLst>
        </c:ser>
        <c:ser>
          <c:idx val="1"/>
          <c:order val="1"/>
          <c:tx>
            <c:strRef>
              <c:f>'TLF Time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77-4F07-94E0-539F6427D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70"/>
          <c:min val="4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'TLF Time - r0'!$CJ$6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'TLF Time - r0'!$CI$7:$CI$15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'TLF Time - r0'!$CJ$7:$CJ$15</c:f>
              <c:numCache>
                <c:formatCode>0.0</c:formatCode>
                <c:ptCount val="9"/>
                <c:pt idx="0">
                  <c:v>23.060863704520877</c:v>
                </c:pt>
                <c:pt idx="1">
                  <c:v>10.690003137090267</c:v>
                </c:pt>
                <c:pt idx="2">
                  <c:v>11.71524922466349</c:v>
                </c:pt>
                <c:pt idx="3">
                  <c:v>6.4143918815667691</c:v>
                </c:pt>
                <c:pt idx="4">
                  <c:v>8.7187930593732865</c:v>
                </c:pt>
                <c:pt idx="5">
                  <c:v>16.376036857065728</c:v>
                </c:pt>
                <c:pt idx="6">
                  <c:v>12.106134867661806</c:v>
                </c:pt>
                <c:pt idx="7">
                  <c:v>29.389197647416015</c:v>
                </c:pt>
                <c:pt idx="8">
                  <c:v>27.722456505518203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1-4230-B706-38366AE4113D}"/>
            </c:ext>
          </c:extLst>
        </c:ser>
        <c:ser>
          <c:idx val="1"/>
          <c:order val="1"/>
          <c:tx>
            <c:strRef>
              <c:f>'TLF Time - r0'!$CK$6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'TLF Time - r0'!$CI$7:$CI$15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'TLF Time - r0'!$CK$7:$CK$15</c:f>
              <c:numCache>
                <c:formatCode>0.0</c:formatCode>
                <c:ptCount val="9"/>
                <c:pt idx="0">
                  <c:v>21.686217800000009</c:v>
                </c:pt>
                <c:pt idx="1">
                  <c:v>10.5825408</c:v>
                </c:pt>
                <c:pt idx="2">
                  <c:v>11.342210199999998</c:v>
                </c:pt>
                <c:pt idx="3">
                  <c:v>6.5349677999999995</c:v>
                </c:pt>
                <c:pt idx="4">
                  <c:v>8.5266687999999977</c:v>
                </c:pt>
                <c:pt idx="5">
                  <c:v>15.658982399999996</c:v>
                </c:pt>
                <c:pt idx="6">
                  <c:v>12.065028200000006</c:v>
                </c:pt>
                <c:pt idx="7">
                  <c:v>20.713040400000001</c:v>
                </c:pt>
                <c:pt idx="8">
                  <c:v>24.201835800000008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1-4230-B706-38366AE4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5D-4C1E-B481-BD32A2D69C1E}"/>
            </c:ext>
          </c:extLst>
        </c:ser>
        <c:ser>
          <c:idx val="1"/>
          <c:order val="1"/>
          <c:tx>
            <c:strRef>
              <c:f>'TLF Time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5D-4C1E-B481-BD32A2D69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2.4589425766268512E-2</c:v>
                </c:pt>
                <c:pt idx="2">
                  <c:v>0.15571949762483331</c:v>
                </c:pt>
                <c:pt idx="3">
                  <c:v>0.24481177209313235</c:v>
                </c:pt>
                <c:pt idx="4">
                  <c:v>0.18650203799643456</c:v>
                </c:pt>
                <c:pt idx="5">
                  <c:v>0.11866129373871336</c:v>
                </c:pt>
                <c:pt idx="6">
                  <c:v>8.1738840809636476E-2</c:v>
                </c:pt>
                <c:pt idx="7">
                  <c:v>5.7203404926428544E-2</c:v>
                </c:pt>
                <c:pt idx="8">
                  <c:v>3.7730482202530495E-2</c:v>
                </c:pt>
                <c:pt idx="9">
                  <c:v>2.4087632670724151E-2</c:v>
                </c:pt>
                <c:pt idx="10">
                  <c:v>1.7587830040821338E-2</c:v>
                </c:pt>
                <c:pt idx="11">
                  <c:v>1.1596690892869511E-2</c:v>
                </c:pt>
                <c:pt idx="12">
                  <c:v>7.4997277044578058E-3</c:v>
                </c:pt>
                <c:pt idx="13">
                  <c:v>5.0101452899034863E-3</c:v>
                </c:pt>
                <c:pt idx="14">
                  <c:v>3.871931965517798E-3</c:v>
                </c:pt>
                <c:pt idx="15">
                  <c:v>3.2135913807213976E-3</c:v>
                </c:pt>
                <c:pt idx="16">
                  <c:v>2.7236505706643749E-3</c:v>
                </c:pt>
                <c:pt idx="17">
                  <c:v>2.0979472177524486E-3</c:v>
                </c:pt>
                <c:pt idx="18">
                  <c:v>1.6408290125689495E-3</c:v>
                </c:pt>
                <c:pt idx="19">
                  <c:v>1.2487187974826396E-3</c:v>
                </c:pt>
                <c:pt idx="20">
                  <c:v>1.1616166642531491E-3</c:v>
                </c:pt>
                <c:pt idx="21">
                  <c:v>1.0664855634354654E-3</c:v>
                </c:pt>
                <c:pt idx="22">
                  <c:v>9.7727481245554033E-4</c:v>
                </c:pt>
                <c:pt idx="23">
                  <c:v>9.0017123482289091E-4</c:v>
                </c:pt>
                <c:pt idx="24">
                  <c:v>8.2722696363203259E-4</c:v>
                </c:pt>
                <c:pt idx="25">
                  <c:v>8.2043767790810588E-4</c:v>
                </c:pt>
                <c:pt idx="26">
                  <c:v>9.6323280853506383E-4</c:v>
                </c:pt>
                <c:pt idx="27">
                  <c:v>8.9207275236380423E-4</c:v>
                </c:pt>
                <c:pt idx="28">
                  <c:v>8.3035513282223787E-4</c:v>
                </c:pt>
                <c:pt idx="29">
                  <c:v>7.2099665509502825E-4</c:v>
                </c:pt>
                <c:pt idx="30">
                  <c:v>5.9640283483033811E-4</c:v>
                </c:pt>
                <c:pt idx="31">
                  <c:v>5.3301685838732908E-4</c:v>
                </c:pt>
                <c:pt idx="32">
                  <c:v>4.3121232996387425E-4</c:v>
                </c:pt>
                <c:pt idx="33">
                  <c:v>3.4456204339519117E-4</c:v>
                </c:pt>
                <c:pt idx="34">
                  <c:v>3.1273581833780753E-4</c:v>
                </c:pt>
                <c:pt idx="35">
                  <c:v>2.5613912761872517E-4</c:v>
                </c:pt>
                <c:pt idx="36">
                  <c:v>2.252745249420342E-4</c:v>
                </c:pt>
                <c:pt idx="37">
                  <c:v>1.826619090843505E-4</c:v>
                </c:pt>
                <c:pt idx="38">
                  <c:v>1.4098774398372835E-4</c:v>
                </c:pt>
                <c:pt idx="39">
                  <c:v>1.0866332901827497E-4</c:v>
                </c:pt>
                <c:pt idx="40">
                  <c:v>6.8170916722841456E-5</c:v>
                </c:pt>
                <c:pt idx="41">
                  <c:v>4.9610446194290799E-5</c:v>
                </c:pt>
                <c:pt idx="42">
                  <c:v>3.0934117547584411E-5</c:v>
                </c:pt>
                <c:pt idx="43">
                  <c:v>1.5907319622784045E-5</c:v>
                </c:pt>
                <c:pt idx="44">
                  <c:v>6.6039127348775713E-6</c:v>
                </c:pt>
                <c:pt idx="45">
                  <c:v>1.4598122887624104E-6</c:v>
                </c:pt>
                <c:pt idx="46">
                  <c:v>3.0123110720494184E-7</c:v>
                </c:pt>
                <c:pt idx="47">
                  <c:v>3.4757435446724059E-8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64-AC19-316F5A86B218}"/>
            </c:ext>
          </c:extLst>
        </c:ser>
        <c:ser>
          <c:idx val="1"/>
          <c:order val="1"/>
          <c:tx>
            <c:strRef>
              <c:f>'TLF Time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3D-4B64-AC19-316F5A86B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0.11874532673756434</c:v>
                </c:pt>
                <c:pt idx="2">
                  <c:v>0.19108808820466927</c:v>
                </c:pt>
                <c:pt idx="3">
                  <c:v>0.1726819984406387</c:v>
                </c:pt>
                <c:pt idx="4">
                  <c:v>0.12842771124010446</c:v>
                </c:pt>
                <c:pt idx="5">
                  <c:v>8.0480884447071702E-2</c:v>
                </c:pt>
                <c:pt idx="6">
                  <c:v>5.8283381404144449E-2</c:v>
                </c:pt>
                <c:pt idx="7">
                  <c:v>4.7134344111340785E-2</c:v>
                </c:pt>
                <c:pt idx="8">
                  <c:v>3.6241699817333765E-2</c:v>
                </c:pt>
                <c:pt idx="9">
                  <c:v>2.9675265697320805E-2</c:v>
                </c:pt>
                <c:pt idx="10">
                  <c:v>2.5994661199472947E-2</c:v>
                </c:pt>
                <c:pt idx="11">
                  <c:v>2.1856654219274036E-2</c:v>
                </c:pt>
                <c:pt idx="12">
                  <c:v>1.6980945384803693E-2</c:v>
                </c:pt>
                <c:pt idx="13">
                  <c:v>1.2449130381810218E-2</c:v>
                </c:pt>
                <c:pt idx="14">
                  <c:v>8.9629666120653716E-3</c:v>
                </c:pt>
                <c:pt idx="15">
                  <c:v>7.167622762475576E-3</c:v>
                </c:pt>
                <c:pt idx="16">
                  <c:v>5.9000533630662669E-3</c:v>
                </c:pt>
                <c:pt idx="17">
                  <c:v>5.0306173449140013E-3</c:v>
                </c:pt>
                <c:pt idx="18">
                  <c:v>3.7881845685900687E-3</c:v>
                </c:pt>
                <c:pt idx="19">
                  <c:v>2.9070333420925091E-3</c:v>
                </c:pt>
                <c:pt idx="20">
                  <c:v>2.1491464816628279E-3</c:v>
                </c:pt>
                <c:pt idx="21">
                  <c:v>1.719118452644148E-3</c:v>
                </c:pt>
                <c:pt idx="22">
                  <c:v>1.5863878419617894E-3</c:v>
                </c:pt>
                <c:pt idx="23">
                  <c:v>1.3755057416336301E-3</c:v>
                </c:pt>
                <c:pt idx="24">
                  <c:v>1.2860370656889546E-3</c:v>
                </c:pt>
                <c:pt idx="25">
                  <c:v>1.3449554620427653E-3</c:v>
                </c:pt>
                <c:pt idx="26">
                  <c:v>1.3047107014191944E-3</c:v>
                </c:pt>
                <c:pt idx="27">
                  <c:v>1.2825912524479293E-3</c:v>
                </c:pt>
                <c:pt idx="28">
                  <c:v>1.270895527699313E-3</c:v>
                </c:pt>
                <c:pt idx="29">
                  <c:v>1.2310961064283786E-3</c:v>
                </c:pt>
                <c:pt idx="30">
                  <c:v>1.1580381856283587E-3</c:v>
                </c:pt>
                <c:pt idx="31">
                  <c:v>1.075853591470244E-3</c:v>
                </c:pt>
                <c:pt idx="32">
                  <c:v>1.0253660257360331E-3</c:v>
                </c:pt>
                <c:pt idx="33">
                  <c:v>9.3196444663338628E-4</c:v>
                </c:pt>
                <c:pt idx="34">
                  <c:v>9.0639361767918853E-4</c:v>
                </c:pt>
                <c:pt idx="35">
                  <c:v>8.4649269137862342E-4</c:v>
                </c:pt>
                <c:pt idx="36">
                  <c:v>7.0660046723167841E-4</c:v>
                </c:pt>
                <c:pt idx="37">
                  <c:v>6.4918787456397003E-4</c:v>
                </c:pt>
                <c:pt idx="38">
                  <c:v>5.7010117227763307E-4</c:v>
                </c:pt>
                <c:pt idx="39">
                  <c:v>5.0421321505506088E-4</c:v>
                </c:pt>
                <c:pt idx="40">
                  <c:v>4.1847147281776211E-4</c:v>
                </c:pt>
                <c:pt idx="41">
                  <c:v>3.9346010142531394E-4</c:v>
                </c:pt>
                <c:pt idx="42">
                  <c:v>3.3348959085089937E-4</c:v>
                </c:pt>
                <c:pt idx="43">
                  <c:v>2.8924790953741567E-4</c:v>
                </c:pt>
                <c:pt idx="44">
                  <c:v>2.6264444995929197E-4</c:v>
                </c:pt>
                <c:pt idx="45">
                  <c:v>2.2877082544937714E-4</c:v>
                </c:pt>
                <c:pt idx="46">
                  <c:v>2.1784887782596663E-4</c:v>
                </c:pt>
                <c:pt idx="47">
                  <c:v>1.3973078863161413E-4</c:v>
                </c:pt>
                <c:pt idx="48">
                  <c:v>1.3346542061420919E-4</c:v>
                </c:pt>
                <c:pt idx="49">
                  <c:v>1.2936829856995325E-4</c:v>
                </c:pt>
                <c:pt idx="50">
                  <c:v>1.173831032421231E-4</c:v>
                </c:pt>
                <c:pt idx="51">
                  <c:v>8.6610153974939975E-5</c:v>
                </c:pt>
                <c:pt idx="52">
                  <c:v>8.5805759769240275E-5</c:v>
                </c:pt>
                <c:pt idx="53">
                  <c:v>7.4922779339185483E-5</c:v>
                </c:pt>
                <c:pt idx="54">
                  <c:v>7.533750161132824E-5</c:v>
                </c:pt>
                <c:pt idx="55">
                  <c:v>6.6277629156129161E-5</c:v>
                </c:pt>
                <c:pt idx="56">
                  <c:v>6.1498581228148564E-5</c:v>
                </c:pt>
                <c:pt idx="57">
                  <c:v>4.5641716903334703E-5</c:v>
                </c:pt>
                <c:pt idx="58">
                  <c:v>3.0867583879618362E-5</c:v>
                </c:pt>
                <c:pt idx="59">
                  <c:v>2.7402287041915488E-5</c:v>
                </c:pt>
                <c:pt idx="60">
                  <c:v>1.8072427604180524E-5</c:v>
                </c:pt>
                <c:pt idx="61">
                  <c:v>1.3092976967513503E-5</c:v>
                </c:pt>
                <c:pt idx="62">
                  <c:v>7.0085280621171348E-6</c:v>
                </c:pt>
                <c:pt idx="63">
                  <c:v>2.482766890948564E-6</c:v>
                </c:pt>
                <c:pt idx="64">
                  <c:v>2.2016464245967649E-6</c:v>
                </c:pt>
                <c:pt idx="65">
                  <c:v>9.2964589862872239E-7</c:v>
                </c:pt>
                <c:pt idx="66">
                  <c:v>4.1750564309673162E-8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3A-4C4A-A4BF-A8849B4D08CE}"/>
            </c:ext>
          </c:extLst>
        </c:ser>
        <c:ser>
          <c:idx val="1"/>
          <c:order val="1"/>
          <c:tx>
            <c:strRef>
              <c:f>'TLF Time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3A-4C4A-A4BF-A8849B4D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0.16764123430400943</c:v>
                </c:pt>
                <c:pt idx="2">
                  <c:v>0.46795641699330959</c:v>
                </c:pt>
                <c:pt idx="3">
                  <c:v>0.20642092945921794</c:v>
                </c:pt>
                <c:pt idx="4">
                  <c:v>4.7571139465396893E-2</c:v>
                </c:pt>
                <c:pt idx="5">
                  <c:v>2.7053307958911955E-2</c:v>
                </c:pt>
                <c:pt idx="6">
                  <c:v>2.3085726634677211E-2</c:v>
                </c:pt>
                <c:pt idx="7">
                  <c:v>1.9537089798872972E-2</c:v>
                </c:pt>
                <c:pt idx="8">
                  <c:v>1.4664928025452021E-2</c:v>
                </c:pt>
                <c:pt idx="9">
                  <c:v>1.0535813450164588E-2</c:v>
                </c:pt>
                <c:pt idx="10">
                  <c:v>7.1898127667856795E-3</c:v>
                </c:pt>
                <c:pt idx="11">
                  <c:v>4.2002387134469493E-3</c:v>
                </c:pt>
                <c:pt idx="12">
                  <c:v>2.2291991614892988E-3</c:v>
                </c:pt>
                <c:pt idx="13">
                  <c:v>9.9867385575984498E-4</c:v>
                </c:pt>
                <c:pt idx="14">
                  <c:v>5.2276673300410146E-4</c:v>
                </c:pt>
                <c:pt idx="15">
                  <c:v>2.2143180690455637E-4</c:v>
                </c:pt>
                <c:pt idx="16">
                  <c:v>8.7904944532239061E-5</c:v>
                </c:pt>
                <c:pt idx="17">
                  <c:v>3.710198870401314E-5</c:v>
                </c:pt>
                <c:pt idx="18">
                  <c:v>1.5514330420064459E-5</c:v>
                </c:pt>
                <c:pt idx="19">
                  <c:v>1.5226494976278475E-5</c:v>
                </c:pt>
                <c:pt idx="20">
                  <c:v>6.0157607751270335E-6</c:v>
                </c:pt>
                <c:pt idx="21">
                  <c:v>4.6341506449543187E-6</c:v>
                </c:pt>
                <c:pt idx="22">
                  <c:v>1.727012662715895E-6</c:v>
                </c:pt>
                <c:pt idx="23">
                  <c:v>1.0649911420081354E-6</c:v>
                </c:pt>
                <c:pt idx="24">
                  <c:v>9.7864050887234041E-7</c:v>
                </c:pt>
                <c:pt idx="25">
                  <c:v>5.4688734319336676E-7</c:v>
                </c:pt>
                <c:pt idx="26">
                  <c:v>4.6053671005757203E-7</c:v>
                </c:pt>
                <c:pt idx="27">
                  <c:v>1.1513417751439301E-7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DB-4C1C-98AD-D09BFCB14030}"/>
            </c:ext>
          </c:extLst>
        </c:ser>
        <c:ser>
          <c:idx val="1"/>
          <c:order val="1"/>
          <c:tx>
            <c:strRef>
              <c:f>'TLF Time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DB-4C1C-98AD-D09BFCB1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9.1974926701500273E-2</c:v>
                </c:pt>
                <c:pt idx="2">
                  <c:v>0.25778264156008329</c:v>
                </c:pt>
                <c:pt idx="3">
                  <c:v>0.22535807940180455</c:v>
                </c:pt>
                <c:pt idx="4">
                  <c:v>0.16088292454165243</c:v>
                </c:pt>
                <c:pt idx="5">
                  <c:v>9.7596917985920822E-2</c:v>
                </c:pt>
                <c:pt idx="6">
                  <c:v>5.9316256745674686E-2</c:v>
                </c:pt>
                <c:pt idx="7">
                  <c:v>3.3051799875927095E-2</c:v>
                </c:pt>
                <c:pt idx="8">
                  <c:v>1.7231773365755914E-2</c:v>
                </c:pt>
                <c:pt idx="9">
                  <c:v>1.0125089297973257E-2</c:v>
                </c:pt>
                <c:pt idx="10">
                  <c:v>8.4168901919012863E-3</c:v>
                </c:pt>
                <c:pt idx="11">
                  <c:v>7.1575841151650874E-3</c:v>
                </c:pt>
                <c:pt idx="12">
                  <c:v>6.2593441707207058E-3</c:v>
                </c:pt>
                <c:pt idx="13">
                  <c:v>5.3578946054541202E-3</c:v>
                </c:pt>
                <c:pt idx="14">
                  <c:v>4.5988679116213092E-3</c:v>
                </c:pt>
                <c:pt idx="15">
                  <c:v>3.7740277807271354E-3</c:v>
                </c:pt>
                <c:pt idx="16">
                  <c:v>3.5524991031703444E-3</c:v>
                </c:pt>
                <c:pt idx="17">
                  <c:v>2.4723158046430251E-3</c:v>
                </c:pt>
                <c:pt idx="18">
                  <c:v>1.7140347802941608E-3</c:v>
                </c:pt>
                <c:pt idx="19">
                  <c:v>1.3288154408049473E-3</c:v>
                </c:pt>
                <c:pt idx="20">
                  <c:v>7.4570190435881113E-4</c:v>
                </c:pt>
                <c:pt idx="21">
                  <c:v>4.8919160188122697E-4</c:v>
                </c:pt>
                <c:pt idx="22">
                  <c:v>2.9288600512923353E-4</c:v>
                </c:pt>
                <c:pt idx="23">
                  <c:v>2.1942135075433392E-4</c:v>
                </c:pt>
                <c:pt idx="24">
                  <c:v>1.3587394813998423E-4</c:v>
                </c:pt>
                <c:pt idx="25">
                  <c:v>6.5359551288524998E-5</c:v>
                </c:pt>
                <c:pt idx="26">
                  <c:v>3.0540028429459595E-5</c:v>
                </c:pt>
                <c:pt idx="27">
                  <c:v>1.5950842873985266E-5</c:v>
                </c:pt>
                <c:pt idx="28">
                  <c:v>1.0893258548087498E-5</c:v>
                </c:pt>
                <c:pt idx="29">
                  <c:v>9.466760404885565E-6</c:v>
                </c:pt>
                <c:pt idx="30">
                  <c:v>6.937968241936681E-6</c:v>
                </c:pt>
                <c:pt idx="31">
                  <c:v>9.3046583431580727E-6</c:v>
                </c:pt>
                <c:pt idx="32">
                  <c:v>6.6786049431726928E-6</c:v>
                </c:pt>
                <c:pt idx="33">
                  <c:v>4.7982210271337789E-6</c:v>
                </c:pt>
                <c:pt idx="34">
                  <c:v>2.3666901012213912E-6</c:v>
                </c:pt>
                <c:pt idx="35">
                  <c:v>1.1347144320924477E-6</c:v>
                </c:pt>
                <c:pt idx="36">
                  <c:v>7.4566948394646568E-7</c:v>
                </c:pt>
                <c:pt idx="37">
                  <c:v>6.4840824690997013E-8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C9-442C-B2D4-D086273C857C}"/>
            </c:ext>
          </c:extLst>
        </c:ser>
        <c:ser>
          <c:idx val="1"/>
          <c:order val="1"/>
          <c:tx>
            <c:strRef>
              <c:f>'TLF Time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C9-442C-B2D4-D086273C8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2.9250235607037819E-2</c:v>
                </c:pt>
                <c:pt idx="2">
                  <c:v>9.5647667130005595E-2</c:v>
                </c:pt>
                <c:pt idx="3">
                  <c:v>0.15664886465943001</c:v>
                </c:pt>
                <c:pt idx="4">
                  <c:v>0.13838856031284114</c:v>
                </c:pt>
                <c:pt idx="5">
                  <c:v>0.11337352322258372</c:v>
                </c:pt>
                <c:pt idx="6">
                  <c:v>8.1944513150148571E-2</c:v>
                </c:pt>
                <c:pt idx="7">
                  <c:v>6.4214288342679546E-2</c:v>
                </c:pt>
                <c:pt idx="8">
                  <c:v>5.0976712664263013E-2</c:v>
                </c:pt>
                <c:pt idx="9">
                  <c:v>4.2983851804321481E-2</c:v>
                </c:pt>
                <c:pt idx="10">
                  <c:v>3.5894100661631963E-2</c:v>
                </c:pt>
                <c:pt idx="11">
                  <c:v>2.7649952904989502E-2</c:v>
                </c:pt>
                <c:pt idx="12">
                  <c:v>2.103240572801611E-2</c:v>
                </c:pt>
                <c:pt idx="13">
                  <c:v>1.6696832357020144E-2</c:v>
                </c:pt>
                <c:pt idx="14">
                  <c:v>1.3218648980067412E-2</c:v>
                </c:pt>
                <c:pt idx="15">
                  <c:v>1.132964833772114E-2</c:v>
                </c:pt>
                <c:pt idx="16">
                  <c:v>9.3689928520433192E-3</c:v>
                </c:pt>
                <c:pt idx="17">
                  <c:v>7.7227924487700194E-3</c:v>
                </c:pt>
                <c:pt idx="18">
                  <c:v>6.2600912694492942E-3</c:v>
                </c:pt>
                <c:pt idx="19">
                  <c:v>5.5218840411610541E-3</c:v>
                </c:pt>
                <c:pt idx="20">
                  <c:v>5.0814753448473462E-3</c:v>
                </c:pt>
                <c:pt idx="21">
                  <c:v>4.6673845261543997E-3</c:v>
                </c:pt>
                <c:pt idx="22">
                  <c:v>4.381636256099504E-3</c:v>
                </c:pt>
                <c:pt idx="23">
                  <c:v>4.0702960278165973E-3</c:v>
                </c:pt>
                <c:pt idx="24">
                  <c:v>3.872410401353177E-3</c:v>
                </c:pt>
                <c:pt idx="25">
                  <c:v>3.7803374252837561E-3</c:v>
                </c:pt>
                <c:pt idx="26">
                  <c:v>3.6051532780117636E-3</c:v>
                </c:pt>
                <c:pt idx="27">
                  <c:v>3.5594071577341527E-3</c:v>
                </c:pt>
                <c:pt idx="28">
                  <c:v>3.4156091252977518E-3</c:v>
                </c:pt>
                <c:pt idx="29">
                  <c:v>3.3180587574466788E-3</c:v>
                </c:pt>
                <c:pt idx="30">
                  <c:v>3.1474940972194537E-3</c:v>
                </c:pt>
                <c:pt idx="31">
                  <c:v>2.9627938066352404E-3</c:v>
                </c:pt>
                <c:pt idx="32">
                  <c:v>2.8230345257294069E-3</c:v>
                </c:pt>
                <c:pt idx="33">
                  <c:v>2.6066445540180901E-3</c:v>
                </c:pt>
                <c:pt idx="34">
                  <c:v>2.405446095416851E-3</c:v>
                </c:pt>
                <c:pt idx="35">
                  <c:v>2.1811502015917747E-3</c:v>
                </c:pt>
                <c:pt idx="36">
                  <c:v>1.9464406641143514E-3</c:v>
                </c:pt>
                <c:pt idx="37">
                  <c:v>1.7346437823789742E-3</c:v>
                </c:pt>
                <c:pt idx="38">
                  <c:v>1.4933217791603267E-3</c:v>
                </c:pt>
                <c:pt idx="39">
                  <c:v>1.2476442595851845E-3</c:v>
                </c:pt>
                <c:pt idx="40">
                  <c:v>1.057704150838764E-3</c:v>
                </c:pt>
                <c:pt idx="41">
                  <c:v>9.6406054917412272E-4</c:v>
                </c:pt>
                <c:pt idx="42">
                  <c:v>9.0023243674985118E-4</c:v>
                </c:pt>
                <c:pt idx="43">
                  <c:v>8.0893817421083449E-4</c:v>
                </c:pt>
                <c:pt idx="44">
                  <c:v>7.422063842155664E-4</c:v>
                </c:pt>
                <c:pt idx="45">
                  <c:v>7.0444537725819652E-4</c:v>
                </c:pt>
                <c:pt idx="46">
                  <c:v>6.8604662028560874E-4</c:v>
                </c:pt>
                <c:pt idx="47">
                  <c:v>6.5459451277794986E-4</c:v>
                </c:pt>
                <c:pt idx="48">
                  <c:v>6.3663130744101158E-4</c:v>
                </c:pt>
                <c:pt idx="49">
                  <c:v>5.8938055424024823E-4</c:v>
                </c:pt>
                <c:pt idx="50">
                  <c:v>5.0161030038966821E-4</c:v>
                </c:pt>
                <c:pt idx="51">
                  <c:v>4.1704729040159809E-4</c:v>
                </c:pt>
                <c:pt idx="52">
                  <c:v>3.1302964068785058E-4</c:v>
                </c:pt>
                <c:pt idx="53">
                  <c:v>2.436713423442719E-4</c:v>
                </c:pt>
                <c:pt idx="54">
                  <c:v>1.6132568613769015E-4</c:v>
                </c:pt>
                <c:pt idx="55">
                  <c:v>9.0673931421576644E-5</c:v>
                </c:pt>
                <c:pt idx="56">
                  <c:v>5.276774058565698E-5</c:v>
                </c:pt>
                <c:pt idx="57">
                  <c:v>2.8878393297002866E-5</c:v>
                </c:pt>
                <c:pt idx="58">
                  <c:v>1.5363094057454908E-5</c:v>
                </c:pt>
                <c:pt idx="59">
                  <c:v>5.7677595387524012E-6</c:v>
                </c:pt>
                <c:pt idx="60">
                  <c:v>1.1086768907441685E-6</c:v>
                </c:pt>
                <c:pt idx="61">
                  <c:v>3.1676482592690531E-7</c:v>
                </c:pt>
                <c:pt idx="62">
                  <c:v>1.9797801620431584E-7</c:v>
                </c:pt>
                <c:pt idx="63">
                  <c:v>5.2794137654484217E-8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EF-4829-8807-B44A99E8ACDD}"/>
            </c:ext>
          </c:extLst>
        </c:ser>
        <c:ser>
          <c:idx val="1"/>
          <c:order val="1"/>
          <c:tx>
            <c:strRef>
              <c:f>'TLF Time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EF-4829-8807-B44A99E8A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2.9250235607037819E-2</c:v>
                </c:pt>
                <c:pt idx="2">
                  <c:v>9.5647667130005595E-2</c:v>
                </c:pt>
                <c:pt idx="3">
                  <c:v>0.15664886465943001</c:v>
                </c:pt>
                <c:pt idx="4">
                  <c:v>0.13838856031284114</c:v>
                </c:pt>
                <c:pt idx="5">
                  <c:v>0.11337352322258372</c:v>
                </c:pt>
                <c:pt idx="6">
                  <c:v>8.1944513150148571E-2</c:v>
                </c:pt>
                <c:pt idx="7">
                  <c:v>6.4214288342679546E-2</c:v>
                </c:pt>
                <c:pt idx="8">
                  <c:v>5.0976712664263013E-2</c:v>
                </c:pt>
                <c:pt idx="9">
                  <c:v>4.2983851804321481E-2</c:v>
                </c:pt>
                <c:pt idx="10">
                  <c:v>3.5894100661631963E-2</c:v>
                </c:pt>
                <c:pt idx="11">
                  <c:v>2.7649952904989502E-2</c:v>
                </c:pt>
                <c:pt idx="12">
                  <c:v>2.103240572801611E-2</c:v>
                </c:pt>
                <c:pt idx="13">
                  <c:v>1.6696832357020144E-2</c:v>
                </c:pt>
                <c:pt idx="14">
                  <c:v>1.3218648980067412E-2</c:v>
                </c:pt>
                <c:pt idx="15">
                  <c:v>1.132964833772114E-2</c:v>
                </c:pt>
                <c:pt idx="16">
                  <c:v>9.3689928520433192E-3</c:v>
                </c:pt>
                <c:pt idx="17">
                  <c:v>7.7227924487700194E-3</c:v>
                </c:pt>
                <c:pt idx="18">
                  <c:v>6.2600912694492942E-3</c:v>
                </c:pt>
                <c:pt idx="19">
                  <c:v>5.5218840411610541E-3</c:v>
                </c:pt>
                <c:pt idx="20">
                  <c:v>5.0814753448473462E-3</c:v>
                </c:pt>
                <c:pt idx="21">
                  <c:v>4.6673845261543997E-3</c:v>
                </c:pt>
                <c:pt idx="22">
                  <c:v>4.381636256099504E-3</c:v>
                </c:pt>
                <c:pt idx="23">
                  <c:v>4.0702960278165973E-3</c:v>
                </c:pt>
                <c:pt idx="24">
                  <c:v>3.872410401353177E-3</c:v>
                </c:pt>
                <c:pt idx="25">
                  <c:v>3.7803374252837561E-3</c:v>
                </c:pt>
                <c:pt idx="26">
                  <c:v>3.6051532780117636E-3</c:v>
                </c:pt>
                <c:pt idx="27">
                  <c:v>3.5594071577341527E-3</c:v>
                </c:pt>
                <c:pt idx="28">
                  <c:v>3.4156091252977518E-3</c:v>
                </c:pt>
                <c:pt idx="29">
                  <c:v>3.3180587574466788E-3</c:v>
                </c:pt>
                <c:pt idx="30">
                  <c:v>3.1474940972194537E-3</c:v>
                </c:pt>
                <c:pt idx="31">
                  <c:v>2.9627938066352404E-3</c:v>
                </c:pt>
                <c:pt idx="32">
                  <c:v>2.8230345257294069E-3</c:v>
                </c:pt>
                <c:pt idx="33">
                  <c:v>2.6066445540180901E-3</c:v>
                </c:pt>
                <c:pt idx="34">
                  <c:v>2.405446095416851E-3</c:v>
                </c:pt>
                <c:pt idx="35">
                  <c:v>2.1811502015917747E-3</c:v>
                </c:pt>
                <c:pt idx="36">
                  <c:v>1.9464406641143514E-3</c:v>
                </c:pt>
                <c:pt idx="37">
                  <c:v>1.7346437823789742E-3</c:v>
                </c:pt>
                <c:pt idx="38">
                  <c:v>1.4933217791603267E-3</c:v>
                </c:pt>
                <c:pt idx="39">
                  <c:v>1.2476442595851845E-3</c:v>
                </c:pt>
                <c:pt idx="40">
                  <c:v>1.057704150838764E-3</c:v>
                </c:pt>
                <c:pt idx="41">
                  <c:v>9.6406054917412272E-4</c:v>
                </c:pt>
                <c:pt idx="42">
                  <c:v>9.0023243674985118E-4</c:v>
                </c:pt>
                <c:pt idx="43">
                  <c:v>8.0893817421083449E-4</c:v>
                </c:pt>
                <c:pt idx="44">
                  <c:v>7.422063842155664E-4</c:v>
                </c:pt>
                <c:pt idx="45">
                  <c:v>7.0444537725819652E-4</c:v>
                </c:pt>
                <c:pt idx="46">
                  <c:v>6.8604662028560874E-4</c:v>
                </c:pt>
                <c:pt idx="47">
                  <c:v>6.5459451277794986E-4</c:v>
                </c:pt>
                <c:pt idx="48">
                  <c:v>6.3663130744101158E-4</c:v>
                </c:pt>
                <c:pt idx="49">
                  <c:v>5.8938055424024823E-4</c:v>
                </c:pt>
                <c:pt idx="50">
                  <c:v>5.0161030038966821E-4</c:v>
                </c:pt>
                <c:pt idx="51">
                  <c:v>4.1704729040159809E-4</c:v>
                </c:pt>
                <c:pt idx="52">
                  <c:v>3.1302964068785058E-4</c:v>
                </c:pt>
                <c:pt idx="53">
                  <c:v>2.436713423442719E-4</c:v>
                </c:pt>
                <c:pt idx="54">
                  <c:v>1.6132568613769015E-4</c:v>
                </c:pt>
                <c:pt idx="55">
                  <c:v>9.0673931421576644E-5</c:v>
                </c:pt>
                <c:pt idx="56">
                  <c:v>5.276774058565698E-5</c:v>
                </c:pt>
                <c:pt idx="57">
                  <c:v>2.8878393297002866E-5</c:v>
                </c:pt>
                <c:pt idx="58">
                  <c:v>1.5363094057454908E-5</c:v>
                </c:pt>
                <c:pt idx="59">
                  <c:v>5.7677595387524012E-6</c:v>
                </c:pt>
                <c:pt idx="60">
                  <c:v>1.1086768907441685E-6</c:v>
                </c:pt>
                <c:pt idx="61">
                  <c:v>3.1676482592690531E-7</c:v>
                </c:pt>
                <c:pt idx="62">
                  <c:v>1.9797801620431584E-7</c:v>
                </c:pt>
                <c:pt idx="63">
                  <c:v>5.2794137654484217E-8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7-49C5-A9CD-D39079D7F910}"/>
            </c:ext>
          </c:extLst>
        </c:ser>
        <c:ser>
          <c:idx val="1"/>
          <c:order val="1"/>
          <c:tx>
            <c:strRef>
              <c:f>'TLF Time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37-49C5-A9CD-D39079D7F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5.0000000000000012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Beginning</a:t>
            </a:r>
          </a:p>
        </c:rich>
      </c:tx>
      <c:layout>
        <c:manualLayout>
          <c:xMode val="edge"/>
          <c:yMode val="edge"/>
          <c:x val="0.33815234009672762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5.6002627444126034E-2</c:v>
                </c:pt>
                <c:pt idx="2">
                  <c:v>0.15255795718520745</c:v>
                </c:pt>
                <c:pt idx="3">
                  <c:v>0.1990469826938259</c:v>
                </c:pt>
                <c:pt idx="4">
                  <c:v>0.14887578060197112</c:v>
                </c:pt>
                <c:pt idx="5">
                  <c:v>0.11695053926521784</c:v>
                </c:pt>
                <c:pt idx="6">
                  <c:v>7.8338914251918204E-2</c:v>
                </c:pt>
                <c:pt idx="7">
                  <c:v>5.6447332028948964E-2</c:v>
                </c:pt>
                <c:pt idx="8">
                  <c:v>3.9235968497499926E-2</c:v>
                </c:pt>
                <c:pt idx="9">
                  <c:v>3.0790342768485454E-2</c:v>
                </c:pt>
                <c:pt idx="10">
                  <c:v>2.3249908234100562E-2</c:v>
                </c:pt>
                <c:pt idx="11">
                  <c:v>1.7501594970899918E-2</c:v>
                </c:pt>
                <c:pt idx="12">
                  <c:v>1.3781686196264999E-2</c:v>
                </c:pt>
                <c:pt idx="13">
                  <c:v>1.0932793956326138E-2</c:v>
                </c:pt>
                <c:pt idx="14">
                  <c:v>8.4044609471819014E-3</c:v>
                </c:pt>
                <c:pt idx="15">
                  <c:v>6.4077914805209697E-3</c:v>
                </c:pt>
                <c:pt idx="16">
                  <c:v>5.0310136518461612E-3</c:v>
                </c:pt>
                <c:pt idx="17">
                  <c:v>3.6734372869015636E-3</c:v>
                </c:pt>
                <c:pt idx="18">
                  <c:v>2.9685725960655143E-3</c:v>
                </c:pt>
                <c:pt idx="19">
                  <c:v>2.529233899737058E-3</c:v>
                </c:pt>
                <c:pt idx="20">
                  <c:v>2.2408963032842263E-3</c:v>
                </c:pt>
                <c:pt idx="21">
                  <c:v>1.9438983206215696E-3</c:v>
                </c:pt>
                <c:pt idx="22">
                  <c:v>1.7688033292707769E-3</c:v>
                </c:pt>
                <c:pt idx="23">
                  <c:v>1.6231746937333657E-3</c:v>
                </c:pt>
                <c:pt idx="24">
                  <c:v>1.587796654394827E-3</c:v>
                </c:pt>
                <c:pt idx="25">
                  <c:v>1.5521161262441001E-3</c:v>
                </c:pt>
                <c:pt idx="26">
                  <c:v>1.541719717286065E-3</c:v>
                </c:pt>
                <c:pt idx="27">
                  <c:v>1.4910725687757632E-3</c:v>
                </c:pt>
                <c:pt idx="28">
                  <c:v>1.4764150130721196E-3</c:v>
                </c:pt>
                <c:pt idx="29">
                  <c:v>1.4461464043220653E-3</c:v>
                </c:pt>
                <c:pt idx="30">
                  <c:v>1.3857275520093345E-3</c:v>
                </c:pt>
                <c:pt idx="31">
                  <c:v>1.3307469224722488E-3</c:v>
                </c:pt>
                <c:pt idx="32">
                  <c:v>1.259017618921175E-3</c:v>
                </c:pt>
                <c:pt idx="33">
                  <c:v>1.1911417598036292E-3</c:v>
                </c:pt>
                <c:pt idx="34">
                  <c:v>1.0611833599063179E-3</c:v>
                </c:pt>
                <c:pt idx="35">
                  <c:v>9.2485296742182341E-4</c:v>
                </c:pt>
                <c:pt idx="36">
                  <c:v>7.8061183491423178E-4</c:v>
                </c:pt>
                <c:pt idx="37">
                  <c:v>6.127897267434435E-4</c:v>
                </c:pt>
                <c:pt idx="38">
                  <c:v>4.7292810616883849E-4</c:v>
                </c:pt>
                <c:pt idx="39">
                  <c:v>3.7591468342507297E-4</c:v>
                </c:pt>
                <c:pt idx="40">
                  <c:v>3.176461320163759E-4</c:v>
                </c:pt>
                <c:pt idx="41">
                  <c:v>2.4639686505855725E-4</c:v>
                </c:pt>
                <c:pt idx="42">
                  <c:v>1.901076426165703E-4</c:v>
                </c:pt>
                <c:pt idx="43">
                  <c:v>1.5152716737508231E-4</c:v>
                </c:pt>
                <c:pt idx="44">
                  <c:v>1.1234171450921781E-4</c:v>
                </c:pt>
                <c:pt idx="45">
                  <c:v>7.661515545228849E-5</c:v>
                </c:pt>
                <c:pt idx="46">
                  <c:v>4.5761296609087265E-5</c:v>
                </c:pt>
                <c:pt idx="47">
                  <c:v>3.0505339124810431E-5</c:v>
                </c:pt>
                <c:pt idx="48">
                  <c:v>1.8589910262090771E-5</c:v>
                </c:pt>
                <c:pt idx="49">
                  <c:v>1.0639715176534443E-5</c:v>
                </c:pt>
                <c:pt idx="50">
                  <c:v>3.8205652148124297E-6</c:v>
                </c:pt>
                <c:pt idx="51">
                  <c:v>1.6308092483192471E-6</c:v>
                </c:pt>
                <c:pt idx="52">
                  <c:v>5.0633996822815336E-7</c:v>
                </c:pt>
                <c:pt idx="53">
                  <c:v>1.9727531229668311E-8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8-469D-87E3-6EF14FCA1ECA}"/>
            </c:ext>
          </c:extLst>
        </c:ser>
        <c:ser>
          <c:idx val="1"/>
          <c:order val="1"/>
          <c:tx>
            <c:strRef>
              <c:f>'TLF Time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98-469D-87E3-6EF14FCA1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5.6002627444126034E-2</c:v>
                </c:pt>
                <c:pt idx="2">
                  <c:v>0.15255795718520745</c:v>
                </c:pt>
                <c:pt idx="3">
                  <c:v>0.1990469826938259</c:v>
                </c:pt>
                <c:pt idx="4">
                  <c:v>0.14887578060197112</c:v>
                </c:pt>
                <c:pt idx="5">
                  <c:v>0.11695053926521784</c:v>
                </c:pt>
                <c:pt idx="6">
                  <c:v>7.8338914251918204E-2</c:v>
                </c:pt>
                <c:pt idx="7">
                  <c:v>5.6447332028948964E-2</c:v>
                </c:pt>
                <c:pt idx="8">
                  <c:v>3.9235968497499926E-2</c:v>
                </c:pt>
                <c:pt idx="9">
                  <c:v>3.0790342768485454E-2</c:v>
                </c:pt>
                <c:pt idx="10">
                  <c:v>2.3249908234100562E-2</c:v>
                </c:pt>
                <c:pt idx="11">
                  <c:v>1.7501594970899918E-2</c:v>
                </c:pt>
                <c:pt idx="12">
                  <c:v>1.3781686196264999E-2</c:v>
                </c:pt>
                <c:pt idx="13">
                  <c:v>1.0932793956326138E-2</c:v>
                </c:pt>
                <c:pt idx="14">
                  <c:v>8.4044609471819014E-3</c:v>
                </c:pt>
                <c:pt idx="15">
                  <c:v>6.4077914805209697E-3</c:v>
                </c:pt>
                <c:pt idx="16">
                  <c:v>5.0310136518461612E-3</c:v>
                </c:pt>
                <c:pt idx="17">
                  <c:v>3.6734372869015636E-3</c:v>
                </c:pt>
                <c:pt idx="18">
                  <c:v>2.9685725960655143E-3</c:v>
                </c:pt>
                <c:pt idx="19">
                  <c:v>2.529233899737058E-3</c:v>
                </c:pt>
                <c:pt idx="20">
                  <c:v>2.2408963032842263E-3</c:v>
                </c:pt>
                <c:pt idx="21">
                  <c:v>1.9438983206215696E-3</c:v>
                </c:pt>
                <c:pt idx="22">
                  <c:v>1.7688033292707769E-3</c:v>
                </c:pt>
                <c:pt idx="23">
                  <c:v>1.6231746937333657E-3</c:v>
                </c:pt>
                <c:pt idx="24">
                  <c:v>1.587796654394827E-3</c:v>
                </c:pt>
                <c:pt idx="25">
                  <c:v>1.5521161262441001E-3</c:v>
                </c:pt>
                <c:pt idx="26">
                  <c:v>1.541719717286065E-3</c:v>
                </c:pt>
                <c:pt idx="27">
                  <c:v>1.4910725687757632E-3</c:v>
                </c:pt>
                <c:pt idx="28">
                  <c:v>1.4764150130721196E-3</c:v>
                </c:pt>
                <c:pt idx="29">
                  <c:v>1.4461464043220653E-3</c:v>
                </c:pt>
                <c:pt idx="30">
                  <c:v>1.3857275520093345E-3</c:v>
                </c:pt>
                <c:pt idx="31">
                  <c:v>1.3307469224722488E-3</c:v>
                </c:pt>
                <c:pt idx="32">
                  <c:v>1.259017618921175E-3</c:v>
                </c:pt>
                <c:pt idx="33">
                  <c:v>1.1911417598036292E-3</c:v>
                </c:pt>
                <c:pt idx="34">
                  <c:v>1.0611833599063179E-3</c:v>
                </c:pt>
                <c:pt idx="35">
                  <c:v>9.2485296742182341E-4</c:v>
                </c:pt>
                <c:pt idx="36">
                  <c:v>7.8061183491423178E-4</c:v>
                </c:pt>
                <c:pt idx="37">
                  <c:v>6.127897267434435E-4</c:v>
                </c:pt>
                <c:pt idx="38">
                  <c:v>4.7292810616883849E-4</c:v>
                </c:pt>
                <c:pt idx="39">
                  <c:v>3.7591468342507297E-4</c:v>
                </c:pt>
                <c:pt idx="40">
                  <c:v>3.176461320163759E-4</c:v>
                </c:pt>
                <c:pt idx="41">
                  <c:v>2.4639686505855725E-4</c:v>
                </c:pt>
                <c:pt idx="42">
                  <c:v>1.901076426165703E-4</c:v>
                </c:pt>
                <c:pt idx="43">
                  <c:v>1.5152716737508231E-4</c:v>
                </c:pt>
                <c:pt idx="44">
                  <c:v>1.1234171450921781E-4</c:v>
                </c:pt>
                <c:pt idx="45">
                  <c:v>7.661515545228849E-5</c:v>
                </c:pt>
                <c:pt idx="46">
                  <c:v>4.5761296609087265E-5</c:v>
                </c:pt>
                <c:pt idx="47">
                  <c:v>3.0505339124810431E-5</c:v>
                </c:pt>
                <c:pt idx="48">
                  <c:v>1.8589910262090771E-5</c:v>
                </c:pt>
                <c:pt idx="49">
                  <c:v>1.0639715176534443E-5</c:v>
                </c:pt>
                <c:pt idx="50">
                  <c:v>3.8205652148124297E-6</c:v>
                </c:pt>
                <c:pt idx="51">
                  <c:v>1.6308092483192471E-6</c:v>
                </c:pt>
                <c:pt idx="52">
                  <c:v>5.0633996822815336E-7</c:v>
                </c:pt>
                <c:pt idx="53">
                  <c:v>1.9727531229668311E-8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16-401E-8243-E99F78CCC54A}"/>
            </c:ext>
          </c:extLst>
        </c:ser>
        <c:ser>
          <c:idx val="1"/>
          <c:order val="1"/>
          <c:tx>
            <c:strRef>
              <c:f>'TLF Time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16-401E-8243-E99F78CCC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5000000000000011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2.9250235607037819E-2</c:v>
                </c:pt>
                <c:pt idx="2">
                  <c:v>9.5647667130005595E-2</c:v>
                </c:pt>
                <c:pt idx="3">
                  <c:v>0.15664886465943001</c:v>
                </c:pt>
                <c:pt idx="4">
                  <c:v>0.13838856031284114</c:v>
                </c:pt>
                <c:pt idx="5">
                  <c:v>0.11337352322258372</c:v>
                </c:pt>
                <c:pt idx="6">
                  <c:v>8.1944513150148571E-2</c:v>
                </c:pt>
                <c:pt idx="7">
                  <c:v>6.4214288342679546E-2</c:v>
                </c:pt>
                <c:pt idx="8">
                  <c:v>5.0976712664263013E-2</c:v>
                </c:pt>
                <c:pt idx="9">
                  <c:v>4.2983851804321481E-2</c:v>
                </c:pt>
                <c:pt idx="10">
                  <c:v>3.5894100661631963E-2</c:v>
                </c:pt>
                <c:pt idx="11">
                  <c:v>2.7649952904989502E-2</c:v>
                </c:pt>
                <c:pt idx="12">
                  <c:v>2.103240572801611E-2</c:v>
                </c:pt>
                <c:pt idx="13">
                  <c:v>1.6696832357020144E-2</c:v>
                </c:pt>
                <c:pt idx="14">
                  <c:v>1.3218648980067412E-2</c:v>
                </c:pt>
                <c:pt idx="15">
                  <c:v>1.132964833772114E-2</c:v>
                </c:pt>
                <c:pt idx="16">
                  <c:v>9.3689928520433192E-3</c:v>
                </c:pt>
                <c:pt idx="17">
                  <c:v>7.7227924487700194E-3</c:v>
                </c:pt>
                <c:pt idx="18">
                  <c:v>6.2600912694492942E-3</c:v>
                </c:pt>
                <c:pt idx="19">
                  <c:v>5.5218840411610541E-3</c:v>
                </c:pt>
                <c:pt idx="20">
                  <c:v>5.0814753448473462E-3</c:v>
                </c:pt>
                <c:pt idx="21">
                  <c:v>4.6673845261543997E-3</c:v>
                </c:pt>
                <c:pt idx="22">
                  <c:v>4.381636256099504E-3</c:v>
                </c:pt>
                <c:pt idx="23">
                  <c:v>4.0702960278165973E-3</c:v>
                </c:pt>
                <c:pt idx="24">
                  <c:v>3.872410401353177E-3</c:v>
                </c:pt>
                <c:pt idx="25">
                  <c:v>3.7803374252837561E-3</c:v>
                </c:pt>
                <c:pt idx="26">
                  <c:v>3.6051532780117636E-3</c:v>
                </c:pt>
                <c:pt idx="27">
                  <c:v>3.5594071577341527E-3</c:v>
                </c:pt>
                <c:pt idx="28">
                  <c:v>3.4156091252977518E-3</c:v>
                </c:pt>
                <c:pt idx="29">
                  <c:v>3.3180587574466788E-3</c:v>
                </c:pt>
                <c:pt idx="30">
                  <c:v>3.1474940972194537E-3</c:v>
                </c:pt>
                <c:pt idx="31">
                  <c:v>2.9627938066352404E-3</c:v>
                </c:pt>
                <c:pt idx="32">
                  <c:v>2.8230345257294069E-3</c:v>
                </c:pt>
                <c:pt idx="33">
                  <c:v>2.6066445540180901E-3</c:v>
                </c:pt>
                <c:pt idx="34">
                  <c:v>2.405446095416851E-3</c:v>
                </c:pt>
                <c:pt idx="35">
                  <c:v>2.1811502015917747E-3</c:v>
                </c:pt>
                <c:pt idx="36">
                  <c:v>1.9464406641143514E-3</c:v>
                </c:pt>
                <c:pt idx="37">
                  <c:v>1.7346437823789742E-3</c:v>
                </c:pt>
                <c:pt idx="38">
                  <c:v>1.4933217791603267E-3</c:v>
                </c:pt>
                <c:pt idx="39">
                  <c:v>1.2476442595851845E-3</c:v>
                </c:pt>
                <c:pt idx="40">
                  <c:v>1.057704150838764E-3</c:v>
                </c:pt>
                <c:pt idx="41">
                  <c:v>9.6406054917412272E-4</c:v>
                </c:pt>
                <c:pt idx="42">
                  <c:v>9.0023243674985118E-4</c:v>
                </c:pt>
                <c:pt idx="43">
                  <c:v>8.0893817421083449E-4</c:v>
                </c:pt>
                <c:pt idx="44">
                  <c:v>7.422063842155664E-4</c:v>
                </c:pt>
                <c:pt idx="45">
                  <c:v>7.0444537725819652E-4</c:v>
                </c:pt>
                <c:pt idx="46">
                  <c:v>6.8604662028560874E-4</c:v>
                </c:pt>
                <c:pt idx="47">
                  <c:v>6.5459451277794986E-4</c:v>
                </c:pt>
                <c:pt idx="48">
                  <c:v>6.3663130744101158E-4</c:v>
                </c:pt>
                <c:pt idx="49">
                  <c:v>5.8938055424024823E-4</c:v>
                </c:pt>
                <c:pt idx="50">
                  <c:v>5.0161030038966821E-4</c:v>
                </c:pt>
                <c:pt idx="51">
                  <c:v>4.1704729040159809E-4</c:v>
                </c:pt>
                <c:pt idx="52">
                  <c:v>3.1302964068785058E-4</c:v>
                </c:pt>
                <c:pt idx="53">
                  <c:v>2.436713423442719E-4</c:v>
                </c:pt>
                <c:pt idx="54">
                  <c:v>1.6132568613769015E-4</c:v>
                </c:pt>
                <c:pt idx="55">
                  <c:v>9.0673931421576644E-5</c:v>
                </c:pt>
                <c:pt idx="56">
                  <c:v>5.276774058565698E-5</c:v>
                </c:pt>
                <c:pt idx="57">
                  <c:v>2.8878393297002866E-5</c:v>
                </c:pt>
                <c:pt idx="58">
                  <c:v>1.5363094057454908E-5</c:v>
                </c:pt>
                <c:pt idx="59">
                  <c:v>5.7677595387524012E-6</c:v>
                </c:pt>
                <c:pt idx="60">
                  <c:v>1.1086768907441685E-6</c:v>
                </c:pt>
                <c:pt idx="61">
                  <c:v>3.1676482592690531E-7</c:v>
                </c:pt>
                <c:pt idx="62">
                  <c:v>1.9797801620431584E-7</c:v>
                </c:pt>
                <c:pt idx="63">
                  <c:v>5.2794137654484217E-8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A5-4C90-A4BC-845B04DA4079}"/>
            </c:ext>
          </c:extLst>
        </c:ser>
        <c:ser>
          <c:idx val="1"/>
          <c:order val="1"/>
          <c:tx>
            <c:strRef>
              <c:f>'TLF Time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A5-4C90-A4BC-845B04DA4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5.6002627444126034E-2</c:v>
                </c:pt>
                <c:pt idx="2">
                  <c:v>0.15255795718520745</c:v>
                </c:pt>
                <c:pt idx="3">
                  <c:v>0.1990469826938259</c:v>
                </c:pt>
                <c:pt idx="4">
                  <c:v>0.14887578060197112</c:v>
                </c:pt>
                <c:pt idx="5">
                  <c:v>0.11695053926521784</c:v>
                </c:pt>
                <c:pt idx="6">
                  <c:v>7.8338914251918204E-2</c:v>
                </c:pt>
                <c:pt idx="7">
                  <c:v>5.6447332028948964E-2</c:v>
                </c:pt>
                <c:pt idx="8">
                  <c:v>3.9235968497499926E-2</c:v>
                </c:pt>
                <c:pt idx="9">
                  <c:v>3.0790342768485454E-2</c:v>
                </c:pt>
                <c:pt idx="10">
                  <c:v>2.3249908234100562E-2</c:v>
                </c:pt>
                <c:pt idx="11">
                  <c:v>1.7501594970899918E-2</c:v>
                </c:pt>
                <c:pt idx="12">
                  <c:v>1.3781686196264999E-2</c:v>
                </c:pt>
                <c:pt idx="13">
                  <c:v>1.0932793956326138E-2</c:v>
                </c:pt>
                <c:pt idx="14">
                  <c:v>8.4044609471819014E-3</c:v>
                </c:pt>
                <c:pt idx="15">
                  <c:v>6.4077914805209697E-3</c:v>
                </c:pt>
                <c:pt idx="16">
                  <c:v>5.0310136518461612E-3</c:v>
                </c:pt>
                <c:pt idx="17">
                  <c:v>3.6734372869015636E-3</c:v>
                </c:pt>
                <c:pt idx="18">
                  <c:v>2.9685725960655143E-3</c:v>
                </c:pt>
                <c:pt idx="19">
                  <c:v>2.529233899737058E-3</c:v>
                </c:pt>
                <c:pt idx="20">
                  <c:v>2.2408963032842263E-3</c:v>
                </c:pt>
                <c:pt idx="21">
                  <c:v>1.9438983206215696E-3</c:v>
                </c:pt>
                <c:pt idx="22">
                  <c:v>1.7688033292707769E-3</c:v>
                </c:pt>
                <c:pt idx="23">
                  <c:v>1.6231746937333657E-3</c:v>
                </c:pt>
                <c:pt idx="24">
                  <c:v>1.587796654394827E-3</c:v>
                </c:pt>
                <c:pt idx="25">
                  <c:v>1.5521161262441001E-3</c:v>
                </c:pt>
                <c:pt idx="26">
                  <c:v>1.541719717286065E-3</c:v>
                </c:pt>
                <c:pt idx="27">
                  <c:v>1.4910725687757632E-3</c:v>
                </c:pt>
                <c:pt idx="28">
                  <c:v>1.4764150130721196E-3</c:v>
                </c:pt>
                <c:pt idx="29">
                  <c:v>1.4461464043220653E-3</c:v>
                </c:pt>
                <c:pt idx="30">
                  <c:v>1.3857275520093345E-3</c:v>
                </c:pt>
                <c:pt idx="31">
                  <c:v>1.3307469224722488E-3</c:v>
                </c:pt>
                <c:pt idx="32">
                  <c:v>1.259017618921175E-3</c:v>
                </c:pt>
                <c:pt idx="33">
                  <c:v>1.1911417598036292E-3</c:v>
                </c:pt>
                <c:pt idx="34">
                  <c:v>1.0611833599063179E-3</c:v>
                </c:pt>
                <c:pt idx="35">
                  <c:v>9.2485296742182341E-4</c:v>
                </c:pt>
                <c:pt idx="36">
                  <c:v>7.8061183491423178E-4</c:v>
                </c:pt>
                <c:pt idx="37">
                  <c:v>6.127897267434435E-4</c:v>
                </c:pt>
                <c:pt idx="38">
                  <c:v>4.7292810616883849E-4</c:v>
                </c:pt>
                <c:pt idx="39">
                  <c:v>3.7591468342507297E-4</c:v>
                </c:pt>
                <c:pt idx="40">
                  <c:v>3.176461320163759E-4</c:v>
                </c:pt>
                <c:pt idx="41">
                  <c:v>2.4639686505855725E-4</c:v>
                </c:pt>
                <c:pt idx="42">
                  <c:v>1.901076426165703E-4</c:v>
                </c:pt>
                <c:pt idx="43">
                  <c:v>1.5152716737508231E-4</c:v>
                </c:pt>
                <c:pt idx="44">
                  <c:v>1.1234171450921781E-4</c:v>
                </c:pt>
                <c:pt idx="45">
                  <c:v>7.661515545228849E-5</c:v>
                </c:pt>
                <c:pt idx="46">
                  <c:v>4.5761296609087265E-5</c:v>
                </c:pt>
                <c:pt idx="47">
                  <c:v>3.0505339124810431E-5</c:v>
                </c:pt>
                <c:pt idx="48">
                  <c:v>1.8589910262090771E-5</c:v>
                </c:pt>
                <c:pt idx="49">
                  <c:v>1.0639715176534443E-5</c:v>
                </c:pt>
                <c:pt idx="50">
                  <c:v>3.8205652148124297E-6</c:v>
                </c:pt>
                <c:pt idx="51">
                  <c:v>1.6308092483192471E-6</c:v>
                </c:pt>
                <c:pt idx="52">
                  <c:v>5.0633996822815336E-7</c:v>
                </c:pt>
                <c:pt idx="53">
                  <c:v>1.9727531229668311E-8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A3-4508-B509-299FC6509C6B}"/>
            </c:ext>
          </c:extLst>
        </c:ser>
        <c:ser>
          <c:idx val="1"/>
          <c:order val="1"/>
          <c:tx>
            <c:strRef>
              <c:f>'TLF Time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A3-4508-B509-299FC650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Beginning</a:t>
            </a:r>
          </a:p>
        </c:rich>
      </c:tx>
      <c:layout>
        <c:manualLayout>
          <c:xMode val="edge"/>
          <c:yMode val="edge"/>
          <c:x val="0.38676938969259655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1.5600807741231676E-2</c:v>
                </c:pt>
                <c:pt idx="2">
                  <c:v>5.7777397727711712E-2</c:v>
                </c:pt>
                <c:pt idx="3">
                  <c:v>7.1692690051285146E-2</c:v>
                </c:pt>
                <c:pt idx="4">
                  <c:v>6.7953746823557218E-2</c:v>
                </c:pt>
                <c:pt idx="5">
                  <c:v>6.6141297333909194E-2</c:v>
                </c:pt>
                <c:pt idx="6">
                  <c:v>6.3805906825656081E-2</c:v>
                </c:pt>
                <c:pt idx="7">
                  <c:v>6.0913746088398862E-2</c:v>
                </c:pt>
                <c:pt idx="8">
                  <c:v>5.7054971344519229E-2</c:v>
                </c:pt>
                <c:pt idx="9">
                  <c:v>5.1926452525718807E-2</c:v>
                </c:pt>
                <c:pt idx="10">
                  <c:v>4.7815528281000649E-2</c:v>
                </c:pt>
                <c:pt idx="11">
                  <c:v>4.1683234181946097E-2</c:v>
                </c:pt>
                <c:pt idx="12">
                  <c:v>3.63747137998819E-2</c:v>
                </c:pt>
                <c:pt idx="13">
                  <c:v>3.1993962582017185E-2</c:v>
                </c:pt>
                <c:pt idx="14">
                  <c:v>2.6412809278821021E-2</c:v>
                </c:pt>
                <c:pt idx="15">
                  <c:v>2.2930382308483908E-2</c:v>
                </c:pt>
                <c:pt idx="16">
                  <c:v>1.935827022566327E-2</c:v>
                </c:pt>
                <c:pt idx="17">
                  <c:v>1.6557811376004084E-2</c:v>
                </c:pt>
                <c:pt idx="18">
                  <c:v>1.3778099004261999E-2</c:v>
                </c:pt>
                <c:pt idx="19">
                  <c:v>1.1250273075734792E-2</c:v>
                </c:pt>
                <c:pt idx="20">
                  <c:v>9.6624923338431961E-3</c:v>
                </c:pt>
                <c:pt idx="21">
                  <c:v>8.5405164947038471E-3</c:v>
                </c:pt>
                <c:pt idx="22">
                  <c:v>7.3402371695967701E-3</c:v>
                </c:pt>
                <c:pt idx="23">
                  <c:v>7.0402287184321817E-3</c:v>
                </c:pt>
                <c:pt idx="24">
                  <c:v>6.7223674232104501E-3</c:v>
                </c:pt>
                <c:pt idx="25">
                  <c:v>6.5473639547956831E-3</c:v>
                </c:pt>
                <c:pt idx="26">
                  <c:v>6.5746868733035698E-3</c:v>
                </c:pt>
                <c:pt idx="27">
                  <c:v>6.5576582764671392E-3</c:v>
                </c:pt>
                <c:pt idx="28">
                  <c:v>6.4986281457241691E-3</c:v>
                </c:pt>
                <c:pt idx="29">
                  <c:v>6.4084344551682861E-3</c:v>
                </c:pt>
                <c:pt idx="30">
                  <c:v>6.3855484419123214E-3</c:v>
                </c:pt>
                <c:pt idx="31">
                  <c:v>6.3942819550168971E-3</c:v>
                </c:pt>
                <c:pt idx="32">
                  <c:v>6.3726060068296378E-3</c:v>
                </c:pt>
                <c:pt idx="33">
                  <c:v>6.3914584698565825E-3</c:v>
                </c:pt>
                <c:pt idx="34">
                  <c:v>6.475899967042383E-3</c:v>
                </c:pt>
                <c:pt idx="35">
                  <c:v>6.6465366789048635E-3</c:v>
                </c:pt>
                <c:pt idx="36">
                  <c:v>6.8415851382403713E-3</c:v>
                </c:pt>
                <c:pt idx="37">
                  <c:v>6.6286312233229941E-3</c:v>
                </c:pt>
                <c:pt idx="38">
                  <c:v>6.7350292634945925E-3</c:v>
                </c:pt>
                <c:pt idx="39">
                  <c:v>6.6559541418308808E-3</c:v>
                </c:pt>
                <c:pt idx="40">
                  <c:v>6.5682682672869551E-3</c:v>
                </c:pt>
                <c:pt idx="41">
                  <c:v>6.607761985181539E-3</c:v>
                </c:pt>
                <c:pt idx="42">
                  <c:v>6.2709430038834111E-3</c:v>
                </c:pt>
                <c:pt idx="43">
                  <c:v>6.1919555680942425E-3</c:v>
                </c:pt>
                <c:pt idx="44">
                  <c:v>5.8638700999006886E-3</c:v>
                </c:pt>
                <c:pt idx="45">
                  <c:v>5.6620347538754801E-3</c:v>
                </c:pt>
                <c:pt idx="46">
                  <c:v>5.2724113389269987E-3</c:v>
                </c:pt>
                <c:pt idx="47">
                  <c:v>4.6553132282366651E-3</c:v>
                </c:pt>
                <c:pt idx="48">
                  <c:v>4.1164484548144231E-3</c:v>
                </c:pt>
                <c:pt idx="49">
                  <c:v>3.6715829389032686E-3</c:v>
                </c:pt>
                <c:pt idx="50">
                  <c:v>3.1492732585949191E-3</c:v>
                </c:pt>
                <c:pt idx="51">
                  <c:v>2.7859906803594336E-3</c:v>
                </c:pt>
                <c:pt idx="52">
                  <c:v>2.406170546184964E-3</c:v>
                </c:pt>
                <c:pt idx="53">
                  <c:v>2.2006348562540017E-3</c:v>
                </c:pt>
                <c:pt idx="54">
                  <c:v>1.8405966553766413E-3</c:v>
                </c:pt>
                <c:pt idx="55">
                  <c:v>1.6257662627440228E-3</c:v>
                </c:pt>
                <c:pt idx="56">
                  <c:v>1.4261230635824122E-3</c:v>
                </c:pt>
                <c:pt idx="57">
                  <c:v>1.1672042132291074E-3</c:v>
                </c:pt>
                <c:pt idx="58">
                  <c:v>9.8564184139845437E-4</c:v>
                </c:pt>
                <c:pt idx="59">
                  <c:v>7.8655983183392481E-4</c:v>
                </c:pt>
                <c:pt idx="60">
                  <c:v>7.1395592771155412E-4</c:v>
                </c:pt>
                <c:pt idx="61">
                  <c:v>6.3302186550751038E-4</c:v>
                </c:pt>
                <c:pt idx="62">
                  <c:v>6.221137427142461E-4</c:v>
                </c:pt>
                <c:pt idx="63">
                  <c:v>5.8777595424284459E-4</c:v>
                </c:pt>
                <c:pt idx="64">
                  <c:v>5.7800774781865136E-4</c:v>
                </c:pt>
                <c:pt idx="65">
                  <c:v>5.1917052599967687E-4</c:v>
                </c:pt>
                <c:pt idx="66">
                  <c:v>4.9063754242308338E-4</c:v>
                </c:pt>
                <c:pt idx="67">
                  <c:v>4.6498065553153068E-4</c:v>
                </c:pt>
                <c:pt idx="68">
                  <c:v>4.2899437261870345E-4</c:v>
                </c:pt>
                <c:pt idx="69">
                  <c:v>4.1919109184469257E-4</c:v>
                </c:pt>
                <c:pt idx="70">
                  <c:v>3.9509501352002167E-4</c:v>
                </c:pt>
                <c:pt idx="71">
                  <c:v>3.6636912101943152E-4</c:v>
                </c:pt>
                <c:pt idx="72">
                  <c:v>3.3317124891710118E-4</c:v>
                </c:pt>
                <c:pt idx="73">
                  <c:v>3.0367372072052446E-4</c:v>
                </c:pt>
                <c:pt idx="74">
                  <c:v>2.8124367401218822E-4</c:v>
                </c:pt>
                <c:pt idx="75">
                  <c:v>2.4865960303166527E-4</c:v>
                </c:pt>
                <c:pt idx="76">
                  <c:v>2.1972326443216972E-4</c:v>
                </c:pt>
                <c:pt idx="77">
                  <c:v>1.8212356142773426E-4</c:v>
                </c:pt>
                <c:pt idx="78">
                  <c:v>1.4620742721454218E-4</c:v>
                </c:pt>
                <c:pt idx="79">
                  <c:v>1.1371104210856321E-4</c:v>
                </c:pt>
                <c:pt idx="80">
                  <c:v>7.9969517584060497E-5</c:v>
                </c:pt>
                <c:pt idx="81">
                  <c:v>6.1011831507663711E-5</c:v>
                </c:pt>
                <c:pt idx="82">
                  <c:v>4.2860855477071025E-5</c:v>
                </c:pt>
                <c:pt idx="83">
                  <c:v>3.0760204790009234E-5</c:v>
                </c:pt>
                <c:pt idx="84">
                  <c:v>1.9255818049846146E-5</c:v>
                </c:pt>
                <c:pt idx="85">
                  <c:v>1.0382007546000837E-5</c:v>
                </c:pt>
                <c:pt idx="86">
                  <c:v>6.4361431915241666E-6</c:v>
                </c:pt>
                <c:pt idx="87">
                  <c:v>2.2096840385069349E-6</c:v>
                </c:pt>
                <c:pt idx="88">
                  <c:v>8.7685874543925983E-7</c:v>
                </c:pt>
                <c:pt idx="89">
                  <c:v>9.1193309525683023E-7</c:v>
                </c:pt>
                <c:pt idx="90">
                  <c:v>3.5074349817570392E-7</c:v>
                </c:pt>
                <c:pt idx="91">
                  <c:v>3.5074349817570387E-7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1E-4C30-A3A8-0EE706DCB3D6}"/>
            </c:ext>
          </c:extLst>
        </c:ser>
        <c:ser>
          <c:idx val="1"/>
          <c:order val="1"/>
          <c:tx>
            <c:strRef>
              <c:f>'TLF Time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1E-4C30-A3A8-0EE706DCB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Tail</a:t>
            </a:r>
          </a:p>
        </c:rich>
      </c:tx>
      <c:layout>
        <c:manualLayout>
          <c:xMode val="edge"/>
          <c:yMode val="edge"/>
          <c:x val="0.46210606473757082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1.5600807741231676E-2</c:v>
                </c:pt>
                <c:pt idx="2">
                  <c:v>5.7777397727711712E-2</c:v>
                </c:pt>
                <c:pt idx="3">
                  <c:v>7.1692690051285146E-2</c:v>
                </c:pt>
                <c:pt idx="4">
                  <c:v>6.7953746823557218E-2</c:v>
                </c:pt>
                <c:pt idx="5">
                  <c:v>6.6141297333909194E-2</c:v>
                </c:pt>
                <c:pt idx="6">
                  <c:v>6.3805906825656081E-2</c:v>
                </c:pt>
                <c:pt idx="7">
                  <c:v>6.0913746088398862E-2</c:v>
                </c:pt>
                <c:pt idx="8">
                  <c:v>5.7054971344519229E-2</c:v>
                </c:pt>
                <c:pt idx="9">
                  <c:v>5.1926452525718807E-2</c:v>
                </c:pt>
                <c:pt idx="10">
                  <c:v>4.7815528281000649E-2</c:v>
                </c:pt>
                <c:pt idx="11">
                  <c:v>4.1683234181946097E-2</c:v>
                </c:pt>
                <c:pt idx="12">
                  <c:v>3.63747137998819E-2</c:v>
                </c:pt>
                <c:pt idx="13">
                  <c:v>3.1993962582017185E-2</c:v>
                </c:pt>
                <c:pt idx="14">
                  <c:v>2.6412809278821021E-2</c:v>
                </c:pt>
                <c:pt idx="15">
                  <c:v>2.2930382308483908E-2</c:v>
                </c:pt>
                <c:pt idx="16">
                  <c:v>1.935827022566327E-2</c:v>
                </c:pt>
                <c:pt idx="17">
                  <c:v>1.6557811376004084E-2</c:v>
                </c:pt>
                <c:pt idx="18">
                  <c:v>1.3778099004261999E-2</c:v>
                </c:pt>
                <c:pt idx="19">
                  <c:v>1.1250273075734792E-2</c:v>
                </c:pt>
                <c:pt idx="20">
                  <c:v>9.6624923338431961E-3</c:v>
                </c:pt>
                <c:pt idx="21">
                  <c:v>8.5405164947038471E-3</c:v>
                </c:pt>
                <c:pt idx="22">
                  <c:v>7.3402371695967701E-3</c:v>
                </c:pt>
                <c:pt idx="23">
                  <c:v>7.0402287184321817E-3</c:v>
                </c:pt>
                <c:pt idx="24">
                  <c:v>6.7223674232104501E-3</c:v>
                </c:pt>
                <c:pt idx="25">
                  <c:v>6.5473639547956831E-3</c:v>
                </c:pt>
                <c:pt idx="26">
                  <c:v>6.5746868733035698E-3</c:v>
                </c:pt>
                <c:pt idx="27">
                  <c:v>6.5576582764671392E-3</c:v>
                </c:pt>
                <c:pt idx="28">
                  <c:v>6.4986281457241691E-3</c:v>
                </c:pt>
                <c:pt idx="29">
                  <c:v>6.4084344551682861E-3</c:v>
                </c:pt>
                <c:pt idx="30">
                  <c:v>6.3855484419123214E-3</c:v>
                </c:pt>
                <c:pt idx="31">
                  <c:v>6.3942819550168971E-3</c:v>
                </c:pt>
                <c:pt idx="32">
                  <c:v>6.3726060068296378E-3</c:v>
                </c:pt>
                <c:pt idx="33">
                  <c:v>6.3914584698565825E-3</c:v>
                </c:pt>
                <c:pt idx="34">
                  <c:v>6.475899967042383E-3</c:v>
                </c:pt>
                <c:pt idx="35">
                  <c:v>6.6465366789048635E-3</c:v>
                </c:pt>
                <c:pt idx="36">
                  <c:v>6.8415851382403713E-3</c:v>
                </c:pt>
                <c:pt idx="37">
                  <c:v>6.6286312233229941E-3</c:v>
                </c:pt>
                <c:pt idx="38">
                  <c:v>6.7350292634945925E-3</c:v>
                </c:pt>
                <c:pt idx="39">
                  <c:v>6.6559541418308808E-3</c:v>
                </c:pt>
                <c:pt idx="40">
                  <c:v>6.5682682672869551E-3</c:v>
                </c:pt>
                <c:pt idx="41">
                  <c:v>6.607761985181539E-3</c:v>
                </c:pt>
                <c:pt idx="42">
                  <c:v>6.2709430038834111E-3</c:v>
                </c:pt>
                <c:pt idx="43">
                  <c:v>6.1919555680942425E-3</c:v>
                </c:pt>
                <c:pt idx="44">
                  <c:v>5.8638700999006886E-3</c:v>
                </c:pt>
                <c:pt idx="45">
                  <c:v>5.6620347538754801E-3</c:v>
                </c:pt>
                <c:pt idx="46">
                  <c:v>5.2724113389269987E-3</c:v>
                </c:pt>
                <c:pt idx="47">
                  <c:v>4.6553132282366651E-3</c:v>
                </c:pt>
                <c:pt idx="48">
                  <c:v>4.1164484548144231E-3</c:v>
                </c:pt>
                <c:pt idx="49">
                  <c:v>3.6715829389032686E-3</c:v>
                </c:pt>
                <c:pt idx="50">
                  <c:v>3.1492732585949191E-3</c:v>
                </c:pt>
                <c:pt idx="51">
                  <c:v>2.7859906803594336E-3</c:v>
                </c:pt>
                <c:pt idx="52">
                  <c:v>2.406170546184964E-3</c:v>
                </c:pt>
                <c:pt idx="53">
                  <c:v>2.2006348562540017E-3</c:v>
                </c:pt>
                <c:pt idx="54">
                  <c:v>1.8405966553766413E-3</c:v>
                </c:pt>
                <c:pt idx="55">
                  <c:v>1.6257662627440228E-3</c:v>
                </c:pt>
                <c:pt idx="56">
                  <c:v>1.4261230635824122E-3</c:v>
                </c:pt>
                <c:pt idx="57">
                  <c:v>1.1672042132291074E-3</c:v>
                </c:pt>
                <c:pt idx="58">
                  <c:v>9.8564184139845437E-4</c:v>
                </c:pt>
                <c:pt idx="59">
                  <c:v>7.8655983183392481E-4</c:v>
                </c:pt>
                <c:pt idx="60">
                  <c:v>7.1395592771155412E-4</c:v>
                </c:pt>
                <c:pt idx="61">
                  <c:v>6.3302186550751038E-4</c:v>
                </c:pt>
                <c:pt idx="62">
                  <c:v>6.221137427142461E-4</c:v>
                </c:pt>
                <c:pt idx="63">
                  <c:v>5.8777595424284459E-4</c:v>
                </c:pt>
                <c:pt idx="64">
                  <c:v>5.7800774781865136E-4</c:v>
                </c:pt>
                <c:pt idx="65">
                  <c:v>5.1917052599967687E-4</c:v>
                </c:pt>
                <c:pt idx="66">
                  <c:v>4.9063754242308338E-4</c:v>
                </c:pt>
                <c:pt idx="67">
                  <c:v>4.6498065553153068E-4</c:v>
                </c:pt>
                <c:pt idx="68">
                  <c:v>4.2899437261870345E-4</c:v>
                </c:pt>
                <c:pt idx="69">
                  <c:v>4.1919109184469257E-4</c:v>
                </c:pt>
                <c:pt idx="70">
                  <c:v>3.9509501352002167E-4</c:v>
                </c:pt>
                <c:pt idx="71">
                  <c:v>3.6636912101943152E-4</c:v>
                </c:pt>
                <c:pt idx="72">
                  <c:v>3.3317124891710118E-4</c:v>
                </c:pt>
                <c:pt idx="73">
                  <c:v>3.0367372072052446E-4</c:v>
                </c:pt>
                <c:pt idx="74">
                  <c:v>2.8124367401218822E-4</c:v>
                </c:pt>
                <c:pt idx="75">
                  <c:v>2.4865960303166527E-4</c:v>
                </c:pt>
                <c:pt idx="76">
                  <c:v>2.1972326443216972E-4</c:v>
                </c:pt>
                <c:pt idx="77">
                  <c:v>1.8212356142773426E-4</c:v>
                </c:pt>
                <c:pt idx="78">
                  <c:v>1.4620742721454218E-4</c:v>
                </c:pt>
                <c:pt idx="79">
                  <c:v>1.1371104210856321E-4</c:v>
                </c:pt>
                <c:pt idx="80">
                  <c:v>7.9969517584060497E-5</c:v>
                </c:pt>
                <c:pt idx="81">
                  <c:v>6.1011831507663711E-5</c:v>
                </c:pt>
                <c:pt idx="82">
                  <c:v>4.2860855477071025E-5</c:v>
                </c:pt>
                <c:pt idx="83">
                  <c:v>3.0760204790009234E-5</c:v>
                </c:pt>
                <c:pt idx="84">
                  <c:v>1.9255818049846146E-5</c:v>
                </c:pt>
                <c:pt idx="85">
                  <c:v>1.0382007546000837E-5</c:v>
                </c:pt>
                <c:pt idx="86">
                  <c:v>6.4361431915241666E-6</c:v>
                </c:pt>
                <c:pt idx="87">
                  <c:v>2.2096840385069349E-6</c:v>
                </c:pt>
                <c:pt idx="88">
                  <c:v>8.7685874543925983E-7</c:v>
                </c:pt>
                <c:pt idx="89">
                  <c:v>9.1193309525683023E-7</c:v>
                </c:pt>
                <c:pt idx="90">
                  <c:v>3.5074349817570392E-7</c:v>
                </c:pt>
                <c:pt idx="91">
                  <c:v>3.5074349817570387E-7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7D-4C86-A28E-DC3B4438DC99}"/>
            </c:ext>
          </c:extLst>
        </c:ser>
        <c:ser>
          <c:idx val="1"/>
          <c:order val="1"/>
          <c:tx>
            <c:strRef>
              <c:f>'TLF Time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7D-4C86-A28E-DC3B4438D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4.9802592575141129E-2</c:v>
                </c:pt>
                <c:pt idx="2">
                  <c:v>9.1247160556860121E-2</c:v>
                </c:pt>
                <c:pt idx="3">
                  <c:v>9.1651781502968752E-2</c:v>
                </c:pt>
                <c:pt idx="4">
                  <c:v>8.6691005410652278E-2</c:v>
                </c:pt>
                <c:pt idx="5">
                  <c:v>8.3529829600437894E-2</c:v>
                </c:pt>
                <c:pt idx="6">
                  <c:v>7.5166978419610883E-2</c:v>
                </c:pt>
                <c:pt idx="7">
                  <c:v>6.1734298943914002E-2</c:v>
                </c:pt>
                <c:pt idx="8">
                  <c:v>4.9590557245285938E-2</c:v>
                </c:pt>
                <c:pt idx="9">
                  <c:v>3.6364417480121869E-2</c:v>
                </c:pt>
                <c:pt idx="10">
                  <c:v>3.0112744302978178E-2</c:v>
                </c:pt>
                <c:pt idx="11">
                  <c:v>2.5068100281002963E-2</c:v>
                </c:pt>
                <c:pt idx="12">
                  <c:v>2.0637723135286189E-2</c:v>
                </c:pt>
                <c:pt idx="13">
                  <c:v>1.8300890223427034E-2</c:v>
                </c:pt>
                <c:pt idx="14">
                  <c:v>1.5195387426347949E-2</c:v>
                </c:pt>
                <c:pt idx="15">
                  <c:v>1.3600893214955464E-2</c:v>
                </c:pt>
                <c:pt idx="16">
                  <c:v>1.1721009102752694E-2</c:v>
                </c:pt>
                <c:pt idx="17">
                  <c:v>1.0668717472504462E-2</c:v>
                </c:pt>
                <c:pt idx="18">
                  <c:v>9.438941232140792E-3</c:v>
                </c:pt>
                <c:pt idx="19">
                  <c:v>8.5466438061646329E-3</c:v>
                </c:pt>
                <c:pt idx="20">
                  <c:v>7.0685611484181373E-3</c:v>
                </c:pt>
                <c:pt idx="21">
                  <c:v>5.9249466614303779E-3</c:v>
                </c:pt>
                <c:pt idx="22">
                  <c:v>5.1764910977179423E-3</c:v>
                </c:pt>
                <c:pt idx="23">
                  <c:v>4.6672622325078976E-3</c:v>
                </c:pt>
                <c:pt idx="24">
                  <c:v>4.7573903893947354E-3</c:v>
                </c:pt>
                <c:pt idx="25">
                  <c:v>4.5860226425250639E-3</c:v>
                </c:pt>
                <c:pt idx="26">
                  <c:v>4.8020721638852943E-3</c:v>
                </c:pt>
                <c:pt idx="27">
                  <c:v>4.8072332672489098E-3</c:v>
                </c:pt>
                <c:pt idx="28">
                  <c:v>4.9703814791320832E-3</c:v>
                </c:pt>
                <c:pt idx="29">
                  <c:v>5.0099977262472416E-3</c:v>
                </c:pt>
                <c:pt idx="30">
                  <c:v>5.1103047258789858E-3</c:v>
                </c:pt>
                <c:pt idx="31">
                  <c:v>5.4251320310595205E-3</c:v>
                </c:pt>
                <c:pt idx="32">
                  <c:v>5.4133761845090635E-3</c:v>
                </c:pt>
                <c:pt idx="33">
                  <c:v>5.3601881470673601E-3</c:v>
                </c:pt>
                <c:pt idx="34">
                  <c:v>5.3890043075142131E-3</c:v>
                </c:pt>
                <c:pt idx="35">
                  <c:v>5.619103499142063E-3</c:v>
                </c:pt>
                <c:pt idx="36">
                  <c:v>5.6980014774136254E-3</c:v>
                </c:pt>
                <c:pt idx="37">
                  <c:v>6.0631017523953019E-3</c:v>
                </c:pt>
                <c:pt idx="38">
                  <c:v>6.0085278631244804E-3</c:v>
                </c:pt>
                <c:pt idx="39">
                  <c:v>6.3765909937408237E-3</c:v>
                </c:pt>
                <c:pt idx="40">
                  <c:v>6.7403532048874891E-3</c:v>
                </c:pt>
                <c:pt idx="41">
                  <c:v>6.984932158729926E-3</c:v>
                </c:pt>
                <c:pt idx="42">
                  <c:v>6.9727940082266087E-3</c:v>
                </c:pt>
                <c:pt idx="43">
                  <c:v>7.092885237418879E-3</c:v>
                </c:pt>
                <c:pt idx="44">
                  <c:v>7.2164649901810011E-3</c:v>
                </c:pt>
                <c:pt idx="45">
                  <c:v>7.2515891658500491E-3</c:v>
                </c:pt>
                <c:pt idx="46">
                  <c:v>7.2224384894444445E-3</c:v>
                </c:pt>
                <c:pt idx="47">
                  <c:v>6.3925999717668533E-3</c:v>
                </c:pt>
                <c:pt idx="48">
                  <c:v>5.3956468386951624E-3</c:v>
                </c:pt>
                <c:pt idx="49">
                  <c:v>4.6522090143640196E-3</c:v>
                </c:pt>
                <c:pt idx="50">
                  <c:v>4.0583953995836138E-3</c:v>
                </c:pt>
                <c:pt idx="51">
                  <c:v>3.6919092727728188E-3</c:v>
                </c:pt>
                <c:pt idx="52">
                  <c:v>3.2309940696055072E-3</c:v>
                </c:pt>
                <c:pt idx="53">
                  <c:v>2.9380536657262306E-3</c:v>
                </c:pt>
                <c:pt idx="54">
                  <c:v>2.5610063922176679E-3</c:v>
                </c:pt>
                <c:pt idx="55">
                  <c:v>2.2204691462072725E-3</c:v>
                </c:pt>
                <c:pt idx="56">
                  <c:v>1.8573759669781138E-3</c:v>
                </c:pt>
                <c:pt idx="57">
                  <c:v>1.6187705123991208E-3</c:v>
                </c:pt>
                <c:pt idx="58">
                  <c:v>1.3231061928557141E-3</c:v>
                </c:pt>
                <c:pt idx="59">
                  <c:v>1.0191745503317013E-3</c:v>
                </c:pt>
                <c:pt idx="60">
                  <c:v>8.4522625178022235E-4</c:v>
                </c:pt>
                <c:pt idx="61">
                  <c:v>6.8532762349636284E-4</c:v>
                </c:pt>
                <c:pt idx="62">
                  <c:v>6.2234304726261291E-4</c:v>
                </c:pt>
                <c:pt idx="63">
                  <c:v>5.7555860103132225E-4</c:v>
                </c:pt>
                <c:pt idx="64">
                  <c:v>5.5027875214842879E-4</c:v>
                </c:pt>
                <c:pt idx="65">
                  <c:v>6.2769530260265859E-4</c:v>
                </c:pt>
                <c:pt idx="66">
                  <c:v>5.7226122943790142E-4</c:v>
                </c:pt>
                <c:pt idx="67">
                  <c:v>5.766577248957959E-4</c:v>
                </c:pt>
                <c:pt idx="68">
                  <c:v>5.0492794574036456E-4</c:v>
                </c:pt>
                <c:pt idx="69">
                  <c:v>4.8772426786164691E-4</c:v>
                </c:pt>
                <c:pt idx="70">
                  <c:v>4.8069943272783719E-4</c:v>
                </c:pt>
                <c:pt idx="71">
                  <c:v>4.56231979744772E-4</c:v>
                </c:pt>
                <c:pt idx="72">
                  <c:v>5.0502352172857978E-4</c:v>
                </c:pt>
                <c:pt idx="73">
                  <c:v>4.9269421924883199E-4</c:v>
                </c:pt>
                <c:pt idx="74">
                  <c:v>4.9670841075386614E-4</c:v>
                </c:pt>
                <c:pt idx="75">
                  <c:v>4.9231191529597166E-4</c:v>
                </c:pt>
                <c:pt idx="76">
                  <c:v>4.3334153056725599E-4</c:v>
                </c:pt>
                <c:pt idx="77">
                  <c:v>4.4237346145358273E-4</c:v>
                </c:pt>
                <c:pt idx="78">
                  <c:v>3.7269856604477608E-4</c:v>
                </c:pt>
                <c:pt idx="79">
                  <c:v>3.4077618598093317E-4</c:v>
                </c:pt>
                <c:pt idx="80">
                  <c:v>3.3743102639340473E-4</c:v>
                </c:pt>
                <c:pt idx="81">
                  <c:v>3.0679892217046575E-4</c:v>
                </c:pt>
                <c:pt idx="82">
                  <c:v>2.7444645015965491E-4</c:v>
                </c:pt>
                <c:pt idx="83">
                  <c:v>2.2326550847046975E-4</c:v>
                </c:pt>
                <c:pt idx="84">
                  <c:v>1.4465425816355133E-4</c:v>
                </c:pt>
                <c:pt idx="85">
                  <c:v>1.3361523152470751E-4</c:v>
                </c:pt>
                <c:pt idx="86">
                  <c:v>8.3437837711780865E-5</c:v>
                </c:pt>
                <c:pt idx="87">
                  <c:v>7.483599877242201E-5</c:v>
                </c:pt>
                <c:pt idx="88">
                  <c:v>5.0798637736324772E-5</c:v>
                </c:pt>
                <c:pt idx="89">
                  <c:v>2.8577220476314412E-5</c:v>
                </c:pt>
                <c:pt idx="90">
                  <c:v>1.3715154308866615E-5</c:v>
                </c:pt>
                <c:pt idx="91">
                  <c:v>7.1681991161323769E-6</c:v>
                </c:pt>
                <c:pt idx="92">
                  <c:v>7.2159871102399255E-6</c:v>
                </c:pt>
                <c:pt idx="93">
                  <c:v>3.8708275227114839E-6</c:v>
                </c:pt>
                <c:pt idx="94">
                  <c:v>3.3929475816359916E-6</c:v>
                </c:pt>
                <c:pt idx="95">
                  <c:v>1.1946998526887293E-6</c:v>
                </c:pt>
                <c:pt idx="96">
                  <c:v>1.9115197643019671E-7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11-4F73-ADC3-538BF7A7745A}"/>
            </c:ext>
          </c:extLst>
        </c:ser>
        <c:ser>
          <c:idx val="1"/>
          <c:order val="1"/>
          <c:tx>
            <c:strRef>
              <c:f>'TLF Time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11-4F73-ADC3-538BF7A77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4.9802592575141129E-2</c:v>
                </c:pt>
                <c:pt idx="2">
                  <c:v>9.1247160556860121E-2</c:v>
                </c:pt>
                <c:pt idx="3">
                  <c:v>9.1651781502968752E-2</c:v>
                </c:pt>
                <c:pt idx="4">
                  <c:v>8.6691005410652278E-2</c:v>
                </c:pt>
                <c:pt idx="5">
                  <c:v>8.3529829600437894E-2</c:v>
                </c:pt>
                <c:pt idx="6">
                  <c:v>7.5166978419610883E-2</c:v>
                </c:pt>
                <c:pt idx="7">
                  <c:v>6.1734298943914002E-2</c:v>
                </c:pt>
                <c:pt idx="8">
                  <c:v>4.9590557245285938E-2</c:v>
                </c:pt>
                <c:pt idx="9">
                  <c:v>3.6364417480121869E-2</c:v>
                </c:pt>
                <c:pt idx="10">
                  <c:v>3.0112744302978178E-2</c:v>
                </c:pt>
                <c:pt idx="11">
                  <c:v>2.5068100281002963E-2</c:v>
                </c:pt>
                <c:pt idx="12">
                  <c:v>2.0637723135286189E-2</c:v>
                </c:pt>
                <c:pt idx="13">
                  <c:v>1.8300890223427034E-2</c:v>
                </c:pt>
                <c:pt idx="14">
                  <c:v>1.5195387426347949E-2</c:v>
                </c:pt>
                <c:pt idx="15">
                  <c:v>1.3600893214955464E-2</c:v>
                </c:pt>
                <c:pt idx="16">
                  <c:v>1.1721009102752694E-2</c:v>
                </c:pt>
                <c:pt idx="17">
                  <c:v>1.0668717472504462E-2</c:v>
                </c:pt>
                <c:pt idx="18">
                  <c:v>9.438941232140792E-3</c:v>
                </c:pt>
                <c:pt idx="19">
                  <c:v>8.5466438061646329E-3</c:v>
                </c:pt>
                <c:pt idx="20">
                  <c:v>7.0685611484181373E-3</c:v>
                </c:pt>
                <c:pt idx="21">
                  <c:v>5.9249466614303779E-3</c:v>
                </c:pt>
                <c:pt idx="22">
                  <c:v>5.1764910977179423E-3</c:v>
                </c:pt>
                <c:pt idx="23">
                  <c:v>4.6672622325078976E-3</c:v>
                </c:pt>
                <c:pt idx="24">
                  <c:v>4.7573903893947354E-3</c:v>
                </c:pt>
                <c:pt idx="25">
                  <c:v>4.5860226425250639E-3</c:v>
                </c:pt>
                <c:pt idx="26">
                  <c:v>4.8020721638852943E-3</c:v>
                </c:pt>
                <c:pt idx="27">
                  <c:v>4.8072332672489098E-3</c:v>
                </c:pt>
                <c:pt idx="28">
                  <c:v>4.9703814791320832E-3</c:v>
                </c:pt>
                <c:pt idx="29">
                  <c:v>5.0099977262472416E-3</c:v>
                </c:pt>
                <c:pt idx="30">
                  <c:v>5.1103047258789858E-3</c:v>
                </c:pt>
                <c:pt idx="31">
                  <c:v>5.4251320310595205E-3</c:v>
                </c:pt>
                <c:pt idx="32">
                  <c:v>5.4133761845090635E-3</c:v>
                </c:pt>
                <c:pt idx="33">
                  <c:v>5.3601881470673601E-3</c:v>
                </c:pt>
                <c:pt idx="34">
                  <c:v>5.3890043075142131E-3</c:v>
                </c:pt>
                <c:pt idx="35">
                  <c:v>5.619103499142063E-3</c:v>
                </c:pt>
                <c:pt idx="36">
                  <c:v>5.6980014774136254E-3</c:v>
                </c:pt>
                <c:pt idx="37">
                  <c:v>6.0631017523953019E-3</c:v>
                </c:pt>
                <c:pt idx="38">
                  <c:v>6.0085278631244804E-3</c:v>
                </c:pt>
                <c:pt idx="39">
                  <c:v>6.3765909937408237E-3</c:v>
                </c:pt>
                <c:pt idx="40">
                  <c:v>6.7403532048874891E-3</c:v>
                </c:pt>
                <c:pt idx="41">
                  <c:v>6.984932158729926E-3</c:v>
                </c:pt>
                <c:pt idx="42">
                  <c:v>6.9727940082266087E-3</c:v>
                </c:pt>
                <c:pt idx="43">
                  <c:v>7.092885237418879E-3</c:v>
                </c:pt>
                <c:pt idx="44">
                  <c:v>7.2164649901810011E-3</c:v>
                </c:pt>
                <c:pt idx="45">
                  <c:v>7.2515891658500491E-3</c:v>
                </c:pt>
                <c:pt idx="46">
                  <c:v>7.2224384894444445E-3</c:v>
                </c:pt>
                <c:pt idx="47">
                  <c:v>6.3925999717668533E-3</c:v>
                </c:pt>
                <c:pt idx="48">
                  <c:v>5.3956468386951624E-3</c:v>
                </c:pt>
                <c:pt idx="49">
                  <c:v>4.6522090143640196E-3</c:v>
                </c:pt>
                <c:pt idx="50">
                  <c:v>4.0583953995836138E-3</c:v>
                </c:pt>
                <c:pt idx="51">
                  <c:v>3.6919092727728188E-3</c:v>
                </c:pt>
                <c:pt idx="52">
                  <c:v>3.2309940696055072E-3</c:v>
                </c:pt>
                <c:pt idx="53">
                  <c:v>2.9380536657262306E-3</c:v>
                </c:pt>
                <c:pt idx="54">
                  <c:v>2.5610063922176679E-3</c:v>
                </c:pt>
                <c:pt idx="55">
                  <c:v>2.2204691462072725E-3</c:v>
                </c:pt>
                <c:pt idx="56">
                  <c:v>1.8573759669781138E-3</c:v>
                </c:pt>
                <c:pt idx="57">
                  <c:v>1.6187705123991208E-3</c:v>
                </c:pt>
                <c:pt idx="58">
                  <c:v>1.3231061928557141E-3</c:v>
                </c:pt>
                <c:pt idx="59">
                  <c:v>1.0191745503317013E-3</c:v>
                </c:pt>
                <c:pt idx="60">
                  <c:v>8.4522625178022235E-4</c:v>
                </c:pt>
                <c:pt idx="61">
                  <c:v>6.8532762349636284E-4</c:v>
                </c:pt>
                <c:pt idx="62">
                  <c:v>6.2234304726261291E-4</c:v>
                </c:pt>
                <c:pt idx="63">
                  <c:v>5.7555860103132225E-4</c:v>
                </c:pt>
                <c:pt idx="64">
                  <c:v>5.5027875214842879E-4</c:v>
                </c:pt>
                <c:pt idx="65">
                  <c:v>6.2769530260265859E-4</c:v>
                </c:pt>
                <c:pt idx="66">
                  <c:v>5.7226122943790142E-4</c:v>
                </c:pt>
                <c:pt idx="67">
                  <c:v>5.766577248957959E-4</c:v>
                </c:pt>
                <c:pt idx="68">
                  <c:v>5.0492794574036456E-4</c:v>
                </c:pt>
                <c:pt idx="69">
                  <c:v>4.8772426786164691E-4</c:v>
                </c:pt>
                <c:pt idx="70">
                  <c:v>4.8069943272783719E-4</c:v>
                </c:pt>
                <c:pt idx="71">
                  <c:v>4.56231979744772E-4</c:v>
                </c:pt>
                <c:pt idx="72">
                  <c:v>5.0502352172857978E-4</c:v>
                </c:pt>
                <c:pt idx="73">
                  <c:v>4.9269421924883199E-4</c:v>
                </c:pt>
                <c:pt idx="74">
                  <c:v>4.9670841075386614E-4</c:v>
                </c:pt>
                <c:pt idx="75">
                  <c:v>4.9231191529597166E-4</c:v>
                </c:pt>
                <c:pt idx="76">
                  <c:v>4.3334153056725599E-4</c:v>
                </c:pt>
                <c:pt idx="77">
                  <c:v>4.4237346145358273E-4</c:v>
                </c:pt>
                <c:pt idx="78">
                  <c:v>3.7269856604477608E-4</c:v>
                </c:pt>
                <c:pt idx="79">
                  <c:v>3.4077618598093317E-4</c:v>
                </c:pt>
                <c:pt idx="80">
                  <c:v>3.3743102639340473E-4</c:v>
                </c:pt>
                <c:pt idx="81">
                  <c:v>3.0679892217046575E-4</c:v>
                </c:pt>
                <c:pt idx="82">
                  <c:v>2.7444645015965491E-4</c:v>
                </c:pt>
                <c:pt idx="83">
                  <c:v>2.2326550847046975E-4</c:v>
                </c:pt>
                <c:pt idx="84">
                  <c:v>1.4465425816355133E-4</c:v>
                </c:pt>
                <c:pt idx="85">
                  <c:v>1.3361523152470751E-4</c:v>
                </c:pt>
                <c:pt idx="86">
                  <c:v>8.3437837711780865E-5</c:v>
                </c:pt>
                <c:pt idx="87">
                  <c:v>7.483599877242201E-5</c:v>
                </c:pt>
                <c:pt idx="88">
                  <c:v>5.0798637736324772E-5</c:v>
                </c:pt>
                <c:pt idx="89">
                  <c:v>2.8577220476314412E-5</c:v>
                </c:pt>
                <c:pt idx="90">
                  <c:v>1.3715154308866615E-5</c:v>
                </c:pt>
                <c:pt idx="91">
                  <c:v>7.1681991161323769E-6</c:v>
                </c:pt>
                <c:pt idx="92">
                  <c:v>7.2159871102399255E-6</c:v>
                </c:pt>
                <c:pt idx="93">
                  <c:v>3.8708275227114839E-6</c:v>
                </c:pt>
                <c:pt idx="94">
                  <c:v>3.3929475816359916E-6</c:v>
                </c:pt>
                <c:pt idx="95">
                  <c:v>1.1946998526887293E-6</c:v>
                </c:pt>
                <c:pt idx="96">
                  <c:v>1.9115197643019671E-7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C-46B6-84A4-5C8896A6D460}"/>
            </c:ext>
          </c:extLst>
        </c:ser>
        <c:ser>
          <c:idx val="1"/>
          <c:order val="1"/>
          <c:tx>
            <c:strRef>
              <c:f>'TLF Time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8C-46B6-84A4-5C8896A6D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Mid</a:t>
            </a:r>
          </a:p>
        </c:rich>
      </c:tx>
      <c:layout>
        <c:manualLayout>
          <c:xMode val="edge"/>
          <c:yMode val="edge"/>
          <c:x val="0.48080479939645343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1.5600807741231676E-2</c:v>
                </c:pt>
                <c:pt idx="2">
                  <c:v>5.7777397727711712E-2</c:v>
                </c:pt>
                <c:pt idx="3">
                  <c:v>7.1692690051285146E-2</c:v>
                </c:pt>
                <c:pt idx="4">
                  <c:v>6.7953746823557218E-2</c:v>
                </c:pt>
                <c:pt idx="5">
                  <c:v>6.6141297333909194E-2</c:v>
                </c:pt>
                <c:pt idx="6">
                  <c:v>6.3805906825656081E-2</c:v>
                </c:pt>
                <c:pt idx="7">
                  <c:v>6.0913746088398862E-2</c:v>
                </c:pt>
                <c:pt idx="8">
                  <c:v>5.7054971344519229E-2</c:v>
                </c:pt>
                <c:pt idx="9">
                  <c:v>5.1926452525718807E-2</c:v>
                </c:pt>
                <c:pt idx="10">
                  <c:v>4.7815528281000649E-2</c:v>
                </c:pt>
                <c:pt idx="11">
                  <c:v>4.1683234181946097E-2</c:v>
                </c:pt>
                <c:pt idx="12">
                  <c:v>3.63747137998819E-2</c:v>
                </c:pt>
                <c:pt idx="13">
                  <c:v>3.1993962582017185E-2</c:v>
                </c:pt>
                <c:pt idx="14">
                  <c:v>2.6412809278821021E-2</c:v>
                </c:pt>
                <c:pt idx="15">
                  <c:v>2.2930382308483908E-2</c:v>
                </c:pt>
                <c:pt idx="16">
                  <c:v>1.935827022566327E-2</c:v>
                </c:pt>
                <c:pt idx="17">
                  <c:v>1.6557811376004084E-2</c:v>
                </c:pt>
                <c:pt idx="18">
                  <c:v>1.3778099004261999E-2</c:v>
                </c:pt>
                <c:pt idx="19">
                  <c:v>1.1250273075734792E-2</c:v>
                </c:pt>
                <c:pt idx="20">
                  <c:v>9.6624923338431961E-3</c:v>
                </c:pt>
                <c:pt idx="21">
                  <c:v>8.5405164947038471E-3</c:v>
                </c:pt>
                <c:pt idx="22">
                  <c:v>7.3402371695967701E-3</c:v>
                </c:pt>
                <c:pt idx="23">
                  <c:v>7.0402287184321817E-3</c:v>
                </c:pt>
                <c:pt idx="24">
                  <c:v>6.7223674232104501E-3</c:v>
                </c:pt>
                <c:pt idx="25">
                  <c:v>6.5473639547956831E-3</c:v>
                </c:pt>
                <c:pt idx="26">
                  <c:v>6.5746868733035698E-3</c:v>
                </c:pt>
                <c:pt idx="27">
                  <c:v>6.5576582764671392E-3</c:v>
                </c:pt>
                <c:pt idx="28">
                  <c:v>6.4986281457241691E-3</c:v>
                </c:pt>
                <c:pt idx="29">
                  <c:v>6.4084344551682861E-3</c:v>
                </c:pt>
                <c:pt idx="30">
                  <c:v>6.3855484419123214E-3</c:v>
                </c:pt>
                <c:pt idx="31">
                  <c:v>6.3942819550168971E-3</c:v>
                </c:pt>
                <c:pt idx="32">
                  <c:v>6.3726060068296378E-3</c:v>
                </c:pt>
                <c:pt idx="33">
                  <c:v>6.3914584698565825E-3</c:v>
                </c:pt>
                <c:pt idx="34">
                  <c:v>6.475899967042383E-3</c:v>
                </c:pt>
                <c:pt idx="35">
                  <c:v>6.6465366789048635E-3</c:v>
                </c:pt>
                <c:pt idx="36">
                  <c:v>6.8415851382403713E-3</c:v>
                </c:pt>
                <c:pt idx="37">
                  <c:v>6.6286312233229941E-3</c:v>
                </c:pt>
                <c:pt idx="38">
                  <c:v>6.7350292634945925E-3</c:v>
                </c:pt>
                <c:pt idx="39">
                  <c:v>6.6559541418308808E-3</c:v>
                </c:pt>
                <c:pt idx="40">
                  <c:v>6.5682682672869551E-3</c:v>
                </c:pt>
                <c:pt idx="41">
                  <c:v>6.607761985181539E-3</c:v>
                </c:pt>
                <c:pt idx="42">
                  <c:v>6.2709430038834111E-3</c:v>
                </c:pt>
                <c:pt idx="43">
                  <c:v>6.1919555680942425E-3</c:v>
                </c:pt>
                <c:pt idx="44">
                  <c:v>5.8638700999006886E-3</c:v>
                </c:pt>
                <c:pt idx="45">
                  <c:v>5.6620347538754801E-3</c:v>
                </c:pt>
                <c:pt idx="46">
                  <c:v>5.2724113389269987E-3</c:v>
                </c:pt>
                <c:pt idx="47">
                  <c:v>4.6553132282366651E-3</c:v>
                </c:pt>
                <c:pt idx="48">
                  <c:v>4.1164484548144231E-3</c:v>
                </c:pt>
                <c:pt idx="49">
                  <c:v>3.6715829389032686E-3</c:v>
                </c:pt>
                <c:pt idx="50">
                  <c:v>3.1492732585949191E-3</c:v>
                </c:pt>
                <c:pt idx="51">
                  <c:v>2.7859906803594336E-3</c:v>
                </c:pt>
                <c:pt idx="52">
                  <c:v>2.406170546184964E-3</c:v>
                </c:pt>
                <c:pt idx="53">
                  <c:v>2.2006348562540017E-3</c:v>
                </c:pt>
                <c:pt idx="54">
                  <c:v>1.8405966553766413E-3</c:v>
                </c:pt>
                <c:pt idx="55">
                  <c:v>1.6257662627440228E-3</c:v>
                </c:pt>
                <c:pt idx="56">
                  <c:v>1.4261230635824122E-3</c:v>
                </c:pt>
                <c:pt idx="57">
                  <c:v>1.1672042132291074E-3</c:v>
                </c:pt>
                <c:pt idx="58">
                  <c:v>9.8564184139845437E-4</c:v>
                </c:pt>
                <c:pt idx="59">
                  <c:v>7.8655983183392481E-4</c:v>
                </c:pt>
                <c:pt idx="60">
                  <c:v>7.1395592771155412E-4</c:v>
                </c:pt>
                <c:pt idx="61">
                  <c:v>6.3302186550751038E-4</c:v>
                </c:pt>
                <c:pt idx="62">
                  <c:v>6.221137427142461E-4</c:v>
                </c:pt>
                <c:pt idx="63">
                  <c:v>5.8777595424284459E-4</c:v>
                </c:pt>
                <c:pt idx="64">
                  <c:v>5.7800774781865136E-4</c:v>
                </c:pt>
                <c:pt idx="65">
                  <c:v>5.1917052599967687E-4</c:v>
                </c:pt>
                <c:pt idx="66">
                  <c:v>4.9063754242308338E-4</c:v>
                </c:pt>
                <c:pt idx="67">
                  <c:v>4.6498065553153068E-4</c:v>
                </c:pt>
                <c:pt idx="68">
                  <c:v>4.2899437261870345E-4</c:v>
                </c:pt>
                <c:pt idx="69">
                  <c:v>4.1919109184469257E-4</c:v>
                </c:pt>
                <c:pt idx="70">
                  <c:v>3.9509501352002167E-4</c:v>
                </c:pt>
                <c:pt idx="71">
                  <c:v>3.6636912101943152E-4</c:v>
                </c:pt>
                <c:pt idx="72">
                  <c:v>3.3317124891710118E-4</c:v>
                </c:pt>
                <c:pt idx="73">
                  <c:v>3.0367372072052446E-4</c:v>
                </c:pt>
                <c:pt idx="74">
                  <c:v>2.8124367401218822E-4</c:v>
                </c:pt>
                <c:pt idx="75">
                  <c:v>2.4865960303166527E-4</c:v>
                </c:pt>
                <c:pt idx="76">
                  <c:v>2.1972326443216972E-4</c:v>
                </c:pt>
                <c:pt idx="77">
                  <c:v>1.8212356142773426E-4</c:v>
                </c:pt>
                <c:pt idx="78">
                  <c:v>1.4620742721454218E-4</c:v>
                </c:pt>
                <c:pt idx="79">
                  <c:v>1.1371104210856321E-4</c:v>
                </c:pt>
                <c:pt idx="80">
                  <c:v>7.9969517584060497E-5</c:v>
                </c:pt>
                <c:pt idx="81">
                  <c:v>6.1011831507663711E-5</c:v>
                </c:pt>
                <c:pt idx="82">
                  <c:v>4.2860855477071025E-5</c:v>
                </c:pt>
                <c:pt idx="83">
                  <c:v>3.0760204790009234E-5</c:v>
                </c:pt>
                <c:pt idx="84">
                  <c:v>1.9255818049846146E-5</c:v>
                </c:pt>
                <c:pt idx="85">
                  <c:v>1.0382007546000837E-5</c:v>
                </c:pt>
                <c:pt idx="86">
                  <c:v>6.4361431915241666E-6</c:v>
                </c:pt>
                <c:pt idx="87">
                  <c:v>2.2096840385069349E-6</c:v>
                </c:pt>
                <c:pt idx="88">
                  <c:v>8.7685874543925983E-7</c:v>
                </c:pt>
                <c:pt idx="89">
                  <c:v>9.1193309525683023E-7</c:v>
                </c:pt>
                <c:pt idx="90">
                  <c:v>3.5074349817570392E-7</c:v>
                </c:pt>
                <c:pt idx="91">
                  <c:v>3.5074349817570387E-7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C8-444E-8579-80BA11F45500}"/>
            </c:ext>
          </c:extLst>
        </c:ser>
        <c:ser>
          <c:idx val="1"/>
          <c:order val="1"/>
          <c:tx>
            <c:strRef>
              <c:f>'TLF Time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C8-444E-8579-80BA11F4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4.9802592575141129E-2</c:v>
                </c:pt>
                <c:pt idx="2">
                  <c:v>9.1247160556860121E-2</c:v>
                </c:pt>
                <c:pt idx="3">
                  <c:v>9.1651781502968752E-2</c:v>
                </c:pt>
                <c:pt idx="4">
                  <c:v>8.6691005410652278E-2</c:v>
                </c:pt>
                <c:pt idx="5">
                  <c:v>8.3529829600437894E-2</c:v>
                </c:pt>
                <c:pt idx="6">
                  <c:v>7.5166978419610883E-2</c:v>
                </c:pt>
                <c:pt idx="7">
                  <c:v>6.1734298943914002E-2</c:v>
                </c:pt>
                <c:pt idx="8">
                  <c:v>4.9590557245285938E-2</c:v>
                </c:pt>
                <c:pt idx="9">
                  <c:v>3.6364417480121869E-2</c:v>
                </c:pt>
                <c:pt idx="10">
                  <c:v>3.0112744302978178E-2</c:v>
                </c:pt>
                <c:pt idx="11">
                  <c:v>2.5068100281002963E-2</c:v>
                </c:pt>
                <c:pt idx="12">
                  <c:v>2.0637723135286189E-2</c:v>
                </c:pt>
                <c:pt idx="13">
                  <c:v>1.8300890223427034E-2</c:v>
                </c:pt>
                <c:pt idx="14">
                  <c:v>1.5195387426347949E-2</c:v>
                </c:pt>
                <c:pt idx="15">
                  <c:v>1.3600893214955464E-2</c:v>
                </c:pt>
                <c:pt idx="16">
                  <c:v>1.1721009102752694E-2</c:v>
                </c:pt>
                <c:pt idx="17">
                  <c:v>1.0668717472504462E-2</c:v>
                </c:pt>
                <c:pt idx="18">
                  <c:v>9.438941232140792E-3</c:v>
                </c:pt>
                <c:pt idx="19">
                  <c:v>8.5466438061646329E-3</c:v>
                </c:pt>
                <c:pt idx="20">
                  <c:v>7.0685611484181373E-3</c:v>
                </c:pt>
                <c:pt idx="21">
                  <c:v>5.9249466614303779E-3</c:v>
                </c:pt>
                <c:pt idx="22">
                  <c:v>5.1764910977179423E-3</c:v>
                </c:pt>
                <c:pt idx="23">
                  <c:v>4.6672622325078976E-3</c:v>
                </c:pt>
                <c:pt idx="24">
                  <c:v>4.7573903893947354E-3</c:v>
                </c:pt>
                <c:pt idx="25">
                  <c:v>4.5860226425250639E-3</c:v>
                </c:pt>
                <c:pt idx="26">
                  <c:v>4.8020721638852943E-3</c:v>
                </c:pt>
                <c:pt idx="27">
                  <c:v>4.8072332672489098E-3</c:v>
                </c:pt>
                <c:pt idx="28">
                  <c:v>4.9703814791320832E-3</c:v>
                </c:pt>
                <c:pt idx="29">
                  <c:v>5.0099977262472416E-3</c:v>
                </c:pt>
                <c:pt idx="30">
                  <c:v>5.1103047258789858E-3</c:v>
                </c:pt>
                <c:pt idx="31">
                  <c:v>5.4251320310595205E-3</c:v>
                </c:pt>
                <c:pt idx="32">
                  <c:v>5.4133761845090635E-3</c:v>
                </c:pt>
                <c:pt idx="33">
                  <c:v>5.3601881470673601E-3</c:v>
                </c:pt>
                <c:pt idx="34">
                  <c:v>5.3890043075142131E-3</c:v>
                </c:pt>
                <c:pt idx="35">
                  <c:v>5.619103499142063E-3</c:v>
                </c:pt>
                <c:pt idx="36">
                  <c:v>5.6980014774136254E-3</c:v>
                </c:pt>
                <c:pt idx="37">
                  <c:v>6.0631017523953019E-3</c:v>
                </c:pt>
                <c:pt idx="38">
                  <c:v>6.0085278631244804E-3</c:v>
                </c:pt>
                <c:pt idx="39">
                  <c:v>6.3765909937408237E-3</c:v>
                </c:pt>
                <c:pt idx="40">
                  <c:v>6.7403532048874891E-3</c:v>
                </c:pt>
                <c:pt idx="41">
                  <c:v>6.984932158729926E-3</c:v>
                </c:pt>
                <c:pt idx="42">
                  <c:v>6.9727940082266087E-3</c:v>
                </c:pt>
                <c:pt idx="43">
                  <c:v>7.092885237418879E-3</c:v>
                </c:pt>
                <c:pt idx="44">
                  <c:v>7.2164649901810011E-3</c:v>
                </c:pt>
                <c:pt idx="45">
                  <c:v>7.2515891658500491E-3</c:v>
                </c:pt>
                <c:pt idx="46">
                  <c:v>7.2224384894444445E-3</c:v>
                </c:pt>
                <c:pt idx="47">
                  <c:v>6.3925999717668533E-3</c:v>
                </c:pt>
                <c:pt idx="48">
                  <c:v>5.3956468386951624E-3</c:v>
                </c:pt>
                <c:pt idx="49">
                  <c:v>4.6522090143640196E-3</c:v>
                </c:pt>
                <c:pt idx="50">
                  <c:v>4.0583953995836138E-3</c:v>
                </c:pt>
                <c:pt idx="51">
                  <c:v>3.6919092727728188E-3</c:v>
                </c:pt>
                <c:pt idx="52">
                  <c:v>3.2309940696055072E-3</c:v>
                </c:pt>
                <c:pt idx="53">
                  <c:v>2.9380536657262306E-3</c:v>
                </c:pt>
                <c:pt idx="54">
                  <c:v>2.5610063922176679E-3</c:v>
                </c:pt>
                <c:pt idx="55">
                  <c:v>2.2204691462072725E-3</c:v>
                </c:pt>
                <c:pt idx="56">
                  <c:v>1.8573759669781138E-3</c:v>
                </c:pt>
                <c:pt idx="57">
                  <c:v>1.6187705123991208E-3</c:v>
                </c:pt>
                <c:pt idx="58">
                  <c:v>1.3231061928557141E-3</c:v>
                </c:pt>
                <c:pt idx="59">
                  <c:v>1.0191745503317013E-3</c:v>
                </c:pt>
                <c:pt idx="60">
                  <c:v>8.4522625178022235E-4</c:v>
                </c:pt>
                <c:pt idx="61">
                  <c:v>6.8532762349636284E-4</c:v>
                </c:pt>
                <c:pt idx="62">
                  <c:v>6.2234304726261291E-4</c:v>
                </c:pt>
                <c:pt idx="63">
                  <c:v>5.7555860103132225E-4</c:v>
                </c:pt>
                <c:pt idx="64">
                  <c:v>5.5027875214842879E-4</c:v>
                </c:pt>
                <c:pt idx="65">
                  <c:v>6.2769530260265859E-4</c:v>
                </c:pt>
                <c:pt idx="66">
                  <c:v>5.7226122943790142E-4</c:v>
                </c:pt>
                <c:pt idx="67">
                  <c:v>5.766577248957959E-4</c:v>
                </c:pt>
                <c:pt idx="68">
                  <c:v>5.0492794574036456E-4</c:v>
                </c:pt>
                <c:pt idx="69">
                  <c:v>4.8772426786164691E-4</c:v>
                </c:pt>
                <c:pt idx="70">
                  <c:v>4.8069943272783719E-4</c:v>
                </c:pt>
                <c:pt idx="71">
                  <c:v>4.56231979744772E-4</c:v>
                </c:pt>
                <c:pt idx="72">
                  <c:v>5.0502352172857978E-4</c:v>
                </c:pt>
                <c:pt idx="73">
                  <c:v>4.9269421924883199E-4</c:v>
                </c:pt>
                <c:pt idx="74">
                  <c:v>4.9670841075386614E-4</c:v>
                </c:pt>
                <c:pt idx="75">
                  <c:v>4.9231191529597166E-4</c:v>
                </c:pt>
                <c:pt idx="76">
                  <c:v>4.3334153056725599E-4</c:v>
                </c:pt>
                <c:pt idx="77">
                  <c:v>4.4237346145358273E-4</c:v>
                </c:pt>
                <c:pt idx="78">
                  <c:v>3.7269856604477608E-4</c:v>
                </c:pt>
                <c:pt idx="79">
                  <c:v>3.4077618598093317E-4</c:v>
                </c:pt>
                <c:pt idx="80">
                  <c:v>3.3743102639340473E-4</c:v>
                </c:pt>
                <c:pt idx="81">
                  <c:v>3.0679892217046575E-4</c:v>
                </c:pt>
                <c:pt idx="82">
                  <c:v>2.7444645015965491E-4</c:v>
                </c:pt>
                <c:pt idx="83">
                  <c:v>2.2326550847046975E-4</c:v>
                </c:pt>
                <c:pt idx="84">
                  <c:v>1.4465425816355133E-4</c:v>
                </c:pt>
                <c:pt idx="85">
                  <c:v>1.3361523152470751E-4</c:v>
                </c:pt>
                <c:pt idx="86">
                  <c:v>8.3437837711780865E-5</c:v>
                </c:pt>
                <c:pt idx="87">
                  <c:v>7.483599877242201E-5</c:v>
                </c:pt>
                <c:pt idx="88">
                  <c:v>5.0798637736324772E-5</c:v>
                </c:pt>
                <c:pt idx="89">
                  <c:v>2.8577220476314412E-5</c:v>
                </c:pt>
                <c:pt idx="90">
                  <c:v>1.3715154308866615E-5</c:v>
                </c:pt>
                <c:pt idx="91">
                  <c:v>7.1681991161323769E-6</c:v>
                </c:pt>
                <c:pt idx="92">
                  <c:v>7.2159871102399255E-6</c:v>
                </c:pt>
                <c:pt idx="93">
                  <c:v>3.8708275227114839E-6</c:v>
                </c:pt>
                <c:pt idx="94">
                  <c:v>3.3929475816359916E-6</c:v>
                </c:pt>
                <c:pt idx="95">
                  <c:v>1.1946998526887293E-6</c:v>
                </c:pt>
                <c:pt idx="96">
                  <c:v>1.9115197643019671E-7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5-40DB-80B6-52B0235F984C}"/>
            </c:ext>
          </c:extLst>
        </c:ser>
        <c:ser>
          <c:idx val="1"/>
          <c:order val="1"/>
          <c:tx>
            <c:strRef>
              <c:f>'TLF Time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5-40DB-80B6-52B0235F9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</a:t>
            </a:r>
          </a:p>
        </c:rich>
      </c:tx>
      <c:layout>
        <c:manualLayout>
          <c:xMode val="edge"/>
          <c:yMode val="edge"/>
          <c:x val="0.37181029750925226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0.16764123430400943</c:v>
                </c:pt>
                <c:pt idx="2">
                  <c:v>0.46795641699330959</c:v>
                </c:pt>
                <c:pt idx="3">
                  <c:v>0.20642092945921794</c:v>
                </c:pt>
                <c:pt idx="4">
                  <c:v>4.7571139465396893E-2</c:v>
                </c:pt>
                <c:pt idx="5">
                  <c:v>2.7053307958911955E-2</c:v>
                </c:pt>
                <c:pt idx="6">
                  <c:v>2.3085726634677211E-2</c:v>
                </c:pt>
                <c:pt idx="7">
                  <c:v>1.9537089798872972E-2</c:v>
                </c:pt>
                <c:pt idx="8">
                  <c:v>1.4664928025452021E-2</c:v>
                </c:pt>
                <c:pt idx="9">
                  <c:v>1.0535813450164588E-2</c:v>
                </c:pt>
                <c:pt idx="10">
                  <c:v>7.1898127667856795E-3</c:v>
                </c:pt>
                <c:pt idx="11">
                  <c:v>4.2002387134469493E-3</c:v>
                </c:pt>
                <c:pt idx="12">
                  <c:v>2.2291991614892988E-3</c:v>
                </c:pt>
                <c:pt idx="13">
                  <c:v>9.9867385575984498E-4</c:v>
                </c:pt>
                <c:pt idx="14">
                  <c:v>5.2276673300410146E-4</c:v>
                </c:pt>
                <c:pt idx="15">
                  <c:v>2.2143180690455637E-4</c:v>
                </c:pt>
                <c:pt idx="16">
                  <c:v>8.7904944532239061E-5</c:v>
                </c:pt>
                <c:pt idx="17">
                  <c:v>3.710198870401314E-5</c:v>
                </c:pt>
                <c:pt idx="18">
                  <c:v>1.5514330420064459E-5</c:v>
                </c:pt>
                <c:pt idx="19">
                  <c:v>1.5226494976278475E-5</c:v>
                </c:pt>
                <c:pt idx="20">
                  <c:v>6.0157607751270335E-6</c:v>
                </c:pt>
                <c:pt idx="21">
                  <c:v>4.6341506449543187E-6</c:v>
                </c:pt>
                <c:pt idx="22">
                  <c:v>1.727012662715895E-6</c:v>
                </c:pt>
                <c:pt idx="23">
                  <c:v>1.0649911420081354E-6</c:v>
                </c:pt>
                <c:pt idx="24">
                  <c:v>9.7864050887234041E-7</c:v>
                </c:pt>
                <c:pt idx="25">
                  <c:v>5.4688734319336676E-7</c:v>
                </c:pt>
                <c:pt idx="26">
                  <c:v>4.6053671005757203E-7</c:v>
                </c:pt>
                <c:pt idx="27">
                  <c:v>1.1513417751439301E-7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38-45B3-ABE8-09456A709CF1}"/>
            </c:ext>
          </c:extLst>
        </c:ser>
        <c:ser>
          <c:idx val="1"/>
          <c:order val="1"/>
          <c:tx>
            <c:strRef>
              <c:f>'TLF Time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38-45B3-ABE8-09456A709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</a:t>
            </a:r>
          </a:p>
        </c:rich>
      </c:tx>
      <c:layout>
        <c:manualLayout>
          <c:xMode val="edge"/>
          <c:yMode val="edge"/>
          <c:x val="0.34563188618839974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9.1974926701500273E-2</c:v>
                </c:pt>
                <c:pt idx="2">
                  <c:v>0.25778264156008329</c:v>
                </c:pt>
                <c:pt idx="3">
                  <c:v>0.22535807940180455</c:v>
                </c:pt>
                <c:pt idx="4">
                  <c:v>0.16088292454165243</c:v>
                </c:pt>
                <c:pt idx="5">
                  <c:v>9.7596917985920822E-2</c:v>
                </c:pt>
                <c:pt idx="6">
                  <c:v>5.9316256745674686E-2</c:v>
                </c:pt>
                <c:pt idx="7">
                  <c:v>3.3051799875927095E-2</c:v>
                </c:pt>
                <c:pt idx="8">
                  <c:v>1.7231773365755914E-2</c:v>
                </c:pt>
                <c:pt idx="9">
                  <c:v>1.0125089297973257E-2</c:v>
                </c:pt>
                <c:pt idx="10">
                  <c:v>8.4168901919012863E-3</c:v>
                </c:pt>
                <c:pt idx="11">
                  <c:v>7.1575841151650874E-3</c:v>
                </c:pt>
                <c:pt idx="12">
                  <c:v>6.2593441707207058E-3</c:v>
                </c:pt>
                <c:pt idx="13">
                  <c:v>5.3578946054541202E-3</c:v>
                </c:pt>
                <c:pt idx="14">
                  <c:v>4.5988679116213092E-3</c:v>
                </c:pt>
                <c:pt idx="15">
                  <c:v>3.7740277807271354E-3</c:v>
                </c:pt>
                <c:pt idx="16">
                  <c:v>3.5524991031703444E-3</c:v>
                </c:pt>
                <c:pt idx="17">
                  <c:v>2.4723158046430251E-3</c:v>
                </c:pt>
                <c:pt idx="18">
                  <c:v>1.7140347802941608E-3</c:v>
                </c:pt>
                <c:pt idx="19">
                  <c:v>1.3288154408049473E-3</c:v>
                </c:pt>
                <c:pt idx="20">
                  <c:v>7.4570190435881113E-4</c:v>
                </c:pt>
                <c:pt idx="21">
                  <c:v>4.8919160188122697E-4</c:v>
                </c:pt>
                <c:pt idx="22">
                  <c:v>2.9288600512923353E-4</c:v>
                </c:pt>
                <c:pt idx="23">
                  <c:v>2.1942135075433392E-4</c:v>
                </c:pt>
                <c:pt idx="24">
                  <c:v>1.3587394813998423E-4</c:v>
                </c:pt>
                <c:pt idx="25">
                  <c:v>6.5359551288524998E-5</c:v>
                </c:pt>
                <c:pt idx="26">
                  <c:v>3.0540028429459595E-5</c:v>
                </c:pt>
                <c:pt idx="27">
                  <c:v>1.5950842873985266E-5</c:v>
                </c:pt>
                <c:pt idx="28">
                  <c:v>1.0893258548087498E-5</c:v>
                </c:pt>
                <c:pt idx="29">
                  <c:v>9.466760404885565E-6</c:v>
                </c:pt>
                <c:pt idx="30">
                  <c:v>6.937968241936681E-6</c:v>
                </c:pt>
                <c:pt idx="31">
                  <c:v>9.3046583431580727E-6</c:v>
                </c:pt>
                <c:pt idx="32">
                  <c:v>6.6786049431726928E-6</c:v>
                </c:pt>
                <c:pt idx="33">
                  <c:v>4.7982210271337789E-6</c:v>
                </c:pt>
                <c:pt idx="34">
                  <c:v>2.3666901012213912E-6</c:v>
                </c:pt>
                <c:pt idx="35">
                  <c:v>1.1347144320924477E-6</c:v>
                </c:pt>
                <c:pt idx="36">
                  <c:v>7.4566948394646568E-7</c:v>
                </c:pt>
                <c:pt idx="37">
                  <c:v>6.4840824690997013E-8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35-49FF-A98F-4887DA6564CE}"/>
            </c:ext>
          </c:extLst>
        </c:ser>
        <c:ser>
          <c:idx val="1"/>
          <c:order val="1"/>
          <c:tx>
            <c:strRef>
              <c:f>'TLF Time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35-49FF-A98F-4887DA65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</a:t>
            </a:r>
          </a:p>
        </c:rich>
      </c:tx>
      <c:layout>
        <c:manualLayout>
          <c:xMode val="edge"/>
          <c:yMode val="edge"/>
          <c:x val="0.48400348888433448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1.5600807741231676E-2</c:v>
                </c:pt>
                <c:pt idx="2">
                  <c:v>5.7777397727711712E-2</c:v>
                </c:pt>
                <c:pt idx="3">
                  <c:v>7.1692690051285146E-2</c:v>
                </c:pt>
                <c:pt idx="4">
                  <c:v>6.7953746823557218E-2</c:v>
                </c:pt>
                <c:pt idx="5">
                  <c:v>6.6141297333909194E-2</c:v>
                </c:pt>
                <c:pt idx="6">
                  <c:v>6.3805906825656081E-2</c:v>
                </c:pt>
                <c:pt idx="7">
                  <c:v>6.0913746088398862E-2</c:v>
                </c:pt>
                <c:pt idx="8">
                  <c:v>5.7054971344519229E-2</c:v>
                </c:pt>
                <c:pt idx="9">
                  <c:v>5.1926452525718807E-2</c:v>
                </c:pt>
                <c:pt idx="10">
                  <c:v>4.7815528281000649E-2</c:v>
                </c:pt>
                <c:pt idx="11">
                  <c:v>4.1683234181946097E-2</c:v>
                </c:pt>
                <c:pt idx="12">
                  <c:v>3.63747137998819E-2</c:v>
                </c:pt>
                <c:pt idx="13">
                  <c:v>3.1993962582017185E-2</c:v>
                </c:pt>
                <c:pt idx="14">
                  <c:v>2.6412809278821021E-2</c:v>
                </c:pt>
                <c:pt idx="15">
                  <c:v>2.2930382308483908E-2</c:v>
                </c:pt>
                <c:pt idx="16">
                  <c:v>1.935827022566327E-2</c:v>
                </c:pt>
                <c:pt idx="17">
                  <c:v>1.6557811376004084E-2</c:v>
                </c:pt>
                <c:pt idx="18">
                  <c:v>1.3778099004261999E-2</c:v>
                </c:pt>
                <c:pt idx="19">
                  <c:v>1.1250273075734792E-2</c:v>
                </c:pt>
                <c:pt idx="20">
                  <c:v>9.6624923338431961E-3</c:v>
                </c:pt>
                <c:pt idx="21">
                  <c:v>8.5405164947038471E-3</c:v>
                </c:pt>
                <c:pt idx="22">
                  <c:v>7.3402371695967701E-3</c:v>
                </c:pt>
                <c:pt idx="23">
                  <c:v>7.0402287184321817E-3</c:v>
                </c:pt>
                <c:pt idx="24">
                  <c:v>6.7223674232104501E-3</c:v>
                </c:pt>
                <c:pt idx="25">
                  <c:v>6.5473639547956831E-3</c:v>
                </c:pt>
                <c:pt idx="26">
                  <c:v>6.5746868733035698E-3</c:v>
                </c:pt>
                <c:pt idx="27">
                  <c:v>6.5576582764671392E-3</c:v>
                </c:pt>
                <c:pt idx="28">
                  <c:v>6.4986281457241691E-3</c:v>
                </c:pt>
                <c:pt idx="29">
                  <c:v>6.4084344551682861E-3</c:v>
                </c:pt>
                <c:pt idx="30">
                  <c:v>6.3855484419123214E-3</c:v>
                </c:pt>
                <c:pt idx="31">
                  <c:v>6.3942819550168971E-3</c:v>
                </c:pt>
                <c:pt idx="32">
                  <c:v>6.3726060068296378E-3</c:v>
                </c:pt>
                <c:pt idx="33">
                  <c:v>6.3914584698565825E-3</c:v>
                </c:pt>
                <c:pt idx="34">
                  <c:v>6.475899967042383E-3</c:v>
                </c:pt>
                <c:pt idx="35">
                  <c:v>6.6465366789048635E-3</c:v>
                </c:pt>
                <c:pt idx="36">
                  <c:v>6.8415851382403713E-3</c:v>
                </c:pt>
                <c:pt idx="37">
                  <c:v>6.6286312233229941E-3</c:v>
                </c:pt>
                <c:pt idx="38">
                  <c:v>6.7350292634945925E-3</c:v>
                </c:pt>
                <c:pt idx="39">
                  <c:v>6.6559541418308808E-3</c:v>
                </c:pt>
                <c:pt idx="40">
                  <c:v>6.5682682672869551E-3</c:v>
                </c:pt>
                <c:pt idx="41">
                  <c:v>6.607761985181539E-3</c:v>
                </c:pt>
                <c:pt idx="42">
                  <c:v>6.2709430038834111E-3</c:v>
                </c:pt>
                <c:pt idx="43">
                  <c:v>6.1919555680942425E-3</c:v>
                </c:pt>
                <c:pt idx="44">
                  <c:v>5.8638700999006886E-3</c:v>
                </c:pt>
                <c:pt idx="45">
                  <c:v>5.6620347538754801E-3</c:v>
                </c:pt>
                <c:pt idx="46">
                  <c:v>5.2724113389269987E-3</c:v>
                </c:pt>
                <c:pt idx="47">
                  <c:v>4.6553132282366651E-3</c:v>
                </c:pt>
                <c:pt idx="48">
                  <c:v>4.1164484548144231E-3</c:v>
                </c:pt>
                <c:pt idx="49">
                  <c:v>3.6715829389032686E-3</c:v>
                </c:pt>
                <c:pt idx="50">
                  <c:v>3.1492732585949191E-3</c:v>
                </c:pt>
                <c:pt idx="51">
                  <c:v>2.7859906803594336E-3</c:v>
                </c:pt>
                <c:pt idx="52">
                  <c:v>2.406170546184964E-3</c:v>
                </c:pt>
                <c:pt idx="53">
                  <c:v>2.2006348562540017E-3</c:v>
                </c:pt>
                <c:pt idx="54">
                  <c:v>1.8405966553766413E-3</c:v>
                </c:pt>
                <c:pt idx="55">
                  <c:v>1.6257662627440228E-3</c:v>
                </c:pt>
                <c:pt idx="56">
                  <c:v>1.4261230635824122E-3</c:v>
                </c:pt>
                <c:pt idx="57">
                  <c:v>1.1672042132291074E-3</c:v>
                </c:pt>
                <c:pt idx="58">
                  <c:v>9.8564184139845437E-4</c:v>
                </c:pt>
                <c:pt idx="59">
                  <c:v>7.8655983183392481E-4</c:v>
                </c:pt>
                <c:pt idx="60">
                  <c:v>7.1395592771155412E-4</c:v>
                </c:pt>
                <c:pt idx="61">
                  <c:v>6.3302186550751038E-4</c:v>
                </c:pt>
                <c:pt idx="62">
                  <c:v>6.221137427142461E-4</c:v>
                </c:pt>
                <c:pt idx="63">
                  <c:v>5.8777595424284459E-4</c:v>
                </c:pt>
                <c:pt idx="64">
                  <c:v>5.7800774781865136E-4</c:v>
                </c:pt>
                <c:pt idx="65">
                  <c:v>5.1917052599967687E-4</c:v>
                </c:pt>
                <c:pt idx="66">
                  <c:v>4.9063754242308338E-4</c:v>
                </c:pt>
                <c:pt idx="67">
                  <c:v>4.6498065553153068E-4</c:v>
                </c:pt>
                <c:pt idx="68">
                  <c:v>4.2899437261870345E-4</c:v>
                </c:pt>
                <c:pt idx="69">
                  <c:v>4.1919109184469257E-4</c:v>
                </c:pt>
                <c:pt idx="70">
                  <c:v>3.9509501352002167E-4</c:v>
                </c:pt>
                <c:pt idx="71">
                  <c:v>3.6636912101943152E-4</c:v>
                </c:pt>
                <c:pt idx="72">
                  <c:v>3.3317124891710118E-4</c:v>
                </c:pt>
                <c:pt idx="73">
                  <c:v>3.0367372072052446E-4</c:v>
                </c:pt>
                <c:pt idx="74">
                  <c:v>2.8124367401218822E-4</c:v>
                </c:pt>
                <c:pt idx="75">
                  <c:v>2.4865960303166527E-4</c:v>
                </c:pt>
                <c:pt idx="76">
                  <c:v>2.1972326443216972E-4</c:v>
                </c:pt>
                <c:pt idx="77">
                  <c:v>1.8212356142773426E-4</c:v>
                </c:pt>
                <c:pt idx="78">
                  <c:v>1.4620742721454218E-4</c:v>
                </c:pt>
                <c:pt idx="79">
                  <c:v>1.1371104210856321E-4</c:v>
                </c:pt>
                <c:pt idx="80">
                  <c:v>7.9969517584060497E-5</c:v>
                </c:pt>
                <c:pt idx="81">
                  <c:v>6.1011831507663711E-5</c:v>
                </c:pt>
                <c:pt idx="82">
                  <c:v>4.2860855477071025E-5</c:v>
                </c:pt>
                <c:pt idx="83">
                  <c:v>3.0760204790009234E-5</c:v>
                </c:pt>
                <c:pt idx="84">
                  <c:v>1.9255818049846146E-5</c:v>
                </c:pt>
                <c:pt idx="85">
                  <c:v>1.0382007546000837E-5</c:v>
                </c:pt>
                <c:pt idx="86">
                  <c:v>6.4361431915241666E-6</c:v>
                </c:pt>
                <c:pt idx="87">
                  <c:v>2.2096840385069349E-6</c:v>
                </c:pt>
                <c:pt idx="88">
                  <c:v>8.7685874543925983E-7</c:v>
                </c:pt>
                <c:pt idx="89">
                  <c:v>9.1193309525683023E-7</c:v>
                </c:pt>
                <c:pt idx="90">
                  <c:v>3.5074349817570392E-7</c:v>
                </c:pt>
                <c:pt idx="91">
                  <c:v>3.5074349817570387E-7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52-43D2-BF35-F4071C05232F}"/>
            </c:ext>
          </c:extLst>
        </c:ser>
        <c:ser>
          <c:idx val="1"/>
          <c:order val="1"/>
          <c:tx>
            <c:strRef>
              <c:f>'TLF Time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52-43D2-BF35-F4071C052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</a:t>
            </a:r>
          </a:p>
        </c:rich>
      </c:tx>
      <c:layout>
        <c:manualLayout>
          <c:xMode val="edge"/>
          <c:yMode val="edge"/>
          <c:x val="0.48774326193017054"/>
          <c:y val="4.739802571848330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4.9802592575141129E-2</c:v>
                </c:pt>
                <c:pt idx="2">
                  <c:v>9.1247160556860121E-2</c:v>
                </c:pt>
                <c:pt idx="3">
                  <c:v>9.1651781502968752E-2</c:v>
                </c:pt>
                <c:pt idx="4">
                  <c:v>8.6691005410652278E-2</c:v>
                </c:pt>
                <c:pt idx="5">
                  <c:v>8.3529829600437894E-2</c:v>
                </c:pt>
                <c:pt idx="6">
                  <c:v>7.5166978419610883E-2</c:v>
                </c:pt>
                <c:pt idx="7">
                  <c:v>6.1734298943914002E-2</c:v>
                </c:pt>
                <c:pt idx="8">
                  <c:v>4.9590557245285938E-2</c:v>
                </c:pt>
                <c:pt idx="9">
                  <c:v>3.6364417480121869E-2</c:v>
                </c:pt>
                <c:pt idx="10">
                  <c:v>3.0112744302978178E-2</c:v>
                </c:pt>
                <c:pt idx="11">
                  <c:v>2.5068100281002963E-2</c:v>
                </c:pt>
                <c:pt idx="12">
                  <c:v>2.0637723135286189E-2</c:v>
                </c:pt>
                <c:pt idx="13">
                  <c:v>1.8300890223427034E-2</c:v>
                </c:pt>
                <c:pt idx="14">
                  <c:v>1.5195387426347949E-2</c:v>
                </c:pt>
                <c:pt idx="15">
                  <c:v>1.3600893214955464E-2</c:v>
                </c:pt>
                <c:pt idx="16">
                  <c:v>1.1721009102752694E-2</c:v>
                </c:pt>
                <c:pt idx="17">
                  <c:v>1.0668717472504462E-2</c:v>
                </c:pt>
                <c:pt idx="18">
                  <c:v>9.438941232140792E-3</c:v>
                </c:pt>
                <c:pt idx="19">
                  <c:v>8.5466438061646329E-3</c:v>
                </c:pt>
                <c:pt idx="20">
                  <c:v>7.0685611484181373E-3</c:v>
                </c:pt>
                <c:pt idx="21">
                  <c:v>5.9249466614303779E-3</c:v>
                </c:pt>
                <c:pt idx="22">
                  <c:v>5.1764910977179423E-3</c:v>
                </c:pt>
                <c:pt idx="23">
                  <c:v>4.6672622325078976E-3</c:v>
                </c:pt>
                <c:pt idx="24">
                  <c:v>4.7573903893947354E-3</c:v>
                </c:pt>
                <c:pt idx="25">
                  <c:v>4.5860226425250639E-3</c:v>
                </c:pt>
                <c:pt idx="26">
                  <c:v>4.8020721638852943E-3</c:v>
                </c:pt>
                <c:pt idx="27">
                  <c:v>4.8072332672489098E-3</c:v>
                </c:pt>
                <c:pt idx="28">
                  <c:v>4.9703814791320832E-3</c:v>
                </c:pt>
                <c:pt idx="29">
                  <c:v>5.0099977262472416E-3</c:v>
                </c:pt>
                <c:pt idx="30">
                  <c:v>5.1103047258789858E-3</c:v>
                </c:pt>
                <c:pt idx="31">
                  <c:v>5.4251320310595205E-3</c:v>
                </c:pt>
                <c:pt idx="32">
                  <c:v>5.4133761845090635E-3</c:v>
                </c:pt>
                <c:pt idx="33">
                  <c:v>5.3601881470673601E-3</c:v>
                </c:pt>
                <c:pt idx="34">
                  <c:v>5.3890043075142131E-3</c:v>
                </c:pt>
                <c:pt idx="35">
                  <c:v>5.619103499142063E-3</c:v>
                </c:pt>
                <c:pt idx="36">
                  <c:v>5.6980014774136254E-3</c:v>
                </c:pt>
                <c:pt idx="37">
                  <c:v>6.0631017523953019E-3</c:v>
                </c:pt>
                <c:pt idx="38">
                  <c:v>6.0085278631244804E-3</c:v>
                </c:pt>
                <c:pt idx="39">
                  <c:v>6.3765909937408237E-3</c:v>
                </c:pt>
                <c:pt idx="40">
                  <c:v>6.7403532048874891E-3</c:v>
                </c:pt>
                <c:pt idx="41">
                  <c:v>6.984932158729926E-3</c:v>
                </c:pt>
                <c:pt idx="42">
                  <c:v>6.9727940082266087E-3</c:v>
                </c:pt>
                <c:pt idx="43">
                  <c:v>7.092885237418879E-3</c:v>
                </c:pt>
                <c:pt idx="44">
                  <c:v>7.2164649901810011E-3</c:v>
                </c:pt>
                <c:pt idx="45">
                  <c:v>7.2515891658500491E-3</c:v>
                </c:pt>
                <c:pt idx="46">
                  <c:v>7.2224384894444445E-3</c:v>
                </c:pt>
                <c:pt idx="47">
                  <c:v>6.3925999717668533E-3</c:v>
                </c:pt>
                <c:pt idx="48">
                  <c:v>5.3956468386951624E-3</c:v>
                </c:pt>
                <c:pt idx="49">
                  <c:v>4.6522090143640196E-3</c:v>
                </c:pt>
                <c:pt idx="50">
                  <c:v>4.0583953995836138E-3</c:v>
                </c:pt>
                <c:pt idx="51">
                  <c:v>3.6919092727728188E-3</c:v>
                </c:pt>
                <c:pt idx="52">
                  <c:v>3.2309940696055072E-3</c:v>
                </c:pt>
                <c:pt idx="53">
                  <c:v>2.9380536657262306E-3</c:v>
                </c:pt>
                <c:pt idx="54">
                  <c:v>2.5610063922176679E-3</c:v>
                </c:pt>
                <c:pt idx="55">
                  <c:v>2.2204691462072725E-3</c:v>
                </c:pt>
                <c:pt idx="56">
                  <c:v>1.8573759669781138E-3</c:v>
                </c:pt>
                <c:pt idx="57">
                  <c:v>1.6187705123991208E-3</c:v>
                </c:pt>
                <c:pt idx="58">
                  <c:v>1.3231061928557141E-3</c:v>
                </c:pt>
                <c:pt idx="59">
                  <c:v>1.0191745503317013E-3</c:v>
                </c:pt>
                <c:pt idx="60">
                  <c:v>8.4522625178022235E-4</c:v>
                </c:pt>
                <c:pt idx="61">
                  <c:v>6.8532762349636284E-4</c:v>
                </c:pt>
                <c:pt idx="62">
                  <c:v>6.2234304726261291E-4</c:v>
                </c:pt>
                <c:pt idx="63">
                  <c:v>5.7555860103132225E-4</c:v>
                </c:pt>
                <c:pt idx="64">
                  <c:v>5.5027875214842879E-4</c:v>
                </c:pt>
                <c:pt idx="65">
                  <c:v>6.2769530260265859E-4</c:v>
                </c:pt>
                <c:pt idx="66">
                  <c:v>5.7226122943790142E-4</c:v>
                </c:pt>
                <c:pt idx="67">
                  <c:v>5.766577248957959E-4</c:v>
                </c:pt>
                <c:pt idx="68">
                  <c:v>5.0492794574036456E-4</c:v>
                </c:pt>
                <c:pt idx="69">
                  <c:v>4.8772426786164691E-4</c:v>
                </c:pt>
                <c:pt idx="70">
                  <c:v>4.8069943272783719E-4</c:v>
                </c:pt>
                <c:pt idx="71">
                  <c:v>4.56231979744772E-4</c:v>
                </c:pt>
                <c:pt idx="72">
                  <c:v>5.0502352172857978E-4</c:v>
                </c:pt>
                <c:pt idx="73">
                  <c:v>4.9269421924883199E-4</c:v>
                </c:pt>
                <c:pt idx="74">
                  <c:v>4.9670841075386614E-4</c:v>
                </c:pt>
                <c:pt idx="75">
                  <c:v>4.9231191529597166E-4</c:v>
                </c:pt>
                <c:pt idx="76">
                  <c:v>4.3334153056725599E-4</c:v>
                </c:pt>
                <c:pt idx="77">
                  <c:v>4.4237346145358273E-4</c:v>
                </c:pt>
                <c:pt idx="78">
                  <c:v>3.7269856604477608E-4</c:v>
                </c:pt>
                <c:pt idx="79">
                  <c:v>3.4077618598093317E-4</c:v>
                </c:pt>
                <c:pt idx="80">
                  <c:v>3.3743102639340473E-4</c:v>
                </c:pt>
                <c:pt idx="81">
                  <c:v>3.0679892217046575E-4</c:v>
                </c:pt>
                <c:pt idx="82">
                  <c:v>2.7444645015965491E-4</c:v>
                </c:pt>
                <c:pt idx="83">
                  <c:v>2.2326550847046975E-4</c:v>
                </c:pt>
                <c:pt idx="84">
                  <c:v>1.4465425816355133E-4</c:v>
                </c:pt>
                <c:pt idx="85">
                  <c:v>1.3361523152470751E-4</c:v>
                </c:pt>
                <c:pt idx="86">
                  <c:v>8.3437837711780865E-5</c:v>
                </c:pt>
                <c:pt idx="87">
                  <c:v>7.483599877242201E-5</c:v>
                </c:pt>
                <c:pt idx="88">
                  <c:v>5.0798637736324772E-5</c:v>
                </c:pt>
                <c:pt idx="89">
                  <c:v>2.8577220476314412E-5</c:v>
                </c:pt>
                <c:pt idx="90">
                  <c:v>1.3715154308866615E-5</c:v>
                </c:pt>
                <c:pt idx="91">
                  <c:v>7.1681991161323769E-6</c:v>
                </c:pt>
                <c:pt idx="92">
                  <c:v>7.2159871102399255E-6</c:v>
                </c:pt>
                <c:pt idx="93">
                  <c:v>3.8708275227114839E-6</c:v>
                </c:pt>
                <c:pt idx="94">
                  <c:v>3.3929475816359916E-6</c:v>
                </c:pt>
                <c:pt idx="95">
                  <c:v>1.1946998526887293E-6</c:v>
                </c:pt>
                <c:pt idx="96">
                  <c:v>1.9115197643019671E-7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D1-4532-AFD1-B324643969E2}"/>
            </c:ext>
          </c:extLst>
        </c:ser>
        <c:ser>
          <c:idx val="1"/>
          <c:order val="1"/>
          <c:tx>
            <c:strRef>
              <c:f>'TLF Time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D1-4532-AFD1-B3246439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73-4F77-AF17-601FE065038B}"/>
            </c:ext>
          </c:extLst>
        </c:ser>
        <c:ser>
          <c:idx val="1"/>
          <c:order val="1"/>
          <c:tx>
            <c:strRef>
              <c:f>'TLF Time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73-4F77-AF17-601FE0650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2.4589425766268512E-2</c:v>
                </c:pt>
                <c:pt idx="2">
                  <c:v>0.15571949762483331</c:v>
                </c:pt>
                <c:pt idx="3">
                  <c:v>0.24481177209313235</c:v>
                </c:pt>
                <c:pt idx="4">
                  <c:v>0.18650203799643456</c:v>
                </c:pt>
                <c:pt idx="5">
                  <c:v>0.11866129373871336</c:v>
                </c:pt>
                <c:pt idx="6">
                  <c:v>8.1738840809636476E-2</c:v>
                </c:pt>
                <c:pt idx="7">
                  <c:v>5.7203404926428544E-2</c:v>
                </c:pt>
                <c:pt idx="8">
                  <c:v>3.7730482202530495E-2</c:v>
                </c:pt>
                <c:pt idx="9">
                  <c:v>2.4087632670724151E-2</c:v>
                </c:pt>
                <c:pt idx="10">
                  <c:v>1.7587830040821338E-2</c:v>
                </c:pt>
                <c:pt idx="11">
                  <c:v>1.1596690892869511E-2</c:v>
                </c:pt>
                <c:pt idx="12">
                  <c:v>7.4997277044578058E-3</c:v>
                </c:pt>
                <c:pt idx="13">
                  <c:v>5.0101452899034863E-3</c:v>
                </c:pt>
                <c:pt idx="14">
                  <c:v>3.871931965517798E-3</c:v>
                </c:pt>
                <c:pt idx="15">
                  <c:v>3.2135913807213976E-3</c:v>
                </c:pt>
                <c:pt idx="16">
                  <c:v>2.7236505706643749E-3</c:v>
                </c:pt>
                <c:pt idx="17">
                  <c:v>2.0979472177524486E-3</c:v>
                </c:pt>
                <c:pt idx="18">
                  <c:v>1.6408290125689495E-3</c:v>
                </c:pt>
                <c:pt idx="19">
                  <c:v>1.2487187974826396E-3</c:v>
                </c:pt>
                <c:pt idx="20">
                  <c:v>1.1616166642531491E-3</c:v>
                </c:pt>
                <c:pt idx="21">
                  <c:v>1.0664855634354654E-3</c:v>
                </c:pt>
                <c:pt idx="22">
                  <c:v>9.7727481245554033E-4</c:v>
                </c:pt>
                <c:pt idx="23">
                  <c:v>9.0017123482289091E-4</c:v>
                </c:pt>
                <c:pt idx="24">
                  <c:v>8.2722696363203259E-4</c:v>
                </c:pt>
                <c:pt idx="25">
                  <c:v>8.2043767790810588E-4</c:v>
                </c:pt>
                <c:pt idx="26">
                  <c:v>9.6323280853506383E-4</c:v>
                </c:pt>
                <c:pt idx="27">
                  <c:v>8.9207275236380423E-4</c:v>
                </c:pt>
                <c:pt idx="28">
                  <c:v>8.3035513282223787E-4</c:v>
                </c:pt>
                <c:pt idx="29">
                  <c:v>7.2099665509502825E-4</c:v>
                </c:pt>
                <c:pt idx="30">
                  <c:v>5.9640283483033811E-4</c:v>
                </c:pt>
                <c:pt idx="31">
                  <c:v>5.3301685838732908E-4</c:v>
                </c:pt>
                <c:pt idx="32">
                  <c:v>4.3121232996387425E-4</c:v>
                </c:pt>
                <c:pt idx="33">
                  <c:v>3.4456204339519117E-4</c:v>
                </c:pt>
                <c:pt idx="34">
                  <c:v>3.1273581833780753E-4</c:v>
                </c:pt>
                <c:pt idx="35">
                  <c:v>2.5613912761872517E-4</c:v>
                </c:pt>
                <c:pt idx="36">
                  <c:v>2.252745249420342E-4</c:v>
                </c:pt>
                <c:pt idx="37">
                  <c:v>1.826619090843505E-4</c:v>
                </c:pt>
                <c:pt idx="38">
                  <c:v>1.4098774398372835E-4</c:v>
                </c:pt>
                <c:pt idx="39">
                  <c:v>1.0866332901827497E-4</c:v>
                </c:pt>
                <c:pt idx="40">
                  <c:v>6.8170916722841456E-5</c:v>
                </c:pt>
                <c:pt idx="41">
                  <c:v>4.9610446194290799E-5</c:v>
                </c:pt>
                <c:pt idx="42">
                  <c:v>3.0934117547584411E-5</c:v>
                </c:pt>
                <c:pt idx="43">
                  <c:v>1.5907319622784045E-5</c:v>
                </c:pt>
                <c:pt idx="44">
                  <c:v>6.6039127348775713E-6</c:v>
                </c:pt>
                <c:pt idx="45">
                  <c:v>1.4598122887624104E-6</c:v>
                </c:pt>
                <c:pt idx="46">
                  <c:v>3.0123110720494184E-7</c:v>
                </c:pt>
                <c:pt idx="47">
                  <c:v>3.4757435446724059E-8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A-4E9F-BADF-AA38F0EE7457}"/>
            </c:ext>
          </c:extLst>
        </c:ser>
        <c:ser>
          <c:idx val="1"/>
          <c:order val="1"/>
          <c:tx>
            <c:strRef>
              <c:f>'TLF Time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3A-4E9F-BADF-AA38F0EE7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0.11874532673756434</c:v>
                </c:pt>
                <c:pt idx="2">
                  <c:v>0.19108808820466927</c:v>
                </c:pt>
                <c:pt idx="3">
                  <c:v>0.1726819984406387</c:v>
                </c:pt>
                <c:pt idx="4">
                  <c:v>0.12842771124010446</c:v>
                </c:pt>
                <c:pt idx="5">
                  <c:v>8.0480884447071702E-2</c:v>
                </c:pt>
                <c:pt idx="6">
                  <c:v>5.8283381404144449E-2</c:v>
                </c:pt>
                <c:pt idx="7">
                  <c:v>4.7134344111340785E-2</c:v>
                </c:pt>
                <c:pt idx="8">
                  <c:v>3.6241699817333765E-2</c:v>
                </c:pt>
                <c:pt idx="9">
                  <c:v>2.9675265697320805E-2</c:v>
                </c:pt>
                <c:pt idx="10">
                  <c:v>2.5994661199472947E-2</c:v>
                </c:pt>
                <c:pt idx="11">
                  <c:v>2.1856654219274036E-2</c:v>
                </c:pt>
                <c:pt idx="12">
                  <c:v>1.6980945384803693E-2</c:v>
                </c:pt>
                <c:pt idx="13">
                  <c:v>1.2449130381810218E-2</c:v>
                </c:pt>
                <c:pt idx="14">
                  <c:v>8.9629666120653716E-3</c:v>
                </c:pt>
                <c:pt idx="15">
                  <c:v>7.167622762475576E-3</c:v>
                </c:pt>
                <c:pt idx="16">
                  <c:v>5.9000533630662669E-3</c:v>
                </c:pt>
                <c:pt idx="17">
                  <c:v>5.0306173449140013E-3</c:v>
                </c:pt>
                <c:pt idx="18">
                  <c:v>3.7881845685900687E-3</c:v>
                </c:pt>
                <c:pt idx="19">
                  <c:v>2.9070333420925091E-3</c:v>
                </c:pt>
                <c:pt idx="20">
                  <c:v>2.1491464816628279E-3</c:v>
                </c:pt>
                <c:pt idx="21">
                  <c:v>1.719118452644148E-3</c:v>
                </c:pt>
                <c:pt idx="22">
                  <c:v>1.5863878419617894E-3</c:v>
                </c:pt>
                <c:pt idx="23">
                  <c:v>1.3755057416336301E-3</c:v>
                </c:pt>
                <c:pt idx="24">
                  <c:v>1.2860370656889546E-3</c:v>
                </c:pt>
                <c:pt idx="25">
                  <c:v>1.3449554620427653E-3</c:v>
                </c:pt>
                <c:pt idx="26">
                  <c:v>1.3047107014191944E-3</c:v>
                </c:pt>
                <c:pt idx="27">
                  <c:v>1.2825912524479293E-3</c:v>
                </c:pt>
                <c:pt idx="28">
                  <c:v>1.270895527699313E-3</c:v>
                </c:pt>
                <c:pt idx="29">
                  <c:v>1.2310961064283786E-3</c:v>
                </c:pt>
                <c:pt idx="30">
                  <c:v>1.1580381856283587E-3</c:v>
                </c:pt>
                <c:pt idx="31">
                  <c:v>1.075853591470244E-3</c:v>
                </c:pt>
                <c:pt idx="32">
                  <c:v>1.0253660257360331E-3</c:v>
                </c:pt>
                <c:pt idx="33">
                  <c:v>9.3196444663338628E-4</c:v>
                </c:pt>
                <c:pt idx="34">
                  <c:v>9.0639361767918853E-4</c:v>
                </c:pt>
                <c:pt idx="35">
                  <c:v>8.4649269137862342E-4</c:v>
                </c:pt>
                <c:pt idx="36">
                  <c:v>7.0660046723167841E-4</c:v>
                </c:pt>
                <c:pt idx="37">
                  <c:v>6.4918787456397003E-4</c:v>
                </c:pt>
                <c:pt idx="38">
                  <c:v>5.7010117227763307E-4</c:v>
                </c:pt>
                <c:pt idx="39">
                  <c:v>5.0421321505506088E-4</c:v>
                </c:pt>
                <c:pt idx="40">
                  <c:v>4.1847147281776211E-4</c:v>
                </c:pt>
                <c:pt idx="41">
                  <c:v>3.9346010142531394E-4</c:v>
                </c:pt>
                <c:pt idx="42">
                  <c:v>3.3348959085089937E-4</c:v>
                </c:pt>
                <c:pt idx="43">
                  <c:v>2.8924790953741567E-4</c:v>
                </c:pt>
                <c:pt idx="44">
                  <c:v>2.6264444995929197E-4</c:v>
                </c:pt>
                <c:pt idx="45">
                  <c:v>2.2877082544937714E-4</c:v>
                </c:pt>
                <c:pt idx="46">
                  <c:v>2.1784887782596663E-4</c:v>
                </c:pt>
                <c:pt idx="47">
                  <c:v>1.3973078863161413E-4</c:v>
                </c:pt>
                <c:pt idx="48">
                  <c:v>1.3346542061420919E-4</c:v>
                </c:pt>
                <c:pt idx="49">
                  <c:v>1.2936829856995325E-4</c:v>
                </c:pt>
                <c:pt idx="50">
                  <c:v>1.173831032421231E-4</c:v>
                </c:pt>
                <c:pt idx="51">
                  <c:v>8.6610153974939975E-5</c:v>
                </c:pt>
                <c:pt idx="52">
                  <c:v>8.5805759769240275E-5</c:v>
                </c:pt>
                <c:pt idx="53">
                  <c:v>7.4922779339185483E-5</c:v>
                </c:pt>
                <c:pt idx="54">
                  <c:v>7.533750161132824E-5</c:v>
                </c:pt>
                <c:pt idx="55">
                  <c:v>6.6277629156129161E-5</c:v>
                </c:pt>
                <c:pt idx="56">
                  <c:v>6.1498581228148564E-5</c:v>
                </c:pt>
                <c:pt idx="57">
                  <c:v>4.5641716903334703E-5</c:v>
                </c:pt>
                <c:pt idx="58">
                  <c:v>3.0867583879618362E-5</c:v>
                </c:pt>
                <c:pt idx="59">
                  <c:v>2.7402287041915488E-5</c:v>
                </c:pt>
                <c:pt idx="60">
                  <c:v>1.8072427604180524E-5</c:v>
                </c:pt>
                <c:pt idx="61">
                  <c:v>1.3092976967513503E-5</c:v>
                </c:pt>
                <c:pt idx="62">
                  <c:v>7.0085280621171348E-6</c:v>
                </c:pt>
                <c:pt idx="63">
                  <c:v>2.482766890948564E-6</c:v>
                </c:pt>
                <c:pt idx="64">
                  <c:v>2.2016464245967649E-6</c:v>
                </c:pt>
                <c:pt idx="65">
                  <c:v>9.2964589862872239E-7</c:v>
                </c:pt>
                <c:pt idx="66">
                  <c:v>4.1750564309673162E-8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6C-4AC2-87E8-8DEA4F1C2CBB}"/>
            </c:ext>
          </c:extLst>
        </c:ser>
        <c:ser>
          <c:idx val="1"/>
          <c:order val="1"/>
          <c:tx>
            <c:strRef>
              <c:f>'TLF Time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6C-4AC2-87E8-8DEA4F1C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2.9250235607037819E-2</c:v>
                </c:pt>
                <c:pt idx="2">
                  <c:v>9.5647667130005595E-2</c:v>
                </c:pt>
                <c:pt idx="3">
                  <c:v>0.15664886465943001</c:v>
                </c:pt>
                <c:pt idx="4">
                  <c:v>0.13838856031284114</c:v>
                </c:pt>
                <c:pt idx="5">
                  <c:v>0.11337352322258372</c:v>
                </c:pt>
                <c:pt idx="6">
                  <c:v>8.1944513150148571E-2</c:v>
                </c:pt>
                <c:pt idx="7">
                  <c:v>6.4214288342679546E-2</c:v>
                </c:pt>
                <c:pt idx="8">
                  <c:v>5.0976712664263013E-2</c:v>
                </c:pt>
                <c:pt idx="9">
                  <c:v>4.2983851804321481E-2</c:v>
                </c:pt>
                <c:pt idx="10">
                  <c:v>3.5894100661631963E-2</c:v>
                </c:pt>
                <c:pt idx="11">
                  <c:v>2.7649952904989502E-2</c:v>
                </c:pt>
                <c:pt idx="12">
                  <c:v>2.103240572801611E-2</c:v>
                </c:pt>
                <c:pt idx="13">
                  <c:v>1.6696832357020144E-2</c:v>
                </c:pt>
                <c:pt idx="14">
                  <c:v>1.3218648980067412E-2</c:v>
                </c:pt>
                <c:pt idx="15">
                  <c:v>1.132964833772114E-2</c:v>
                </c:pt>
                <c:pt idx="16">
                  <c:v>9.3689928520433192E-3</c:v>
                </c:pt>
                <c:pt idx="17">
                  <c:v>7.7227924487700194E-3</c:v>
                </c:pt>
                <c:pt idx="18">
                  <c:v>6.2600912694492942E-3</c:v>
                </c:pt>
                <c:pt idx="19">
                  <c:v>5.5218840411610541E-3</c:v>
                </c:pt>
                <c:pt idx="20">
                  <c:v>5.0814753448473462E-3</c:v>
                </c:pt>
                <c:pt idx="21">
                  <c:v>4.6673845261543997E-3</c:v>
                </c:pt>
                <c:pt idx="22">
                  <c:v>4.381636256099504E-3</c:v>
                </c:pt>
                <c:pt idx="23">
                  <c:v>4.0702960278165973E-3</c:v>
                </c:pt>
                <c:pt idx="24">
                  <c:v>3.872410401353177E-3</c:v>
                </c:pt>
                <c:pt idx="25">
                  <c:v>3.7803374252837561E-3</c:v>
                </c:pt>
                <c:pt idx="26">
                  <c:v>3.6051532780117636E-3</c:v>
                </c:pt>
                <c:pt idx="27">
                  <c:v>3.5594071577341527E-3</c:v>
                </c:pt>
                <c:pt idx="28">
                  <c:v>3.4156091252977518E-3</c:v>
                </c:pt>
                <c:pt idx="29">
                  <c:v>3.3180587574466788E-3</c:v>
                </c:pt>
                <c:pt idx="30">
                  <c:v>3.1474940972194537E-3</c:v>
                </c:pt>
                <c:pt idx="31">
                  <c:v>2.9627938066352404E-3</c:v>
                </c:pt>
                <c:pt idx="32">
                  <c:v>2.8230345257294069E-3</c:v>
                </c:pt>
                <c:pt idx="33">
                  <c:v>2.6066445540180901E-3</c:v>
                </c:pt>
                <c:pt idx="34">
                  <c:v>2.405446095416851E-3</c:v>
                </c:pt>
                <c:pt idx="35">
                  <c:v>2.1811502015917747E-3</c:v>
                </c:pt>
                <c:pt idx="36">
                  <c:v>1.9464406641143514E-3</c:v>
                </c:pt>
                <c:pt idx="37">
                  <c:v>1.7346437823789742E-3</c:v>
                </c:pt>
                <c:pt idx="38">
                  <c:v>1.4933217791603267E-3</c:v>
                </c:pt>
                <c:pt idx="39">
                  <c:v>1.2476442595851845E-3</c:v>
                </c:pt>
                <c:pt idx="40">
                  <c:v>1.057704150838764E-3</c:v>
                </c:pt>
                <c:pt idx="41">
                  <c:v>9.6406054917412272E-4</c:v>
                </c:pt>
                <c:pt idx="42">
                  <c:v>9.0023243674985118E-4</c:v>
                </c:pt>
                <c:pt idx="43">
                  <c:v>8.0893817421083449E-4</c:v>
                </c:pt>
                <c:pt idx="44">
                  <c:v>7.422063842155664E-4</c:v>
                </c:pt>
                <c:pt idx="45">
                  <c:v>7.0444537725819652E-4</c:v>
                </c:pt>
                <c:pt idx="46">
                  <c:v>6.8604662028560874E-4</c:v>
                </c:pt>
                <c:pt idx="47">
                  <c:v>6.5459451277794986E-4</c:v>
                </c:pt>
                <c:pt idx="48">
                  <c:v>6.3663130744101158E-4</c:v>
                </c:pt>
                <c:pt idx="49">
                  <c:v>5.8938055424024823E-4</c:v>
                </c:pt>
                <c:pt idx="50">
                  <c:v>5.0161030038966821E-4</c:v>
                </c:pt>
                <c:pt idx="51">
                  <c:v>4.1704729040159809E-4</c:v>
                </c:pt>
                <c:pt idx="52">
                  <c:v>3.1302964068785058E-4</c:v>
                </c:pt>
                <c:pt idx="53">
                  <c:v>2.436713423442719E-4</c:v>
                </c:pt>
                <c:pt idx="54">
                  <c:v>1.6132568613769015E-4</c:v>
                </c:pt>
                <c:pt idx="55">
                  <c:v>9.0673931421576644E-5</c:v>
                </c:pt>
                <c:pt idx="56">
                  <c:v>5.276774058565698E-5</c:v>
                </c:pt>
                <c:pt idx="57">
                  <c:v>2.8878393297002866E-5</c:v>
                </c:pt>
                <c:pt idx="58">
                  <c:v>1.5363094057454908E-5</c:v>
                </c:pt>
                <c:pt idx="59">
                  <c:v>5.7677595387524012E-6</c:v>
                </c:pt>
                <c:pt idx="60">
                  <c:v>1.1086768907441685E-6</c:v>
                </c:pt>
                <c:pt idx="61">
                  <c:v>3.1676482592690531E-7</c:v>
                </c:pt>
                <c:pt idx="62">
                  <c:v>1.9797801620431584E-7</c:v>
                </c:pt>
                <c:pt idx="63">
                  <c:v>5.2794137654484217E-8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2-47A8-990B-221B0041EBD0}"/>
            </c:ext>
          </c:extLst>
        </c:ser>
        <c:ser>
          <c:idx val="1"/>
          <c:order val="1"/>
          <c:tx>
            <c:strRef>
              <c:f>'TLF Time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62-47A8-990B-221B0041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5.6002627444126034E-2</c:v>
                </c:pt>
                <c:pt idx="2">
                  <c:v>0.15255795718520745</c:v>
                </c:pt>
                <c:pt idx="3">
                  <c:v>0.1990469826938259</c:v>
                </c:pt>
                <c:pt idx="4">
                  <c:v>0.14887578060197112</c:v>
                </c:pt>
                <c:pt idx="5">
                  <c:v>0.11695053926521784</c:v>
                </c:pt>
                <c:pt idx="6">
                  <c:v>7.8338914251918204E-2</c:v>
                </c:pt>
                <c:pt idx="7">
                  <c:v>5.6447332028948964E-2</c:v>
                </c:pt>
                <c:pt idx="8">
                  <c:v>3.9235968497499926E-2</c:v>
                </c:pt>
                <c:pt idx="9">
                  <c:v>3.0790342768485454E-2</c:v>
                </c:pt>
                <c:pt idx="10">
                  <c:v>2.3249908234100562E-2</c:v>
                </c:pt>
                <c:pt idx="11">
                  <c:v>1.7501594970899918E-2</c:v>
                </c:pt>
                <c:pt idx="12">
                  <c:v>1.3781686196264999E-2</c:v>
                </c:pt>
                <c:pt idx="13">
                  <c:v>1.0932793956326138E-2</c:v>
                </c:pt>
                <c:pt idx="14">
                  <c:v>8.4044609471819014E-3</c:v>
                </c:pt>
                <c:pt idx="15">
                  <c:v>6.4077914805209697E-3</c:v>
                </c:pt>
                <c:pt idx="16">
                  <c:v>5.0310136518461612E-3</c:v>
                </c:pt>
                <c:pt idx="17">
                  <c:v>3.6734372869015636E-3</c:v>
                </c:pt>
                <c:pt idx="18">
                  <c:v>2.9685725960655143E-3</c:v>
                </c:pt>
                <c:pt idx="19">
                  <c:v>2.529233899737058E-3</c:v>
                </c:pt>
                <c:pt idx="20">
                  <c:v>2.2408963032842263E-3</c:v>
                </c:pt>
                <c:pt idx="21">
                  <c:v>1.9438983206215696E-3</c:v>
                </c:pt>
                <c:pt idx="22">
                  <c:v>1.7688033292707769E-3</c:v>
                </c:pt>
                <c:pt idx="23">
                  <c:v>1.6231746937333657E-3</c:v>
                </c:pt>
                <c:pt idx="24">
                  <c:v>1.587796654394827E-3</c:v>
                </c:pt>
                <c:pt idx="25">
                  <c:v>1.5521161262441001E-3</c:v>
                </c:pt>
                <c:pt idx="26">
                  <c:v>1.541719717286065E-3</c:v>
                </c:pt>
                <c:pt idx="27">
                  <c:v>1.4910725687757632E-3</c:v>
                </c:pt>
                <c:pt idx="28">
                  <c:v>1.4764150130721196E-3</c:v>
                </c:pt>
                <c:pt idx="29">
                  <c:v>1.4461464043220653E-3</c:v>
                </c:pt>
                <c:pt idx="30">
                  <c:v>1.3857275520093345E-3</c:v>
                </c:pt>
                <c:pt idx="31">
                  <c:v>1.3307469224722488E-3</c:v>
                </c:pt>
                <c:pt idx="32">
                  <c:v>1.259017618921175E-3</c:v>
                </c:pt>
                <c:pt idx="33">
                  <c:v>1.1911417598036292E-3</c:v>
                </c:pt>
                <c:pt idx="34">
                  <c:v>1.0611833599063179E-3</c:v>
                </c:pt>
                <c:pt idx="35">
                  <c:v>9.2485296742182341E-4</c:v>
                </c:pt>
                <c:pt idx="36">
                  <c:v>7.8061183491423178E-4</c:v>
                </c:pt>
                <c:pt idx="37">
                  <c:v>6.127897267434435E-4</c:v>
                </c:pt>
                <c:pt idx="38">
                  <c:v>4.7292810616883849E-4</c:v>
                </c:pt>
                <c:pt idx="39">
                  <c:v>3.7591468342507297E-4</c:v>
                </c:pt>
                <c:pt idx="40">
                  <c:v>3.176461320163759E-4</c:v>
                </c:pt>
                <c:pt idx="41">
                  <c:v>2.4639686505855725E-4</c:v>
                </c:pt>
                <c:pt idx="42">
                  <c:v>1.901076426165703E-4</c:v>
                </c:pt>
                <c:pt idx="43">
                  <c:v>1.5152716737508231E-4</c:v>
                </c:pt>
                <c:pt idx="44">
                  <c:v>1.1234171450921781E-4</c:v>
                </c:pt>
                <c:pt idx="45">
                  <c:v>7.661515545228849E-5</c:v>
                </c:pt>
                <c:pt idx="46">
                  <c:v>4.5761296609087265E-5</c:v>
                </c:pt>
                <c:pt idx="47">
                  <c:v>3.0505339124810431E-5</c:v>
                </c:pt>
                <c:pt idx="48">
                  <c:v>1.8589910262090771E-5</c:v>
                </c:pt>
                <c:pt idx="49">
                  <c:v>1.0639715176534443E-5</c:v>
                </c:pt>
                <c:pt idx="50">
                  <c:v>3.8205652148124297E-6</c:v>
                </c:pt>
                <c:pt idx="51">
                  <c:v>1.6308092483192471E-6</c:v>
                </c:pt>
                <c:pt idx="52">
                  <c:v>5.0633996822815336E-7</c:v>
                </c:pt>
                <c:pt idx="53">
                  <c:v>1.9727531229668311E-8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3C-4592-A9FB-2F89720239CD}"/>
            </c:ext>
          </c:extLst>
        </c:ser>
        <c:ser>
          <c:idx val="1"/>
          <c:order val="1"/>
          <c:tx>
            <c:strRef>
              <c:f>'TLF Time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3C-4592-A9FB-2F8972023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r0'!$DJ$8:$DJ$108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6B-42AB-9F5F-400290748369}"/>
            </c:ext>
          </c:extLst>
        </c:ser>
        <c:ser>
          <c:idx val="1"/>
          <c:order val="1"/>
          <c:tx>
            <c:strRef>
              <c:f>'TLF Time - r0'!$DK$7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r0'!$DK$8:$DK$108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2.4589425766268512E-2</c:v>
                </c:pt>
                <c:pt idx="2">
                  <c:v>0.15571949762483331</c:v>
                </c:pt>
                <c:pt idx="3">
                  <c:v>0.24481177209313235</c:v>
                </c:pt>
                <c:pt idx="4">
                  <c:v>0.18650203799643456</c:v>
                </c:pt>
                <c:pt idx="5">
                  <c:v>0.11866129373871336</c:v>
                </c:pt>
                <c:pt idx="6">
                  <c:v>8.1738840809636476E-2</c:v>
                </c:pt>
                <c:pt idx="7">
                  <c:v>5.7203404926428544E-2</c:v>
                </c:pt>
                <c:pt idx="8">
                  <c:v>3.7730482202530495E-2</c:v>
                </c:pt>
                <c:pt idx="9">
                  <c:v>2.4087632670724151E-2</c:v>
                </c:pt>
                <c:pt idx="10">
                  <c:v>1.7587830040821338E-2</c:v>
                </c:pt>
                <c:pt idx="11">
                  <c:v>1.1596690892869511E-2</c:v>
                </c:pt>
                <c:pt idx="12">
                  <c:v>7.4997277044578058E-3</c:v>
                </c:pt>
                <c:pt idx="13">
                  <c:v>5.0101452899034863E-3</c:v>
                </c:pt>
                <c:pt idx="14">
                  <c:v>3.871931965517798E-3</c:v>
                </c:pt>
                <c:pt idx="15">
                  <c:v>3.2135913807213976E-3</c:v>
                </c:pt>
                <c:pt idx="16">
                  <c:v>2.7236505706643749E-3</c:v>
                </c:pt>
                <c:pt idx="17">
                  <c:v>2.0979472177524486E-3</c:v>
                </c:pt>
                <c:pt idx="18">
                  <c:v>1.6408290125689495E-3</c:v>
                </c:pt>
                <c:pt idx="19">
                  <c:v>1.2487187974826396E-3</c:v>
                </c:pt>
                <c:pt idx="20">
                  <c:v>1.1616166642531491E-3</c:v>
                </c:pt>
                <c:pt idx="21">
                  <c:v>1.0664855634354654E-3</c:v>
                </c:pt>
                <c:pt idx="22">
                  <c:v>9.7727481245554033E-4</c:v>
                </c:pt>
                <c:pt idx="23">
                  <c:v>9.0017123482289091E-4</c:v>
                </c:pt>
                <c:pt idx="24">
                  <c:v>8.2722696363203259E-4</c:v>
                </c:pt>
                <c:pt idx="25">
                  <c:v>8.2043767790810588E-4</c:v>
                </c:pt>
                <c:pt idx="26">
                  <c:v>9.6323280853506383E-4</c:v>
                </c:pt>
                <c:pt idx="27">
                  <c:v>8.9207275236380423E-4</c:v>
                </c:pt>
                <c:pt idx="28">
                  <c:v>8.3035513282223787E-4</c:v>
                </c:pt>
                <c:pt idx="29">
                  <c:v>7.2099665509502825E-4</c:v>
                </c:pt>
                <c:pt idx="30">
                  <c:v>5.9640283483033811E-4</c:v>
                </c:pt>
                <c:pt idx="31">
                  <c:v>5.3301685838732908E-4</c:v>
                </c:pt>
                <c:pt idx="32">
                  <c:v>4.3121232996387425E-4</c:v>
                </c:pt>
                <c:pt idx="33">
                  <c:v>3.4456204339519117E-4</c:v>
                </c:pt>
                <c:pt idx="34">
                  <c:v>3.1273581833780753E-4</c:v>
                </c:pt>
                <c:pt idx="35">
                  <c:v>2.5613912761872517E-4</c:v>
                </c:pt>
                <c:pt idx="36">
                  <c:v>2.252745249420342E-4</c:v>
                </c:pt>
                <c:pt idx="37">
                  <c:v>1.826619090843505E-4</c:v>
                </c:pt>
                <c:pt idx="38">
                  <c:v>1.4098774398372835E-4</c:v>
                </c:pt>
                <c:pt idx="39">
                  <c:v>1.0866332901827497E-4</c:v>
                </c:pt>
                <c:pt idx="40">
                  <c:v>6.8170916722841456E-5</c:v>
                </c:pt>
                <c:pt idx="41">
                  <c:v>4.9610446194290799E-5</c:v>
                </c:pt>
                <c:pt idx="42">
                  <c:v>3.0934117547584411E-5</c:v>
                </c:pt>
                <c:pt idx="43">
                  <c:v>1.5907319622784045E-5</c:v>
                </c:pt>
                <c:pt idx="44">
                  <c:v>6.6039127348775713E-6</c:v>
                </c:pt>
                <c:pt idx="45">
                  <c:v>1.4598122887624104E-6</c:v>
                </c:pt>
                <c:pt idx="46">
                  <c:v>3.0123110720494184E-7</c:v>
                </c:pt>
                <c:pt idx="47">
                  <c:v>3.4757435446724059E-8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6B-42AB-9F5F-400290748369}"/>
            </c:ext>
          </c:extLst>
        </c:ser>
        <c:ser>
          <c:idx val="2"/>
          <c:order val="2"/>
          <c:tx>
            <c:strRef>
              <c:f>'TLF Time - r0'!$DL$7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r0'!$DL$8:$DL$108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0.11874532673756434</c:v>
                </c:pt>
                <c:pt idx="2">
                  <c:v>0.19108808820466927</c:v>
                </c:pt>
                <c:pt idx="3">
                  <c:v>0.1726819984406387</c:v>
                </c:pt>
                <c:pt idx="4">
                  <c:v>0.12842771124010446</c:v>
                </c:pt>
                <c:pt idx="5">
                  <c:v>8.0480884447071702E-2</c:v>
                </c:pt>
                <c:pt idx="6">
                  <c:v>5.8283381404144449E-2</c:v>
                </c:pt>
                <c:pt idx="7">
                  <c:v>4.7134344111340785E-2</c:v>
                </c:pt>
                <c:pt idx="8">
                  <c:v>3.6241699817333765E-2</c:v>
                </c:pt>
                <c:pt idx="9">
                  <c:v>2.9675265697320805E-2</c:v>
                </c:pt>
                <c:pt idx="10">
                  <c:v>2.5994661199472947E-2</c:v>
                </c:pt>
                <c:pt idx="11">
                  <c:v>2.1856654219274036E-2</c:v>
                </c:pt>
                <c:pt idx="12">
                  <c:v>1.6980945384803693E-2</c:v>
                </c:pt>
                <c:pt idx="13">
                  <c:v>1.2449130381810218E-2</c:v>
                </c:pt>
                <c:pt idx="14">
                  <c:v>8.9629666120653716E-3</c:v>
                </c:pt>
                <c:pt idx="15">
                  <c:v>7.167622762475576E-3</c:v>
                </c:pt>
                <c:pt idx="16">
                  <c:v>5.9000533630662669E-3</c:v>
                </c:pt>
                <c:pt idx="17">
                  <c:v>5.0306173449140013E-3</c:v>
                </c:pt>
                <c:pt idx="18">
                  <c:v>3.7881845685900687E-3</c:v>
                </c:pt>
                <c:pt idx="19">
                  <c:v>2.9070333420925091E-3</c:v>
                </c:pt>
                <c:pt idx="20">
                  <c:v>2.1491464816628279E-3</c:v>
                </c:pt>
                <c:pt idx="21">
                  <c:v>1.719118452644148E-3</c:v>
                </c:pt>
                <c:pt idx="22">
                  <c:v>1.5863878419617894E-3</c:v>
                </c:pt>
                <c:pt idx="23">
                  <c:v>1.3755057416336301E-3</c:v>
                </c:pt>
                <c:pt idx="24">
                  <c:v>1.2860370656889546E-3</c:v>
                </c:pt>
                <c:pt idx="25">
                  <c:v>1.3449554620427653E-3</c:v>
                </c:pt>
                <c:pt idx="26">
                  <c:v>1.3047107014191944E-3</c:v>
                </c:pt>
                <c:pt idx="27">
                  <c:v>1.2825912524479293E-3</c:v>
                </c:pt>
                <c:pt idx="28">
                  <c:v>1.270895527699313E-3</c:v>
                </c:pt>
                <c:pt idx="29">
                  <c:v>1.2310961064283786E-3</c:v>
                </c:pt>
                <c:pt idx="30">
                  <c:v>1.1580381856283587E-3</c:v>
                </c:pt>
                <c:pt idx="31">
                  <c:v>1.075853591470244E-3</c:v>
                </c:pt>
                <c:pt idx="32">
                  <c:v>1.0253660257360331E-3</c:v>
                </c:pt>
                <c:pt idx="33">
                  <c:v>9.3196444663338628E-4</c:v>
                </c:pt>
                <c:pt idx="34">
                  <c:v>9.0639361767918853E-4</c:v>
                </c:pt>
                <c:pt idx="35">
                  <c:v>8.4649269137862342E-4</c:v>
                </c:pt>
                <c:pt idx="36">
                  <c:v>7.0660046723167841E-4</c:v>
                </c:pt>
                <c:pt idx="37">
                  <c:v>6.4918787456397003E-4</c:v>
                </c:pt>
                <c:pt idx="38">
                  <c:v>5.7010117227763307E-4</c:v>
                </c:pt>
                <c:pt idx="39">
                  <c:v>5.0421321505506088E-4</c:v>
                </c:pt>
                <c:pt idx="40">
                  <c:v>4.1847147281776211E-4</c:v>
                </c:pt>
                <c:pt idx="41">
                  <c:v>3.9346010142531394E-4</c:v>
                </c:pt>
                <c:pt idx="42">
                  <c:v>3.3348959085089937E-4</c:v>
                </c:pt>
                <c:pt idx="43">
                  <c:v>2.8924790953741567E-4</c:v>
                </c:pt>
                <c:pt idx="44">
                  <c:v>2.6264444995929197E-4</c:v>
                </c:pt>
                <c:pt idx="45">
                  <c:v>2.2877082544937714E-4</c:v>
                </c:pt>
                <c:pt idx="46">
                  <c:v>2.1784887782596663E-4</c:v>
                </c:pt>
                <c:pt idx="47">
                  <c:v>1.3973078863161413E-4</c:v>
                </c:pt>
                <c:pt idx="48">
                  <c:v>1.3346542061420919E-4</c:v>
                </c:pt>
                <c:pt idx="49">
                  <c:v>1.2936829856995325E-4</c:v>
                </c:pt>
                <c:pt idx="50">
                  <c:v>1.173831032421231E-4</c:v>
                </c:pt>
                <c:pt idx="51">
                  <c:v>8.6610153974939975E-5</c:v>
                </c:pt>
                <c:pt idx="52">
                  <c:v>8.5805759769240275E-5</c:v>
                </c:pt>
                <c:pt idx="53">
                  <c:v>7.4922779339185483E-5</c:v>
                </c:pt>
                <c:pt idx="54">
                  <c:v>7.533750161132824E-5</c:v>
                </c:pt>
                <c:pt idx="55">
                  <c:v>6.6277629156129161E-5</c:v>
                </c:pt>
                <c:pt idx="56">
                  <c:v>6.1498581228148564E-5</c:v>
                </c:pt>
                <c:pt idx="57">
                  <c:v>4.5641716903334703E-5</c:v>
                </c:pt>
                <c:pt idx="58">
                  <c:v>3.0867583879618362E-5</c:v>
                </c:pt>
                <c:pt idx="59">
                  <c:v>2.7402287041915488E-5</c:v>
                </c:pt>
                <c:pt idx="60">
                  <c:v>1.8072427604180524E-5</c:v>
                </c:pt>
                <c:pt idx="61">
                  <c:v>1.3092976967513503E-5</c:v>
                </c:pt>
                <c:pt idx="62">
                  <c:v>7.0085280621171348E-6</c:v>
                </c:pt>
                <c:pt idx="63">
                  <c:v>2.482766890948564E-6</c:v>
                </c:pt>
                <c:pt idx="64">
                  <c:v>2.2016464245967649E-6</c:v>
                </c:pt>
                <c:pt idx="65">
                  <c:v>9.2964589862872239E-7</c:v>
                </c:pt>
                <c:pt idx="66">
                  <c:v>4.1750564309673162E-8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6B-42AB-9F5F-400290748369}"/>
            </c:ext>
          </c:extLst>
        </c:ser>
        <c:ser>
          <c:idx val="3"/>
          <c:order val="3"/>
          <c:tx>
            <c:strRef>
              <c:f>'TLF Time - r0'!$DM$7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r0'!$DM$8:$DM$108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0.16764123430400943</c:v>
                </c:pt>
                <c:pt idx="2">
                  <c:v>0.46795641699330959</c:v>
                </c:pt>
                <c:pt idx="3">
                  <c:v>0.20642092945921794</c:v>
                </c:pt>
                <c:pt idx="4">
                  <c:v>4.7571139465396893E-2</c:v>
                </c:pt>
                <c:pt idx="5">
                  <c:v>2.7053307958911955E-2</c:v>
                </c:pt>
                <c:pt idx="6">
                  <c:v>2.3085726634677211E-2</c:v>
                </c:pt>
                <c:pt idx="7">
                  <c:v>1.9537089798872972E-2</c:v>
                </c:pt>
                <c:pt idx="8">
                  <c:v>1.4664928025452021E-2</c:v>
                </c:pt>
                <c:pt idx="9">
                  <c:v>1.0535813450164588E-2</c:v>
                </c:pt>
                <c:pt idx="10">
                  <c:v>7.1898127667856795E-3</c:v>
                </c:pt>
                <c:pt idx="11">
                  <c:v>4.2002387134469493E-3</c:v>
                </c:pt>
                <c:pt idx="12">
                  <c:v>2.2291991614892988E-3</c:v>
                </c:pt>
                <c:pt idx="13">
                  <c:v>9.9867385575984498E-4</c:v>
                </c:pt>
                <c:pt idx="14">
                  <c:v>5.2276673300410146E-4</c:v>
                </c:pt>
                <c:pt idx="15">
                  <c:v>2.2143180690455637E-4</c:v>
                </c:pt>
                <c:pt idx="16">
                  <c:v>8.7904944532239061E-5</c:v>
                </c:pt>
                <c:pt idx="17">
                  <c:v>3.710198870401314E-5</c:v>
                </c:pt>
                <c:pt idx="18">
                  <c:v>1.5514330420064459E-5</c:v>
                </c:pt>
                <c:pt idx="19">
                  <c:v>1.5226494976278475E-5</c:v>
                </c:pt>
                <c:pt idx="20">
                  <c:v>6.0157607751270335E-6</c:v>
                </c:pt>
                <c:pt idx="21">
                  <c:v>4.6341506449543187E-6</c:v>
                </c:pt>
                <c:pt idx="22">
                  <c:v>1.727012662715895E-6</c:v>
                </c:pt>
                <c:pt idx="23">
                  <c:v>1.0649911420081354E-6</c:v>
                </c:pt>
                <c:pt idx="24">
                  <c:v>9.7864050887234041E-7</c:v>
                </c:pt>
                <c:pt idx="25">
                  <c:v>5.4688734319336676E-7</c:v>
                </c:pt>
                <c:pt idx="26">
                  <c:v>4.6053671005757203E-7</c:v>
                </c:pt>
                <c:pt idx="27">
                  <c:v>1.1513417751439301E-7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6B-42AB-9F5F-400290748369}"/>
            </c:ext>
          </c:extLst>
        </c:ser>
        <c:ser>
          <c:idx val="4"/>
          <c:order val="4"/>
          <c:tx>
            <c:strRef>
              <c:f>'TLF Time - r0'!$DN$7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6B-42AB-9F5F-400290748369}"/>
              </c:ext>
            </c:extLst>
          </c:dPt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r0'!$DN$8:$DN$108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9.1974926701500273E-2</c:v>
                </c:pt>
                <c:pt idx="2">
                  <c:v>0.25778264156008329</c:v>
                </c:pt>
                <c:pt idx="3">
                  <c:v>0.22535807940180455</c:v>
                </c:pt>
                <c:pt idx="4">
                  <c:v>0.16088292454165243</c:v>
                </c:pt>
                <c:pt idx="5">
                  <c:v>9.7596917985920822E-2</c:v>
                </c:pt>
                <c:pt idx="6">
                  <c:v>5.9316256745674686E-2</c:v>
                </c:pt>
                <c:pt idx="7">
                  <c:v>3.3051799875927095E-2</c:v>
                </c:pt>
                <c:pt idx="8">
                  <c:v>1.7231773365755914E-2</c:v>
                </c:pt>
                <c:pt idx="9">
                  <c:v>1.0125089297973257E-2</c:v>
                </c:pt>
                <c:pt idx="10">
                  <c:v>8.4168901919012863E-3</c:v>
                </c:pt>
                <c:pt idx="11">
                  <c:v>7.1575841151650874E-3</c:v>
                </c:pt>
                <c:pt idx="12">
                  <c:v>6.2593441707207058E-3</c:v>
                </c:pt>
                <c:pt idx="13">
                  <c:v>5.3578946054541202E-3</c:v>
                </c:pt>
                <c:pt idx="14">
                  <c:v>4.5988679116213092E-3</c:v>
                </c:pt>
                <c:pt idx="15">
                  <c:v>3.7740277807271354E-3</c:v>
                </c:pt>
                <c:pt idx="16">
                  <c:v>3.5524991031703444E-3</c:v>
                </c:pt>
                <c:pt idx="17">
                  <c:v>2.4723158046430251E-3</c:v>
                </c:pt>
                <c:pt idx="18">
                  <c:v>1.7140347802941608E-3</c:v>
                </c:pt>
                <c:pt idx="19">
                  <c:v>1.3288154408049473E-3</c:v>
                </c:pt>
                <c:pt idx="20">
                  <c:v>7.4570190435881113E-4</c:v>
                </c:pt>
                <c:pt idx="21">
                  <c:v>4.8919160188122697E-4</c:v>
                </c:pt>
                <c:pt idx="22">
                  <c:v>2.9288600512923353E-4</c:v>
                </c:pt>
                <c:pt idx="23">
                  <c:v>2.1942135075433392E-4</c:v>
                </c:pt>
                <c:pt idx="24">
                  <c:v>1.3587394813998423E-4</c:v>
                </c:pt>
                <c:pt idx="25">
                  <c:v>6.5359551288524998E-5</c:v>
                </c:pt>
                <c:pt idx="26">
                  <c:v>3.0540028429459595E-5</c:v>
                </c:pt>
                <c:pt idx="27">
                  <c:v>1.5950842873985266E-5</c:v>
                </c:pt>
                <c:pt idx="28">
                  <c:v>1.0893258548087498E-5</c:v>
                </c:pt>
                <c:pt idx="29">
                  <c:v>9.466760404885565E-6</c:v>
                </c:pt>
                <c:pt idx="30">
                  <c:v>6.937968241936681E-6</c:v>
                </c:pt>
                <c:pt idx="31">
                  <c:v>9.3046583431580727E-6</c:v>
                </c:pt>
                <c:pt idx="32">
                  <c:v>6.6786049431726928E-6</c:v>
                </c:pt>
                <c:pt idx="33">
                  <c:v>4.7982210271337789E-6</c:v>
                </c:pt>
                <c:pt idx="34">
                  <c:v>2.3666901012213912E-6</c:v>
                </c:pt>
                <c:pt idx="35">
                  <c:v>1.1347144320924477E-6</c:v>
                </c:pt>
                <c:pt idx="36">
                  <c:v>7.4566948394646568E-7</c:v>
                </c:pt>
                <c:pt idx="37">
                  <c:v>6.4840824690997013E-8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16B-42AB-9F5F-400290748369}"/>
            </c:ext>
          </c:extLst>
        </c:ser>
        <c:ser>
          <c:idx val="6"/>
          <c:order val="5"/>
          <c:tx>
            <c:strRef>
              <c:f>'TLF Time - r0'!$DO$7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r0'!$DO$8:$DO$108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2.9250235607037819E-2</c:v>
                </c:pt>
                <c:pt idx="2">
                  <c:v>9.5647667130005595E-2</c:v>
                </c:pt>
                <c:pt idx="3">
                  <c:v>0.15664886465943001</c:v>
                </c:pt>
                <c:pt idx="4">
                  <c:v>0.13838856031284114</c:v>
                </c:pt>
                <c:pt idx="5">
                  <c:v>0.11337352322258372</c:v>
                </c:pt>
                <c:pt idx="6">
                  <c:v>8.1944513150148571E-2</c:v>
                </c:pt>
                <c:pt idx="7">
                  <c:v>6.4214288342679546E-2</c:v>
                </c:pt>
                <c:pt idx="8">
                  <c:v>5.0976712664263013E-2</c:v>
                </c:pt>
                <c:pt idx="9">
                  <c:v>4.2983851804321481E-2</c:v>
                </c:pt>
                <c:pt idx="10">
                  <c:v>3.5894100661631963E-2</c:v>
                </c:pt>
                <c:pt idx="11">
                  <c:v>2.7649952904989502E-2</c:v>
                </c:pt>
                <c:pt idx="12">
                  <c:v>2.103240572801611E-2</c:v>
                </c:pt>
                <c:pt idx="13">
                  <c:v>1.6696832357020144E-2</c:v>
                </c:pt>
                <c:pt idx="14">
                  <c:v>1.3218648980067412E-2</c:v>
                </c:pt>
                <c:pt idx="15">
                  <c:v>1.132964833772114E-2</c:v>
                </c:pt>
                <c:pt idx="16">
                  <c:v>9.3689928520433192E-3</c:v>
                </c:pt>
                <c:pt idx="17">
                  <c:v>7.7227924487700194E-3</c:v>
                </c:pt>
                <c:pt idx="18">
                  <c:v>6.2600912694492942E-3</c:v>
                </c:pt>
                <c:pt idx="19">
                  <c:v>5.5218840411610541E-3</c:v>
                </c:pt>
                <c:pt idx="20">
                  <c:v>5.0814753448473462E-3</c:v>
                </c:pt>
                <c:pt idx="21">
                  <c:v>4.6673845261543997E-3</c:v>
                </c:pt>
                <c:pt idx="22">
                  <c:v>4.381636256099504E-3</c:v>
                </c:pt>
                <c:pt idx="23">
                  <c:v>4.0702960278165973E-3</c:v>
                </c:pt>
                <c:pt idx="24">
                  <c:v>3.872410401353177E-3</c:v>
                </c:pt>
                <c:pt idx="25">
                  <c:v>3.7803374252837561E-3</c:v>
                </c:pt>
                <c:pt idx="26">
                  <c:v>3.6051532780117636E-3</c:v>
                </c:pt>
                <c:pt idx="27">
                  <c:v>3.5594071577341527E-3</c:v>
                </c:pt>
                <c:pt idx="28">
                  <c:v>3.4156091252977518E-3</c:v>
                </c:pt>
                <c:pt idx="29">
                  <c:v>3.3180587574466788E-3</c:v>
                </c:pt>
                <c:pt idx="30">
                  <c:v>3.1474940972194537E-3</c:v>
                </c:pt>
                <c:pt idx="31">
                  <c:v>2.9627938066352404E-3</c:v>
                </c:pt>
                <c:pt idx="32">
                  <c:v>2.8230345257294069E-3</c:v>
                </c:pt>
                <c:pt idx="33">
                  <c:v>2.6066445540180901E-3</c:v>
                </c:pt>
                <c:pt idx="34">
                  <c:v>2.405446095416851E-3</c:v>
                </c:pt>
                <c:pt idx="35">
                  <c:v>2.1811502015917747E-3</c:v>
                </c:pt>
                <c:pt idx="36">
                  <c:v>1.9464406641143514E-3</c:v>
                </c:pt>
                <c:pt idx="37">
                  <c:v>1.7346437823789742E-3</c:v>
                </c:pt>
                <c:pt idx="38">
                  <c:v>1.4933217791603267E-3</c:v>
                </c:pt>
                <c:pt idx="39">
                  <c:v>1.2476442595851845E-3</c:v>
                </c:pt>
                <c:pt idx="40">
                  <c:v>1.057704150838764E-3</c:v>
                </c:pt>
                <c:pt idx="41">
                  <c:v>9.6406054917412272E-4</c:v>
                </c:pt>
                <c:pt idx="42">
                  <c:v>9.0023243674985118E-4</c:v>
                </c:pt>
                <c:pt idx="43">
                  <c:v>8.0893817421083449E-4</c:v>
                </c:pt>
                <c:pt idx="44">
                  <c:v>7.422063842155664E-4</c:v>
                </c:pt>
                <c:pt idx="45">
                  <c:v>7.0444537725819652E-4</c:v>
                </c:pt>
                <c:pt idx="46">
                  <c:v>6.8604662028560874E-4</c:v>
                </c:pt>
                <c:pt idx="47">
                  <c:v>6.5459451277794986E-4</c:v>
                </c:pt>
                <c:pt idx="48">
                  <c:v>6.3663130744101158E-4</c:v>
                </c:pt>
                <c:pt idx="49">
                  <c:v>5.8938055424024823E-4</c:v>
                </c:pt>
                <c:pt idx="50">
                  <c:v>5.0161030038966821E-4</c:v>
                </c:pt>
                <c:pt idx="51">
                  <c:v>4.1704729040159809E-4</c:v>
                </c:pt>
                <c:pt idx="52">
                  <c:v>3.1302964068785058E-4</c:v>
                </c:pt>
                <c:pt idx="53">
                  <c:v>2.436713423442719E-4</c:v>
                </c:pt>
                <c:pt idx="54">
                  <c:v>1.6132568613769015E-4</c:v>
                </c:pt>
                <c:pt idx="55">
                  <c:v>9.0673931421576644E-5</c:v>
                </c:pt>
                <c:pt idx="56">
                  <c:v>5.276774058565698E-5</c:v>
                </c:pt>
                <c:pt idx="57">
                  <c:v>2.8878393297002866E-5</c:v>
                </c:pt>
                <c:pt idx="58">
                  <c:v>1.5363094057454908E-5</c:v>
                </c:pt>
                <c:pt idx="59">
                  <c:v>5.7677595387524012E-6</c:v>
                </c:pt>
                <c:pt idx="60">
                  <c:v>1.1086768907441685E-6</c:v>
                </c:pt>
                <c:pt idx="61">
                  <c:v>3.1676482592690531E-7</c:v>
                </c:pt>
                <c:pt idx="62">
                  <c:v>1.9797801620431584E-7</c:v>
                </c:pt>
                <c:pt idx="63">
                  <c:v>5.2794137654484217E-8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16B-42AB-9F5F-400290748369}"/>
            </c:ext>
          </c:extLst>
        </c:ser>
        <c:ser>
          <c:idx val="7"/>
          <c:order val="6"/>
          <c:tx>
            <c:strRef>
              <c:f>'TLF Time - r0'!$DP$7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r0'!$DP$8:$DP$108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5.6002627444126034E-2</c:v>
                </c:pt>
                <c:pt idx="2">
                  <c:v>0.15255795718520745</c:v>
                </c:pt>
                <c:pt idx="3">
                  <c:v>0.1990469826938259</c:v>
                </c:pt>
                <c:pt idx="4">
                  <c:v>0.14887578060197112</c:v>
                </c:pt>
                <c:pt idx="5">
                  <c:v>0.11695053926521784</c:v>
                </c:pt>
                <c:pt idx="6">
                  <c:v>7.8338914251918204E-2</c:v>
                </c:pt>
                <c:pt idx="7">
                  <c:v>5.6447332028948964E-2</c:v>
                </c:pt>
                <c:pt idx="8">
                  <c:v>3.9235968497499926E-2</c:v>
                </c:pt>
                <c:pt idx="9">
                  <c:v>3.0790342768485454E-2</c:v>
                </c:pt>
                <c:pt idx="10">
                  <c:v>2.3249908234100562E-2</c:v>
                </c:pt>
                <c:pt idx="11">
                  <c:v>1.7501594970899918E-2</c:v>
                </c:pt>
                <c:pt idx="12">
                  <c:v>1.3781686196264999E-2</c:v>
                </c:pt>
                <c:pt idx="13">
                  <c:v>1.0932793956326138E-2</c:v>
                </c:pt>
                <c:pt idx="14">
                  <c:v>8.4044609471819014E-3</c:v>
                </c:pt>
                <c:pt idx="15">
                  <c:v>6.4077914805209697E-3</c:v>
                </c:pt>
                <c:pt idx="16">
                  <c:v>5.0310136518461612E-3</c:v>
                </c:pt>
                <c:pt idx="17">
                  <c:v>3.6734372869015636E-3</c:v>
                </c:pt>
                <c:pt idx="18">
                  <c:v>2.9685725960655143E-3</c:v>
                </c:pt>
                <c:pt idx="19">
                  <c:v>2.529233899737058E-3</c:v>
                </c:pt>
                <c:pt idx="20">
                  <c:v>2.2408963032842263E-3</c:v>
                </c:pt>
                <c:pt idx="21">
                  <c:v>1.9438983206215696E-3</c:v>
                </c:pt>
                <c:pt idx="22">
                  <c:v>1.7688033292707769E-3</c:v>
                </c:pt>
                <c:pt idx="23">
                  <c:v>1.6231746937333657E-3</c:v>
                </c:pt>
                <c:pt idx="24">
                  <c:v>1.587796654394827E-3</c:v>
                </c:pt>
                <c:pt idx="25">
                  <c:v>1.5521161262441001E-3</c:v>
                </c:pt>
                <c:pt idx="26">
                  <c:v>1.541719717286065E-3</c:v>
                </c:pt>
                <c:pt idx="27">
                  <c:v>1.4910725687757632E-3</c:v>
                </c:pt>
                <c:pt idx="28">
                  <c:v>1.4764150130721196E-3</c:v>
                </c:pt>
                <c:pt idx="29">
                  <c:v>1.4461464043220653E-3</c:v>
                </c:pt>
                <c:pt idx="30">
                  <c:v>1.3857275520093345E-3</c:v>
                </c:pt>
                <c:pt idx="31">
                  <c:v>1.3307469224722488E-3</c:v>
                </c:pt>
                <c:pt idx="32">
                  <c:v>1.259017618921175E-3</c:v>
                </c:pt>
                <c:pt idx="33">
                  <c:v>1.1911417598036292E-3</c:v>
                </c:pt>
                <c:pt idx="34">
                  <c:v>1.0611833599063179E-3</c:v>
                </c:pt>
                <c:pt idx="35">
                  <c:v>9.2485296742182341E-4</c:v>
                </c:pt>
                <c:pt idx="36">
                  <c:v>7.8061183491423178E-4</c:v>
                </c:pt>
                <c:pt idx="37">
                  <c:v>6.127897267434435E-4</c:v>
                </c:pt>
                <c:pt idx="38">
                  <c:v>4.7292810616883849E-4</c:v>
                </c:pt>
                <c:pt idx="39">
                  <c:v>3.7591468342507297E-4</c:v>
                </c:pt>
                <c:pt idx="40">
                  <c:v>3.176461320163759E-4</c:v>
                </c:pt>
                <c:pt idx="41">
                  <c:v>2.4639686505855725E-4</c:v>
                </c:pt>
                <c:pt idx="42">
                  <c:v>1.901076426165703E-4</c:v>
                </c:pt>
                <c:pt idx="43">
                  <c:v>1.5152716737508231E-4</c:v>
                </c:pt>
                <c:pt idx="44">
                  <c:v>1.1234171450921781E-4</c:v>
                </c:pt>
                <c:pt idx="45">
                  <c:v>7.661515545228849E-5</c:v>
                </c:pt>
                <c:pt idx="46">
                  <c:v>4.5761296609087265E-5</c:v>
                </c:pt>
                <c:pt idx="47">
                  <c:v>3.0505339124810431E-5</c:v>
                </c:pt>
                <c:pt idx="48">
                  <c:v>1.8589910262090771E-5</c:v>
                </c:pt>
                <c:pt idx="49">
                  <c:v>1.0639715176534443E-5</c:v>
                </c:pt>
                <c:pt idx="50">
                  <c:v>3.8205652148124297E-6</c:v>
                </c:pt>
                <c:pt idx="51">
                  <c:v>1.6308092483192471E-6</c:v>
                </c:pt>
                <c:pt idx="52">
                  <c:v>5.0633996822815336E-7</c:v>
                </c:pt>
                <c:pt idx="53">
                  <c:v>1.9727531229668311E-8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16B-42AB-9F5F-400290748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1"/>
        <c:minorUnit val="5.000000000000001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Time - r0'!$DQ$7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r0'!$DQ$8:$DQ$108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1.5600807741231676E-2</c:v>
                </c:pt>
                <c:pt idx="2">
                  <c:v>5.7777397727711712E-2</c:v>
                </c:pt>
                <c:pt idx="3">
                  <c:v>7.1692690051285146E-2</c:v>
                </c:pt>
                <c:pt idx="4">
                  <c:v>6.7953746823557218E-2</c:v>
                </c:pt>
                <c:pt idx="5">
                  <c:v>6.6141297333909194E-2</c:v>
                </c:pt>
                <c:pt idx="6">
                  <c:v>6.3805906825656081E-2</c:v>
                </c:pt>
                <c:pt idx="7">
                  <c:v>6.0913746088398862E-2</c:v>
                </c:pt>
                <c:pt idx="8">
                  <c:v>5.7054971344519229E-2</c:v>
                </c:pt>
                <c:pt idx="9">
                  <c:v>5.1926452525718807E-2</c:v>
                </c:pt>
                <c:pt idx="10">
                  <c:v>4.7815528281000649E-2</c:v>
                </c:pt>
                <c:pt idx="11">
                  <c:v>4.1683234181946097E-2</c:v>
                </c:pt>
                <c:pt idx="12">
                  <c:v>3.63747137998819E-2</c:v>
                </c:pt>
                <c:pt idx="13">
                  <c:v>3.1993962582017185E-2</c:v>
                </c:pt>
                <c:pt idx="14">
                  <c:v>2.6412809278821021E-2</c:v>
                </c:pt>
                <c:pt idx="15">
                  <c:v>2.2930382308483908E-2</c:v>
                </c:pt>
                <c:pt idx="16">
                  <c:v>1.935827022566327E-2</c:v>
                </c:pt>
                <c:pt idx="17">
                  <c:v>1.6557811376004084E-2</c:v>
                </c:pt>
                <c:pt idx="18">
                  <c:v>1.3778099004261999E-2</c:v>
                </c:pt>
                <c:pt idx="19">
                  <c:v>1.1250273075734792E-2</c:v>
                </c:pt>
                <c:pt idx="20">
                  <c:v>9.6624923338431961E-3</c:v>
                </c:pt>
                <c:pt idx="21">
                  <c:v>8.5405164947038471E-3</c:v>
                </c:pt>
                <c:pt idx="22">
                  <c:v>7.3402371695967701E-3</c:v>
                </c:pt>
                <c:pt idx="23">
                  <c:v>7.0402287184321817E-3</c:v>
                </c:pt>
                <c:pt idx="24">
                  <c:v>6.7223674232104501E-3</c:v>
                </c:pt>
                <c:pt idx="25">
                  <c:v>6.5473639547956831E-3</c:v>
                </c:pt>
                <c:pt idx="26">
                  <c:v>6.5746868733035698E-3</c:v>
                </c:pt>
                <c:pt idx="27">
                  <c:v>6.5576582764671392E-3</c:v>
                </c:pt>
                <c:pt idx="28">
                  <c:v>6.4986281457241691E-3</c:v>
                </c:pt>
                <c:pt idx="29">
                  <c:v>6.4084344551682861E-3</c:v>
                </c:pt>
                <c:pt idx="30">
                  <c:v>6.3855484419123214E-3</c:v>
                </c:pt>
                <c:pt idx="31">
                  <c:v>6.3942819550168971E-3</c:v>
                </c:pt>
                <c:pt idx="32">
                  <c:v>6.3726060068296378E-3</c:v>
                </c:pt>
                <c:pt idx="33">
                  <c:v>6.3914584698565825E-3</c:v>
                </c:pt>
                <c:pt idx="34">
                  <c:v>6.475899967042383E-3</c:v>
                </c:pt>
                <c:pt idx="35">
                  <c:v>6.6465366789048635E-3</c:v>
                </c:pt>
                <c:pt idx="36">
                  <c:v>6.8415851382403713E-3</c:v>
                </c:pt>
                <c:pt idx="37">
                  <c:v>6.6286312233229941E-3</c:v>
                </c:pt>
                <c:pt idx="38">
                  <c:v>6.7350292634945925E-3</c:v>
                </c:pt>
                <c:pt idx="39">
                  <c:v>6.6559541418308808E-3</c:v>
                </c:pt>
                <c:pt idx="40">
                  <c:v>6.5682682672869551E-3</c:v>
                </c:pt>
                <c:pt idx="41">
                  <c:v>6.607761985181539E-3</c:v>
                </c:pt>
                <c:pt idx="42">
                  <c:v>6.2709430038834111E-3</c:v>
                </c:pt>
                <c:pt idx="43">
                  <c:v>6.1919555680942425E-3</c:v>
                </c:pt>
                <c:pt idx="44">
                  <c:v>5.8638700999006886E-3</c:v>
                </c:pt>
                <c:pt idx="45">
                  <c:v>5.6620347538754801E-3</c:v>
                </c:pt>
                <c:pt idx="46">
                  <c:v>5.2724113389269987E-3</c:v>
                </c:pt>
                <c:pt idx="47">
                  <c:v>4.6553132282366651E-3</c:v>
                </c:pt>
                <c:pt idx="48">
                  <c:v>4.1164484548144231E-3</c:v>
                </c:pt>
                <c:pt idx="49">
                  <c:v>3.6715829389032686E-3</c:v>
                </c:pt>
                <c:pt idx="50">
                  <c:v>3.1492732585949191E-3</c:v>
                </c:pt>
                <c:pt idx="51">
                  <c:v>2.7859906803594336E-3</c:v>
                </c:pt>
                <c:pt idx="52">
                  <c:v>2.406170546184964E-3</c:v>
                </c:pt>
                <c:pt idx="53">
                  <c:v>2.2006348562540017E-3</c:v>
                </c:pt>
                <c:pt idx="54">
                  <c:v>1.8405966553766413E-3</c:v>
                </c:pt>
                <c:pt idx="55">
                  <c:v>1.6257662627440228E-3</c:v>
                </c:pt>
                <c:pt idx="56">
                  <c:v>1.4261230635824122E-3</c:v>
                </c:pt>
                <c:pt idx="57">
                  <c:v>1.1672042132291074E-3</c:v>
                </c:pt>
                <c:pt idx="58">
                  <c:v>9.8564184139845437E-4</c:v>
                </c:pt>
                <c:pt idx="59">
                  <c:v>7.8655983183392481E-4</c:v>
                </c:pt>
                <c:pt idx="60">
                  <c:v>7.1395592771155412E-4</c:v>
                </c:pt>
                <c:pt idx="61">
                  <c:v>6.3302186550751038E-4</c:v>
                </c:pt>
                <c:pt idx="62">
                  <c:v>6.221137427142461E-4</c:v>
                </c:pt>
                <c:pt idx="63">
                  <c:v>5.8777595424284459E-4</c:v>
                </c:pt>
                <c:pt idx="64">
                  <c:v>5.7800774781865136E-4</c:v>
                </c:pt>
                <c:pt idx="65">
                  <c:v>5.1917052599967687E-4</c:v>
                </c:pt>
                <c:pt idx="66">
                  <c:v>4.9063754242308338E-4</c:v>
                </c:pt>
                <c:pt idx="67">
                  <c:v>4.6498065553153068E-4</c:v>
                </c:pt>
                <c:pt idx="68">
                  <c:v>4.2899437261870345E-4</c:v>
                </c:pt>
                <c:pt idx="69">
                  <c:v>4.1919109184469257E-4</c:v>
                </c:pt>
                <c:pt idx="70">
                  <c:v>3.9509501352002167E-4</c:v>
                </c:pt>
                <c:pt idx="71">
                  <c:v>3.6636912101943152E-4</c:v>
                </c:pt>
                <c:pt idx="72">
                  <c:v>3.3317124891710118E-4</c:v>
                </c:pt>
                <c:pt idx="73">
                  <c:v>3.0367372072052446E-4</c:v>
                </c:pt>
                <c:pt idx="74">
                  <c:v>2.8124367401218822E-4</c:v>
                </c:pt>
                <c:pt idx="75">
                  <c:v>2.4865960303166527E-4</c:v>
                </c:pt>
                <c:pt idx="76">
                  <c:v>2.1972326443216972E-4</c:v>
                </c:pt>
                <c:pt idx="77">
                  <c:v>1.8212356142773426E-4</c:v>
                </c:pt>
                <c:pt idx="78">
                  <c:v>1.4620742721454218E-4</c:v>
                </c:pt>
                <c:pt idx="79">
                  <c:v>1.1371104210856321E-4</c:v>
                </c:pt>
                <c:pt idx="80">
                  <c:v>7.9969517584060497E-5</c:v>
                </c:pt>
                <c:pt idx="81">
                  <c:v>6.1011831507663711E-5</c:v>
                </c:pt>
                <c:pt idx="82">
                  <c:v>4.2860855477071025E-5</c:v>
                </c:pt>
                <c:pt idx="83">
                  <c:v>3.0760204790009234E-5</c:v>
                </c:pt>
                <c:pt idx="84">
                  <c:v>1.9255818049846146E-5</c:v>
                </c:pt>
                <c:pt idx="85">
                  <c:v>1.0382007546000837E-5</c:v>
                </c:pt>
                <c:pt idx="86">
                  <c:v>6.4361431915241666E-6</c:v>
                </c:pt>
                <c:pt idx="87">
                  <c:v>2.2096840385069349E-6</c:v>
                </c:pt>
                <c:pt idx="88">
                  <c:v>8.7685874543925983E-7</c:v>
                </c:pt>
                <c:pt idx="89">
                  <c:v>9.1193309525683023E-7</c:v>
                </c:pt>
                <c:pt idx="90">
                  <c:v>3.5074349817570392E-7</c:v>
                </c:pt>
                <c:pt idx="91">
                  <c:v>3.5074349817570387E-7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39-4163-89A3-03430F84CA70}"/>
            </c:ext>
          </c:extLst>
        </c:ser>
        <c:ser>
          <c:idx val="5"/>
          <c:order val="1"/>
          <c:tx>
            <c:strRef>
              <c:f>'TLF Time - r0'!$DR$7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r0'!$DR$8:$DR$108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4.9802592575141129E-2</c:v>
                </c:pt>
                <c:pt idx="2">
                  <c:v>9.1247160556860121E-2</c:v>
                </c:pt>
                <c:pt idx="3">
                  <c:v>9.1651781502968752E-2</c:v>
                </c:pt>
                <c:pt idx="4">
                  <c:v>8.6691005410652278E-2</c:v>
                </c:pt>
                <c:pt idx="5">
                  <c:v>8.3529829600437894E-2</c:v>
                </c:pt>
                <c:pt idx="6">
                  <c:v>7.5166978419610883E-2</c:v>
                </c:pt>
                <c:pt idx="7">
                  <c:v>6.1734298943914002E-2</c:v>
                </c:pt>
                <c:pt idx="8">
                  <c:v>4.9590557245285938E-2</c:v>
                </c:pt>
                <c:pt idx="9">
                  <c:v>3.6364417480121869E-2</c:v>
                </c:pt>
                <c:pt idx="10">
                  <c:v>3.0112744302978178E-2</c:v>
                </c:pt>
                <c:pt idx="11">
                  <c:v>2.5068100281002963E-2</c:v>
                </c:pt>
                <c:pt idx="12">
                  <c:v>2.0637723135286189E-2</c:v>
                </c:pt>
                <c:pt idx="13">
                  <c:v>1.8300890223427034E-2</c:v>
                </c:pt>
                <c:pt idx="14">
                  <c:v>1.5195387426347949E-2</c:v>
                </c:pt>
                <c:pt idx="15">
                  <c:v>1.3600893214955464E-2</c:v>
                </c:pt>
                <c:pt idx="16">
                  <c:v>1.1721009102752694E-2</c:v>
                </c:pt>
                <c:pt idx="17">
                  <c:v>1.0668717472504462E-2</c:v>
                </c:pt>
                <c:pt idx="18">
                  <c:v>9.438941232140792E-3</c:v>
                </c:pt>
                <c:pt idx="19">
                  <c:v>8.5466438061646329E-3</c:v>
                </c:pt>
                <c:pt idx="20">
                  <c:v>7.0685611484181373E-3</c:v>
                </c:pt>
                <c:pt idx="21">
                  <c:v>5.9249466614303779E-3</c:v>
                </c:pt>
                <c:pt idx="22">
                  <c:v>5.1764910977179423E-3</c:v>
                </c:pt>
                <c:pt idx="23">
                  <c:v>4.6672622325078976E-3</c:v>
                </c:pt>
                <c:pt idx="24">
                  <c:v>4.7573903893947354E-3</c:v>
                </c:pt>
                <c:pt idx="25">
                  <c:v>4.5860226425250639E-3</c:v>
                </c:pt>
                <c:pt idx="26">
                  <c:v>4.8020721638852943E-3</c:v>
                </c:pt>
                <c:pt idx="27">
                  <c:v>4.8072332672489098E-3</c:v>
                </c:pt>
                <c:pt idx="28">
                  <c:v>4.9703814791320832E-3</c:v>
                </c:pt>
                <c:pt idx="29">
                  <c:v>5.0099977262472416E-3</c:v>
                </c:pt>
                <c:pt idx="30">
                  <c:v>5.1103047258789858E-3</c:v>
                </c:pt>
                <c:pt idx="31">
                  <c:v>5.4251320310595205E-3</c:v>
                </c:pt>
                <c:pt idx="32">
                  <c:v>5.4133761845090635E-3</c:v>
                </c:pt>
                <c:pt idx="33">
                  <c:v>5.3601881470673601E-3</c:v>
                </c:pt>
                <c:pt idx="34">
                  <c:v>5.3890043075142131E-3</c:v>
                </c:pt>
                <c:pt idx="35">
                  <c:v>5.619103499142063E-3</c:v>
                </c:pt>
                <c:pt idx="36">
                  <c:v>5.6980014774136254E-3</c:v>
                </c:pt>
                <c:pt idx="37">
                  <c:v>6.0631017523953019E-3</c:v>
                </c:pt>
                <c:pt idx="38">
                  <c:v>6.0085278631244804E-3</c:v>
                </c:pt>
                <c:pt idx="39">
                  <c:v>6.3765909937408237E-3</c:v>
                </c:pt>
                <c:pt idx="40">
                  <c:v>6.7403532048874891E-3</c:v>
                </c:pt>
                <c:pt idx="41">
                  <c:v>6.984932158729926E-3</c:v>
                </c:pt>
                <c:pt idx="42">
                  <c:v>6.9727940082266087E-3</c:v>
                </c:pt>
                <c:pt idx="43">
                  <c:v>7.092885237418879E-3</c:v>
                </c:pt>
                <c:pt idx="44">
                  <c:v>7.2164649901810011E-3</c:v>
                </c:pt>
                <c:pt idx="45">
                  <c:v>7.2515891658500491E-3</c:v>
                </c:pt>
                <c:pt idx="46">
                  <c:v>7.2224384894444445E-3</c:v>
                </c:pt>
                <c:pt idx="47">
                  <c:v>6.3925999717668533E-3</c:v>
                </c:pt>
                <c:pt idx="48">
                  <c:v>5.3956468386951624E-3</c:v>
                </c:pt>
                <c:pt idx="49">
                  <c:v>4.6522090143640196E-3</c:v>
                </c:pt>
                <c:pt idx="50">
                  <c:v>4.0583953995836138E-3</c:v>
                </c:pt>
                <c:pt idx="51">
                  <c:v>3.6919092727728188E-3</c:v>
                </c:pt>
                <c:pt idx="52">
                  <c:v>3.2309940696055072E-3</c:v>
                </c:pt>
                <c:pt idx="53">
                  <c:v>2.9380536657262306E-3</c:v>
                </c:pt>
                <c:pt idx="54">
                  <c:v>2.5610063922176679E-3</c:v>
                </c:pt>
                <c:pt idx="55">
                  <c:v>2.2204691462072725E-3</c:v>
                </c:pt>
                <c:pt idx="56">
                  <c:v>1.8573759669781138E-3</c:v>
                </c:pt>
                <c:pt idx="57">
                  <c:v>1.6187705123991208E-3</c:v>
                </c:pt>
                <c:pt idx="58">
                  <c:v>1.3231061928557141E-3</c:v>
                </c:pt>
                <c:pt idx="59">
                  <c:v>1.0191745503317013E-3</c:v>
                </c:pt>
                <c:pt idx="60">
                  <c:v>8.4522625178022235E-4</c:v>
                </c:pt>
                <c:pt idx="61">
                  <c:v>6.8532762349636284E-4</c:v>
                </c:pt>
                <c:pt idx="62">
                  <c:v>6.2234304726261291E-4</c:v>
                </c:pt>
                <c:pt idx="63">
                  <c:v>5.7555860103132225E-4</c:v>
                </c:pt>
                <c:pt idx="64">
                  <c:v>5.5027875214842879E-4</c:v>
                </c:pt>
                <c:pt idx="65">
                  <c:v>6.2769530260265859E-4</c:v>
                </c:pt>
                <c:pt idx="66">
                  <c:v>5.7226122943790142E-4</c:v>
                </c:pt>
                <c:pt idx="67">
                  <c:v>5.766577248957959E-4</c:v>
                </c:pt>
                <c:pt idx="68">
                  <c:v>5.0492794574036456E-4</c:v>
                </c:pt>
                <c:pt idx="69">
                  <c:v>4.8772426786164691E-4</c:v>
                </c:pt>
                <c:pt idx="70">
                  <c:v>4.8069943272783719E-4</c:v>
                </c:pt>
                <c:pt idx="71">
                  <c:v>4.56231979744772E-4</c:v>
                </c:pt>
                <c:pt idx="72">
                  <c:v>5.0502352172857978E-4</c:v>
                </c:pt>
                <c:pt idx="73">
                  <c:v>4.9269421924883199E-4</c:v>
                </c:pt>
                <c:pt idx="74">
                  <c:v>4.9670841075386614E-4</c:v>
                </c:pt>
                <c:pt idx="75">
                  <c:v>4.9231191529597166E-4</c:v>
                </c:pt>
                <c:pt idx="76">
                  <c:v>4.3334153056725599E-4</c:v>
                </c:pt>
                <c:pt idx="77">
                  <c:v>4.4237346145358273E-4</c:v>
                </c:pt>
                <c:pt idx="78">
                  <c:v>3.7269856604477608E-4</c:v>
                </c:pt>
                <c:pt idx="79">
                  <c:v>3.4077618598093317E-4</c:v>
                </c:pt>
                <c:pt idx="80">
                  <c:v>3.3743102639340473E-4</c:v>
                </c:pt>
                <c:pt idx="81">
                  <c:v>3.0679892217046575E-4</c:v>
                </c:pt>
                <c:pt idx="82">
                  <c:v>2.7444645015965491E-4</c:v>
                </c:pt>
                <c:pt idx="83">
                  <c:v>2.2326550847046975E-4</c:v>
                </c:pt>
                <c:pt idx="84">
                  <c:v>1.4465425816355133E-4</c:v>
                </c:pt>
                <c:pt idx="85">
                  <c:v>1.3361523152470751E-4</c:v>
                </c:pt>
                <c:pt idx="86">
                  <c:v>8.3437837711780865E-5</c:v>
                </c:pt>
                <c:pt idx="87">
                  <c:v>7.483599877242201E-5</c:v>
                </c:pt>
                <c:pt idx="88">
                  <c:v>5.0798637736324772E-5</c:v>
                </c:pt>
                <c:pt idx="89">
                  <c:v>2.8577220476314412E-5</c:v>
                </c:pt>
                <c:pt idx="90">
                  <c:v>1.3715154308866615E-5</c:v>
                </c:pt>
                <c:pt idx="91">
                  <c:v>7.1681991161323769E-6</c:v>
                </c:pt>
                <c:pt idx="92">
                  <c:v>7.2159871102399255E-6</c:v>
                </c:pt>
                <c:pt idx="93">
                  <c:v>3.8708275227114839E-6</c:v>
                </c:pt>
                <c:pt idx="94">
                  <c:v>3.3929475816359916E-6</c:v>
                </c:pt>
                <c:pt idx="95">
                  <c:v>1.1946998526887293E-6</c:v>
                </c:pt>
                <c:pt idx="96">
                  <c:v>1.9115197643019671E-7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F39-4163-89A3-03430F84CA70}"/>
            </c:ext>
          </c:extLst>
        </c:ser>
        <c:ser>
          <c:idx val="8"/>
          <c:order val="2"/>
          <c:tx>
            <c:strRef>
              <c:f>'TLF Time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r0'!$DJ$8:$DJ$108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F39-4163-89A3-03430F84CA70}"/>
            </c:ext>
          </c:extLst>
        </c:ser>
        <c:ser>
          <c:idx val="6"/>
          <c:order val="3"/>
          <c:tx>
            <c:strRef>
              <c:f>'TLF Time - r0'!$DS$7</c:f>
              <c:strCache>
                <c:ptCount val="1"/>
                <c:pt idx="0">
                  <c:v>HBO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r0'!$DS$8:$DS$108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0.10050693391368989</c:v>
                </c:pt>
                <c:pt idx="2">
                  <c:v>0.18423704390508266</c:v>
                </c:pt>
                <c:pt idx="3">
                  <c:v>0.18665383804496019</c:v>
                </c:pt>
                <c:pt idx="4">
                  <c:v>0.13967695184465123</c:v>
                </c:pt>
                <c:pt idx="5">
                  <c:v>8.7876589821390752E-2</c:v>
                </c:pt>
                <c:pt idx="6">
                  <c:v>6.2826802242231042E-2</c:v>
                </c:pt>
                <c:pt idx="7">
                  <c:v>4.9084763411869133E-2</c:v>
                </c:pt>
                <c:pt idx="8">
                  <c:v>3.6530083207969681E-2</c:v>
                </c:pt>
                <c:pt idx="9">
                  <c:v>2.8592917750527833E-2</c:v>
                </c:pt>
                <c:pt idx="10">
                  <c:v>2.4366222753302497E-2</c:v>
                </c:pt>
                <c:pt idx="11">
                  <c:v>1.9869256301829032E-2</c:v>
                </c:pt>
                <c:pt idx="12">
                  <c:v>1.5144393764363797E-2</c:v>
                </c:pt>
                <c:pt idx="13">
                  <c:v>1.1008167777050029E-2</c:v>
                </c:pt>
                <c:pt idx="14">
                  <c:v>7.9768118537778786E-3</c:v>
                </c:pt>
                <c:pt idx="15">
                  <c:v>6.4017103041545129E-3</c:v>
                </c:pt>
                <c:pt idx="16">
                  <c:v>5.2847708231823507E-3</c:v>
                </c:pt>
                <c:pt idx="17">
                  <c:v>4.4625468442841985E-3</c:v>
                </c:pt>
                <c:pt idx="18">
                  <c:v>3.3722327932979176E-3</c:v>
                </c:pt>
                <c:pt idx="19">
                  <c:v>2.5858108613118335E-3</c:v>
                </c:pt>
                <c:pt idx="20">
                  <c:v>1.9578578152127293E-3</c:v>
                </c:pt>
                <c:pt idx="21">
                  <c:v>1.592700725445119E-3</c:v>
                </c:pt>
                <c:pt idx="22">
                  <c:v>1.4684000940705347E-3</c:v>
                </c:pt>
                <c:pt idx="23">
                  <c:v>1.2834314545361086E-3</c:v>
                </c:pt>
                <c:pt idx="24">
                  <c:v>1.1971636250808391E-3</c:v>
                </c:pt>
                <c:pt idx="25">
                  <c:v>1.2433541678968734E-3</c:v>
                </c:pt>
                <c:pt idx="26">
                  <c:v>1.2385650017143152E-3</c:v>
                </c:pt>
                <c:pt idx="27">
                  <c:v>1.2069461814959148E-3</c:v>
                </c:pt>
                <c:pt idx="28">
                  <c:v>1.1855610059787643E-3</c:v>
                </c:pt>
                <c:pt idx="29">
                  <c:v>1.1322877038037074E-3</c:v>
                </c:pt>
                <c:pt idx="30">
                  <c:v>1.0492470631818581E-3</c:v>
                </c:pt>
                <c:pt idx="31">
                  <c:v>9.7070384009976835E-4</c:v>
                </c:pt>
                <c:pt idx="32">
                  <c:v>9.102759635151534E-4</c:v>
                </c:pt>
                <c:pt idx="33">
                  <c:v>8.1818213808522498E-4</c:v>
                </c:pt>
                <c:pt idx="34">
                  <c:v>7.913996126762971E-4</c:v>
                </c:pt>
                <c:pt idx="35">
                  <c:v>7.3213873066287744E-4</c:v>
                </c:pt>
                <c:pt idx="36">
                  <c:v>6.1336561395916524E-4</c:v>
                </c:pt>
                <c:pt idx="37">
                  <c:v>5.5881983885743968E-4</c:v>
                </c:pt>
                <c:pt idx="38">
                  <c:v>4.8698010189873422E-4</c:v>
                </c:pt>
                <c:pt idx="39">
                  <c:v>4.2759354354687812E-4</c:v>
                </c:pt>
                <c:pt idx="40">
                  <c:v>3.5061678625458492E-4</c:v>
                </c:pt>
                <c:pt idx="41">
                  <c:v>3.2685498140878899E-4</c:v>
                </c:pt>
                <c:pt idx="42">
                  <c:v>2.7488332702468036E-4</c:v>
                </c:pt>
                <c:pt idx="43">
                  <c:v>2.3630069112470645E-4</c:v>
                </c:pt>
                <c:pt idx="44">
                  <c:v>2.1304832429364375E-4</c:v>
                </c:pt>
                <c:pt idx="45">
                  <c:v>1.8473972906084531E-4</c:v>
                </c:pt>
                <c:pt idx="46">
                  <c:v>1.757089864560585E-4</c:v>
                </c:pt>
                <c:pt idx="47">
                  <c:v>1.1267108162855921E-4</c:v>
                </c:pt>
                <c:pt idx="48">
                  <c:v>1.0761260900649424E-4</c:v>
                </c:pt>
                <c:pt idx="49">
                  <c:v>1.0430911668188036E-4</c:v>
                </c:pt>
                <c:pt idx="50">
                  <c:v>9.4645503944253134E-5</c:v>
                </c:pt>
                <c:pt idx="51">
                  <c:v>6.9833403984381572E-5</c:v>
                </c:pt>
                <c:pt idx="52">
                  <c:v>6.9184824309236599E-5</c:v>
                </c:pt>
                <c:pt idx="53">
                  <c:v>6.0409922821981026E-5</c:v>
                </c:pt>
                <c:pt idx="54">
                  <c:v>6.0744311651035009E-5</c:v>
                </c:pt>
                <c:pt idx="55">
                  <c:v>5.3439374479419426E-5</c:v>
                </c:pt>
                <c:pt idx="56">
                  <c:v>4.9586048174146322E-5</c:v>
                </c:pt>
                <c:pt idx="57">
                  <c:v>3.6800724958572137E-5</c:v>
                </c:pt>
                <c:pt idx="58">
                  <c:v>2.488840345106507E-5</c:v>
                </c:pt>
                <c:pt idx="59">
                  <c:v>2.2094349141184455E-5</c:v>
                </c:pt>
                <c:pt idx="60">
                  <c:v>1.4571722597634401E-5</c:v>
                </c:pt>
                <c:pt idx="61">
                  <c:v>1.0556812428657357E-5</c:v>
                </c:pt>
                <c:pt idx="62">
                  <c:v>5.650946788979427E-6</c:v>
                </c:pt>
                <c:pt idx="63">
                  <c:v>2.0018445336654682E-6</c:v>
                </c:pt>
                <c:pt idx="64">
                  <c:v>1.7751782804141091E-6</c:v>
                </c:pt>
                <c:pt idx="65">
                  <c:v>7.4956958995993979E-7</c:v>
                </c:pt>
                <c:pt idx="66">
                  <c:v>3.3663304938320652E-8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1.3465321975328261E-5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F39-4163-89A3-03430F84CA70}"/>
            </c:ext>
          </c:extLst>
        </c:ser>
        <c:ser>
          <c:idx val="7"/>
          <c:order val="4"/>
          <c:tx>
            <c:strRef>
              <c:f>'TLF Time - r0'!$DT$7</c:f>
              <c:strCache>
                <c:ptCount val="1"/>
                <c:pt idx="0">
                  <c:v>NHB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r0'!$DT$8:$DT$108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4.7106289613281269E-2</c:v>
                </c:pt>
                <c:pt idx="2">
                  <c:v>0.1336328020265371</c:v>
                </c:pt>
                <c:pt idx="3">
                  <c:v>0.1849477580815764</c:v>
                </c:pt>
                <c:pt idx="4">
                  <c:v>0.14538832216585307</c:v>
                </c:pt>
                <c:pt idx="5">
                  <c:v>0.11576102532061772</c:v>
                </c:pt>
                <c:pt idx="6">
                  <c:v>7.9537933243435457E-2</c:v>
                </c:pt>
                <c:pt idx="7">
                  <c:v>5.9030183973744696E-2</c:v>
                </c:pt>
                <c:pt idx="8">
                  <c:v>4.3140278330022687E-2</c:v>
                </c:pt>
                <c:pt idx="9">
                  <c:v>3.4845216679829261E-2</c:v>
                </c:pt>
                <c:pt idx="10">
                  <c:v>2.7454654042196214E-2</c:v>
                </c:pt>
                <c:pt idx="11">
                  <c:v>2.0876366885119228E-2</c:v>
                </c:pt>
                <c:pt idx="12">
                  <c:v>1.6192866881116375E-2</c:v>
                </c:pt>
                <c:pt idx="13">
                  <c:v>1.2849588282411246E-2</c:v>
                </c:pt>
                <c:pt idx="14">
                  <c:v>1.0005388571992785E-2</c:v>
                </c:pt>
                <c:pt idx="15">
                  <c:v>8.0445236883682422E-3</c:v>
                </c:pt>
                <c:pt idx="16">
                  <c:v>6.4735810567773944E-3</c:v>
                </c:pt>
                <c:pt idx="17">
                  <c:v>5.0200246027734281E-3</c:v>
                </c:pt>
                <c:pt idx="18">
                  <c:v>4.0631462055309838E-3</c:v>
                </c:pt>
                <c:pt idx="19">
                  <c:v>3.5244206789140746E-3</c:v>
                </c:pt>
                <c:pt idx="20">
                  <c:v>3.1855128049731968E-3</c:v>
                </c:pt>
                <c:pt idx="21">
                  <c:v>2.8495763440899487E-3</c:v>
                </c:pt>
                <c:pt idx="22">
                  <c:v>2.6376843083688057E-3</c:v>
                </c:pt>
                <c:pt idx="23">
                  <c:v>2.4369493361520891E-3</c:v>
                </c:pt>
                <c:pt idx="24">
                  <c:v>2.3475304318343634E-3</c:v>
                </c:pt>
                <c:pt idx="25">
                  <c:v>2.2930969536353531E-3</c:v>
                </c:pt>
                <c:pt idx="26">
                  <c:v>2.2279014299159449E-3</c:v>
                </c:pt>
                <c:pt idx="27">
                  <c:v>2.1788840871868249E-3</c:v>
                </c:pt>
                <c:pt idx="28">
                  <c:v>2.1212816869381709E-3</c:v>
                </c:pt>
                <c:pt idx="29">
                  <c:v>2.0686389569334195E-3</c:v>
                </c:pt>
                <c:pt idx="30">
                  <c:v>1.9715918164352492E-3</c:v>
                </c:pt>
                <c:pt idx="31">
                  <c:v>1.8734737382914918E-3</c:v>
                </c:pt>
                <c:pt idx="32">
                  <c:v>1.7791214982621319E-3</c:v>
                </c:pt>
                <c:pt idx="33">
                  <c:v>1.6618582151591685E-3</c:v>
                </c:pt>
                <c:pt idx="34">
                  <c:v>1.5082093866385471E-3</c:v>
                </c:pt>
                <c:pt idx="35">
                  <c:v>1.3426266259115791E-3</c:v>
                </c:pt>
                <c:pt idx="36">
                  <c:v>1.1683008004714657E-3</c:v>
                </c:pt>
                <c:pt idx="37">
                  <c:v>9.8585516091522852E-4</c:v>
                </c:pt>
                <c:pt idx="38">
                  <c:v>8.1225353511249921E-4</c:v>
                </c:pt>
                <c:pt idx="39">
                  <c:v>6.6580281207860386E-4</c:v>
                </c:pt>
                <c:pt idx="40">
                  <c:v>5.6374772136070464E-4</c:v>
                </c:pt>
                <c:pt idx="41">
                  <c:v>4.8505136076497412E-4</c:v>
                </c:pt>
                <c:pt idx="42">
                  <c:v>4.262551283868141E-4</c:v>
                </c:pt>
                <c:pt idx="43">
                  <c:v>3.701450183000422E-4</c:v>
                </c:pt>
                <c:pt idx="44">
                  <c:v>3.2179920614376926E-4</c:v>
                </c:pt>
                <c:pt idx="45">
                  <c:v>2.8539610437126558E-4</c:v>
                </c:pt>
                <c:pt idx="46">
                  <c:v>2.5868411047357361E-4</c:v>
                </c:pt>
                <c:pt idx="47">
                  <c:v>2.3804222626377323E-4</c:v>
                </c:pt>
                <c:pt idx="48">
                  <c:v>2.2411564778244283E-4</c:v>
                </c:pt>
                <c:pt idx="49">
                  <c:v>2.0309630194346046E-4</c:v>
                </c:pt>
                <c:pt idx="50">
                  <c:v>1.6935737701878774E-4</c:v>
                </c:pt>
                <c:pt idx="51">
                  <c:v>1.3977491910382821E-4</c:v>
                </c:pt>
                <c:pt idx="52">
                  <c:v>1.0443397679948779E-4</c:v>
                </c:pt>
                <c:pt idx="53">
                  <c:v>8.1044523056339498E-5</c:v>
                </c:pt>
                <c:pt idx="54">
                  <c:v>5.3647831319666266E-5</c:v>
                </c:pt>
                <c:pt idx="55">
                  <c:v>3.0153039447443939E-5</c:v>
                </c:pt>
                <c:pt idx="56">
                  <c:v>1.7547576668250491E-5</c:v>
                </c:pt>
                <c:pt idx="57">
                  <c:v>9.6033261005833087E-6</c:v>
                </c:pt>
                <c:pt idx="58">
                  <c:v>5.1088992600909381E-6</c:v>
                </c:pt>
                <c:pt idx="59">
                  <c:v>1.918031766889811E-6</c:v>
                </c:pt>
                <c:pt idx="60">
                  <c:v>3.6868345175913985E-7</c:v>
                </c:pt>
                <c:pt idx="61">
                  <c:v>1.0533812907403995E-7</c:v>
                </c:pt>
                <c:pt idx="62">
                  <c:v>6.5836330671274988E-8</c:v>
                </c:pt>
                <c:pt idx="63">
                  <c:v>1.7556354845673326E-8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F39-4163-89A3-03430F84C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r0'!$DJ$8:$DJ$108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B-4B1B-8B8B-521A22FDE542}"/>
            </c:ext>
          </c:extLst>
        </c:ser>
        <c:ser>
          <c:idx val="1"/>
          <c:order val="1"/>
          <c:tx>
            <c:strRef>
              <c:f>'TLF Time - r0'!$DK$7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r0'!$DK$8:$DK$108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2.4589425766268512E-2</c:v>
                </c:pt>
                <c:pt idx="2">
                  <c:v>0.15571949762483331</c:v>
                </c:pt>
                <c:pt idx="3">
                  <c:v>0.24481177209313235</c:v>
                </c:pt>
                <c:pt idx="4">
                  <c:v>0.18650203799643456</c:v>
                </c:pt>
                <c:pt idx="5">
                  <c:v>0.11866129373871336</c:v>
                </c:pt>
                <c:pt idx="6">
                  <c:v>8.1738840809636476E-2</c:v>
                </c:pt>
                <c:pt idx="7">
                  <c:v>5.7203404926428544E-2</c:v>
                </c:pt>
                <c:pt idx="8">
                  <c:v>3.7730482202530495E-2</c:v>
                </c:pt>
                <c:pt idx="9">
                  <c:v>2.4087632670724151E-2</c:v>
                </c:pt>
                <c:pt idx="10">
                  <c:v>1.7587830040821338E-2</c:v>
                </c:pt>
                <c:pt idx="11">
                  <c:v>1.1596690892869511E-2</c:v>
                </c:pt>
                <c:pt idx="12">
                  <c:v>7.4997277044578058E-3</c:v>
                </c:pt>
                <c:pt idx="13">
                  <c:v>5.0101452899034863E-3</c:v>
                </c:pt>
                <c:pt idx="14">
                  <c:v>3.871931965517798E-3</c:v>
                </c:pt>
                <c:pt idx="15">
                  <c:v>3.2135913807213976E-3</c:v>
                </c:pt>
                <c:pt idx="16">
                  <c:v>2.7236505706643749E-3</c:v>
                </c:pt>
                <c:pt idx="17">
                  <c:v>2.0979472177524486E-3</c:v>
                </c:pt>
                <c:pt idx="18">
                  <c:v>1.6408290125689495E-3</c:v>
                </c:pt>
                <c:pt idx="19">
                  <c:v>1.2487187974826396E-3</c:v>
                </c:pt>
                <c:pt idx="20">
                  <c:v>1.1616166642531491E-3</c:v>
                </c:pt>
                <c:pt idx="21">
                  <c:v>1.0664855634354654E-3</c:v>
                </c:pt>
                <c:pt idx="22">
                  <c:v>9.7727481245554033E-4</c:v>
                </c:pt>
                <c:pt idx="23">
                  <c:v>9.0017123482289091E-4</c:v>
                </c:pt>
                <c:pt idx="24">
                  <c:v>8.2722696363203259E-4</c:v>
                </c:pt>
                <c:pt idx="25">
                  <c:v>8.2043767790810588E-4</c:v>
                </c:pt>
                <c:pt idx="26">
                  <c:v>9.6323280853506383E-4</c:v>
                </c:pt>
                <c:pt idx="27">
                  <c:v>8.9207275236380423E-4</c:v>
                </c:pt>
                <c:pt idx="28">
                  <c:v>8.3035513282223787E-4</c:v>
                </c:pt>
                <c:pt idx="29">
                  <c:v>7.2099665509502825E-4</c:v>
                </c:pt>
                <c:pt idx="30">
                  <c:v>5.9640283483033811E-4</c:v>
                </c:pt>
                <c:pt idx="31">
                  <c:v>5.3301685838732908E-4</c:v>
                </c:pt>
                <c:pt idx="32">
                  <c:v>4.3121232996387425E-4</c:v>
                </c:pt>
                <c:pt idx="33">
                  <c:v>3.4456204339519117E-4</c:v>
                </c:pt>
                <c:pt idx="34">
                  <c:v>3.1273581833780753E-4</c:v>
                </c:pt>
                <c:pt idx="35">
                  <c:v>2.5613912761872517E-4</c:v>
                </c:pt>
                <c:pt idx="36">
                  <c:v>2.252745249420342E-4</c:v>
                </c:pt>
                <c:pt idx="37">
                  <c:v>1.826619090843505E-4</c:v>
                </c:pt>
                <c:pt idx="38">
                  <c:v>1.4098774398372835E-4</c:v>
                </c:pt>
                <c:pt idx="39">
                  <c:v>1.0866332901827497E-4</c:v>
                </c:pt>
                <c:pt idx="40">
                  <c:v>6.8170916722841456E-5</c:v>
                </c:pt>
                <c:pt idx="41">
                  <c:v>4.9610446194290799E-5</c:v>
                </c:pt>
                <c:pt idx="42">
                  <c:v>3.0934117547584411E-5</c:v>
                </c:pt>
                <c:pt idx="43">
                  <c:v>1.5907319622784045E-5</c:v>
                </c:pt>
                <c:pt idx="44">
                  <c:v>6.6039127348775713E-6</c:v>
                </c:pt>
                <c:pt idx="45">
                  <c:v>1.4598122887624104E-6</c:v>
                </c:pt>
                <c:pt idx="46">
                  <c:v>3.0123110720494184E-7</c:v>
                </c:pt>
                <c:pt idx="47">
                  <c:v>3.4757435446724059E-8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9B-4B1B-8B8B-521A22FDE542}"/>
            </c:ext>
          </c:extLst>
        </c:ser>
        <c:ser>
          <c:idx val="2"/>
          <c:order val="2"/>
          <c:tx>
            <c:strRef>
              <c:f>'TLF Time - r0'!$DL$7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r0'!$DL$8:$DL$108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0.11874532673756434</c:v>
                </c:pt>
                <c:pt idx="2">
                  <c:v>0.19108808820466927</c:v>
                </c:pt>
                <c:pt idx="3">
                  <c:v>0.1726819984406387</c:v>
                </c:pt>
                <c:pt idx="4">
                  <c:v>0.12842771124010446</c:v>
                </c:pt>
                <c:pt idx="5">
                  <c:v>8.0480884447071702E-2</c:v>
                </c:pt>
                <c:pt idx="6">
                  <c:v>5.8283381404144449E-2</c:v>
                </c:pt>
                <c:pt idx="7">
                  <c:v>4.7134344111340785E-2</c:v>
                </c:pt>
                <c:pt idx="8">
                  <c:v>3.6241699817333765E-2</c:v>
                </c:pt>
                <c:pt idx="9">
                  <c:v>2.9675265697320805E-2</c:v>
                </c:pt>
                <c:pt idx="10">
                  <c:v>2.5994661199472947E-2</c:v>
                </c:pt>
                <c:pt idx="11">
                  <c:v>2.1856654219274036E-2</c:v>
                </c:pt>
                <c:pt idx="12">
                  <c:v>1.6980945384803693E-2</c:v>
                </c:pt>
                <c:pt idx="13">
                  <c:v>1.2449130381810218E-2</c:v>
                </c:pt>
                <c:pt idx="14">
                  <c:v>8.9629666120653716E-3</c:v>
                </c:pt>
                <c:pt idx="15">
                  <c:v>7.167622762475576E-3</c:v>
                </c:pt>
                <c:pt idx="16">
                  <c:v>5.9000533630662669E-3</c:v>
                </c:pt>
                <c:pt idx="17">
                  <c:v>5.0306173449140013E-3</c:v>
                </c:pt>
                <c:pt idx="18">
                  <c:v>3.7881845685900687E-3</c:v>
                </c:pt>
                <c:pt idx="19">
                  <c:v>2.9070333420925091E-3</c:v>
                </c:pt>
                <c:pt idx="20">
                  <c:v>2.1491464816628279E-3</c:v>
                </c:pt>
                <c:pt idx="21">
                  <c:v>1.719118452644148E-3</c:v>
                </c:pt>
                <c:pt idx="22">
                  <c:v>1.5863878419617894E-3</c:v>
                </c:pt>
                <c:pt idx="23">
                  <c:v>1.3755057416336301E-3</c:v>
                </c:pt>
                <c:pt idx="24">
                  <c:v>1.2860370656889546E-3</c:v>
                </c:pt>
                <c:pt idx="25">
                  <c:v>1.3449554620427653E-3</c:v>
                </c:pt>
                <c:pt idx="26">
                  <c:v>1.3047107014191944E-3</c:v>
                </c:pt>
                <c:pt idx="27">
                  <c:v>1.2825912524479293E-3</c:v>
                </c:pt>
                <c:pt idx="28">
                  <c:v>1.270895527699313E-3</c:v>
                </c:pt>
                <c:pt idx="29">
                  <c:v>1.2310961064283786E-3</c:v>
                </c:pt>
                <c:pt idx="30">
                  <c:v>1.1580381856283587E-3</c:v>
                </c:pt>
                <c:pt idx="31">
                  <c:v>1.075853591470244E-3</c:v>
                </c:pt>
                <c:pt idx="32">
                  <c:v>1.0253660257360331E-3</c:v>
                </c:pt>
                <c:pt idx="33">
                  <c:v>9.3196444663338628E-4</c:v>
                </c:pt>
                <c:pt idx="34">
                  <c:v>9.0639361767918853E-4</c:v>
                </c:pt>
                <c:pt idx="35">
                  <c:v>8.4649269137862342E-4</c:v>
                </c:pt>
                <c:pt idx="36">
                  <c:v>7.0660046723167841E-4</c:v>
                </c:pt>
                <c:pt idx="37">
                  <c:v>6.4918787456397003E-4</c:v>
                </c:pt>
                <c:pt idx="38">
                  <c:v>5.7010117227763307E-4</c:v>
                </c:pt>
                <c:pt idx="39">
                  <c:v>5.0421321505506088E-4</c:v>
                </c:pt>
                <c:pt idx="40">
                  <c:v>4.1847147281776211E-4</c:v>
                </c:pt>
                <c:pt idx="41">
                  <c:v>3.9346010142531394E-4</c:v>
                </c:pt>
                <c:pt idx="42">
                  <c:v>3.3348959085089937E-4</c:v>
                </c:pt>
                <c:pt idx="43">
                  <c:v>2.8924790953741567E-4</c:v>
                </c:pt>
                <c:pt idx="44">
                  <c:v>2.6264444995929197E-4</c:v>
                </c:pt>
                <c:pt idx="45">
                  <c:v>2.2877082544937714E-4</c:v>
                </c:pt>
                <c:pt idx="46">
                  <c:v>2.1784887782596663E-4</c:v>
                </c:pt>
                <c:pt idx="47">
                  <c:v>1.3973078863161413E-4</c:v>
                </c:pt>
                <c:pt idx="48">
                  <c:v>1.3346542061420919E-4</c:v>
                </c:pt>
                <c:pt idx="49">
                  <c:v>1.2936829856995325E-4</c:v>
                </c:pt>
                <c:pt idx="50">
                  <c:v>1.173831032421231E-4</c:v>
                </c:pt>
                <c:pt idx="51">
                  <c:v>8.6610153974939975E-5</c:v>
                </c:pt>
                <c:pt idx="52">
                  <c:v>8.5805759769240275E-5</c:v>
                </c:pt>
                <c:pt idx="53">
                  <c:v>7.4922779339185483E-5</c:v>
                </c:pt>
                <c:pt idx="54">
                  <c:v>7.533750161132824E-5</c:v>
                </c:pt>
                <c:pt idx="55">
                  <c:v>6.6277629156129161E-5</c:v>
                </c:pt>
                <c:pt idx="56">
                  <c:v>6.1498581228148564E-5</c:v>
                </c:pt>
                <c:pt idx="57">
                  <c:v>4.5641716903334703E-5</c:v>
                </c:pt>
                <c:pt idx="58">
                  <c:v>3.0867583879618362E-5</c:v>
                </c:pt>
                <c:pt idx="59">
                  <c:v>2.7402287041915488E-5</c:v>
                </c:pt>
                <c:pt idx="60">
                  <c:v>1.8072427604180524E-5</c:v>
                </c:pt>
                <c:pt idx="61">
                  <c:v>1.3092976967513503E-5</c:v>
                </c:pt>
                <c:pt idx="62">
                  <c:v>7.0085280621171348E-6</c:v>
                </c:pt>
                <c:pt idx="63">
                  <c:v>2.482766890948564E-6</c:v>
                </c:pt>
                <c:pt idx="64">
                  <c:v>2.2016464245967649E-6</c:v>
                </c:pt>
                <c:pt idx="65">
                  <c:v>9.2964589862872239E-7</c:v>
                </c:pt>
                <c:pt idx="66">
                  <c:v>4.1750564309673162E-8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9B-4B1B-8B8B-521A22FDE542}"/>
            </c:ext>
          </c:extLst>
        </c:ser>
        <c:ser>
          <c:idx val="3"/>
          <c:order val="3"/>
          <c:tx>
            <c:strRef>
              <c:f>'TLF Time - r0'!$DM$7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r0'!$DM$8:$DM$108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0.16764123430400943</c:v>
                </c:pt>
                <c:pt idx="2">
                  <c:v>0.46795641699330959</c:v>
                </c:pt>
                <c:pt idx="3">
                  <c:v>0.20642092945921794</c:v>
                </c:pt>
                <c:pt idx="4">
                  <c:v>4.7571139465396893E-2</c:v>
                </c:pt>
                <c:pt idx="5">
                  <c:v>2.7053307958911955E-2</c:v>
                </c:pt>
                <c:pt idx="6">
                  <c:v>2.3085726634677211E-2</c:v>
                </c:pt>
                <c:pt idx="7">
                  <c:v>1.9537089798872972E-2</c:v>
                </c:pt>
                <c:pt idx="8">
                  <c:v>1.4664928025452021E-2</c:v>
                </c:pt>
                <c:pt idx="9">
                  <c:v>1.0535813450164588E-2</c:v>
                </c:pt>
                <c:pt idx="10">
                  <c:v>7.1898127667856795E-3</c:v>
                </c:pt>
                <c:pt idx="11">
                  <c:v>4.2002387134469493E-3</c:v>
                </c:pt>
                <c:pt idx="12">
                  <c:v>2.2291991614892988E-3</c:v>
                </c:pt>
                <c:pt idx="13">
                  <c:v>9.9867385575984498E-4</c:v>
                </c:pt>
                <c:pt idx="14">
                  <c:v>5.2276673300410146E-4</c:v>
                </c:pt>
                <c:pt idx="15">
                  <c:v>2.2143180690455637E-4</c:v>
                </c:pt>
                <c:pt idx="16">
                  <c:v>8.7904944532239061E-5</c:v>
                </c:pt>
                <c:pt idx="17">
                  <c:v>3.710198870401314E-5</c:v>
                </c:pt>
                <c:pt idx="18">
                  <c:v>1.5514330420064459E-5</c:v>
                </c:pt>
                <c:pt idx="19">
                  <c:v>1.5226494976278475E-5</c:v>
                </c:pt>
                <c:pt idx="20">
                  <c:v>6.0157607751270335E-6</c:v>
                </c:pt>
                <c:pt idx="21">
                  <c:v>4.6341506449543187E-6</c:v>
                </c:pt>
                <c:pt idx="22">
                  <c:v>1.727012662715895E-6</c:v>
                </c:pt>
                <c:pt idx="23">
                  <c:v>1.0649911420081354E-6</c:v>
                </c:pt>
                <c:pt idx="24">
                  <c:v>9.7864050887234041E-7</c:v>
                </c:pt>
                <c:pt idx="25">
                  <c:v>5.4688734319336676E-7</c:v>
                </c:pt>
                <c:pt idx="26">
                  <c:v>4.6053671005757203E-7</c:v>
                </c:pt>
                <c:pt idx="27">
                  <c:v>1.1513417751439301E-7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9B-4B1B-8B8B-521A22FDE542}"/>
            </c:ext>
          </c:extLst>
        </c:ser>
        <c:ser>
          <c:idx val="4"/>
          <c:order val="4"/>
          <c:tx>
            <c:strRef>
              <c:f>'TLF Time - r0'!$DN$7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79B-4B1B-8B8B-521A22FDE542}"/>
              </c:ext>
            </c:extLst>
          </c:dPt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r0'!$DN$8:$DN$108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9.1974926701500273E-2</c:v>
                </c:pt>
                <c:pt idx="2">
                  <c:v>0.25778264156008329</c:v>
                </c:pt>
                <c:pt idx="3">
                  <c:v>0.22535807940180455</c:v>
                </c:pt>
                <c:pt idx="4">
                  <c:v>0.16088292454165243</c:v>
                </c:pt>
                <c:pt idx="5">
                  <c:v>9.7596917985920822E-2</c:v>
                </c:pt>
                <c:pt idx="6">
                  <c:v>5.9316256745674686E-2</c:v>
                </c:pt>
                <c:pt idx="7">
                  <c:v>3.3051799875927095E-2</c:v>
                </c:pt>
                <c:pt idx="8">
                  <c:v>1.7231773365755914E-2</c:v>
                </c:pt>
                <c:pt idx="9">
                  <c:v>1.0125089297973257E-2</c:v>
                </c:pt>
                <c:pt idx="10">
                  <c:v>8.4168901919012863E-3</c:v>
                </c:pt>
                <c:pt idx="11">
                  <c:v>7.1575841151650874E-3</c:v>
                </c:pt>
                <c:pt idx="12">
                  <c:v>6.2593441707207058E-3</c:v>
                </c:pt>
                <c:pt idx="13">
                  <c:v>5.3578946054541202E-3</c:v>
                </c:pt>
                <c:pt idx="14">
                  <c:v>4.5988679116213092E-3</c:v>
                </c:pt>
                <c:pt idx="15">
                  <c:v>3.7740277807271354E-3</c:v>
                </c:pt>
                <c:pt idx="16">
                  <c:v>3.5524991031703444E-3</c:v>
                </c:pt>
                <c:pt idx="17">
                  <c:v>2.4723158046430251E-3</c:v>
                </c:pt>
                <c:pt idx="18">
                  <c:v>1.7140347802941608E-3</c:v>
                </c:pt>
                <c:pt idx="19">
                  <c:v>1.3288154408049473E-3</c:v>
                </c:pt>
                <c:pt idx="20">
                  <c:v>7.4570190435881113E-4</c:v>
                </c:pt>
                <c:pt idx="21">
                  <c:v>4.8919160188122697E-4</c:v>
                </c:pt>
                <c:pt idx="22">
                  <c:v>2.9288600512923353E-4</c:v>
                </c:pt>
                <c:pt idx="23">
                  <c:v>2.1942135075433392E-4</c:v>
                </c:pt>
                <c:pt idx="24">
                  <c:v>1.3587394813998423E-4</c:v>
                </c:pt>
                <c:pt idx="25">
                  <c:v>6.5359551288524998E-5</c:v>
                </c:pt>
                <c:pt idx="26">
                  <c:v>3.0540028429459595E-5</c:v>
                </c:pt>
                <c:pt idx="27">
                  <c:v>1.5950842873985266E-5</c:v>
                </c:pt>
                <c:pt idx="28">
                  <c:v>1.0893258548087498E-5</c:v>
                </c:pt>
                <c:pt idx="29">
                  <c:v>9.466760404885565E-6</c:v>
                </c:pt>
                <c:pt idx="30">
                  <c:v>6.937968241936681E-6</c:v>
                </c:pt>
                <c:pt idx="31">
                  <c:v>9.3046583431580727E-6</c:v>
                </c:pt>
                <c:pt idx="32">
                  <c:v>6.6786049431726928E-6</c:v>
                </c:pt>
                <c:pt idx="33">
                  <c:v>4.7982210271337789E-6</c:v>
                </c:pt>
                <c:pt idx="34">
                  <c:v>2.3666901012213912E-6</c:v>
                </c:pt>
                <c:pt idx="35">
                  <c:v>1.1347144320924477E-6</c:v>
                </c:pt>
                <c:pt idx="36">
                  <c:v>7.4566948394646568E-7</c:v>
                </c:pt>
                <c:pt idx="37">
                  <c:v>6.4840824690997013E-8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9B-4B1B-8B8B-521A22FDE542}"/>
            </c:ext>
          </c:extLst>
        </c:ser>
        <c:ser>
          <c:idx val="6"/>
          <c:order val="5"/>
          <c:tx>
            <c:strRef>
              <c:f>'TLF Time - r0'!$DO$7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r0'!$DO$8:$DO$108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2.9250235607037819E-2</c:v>
                </c:pt>
                <c:pt idx="2">
                  <c:v>9.5647667130005595E-2</c:v>
                </c:pt>
                <c:pt idx="3">
                  <c:v>0.15664886465943001</c:v>
                </c:pt>
                <c:pt idx="4">
                  <c:v>0.13838856031284114</c:v>
                </c:pt>
                <c:pt idx="5">
                  <c:v>0.11337352322258372</c:v>
                </c:pt>
                <c:pt idx="6">
                  <c:v>8.1944513150148571E-2</c:v>
                </c:pt>
                <c:pt idx="7">
                  <c:v>6.4214288342679546E-2</c:v>
                </c:pt>
                <c:pt idx="8">
                  <c:v>5.0976712664263013E-2</c:v>
                </c:pt>
                <c:pt idx="9">
                  <c:v>4.2983851804321481E-2</c:v>
                </c:pt>
                <c:pt idx="10">
                  <c:v>3.5894100661631963E-2</c:v>
                </c:pt>
                <c:pt idx="11">
                  <c:v>2.7649952904989502E-2</c:v>
                </c:pt>
                <c:pt idx="12">
                  <c:v>2.103240572801611E-2</c:v>
                </c:pt>
                <c:pt idx="13">
                  <c:v>1.6696832357020144E-2</c:v>
                </c:pt>
                <c:pt idx="14">
                  <c:v>1.3218648980067412E-2</c:v>
                </c:pt>
                <c:pt idx="15">
                  <c:v>1.132964833772114E-2</c:v>
                </c:pt>
                <c:pt idx="16">
                  <c:v>9.3689928520433192E-3</c:v>
                </c:pt>
                <c:pt idx="17">
                  <c:v>7.7227924487700194E-3</c:v>
                </c:pt>
                <c:pt idx="18">
                  <c:v>6.2600912694492942E-3</c:v>
                </c:pt>
                <c:pt idx="19">
                  <c:v>5.5218840411610541E-3</c:v>
                </c:pt>
                <c:pt idx="20">
                  <c:v>5.0814753448473462E-3</c:v>
                </c:pt>
                <c:pt idx="21">
                  <c:v>4.6673845261543997E-3</c:v>
                </c:pt>
                <c:pt idx="22">
                  <c:v>4.381636256099504E-3</c:v>
                </c:pt>
                <c:pt idx="23">
                  <c:v>4.0702960278165973E-3</c:v>
                </c:pt>
                <c:pt idx="24">
                  <c:v>3.872410401353177E-3</c:v>
                </c:pt>
                <c:pt idx="25">
                  <c:v>3.7803374252837561E-3</c:v>
                </c:pt>
                <c:pt idx="26">
                  <c:v>3.6051532780117636E-3</c:v>
                </c:pt>
                <c:pt idx="27">
                  <c:v>3.5594071577341527E-3</c:v>
                </c:pt>
                <c:pt idx="28">
                  <c:v>3.4156091252977518E-3</c:v>
                </c:pt>
                <c:pt idx="29">
                  <c:v>3.3180587574466788E-3</c:v>
                </c:pt>
                <c:pt idx="30">
                  <c:v>3.1474940972194537E-3</c:v>
                </c:pt>
                <c:pt idx="31">
                  <c:v>2.9627938066352404E-3</c:v>
                </c:pt>
                <c:pt idx="32">
                  <c:v>2.8230345257294069E-3</c:v>
                </c:pt>
                <c:pt idx="33">
                  <c:v>2.6066445540180901E-3</c:v>
                </c:pt>
                <c:pt idx="34">
                  <c:v>2.405446095416851E-3</c:v>
                </c:pt>
                <c:pt idx="35">
                  <c:v>2.1811502015917747E-3</c:v>
                </c:pt>
                <c:pt idx="36">
                  <c:v>1.9464406641143514E-3</c:v>
                </c:pt>
                <c:pt idx="37">
                  <c:v>1.7346437823789742E-3</c:v>
                </c:pt>
                <c:pt idx="38">
                  <c:v>1.4933217791603267E-3</c:v>
                </c:pt>
                <c:pt idx="39">
                  <c:v>1.2476442595851845E-3</c:v>
                </c:pt>
                <c:pt idx="40">
                  <c:v>1.057704150838764E-3</c:v>
                </c:pt>
                <c:pt idx="41">
                  <c:v>9.6406054917412272E-4</c:v>
                </c:pt>
                <c:pt idx="42">
                  <c:v>9.0023243674985118E-4</c:v>
                </c:pt>
                <c:pt idx="43">
                  <c:v>8.0893817421083449E-4</c:v>
                </c:pt>
                <c:pt idx="44">
                  <c:v>7.422063842155664E-4</c:v>
                </c:pt>
                <c:pt idx="45">
                  <c:v>7.0444537725819652E-4</c:v>
                </c:pt>
                <c:pt idx="46">
                  <c:v>6.8604662028560874E-4</c:v>
                </c:pt>
                <c:pt idx="47">
                  <c:v>6.5459451277794986E-4</c:v>
                </c:pt>
                <c:pt idx="48">
                  <c:v>6.3663130744101158E-4</c:v>
                </c:pt>
                <c:pt idx="49">
                  <c:v>5.8938055424024823E-4</c:v>
                </c:pt>
                <c:pt idx="50">
                  <c:v>5.0161030038966821E-4</c:v>
                </c:pt>
                <c:pt idx="51">
                  <c:v>4.1704729040159809E-4</c:v>
                </c:pt>
                <c:pt idx="52">
                  <c:v>3.1302964068785058E-4</c:v>
                </c:pt>
                <c:pt idx="53">
                  <c:v>2.436713423442719E-4</c:v>
                </c:pt>
                <c:pt idx="54">
                  <c:v>1.6132568613769015E-4</c:v>
                </c:pt>
                <c:pt idx="55">
                  <c:v>9.0673931421576644E-5</c:v>
                </c:pt>
                <c:pt idx="56">
                  <c:v>5.276774058565698E-5</c:v>
                </c:pt>
                <c:pt idx="57">
                  <c:v>2.8878393297002866E-5</c:v>
                </c:pt>
                <c:pt idx="58">
                  <c:v>1.5363094057454908E-5</c:v>
                </c:pt>
                <c:pt idx="59">
                  <c:v>5.7677595387524012E-6</c:v>
                </c:pt>
                <c:pt idx="60">
                  <c:v>1.1086768907441685E-6</c:v>
                </c:pt>
                <c:pt idx="61">
                  <c:v>3.1676482592690531E-7</c:v>
                </c:pt>
                <c:pt idx="62">
                  <c:v>1.9797801620431584E-7</c:v>
                </c:pt>
                <c:pt idx="63">
                  <c:v>5.2794137654484217E-8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9B-4B1B-8B8B-521A22FDE542}"/>
            </c:ext>
          </c:extLst>
        </c:ser>
        <c:ser>
          <c:idx val="7"/>
          <c:order val="6"/>
          <c:tx>
            <c:strRef>
              <c:f>'TLF Time - r0'!$DP$7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r0'!$DP$8:$DP$108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5.6002627444126034E-2</c:v>
                </c:pt>
                <c:pt idx="2">
                  <c:v>0.15255795718520745</c:v>
                </c:pt>
                <c:pt idx="3">
                  <c:v>0.1990469826938259</c:v>
                </c:pt>
                <c:pt idx="4">
                  <c:v>0.14887578060197112</c:v>
                </c:pt>
                <c:pt idx="5">
                  <c:v>0.11695053926521784</c:v>
                </c:pt>
                <c:pt idx="6">
                  <c:v>7.8338914251918204E-2</c:v>
                </c:pt>
                <c:pt idx="7">
                  <c:v>5.6447332028948964E-2</c:v>
                </c:pt>
                <c:pt idx="8">
                  <c:v>3.9235968497499926E-2</c:v>
                </c:pt>
                <c:pt idx="9">
                  <c:v>3.0790342768485454E-2</c:v>
                </c:pt>
                <c:pt idx="10">
                  <c:v>2.3249908234100562E-2</c:v>
                </c:pt>
                <c:pt idx="11">
                  <c:v>1.7501594970899918E-2</c:v>
                </c:pt>
                <c:pt idx="12">
                  <c:v>1.3781686196264999E-2</c:v>
                </c:pt>
                <c:pt idx="13">
                  <c:v>1.0932793956326138E-2</c:v>
                </c:pt>
                <c:pt idx="14">
                  <c:v>8.4044609471819014E-3</c:v>
                </c:pt>
                <c:pt idx="15">
                  <c:v>6.4077914805209697E-3</c:v>
                </c:pt>
                <c:pt idx="16">
                  <c:v>5.0310136518461612E-3</c:v>
                </c:pt>
                <c:pt idx="17">
                  <c:v>3.6734372869015636E-3</c:v>
                </c:pt>
                <c:pt idx="18">
                  <c:v>2.9685725960655143E-3</c:v>
                </c:pt>
                <c:pt idx="19">
                  <c:v>2.529233899737058E-3</c:v>
                </c:pt>
                <c:pt idx="20">
                  <c:v>2.2408963032842263E-3</c:v>
                </c:pt>
                <c:pt idx="21">
                  <c:v>1.9438983206215696E-3</c:v>
                </c:pt>
                <c:pt idx="22">
                  <c:v>1.7688033292707769E-3</c:v>
                </c:pt>
                <c:pt idx="23">
                  <c:v>1.6231746937333657E-3</c:v>
                </c:pt>
                <c:pt idx="24">
                  <c:v>1.587796654394827E-3</c:v>
                </c:pt>
                <c:pt idx="25">
                  <c:v>1.5521161262441001E-3</c:v>
                </c:pt>
                <c:pt idx="26">
                  <c:v>1.541719717286065E-3</c:v>
                </c:pt>
                <c:pt idx="27">
                  <c:v>1.4910725687757632E-3</c:v>
                </c:pt>
                <c:pt idx="28">
                  <c:v>1.4764150130721196E-3</c:v>
                </c:pt>
                <c:pt idx="29">
                  <c:v>1.4461464043220653E-3</c:v>
                </c:pt>
                <c:pt idx="30">
                  <c:v>1.3857275520093345E-3</c:v>
                </c:pt>
                <c:pt idx="31">
                  <c:v>1.3307469224722488E-3</c:v>
                </c:pt>
                <c:pt idx="32">
                  <c:v>1.259017618921175E-3</c:v>
                </c:pt>
                <c:pt idx="33">
                  <c:v>1.1911417598036292E-3</c:v>
                </c:pt>
                <c:pt idx="34">
                  <c:v>1.0611833599063179E-3</c:v>
                </c:pt>
                <c:pt idx="35">
                  <c:v>9.2485296742182341E-4</c:v>
                </c:pt>
                <c:pt idx="36">
                  <c:v>7.8061183491423178E-4</c:v>
                </c:pt>
                <c:pt idx="37">
                  <c:v>6.127897267434435E-4</c:v>
                </c:pt>
                <c:pt idx="38">
                  <c:v>4.7292810616883849E-4</c:v>
                </c:pt>
                <c:pt idx="39">
                  <c:v>3.7591468342507297E-4</c:v>
                </c:pt>
                <c:pt idx="40">
                  <c:v>3.176461320163759E-4</c:v>
                </c:pt>
                <c:pt idx="41">
                  <c:v>2.4639686505855725E-4</c:v>
                </c:pt>
                <c:pt idx="42">
                  <c:v>1.901076426165703E-4</c:v>
                </c:pt>
                <c:pt idx="43">
                  <c:v>1.5152716737508231E-4</c:v>
                </c:pt>
                <c:pt idx="44">
                  <c:v>1.1234171450921781E-4</c:v>
                </c:pt>
                <c:pt idx="45">
                  <c:v>7.661515545228849E-5</c:v>
                </c:pt>
                <c:pt idx="46">
                  <c:v>4.5761296609087265E-5</c:v>
                </c:pt>
                <c:pt idx="47">
                  <c:v>3.0505339124810431E-5</c:v>
                </c:pt>
                <c:pt idx="48">
                  <c:v>1.8589910262090771E-5</c:v>
                </c:pt>
                <c:pt idx="49">
                  <c:v>1.0639715176534443E-5</c:v>
                </c:pt>
                <c:pt idx="50">
                  <c:v>3.8205652148124297E-6</c:v>
                </c:pt>
                <c:pt idx="51">
                  <c:v>1.6308092483192471E-6</c:v>
                </c:pt>
                <c:pt idx="52">
                  <c:v>5.0633996822815336E-7</c:v>
                </c:pt>
                <c:pt idx="53">
                  <c:v>1.9727531229668311E-8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9B-4B1B-8B8B-521A22FDE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408628323633458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Time - r0'!$DQ$7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r0'!$DQ$8:$DQ$108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1.5600807741231676E-2</c:v>
                </c:pt>
                <c:pt idx="2">
                  <c:v>5.7777397727711712E-2</c:v>
                </c:pt>
                <c:pt idx="3">
                  <c:v>7.1692690051285146E-2</c:v>
                </c:pt>
                <c:pt idx="4">
                  <c:v>6.7953746823557218E-2</c:v>
                </c:pt>
                <c:pt idx="5">
                  <c:v>6.6141297333909194E-2</c:v>
                </c:pt>
                <c:pt idx="6">
                  <c:v>6.3805906825656081E-2</c:v>
                </c:pt>
                <c:pt idx="7">
                  <c:v>6.0913746088398862E-2</c:v>
                </c:pt>
                <c:pt idx="8">
                  <c:v>5.7054971344519229E-2</c:v>
                </c:pt>
                <c:pt idx="9">
                  <c:v>5.1926452525718807E-2</c:v>
                </c:pt>
                <c:pt idx="10">
                  <c:v>4.7815528281000649E-2</c:v>
                </c:pt>
                <c:pt idx="11">
                  <c:v>4.1683234181946097E-2</c:v>
                </c:pt>
                <c:pt idx="12">
                  <c:v>3.63747137998819E-2</c:v>
                </c:pt>
                <c:pt idx="13">
                  <c:v>3.1993962582017185E-2</c:v>
                </c:pt>
                <c:pt idx="14">
                  <c:v>2.6412809278821021E-2</c:v>
                </c:pt>
                <c:pt idx="15">
                  <c:v>2.2930382308483908E-2</c:v>
                </c:pt>
                <c:pt idx="16">
                  <c:v>1.935827022566327E-2</c:v>
                </c:pt>
                <c:pt idx="17">
                  <c:v>1.6557811376004084E-2</c:v>
                </c:pt>
                <c:pt idx="18">
                  <c:v>1.3778099004261999E-2</c:v>
                </c:pt>
                <c:pt idx="19">
                  <c:v>1.1250273075734792E-2</c:v>
                </c:pt>
                <c:pt idx="20">
                  <c:v>9.6624923338431961E-3</c:v>
                </c:pt>
                <c:pt idx="21">
                  <c:v>8.5405164947038471E-3</c:v>
                </c:pt>
                <c:pt idx="22">
                  <c:v>7.3402371695967701E-3</c:v>
                </c:pt>
                <c:pt idx="23">
                  <c:v>7.0402287184321817E-3</c:v>
                </c:pt>
                <c:pt idx="24">
                  <c:v>6.7223674232104501E-3</c:v>
                </c:pt>
                <c:pt idx="25">
                  <c:v>6.5473639547956831E-3</c:v>
                </c:pt>
                <c:pt idx="26">
                  <c:v>6.5746868733035698E-3</c:v>
                </c:pt>
                <c:pt idx="27">
                  <c:v>6.5576582764671392E-3</c:v>
                </c:pt>
                <c:pt idx="28">
                  <c:v>6.4986281457241691E-3</c:v>
                </c:pt>
                <c:pt idx="29">
                  <c:v>6.4084344551682861E-3</c:v>
                </c:pt>
                <c:pt idx="30">
                  <c:v>6.3855484419123214E-3</c:v>
                </c:pt>
                <c:pt idx="31">
                  <c:v>6.3942819550168971E-3</c:v>
                </c:pt>
                <c:pt idx="32">
                  <c:v>6.3726060068296378E-3</c:v>
                </c:pt>
                <c:pt idx="33">
                  <c:v>6.3914584698565825E-3</c:v>
                </c:pt>
                <c:pt idx="34">
                  <c:v>6.475899967042383E-3</c:v>
                </c:pt>
                <c:pt idx="35">
                  <c:v>6.6465366789048635E-3</c:v>
                </c:pt>
                <c:pt idx="36">
                  <c:v>6.8415851382403713E-3</c:v>
                </c:pt>
                <c:pt idx="37">
                  <c:v>6.6286312233229941E-3</c:v>
                </c:pt>
                <c:pt idx="38">
                  <c:v>6.7350292634945925E-3</c:v>
                </c:pt>
                <c:pt idx="39">
                  <c:v>6.6559541418308808E-3</c:v>
                </c:pt>
                <c:pt idx="40">
                  <c:v>6.5682682672869551E-3</c:v>
                </c:pt>
                <c:pt idx="41">
                  <c:v>6.607761985181539E-3</c:v>
                </c:pt>
                <c:pt idx="42">
                  <c:v>6.2709430038834111E-3</c:v>
                </c:pt>
                <c:pt idx="43">
                  <c:v>6.1919555680942425E-3</c:v>
                </c:pt>
                <c:pt idx="44">
                  <c:v>5.8638700999006886E-3</c:v>
                </c:pt>
                <c:pt idx="45">
                  <c:v>5.6620347538754801E-3</c:v>
                </c:pt>
                <c:pt idx="46">
                  <c:v>5.2724113389269987E-3</c:v>
                </c:pt>
                <c:pt idx="47">
                  <c:v>4.6553132282366651E-3</c:v>
                </c:pt>
                <c:pt idx="48">
                  <c:v>4.1164484548144231E-3</c:v>
                </c:pt>
                <c:pt idx="49">
                  <c:v>3.6715829389032686E-3</c:v>
                </c:pt>
                <c:pt idx="50">
                  <c:v>3.1492732585949191E-3</c:v>
                </c:pt>
                <c:pt idx="51">
                  <c:v>2.7859906803594336E-3</c:v>
                </c:pt>
                <c:pt idx="52">
                  <c:v>2.406170546184964E-3</c:v>
                </c:pt>
                <c:pt idx="53">
                  <c:v>2.2006348562540017E-3</c:v>
                </c:pt>
                <c:pt idx="54">
                  <c:v>1.8405966553766413E-3</c:v>
                </c:pt>
                <c:pt idx="55">
                  <c:v>1.6257662627440228E-3</c:v>
                </c:pt>
                <c:pt idx="56">
                  <c:v>1.4261230635824122E-3</c:v>
                </c:pt>
                <c:pt idx="57">
                  <c:v>1.1672042132291074E-3</c:v>
                </c:pt>
                <c:pt idx="58">
                  <c:v>9.8564184139845437E-4</c:v>
                </c:pt>
                <c:pt idx="59">
                  <c:v>7.8655983183392481E-4</c:v>
                </c:pt>
                <c:pt idx="60">
                  <c:v>7.1395592771155412E-4</c:v>
                </c:pt>
                <c:pt idx="61">
                  <c:v>6.3302186550751038E-4</c:v>
                </c:pt>
                <c:pt idx="62">
                  <c:v>6.221137427142461E-4</c:v>
                </c:pt>
                <c:pt idx="63">
                  <c:v>5.8777595424284459E-4</c:v>
                </c:pt>
                <c:pt idx="64">
                  <c:v>5.7800774781865136E-4</c:v>
                </c:pt>
                <c:pt idx="65">
                  <c:v>5.1917052599967687E-4</c:v>
                </c:pt>
                <c:pt idx="66">
                  <c:v>4.9063754242308338E-4</c:v>
                </c:pt>
                <c:pt idx="67">
                  <c:v>4.6498065553153068E-4</c:v>
                </c:pt>
                <c:pt idx="68">
                  <c:v>4.2899437261870345E-4</c:v>
                </c:pt>
                <c:pt idx="69">
                  <c:v>4.1919109184469257E-4</c:v>
                </c:pt>
                <c:pt idx="70">
                  <c:v>3.9509501352002167E-4</c:v>
                </c:pt>
                <c:pt idx="71">
                  <c:v>3.6636912101943152E-4</c:v>
                </c:pt>
                <c:pt idx="72">
                  <c:v>3.3317124891710118E-4</c:v>
                </c:pt>
                <c:pt idx="73">
                  <c:v>3.0367372072052446E-4</c:v>
                </c:pt>
                <c:pt idx="74">
                  <c:v>2.8124367401218822E-4</c:v>
                </c:pt>
                <c:pt idx="75">
                  <c:v>2.4865960303166527E-4</c:v>
                </c:pt>
                <c:pt idx="76">
                  <c:v>2.1972326443216972E-4</c:v>
                </c:pt>
                <c:pt idx="77">
                  <c:v>1.8212356142773426E-4</c:v>
                </c:pt>
                <c:pt idx="78">
                  <c:v>1.4620742721454218E-4</c:v>
                </c:pt>
                <c:pt idx="79">
                  <c:v>1.1371104210856321E-4</c:v>
                </c:pt>
                <c:pt idx="80">
                  <c:v>7.9969517584060497E-5</c:v>
                </c:pt>
                <c:pt idx="81">
                  <c:v>6.1011831507663711E-5</c:v>
                </c:pt>
                <c:pt idx="82">
                  <c:v>4.2860855477071025E-5</c:v>
                </c:pt>
                <c:pt idx="83">
                  <c:v>3.0760204790009234E-5</c:v>
                </c:pt>
                <c:pt idx="84">
                  <c:v>1.9255818049846146E-5</c:v>
                </c:pt>
                <c:pt idx="85">
                  <c:v>1.0382007546000837E-5</c:v>
                </c:pt>
                <c:pt idx="86">
                  <c:v>6.4361431915241666E-6</c:v>
                </c:pt>
                <c:pt idx="87">
                  <c:v>2.2096840385069349E-6</c:v>
                </c:pt>
                <c:pt idx="88">
                  <c:v>8.7685874543925983E-7</c:v>
                </c:pt>
                <c:pt idx="89">
                  <c:v>9.1193309525683023E-7</c:v>
                </c:pt>
                <c:pt idx="90">
                  <c:v>3.5074349817570392E-7</c:v>
                </c:pt>
                <c:pt idx="91">
                  <c:v>3.5074349817570387E-7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19-48C5-B5AF-42A274BCD820}"/>
            </c:ext>
          </c:extLst>
        </c:ser>
        <c:ser>
          <c:idx val="5"/>
          <c:order val="1"/>
          <c:tx>
            <c:strRef>
              <c:f>'TLF Time - r0'!$DR$7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r0'!$DR$8:$DR$108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4.9802592575141129E-2</c:v>
                </c:pt>
                <c:pt idx="2">
                  <c:v>9.1247160556860121E-2</c:v>
                </c:pt>
                <c:pt idx="3">
                  <c:v>9.1651781502968752E-2</c:v>
                </c:pt>
                <c:pt idx="4">
                  <c:v>8.6691005410652278E-2</c:v>
                </c:pt>
                <c:pt idx="5">
                  <c:v>8.3529829600437894E-2</c:v>
                </c:pt>
                <c:pt idx="6">
                  <c:v>7.5166978419610883E-2</c:v>
                </c:pt>
                <c:pt idx="7">
                  <c:v>6.1734298943914002E-2</c:v>
                </c:pt>
                <c:pt idx="8">
                  <c:v>4.9590557245285938E-2</c:v>
                </c:pt>
                <c:pt idx="9">
                  <c:v>3.6364417480121869E-2</c:v>
                </c:pt>
                <c:pt idx="10">
                  <c:v>3.0112744302978178E-2</c:v>
                </c:pt>
                <c:pt idx="11">
                  <c:v>2.5068100281002963E-2</c:v>
                </c:pt>
                <c:pt idx="12">
                  <c:v>2.0637723135286189E-2</c:v>
                </c:pt>
                <c:pt idx="13">
                  <c:v>1.8300890223427034E-2</c:v>
                </c:pt>
                <c:pt idx="14">
                  <c:v>1.5195387426347949E-2</c:v>
                </c:pt>
                <c:pt idx="15">
                  <c:v>1.3600893214955464E-2</c:v>
                </c:pt>
                <c:pt idx="16">
                  <c:v>1.1721009102752694E-2</c:v>
                </c:pt>
                <c:pt idx="17">
                  <c:v>1.0668717472504462E-2</c:v>
                </c:pt>
                <c:pt idx="18">
                  <c:v>9.438941232140792E-3</c:v>
                </c:pt>
                <c:pt idx="19">
                  <c:v>8.5466438061646329E-3</c:v>
                </c:pt>
                <c:pt idx="20">
                  <c:v>7.0685611484181373E-3</c:v>
                </c:pt>
                <c:pt idx="21">
                  <c:v>5.9249466614303779E-3</c:v>
                </c:pt>
                <c:pt idx="22">
                  <c:v>5.1764910977179423E-3</c:v>
                </c:pt>
                <c:pt idx="23">
                  <c:v>4.6672622325078976E-3</c:v>
                </c:pt>
                <c:pt idx="24">
                  <c:v>4.7573903893947354E-3</c:v>
                </c:pt>
                <c:pt idx="25">
                  <c:v>4.5860226425250639E-3</c:v>
                </c:pt>
                <c:pt idx="26">
                  <c:v>4.8020721638852943E-3</c:v>
                </c:pt>
                <c:pt idx="27">
                  <c:v>4.8072332672489098E-3</c:v>
                </c:pt>
                <c:pt idx="28">
                  <c:v>4.9703814791320832E-3</c:v>
                </c:pt>
                <c:pt idx="29">
                  <c:v>5.0099977262472416E-3</c:v>
                </c:pt>
                <c:pt idx="30">
                  <c:v>5.1103047258789858E-3</c:v>
                </c:pt>
                <c:pt idx="31">
                  <c:v>5.4251320310595205E-3</c:v>
                </c:pt>
                <c:pt idx="32">
                  <c:v>5.4133761845090635E-3</c:v>
                </c:pt>
                <c:pt idx="33">
                  <c:v>5.3601881470673601E-3</c:v>
                </c:pt>
                <c:pt idx="34">
                  <c:v>5.3890043075142131E-3</c:v>
                </c:pt>
                <c:pt idx="35">
                  <c:v>5.619103499142063E-3</c:v>
                </c:pt>
                <c:pt idx="36">
                  <c:v>5.6980014774136254E-3</c:v>
                </c:pt>
                <c:pt idx="37">
                  <c:v>6.0631017523953019E-3</c:v>
                </c:pt>
                <c:pt idx="38">
                  <c:v>6.0085278631244804E-3</c:v>
                </c:pt>
                <c:pt idx="39">
                  <c:v>6.3765909937408237E-3</c:v>
                </c:pt>
                <c:pt idx="40">
                  <c:v>6.7403532048874891E-3</c:v>
                </c:pt>
                <c:pt idx="41">
                  <c:v>6.984932158729926E-3</c:v>
                </c:pt>
                <c:pt idx="42">
                  <c:v>6.9727940082266087E-3</c:v>
                </c:pt>
                <c:pt idx="43">
                  <c:v>7.092885237418879E-3</c:v>
                </c:pt>
                <c:pt idx="44">
                  <c:v>7.2164649901810011E-3</c:v>
                </c:pt>
                <c:pt idx="45">
                  <c:v>7.2515891658500491E-3</c:v>
                </c:pt>
                <c:pt idx="46">
                  <c:v>7.2224384894444445E-3</c:v>
                </c:pt>
                <c:pt idx="47">
                  <c:v>6.3925999717668533E-3</c:v>
                </c:pt>
                <c:pt idx="48">
                  <c:v>5.3956468386951624E-3</c:v>
                </c:pt>
                <c:pt idx="49">
                  <c:v>4.6522090143640196E-3</c:v>
                </c:pt>
                <c:pt idx="50">
                  <c:v>4.0583953995836138E-3</c:v>
                </c:pt>
                <c:pt idx="51">
                  <c:v>3.6919092727728188E-3</c:v>
                </c:pt>
                <c:pt idx="52">
                  <c:v>3.2309940696055072E-3</c:v>
                </c:pt>
                <c:pt idx="53">
                  <c:v>2.9380536657262306E-3</c:v>
                </c:pt>
                <c:pt idx="54">
                  <c:v>2.5610063922176679E-3</c:v>
                </c:pt>
                <c:pt idx="55">
                  <c:v>2.2204691462072725E-3</c:v>
                </c:pt>
                <c:pt idx="56">
                  <c:v>1.8573759669781138E-3</c:v>
                </c:pt>
                <c:pt idx="57">
                  <c:v>1.6187705123991208E-3</c:v>
                </c:pt>
                <c:pt idx="58">
                  <c:v>1.3231061928557141E-3</c:v>
                </c:pt>
                <c:pt idx="59">
                  <c:v>1.0191745503317013E-3</c:v>
                </c:pt>
                <c:pt idx="60">
                  <c:v>8.4522625178022235E-4</c:v>
                </c:pt>
                <c:pt idx="61">
                  <c:v>6.8532762349636284E-4</c:v>
                </c:pt>
                <c:pt idx="62">
                  <c:v>6.2234304726261291E-4</c:v>
                </c:pt>
                <c:pt idx="63">
                  <c:v>5.7555860103132225E-4</c:v>
                </c:pt>
                <c:pt idx="64">
                  <c:v>5.5027875214842879E-4</c:v>
                </c:pt>
                <c:pt idx="65">
                  <c:v>6.2769530260265859E-4</c:v>
                </c:pt>
                <c:pt idx="66">
                  <c:v>5.7226122943790142E-4</c:v>
                </c:pt>
                <c:pt idx="67">
                  <c:v>5.766577248957959E-4</c:v>
                </c:pt>
                <c:pt idx="68">
                  <c:v>5.0492794574036456E-4</c:v>
                </c:pt>
                <c:pt idx="69">
                  <c:v>4.8772426786164691E-4</c:v>
                </c:pt>
                <c:pt idx="70">
                  <c:v>4.8069943272783719E-4</c:v>
                </c:pt>
                <c:pt idx="71">
                  <c:v>4.56231979744772E-4</c:v>
                </c:pt>
                <c:pt idx="72">
                  <c:v>5.0502352172857978E-4</c:v>
                </c:pt>
                <c:pt idx="73">
                  <c:v>4.9269421924883199E-4</c:v>
                </c:pt>
                <c:pt idx="74">
                  <c:v>4.9670841075386614E-4</c:v>
                </c:pt>
                <c:pt idx="75">
                  <c:v>4.9231191529597166E-4</c:v>
                </c:pt>
                <c:pt idx="76">
                  <c:v>4.3334153056725599E-4</c:v>
                </c:pt>
                <c:pt idx="77">
                  <c:v>4.4237346145358273E-4</c:v>
                </c:pt>
                <c:pt idx="78">
                  <c:v>3.7269856604477608E-4</c:v>
                </c:pt>
                <c:pt idx="79">
                  <c:v>3.4077618598093317E-4</c:v>
                </c:pt>
                <c:pt idx="80">
                  <c:v>3.3743102639340473E-4</c:v>
                </c:pt>
                <c:pt idx="81">
                  <c:v>3.0679892217046575E-4</c:v>
                </c:pt>
                <c:pt idx="82">
                  <c:v>2.7444645015965491E-4</c:v>
                </c:pt>
                <c:pt idx="83">
                  <c:v>2.2326550847046975E-4</c:v>
                </c:pt>
                <c:pt idx="84">
                  <c:v>1.4465425816355133E-4</c:v>
                </c:pt>
                <c:pt idx="85">
                  <c:v>1.3361523152470751E-4</c:v>
                </c:pt>
                <c:pt idx="86">
                  <c:v>8.3437837711780865E-5</c:v>
                </c:pt>
                <c:pt idx="87">
                  <c:v>7.483599877242201E-5</c:v>
                </c:pt>
                <c:pt idx="88">
                  <c:v>5.0798637736324772E-5</c:v>
                </c:pt>
                <c:pt idx="89">
                  <c:v>2.8577220476314412E-5</c:v>
                </c:pt>
                <c:pt idx="90">
                  <c:v>1.3715154308866615E-5</c:v>
                </c:pt>
                <c:pt idx="91">
                  <c:v>7.1681991161323769E-6</c:v>
                </c:pt>
                <c:pt idx="92">
                  <c:v>7.2159871102399255E-6</c:v>
                </c:pt>
                <c:pt idx="93">
                  <c:v>3.8708275227114839E-6</c:v>
                </c:pt>
                <c:pt idx="94">
                  <c:v>3.3929475816359916E-6</c:v>
                </c:pt>
                <c:pt idx="95">
                  <c:v>1.1946998526887293E-6</c:v>
                </c:pt>
                <c:pt idx="96">
                  <c:v>1.9115197643019671E-7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19-48C5-B5AF-42A274BCD820}"/>
            </c:ext>
          </c:extLst>
        </c:ser>
        <c:ser>
          <c:idx val="8"/>
          <c:order val="2"/>
          <c:tx>
            <c:strRef>
              <c:f>'TLF Time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r0'!$DJ$8:$DJ$108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2.0194415877846403E-2</c:v>
                </c:pt>
                <c:pt idx="2">
                  <c:v>3.9989679631422193E-2</c:v>
                </c:pt>
                <c:pt idx="3">
                  <c:v>6.2440170046960994E-2</c:v>
                </c:pt>
                <c:pt idx="4">
                  <c:v>7.551989085327275E-2</c:v>
                </c:pt>
                <c:pt idx="5">
                  <c:v>8.2047109379551578E-2</c:v>
                </c:pt>
                <c:pt idx="6">
                  <c:v>8.0026163865651659E-2</c:v>
                </c:pt>
                <c:pt idx="7">
                  <c:v>7.5854097343205779E-2</c:v>
                </c:pt>
                <c:pt idx="8">
                  <c:v>6.9655975418210253E-2</c:v>
                </c:pt>
                <c:pt idx="9">
                  <c:v>6.1355118866792048E-2</c:v>
                </c:pt>
                <c:pt idx="10">
                  <c:v>5.4741477108900635E-2</c:v>
                </c:pt>
                <c:pt idx="11">
                  <c:v>4.8534760437699845E-2</c:v>
                </c:pt>
                <c:pt idx="12">
                  <c:v>4.2829702605036685E-2</c:v>
                </c:pt>
                <c:pt idx="13">
                  <c:v>3.6674504980463887E-2</c:v>
                </c:pt>
                <c:pt idx="14">
                  <c:v>3.1203686420727957E-2</c:v>
                </c:pt>
                <c:pt idx="15">
                  <c:v>2.6772072156298933E-2</c:v>
                </c:pt>
                <c:pt idx="16">
                  <c:v>2.243325149252464E-2</c:v>
                </c:pt>
                <c:pt idx="17">
                  <c:v>2.017953108732987E-2</c:v>
                </c:pt>
                <c:pt idx="18">
                  <c:v>1.7286944845585808E-2</c:v>
                </c:pt>
                <c:pt idx="19">
                  <c:v>1.5016937056496656E-2</c:v>
                </c:pt>
                <c:pt idx="20">
                  <c:v>1.267380904699545E-2</c:v>
                </c:pt>
                <c:pt idx="21">
                  <c:v>1.0333634516060829E-2</c:v>
                </c:pt>
                <c:pt idx="22">
                  <c:v>8.458682289966879E-3</c:v>
                </c:pt>
                <c:pt idx="23">
                  <c:v>6.9349468602783503E-3</c:v>
                </c:pt>
                <c:pt idx="24">
                  <c:v>5.9120484853421923E-3</c:v>
                </c:pt>
                <c:pt idx="25">
                  <c:v>4.9896116334480758E-3</c:v>
                </c:pt>
                <c:pt idx="26">
                  <c:v>4.1795923318477613E-3</c:v>
                </c:pt>
                <c:pt idx="27">
                  <c:v>3.7410069435354276E-3</c:v>
                </c:pt>
                <c:pt idx="28">
                  <c:v>3.3094963103669013E-3</c:v>
                </c:pt>
                <c:pt idx="29">
                  <c:v>2.9691604255843987E-3</c:v>
                </c:pt>
                <c:pt idx="30">
                  <c:v>2.8220734856732226E-3</c:v>
                </c:pt>
                <c:pt idx="31">
                  <c:v>2.5823721310454487E-3</c:v>
                </c:pt>
                <c:pt idx="32">
                  <c:v>2.5339857489221798E-3</c:v>
                </c:pt>
                <c:pt idx="33">
                  <c:v>2.5737032389347423E-3</c:v>
                </c:pt>
                <c:pt idx="34">
                  <c:v>2.49494792970946E-3</c:v>
                </c:pt>
                <c:pt idx="35">
                  <c:v>2.426375324830895E-3</c:v>
                </c:pt>
                <c:pt idx="36">
                  <c:v>2.3980454101284066E-3</c:v>
                </c:pt>
                <c:pt idx="37">
                  <c:v>2.2826434871407557E-3</c:v>
                </c:pt>
                <c:pt idx="38">
                  <c:v>2.2176916739777108E-3</c:v>
                </c:pt>
                <c:pt idx="39">
                  <c:v>2.1757312703256713E-3</c:v>
                </c:pt>
                <c:pt idx="40">
                  <c:v>2.1734327472571163E-3</c:v>
                </c:pt>
                <c:pt idx="41">
                  <c:v>2.2764646616876502E-3</c:v>
                </c:pt>
                <c:pt idx="42">
                  <c:v>2.0875470734589502E-3</c:v>
                </c:pt>
                <c:pt idx="43">
                  <c:v>1.947306272149815E-3</c:v>
                </c:pt>
                <c:pt idx="44">
                  <c:v>1.8655913055324951E-3</c:v>
                </c:pt>
                <c:pt idx="45">
                  <c:v>1.9161711706916164E-3</c:v>
                </c:pt>
                <c:pt idx="46">
                  <c:v>1.8650413900671689E-3</c:v>
                </c:pt>
                <c:pt idx="47">
                  <c:v>1.9044375811561691E-3</c:v>
                </c:pt>
                <c:pt idx="48">
                  <c:v>1.7732672956121932E-3</c:v>
                </c:pt>
                <c:pt idx="49">
                  <c:v>1.6251732071521612E-3</c:v>
                </c:pt>
                <c:pt idx="50">
                  <c:v>1.5636382844646836E-3</c:v>
                </c:pt>
                <c:pt idx="51">
                  <c:v>1.4396230787954037E-3</c:v>
                </c:pt>
                <c:pt idx="52">
                  <c:v>1.3292383620756743E-3</c:v>
                </c:pt>
                <c:pt idx="53">
                  <c:v>1.1615944698820167E-3</c:v>
                </c:pt>
                <c:pt idx="54">
                  <c:v>9.6414392370257828E-4</c:v>
                </c:pt>
                <c:pt idx="55">
                  <c:v>7.657418384033614E-4</c:v>
                </c:pt>
                <c:pt idx="56">
                  <c:v>6.3043173980580471E-4</c:v>
                </c:pt>
                <c:pt idx="57">
                  <c:v>4.8988817604946749E-4</c:v>
                </c:pt>
                <c:pt idx="58">
                  <c:v>3.7862606611539724E-4</c:v>
                </c:pt>
                <c:pt idx="59">
                  <c:v>2.9580508974197151E-4</c:v>
                </c:pt>
                <c:pt idx="60">
                  <c:v>1.87341987738158E-4</c:v>
                </c:pt>
                <c:pt idx="61">
                  <c:v>1.2488024123271475E-4</c:v>
                </c:pt>
                <c:pt idx="62">
                  <c:v>8.2419352718973927E-5</c:v>
                </c:pt>
                <c:pt idx="63">
                  <c:v>6.215280523278797E-5</c:v>
                </c:pt>
                <c:pt idx="64">
                  <c:v>5.0969131162667064E-5</c:v>
                </c:pt>
                <c:pt idx="65">
                  <c:v>4.0279763128794584E-5</c:v>
                </c:pt>
                <c:pt idx="66">
                  <c:v>3.1629407494446923E-5</c:v>
                </c:pt>
                <c:pt idx="67">
                  <c:v>2.6884069546461921E-5</c:v>
                </c:pt>
                <c:pt idx="68">
                  <c:v>2.4906845401468169E-5</c:v>
                </c:pt>
                <c:pt idx="69">
                  <c:v>2.3596934405409803E-5</c:v>
                </c:pt>
                <c:pt idx="70">
                  <c:v>1.9463300177282245E-5</c:v>
                </c:pt>
                <c:pt idx="71">
                  <c:v>1.7294532443242224E-5</c:v>
                </c:pt>
                <c:pt idx="72">
                  <c:v>1.6077303828980443E-5</c:v>
                </c:pt>
                <c:pt idx="73">
                  <c:v>1.3327726502348508E-5</c:v>
                </c:pt>
                <c:pt idx="74">
                  <c:v>1.0565791524810362E-5</c:v>
                </c:pt>
                <c:pt idx="75">
                  <c:v>8.9592969070029373E-6</c:v>
                </c:pt>
                <c:pt idx="76">
                  <c:v>8.9345816051905164E-6</c:v>
                </c:pt>
                <c:pt idx="77">
                  <c:v>7.2230469546802987E-6</c:v>
                </c:pt>
                <c:pt idx="78">
                  <c:v>4.7576955988912156E-6</c:v>
                </c:pt>
                <c:pt idx="79">
                  <c:v>3.7629047009412337E-6</c:v>
                </c:pt>
                <c:pt idx="80">
                  <c:v>3.2747774901459013E-6</c:v>
                </c:pt>
                <c:pt idx="81">
                  <c:v>2.6630737702884599E-6</c:v>
                </c:pt>
                <c:pt idx="82">
                  <c:v>2.5951066903042994E-6</c:v>
                </c:pt>
                <c:pt idx="83">
                  <c:v>2.1996618613055484E-6</c:v>
                </c:pt>
                <c:pt idx="84">
                  <c:v>2.1996618613055488E-6</c:v>
                </c:pt>
                <c:pt idx="85">
                  <c:v>1.3099109960583606E-6</c:v>
                </c:pt>
                <c:pt idx="86">
                  <c:v>9.7625442159066489E-7</c:v>
                </c:pt>
                <c:pt idx="87">
                  <c:v>5.4373663987328176E-7</c:v>
                </c:pt>
                <c:pt idx="88">
                  <c:v>3.2747774901459015E-7</c:v>
                </c:pt>
                <c:pt idx="89">
                  <c:v>1.8536476359316426E-7</c:v>
                </c:pt>
                <c:pt idx="90">
                  <c:v>8.0324730890371163E-8</c:v>
                </c:pt>
                <c:pt idx="91">
                  <c:v>6.1788254531054743E-9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719-48C5-B5AF-42A274BCD820}"/>
            </c:ext>
          </c:extLst>
        </c:ser>
        <c:ser>
          <c:idx val="6"/>
          <c:order val="3"/>
          <c:tx>
            <c:strRef>
              <c:f>'TLF Time - r0'!$DS$7</c:f>
              <c:strCache>
                <c:ptCount val="1"/>
                <c:pt idx="0">
                  <c:v>HBO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r0'!$DS$8:$DS$108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0.10050693391368989</c:v>
                </c:pt>
                <c:pt idx="2">
                  <c:v>0.18423704390508266</c:v>
                </c:pt>
                <c:pt idx="3">
                  <c:v>0.18665383804496019</c:v>
                </c:pt>
                <c:pt idx="4">
                  <c:v>0.13967695184465123</c:v>
                </c:pt>
                <c:pt idx="5">
                  <c:v>8.7876589821390752E-2</c:v>
                </c:pt>
                <c:pt idx="6">
                  <c:v>6.2826802242231042E-2</c:v>
                </c:pt>
                <c:pt idx="7">
                  <c:v>4.9084763411869133E-2</c:v>
                </c:pt>
                <c:pt idx="8">
                  <c:v>3.6530083207969681E-2</c:v>
                </c:pt>
                <c:pt idx="9">
                  <c:v>2.8592917750527833E-2</c:v>
                </c:pt>
                <c:pt idx="10">
                  <c:v>2.4366222753302497E-2</c:v>
                </c:pt>
                <c:pt idx="11">
                  <c:v>1.9869256301829032E-2</c:v>
                </c:pt>
                <c:pt idx="12">
                  <c:v>1.5144393764363797E-2</c:v>
                </c:pt>
                <c:pt idx="13">
                  <c:v>1.1008167777050029E-2</c:v>
                </c:pt>
                <c:pt idx="14">
                  <c:v>7.9768118537778786E-3</c:v>
                </c:pt>
                <c:pt idx="15">
                  <c:v>6.4017103041545129E-3</c:v>
                </c:pt>
                <c:pt idx="16">
                  <c:v>5.2847708231823507E-3</c:v>
                </c:pt>
                <c:pt idx="17">
                  <c:v>4.4625468442841985E-3</c:v>
                </c:pt>
                <c:pt idx="18">
                  <c:v>3.3722327932979176E-3</c:v>
                </c:pt>
                <c:pt idx="19">
                  <c:v>2.5858108613118335E-3</c:v>
                </c:pt>
                <c:pt idx="20">
                  <c:v>1.9578578152127293E-3</c:v>
                </c:pt>
                <c:pt idx="21">
                  <c:v>1.592700725445119E-3</c:v>
                </c:pt>
                <c:pt idx="22">
                  <c:v>1.4684000940705347E-3</c:v>
                </c:pt>
                <c:pt idx="23">
                  <c:v>1.2834314545361086E-3</c:v>
                </c:pt>
                <c:pt idx="24">
                  <c:v>1.1971636250808391E-3</c:v>
                </c:pt>
                <c:pt idx="25">
                  <c:v>1.2433541678968734E-3</c:v>
                </c:pt>
                <c:pt idx="26">
                  <c:v>1.2385650017143152E-3</c:v>
                </c:pt>
                <c:pt idx="27">
                  <c:v>1.2069461814959148E-3</c:v>
                </c:pt>
                <c:pt idx="28">
                  <c:v>1.1855610059787643E-3</c:v>
                </c:pt>
                <c:pt idx="29">
                  <c:v>1.1322877038037074E-3</c:v>
                </c:pt>
                <c:pt idx="30">
                  <c:v>1.0492470631818581E-3</c:v>
                </c:pt>
                <c:pt idx="31">
                  <c:v>9.7070384009976835E-4</c:v>
                </c:pt>
                <c:pt idx="32">
                  <c:v>9.102759635151534E-4</c:v>
                </c:pt>
                <c:pt idx="33">
                  <c:v>8.1818213808522498E-4</c:v>
                </c:pt>
                <c:pt idx="34">
                  <c:v>7.913996126762971E-4</c:v>
                </c:pt>
                <c:pt idx="35">
                  <c:v>7.3213873066287744E-4</c:v>
                </c:pt>
                <c:pt idx="36">
                  <c:v>6.1336561395916524E-4</c:v>
                </c:pt>
                <c:pt idx="37">
                  <c:v>5.5881983885743968E-4</c:v>
                </c:pt>
                <c:pt idx="38">
                  <c:v>4.8698010189873422E-4</c:v>
                </c:pt>
                <c:pt idx="39">
                  <c:v>4.2759354354687812E-4</c:v>
                </c:pt>
                <c:pt idx="40">
                  <c:v>3.5061678625458492E-4</c:v>
                </c:pt>
                <c:pt idx="41">
                  <c:v>3.2685498140878899E-4</c:v>
                </c:pt>
                <c:pt idx="42">
                  <c:v>2.7488332702468036E-4</c:v>
                </c:pt>
                <c:pt idx="43">
                  <c:v>2.3630069112470645E-4</c:v>
                </c:pt>
                <c:pt idx="44">
                  <c:v>2.1304832429364375E-4</c:v>
                </c:pt>
                <c:pt idx="45">
                  <c:v>1.8473972906084531E-4</c:v>
                </c:pt>
                <c:pt idx="46">
                  <c:v>1.757089864560585E-4</c:v>
                </c:pt>
                <c:pt idx="47">
                  <c:v>1.1267108162855921E-4</c:v>
                </c:pt>
                <c:pt idx="48">
                  <c:v>1.0761260900649424E-4</c:v>
                </c:pt>
                <c:pt idx="49">
                  <c:v>1.0430911668188036E-4</c:v>
                </c:pt>
                <c:pt idx="50">
                  <c:v>9.4645503944253134E-5</c:v>
                </c:pt>
                <c:pt idx="51">
                  <c:v>6.9833403984381572E-5</c:v>
                </c:pt>
                <c:pt idx="52">
                  <c:v>6.9184824309236599E-5</c:v>
                </c:pt>
                <c:pt idx="53">
                  <c:v>6.0409922821981026E-5</c:v>
                </c:pt>
                <c:pt idx="54">
                  <c:v>6.0744311651035009E-5</c:v>
                </c:pt>
                <c:pt idx="55">
                  <c:v>5.3439374479419426E-5</c:v>
                </c:pt>
                <c:pt idx="56">
                  <c:v>4.9586048174146322E-5</c:v>
                </c:pt>
                <c:pt idx="57">
                  <c:v>3.6800724958572137E-5</c:v>
                </c:pt>
                <c:pt idx="58">
                  <c:v>2.488840345106507E-5</c:v>
                </c:pt>
                <c:pt idx="59">
                  <c:v>2.2094349141184455E-5</c:v>
                </c:pt>
                <c:pt idx="60">
                  <c:v>1.4571722597634401E-5</c:v>
                </c:pt>
                <c:pt idx="61">
                  <c:v>1.0556812428657357E-5</c:v>
                </c:pt>
                <c:pt idx="62">
                  <c:v>5.650946788979427E-6</c:v>
                </c:pt>
                <c:pt idx="63">
                  <c:v>2.0018445336654682E-6</c:v>
                </c:pt>
                <c:pt idx="64">
                  <c:v>1.7751782804141091E-6</c:v>
                </c:pt>
                <c:pt idx="65">
                  <c:v>7.4956958995993979E-7</c:v>
                </c:pt>
                <c:pt idx="66">
                  <c:v>3.3663304938320652E-8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1.3465321975328261E-5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719-48C5-B5AF-42A274BCD820}"/>
            </c:ext>
          </c:extLst>
        </c:ser>
        <c:ser>
          <c:idx val="7"/>
          <c:order val="4"/>
          <c:tx>
            <c:strRef>
              <c:f>'TLF Time - r0'!$DT$7</c:f>
              <c:strCache>
                <c:ptCount val="1"/>
                <c:pt idx="0">
                  <c:v>NHB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r0'!$DT$8:$DT$108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4.7106289613281269E-2</c:v>
                </c:pt>
                <c:pt idx="2">
                  <c:v>0.1336328020265371</c:v>
                </c:pt>
                <c:pt idx="3">
                  <c:v>0.1849477580815764</c:v>
                </c:pt>
                <c:pt idx="4">
                  <c:v>0.14538832216585307</c:v>
                </c:pt>
                <c:pt idx="5">
                  <c:v>0.11576102532061772</c:v>
                </c:pt>
                <c:pt idx="6">
                  <c:v>7.9537933243435457E-2</c:v>
                </c:pt>
                <c:pt idx="7">
                  <c:v>5.9030183973744696E-2</c:v>
                </c:pt>
                <c:pt idx="8">
                  <c:v>4.3140278330022687E-2</c:v>
                </c:pt>
                <c:pt idx="9">
                  <c:v>3.4845216679829261E-2</c:v>
                </c:pt>
                <c:pt idx="10">
                  <c:v>2.7454654042196214E-2</c:v>
                </c:pt>
                <c:pt idx="11">
                  <c:v>2.0876366885119228E-2</c:v>
                </c:pt>
                <c:pt idx="12">
                  <c:v>1.6192866881116375E-2</c:v>
                </c:pt>
                <c:pt idx="13">
                  <c:v>1.2849588282411246E-2</c:v>
                </c:pt>
                <c:pt idx="14">
                  <c:v>1.0005388571992785E-2</c:v>
                </c:pt>
                <c:pt idx="15">
                  <c:v>8.0445236883682422E-3</c:v>
                </c:pt>
                <c:pt idx="16">
                  <c:v>6.4735810567773944E-3</c:v>
                </c:pt>
                <c:pt idx="17">
                  <c:v>5.0200246027734281E-3</c:v>
                </c:pt>
                <c:pt idx="18">
                  <c:v>4.0631462055309838E-3</c:v>
                </c:pt>
                <c:pt idx="19">
                  <c:v>3.5244206789140746E-3</c:v>
                </c:pt>
                <c:pt idx="20">
                  <c:v>3.1855128049731968E-3</c:v>
                </c:pt>
                <c:pt idx="21">
                  <c:v>2.8495763440899487E-3</c:v>
                </c:pt>
                <c:pt idx="22">
                  <c:v>2.6376843083688057E-3</c:v>
                </c:pt>
                <c:pt idx="23">
                  <c:v>2.4369493361520891E-3</c:v>
                </c:pt>
                <c:pt idx="24">
                  <c:v>2.3475304318343634E-3</c:v>
                </c:pt>
                <c:pt idx="25">
                  <c:v>2.2930969536353531E-3</c:v>
                </c:pt>
                <c:pt idx="26">
                  <c:v>2.2279014299159449E-3</c:v>
                </c:pt>
                <c:pt idx="27">
                  <c:v>2.1788840871868249E-3</c:v>
                </c:pt>
                <c:pt idx="28">
                  <c:v>2.1212816869381709E-3</c:v>
                </c:pt>
                <c:pt idx="29">
                  <c:v>2.0686389569334195E-3</c:v>
                </c:pt>
                <c:pt idx="30">
                  <c:v>1.9715918164352492E-3</c:v>
                </c:pt>
                <c:pt idx="31">
                  <c:v>1.8734737382914918E-3</c:v>
                </c:pt>
                <c:pt idx="32">
                  <c:v>1.7791214982621319E-3</c:v>
                </c:pt>
                <c:pt idx="33">
                  <c:v>1.6618582151591685E-3</c:v>
                </c:pt>
                <c:pt idx="34">
                  <c:v>1.5082093866385471E-3</c:v>
                </c:pt>
                <c:pt idx="35">
                  <c:v>1.3426266259115791E-3</c:v>
                </c:pt>
                <c:pt idx="36">
                  <c:v>1.1683008004714657E-3</c:v>
                </c:pt>
                <c:pt idx="37">
                  <c:v>9.8585516091522852E-4</c:v>
                </c:pt>
                <c:pt idx="38">
                  <c:v>8.1225353511249921E-4</c:v>
                </c:pt>
                <c:pt idx="39">
                  <c:v>6.6580281207860386E-4</c:v>
                </c:pt>
                <c:pt idx="40">
                  <c:v>5.6374772136070464E-4</c:v>
                </c:pt>
                <c:pt idx="41">
                  <c:v>4.8505136076497412E-4</c:v>
                </c:pt>
                <c:pt idx="42">
                  <c:v>4.262551283868141E-4</c:v>
                </c:pt>
                <c:pt idx="43">
                  <c:v>3.701450183000422E-4</c:v>
                </c:pt>
                <c:pt idx="44">
                  <c:v>3.2179920614376926E-4</c:v>
                </c:pt>
                <c:pt idx="45">
                  <c:v>2.8539610437126558E-4</c:v>
                </c:pt>
                <c:pt idx="46">
                  <c:v>2.5868411047357361E-4</c:v>
                </c:pt>
                <c:pt idx="47">
                  <c:v>2.3804222626377323E-4</c:v>
                </c:pt>
                <c:pt idx="48">
                  <c:v>2.2411564778244283E-4</c:v>
                </c:pt>
                <c:pt idx="49">
                  <c:v>2.0309630194346046E-4</c:v>
                </c:pt>
                <c:pt idx="50">
                  <c:v>1.6935737701878774E-4</c:v>
                </c:pt>
                <c:pt idx="51">
                  <c:v>1.3977491910382821E-4</c:v>
                </c:pt>
                <c:pt idx="52">
                  <c:v>1.0443397679948779E-4</c:v>
                </c:pt>
                <c:pt idx="53">
                  <c:v>8.1044523056339498E-5</c:v>
                </c:pt>
                <c:pt idx="54">
                  <c:v>5.3647831319666266E-5</c:v>
                </c:pt>
                <c:pt idx="55">
                  <c:v>3.0153039447443939E-5</c:v>
                </c:pt>
                <c:pt idx="56">
                  <c:v>1.7547576668250491E-5</c:v>
                </c:pt>
                <c:pt idx="57">
                  <c:v>9.6033261005833087E-6</c:v>
                </c:pt>
                <c:pt idx="58">
                  <c:v>5.1088992600909381E-6</c:v>
                </c:pt>
                <c:pt idx="59">
                  <c:v>1.918031766889811E-6</c:v>
                </c:pt>
                <c:pt idx="60">
                  <c:v>3.6868345175913985E-7</c:v>
                </c:pt>
                <c:pt idx="61">
                  <c:v>1.0533812907403995E-7</c:v>
                </c:pt>
                <c:pt idx="62">
                  <c:v>6.5836330671274988E-8</c:v>
                </c:pt>
                <c:pt idx="63">
                  <c:v>1.7556354845673326E-8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719-48C5-B5AF-42A274BCD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8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0420976788"/>
          <c:y val="0.14478983605310208"/>
          <c:w val="0.12610313416705266"/>
          <c:h val="0.4264055308303853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r0'!$CP$8:$CP$158</c:f>
              <c:numCache>
                <c:formatCode>_(* #,##0.0000000_);_(* \(#,##0.0000000\);_(* "-"??_);_(@_)</c:formatCode>
                <c:ptCount val="15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83-42F9-B6D8-AFC4856BC90E}"/>
            </c:ext>
          </c:extLst>
        </c:ser>
        <c:ser>
          <c:idx val="1"/>
          <c:order val="1"/>
          <c:tx>
            <c:strRef>
              <c:f>'TLF Dist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r0'!$CQ$8:$CQ$158</c:f>
              <c:numCache>
                <c:formatCode>_(* #,##0.0000000_);_(* \(#,##0.0000000\);_(* "-"??_);_(@_)</c:formatCode>
                <c:ptCount val="15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83-42F9-B6D8-AFC4856B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06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r0'!$CP$8:$CP$158</c:f>
              <c:numCache>
                <c:formatCode>_(* #,##0.0000000_);_(* \(#,##0.0000000\);_(* "-"??_);_(@_)</c:formatCode>
                <c:ptCount val="15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2B-49AC-955B-44EE7981500D}"/>
            </c:ext>
          </c:extLst>
        </c:ser>
        <c:ser>
          <c:idx val="1"/>
          <c:order val="1"/>
          <c:tx>
            <c:strRef>
              <c:f>'TLF Dist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r0'!$CQ$8:$CQ$158</c:f>
              <c:numCache>
                <c:formatCode>_(* #,##0.0000000_);_(* \(#,##0.0000000\);_(* "-"??_);_(@_)</c:formatCode>
                <c:ptCount val="15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2B-49AC-955B-44EE79815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6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r0'!$CR$8:$CR$158</c:f>
              <c:numCache>
                <c:formatCode>_(* #,##0.0000000_);_(* \(#,##0.0000000\);_(* "-"??_);_(@_)</c:formatCode>
                <c:ptCount val="151"/>
                <c:pt idx="0">
                  <c:v>0.39904402222682378</c:v>
                </c:pt>
                <c:pt idx="1">
                  <c:v>0.30205157964028528</c:v>
                </c:pt>
                <c:pt idx="2">
                  <c:v>0.12875832873598661</c:v>
                </c:pt>
                <c:pt idx="3">
                  <c:v>6.640207607552219E-2</c:v>
                </c:pt>
                <c:pt idx="4">
                  <c:v>3.6468196419411798E-2</c:v>
                </c:pt>
                <c:pt idx="5">
                  <c:v>2.1370203681004736E-2</c:v>
                </c:pt>
                <c:pt idx="6">
                  <c:v>1.1335500351299191E-2</c:v>
                </c:pt>
                <c:pt idx="7">
                  <c:v>7.1502185194173623E-3</c:v>
                </c:pt>
                <c:pt idx="8">
                  <c:v>4.6961929613250413E-3</c:v>
                </c:pt>
                <c:pt idx="9">
                  <c:v>3.5834336654981709E-3</c:v>
                </c:pt>
                <c:pt idx="10">
                  <c:v>2.8849018995135423E-3</c:v>
                </c:pt>
                <c:pt idx="11">
                  <c:v>2.1105178235723463E-3</c:v>
                </c:pt>
                <c:pt idx="12">
                  <c:v>1.6459383555796172E-3</c:v>
                </c:pt>
                <c:pt idx="13">
                  <c:v>1.3889534636983554E-3</c:v>
                </c:pt>
                <c:pt idx="14">
                  <c:v>1.1567622091024229E-3</c:v>
                </c:pt>
                <c:pt idx="15">
                  <c:v>1.2003132757171682E-3</c:v>
                </c:pt>
                <c:pt idx="16">
                  <c:v>1.1722524394998462E-3</c:v>
                </c:pt>
                <c:pt idx="17">
                  <c:v>1.2137759890468657E-3</c:v>
                </c:pt>
                <c:pt idx="18">
                  <c:v>1.0326549929339868E-3</c:v>
                </c:pt>
                <c:pt idx="19">
                  <c:v>8.8212054001422509E-4</c:v>
                </c:pt>
                <c:pt idx="20">
                  <c:v>6.5495752774625225E-4</c:v>
                </c:pt>
                <c:pt idx="21">
                  <c:v>5.3650418774381673E-4</c:v>
                </c:pt>
                <c:pt idx="22">
                  <c:v>5.1605522988932748E-4</c:v>
                </c:pt>
                <c:pt idx="23">
                  <c:v>4.4714282121028926E-4</c:v>
                </c:pt>
                <c:pt idx="24">
                  <c:v>3.7243750662346376E-4</c:v>
                </c:pt>
                <c:pt idx="25">
                  <c:v>2.9812610963836773E-4</c:v>
                </c:pt>
                <c:pt idx="26">
                  <c:v>2.6667063055908248E-4</c:v>
                </c:pt>
                <c:pt idx="27">
                  <c:v>2.4324411906799043E-4</c:v>
                </c:pt>
                <c:pt idx="28">
                  <c:v>2.2201891182185762E-4</c:v>
                </c:pt>
                <c:pt idx="29">
                  <c:v>2.2364092547603808E-4</c:v>
                </c:pt>
                <c:pt idx="30">
                  <c:v>2.0470970896938905E-4</c:v>
                </c:pt>
                <c:pt idx="31">
                  <c:v>1.5774082786904929E-4</c:v>
                </c:pt>
                <c:pt idx="32">
                  <c:v>1.2759454552492398E-4</c:v>
                </c:pt>
                <c:pt idx="33">
                  <c:v>8.6453327767818279E-5</c:v>
                </c:pt>
                <c:pt idx="34">
                  <c:v>6.2354839191422942E-5</c:v>
                </c:pt>
                <c:pt idx="35">
                  <c:v>2.4005802081870741E-5</c:v>
                </c:pt>
                <c:pt idx="36">
                  <c:v>7.5655351155702669E-6</c:v>
                </c:pt>
                <c:pt idx="37">
                  <c:v>7.7624939164350363E-7</c:v>
                </c:pt>
                <c:pt idx="38">
                  <c:v>5.7929059077873414E-8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01-4A5E-A1DF-C0E4473570AB}"/>
            </c:ext>
          </c:extLst>
        </c:ser>
        <c:ser>
          <c:idx val="1"/>
          <c:order val="1"/>
          <c:tx>
            <c:strRef>
              <c:f>'TLF Dist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r0'!$CS$8:$CS$158</c:f>
              <c:numCache>
                <c:formatCode>_(* #,##0.0000000_);_(* \(#,##0.0000000\);_(* "-"??_);_(@_)</c:formatCode>
                <c:ptCount val="15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01-4A5E-A1DF-C0E447357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r0'!$CR$8:$CR$158</c:f>
              <c:numCache>
                <c:formatCode>_(* #,##0.0000000_);_(* \(#,##0.0000000\);_(* "-"??_);_(@_)</c:formatCode>
                <c:ptCount val="151"/>
                <c:pt idx="0">
                  <c:v>0.39904402222682378</c:v>
                </c:pt>
                <c:pt idx="1">
                  <c:v>0.30205157964028528</c:v>
                </c:pt>
                <c:pt idx="2">
                  <c:v>0.12875832873598661</c:v>
                </c:pt>
                <c:pt idx="3">
                  <c:v>6.640207607552219E-2</c:v>
                </c:pt>
                <c:pt idx="4">
                  <c:v>3.6468196419411798E-2</c:v>
                </c:pt>
                <c:pt idx="5">
                  <c:v>2.1370203681004736E-2</c:v>
                </c:pt>
                <c:pt idx="6">
                  <c:v>1.1335500351299191E-2</c:v>
                </c:pt>
                <c:pt idx="7">
                  <c:v>7.1502185194173623E-3</c:v>
                </c:pt>
                <c:pt idx="8">
                  <c:v>4.6961929613250413E-3</c:v>
                </c:pt>
                <c:pt idx="9">
                  <c:v>3.5834336654981709E-3</c:v>
                </c:pt>
                <c:pt idx="10">
                  <c:v>2.8849018995135423E-3</c:v>
                </c:pt>
                <c:pt idx="11">
                  <c:v>2.1105178235723463E-3</c:v>
                </c:pt>
                <c:pt idx="12">
                  <c:v>1.6459383555796172E-3</c:v>
                </c:pt>
                <c:pt idx="13">
                  <c:v>1.3889534636983554E-3</c:v>
                </c:pt>
                <c:pt idx="14">
                  <c:v>1.1567622091024229E-3</c:v>
                </c:pt>
                <c:pt idx="15">
                  <c:v>1.2003132757171682E-3</c:v>
                </c:pt>
                <c:pt idx="16">
                  <c:v>1.1722524394998462E-3</c:v>
                </c:pt>
                <c:pt idx="17">
                  <c:v>1.2137759890468657E-3</c:v>
                </c:pt>
                <c:pt idx="18">
                  <c:v>1.0326549929339868E-3</c:v>
                </c:pt>
                <c:pt idx="19">
                  <c:v>8.8212054001422509E-4</c:v>
                </c:pt>
                <c:pt idx="20">
                  <c:v>6.5495752774625225E-4</c:v>
                </c:pt>
                <c:pt idx="21">
                  <c:v>5.3650418774381673E-4</c:v>
                </c:pt>
                <c:pt idx="22">
                  <c:v>5.1605522988932748E-4</c:v>
                </c:pt>
                <c:pt idx="23">
                  <c:v>4.4714282121028926E-4</c:v>
                </c:pt>
                <c:pt idx="24">
                  <c:v>3.7243750662346376E-4</c:v>
                </c:pt>
                <c:pt idx="25">
                  <c:v>2.9812610963836773E-4</c:v>
                </c:pt>
                <c:pt idx="26">
                  <c:v>2.6667063055908248E-4</c:v>
                </c:pt>
                <c:pt idx="27">
                  <c:v>2.4324411906799043E-4</c:v>
                </c:pt>
                <c:pt idx="28">
                  <c:v>2.2201891182185762E-4</c:v>
                </c:pt>
                <c:pt idx="29">
                  <c:v>2.2364092547603808E-4</c:v>
                </c:pt>
                <c:pt idx="30">
                  <c:v>2.0470970896938905E-4</c:v>
                </c:pt>
                <c:pt idx="31">
                  <c:v>1.5774082786904929E-4</c:v>
                </c:pt>
                <c:pt idx="32">
                  <c:v>1.2759454552492398E-4</c:v>
                </c:pt>
                <c:pt idx="33">
                  <c:v>8.6453327767818279E-5</c:v>
                </c:pt>
                <c:pt idx="34">
                  <c:v>6.2354839191422942E-5</c:v>
                </c:pt>
                <c:pt idx="35">
                  <c:v>2.4005802081870741E-5</c:v>
                </c:pt>
                <c:pt idx="36">
                  <c:v>7.5655351155702669E-6</c:v>
                </c:pt>
                <c:pt idx="37">
                  <c:v>7.7624939164350363E-7</c:v>
                </c:pt>
                <c:pt idx="38">
                  <c:v>5.7929059077873414E-8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F6-4AE3-BD20-984BB3FC2E29}"/>
            </c:ext>
          </c:extLst>
        </c:ser>
        <c:ser>
          <c:idx val="1"/>
          <c:order val="1"/>
          <c:tx>
            <c:strRef>
              <c:f>'TLF Dist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r0'!$CS$8:$CS$158</c:f>
              <c:numCache>
                <c:formatCode>_(* #,##0.0000000_);_(* \(#,##0.0000000\);_(* "-"??_);_(@_)</c:formatCode>
                <c:ptCount val="15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F6-4AE3-BD20-984BB3FC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70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8.0000000000000026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6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r0'!$CT$8:$CT$158</c:f>
              <c:numCache>
                <c:formatCode>_(* #,##0.0000000_);_(* \(#,##0.0000000\);_(* "-"??_);_(@_)</c:formatCode>
                <c:ptCount val="151"/>
                <c:pt idx="0">
                  <c:v>0.45608283329772636</c:v>
                </c:pt>
                <c:pt idx="1">
                  <c:v>0.22777190144770401</c:v>
                </c:pt>
                <c:pt idx="2">
                  <c:v>9.6111388345682391E-2</c:v>
                </c:pt>
                <c:pt idx="3">
                  <c:v>5.8961544170339379E-2</c:v>
                </c:pt>
                <c:pt idx="4">
                  <c:v>4.1097641151288979E-2</c:v>
                </c:pt>
                <c:pt idx="5">
                  <c:v>3.0644187743481131E-2</c:v>
                </c:pt>
                <c:pt idx="6">
                  <c:v>2.2162310100585166E-2</c:v>
                </c:pt>
                <c:pt idx="7">
                  <c:v>1.5180488482771447E-2</c:v>
                </c:pt>
                <c:pt idx="8">
                  <c:v>1.023763360740733E-2</c:v>
                </c:pt>
                <c:pt idx="9">
                  <c:v>7.1720650225181289E-3</c:v>
                </c:pt>
                <c:pt idx="10">
                  <c:v>5.1686001765865195E-3</c:v>
                </c:pt>
                <c:pt idx="11">
                  <c:v>3.8360863827080361E-3</c:v>
                </c:pt>
                <c:pt idx="12">
                  <c:v>2.7212127138339709E-3</c:v>
                </c:pt>
                <c:pt idx="13">
                  <c:v>2.1973182827633303E-3</c:v>
                </c:pt>
                <c:pt idx="14">
                  <c:v>2.1190137077150609E-3</c:v>
                </c:pt>
                <c:pt idx="15">
                  <c:v>1.8888901639820502E-3</c:v>
                </c:pt>
                <c:pt idx="16">
                  <c:v>1.8145936431075097E-3</c:v>
                </c:pt>
                <c:pt idx="17">
                  <c:v>1.7587230379483051E-3</c:v>
                </c:pt>
                <c:pt idx="18">
                  <c:v>1.5279259184444317E-3</c:v>
                </c:pt>
                <c:pt idx="19">
                  <c:v>1.2481693038600816E-3</c:v>
                </c:pt>
                <c:pt idx="20">
                  <c:v>1.0713946312019714E-3</c:v>
                </c:pt>
                <c:pt idx="21">
                  <c:v>9.8532723456305716E-4</c:v>
                </c:pt>
                <c:pt idx="22">
                  <c:v>8.5018065789264495E-4</c:v>
                </c:pt>
                <c:pt idx="23">
                  <c:v>7.9847675905154569E-4</c:v>
                </c:pt>
                <c:pt idx="24">
                  <c:v>7.2508205036609426E-4</c:v>
                </c:pt>
                <c:pt idx="25">
                  <c:v>5.6314831163459581E-4</c:v>
                </c:pt>
                <c:pt idx="26">
                  <c:v>5.837285564683106E-4</c:v>
                </c:pt>
                <c:pt idx="27">
                  <c:v>6.1121156126789161E-4</c:v>
                </c:pt>
                <c:pt idx="28">
                  <c:v>5.6419764248424561E-4</c:v>
                </c:pt>
                <c:pt idx="29">
                  <c:v>5.2509684732275966E-4</c:v>
                </c:pt>
                <c:pt idx="30">
                  <c:v>5.1021416283183812E-4</c:v>
                </c:pt>
                <c:pt idx="31">
                  <c:v>4.5111763073697275E-4</c:v>
                </c:pt>
                <c:pt idx="32">
                  <c:v>3.6596874651287126E-4</c:v>
                </c:pt>
                <c:pt idx="33">
                  <c:v>3.367433514961001E-4</c:v>
                </c:pt>
                <c:pt idx="34">
                  <c:v>2.8103418185222609E-4</c:v>
                </c:pt>
                <c:pt idx="35">
                  <c:v>2.083130489376374E-4</c:v>
                </c:pt>
                <c:pt idx="36">
                  <c:v>1.4974814069498179E-4</c:v>
                </c:pt>
                <c:pt idx="37">
                  <c:v>1.209402513213073E-4</c:v>
                </c:pt>
                <c:pt idx="38">
                  <c:v>9.8687200544251506E-5</c:v>
                </c:pt>
                <c:pt idx="39">
                  <c:v>7.7611515680728479E-5</c:v>
                </c:pt>
                <c:pt idx="40">
                  <c:v>7.3901282199075518E-5</c:v>
                </c:pt>
                <c:pt idx="41">
                  <c:v>6.0696970393402877E-5</c:v>
                </c:pt>
                <c:pt idx="42">
                  <c:v>5.9216217045886469E-5</c:v>
                </c:pt>
                <c:pt idx="43">
                  <c:v>5.4509536762709302E-5</c:v>
                </c:pt>
                <c:pt idx="44">
                  <c:v>4.8951144967614823E-5</c:v>
                </c:pt>
                <c:pt idx="45">
                  <c:v>3.7820444522655949E-5</c:v>
                </c:pt>
                <c:pt idx="46">
                  <c:v>2.7349402993789911E-5</c:v>
                </c:pt>
                <c:pt idx="47">
                  <c:v>1.8395298634842006E-5</c:v>
                </c:pt>
                <c:pt idx="48">
                  <c:v>1.1155750783544674E-5</c:v>
                </c:pt>
                <c:pt idx="49">
                  <c:v>5.4971576341069692E-6</c:v>
                </c:pt>
                <c:pt idx="50">
                  <c:v>3.1786096294431185E-6</c:v>
                </c:pt>
                <c:pt idx="51">
                  <c:v>1.3861187350811498E-6</c:v>
                </c:pt>
                <c:pt idx="52">
                  <c:v>4.2307238500468829E-7</c:v>
                </c:pt>
                <c:pt idx="53">
                  <c:v>6.958427384945531E-8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1.6700225723869276E-5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A2-4111-B73C-A494CC9D48DE}"/>
            </c:ext>
          </c:extLst>
        </c:ser>
        <c:ser>
          <c:idx val="1"/>
          <c:order val="1"/>
          <c:tx>
            <c:strRef>
              <c:f>'TLF Dist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r0'!$CU$8:$CU$158</c:f>
              <c:numCache>
                <c:formatCode>_(* #,##0.0000000_);_(* \(#,##0.0000000\);_(* "-"??_);_(@_)</c:formatCode>
                <c:ptCount val="15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A2-4111-B73C-A494CC9D4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r0'!$CT$8:$CT$158</c:f>
              <c:numCache>
                <c:formatCode>_(* #,##0.0000000_);_(* \(#,##0.0000000\);_(* "-"??_);_(@_)</c:formatCode>
                <c:ptCount val="151"/>
                <c:pt idx="0">
                  <c:v>0.45608283329772636</c:v>
                </c:pt>
                <c:pt idx="1">
                  <c:v>0.22777190144770401</c:v>
                </c:pt>
                <c:pt idx="2">
                  <c:v>9.6111388345682391E-2</c:v>
                </c:pt>
                <c:pt idx="3">
                  <c:v>5.8961544170339379E-2</c:v>
                </c:pt>
                <c:pt idx="4">
                  <c:v>4.1097641151288979E-2</c:v>
                </c:pt>
                <c:pt idx="5">
                  <c:v>3.0644187743481131E-2</c:v>
                </c:pt>
                <c:pt idx="6">
                  <c:v>2.2162310100585166E-2</c:v>
                </c:pt>
                <c:pt idx="7">
                  <c:v>1.5180488482771447E-2</c:v>
                </c:pt>
                <c:pt idx="8">
                  <c:v>1.023763360740733E-2</c:v>
                </c:pt>
                <c:pt idx="9">
                  <c:v>7.1720650225181289E-3</c:v>
                </c:pt>
                <c:pt idx="10">
                  <c:v>5.1686001765865195E-3</c:v>
                </c:pt>
                <c:pt idx="11">
                  <c:v>3.8360863827080361E-3</c:v>
                </c:pt>
                <c:pt idx="12">
                  <c:v>2.7212127138339709E-3</c:v>
                </c:pt>
                <c:pt idx="13">
                  <c:v>2.1973182827633303E-3</c:v>
                </c:pt>
                <c:pt idx="14">
                  <c:v>2.1190137077150609E-3</c:v>
                </c:pt>
                <c:pt idx="15">
                  <c:v>1.8888901639820502E-3</c:v>
                </c:pt>
                <c:pt idx="16">
                  <c:v>1.8145936431075097E-3</c:v>
                </c:pt>
                <c:pt idx="17">
                  <c:v>1.7587230379483051E-3</c:v>
                </c:pt>
                <c:pt idx="18">
                  <c:v>1.5279259184444317E-3</c:v>
                </c:pt>
                <c:pt idx="19">
                  <c:v>1.2481693038600816E-3</c:v>
                </c:pt>
                <c:pt idx="20">
                  <c:v>1.0713946312019714E-3</c:v>
                </c:pt>
                <c:pt idx="21">
                  <c:v>9.8532723456305716E-4</c:v>
                </c:pt>
                <c:pt idx="22">
                  <c:v>8.5018065789264495E-4</c:v>
                </c:pt>
                <c:pt idx="23">
                  <c:v>7.9847675905154569E-4</c:v>
                </c:pt>
                <c:pt idx="24">
                  <c:v>7.2508205036609426E-4</c:v>
                </c:pt>
                <c:pt idx="25">
                  <c:v>5.6314831163459581E-4</c:v>
                </c:pt>
                <c:pt idx="26">
                  <c:v>5.837285564683106E-4</c:v>
                </c:pt>
                <c:pt idx="27">
                  <c:v>6.1121156126789161E-4</c:v>
                </c:pt>
                <c:pt idx="28">
                  <c:v>5.6419764248424561E-4</c:v>
                </c:pt>
                <c:pt idx="29">
                  <c:v>5.2509684732275966E-4</c:v>
                </c:pt>
                <c:pt idx="30">
                  <c:v>5.1021416283183812E-4</c:v>
                </c:pt>
                <c:pt idx="31">
                  <c:v>4.5111763073697275E-4</c:v>
                </c:pt>
                <c:pt idx="32">
                  <c:v>3.6596874651287126E-4</c:v>
                </c:pt>
                <c:pt idx="33">
                  <c:v>3.367433514961001E-4</c:v>
                </c:pt>
                <c:pt idx="34">
                  <c:v>2.8103418185222609E-4</c:v>
                </c:pt>
                <c:pt idx="35">
                  <c:v>2.083130489376374E-4</c:v>
                </c:pt>
                <c:pt idx="36">
                  <c:v>1.4974814069498179E-4</c:v>
                </c:pt>
                <c:pt idx="37">
                  <c:v>1.209402513213073E-4</c:v>
                </c:pt>
                <c:pt idx="38">
                  <c:v>9.8687200544251506E-5</c:v>
                </c:pt>
                <c:pt idx="39">
                  <c:v>7.7611515680728479E-5</c:v>
                </c:pt>
                <c:pt idx="40">
                  <c:v>7.3901282199075518E-5</c:v>
                </c:pt>
                <c:pt idx="41">
                  <c:v>6.0696970393402877E-5</c:v>
                </c:pt>
                <c:pt idx="42">
                  <c:v>5.9216217045886469E-5</c:v>
                </c:pt>
                <c:pt idx="43">
                  <c:v>5.4509536762709302E-5</c:v>
                </c:pt>
                <c:pt idx="44">
                  <c:v>4.8951144967614823E-5</c:v>
                </c:pt>
                <c:pt idx="45">
                  <c:v>3.7820444522655949E-5</c:v>
                </c:pt>
                <c:pt idx="46">
                  <c:v>2.7349402993789911E-5</c:v>
                </c:pt>
                <c:pt idx="47">
                  <c:v>1.8395298634842006E-5</c:v>
                </c:pt>
                <c:pt idx="48">
                  <c:v>1.1155750783544674E-5</c:v>
                </c:pt>
                <c:pt idx="49">
                  <c:v>5.4971576341069692E-6</c:v>
                </c:pt>
                <c:pt idx="50">
                  <c:v>3.1786096294431185E-6</c:v>
                </c:pt>
                <c:pt idx="51">
                  <c:v>1.3861187350811498E-6</c:v>
                </c:pt>
                <c:pt idx="52">
                  <c:v>4.2307238500468829E-7</c:v>
                </c:pt>
                <c:pt idx="53">
                  <c:v>6.958427384945531E-8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1.6700225723869276E-5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DD-435E-91AB-794DFC0D5BEC}"/>
            </c:ext>
          </c:extLst>
        </c:ser>
        <c:ser>
          <c:idx val="1"/>
          <c:order val="1"/>
          <c:tx>
            <c:strRef>
              <c:f>'TLF Dist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r0'!$CU$8:$CU$158</c:f>
              <c:numCache>
                <c:formatCode>_(* #,##0.0000000_);_(* \(#,##0.0000000\);_(* "-"??_);_(@_)</c:formatCode>
                <c:ptCount val="15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DD-435E-91AB-794DFC0D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r0'!$CV$8:$CV$158</c:f>
              <c:numCache>
                <c:formatCode>_(* #,##0.0000000_);_(* \(#,##0.0000000\);_(* "-"??_);_(@_)</c:formatCode>
                <c:ptCount val="151"/>
                <c:pt idx="0">
                  <c:v>0.81689117975199688</c:v>
                </c:pt>
                <c:pt idx="1">
                  <c:v>9.5506937654526225E-2</c:v>
                </c:pt>
                <c:pt idx="2">
                  <c:v>4.2192819064078291E-2</c:v>
                </c:pt>
                <c:pt idx="3">
                  <c:v>2.5166086088184773E-2</c:v>
                </c:pt>
                <c:pt idx="4">
                  <c:v>1.3104802353043236E-2</c:v>
                </c:pt>
                <c:pt idx="5">
                  <c:v>4.8282668682435833E-3</c:v>
                </c:pt>
                <c:pt idx="6">
                  <c:v>1.5591758154442879E-3</c:v>
                </c:pt>
                <c:pt idx="7">
                  <c:v>3.9539954912880406E-4</c:v>
                </c:pt>
                <c:pt idx="8">
                  <c:v>2.7873984376234538E-4</c:v>
                </c:pt>
                <c:pt idx="9">
                  <c:v>7.4923566017491219E-5</c:v>
                </c:pt>
                <c:pt idx="10">
                  <c:v>1.6694455739586982E-6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5E-4A01-A103-DD3D6FD9A7CA}"/>
            </c:ext>
          </c:extLst>
        </c:ser>
        <c:ser>
          <c:idx val="1"/>
          <c:order val="1"/>
          <c:tx>
            <c:strRef>
              <c:f>'TLF Dist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r0'!$CW$8:$CW$158</c:f>
              <c:numCache>
                <c:formatCode>_(* #,##0.0000000_);_(* \(#,##0.0000000\);_(* "-"??_);_(@_)</c:formatCode>
                <c:ptCount val="15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5E-4A01-A103-DD3D6FD9A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r0'!$CV$8:$CV$158</c:f>
              <c:numCache>
                <c:formatCode>_(* #,##0.0000000_);_(* \(#,##0.0000000\);_(* "-"??_);_(@_)</c:formatCode>
                <c:ptCount val="151"/>
                <c:pt idx="0">
                  <c:v>0.81689117975199688</c:v>
                </c:pt>
                <c:pt idx="1">
                  <c:v>9.5506937654526225E-2</c:v>
                </c:pt>
                <c:pt idx="2">
                  <c:v>4.2192819064078291E-2</c:v>
                </c:pt>
                <c:pt idx="3">
                  <c:v>2.5166086088184773E-2</c:v>
                </c:pt>
                <c:pt idx="4">
                  <c:v>1.3104802353043236E-2</c:v>
                </c:pt>
                <c:pt idx="5">
                  <c:v>4.8282668682435833E-3</c:v>
                </c:pt>
                <c:pt idx="6">
                  <c:v>1.5591758154442879E-3</c:v>
                </c:pt>
                <c:pt idx="7">
                  <c:v>3.9539954912880406E-4</c:v>
                </c:pt>
                <c:pt idx="8">
                  <c:v>2.7873984376234538E-4</c:v>
                </c:pt>
                <c:pt idx="9">
                  <c:v>7.4923566017491219E-5</c:v>
                </c:pt>
                <c:pt idx="10">
                  <c:v>1.6694455739586982E-6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72-4D9E-B6CC-67B6B8B12198}"/>
            </c:ext>
          </c:extLst>
        </c:ser>
        <c:ser>
          <c:idx val="1"/>
          <c:order val="1"/>
          <c:tx>
            <c:strRef>
              <c:f>'TLF Dist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r0'!$CW$8:$CW$158</c:f>
              <c:numCache>
                <c:formatCode>_(* #,##0.0000000_);_(* \(#,##0.0000000\);_(* "-"??_);_(@_)</c:formatCode>
                <c:ptCount val="15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72-4D9E-B6CC-67B6B8B12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"/>
          <c:min val="1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.5"/>
        <c:minorUnit val="1.25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r0'!$CX$8:$CX$158</c:f>
              <c:numCache>
                <c:formatCode>_(* #,##0.0000000_);_(* \(#,##0.0000000\);_(* "-"??_);_(@_)</c:formatCode>
                <c:ptCount val="151"/>
                <c:pt idx="0">
                  <c:v>0.51939176712806834</c:v>
                </c:pt>
                <c:pt idx="1">
                  <c:v>0.2889907250063341</c:v>
                </c:pt>
                <c:pt idx="2">
                  <c:v>0.10439155558487799</c:v>
                </c:pt>
                <c:pt idx="3">
                  <c:v>3.1833019314622749E-2</c:v>
                </c:pt>
                <c:pt idx="4">
                  <c:v>1.6197335269048083E-2</c:v>
                </c:pt>
                <c:pt idx="5">
                  <c:v>1.1390717355116821E-2</c:v>
                </c:pt>
                <c:pt idx="6">
                  <c:v>9.3966350529822457E-3</c:v>
                </c:pt>
                <c:pt idx="7">
                  <c:v>7.1554119475379357E-3</c:v>
                </c:pt>
                <c:pt idx="8">
                  <c:v>5.5689190694109669E-3</c:v>
                </c:pt>
                <c:pt idx="9">
                  <c:v>3.1395278907133829E-3</c:v>
                </c:pt>
                <c:pt idx="10">
                  <c:v>1.5811759305023067E-3</c:v>
                </c:pt>
                <c:pt idx="11">
                  <c:v>6.4584703433467536E-4</c:v>
                </c:pt>
                <c:pt idx="12">
                  <c:v>2.2104237137160872E-4</c:v>
                </c:pt>
                <c:pt idx="13">
                  <c:v>9.4959387759965071E-5</c:v>
                </c:pt>
                <c:pt idx="14">
                  <c:v>1.2968164938199398E-6</c:v>
                </c:pt>
                <c:pt idx="15">
                  <c:v>6.4840824690996986E-8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66-4696-860B-2E9525306D3A}"/>
            </c:ext>
          </c:extLst>
        </c:ser>
        <c:ser>
          <c:idx val="1"/>
          <c:order val="1"/>
          <c:tx>
            <c:strRef>
              <c:f>'TLF Dist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r0'!$CY$8:$CY$158</c:f>
              <c:numCache>
                <c:formatCode>_(* #,##0.0000000_);_(* \(#,##0.0000000\);_(* "-"??_);_(@_)</c:formatCode>
                <c:ptCount val="15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66-4696-860B-2E9525306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r0'!$CX$8:$CX$158</c:f>
              <c:numCache>
                <c:formatCode>_(* #,##0.0000000_);_(* \(#,##0.0000000\);_(* "-"??_);_(@_)</c:formatCode>
                <c:ptCount val="151"/>
                <c:pt idx="0">
                  <c:v>0.51939176712806834</c:v>
                </c:pt>
                <c:pt idx="1">
                  <c:v>0.2889907250063341</c:v>
                </c:pt>
                <c:pt idx="2">
                  <c:v>0.10439155558487799</c:v>
                </c:pt>
                <c:pt idx="3">
                  <c:v>3.1833019314622749E-2</c:v>
                </c:pt>
                <c:pt idx="4">
                  <c:v>1.6197335269048083E-2</c:v>
                </c:pt>
                <c:pt idx="5">
                  <c:v>1.1390717355116821E-2</c:v>
                </c:pt>
                <c:pt idx="6">
                  <c:v>9.3966350529822457E-3</c:v>
                </c:pt>
                <c:pt idx="7">
                  <c:v>7.1554119475379357E-3</c:v>
                </c:pt>
                <c:pt idx="8">
                  <c:v>5.5689190694109669E-3</c:v>
                </c:pt>
                <c:pt idx="9">
                  <c:v>3.1395278907133829E-3</c:v>
                </c:pt>
                <c:pt idx="10">
                  <c:v>1.5811759305023067E-3</c:v>
                </c:pt>
                <c:pt idx="11">
                  <c:v>6.4584703433467536E-4</c:v>
                </c:pt>
                <c:pt idx="12">
                  <c:v>2.2104237137160872E-4</c:v>
                </c:pt>
                <c:pt idx="13">
                  <c:v>9.4959387759965071E-5</c:v>
                </c:pt>
                <c:pt idx="14">
                  <c:v>1.2968164938199398E-6</c:v>
                </c:pt>
                <c:pt idx="15">
                  <c:v>6.4840824690996986E-8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85-4F5F-AA89-A56C3280A367}"/>
            </c:ext>
          </c:extLst>
        </c:ser>
        <c:ser>
          <c:idx val="1"/>
          <c:order val="1"/>
          <c:tx>
            <c:strRef>
              <c:f>'TLF Dist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r0'!$CY$8:$CY$158</c:f>
              <c:numCache>
                <c:formatCode>_(* #,##0.0000000_);_(* \(#,##0.0000000\);_(* "-"??_);_(@_)</c:formatCode>
                <c:ptCount val="15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85-4F5F-AA89-A56C3280A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'TLF Dist - r0'!$CJ$6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'TLF Dist - r0'!$CI$7:$CI$15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'TLF Dist - r0'!$CJ$7:$CJ$15</c:f>
              <c:numCache>
                <c:formatCode>0.0</c:formatCode>
                <c:ptCount val="9"/>
                <c:pt idx="0">
                  <c:v>9.6937908989200565</c:v>
                </c:pt>
                <c:pt idx="1">
                  <c:v>4.0160442523326321</c:v>
                </c:pt>
                <c:pt idx="2">
                  <c:v>4.8027832045083985</c:v>
                </c:pt>
                <c:pt idx="3">
                  <c:v>1.6939903096743822</c:v>
                </c:pt>
                <c:pt idx="4">
                  <c:v>2.8422256094348577</c:v>
                </c:pt>
                <c:pt idx="5">
                  <c:v>7.7152149061924709</c:v>
                </c:pt>
                <c:pt idx="6">
                  <c:v>4.8333638583999905</c:v>
                </c:pt>
                <c:pt idx="7">
                  <c:v>13.660420158793153</c:v>
                </c:pt>
                <c:pt idx="8">
                  <c:v>12.493019368760736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6-4E0F-BEC4-7545545CA854}"/>
            </c:ext>
          </c:extLst>
        </c:ser>
        <c:ser>
          <c:idx val="1"/>
          <c:order val="1"/>
          <c:tx>
            <c:strRef>
              <c:f>'TLF Dist - r0'!$CK$6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'TLF Dist - r0'!$CI$7:$CI$15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'TLF Dist - r0'!$CK$7:$CK$15</c:f>
              <c:numCache>
                <c:formatCode>0.0</c:formatCode>
                <c:ptCount val="9"/>
                <c:pt idx="0">
                  <c:v>10.179789600000007</c:v>
                </c:pt>
                <c:pt idx="1">
                  <c:v>3.762366800000001</c:v>
                </c:pt>
                <c:pt idx="2">
                  <c:v>4.6658188000000012</c:v>
                </c:pt>
                <c:pt idx="3">
                  <c:v>1.6221593999999999</c:v>
                </c:pt>
                <c:pt idx="4">
                  <c:v>2.9750232000000003</c:v>
                </c:pt>
                <c:pt idx="5">
                  <c:v>6.4984808000000056</c:v>
                </c:pt>
                <c:pt idx="6">
                  <c:v>4.6759941999999981</c:v>
                </c:pt>
                <c:pt idx="7">
                  <c:v>12.611939600000005</c:v>
                </c:pt>
                <c:pt idx="8">
                  <c:v>16.512305999999999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6-4E0F-BEC4-7545545CA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r0'!$CP$8:$CP$158</c:f>
              <c:numCache>
                <c:formatCode>_(* #,##0.0000000_);_(* \(#,##0.0000000\);_(* "-"??_);_(@_)</c:formatCode>
                <c:ptCount val="15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40-4880-898E-FEA26E54503D}"/>
            </c:ext>
          </c:extLst>
        </c:ser>
        <c:ser>
          <c:idx val="1"/>
          <c:order val="1"/>
          <c:tx>
            <c:strRef>
              <c:f>'TLF Dist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r0'!$CQ$8:$CQ$158</c:f>
              <c:numCache>
                <c:formatCode>_(* #,##0.0000000_);_(* \(#,##0.0000000\);_(* "-"??_);_(@_)</c:formatCode>
                <c:ptCount val="15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40-4880-898E-FEA26E54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70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r0'!$CR$8:$CR$158</c:f>
              <c:numCache>
                <c:formatCode>_(* #,##0.0000000_);_(* \(#,##0.0000000\);_(* "-"??_);_(@_)</c:formatCode>
                <c:ptCount val="151"/>
                <c:pt idx="0">
                  <c:v>0.39904402222682378</c:v>
                </c:pt>
                <c:pt idx="1">
                  <c:v>0.30205157964028528</c:v>
                </c:pt>
                <c:pt idx="2">
                  <c:v>0.12875832873598661</c:v>
                </c:pt>
                <c:pt idx="3">
                  <c:v>6.640207607552219E-2</c:v>
                </c:pt>
                <c:pt idx="4">
                  <c:v>3.6468196419411798E-2</c:v>
                </c:pt>
                <c:pt idx="5">
                  <c:v>2.1370203681004736E-2</c:v>
                </c:pt>
                <c:pt idx="6">
                  <c:v>1.1335500351299191E-2</c:v>
                </c:pt>
                <c:pt idx="7">
                  <c:v>7.1502185194173623E-3</c:v>
                </c:pt>
                <c:pt idx="8">
                  <c:v>4.6961929613250413E-3</c:v>
                </c:pt>
                <c:pt idx="9">
                  <c:v>3.5834336654981709E-3</c:v>
                </c:pt>
                <c:pt idx="10">
                  <c:v>2.8849018995135423E-3</c:v>
                </c:pt>
                <c:pt idx="11">
                  <c:v>2.1105178235723463E-3</c:v>
                </c:pt>
                <c:pt idx="12">
                  <c:v>1.6459383555796172E-3</c:v>
                </c:pt>
                <c:pt idx="13">
                  <c:v>1.3889534636983554E-3</c:v>
                </c:pt>
                <c:pt idx="14">
                  <c:v>1.1567622091024229E-3</c:v>
                </c:pt>
                <c:pt idx="15">
                  <c:v>1.2003132757171682E-3</c:v>
                </c:pt>
                <c:pt idx="16">
                  <c:v>1.1722524394998462E-3</c:v>
                </c:pt>
                <c:pt idx="17">
                  <c:v>1.2137759890468657E-3</c:v>
                </c:pt>
                <c:pt idx="18">
                  <c:v>1.0326549929339868E-3</c:v>
                </c:pt>
                <c:pt idx="19">
                  <c:v>8.8212054001422509E-4</c:v>
                </c:pt>
                <c:pt idx="20">
                  <c:v>6.5495752774625225E-4</c:v>
                </c:pt>
                <c:pt idx="21">
                  <c:v>5.3650418774381673E-4</c:v>
                </c:pt>
                <c:pt idx="22">
                  <c:v>5.1605522988932748E-4</c:v>
                </c:pt>
                <c:pt idx="23">
                  <c:v>4.4714282121028926E-4</c:v>
                </c:pt>
                <c:pt idx="24">
                  <c:v>3.7243750662346376E-4</c:v>
                </c:pt>
                <c:pt idx="25">
                  <c:v>2.9812610963836773E-4</c:v>
                </c:pt>
                <c:pt idx="26">
                  <c:v>2.6667063055908248E-4</c:v>
                </c:pt>
                <c:pt idx="27">
                  <c:v>2.4324411906799043E-4</c:v>
                </c:pt>
                <c:pt idx="28">
                  <c:v>2.2201891182185762E-4</c:v>
                </c:pt>
                <c:pt idx="29">
                  <c:v>2.2364092547603808E-4</c:v>
                </c:pt>
                <c:pt idx="30">
                  <c:v>2.0470970896938905E-4</c:v>
                </c:pt>
                <c:pt idx="31">
                  <c:v>1.5774082786904929E-4</c:v>
                </c:pt>
                <c:pt idx="32">
                  <c:v>1.2759454552492398E-4</c:v>
                </c:pt>
                <c:pt idx="33">
                  <c:v>8.6453327767818279E-5</c:v>
                </c:pt>
                <c:pt idx="34">
                  <c:v>6.2354839191422942E-5</c:v>
                </c:pt>
                <c:pt idx="35">
                  <c:v>2.4005802081870741E-5</c:v>
                </c:pt>
                <c:pt idx="36">
                  <c:v>7.5655351155702669E-6</c:v>
                </c:pt>
                <c:pt idx="37">
                  <c:v>7.7624939164350363E-7</c:v>
                </c:pt>
                <c:pt idx="38">
                  <c:v>5.7929059077873414E-8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34-417E-967C-477E9E0F6E82}"/>
            </c:ext>
          </c:extLst>
        </c:ser>
        <c:ser>
          <c:idx val="1"/>
          <c:order val="1"/>
          <c:tx>
            <c:strRef>
              <c:f>'TLF Dist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r0'!$CS$8:$CS$158</c:f>
              <c:numCache>
                <c:formatCode>_(* #,##0.0000000_);_(* \(#,##0.0000000\);_(* "-"??_);_(@_)</c:formatCode>
                <c:ptCount val="15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34-417E-967C-477E9E0F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r0'!$CT$8:$CT$158</c:f>
              <c:numCache>
                <c:formatCode>_(* #,##0.0000000_);_(* \(#,##0.0000000\);_(* "-"??_);_(@_)</c:formatCode>
                <c:ptCount val="151"/>
                <c:pt idx="0">
                  <c:v>0.45608283329772636</c:v>
                </c:pt>
                <c:pt idx="1">
                  <c:v>0.22777190144770401</c:v>
                </c:pt>
                <c:pt idx="2">
                  <c:v>9.6111388345682391E-2</c:v>
                </c:pt>
                <c:pt idx="3">
                  <c:v>5.8961544170339379E-2</c:v>
                </c:pt>
                <c:pt idx="4">
                  <c:v>4.1097641151288979E-2</c:v>
                </c:pt>
                <c:pt idx="5">
                  <c:v>3.0644187743481131E-2</c:v>
                </c:pt>
                <c:pt idx="6">
                  <c:v>2.2162310100585166E-2</c:v>
                </c:pt>
                <c:pt idx="7">
                  <c:v>1.5180488482771447E-2</c:v>
                </c:pt>
                <c:pt idx="8">
                  <c:v>1.023763360740733E-2</c:v>
                </c:pt>
                <c:pt idx="9">
                  <c:v>7.1720650225181289E-3</c:v>
                </c:pt>
                <c:pt idx="10">
                  <c:v>5.1686001765865195E-3</c:v>
                </c:pt>
                <c:pt idx="11">
                  <c:v>3.8360863827080361E-3</c:v>
                </c:pt>
                <c:pt idx="12">
                  <c:v>2.7212127138339709E-3</c:v>
                </c:pt>
                <c:pt idx="13">
                  <c:v>2.1973182827633303E-3</c:v>
                </c:pt>
                <c:pt idx="14">
                  <c:v>2.1190137077150609E-3</c:v>
                </c:pt>
                <c:pt idx="15">
                  <c:v>1.8888901639820502E-3</c:v>
                </c:pt>
                <c:pt idx="16">
                  <c:v>1.8145936431075097E-3</c:v>
                </c:pt>
                <c:pt idx="17">
                  <c:v>1.7587230379483051E-3</c:v>
                </c:pt>
                <c:pt idx="18">
                  <c:v>1.5279259184444317E-3</c:v>
                </c:pt>
                <c:pt idx="19">
                  <c:v>1.2481693038600816E-3</c:v>
                </c:pt>
                <c:pt idx="20">
                  <c:v>1.0713946312019714E-3</c:v>
                </c:pt>
                <c:pt idx="21">
                  <c:v>9.8532723456305716E-4</c:v>
                </c:pt>
                <c:pt idx="22">
                  <c:v>8.5018065789264495E-4</c:v>
                </c:pt>
                <c:pt idx="23">
                  <c:v>7.9847675905154569E-4</c:v>
                </c:pt>
                <c:pt idx="24">
                  <c:v>7.2508205036609426E-4</c:v>
                </c:pt>
                <c:pt idx="25">
                  <c:v>5.6314831163459581E-4</c:v>
                </c:pt>
                <c:pt idx="26">
                  <c:v>5.837285564683106E-4</c:v>
                </c:pt>
                <c:pt idx="27">
                  <c:v>6.1121156126789161E-4</c:v>
                </c:pt>
                <c:pt idx="28">
                  <c:v>5.6419764248424561E-4</c:v>
                </c:pt>
                <c:pt idx="29">
                  <c:v>5.2509684732275966E-4</c:v>
                </c:pt>
                <c:pt idx="30">
                  <c:v>5.1021416283183812E-4</c:v>
                </c:pt>
                <c:pt idx="31">
                  <c:v>4.5111763073697275E-4</c:v>
                </c:pt>
                <c:pt idx="32">
                  <c:v>3.6596874651287126E-4</c:v>
                </c:pt>
                <c:pt idx="33">
                  <c:v>3.367433514961001E-4</c:v>
                </c:pt>
                <c:pt idx="34">
                  <c:v>2.8103418185222609E-4</c:v>
                </c:pt>
                <c:pt idx="35">
                  <c:v>2.083130489376374E-4</c:v>
                </c:pt>
                <c:pt idx="36">
                  <c:v>1.4974814069498179E-4</c:v>
                </c:pt>
                <c:pt idx="37">
                  <c:v>1.209402513213073E-4</c:v>
                </c:pt>
                <c:pt idx="38">
                  <c:v>9.8687200544251506E-5</c:v>
                </c:pt>
                <c:pt idx="39">
                  <c:v>7.7611515680728479E-5</c:v>
                </c:pt>
                <c:pt idx="40">
                  <c:v>7.3901282199075518E-5</c:v>
                </c:pt>
                <c:pt idx="41">
                  <c:v>6.0696970393402877E-5</c:v>
                </c:pt>
                <c:pt idx="42">
                  <c:v>5.9216217045886469E-5</c:v>
                </c:pt>
                <c:pt idx="43">
                  <c:v>5.4509536762709302E-5</c:v>
                </c:pt>
                <c:pt idx="44">
                  <c:v>4.8951144967614823E-5</c:v>
                </c:pt>
                <c:pt idx="45">
                  <c:v>3.7820444522655949E-5</c:v>
                </c:pt>
                <c:pt idx="46">
                  <c:v>2.7349402993789911E-5</c:v>
                </c:pt>
                <c:pt idx="47">
                  <c:v>1.8395298634842006E-5</c:v>
                </c:pt>
                <c:pt idx="48">
                  <c:v>1.1155750783544674E-5</c:v>
                </c:pt>
                <c:pt idx="49">
                  <c:v>5.4971576341069692E-6</c:v>
                </c:pt>
                <c:pt idx="50">
                  <c:v>3.1786096294431185E-6</c:v>
                </c:pt>
                <c:pt idx="51">
                  <c:v>1.3861187350811498E-6</c:v>
                </c:pt>
                <c:pt idx="52">
                  <c:v>4.2307238500468829E-7</c:v>
                </c:pt>
                <c:pt idx="53">
                  <c:v>6.958427384945531E-8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1.6700225723869276E-5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B-468B-8748-9AA8B95824BB}"/>
            </c:ext>
          </c:extLst>
        </c:ser>
        <c:ser>
          <c:idx val="1"/>
          <c:order val="1"/>
          <c:tx>
            <c:strRef>
              <c:f>'TLF Dist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r0'!$CU$8:$CU$158</c:f>
              <c:numCache>
                <c:formatCode>_(* #,##0.0000000_);_(* \(#,##0.0000000\);_(* "-"??_);_(@_)</c:formatCode>
                <c:ptCount val="15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CB-468B-8748-9AA8B958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5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r0'!$CV$8:$CV$158</c:f>
              <c:numCache>
                <c:formatCode>_(* #,##0.0000000_);_(* \(#,##0.0000000\);_(* "-"??_);_(@_)</c:formatCode>
                <c:ptCount val="151"/>
                <c:pt idx="0">
                  <c:v>0.81689117975199688</c:v>
                </c:pt>
                <c:pt idx="1">
                  <c:v>9.5506937654526225E-2</c:v>
                </c:pt>
                <c:pt idx="2">
                  <c:v>4.2192819064078291E-2</c:v>
                </c:pt>
                <c:pt idx="3">
                  <c:v>2.5166086088184773E-2</c:v>
                </c:pt>
                <c:pt idx="4">
                  <c:v>1.3104802353043236E-2</c:v>
                </c:pt>
                <c:pt idx="5">
                  <c:v>4.8282668682435833E-3</c:v>
                </c:pt>
                <c:pt idx="6">
                  <c:v>1.5591758154442879E-3</c:v>
                </c:pt>
                <c:pt idx="7">
                  <c:v>3.9539954912880406E-4</c:v>
                </c:pt>
                <c:pt idx="8">
                  <c:v>2.7873984376234538E-4</c:v>
                </c:pt>
                <c:pt idx="9">
                  <c:v>7.4923566017491219E-5</c:v>
                </c:pt>
                <c:pt idx="10">
                  <c:v>1.6694455739586982E-6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79-42C9-AEB4-E3CB72CC46B1}"/>
            </c:ext>
          </c:extLst>
        </c:ser>
        <c:ser>
          <c:idx val="1"/>
          <c:order val="1"/>
          <c:tx>
            <c:strRef>
              <c:f>'TLF Dist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r0'!$CW$8:$CW$158</c:f>
              <c:numCache>
                <c:formatCode>_(* #,##0.0000000_);_(* \(#,##0.0000000\);_(* "-"??_);_(@_)</c:formatCode>
                <c:ptCount val="15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79-42C9-AEB4-E3CB72CC4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"/>
          <c:min val="4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r0'!$CX$8:$CX$158</c:f>
              <c:numCache>
                <c:formatCode>_(* #,##0.0000000_);_(* \(#,##0.0000000\);_(* "-"??_);_(@_)</c:formatCode>
                <c:ptCount val="151"/>
                <c:pt idx="0">
                  <c:v>0.51939176712806834</c:v>
                </c:pt>
                <c:pt idx="1">
                  <c:v>0.2889907250063341</c:v>
                </c:pt>
                <c:pt idx="2">
                  <c:v>0.10439155558487799</c:v>
                </c:pt>
                <c:pt idx="3">
                  <c:v>3.1833019314622749E-2</c:v>
                </c:pt>
                <c:pt idx="4">
                  <c:v>1.6197335269048083E-2</c:v>
                </c:pt>
                <c:pt idx="5">
                  <c:v>1.1390717355116821E-2</c:v>
                </c:pt>
                <c:pt idx="6">
                  <c:v>9.3966350529822457E-3</c:v>
                </c:pt>
                <c:pt idx="7">
                  <c:v>7.1554119475379357E-3</c:v>
                </c:pt>
                <c:pt idx="8">
                  <c:v>5.5689190694109669E-3</c:v>
                </c:pt>
                <c:pt idx="9">
                  <c:v>3.1395278907133829E-3</c:v>
                </c:pt>
                <c:pt idx="10">
                  <c:v>1.5811759305023067E-3</c:v>
                </c:pt>
                <c:pt idx="11">
                  <c:v>6.4584703433467536E-4</c:v>
                </c:pt>
                <c:pt idx="12">
                  <c:v>2.2104237137160872E-4</c:v>
                </c:pt>
                <c:pt idx="13">
                  <c:v>9.4959387759965071E-5</c:v>
                </c:pt>
                <c:pt idx="14">
                  <c:v>1.2968164938199398E-6</c:v>
                </c:pt>
                <c:pt idx="15">
                  <c:v>6.4840824690996986E-8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9-4C3C-9B76-98EF6E751D6F}"/>
            </c:ext>
          </c:extLst>
        </c:ser>
        <c:ser>
          <c:idx val="1"/>
          <c:order val="1"/>
          <c:tx>
            <c:strRef>
              <c:f>'TLF Dist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r0'!$CY$8:$CY$158</c:f>
              <c:numCache>
                <c:formatCode>_(* #,##0.0000000_);_(* \(#,##0.0000000\);_(* "-"??_);_(@_)</c:formatCode>
                <c:ptCount val="15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F9-4C3C-9B76-98EF6E751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5"/>
          <c:min val="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r0'!$CZ$8:$CZ$158</c:f>
              <c:numCache>
                <c:formatCode>_(* #,##0.0000000_);_(* \(#,##0.0000000\);_(* "-"??_);_(@_)</c:formatCode>
                <c:ptCount val="151"/>
                <c:pt idx="0">
                  <c:v>0.31522620677763741</c:v>
                </c:pt>
                <c:pt idx="1">
                  <c:v>0.23028647102179933</c:v>
                </c:pt>
                <c:pt idx="2">
                  <c:v>0.12088843875433919</c:v>
                </c:pt>
                <c:pt idx="3">
                  <c:v>7.2444115689483238E-2</c:v>
                </c:pt>
                <c:pt idx="4">
                  <c:v>5.39182436319579E-2</c:v>
                </c:pt>
                <c:pt idx="5">
                  <c:v>3.8673131273626357E-2</c:v>
                </c:pt>
                <c:pt idx="6">
                  <c:v>2.717739257884421E-2</c:v>
                </c:pt>
                <c:pt idx="7">
                  <c:v>2.050281453466956E-2</c:v>
                </c:pt>
                <c:pt idx="8">
                  <c:v>1.5353353539057651E-2</c:v>
                </c:pt>
                <c:pt idx="9">
                  <c:v>1.2102382932035411E-2</c:v>
                </c:pt>
                <c:pt idx="10">
                  <c:v>9.6719784080424014E-3</c:v>
                </c:pt>
                <c:pt idx="11">
                  <c:v>7.8734801161703307E-3</c:v>
                </c:pt>
                <c:pt idx="12">
                  <c:v>6.8467661241347483E-3</c:v>
                </c:pt>
                <c:pt idx="13">
                  <c:v>6.2688946919031785E-3</c:v>
                </c:pt>
                <c:pt idx="14">
                  <c:v>5.6755809744076704E-3</c:v>
                </c:pt>
                <c:pt idx="15">
                  <c:v>5.1004548373341325E-3</c:v>
                </c:pt>
                <c:pt idx="16">
                  <c:v>4.7366900303603236E-3</c:v>
                </c:pt>
                <c:pt idx="17">
                  <c:v>4.4742239750110548E-3</c:v>
                </c:pt>
                <c:pt idx="18">
                  <c:v>4.1573667593432541E-3</c:v>
                </c:pt>
                <c:pt idx="19">
                  <c:v>3.9672418711150436E-3</c:v>
                </c:pt>
                <c:pt idx="20">
                  <c:v>3.7654098828619502E-3</c:v>
                </c:pt>
                <c:pt idx="21">
                  <c:v>3.4928733457550887E-3</c:v>
                </c:pt>
                <c:pt idx="22">
                  <c:v>3.3191806328718358E-3</c:v>
                </c:pt>
                <c:pt idx="23">
                  <c:v>2.8702456833269293E-3</c:v>
                </c:pt>
                <c:pt idx="24">
                  <c:v>2.5932216445194371E-3</c:v>
                </c:pt>
                <c:pt idx="25">
                  <c:v>2.3145345903758286E-3</c:v>
                </c:pt>
                <c:pt idx="26">
                  <c:v>2.0200488905391155E-3</c:v>
                </c:pt>
                <c:pt idx="27">
                  <c:v>1.7622683149066828E-3</c:v>
                </c:pt>
                <c:pt idx="28">
                  <c:v>1.57589181045194E-3</c:v>
                </c:pt>
                <c:pt idx="29">
                  <c:v>1.5082625201165458E-3</c:v>
                </c:pt>
                <c:pt idx="30">
                  <c:v>1.4317110205175436E-3</c:v>
                </c:pt>
                <c:pt idx="31">
                  <c:v>1.238392086961236E-3</c:v>
                </c:pt>
                <c:pt idx="32">
                  <c:v>1.1218358295545486E-3</c:v>
                </c:pt>
                <c:pt idx="33">
                  <c:v>1.046656977534563E-3</c:v>
                </c:pt>
                <c:pt idx="34">
                  <c:v>9.5849076765157446E-4</c:v>
                </c:pt>
                <c:pt idx="35">
                  <c:v>8.4299039299797667E-4</c:v>
                </c:pt>
                <c:pt idx="36">
                  <c:v>7.5038947555201125E-4</c:v>
                </c:pt>
                <c:pt idx="37">
                  <c:v>6.4001013225089838E-4</c:v>
                </c:pt>
                <c:pt idx="38">
                  <c:v>4.9023316372512674E-4</c:v>
                </c:pt>
                <c:pt idx="39">
                  <c:v>3.207507833198188E-4</c:v>
                </c:pt>
                <c:pt idx="40">
                  <c:v>2.3236019835179864E-4</c:v>
                </c:pt>
                <c:pt idx="41">
                  <c:v>1.6362223112566018E-4</c:v>
                </c:pt>
                <c:pt idx="42">
                  <c:v>9.937176560015289E-5</c:v>
                </c:pt>
                <c:pt idx="43">
                  <c:v>5.5209469452176859E-5</c:v>
                </c:pt>
                <c:pt idx="44">
                  <c:v>2.8020488560117492E-5</c:v>
                </c:pt>
                <c:pt idx="45">
                  <c:v>9.7933125349068215E-6</c:v>
                </c:pt>
                <c:pt idx="46">
                  <c:v>2.798089295687663E-6</c:v>
                </c:pt>
                <c:pt idx="47">
                  <c:v>1.9797801620431579E-7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45-4BEB-AC2C-2A3E5110C6BA}"/>
            </c:ext>
          </c:extLst>
        </c:ser>
        <c:ser>
          <c:idx val="1"/>
          <c:order val="1"/>
          <c:tx>
            <c:strRef>
              <c:f>'TLF Dist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r0'!$DA$8:$DA$158</c:f>
              <c:numCache>
                <c:formatCode>_(* #,##0.0000000_);_(* \(#,##0.0000000\);_(* "-"??_);_(@_)</c:formatCode>
                <c:ptCount val="15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45-4BEB-AC2C-2A3E5110C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r0'!$CZ$8:$CZ$158</c:f>
              <c:numCache>
                <c:formatCode>_(* #,##0.0000000_);_(* \(#,##0.0000000\);_(* "-"??_);_(@_)</c:formatCode>
                <c:ptCount val="151"/>
                <c:pt idx="0">
                  <c:v>0.31522620677763741</c:v>
                </c:pt>
                <c:pt idx="1">
                  <c:v>0.23028647102179933</c:v>
                </c:pt>
                <c:pt idx="2">
                  <c:v>0.12088843875433919</c:v>
                </c:pt>
                <c:pt idx="3">
                  <c:v>7.2444115689483238E-2</c:v>
                </c:pt>
                <c:pt idx="4">
                  <c:v>5.39182436319579E-2</c:v>
                </c:pt>
                <c:pt idx="5">
                  <c:v>3.8673131273626357E-2</c:v>
                </c:pt>
                <c:pt idx="6">
                  <c:v>2.717739257884421E-2</c:v>
                </c:pt>
                <c:pt idx="7">
                  <c:v>2.050281453466956E-2</c:v>
                </c:pt>
                <c:pt idx="8">
                  <c:v>1.5353353539057651E-2</c:v>
                </c:pt>
                <c:pt idx="9">
                  <c:v>1.2102382932035411E-2</c:v>
                </c:pt>
                <c:pt idx="10">
                  <c:v>9.6719784080424014E-3</c:v>
                </c:pt>
                <c:pt idx="11">
                  <c:v>7.8734801161703307E-3</c:v>
                </c:pt>
                <c:pt idx="12">
                  <c:v>6.8467661241347483E-3</c:v>
                </c:pt>
                <c:pt idx="13">
                  <c:v>6.2688946919031785E-3</c:v>
                </c:pt>
                <c:pt idx="14">
                  <c:v>5.6755809744076704E-3</c:v>
                </c:pt>
                <c:pt idx="15">
                  <c:v>5.1004548373341325E-3</c:v>
                </c:pt>
                <c:pt idx="16">
                  <c:v>4.7366900303603236E-3</c:v>
                </c:pt>
                <c:pt idx="17">
                  <c:v>4.4742239750110548E-3</c:v>
                </c:pt>
                <c:pt idx="18">
                  <c:v>4.1573667593432541E-3</c:v>
                </c:pt>
                <c:pt idx="19">
                  <c:v>3.9672418711150436E-3</c:v>
                </c:pt>
                <c:pt idx="20">
                  <c:v>3.7654098828619502E-3</c:v>
                </c:pt>
                <c:pt idx="21">
                  <c:v>3.4928733457550887E-3</c:v>
                </c:pt>
                <c:pt idx="22">
                  <c:v>3.3191806328718358E-3</c:v>
                </c:pt>
                <c:pt idx="23">
                  <c:v>2.8702456833269293E-3</c:v>
                </c:pt>
                <c:pt idx="24">
                  <c:v>2.5932216445194371E-3</c:v>
                </c:pt>
                <c:pt idx="25">
                  <c:v>2.3145345903758286E-3</c:v>
                </c:pt>
                <c:pt idx="26">
                  <c:v>2.0200488905391155E-3</c:v>
                </c:pt>
                <c:pt idx="27">
                  <c:v>1.7622683149066828E-3</c:v>
                </c:pt>
                <c:pt idx="28">
                  <c:v>1.57589181045194E-3</c:v>
                </c:pt>
                <c:pt idx="29">
                  <c:v>1.5082625201165458E-3</c:v>
                </c:pt>
                <c:pt idx="30">
                  <c:v>1.4317110205175436E-3</c:v>
                </c:pt>
                <c:pt idx="31">
                  <c:v>1.238392086961236E-3</c:v>
                </c:pt>
                <c:pt idx="32">
                  <c:v>1.1218358295545486E-3</c:v>
                </c:pt>
                <c:pt idx="33">
                  <c:v>1.046656977534563E-3</c:v>
                </c:pt>
                <c:pt idx="34">
                  <c:v>9.5849076765157446E-4</c:v>
                </c:pt>
                <c:pt idx="35">
                  <c:v>8.4299039299797667E-4</c:v>
                </c:pt>
                <c:pt idx="36">
                  <c:v>7.5038947555201125E-4</c:v>
                </c:pt>
                <c:pt idx="37">
                  <c:v>6.4001013225089838E-4</c:v>
                </c:pt>
                <c:pt idx="38">
                  <c:v>4.9023316372512674E-4</c:v>
                </c:pt>
                <c:pt idx="39">
                  <c:v>3.207507833198188E-4</c:v>
                </c:pt>
                <c:pt idx="40">
                  <c:v>2.3236019835179864E-4</c:v>
                </c:pt>
                <c:pt idx="41">
                  <c:v>1.6362223112566018E-4</c:v>
                </c:pt>
                <c:pt idx="42">
                  <c:v>9.937176560015289E-5</c:v>
                </c:pt>
                <c:pt idx="43">
                  <c:v>5.5209469452176859E-5</c:v>
                </c:pt>
                <c:pt idx="44">
                  <c:v>2.8020488560117492E-5</c:v>
                </c:pt>
                <c:pt idx="45">
                  <c:v>9.7933125349068215E-6</c:v>
                </c:pt>
                <c:pt idx="46">
                  <c:v>2.798089295687663E-6</c:v>
                </c:pt>
                <c:pt idx="47">
                  <c:v>1.9797801620431579E-7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36-4D9A-B353-35C5D2F3AC71}"/>
            </c:ext>
          </c:extLst>
        </c:ser>
        <c:ser>
          <c:idx val="1"/>
          <c:order val="1"/>
          <c:tx>
            <c:strRef>
              <c:f>'TLF Dist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r0'!$DA$8:$DA$158</c:f>
              <c:numCache>
                <c:formatCode>_(* #,##0.0000000_);_(* \(#,##0.0000000\);_(* "-"??_);_(@_)</c:formatCode>
                <c:ptCount val="15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36-4D9A-B353-35C5D2F3A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5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5.0000000000000012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Beginning</a:t>
            </a:r>
          </a:p>
        </c:rich>
      </c:tx>
      <c:layout>
        <c:manualLayout>
          <c:xMode val="edge"/>
          <c:yMode val="edge"/>
          <c:x val="0.33815234009672762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r0'!$DB$8:$DB$158</c:f>
              <c:numCache>
                <c:formatCode>_(* #,##0.0000000_);_(* \(#,##0.0000000\);_(* "-"??_);_(@_)</c:formatCode>
                <c:ptCount val="151"/>
                <c:pt idx="0">
                  <c:v>0.44056067879541611</c:v>
                </c:pt>
                <c:pt idx="1">
                  <c:v>0.24310371539117009</c:v>
                </c:pt>
                <c:pt idx="2">
                  <c:v>0.11160501615882087</c:v>
                </c:pt>
                <c:pt idx="3">
                  <c:v>5.7016359515581282E-2</c:v>
                </c:pt>
                <c:pt idx="4">
                  <c:v>3.700705995735961E-2</c:v>
                </c:pt>
                <c:pt idx="5">
                  <c:v>2.4399280234447252E-2</c:v>
                </c:pt>
                <c:pt idx="6">
                  <c:v>1.7480650908577762E-2</c:v>
                </c:pt>
                <c:pt idx="7">
                  <c:v>1.3621071212836788E-2</c:v>
                </c:pt>
                <c:pt idx="8">
                  <c:v>9.4447528515160042E-3</c:v>
                </c:pt>
                <c:pt idx="9">
                  <c:v>6.6586862226998937E-3</c:v>
                </c:pt>
                <c:pt idx="10">
                  <c:v>4.9397080614715146E-3</c:v>
                </c:pt>
                <c:pt idx="11">
                  <c:v>3.8190659224389763E-3</c:v>
                </c:pt>
                <c:pt idx="12">
                  <c:v>3.0998264371802425E-3</c:v>
                </c:pt>
                <c:pt idx="13">
                  <c:v>2.6524520597975675E-3</c:v>
                </c:pt>
                <c:pt idx="14">
                  <c:v>2.3011902145658367E-3</c:v>
                </c:pt>
                <c:pt idx="15">
                  <c:v>2.031876534062148E-3</c:v>
                </c:pt>
                <c:pt idx="16">
                  <c:v>1.9280571130441467E-3</c:v>
                </c:pt>
                <c:pt idx="17">
                  <c:v>1.8331348086107263E-3</c:v>
                </c:pt>
                <c:pt idx="18">
                  <c:v>1.7335436551196171E-3</c:v>
                </c:pt>
                <c:pt idx="19">
                  <c:v>1.6692121757796688E-3</c:v>
                </c:pt>
                <c:pt idx="20">
                  <c:v>1.6240229775762421E-3</c:v>
                </c:pt>
                <c:pt idx="21">
                  <c:v>1.5383265819145626E-3</c:v>
                </c:pt>
                <c:pt idx="22">
                  <c:v>1.5049739024489371E-3</c:v>
                </c:pt>
                <c:pt idx="23">
                  <c:v>1.3491855883282461E-3</c:v>
                </c:pt>
                <c:pt idx="24">
                  <c:v>1.2437945406556148E-3</c:v>
                </c:pt>
                <c:pt idx="25">
                  <c:v>1.1188403578468956E-3</c:v>
                </c:pt>
                <c:pt idx="26">
                  <c:v>9.9527367806799636E-4</c:v>
                </c:pt>
                <c:pt idx="27">
                  <c:v>8.412476900704894E-4</c:v>
                </c:pt>
                <c:pt idx="28">
                  <c:v>6.7450402027358959E-4</c:v>
                </c:pt>
                <c:pt idx="29">
                  <c:v>5.8233041852483593E-4</c:v>
                </c:pt>
                <c:pt idx="30">
                  <c:v>4.7687361241477232E-4</c:v>
                </c:pt>
                <c:pt idx="31">
                  <c:v>3.5617400050791831E-4</c:v>
                </c:pt>
                <c:pt idx="32">
                  <c:v>2.6947150075352602E-4</c:v>
                </c:pt>
                <c:pt idx="33">
                  <c:v>2.0392349032108143E-4</c:v>
                </c:pt>
                <c:pt idx="34">
                  <c:v>1.3877003051323018E-4</c:v>
                </c:pt>
                <c:pt idx="35">
                  <c:v>8.731405322251198E-5</c:v>
                </c:pt>
                <c:pt idx="36">
                  <c:v>5.2192471789959155E-5</c:v>
                </c:pt>
                <c:pt idx="37">
                  <c:v>2.6494074441444553E-5</c:v>
                </c:pt>
                <c:pt idx="38">
                  <c:v>9.061512678160982E-6</c:v>
                </c:pt>
                <c:pt idx="39">
                  <c:v>1.56505081088702E-6</c:v>
                </c:pt>
                <c:pt idx="40">
                  <c:v>2.9591296844502484E-7</c:v>
                </c:pt>
                <c:pt idx="41">
                  <c:v>2.6303374972891095E-8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BC-464D-A275-90D69CC5FFCB}"/>
            </c:ext>
          </c:extLst>
        </c:ser>
        <c:ser>
          <c:idx val="1"/>
          <c:order val="1"/>
          <c:tx>
            <c:strRef>
              <c:f>'TLF Dist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r0'!$DC$8:$DC$158</c:f>
              <c:numCache>
                <c:formatCode>_(* #,##0.0000000_);_(* \(#,##0.0000000\);_(* "-"??_);_(@_)</c:formatCode>
                <c:ptCount val="15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BC-464D-A275-90D69CC5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r0'!$DB$8:$DB$158</c:f>
              <c:numCache>
                <c:formatCode>_(* #,##0.0000000_);_(* \(#,##0.0000000\);_(* "-"??_);_(@_)</c:formatCode>
                <c:ptCount val="151"/>
                <c:pt idx="0">
                  <c:v>0.44056067879541611</c:v>
                </c:pt>
                <c:pt idx="1">
                  <c:v>0.24310371539117009</c:v>
                </c:pt>
                <c:pt idx="2">
                  <c:v>0.11160501615882087</c:v>
                </c:pt>
                <c:pt idx="3">
                  <c:v>5.7016359515581282E-2</c:v>
                </c:pt>
                <c:pt idx="4">
                  <c:v>3.700705995735961E-2</c:v>
                </c:pt>
                <c:pt idx="5">
                  <c:v>2.4399280234447252E-2</c:v>
                </c:pt>
                <c:pt idx="6">
                  <c:v>1.7480650908577762E-2</c:v>
                </c:pt>
                <c:pt idx="7">
                  <c:v>1.3621071212836788E-2</c:v>
                </c:pt>
                <c:pt idx="8">
                  <c:v>9.4447528515160042E-3</c:v>
                </c:pt>
                <c:pt idx="9">
                  <c:v>6.6586862226998937E-3</c:v>
                </c:pt>
                <c:pt idx="10">
                  <c:v>4.9397080614715146E-3</c:v>
                </c:pt>
                <c:pt idx="11">
                  <c:v>3.8190659224389763E-3</c:v>
                </c:pt>
                <c:pt idx="12">
                  <c:v>3.0998264371802425E-3</c:v>
                </c:pt>
                <c:pt idx="13">
                  <c:v>2.6524520597975675E-3</c:v>
                </c:pt>
                <c:pt idx="14">
                  <c:v>2.3011902145658367E-3</c:v>
                </c:pt>
                <c:pt idx="15">
                  <c:v>2.031876534062148E-3</c:v>
                </c:pt>
                <c:pt idx="16">
                  <c:v>1.9280571130441467E-3</c:v>
                </c:pt>
                <c:pt idx="17">
                  <c:v>1.8331348086107263E-3</c:v>
                </c:pt>
                <c:pt idx="18">
                  <c:v>1.7335436551196171E-3</c:v>
                </c:pt>
                <c:pt idx="19">
                  <c:v>1.6692121757796688E-3</c:v>
                </c:pt>
                <c:pt idx="20">
                  <c:v>1.6240229775762421E-3</c:v>
                </c:pt>
                <c:pt idx="21">
                  <c:v>1.5383265819145626E-3</c:v>
                </c:pt>
                <c:pt idx="22">
                  <c:v>1.5049739024489371E-3</c:v>
                </c:pt>
                <c:pt idx="23">
                  <c:v>1.3491855883282461E-3</c:v>
                </c:pt>
                <c:pt idx="24">
                  <c:v>1.2437945406556148E-3</c:v>
                </c:pt>
                <c:pt idx="25">
                  <c:v>1.1188403578468956E-3</c:v>
                </c:pt>
                <c:pt idx="26">
                  <c:v>9.9527367806799636E-4</c:v>
                </c:pt>
                <c:pt idx="27">
                  <c:v>8.412476900704894E-4</c:v>
                </c:pt>
                <c:pt idx="28">
                  <c:v>6.7450402027358959E-4</c:v>
                </c:pt>
                <c:pt idx="29">
                  <c:v>5.8233041852483593E-4</c:v>
                </c:pt>
                <c:pt idx="30">
                  <c:v>4.7687361241477232E-4</c:v>
                </c:pt>
                <c:pt idx="31">
                  <c:v>3.5617400050791831E-4</c:v>
                </c:pt>
                <c:pt idx="32">
                  <c:v>2.6947150075352602E-4</c:v>
                </c:pt>
                <c:pt idx="33">
                  <c:v>2.0392349032108143E-4</c:v>
                </c:pt>
                <c:pt idx="34">
                  <c:v>1.3877003051323018E-4</c:v>
                </c:pt>
                <c:pt idx="35">
                  <c:v>8.731405322251198E-5</c:v>
                </c:pt>
                <c:pt idx="36">
                  <c:v>5.2192471789959155E-5</c:v>
                </c:pt>
                <c:pt idx="37">
                  <c:v>2.6494074441444553E-5</c:v>
                </c:pt>
                <c:pt idx="38">
                  <c:v>9.061512678160982E-6</c:v>
                </c:pt>
                <c:pt idx="39">
                  <c:v>1.56505081088702E-6</c:v>
                </c:pt>
                <c:pt idx="40">
                  <c:v>2.9591296844502484E-7</c:v>
                </c:pt>
                <c:pt idx="41">
                  <c:v>2.6303374972891095E-8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BE-4972-961D-C4956BDEC36E}"/>
            </c:ext>
          </c:extLst>
        </c:ser>
        <c:ser>
          <c:idx val="1"/>
          <c:order val="1"/>
          <c:tx>
            <c:strRef>
              <c:f>'TLF Dist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r0'!$DC$8:$DC$158</c:f>
              <c:numCache>
                <c:formatCode>_(* #,##0.0000000_);_(* \(#,##0.0000000\);_(* "-"??_);_(@_)</c:formatCode>
                <c:ptCount val="15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BE-4972-961D-C4956BDEC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5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4.0000000000000013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3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r0'!$CZ$8:$CZ$158</c:f>
              <c:numCache>
                <c:formatCode>_(* #,##0.0000000_);_(* \(#,##0.0000000\);_(* "-"??_);_(@_)</c:formatCode>
                <c:ptCount val="151"/>
                <c:pt idx="0">
                  <c:v>0.31522620677763741</c:v>
                </c:pt>
                <c:pt idx="1">
                  <c:v>0.23028647102179933</c:v>
                </c:pt>
                <c:pt idx="2">
                  <c:v>0.12088843875433919</c:v>
                </c:pt>
                <c:pt idx="3">
                  <c:v>7.2444115689483238E-2</c:v>
                </c:pt>
                <c:pt idx="4">
                  <c:v>5.39182436319579E-2</c:v>
                </c:pt>
                <c:pt idx="5">
                  <c:v>3.8673131273626357E-2</c:v>
                </c:pt>
                <c:pt idx="6">
                  <c:v>2.717739257884421E-2</c:v>
                </c:pt>
                <c:pt idx="7">
                  <c:v>2.050281453466956E-2</c:v>
                </c:pt>
                <c:pt idx="8">
                  <c:v>1.5353353539057651E-2</c:v>
                </c:pt>
                <c:pt idx="9">
                  <c:v>1.2102382932035411E-2</c:v>
                </c:pt>
                <c:pt idx="10">
                  <c:v>9.6719784080424014E-3</c:v>
                </c:pt>
                <c:pt idx="11">
                  <c:v>7.8734801161703307E-3</c:v>
                </c:pt>
                <c:pt idx="12">
                  <c:v>6.8467661241347483E-3</c:v>
                </c:pt>
                <c:pt idx="13">
                  <c:v>6.2688946919031785E-3</c:v>
                </c:pt>
                <c:pt idx="14">
                  <c:v>5.6755809744076704E-3</c:v>
                </c:pt>
                <c:pt idx="15">
                  <c:v>5.1004548373341325E-3</c:v>
                </c:pt>
                <c:pt idx="16">
                  <c:v>4.7366900303603236E-3</c:v>
                </c:pt>
                <c:pt idx="17">
                  <c:v>4.4742239750110548E-3</c:v>
                </c:pt>
                <c:pt idx="18">
                  <c:v>4.1573667593432541E-3</c:v>
                </c:pt>
                <c:pt idx="19">
                  <c:v>3.9672418711150436E-3</c:v>
                </c:pt>
                <c:pt idx="20">
                  <c:v>3.7654098828619502E-3</c:v>
                </c:pt>
                <c:pt idx="21">
                  <c:v>3.4928733457550887E-3</c:v>
                </c:pt>
                <c:pt idx="22">
                  <c:v>3.3191806328718358E-3</c:v>
                </c:pt>
                <c:pt idx="23">
                  <c:v>2.8702456833269293E-3</c:v>
                </c:pt>
                <c:pt idx="24">
                  <c:v>2.5932216445194371E-3</c:v>
                </c:pt>
                <c:pt idx="25">
                  <c:v>2.3145345903758286E-3</c:v>
                </c:pt>
                <c:pt idx="26">
                  <c:v>2.0200488905391155E-3</c:v>
                </c:pt>
                <c:pt idx="27">
                  <c:v>1.7622683149066828E-3</c:v>
                </c:pt>
                <c:pt idx="28">
                  <c:v>1.57589181045194E-3</c:v>
                </c:pt>
                <c:pt idx="29">
                  <c:v>1.5082625201165458E-3</c:v>
                </c:pt>
                <c:pt idx="30">
                  <c:v>1.4317110205175436E-3</c:v>
                </c:pt>
                <c:pt idx="31">
                  <c:v>1.238392086961236E-3</c:v>
                </c:pt>
                <c:pt idx="32">
                  <c:v>1.1218358295545486E-3</c:v>
                </c:pt>
                <c:pt idx="33">
                  <c:v>1.046656977534563E-3</c:v>
                </c:pt>
                <c:pt idx="34">
                  <c:v>9.5849076765157446E-4</c:v>
                </c:pt>
                <c:pt idx="35">
                  <c:v>8.4299039299797667E-4</c:v>
                </c:pt>
                <c:pt idx="36">
                  <c:v>7.5038947555201125E-4</c:v>
                </c:pt>
                <c:pt idx="37">
                  <c:v>6.4001013225089838E-4</c:v>
                </c:pt>
                <c:pt idx="38">
                  <c:v>4.9023316372512674E-4</c:v>
                </c:pt>
                <c:pt idx="39">
                  <c:v>3.207507833198188E-4</c:v>
                </c:pt>
                <c:pt idx="40">
                  <c:v>2.3236019835179864E-4</c:v>
                </c:pt>
                <c:pt idx="41">
                  <c:v>1.6362223112566018E-4</c:v>
                </c:pt>
                <c:pt idx="42">
                  <c:v>9.937176560015289E-5</c:v>
                </c:pt>
                <c:pt idx="43">
                  <c:v>5.5209469452176859E-5</c:v>
                </c:pt>
                <c:pt idx="44">
                  <c:v>2.8020488560117492E-5</c:v>
                </c:pt>
                <c:pt idx="45">
                  <c:v>9.7933125349068215E-6</c:v>
                </c:pt>
                <c:pt idx="46">
                  <c:v>2.798089295687663E-6</c:v>
                </c:pt>
                <c:pt idx="47">
                  <c:v>1.9797801620431579E-7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12-4A35-B8DA-92B70E4DED2F}"/>
            </c:ext>
          </c:extLst>
        </c:ser>
        <c:ser>
          <c:idx val="1"/>
          <c:order val="1"/>
          <c:tx>
            <c:strRef>
              <c:f>'TLF Dist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r0'!$DA$8:$DA$158</c:f>
              <c:numCache>
                <c:formatCode>_(* #,##0.0000000_);_(* \(#,##0.0000000\);_(* "-"??_);_(@_)</c:formatCode>
                <c:ptCount val="15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12-4A35-B8DA-92B70E4DE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8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5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r0'!$DB$8:$DB$158</c:f>
              <c:numCache>
                <c:formatCode>_(* #,##0.0000000_);_(* \(#,##0.0000000\);_(* "-"??_);_(@_)</c:formatCode>
                <c:ptCount val="151"/>
                <c:pt idx="0">
                  <c:v>0.44056067879541611</c:v>
                </c:pt>
                <c:pt idx="1">
                  <c:v>0.24310371539117009</c:v>
                </c:pt>
                <c:pt idx="2">
                  <c:v>0.11160501615882087</c:v>
                </c:pt>
                <c:pt idx="3">
                  <c:v>5.7016359515581282E-2</c:v>
                </c:pt>
                <c:pt idx="4">
                  <c:v>3.700705995735961E-2</c:v>
                </c:pt>
                <c:pt idx="5">
                  <c:v>2.4399280234447252E-2</c:v>
                </c:pt>
                <c:pt idx="6">
                  <c:v>1.7480650908577762E-2</c:v>
                </c:pt>
                <c:pt idx="7">
                  <c:v>1.3621071212836788E-2</c:v>
                </c:pt>
                <c:pt idx="8">
                  <c:v>9.4447528515160042E-3</c:v>
                </c:pt>
                <c:pt idx="9">
                  <c:v>6.6586862226998937E-3</c:v>
                </c:pt>
                <c:pt idx="10">
                  <c:v>4.9397080614715146E-3</c:v>
                </c:pt>
                <c:pt idx="11">
                  <c:v>3.8190659224389763E-3</c:v>
                </c:pt>
                <c:pt idx="12">
                  <c:v>3.0998264371802425E-3</c:v>
                </c:pt>
                <c:pt idx="13">
                  <c:v>2.6524520597975675E-3</c:v>
                </c:pt>
                <c:pt idx="14">
                  <c:v>2.3011902145658367E-3</c:v>
                </c:pt>
                <c:pt idx="15">
                  <c:v>2.031876534062148E-3</c:v>
                </c:pt>
                <c:pt idx="16">
                  <c:v>1.9280571130441467E-3</c:v>
                </c:pt>
                <c:pt idx="17">
                  <c:v>1.8331348086107263E-3</c:v>
                </c:pt>
                <c:pt idx="18">
                  <c:v>1.7335436551196171E-3</c:v>
                </c:pt>
                <c:pt idx="19">
                  <c:v>1.6692121757796688E-3</c:v>
                </c:pt>
                <c:pt idx="20">
                  <c:v>1.6240229775762421E-3</c:v>
                </c:pt>
                <c:pt idx="21">
                  <c:v>1.5383265819145626E-3</c:v>
                </c:pt>
                <c:pt idx="22">
                  <c:v>1.5049739024489371E-3</c:v>
                </c:pt>
                <c:pt idx="23">
                  <c:v>1.3491855883282461E-3</c:v>
                </c:pt>
                <c:pt idx="24">
                  <c:v>1.2437945406556148E-3</c:v>
                </c:pt>
                <c:pt idx="25">
                  <c:v>1.1188403578468956E-3</c:v>
                </c:pt>
                <c:pt idx="26">
                  <c:v>9.9527367806799636E-4</c:v>
                </c:pt>
                <c:pt idx="27">
                  <c:v>8.412476900704894E-4</c:v>
                </c:pt>
                <c:pt idx="28">
                  <c:v>6.7450402027358959E-4</c:v>
                </c:pt>
                <c:pt idx="29">
                  <c:v>5.8233041852483593E-4</c:v>
                </c:pt>
                <c:pt idx="30">
                  <c:v>4.7687361241477232E-4</c:v>
                </c:pt>
                <c:pt idx="31">
                  <c:v>3.5617400050791831E-4</c:v>
                </c:pt>
                <c:pt idx="32">
                  <c:v>2.6947150075352602E-4</c:v>
                </c:pt>
                <c:pt idx="33">
                  <c:v>2.0392349032108143E-4</c:v>
                </c:pt>
                <c:pt idx="34">
                  <c:v>1.3877003051323018E-4</c:v>
                </c:pt>
                <c:pt idx="35">
                  <c:v>8.731405322251198E-5</c:v>
                </c:pt>
                <c:pt idx="36">
                  <c:v>5.2192471789959155E-5</c:v>
                </c:pt>
                <c:pt idx="37">
                  <c:v>2.6494074441444553E-5</c:v>
                </c:pt>
                <c:pt idx="38">
                  <c:v>9.061512678160982E-6</c:v>
                </c:pt>
                <c:pt idx="39">
                  <c:v>1.56505081088702E-6</c:v>
                </c:pt>
                <c:pt idx="40">
                  <c:v>2.9591296844502484E-7</c:v>
                </c:pt>
                <c:pt idx="41">
                  <c:v>2.6303374972891095E-8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2B-4D80-A21C-96E2BF030F3A}"/>
            </c:ext>
          </c:extLst>
        </c:ser>
        <c:ser>
          <c:idx val="1"/>
          <c:order val="1"/>
          <c:tx>
            <c:strRef>
              <c:f>'TLF Dist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r0'!$DC$8:$DC$158</c:f>
              <c:numCache>
                <c:formatCode>_(* #,##0.0000000_);_(* \(#,##0.0000000\);_(* "-"??_);_(@_)</c:formatCode>
                <c:ptCount val="15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2B-4D80-A21C-96E2BF03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Beginning</a:t>
            </a:r>
          </a:p>
        </c:rich>
      </c:tx>
      <c:layout>
        <c:manualLayout>
          <c:xMode val="edge"/>
          <c:yMode val="edge"/>
          <c:x val="0.38676938969259655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r0'!$DD$8:$DD$158</c:f>
              <c:numCache>
                <c:formatCode>_(* #,##0.0000000_);_(* \(#,##0.0000000\);_(* "-"??_);_(@_)</c:formatCode>
                <c:ptCount val="151"/>
                <c:pt idx="0">
                  <c:v>0.15690857626953317</c:v>
                </c:pt>
                <c:pt idx="1">
                  <c:v>0.13420780819212999</c:v>
                </c:pt>
                <c:pt idx="2">
                  <c:v>0.1085883982433573</c:v>
                </c:pt>
                <c:pt idx="3">
                  <c:v>8.8835839714219794E-2</c:v>
                </c:pt>
                <c:pt idx="4">
                  <c:v>7.6013429056612042E-2</c:v>
                </c:pt>
                <c:pt idx="5">
                  <c:v>6.2428572182669943E-2</c:v>
                </c:pt>
                <c:pt idx="6">
                  <c:v>5.0018583267392093E-2</c:v>
                </c:pt>
                <c:pt idx="7">
                  <c:v>4.1368617264082509E-2</c:v>
                </c:pt>
                <c:pt idx="8">
                  <c:v>3.1859452450466813E-2</c:v>
                </c:pt>
                <c:pt idx="9">
                  <c:v>2.473508036682228E-2</c:v>
                </c:pt>
                <c:pt idx="10">
                  <c:v>1.9878650816731666E-2</c:v>
                </c:pt>
                <c:pt idx="11">
                  <c:v>1.6929248740572167E-2</c:v>
                </c:pt>
                <c:pt idx="12">
                  <c:v>1.5678602649127057E-2</c:v>
                </c:pt>
                <c:pt idx="13">
                  <c:v>1.4762495706241937E-2</c:v>
                </c:pt>
                <c:pt idx="14">
                  <c:v>1.4146905792593759E-2</c:v>
                </c:pt>
                <c:pt idx="15">
                  <c:v>1.353264870423865E-2</c:v>
                </c:pt>
                <c:pt idx="16">
                  <c:v>1.3168769862056263E-2</c:v>
                </c:pt>
                <c:pt idx="17">
                  <c:v>1.3033733615258619E-2</c:v>
                </c:pt>
                <c:pt idx="18">
                  <c:v>1.245090314434005E-2</c:v>
                </c:pt>
                <c:pt idx="19">
                  <c:v>1.20074406024216E-2</c:v>
                </c:pt>
                <c:pt idx="20">
                  <c:v>1.1186069478393734E-2</c:v>
                </c:pt>
                <c:pt idx="21">
                  <c:v>1.0146939253523486E-2</c:v>
                </c:pt>
                <c:pt idx="22">
                  <c:v>9.2689932032398812E-3</c:v>
                </c:pt>
                <c:pt idx="23">
                  <c:v>7.9507062281715876E-3</c:v>
                </c:pt>
                <c:pt idx="24">
                  <c:v>6.9055432151327156E-3</c:v>
                </c:pt>
                <c:pt idx="25">
                  <c:v>5.9600615042753784E-3</c:v>
                </c:pt>
                <c:pt idx="26">
                  <c:v>5.1004593389463631E-3</c:v>
                </c:pt>
                <c:pt idx="27">
                  <c:v>4.0634335750651673E-3</c:v>
                </c:pt>
                <c:pt idx="28">
                  <c:v>3.3714517275143211E-3</c:v>
                </c:pt>
                <c:pt idx="29">
                  <c:v>2.9524009330688982E-3</c:v>
                </c:pt>
                <c:pt idx="30">
                  <c:v>2.6070238104152822E-3</c:v>
                </c:pt>
                <c:pt idx="31">
                  <c:v>2.0575665833481331E-3</c:v>
                </c:pt>
                <c:pt idx="32">
                  <c:v>1.6752737075115243E-3</c:v>
                </c:pt>
                <c:pt idx="33">
                  <c:v>1.4039385373227997E-3</c:v>
                </c:pt>
                <c:pt idx="34">
                  <c:v>1.1645385626429729E-3</c:v>
                </c:pt>
                <c:pt idx="35">
                  <c:v>9.3880004721708977E-4</c:v>
                </c:pt>
                <c:pt idx="36">
                  <c:v>7.2866961746002532E-4</c:v>
                </c:pt>
                <c:pt idx="37">
                  <c:v>5.7909505266299632E-4</c:v>
                </c:pt>
                <c:pt idx="38">
                  <c:v>4.5007405685906353E-4</c:v>
                </c:pt>
                <c:pt idx="39">
                  <c:v>2.8576826513865495E-4</c:v>
                </c:pt>
                <c:pt idx="40">
                  <c:v>1.9096229758176211E-4</c:v>
                </c:pt>
                <c:pt idx="41">
                  <c:v>1.4922382129885334E-4</c:v>
                </c:pt>
                <c:pt idx="42">
                  <c:v>9.8611534512099222E-5</c:v>
                </c:pt>
                <c:pt idx="43">
                  <c:v>6.8324833444627161E-5</c:v>
                </c:pt>
                <c:pt idx="44">
                  <c:v>4.5842175211564528E-5</c:v>
                </c:pt>
                <c:pt idx="45">
                  <c:v>3.6091505962279951E-5</c:v>
                </c:pt>
                <c:pt idx="46">
                  <c:v>2.3113996529778903E-5</c:v>
                </c:pt>
                <c:pt idx="47">
                  <c:v>1.6239423965535102E-5</c:v>
                </c:pt>
                <c:pt idx="48">
                  <c:v>9.0667194278419518E-6</c:v>
                </c:pt>
                <c:pt idx="49">
                  <c:v>6.2432342675275335E-6</c:v>
                </c:pt>
                <c:pt idx="50">
                  <c:v>4.0510874039293825E-6</c:v>
                </c:pt>
                <c:pt idx="51">
                  <c:v>1.3328252930676757E-6</c:v>
                </c:pt>
                <c:pt idx="52">
                  <c:v>2.6305762363177814E-7</c:v>
                </c:pt>
                <c:pt idx="53">
                  <c:v>7.0148699635140835E-8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B9-46C1-A88C-0A561A3B9921}"/>
            </c:ext>
          </c:extLst>
        </c:ser>
        <c:ser>
          <c:idx val="1"/>
          <c:order val="1"/>
          <c:tx>
            <c:strRef>
              <c:f>'TLF Dist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r0'!$DE$8:$DE$158</c:f>
              <c:numCache>
                <c:formatCode>_(* #,##0.0000000_);_(* \(#,##0.0000000\);_(* "-"??_);_(@_)</c:formatCode>
                <c:ptCount val="15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B9-46C1-A88C-0A561A3B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4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Tail</a:t>
            </a:r>
          </a:p>
        </c:rich>
      </c:tx>
      <c:layout>
        <c:manualLayout>
          <c:xMode val="edge"/>
          <c:yMode val="edge"/>
          <c:x val="0.46210606473757082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r0'!$DD$8:$DD$158</c:f>
              <c:numCache>
                <c:formatCode>_(* #,##0.0000000_);_(* \(#,##0.0000000\);_(* "-"??_);_(@_)</c:formatCode>
                <c:ptCount val="151"/>
                <c:pt idx="0">
                  <c:v>0.15690857626953317</c:v>
                </c:pt>
                <c:pt idx="1">
                  <c:v>0.13420780819212999</c:v>
                </c:pt>
                <c:pt idx="2">
                  <c:v>0.1085883982433573</c:v>
                </c:pt>
                <c:pt idx="3">
                  <c:v>8.8835839714219794E-2</c:v>
                </c:pt>
                <c:pt idx="4">
                  <c:v>7.6013429056612042E-2</c:v>
                </c:pt>
                <c:pt idx="5">
                  <c:v>6.2428572182669943E-2</c:v>
                </c:pt>
                <c:pt idx="6">
                  <c:v>5.0018583267392093E-2</c:v>
                </c:pt>
                <c:pt idx="7">
                  <c:v>4.1368617264082509E-2</c:v>
                </c:pt>
                <c:pt idx="8">
                  <c:v>3.1859452450466813E-2</c:v>
                </c:pt>
                <c:pt idx="9">
                  <c:v>2.473508036682228E-2</c:v>
                </c:pt>
                <c:pt idx="10">
                  <c:v>1.9878650816731666E-2</c:v>
                </c:pt>
                <c:pt idx="11">
                  <c:v>1.6929248740572167E-2</c:v>
                </c:pt>
                <c:pt idx="12">
                  <c:v>1.5678602649127057E-2</c:v>
                </c:pt>
                <c:pt idx="13">
                  <c:v>1.4762495706241937E-2</c:v>
                </c:pt>
                <c:pt idx="14">
                  <c:v>1.4146905792593759E-2</c:v>
                </c:pt>
                <c:pt idx="15">
                  <c:v>1.353264870423865E-2</c:v>
                </c:pt>
                <c:pt idx="16">
                  <c:v>1.3168769862056263E-2</c:v>
                </c:pt>
                <c:pt idx="17">
                  <c:v>1.3033733615258619E-2</c:v>
                </c:pt>
                <c:pt idx="18">
                  <c:v>1.245090314434005E-2</c:v>
                </c:pt>
                <c:pt idx="19">
                  <c:v>1.20074406024216E-2</c:v>
                </c:pt>
                <c:pt idx="20">
                  <c:v>1.1186069478393734E-2</c:v>
                </c:pt>
                <c:pt idx="21">
                  <c:v>1.0146939253523486E-2</c:v>
                </c:pt>
                <c:pt idx="22">
                  <c:v>9.2689932032398812E-3</c:v>
                </c:pt>
                <c:pt idx="23">
                  <c:v>7.9507062281715876E-3</c:v>
                </c:pt>
                <c:pt idx="24">
                  <c:v>6.9055432151327156E-3</c:v>
                </c:pt>
                <c:pt idx="25">
                  <c:v>5.9600615042753784E-3</c:v>
                </c:pt>
                <c:pt idx="26">
                  <c:v>5.1004593389463631E-3</c:v>
                </c:pt>
                <c:pt idx="27">
                  <c:v>4.0634335750651673E-3</c:v>
                </c:pt>
                <c:pt idx="28">
                  <c:v>3.3714517275143211E-3</c:v>
                </c:pt>
                <c:pt idx="29">
                  <c:v>2.9524009330688982E-3</c:v>
                </c:pt>
                <c:pt idx="30">
                  <c:v>2.6070238104152822E-3</c:v>
                </c:pt>
                <c:pt idx="31">
                  <c:v>2.0575665833481331E-3</c:v>
                </c:pt>
                <c:pt idx="32">
                  <c:v>1.6752737075115243E-3</c:v>
                </c:pt>
                <c:pt idx="33">
                  <c:v>1.4039385373227997E-3</c:v>
                </c:pt>
                <c:pt idx="34">
                  <c:v>1.1645385626429729E-3</c:v>
                </c:pt>
                <c:pt idx="35">
                  <c:v>9.3880004721708977E-4</c:v>
                </c:pt>
                <c:pt idx="36">
                  <c:v>7.2866961746002532E-4</c:v>
                </c:pt>
                <c:pt idx="37">
                  <c:v>5.7909505266299632E-4</c:v>
                </c:pt>
                <c:pt idx="38">
                  <c:v>4.5007405685906353E-4</c:v>
                </c:pt>
                <c:pt idx="39">
                  <c:v>2.8576826513865495E-4</c:v>
                </c:pt>
                <c:pt idx="40">
                  <c:v>1.9096229758176211E-4</c:v>
                </c:pt>
                <c:pt idx="41">
                  <c:v>1.4922382129885334E-4</c:v>
                </c:pt>
                <c:pt idx="42">
                  <c:v>9.8611534512099222E-5</c:v>
                </c:pt>
                <c:pt idx="43">
                  <c:v>6.8324833444627161E-5</c:v>
                </c:pt>
                <c:pt idx="44">
                  <c:v>4.5842175211564528E-5</c:v>
                </c:pt>
                <c:pt idx="45">
                  <c:v>3.6091505962279951E-5</c:v>
                </c:pt>
                <c:pt idx="46">
                  <c:v>2.3113996529778903E-5</c:v>
                </c:pt>
                <c:pt idx="47">
                  <c:v>1.6239423965535102E-5</c:v>
                </c:pt>
                <c:pt idx="48">
                  <c:v>9.0667194278419518E-6</c:v>
                </c:pt>
                <c:pt idx="49">
                  <c:v>6.2432342675275335E-6</c:v>
                </c:pt>
                <c:pt idx="50">
                  <c:v>4.0510874039293825E-6</c:v>
                </c:pt>
                <c:pt idx="51">
                  <c:v>1.3328252930676757E-6</c:v>
                </c:pt>
                <c:pt idx="52">
                  <c:v>2.6305762363177814E-7</c:v>
                </c:pt>
                <c:pt idx="53">
                  <c:v>7.0148699635140835E-8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2B-4192-928B-EB4B7B66B906}"/>
            </c:ext>
          </c:extLst>
        </c:ser>
        <c:ser>
          <c:idx val="1"/>
          <c:order val="1"/>
          <c:tx>
            <c:strRef>
              <c:f>'TLF Dist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r0'!$DE$8:$DE$158</c:f>
              <c:numCache>
                <c:formatCode>_(* #,##0.0000000_);_(* \(#,##0.0000000\);_(* "-"??_);_(@_)</c:formatCode>
                <c:ptCount val="15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2B-4192-928B-EB4B7B66B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r0'!$DF$8:$DF$158</c:f>
              <c:numCache>
                <c:formatCode>_(* #,##0.0000000_);_(* \(#,##0.0000000\);_(* "-"??_);_(@_)</c:formatCode>
                <c:ptCount val="151"/>
                <c:pt idx="0">
                  <c:v>0.25408604075417474</c:v>
                </c:pt>
                <c:pt idx="1">
                  <c:v>0.16911511640342961</c:v>
                </c:pt>
                <c:pt idx="2">
                  <c:v>0.11731598922246923</c:v>
                </c:pt>
                <c:pt idx="3">
                  <c:v>6.9662470530338721E-2</c:v>
                </c:pt>
                <c:pt idx="4">
                  <c:v>4.9414028395052628E-2</c:v>
                </c:pt>
                <c:pt idx="5">
                  <c:v>3.7395730180956877E-2</c:v>
                </c:pt>
                <c:pt idx="6">
                  <c:v>2.8612583591953979E-2</c:v>
                </c:pt>
                <c:pt idx="7">
                  <c:v>2.3241117478277243E-2</c:v>
                </c:pt>
                <c:pt idx="8">
                  <c:v>1.9716752912845491E-2</c:v>
                </c:pt>
                <c:pt idx="9">
                  <c:v>1.6750504330595807E-2</c:v>
                </c:pt>
                <c:pt idx="10">
                  <c:v>1.4525113020995458E-2</c:v>
                </c:pt>
                <c:pt idx="11">
                  <c:v>1.2764268802114596E-2</c:v>
                </c:pt>
                <c:pt idx="12">
                  <c:v>1.199512103695359E-2</c:v>
                </c:pt>
                <c:pt idx="13">
                  <c:v>1.154433688853708E-2</c:v>
                </c:pt>
                <c:pt idx="14">
                  <c:v>1.1892424637616469E-2</c:v>
                </c:pt>
                <c:pt idx="15">
                  <c:v>1.1962099533025274E-2</c:v>
                </c:pt>
                <c:pt idx="16">
                  <c:v>1.2053900269705877E-2</c:v>
                </c:pt>
                <c:pt idx="17">
                  <c:v>1.2526189015470784E-2</c:v>
                </c:pt>
                <c:pt idx="18">
                  <c:v>1.1993735185124471E-2</c:v>
                </c:pt>
                <c:pt idx="19">
                  <c:v>1.1926449689421042E-2</c:v>
                </c:pt>
                <c:pt idx="20">
                  <c:v>1.1658024526518939E-2</c:v>
                </c:pt>
                <c:pt idx="21">
                  <c:v>1.0781067046651304E-2</c:v>
                </c:pt>
                <c:pt idx="22">
                  <c:v>9.7803864500392249E-3</c:v>
                </c:pt>
                <c:pt idx="23">
                  <c:v>9.0165909402182675E-3</c:v>
                </c:pt>
                <c:pt idx="24">
                  <c:v>7.9304654101418903E-3</c:v>
                </c:pt>
                <c:pt idx="25">
                  <c:v>6.8959031257075582E-3</c:v>
                </c:pt>
                <c:pt idx="26">
                  <c:v>5.8606718093557209E-3</c:v>
                </c:pt>
                <c:pt idx="27">
                  <c:v>4.6216246981351863E-3</c:v>
                </c:pt>
                <c:pt idx="28">
                  <c:v>3.9612424075629645E-3</c:v>
                </c:pt>
                <c:pt idx="29">
                  <c:v>3.4588472255103002E-3</c:v>
                </c:pt>
                <c:pt idx="30">
                  <c:v>3.0772600925615206E-3</c:v>
                </c:pt>
                <c:pt idx="31">
                  <c:v>2.657203624356163E-3</c:v>
                </c:pt>
                <c:pt idx="32">
                  <c:v>2.2247222776828435E-3</c:v>
                </c:pt>
                <c:pt idx="33">
                  <c:v>1.7247164953355565E-3</c:v>
                </c:pt>
                <c:pt idx="34">
                  <c:v>1.4357424949672068E-3</c:v>
                </c:pt>
                <c:pt idx="35">
                  <c:v>1.2123814105085221E-3</c:v>
                </c:pt>
                <c:pt idx="36">
                  <c:v>1.1403649033884455E-3</c:v>
                </c:pt>
                <c:pt idx="37">
                  <c:v>8.8608498674217656E-4</c:v>
                </c:pt>
                <c:pt idx="38">
                  <c:v>7.2040401117130358E-4</c:v>
                </c:pt>
                <c:pt idx="39">
                  <c:v>5.5018317616021347E-4</c:v>
                </c:pt>
                <c:pt idx="40">
                  <c:v>4.1417854493012849E-4</c:v>
                </c:pt>
                <c:pt idx="41">
                  <c:v>3.4402576958024645E-4</c:v>
                </c:pt>
                <c:pt idx="42">
                  <c:v>2.8424298895170241E-4</c:v>
                </c:pt>
                <c:pt idx="43">
                  <c:v>2.0696980247979541E-4</c:v>
                </c:pt>
                <c:pt idx="44">
                  <c:v>1.734226306162959E-4</c:v>
                </c:pt>
                <c:pt idx="45">
                  <c:v>1.1440445789347267E-4</c:v>
                </c:pt>
                <c:pt idx="46">
                  <c:v>1.0002027166710039E-4</c:v>
                </c:pt>
                <c:pt idx="47">
                  <c:v>7.8802402283348569E-5</c:v>
                </c:pt>
                <c:pt idx="48">
                  <c:v>5.5290709182434377E-5</c:v>
                </c:pt>
                <c:pt idx="49">
                  <c:v>3.9520671126943151E-5</c:v>
                </c:pt>
                <c:pt idx="50">
                  <c:v>3.0679892217046557E-5</c:v>
                </c:pt>
                <c:pt idx="51">
                  <c:v>2.4324089000742519E-5</c:v>
                </c:pt>
                <c:pt idx="52">
                  <c:v>1.4193034249942098E-5</c:v>
                </c:pt>
                <c:pt idx="53">
                  <c:v>1.1755846550457093E-5</c:v>
                </c:pt>
                <c:pt idx="54">
                  <c:v>7.5982910631003167E-6</c:v>
                </c:pt>
                <c:pt idx="55">
                  <c:v>5.8779232752285463E-6</c:v>
                </c:pt>
                <c:pt idx="56">
                  <c:v>2.3416117112699087E-6</c:v>
                </c:pt>
                <c:pt idx="57">
                  <c:v>9.0797188804343396E-7</c:v>
                </c:pt>
                <c:pt idx="58">
                  <c:v>1.2424878467962782E-6</c:v>
                </c:pt>
                <c:pt idx="59">
                  <c:v>1.5292158114415731E-6</c:v>
                </c:pt>
                <c:pt idx="60">
                  <c:v>3.8230395286039327E-7</c:v>
                </c:pt>
                <c:pt idx="61">
                  <c:v>0</c:v>
                </c:pt>
                <c:pt idx="62">
                  <c:v>3.3451595875284411E-7</c:v>
                </c:pt>
                <c:pt idx="63">
                  <c:v>9.5575988215098317E-8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4-439A-B74C-C36B72A16ACF}"/>
            </c:ext>
          </c:extLst>
        </c:ser>
        <c:ser>
          <c:idx val="1"/>
          <c:order val="1"/>
          <c:tx>
            <c:strRef>
              <c:f>'TLF Dist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r0'!$DG$8:$DG$158</c:f>
              <c:numCache>
                <c:formatCode>_(* #,##0.0000000_);_(* \(#,##0.0000000\);_(* "-"??_);_(@_)</c:formatCode>
                <c:ptCount val="15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14-439A-B74C-C36B72A16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4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</a:t>
            </a:r>
          </a:p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r0'!$DF$8:$DF$158</c:f>
              <c:numCache>
                <c:formatCode>_(* #,##0.0000000_);_(* \(#,##0.0000000\);_(* "-"??_);_(@_)</c:formatCode>
                <c:ptCount val="151"/>
                <c:pt idx="0">
                  <c:v>0.25408604075417474</c:v>
                </c:pt>
                <c:pt idx="1">
                  <c:v>0.16911511640342961</c:v>
                </c:pt>
                <c:pt idx="2">
                  <c:v>0.11731598922246923</c:v>
                </c:pt>
                <c:pt idx="3">
                  <c:v>6.9662470530338721E-2</c:v>
                </c:pt>
                <c:pt idx="4">
                  <c:v>4.9414028395052628E-2</c:v>
                </c:pt>
                <c:pt idx="5">
                  <c:v>3.7395730180956877E-2</c:v>
                </c:pt>
                <c:pt idx="6">
                  <c:v>2.8612583591953979E-2</c:v>
                </c:pt>
                <c:pt idx="7">
                  <c:v>2.3241117478277243E-2</c:v>
                </c:pt>
                <c:pt idx="8">
                  <c:v>1.9716752912845491E-2</c:v>
                </c:pt>
                <c:pt idx="9">
                  <c:v>1.6750504330595807E-2</c:v>
                </c:pt>
                <c:pt idx="10">
                  <c:v>1.4525113020995458E-2</c:v>
                </c:pt>
                <c:pt idx="11">
                  <c:v>1.2764268802114596E-2</c:v>
                </c:pt>
                <c:pt idx="12">
                  <c:v>1.199512103695359E-2</c:v>
                </c:pt>
                <c:pt idx="13">
                  <c:v>1.154433688853708E-2</c:v>
                </c:pt>
                <c:pt idx="14">
                  <c:v>1.1892424637616469E-2</c:v>
                </c:pt>
                <c:pt idx="15">
                  <c:v>1.1962099533025274E-2</c:v>
                </c:pt>
                <c:pt idx="16">
                  <c:v>1.2053900269705877E-2</c:v>
                </c:pt>
                <c:pt idx="17">
                  <c:v>1.2526189015470784E-2</c:v>
                </c:pt>
                <c:pt idx="18">
                  <c:v>1.1993735185124471E-2</c:v>
                </c:pt>
                <c:pt idx="19">
                  <c:v>1.1926449689421042E-2</c:v>
                </c:pt>
                <c:pt idx="20">
                  <c:v>1.1658024526518939E-2</c:v>
                </c:pt>
                <c:pt idx="21">
                  <c:v>1.0781067046651304E-2</c:v>
                </c:pt>
                <c:pt idx="22">
                  <c:v>9.7803864500392249E-3</c:v>
                </c:pt>
                <c:pt idx="23">
                  <c:v>9.0165909402182675E-3</c:v>
                </c:pt>
                <c:pt idx="24">
                  <c:v>7.9304654101418903E-3</c:v>
                </c:pt>
                <c:pt idx="25">
                  <c:v>6.8959031257075582E-3</c:v>
                </c:pt>
                <c:pt idx="26">
                  <c:v>5.8606718093557209E-3</c:v>
                </c:pt>
                <c:pt idx="27">
                  <c:v>4.6216246981351863E-3</c:v>
                </c:pt>
                <c:pt idx="28">
                  <c:v>3.9612424075629645E-3</c:v>
                </c:pt>
                <c:pt idx="29">
                  <c:v>3.4588472255103002E-3</c:v>
                </c:pt>
                <c:pt idx="30">
                  <c:v>3.0772600925615206E-3</c:v>
                </c:pt>
                <c:pt idx="31">
                  <c:v>2.657203624356163E-3</c:v>
                </c:pt>
                <c:pt idx="32">
                  <c:v>2.2247222776828435E-3</c:v>
                </c:pt>
                <c:pt idx="33">
                  <c:v>1.7247164953355565E-3</c:v>
                </c:pt>
                <c:pt idx="34">
                  <c:v>1.4357424949672068E-3</c:v>
                </c:pt>
                <c:pt idx="35">
                  <c:v>1.2123814105085221E-3</c:v>
                </c:pt>
                <c:pt idx="36">
                  <c:v>1.1403649033884455E-3</c:v>
                </c:pt>
                <c:pt idx="37">
                  <c:v>8.8608498674217656E-4</c:v>
                </c:pt>
                <c:pt idx="38">
                  <c:v>7.2040401117130358E-4</c:v>
                </c:pt>
                <c:pt idx="39">
                  <c:v>5.5018317616021347E-4</c:v>
                </c:pt>
                <c:pt idx="40">
                  <c:v>4.1417854493012849E-4</c:v>
                </c:pt>
                <c:pt idx="41">
                  <c:v>3.4402576958024645E-4</c:v>
                </c:pt>
                <c:pt idx="42">
                  <c:v>2.8424298895170241E-4</c:v>
                </c:pt>
                <c:pt idx="43">
                  <c:v>2.0696980247979541E-4</c:v>
                </c:pt>
                <c:pt idx="44">
                  <c:v>1.734226306162959E-4</c:v>
                </c:pt>
                <c:pt idx="45">
                  <c:v>1.1440445789347267E-4</c:v>
                </c:pt>
                <c:pt idx="46">
                  <c:v>1.0002027166710039E-4</c:v>
                </c:pt>
                <c:pt idx="47">
                  <c:v>7.8802402283348569E-5</c:v>
                </c:pt>
                <c:pt idx="48">
                  <c:v>5.5290709182434377E-5</c:v>
                </c:pt>
                <c:pt idx="49">
                  <c:v>3.9520671126943151E-5</c:v>
                </c:pt>
                <c:pt idx="50">
                  <c:v>3.0679892217046557E-5</c:v>
                </c:pt>
                <c:pt idx="51">
                  <c:v>2.4324089000742519E-5</c:v>
                </c:pt>
                <c:pt idx="52">
                  <c:v>1.4193034249942098E-5</c:v>
                </c:pt>
                <c:pt idx="53">
                  <c:v>1.1755846550457093E-5</c:v>
                </c:pt>
                <c:pt idx="54">
                  <c:v>7.5982910631003167E-6</c:v>
                </c:pt>
                <c:pt idx="55">
                  <c:v>5.8779232752285463E-6</c:v>
                </c:pt>
                <c:pt idx="56">
                  <c:v>2.3416117112699087E-6</c:v>
                </c:pt>
                <c:pt idx="57">
                  <c:v>9.0797188804343396E-7</c:v>
                </c:pt>
                <c:pt idx="58">
                  <c:v>1.2424878467962782E-6</c:v>
                </c:pt>
                <c:pt idx="59">
                  <c:v>1.5292158114415731E-6</c:v>
                </c:pt>
                <c:pt idx="60">
                  <c:v>3.8230395286039327E-7</c:v>
                </c:pt>
                <c:pt idx="61">
                  <c:v>0</c:v>
                </c:pt>
                <c:pt idx="62">
                  <c:v>3.3451595875284411E-7</c:v>
                </c:pt>
                <c:pt idx="63">
                  <c:v>9.5575988215098317E-8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1A-471C-819F-BAA8AE3159C0}"/>
            </c:ext>
          </c:extLst>
        </c:ser>
        <c:ser>
          <c:idx val="1"/>
          <c:order val="1"/>
          <c:tx>
            <c:strRef>
              <c:f>'TLF Dist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r0'!$DG$8:$DG$158</c:f>
              <c:numCache>
                <c:formatCode>_(* #,##0.0000000_);_(* \(#,##0.0000000\);_(* "-"??_);_(@_)</c:formatCode>
                <c:ptCount val="15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1A-471C-819F-BAA8AE31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2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Mid</a:t>
            </a:r>
          </a:p>
        </c:rich>
      </c:tx>
      <c:layout>
        <c:manualLayout>
          <c:xMode val="edge"/>
          <c:yMode val="edge"/>
          <c:x val="0.48080479939645343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r0'!$DD$8:$DD$158</c:f>
              <c:numCache>
                <c:formatCode>_(* #,##0.0000000_);_(* \(#,##0.0000000\);_(* "-"??_);_(@_)</c:formatCode>
                <c:ptCount val="151"/>
                <c:pt idx="0">
                  <c:v>0.15690857626953317</c:v>
                </c:pt>
                <c:pt idx="1">
                  <c:v>0.13420780819212999</c:v>
                </c:pt>
                <c:pt idx="2">
                  <c:v>0.1085883982433573</c:v>
                </c:pt>
                <c:pt idx="3">
                  <c:v>8.8835839714219794E-2</c:v>
                </c:pt>
                <c:pt idx="4">
                  <c:v>7.6013429056612042E-2</c:v>
                </c:pt>
                <c:pt idx="5">
                  <c:v>6.2428572182669943E-2</c:v>
                </c:pt>
                <c:pt idx="6">
                  <c:v>5.0018583267392093E-2</c:v>
                </c:pt>
                <c:pt idx="7">
                  <c:v>4.1368617264082509E-2</c:v>
                </c:pt>
                <c:pt idx="8">
                  <c:v>3.1859452450466813E-2</c:v>
                </c:pt>
                <c:pt idx="9">
                  <c:v>2.473508036682228E-2</c:v>
                </c:pt>
                <c:pt idx="10">
                  <c:v>1.9878650816731666E-2</c:v>
                </c:pt>
                <c:pt idx="11">
                  <c:v>1.6929248740572167E-2</c:v>
                </c:pt>
                <c:pt idx="12">
                  <c:v>1.5678602649127057E-2</c:v>
                </c:pt>
                <c:pt idx="13">
                  <c:v>1.4762495706241937E-2</c:v>
                </c:pt>
                <c:pt idx="14">
                  <c:v>1.4146905792593759E-2</c:v>
                </c:pt>
                <c:pt idx="15">
                  <c:v>1.353264870423865E-2</c:v>
                </c:pt>
                <c:pt idx="16">
                  <c:v>1.3168769862056263E-2</c:v>
                </c:pt>
                <c:pt idx="17">
                  <c:v>1.3033733615258619E-2</c:v>
                </c:pt>
                <c:pt idx="18">
                  <c:v>1.245090314434005E-2</c:v>
                </c:pt>
                <c:pt idx="19">
                  <c:v>1.20074406024216E-2</c:v>
                </c:pt>
                <c:pt idx="20">
                  <c:v>1.1186069478393734E-2</c:v>
                </c:pt>
                <c:pt idx="21">
                  <c:v>1.0146939253523486E-2</c:v>
                </c:pt>
                <c:pt idx="22">
                  <c:v>9.2689932032398812E-3</c:v>
                </c:pt>
                <c:pt idx="23">
                  <c:v>7.9507062281715876E-3</c:v>
                </c:pt>
                <c:pt idx="24">
                  <c:v>6.9055432151327156E-3</c:v>
                </c:pt>
                <c:pt idx="25">
                  <c:v>5.9600615042753784E-3</c:v>
                </c:pt>
                <c:pt idx="26">
                  <c:v>5.1004593389463631E-3</c:v>
                </c:pt>
                <c:pt idx="27">
                  <c:v>4.0634335750651673E-3</c:v>
                </c:pt>
                <c:pt idx="28">
                  <c:v>3.3714517275143211E-3</c:v>
                </c:pt>
                <c:pt idx="29">
                  <c:v>2.9524009330688982E-3</c:v>
                </c:pt>
                <c:pt idx="30">
                  <c:v>2.6070238104152822E-3</c:v>
                </c:pt>
                <c:pt idx="31">
                  <c:v>2.0575665833481331E-3</c:v>
                </c:pt>
                <c:pt idx="32">
                  <c:v>1.6752737075115243E-3</c:v>
                </c:pt>
                <c:pt idx="33">
                  <c:v>1.4039385373227997E-3</c:v>
                </c:pt>
                <c:pt idx="34">
                  <c:v>1.1645385626429729E-3</c:v>
                </c:pt>
                <c:pt idx="35">
                  <c:v>9.3880004721708977E-4</c:v>
                </c:pt>
                <c:pt idx="36">
                  <c:v>7.2866961746002532E-4</c:v>
                </c:pt>
                <c:pt idx="37">
                  <c:v>5.7909505266299632E-4</c:v>
                </c:pt>
                <c:pt idx="38">
                  <c:v>4.5007405685906353E-4</c:v>
                </c:pt>
                <c:pt idx="39">
                  <c:v>2.8576826513865495E-4</c:v>
                </c:pt>
                <c:pt idx="40">
                  <c:v>1.9096229758176211E-4</c:v>
                </c:pt>
                <c:pt idx="41">
                  <c:v>1.4922382129885334E-4</c:v>
                </c:pt>
                <c:pt idx="42">
                  <c:v>9.8611534512099222E-5</c:v>
                </c:pt>
                <c:pt idx="43">
                  <c:v>6.8324833444627161E-5</c:v>
                </c:pt>
                <c:pt idx="44">
                  <c:v>4.5842175211564528E-5</c:v>
                </c:pt>
                <c:pt idx="45">
                  <c:v>3.6091505962279951E-5</c:v>
                </c:pt>
                <c:pt idx="46">
                  <c:v>2.3113996529778903E-5</c:v>
                </c:pt>
                <c:pt idx="47">
                  <c:v>1.6239423965535102E-5</c:v>
                </c:pt>
                <c:pt idx="48">
                  <c:v>9.0667194278419518E-6</c:v>
                </c:pt>
                <c:pt idx="49">
                  <c:v>6.2432342675275335E-6</c:v>
                </c:pt>
                <c:pt idx="50">
                  <c:v>4.0510874039293825E-6</c:v>
                </c:pt>
                <c:pt idx="51">
                  <c:v>1.3328252930676757E-6</c:v>
                </c:pt>
                <c:pt idx="52">
                  <c:v>2.6305762363177814E-7</c:v>
                </c:pt>
                <c:pt idx="53">
                  <c:v>7.0148699635140835E-8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9B-48B3-9C1C-EA63A9DEA855}"/>
            </c:ext>
          </c:extLst>
        </c:ser>
        <c:ser>
          <c:idx val="1"/>
          <c:order val="1"/>
          <c:tx>
            <c:strRef>
              <c:f>'TLF Dist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r0'!$DE$8:$DE$158</c:f>
              <c:numCache>
                <c:formatCode>_(* #,##0.0000000_);_(* \(#,##0.0000000\);_(* "-"??_);_(@_)</c:formatCode>
                <c:ptCount val="15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9B-48B3-9C1C-EA63A9DEA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r0'!$DF$8:$DF$158</c:f>
              <c:numCache>
                <c:formatCode>_(* #,##0.0000000_);_(* \(#,##0.0000000\);_(* "-"??_);_(@_)</c:formatCode>
                <c:ptCount val="151"/>
                <c:pt idx="0">
                  <c:v>0.25408604075417474</c:v>
                </c:pt>
                <c:pt idx="1">
                  <c:v>0.16911511640342961</c:v>
                </c:pt>
                <c:pt idx="2">
                  <c:v>0.11731598922246923</c:v>
                </c:pt>
                <c:pt idx="3">
                  <c:v>6.9662470530338721E-2</c:v>
                </c:pt>
                <c:pt idx="4">
                  <c:v>4.9414028395052628E-2</c:v>
                </c:pt>
                <c:pt idx="5">
                  <c:v>3.7395730180956877E-2</c:v>
                </c:pt>
                <c:pt idx="6">
                  <c:v>2.8612583591953979E-2</c:v>
                </c:pt>
                <c:pt idx="7">
                  <c:v>2.3241117478277243E-2</c:v>
                </c:pt>
                <c:pt idx="8">
                  <c:v>1.9716752912845491E-2</c:v>
                </c:pt>
                <c:pt idx="9">
                  <c:v>1.6750504330595807E-2</c:v>
                </c:pt>
                <c:pt idx="10">
                  <c:v>1.4525113020995458E-2</c:v>
                </c:pt>
                <c:pt idx="11">
                  <c:v>1.2764268802114596E-2</c:v>
                </c:pt>
                <c:pt idx="12">
                  <c:v>1.199512103695359E-2</c:v>
                </c:pt>
                <c:pt idx="13">
                  <c:v>1.154433688853708E-2</c:v>
                </c:pt>
                <c:pt idx="14">
                  <c:v>1.1892424637616469E-2</c:v>
                </c:pt>
                <c:pt idx="15">
                  <c:v>1.1962099533025274E-2</c:v>
                </c:pt>
                <c:pt idx="16">
                  <c:v>1.2053900269705877E-2</c:v>
                </c:pt>
                <c:pt idx="17">
                  <c:v>1.2526189015470784E-2</c:v>
                </c:pt>
                <c:pt idx="18">
                  <c:v>1.1993735185124471E-2</c:v>
                </c:pt>
                <c:pt idx="19">
                  <c:v>1.1926449689421042E-2</c:v>
                </c:pt>
                <c:pt idx="20">
                  <c:v>1.1658024526518939E-2</c:v>
                </c:pt>
                <c:pt idx="21">
                  <c:v>1.0781067046651304E-2</c:v>
                </c:pt>
                <c:pt idx="22">
                  <c:v>9.7803864500392249E-3</c:v>
                </c:pt>
                <c:pt idx="23">
                  <c:v>9.0165909402182675E-3</c:v>
                </c:pt>
                <c:pt idx="24">
                  <c:v>7.9304654101418903E-3</c:v>
                </c:pt>
                <c:pt idx="25">
                  <c:v>6.8959031257075582E-3</c:v>
                </c:pt>
                <c:pt idx="26">
                  <c:v>5.8606718093557209E-3</c:v>
                </c:pt>
                <c:pt idx="27">
                  <c:v>4.6216246981351863E-3</c:v>
                </c:pt>
                <c:pt idx="28">
                  <c:v>3.9612424075629645E-3</c:v>
                </c:pt>
                <c:pt idx="29">
                  <c:v>3.4588472255103002E-3</c:v>
                </c:pt>
                <c:pt idx="30">
                  <c:v>3.0772600925615206E-3</c:v>
                </c:pt>
                <c:pt idx="31">
                  <c:v>2.657203624356163E-3</c:v>
                </c:pt>
                <c:pt idx="32">
                  <c:v>2.2247222776828435E-3</c:v>
                </c:pt>
                <c:pt idx="33">
                  <c:v>1.7247164953355565E-3</c:v>
                </c:pt>
                <c:pt idx="34">
                  <c:v>1.4357424949672068E-3</c:v>
                </c:pt>
                <c:pt idx="35">
                  <c:v>1.2123814105085221E-3</c:v>
                </c:pt>
                <c:pt idx="36">
                  <c:v>1.1403649033884455E-3</c:v>
                </c:pt>
                <c:pt idx="37">
                  <c:v>8.8608498674217656E-4</c:v>
                </c:pt>
                <c:pt idx="38">
                  <c:v>7.2040401117130358E-4</c:v>
                </c:pt>
                <c:pt idx="39">
                  <c:v>5.5018317616021347E-4</c:v>
                </c:pt>
                <c:pt idx="40">
                  <c:v>4.1417854493012849E-4</c:v>
                </c:pt>
                <c:pt idx="41">
                  <c:v>3.4402576958024645E-4</c:v>
                </c:pt>
                <c:pt idx="42">
                  <c:v>2.8424298895170241E-4</c:v>
                </c:pt>
                <c:pt idx="43">
                  <c:v>2.0696980247979541E-4</c:v>
                </c:pt>
                <c:pt idx="44">
                  <c:v>1.734226306162959E-4</c:v>
                </c:pt>
                <c:pt idx="45">
                  <c:v>1.1440445789347267E-4</c:v>
                </c:pt>
                <c:pt idx="46">
                  <c:v>1.0002027166710039E-4</c:v>
                </c:pt>
                <c:pt idx="47">
                  <c:v>7.8802402283348569E-5</c:v>
                </c:pt>
                <c:pt idx="48">
                  <c:v>5.5290709182434377E-5</c:v>
                </c:pt>
                <c:pt idx="49">
                  <c:v>3.9520671126943151E-5</c:v>
                </c:pt>
                <c:pt idx="50">
                  <c:v>3.0679892217046557E-5</c:v>
                </c:pt>
                <c:pt idx="51">
                  <c:v>2.4324089000742519E-5</c:v>
                </c:pt>
                <c:pt idx="52">
                  <c:v>1.4193034249942098E-5</c:v>
                </c:pt>
                <c:pt idx="53">
                  <c:v>1.1755846550457093E-5</c:v>
                </c:pt>
                <c:pt idx="54">
                  <c:v>7.5982910631003167E-6</c:v>
                </c:pt>
                <c:pt idx="55">
                  <c:v>5.8779232752285463E-6</c:v>
                </c:pt>
                <c:pt idx="56">
                  <c:v>2.3416117112699087E-6</c:v>
                </c:pt>
                <c:pt idx="57">
                  <c:v>9.0797188804343396E-7</c:v>
                </c:pt>
                <c:pt idx="58">
                  <c:v>1.2424878467962782E-6</c:v>
                </c:pt>
                <c:pt idx="59">
                  <c:v>1.5292158114415731E-6</c:v>
                </c:pt>
                <c:pt idx="60">
                  <c:v>3.8230395286039327E-7</c:v>
                </c:pt>
                <c:pt idx="61">
                  <c:v>0</c:v>
                </c:pt>
                <c:pt idx="62">
                  <c:v>3.3451595875284411E-7</c:v>
                </c:pt>
                <c:pt idx="63">
                  <c:v>9.5575988215098317E-8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B3-4646-A0BC-D66FED92EAF8}"/>
            </c:ext>
          </c:extLst>
        </c:ser>
        <c:ser>
          <c:idx val="1"/>
          <c:order val="1"/>
          <c:tx>
            <c:strRef>
              <c:f>'TLF Dist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r0'!$DG$8:$DG$158</c:f>
              <c:numCache>
                <c:formatCode>_(* #,##0.0000000_);_(* \(#,##0.0000000\);_(* "-"??_);_(@_)</c:formatCode>
                <c:ptCount val="15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B3-4646-A0BC-D66FED92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</a:t>
            </a:r>
          </a:p>
        </c:rich>
      </c:tx>
      <c:layout>
        <c:manualLayout>
          <c:xMode val="edge"/>
          <c:yMode val="edge"/>
          <c:x val="0.37181029750925226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r0'!$CV$8:$CV$158</c:f>
              <c:numCache>
                <c:formatCode>_(* #,##0.0000000_);_(* \(#,##0.0000000\);_(* "-"??_);_(@_)</c:formatCode>
                <c:ptCount val="151"/>
                <c:pt idx="0">
                  <c:v>0.81689117975199688</c:v>
                </c:pt>
                <c:pt idx="1">
                  <c:v>9.5506937654526225E-2</c:v>
                </c:pt>
                <c:pt idx="2">
                  <c:v>4.2192819064078291E-2</c:v>
                </c:pt>
                <c:pt idx="3">
                  <c:v>2.5166086088184773E-2</c:v>
                </c:pt>
                <c:pt idx="4">
                  <c:v>1.3104802353043236E-2</c:v>
                </c:pt>
                <c:pt idx="5">
                  <c:v>4.8282668682435833E-3</c:v>
                </c:pt>
                <c:pt idx="6">
                  <c:v>1.5591758154442879E-3</c:v>
                </c:pt>
                <c:pt idx="7">
                  <c:v>3.9539954912880406E-4</c:v>
                </c:pt>
                <c:pt idx="8">
                  <c:v>2.7873984376234538E-4</c:v>
                </c:pt>
                <c:pt idx="9">
                  <c:v>7.4923566017491219E-5</c:v>
                </c:pt>
                <c:pt idx="10">
                  <c:v>1.6694455739586982E-6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CB-4C82-BBFC-3867CB4C83A8}"/>
            </c:ext>
          </c:extLst>
        </c:ser>
        <c:ser>
          <c:idx val="1"/>
          <c:order val="1"/>
          <c:tx>
            <c:strRef>
              <c:f>'TLF Dist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r0'!$CW$8:$CW$158</c:f>
              <c:numCache>
                <c:formatCode>_(* #,##0.0000000_);_(* \(#,##0.0000000\);_(* "-"??_);_(@_)</c:formatCode>
                <c:ptCount val="15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CB-4C82-BBFC-3867CB4C8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</a:t>
            </a:r>
          </a:p>
        </c:rich>
      </c:tx>
      <c:layout>
        <c:manualLayout>
          <c:xMode val="edge"/>
          <c:yMode val="edge"/>
          <c:x val="0.34563188618839974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r0'!$CX$8:$CX$158</c:f>
              <c:numCache>
                <c:formatCode>_(* #,##0.0000000_);_(* \(#,##0.0000000\);_(* "-"??_);_(@_)</c:formatCode>
                <c:ptCount val="151"/>
                <c:pt idx="0">
                  <c:v>0.51939176712806834</c:v>
                </c:pt>
                <c:pt idx="1">
                  <c:v>0.2889907250063341</c:v>
                </c:pt>
                <c:pt idx="2">
                  <c:v>0.10439155558487799</c:v>
                </c:pt>
                <c:pt idx="3">
                  <c:v>3.1833019314622749E-2</c:v>
                </c:pt>
                <c:pt idx="4">
                  <c:v>1.6197335269048083E-2</c:v>
                </c:pt>
                <c:pt idx="5">
                  <c:v>1.1390717355116821E-2</c:v>
                </c:pt>
                <c:pt idx="6">
                  <c:v>9.3966350529822457E-3</c:v>
                </c:pt>
                <c:pt idx="7">
                  <c:v>7.1554119475379357E-3</c:v>
                </c:pt>
                <c:pt idx="8">
                  <c:v>5.5689190694109669E-3</c:v>
                </c:pt>
                <c:pt idx="9">
                  <c:v>3.1395278907133829E-3</c:v>
                </c:pt>
                <c:pt idx="10">
                  <c:v>1.5811759305023067E-3</c:v>
                </c:pt>
                <c:pt idx="11">
                  <c:v>6.4584703433467536E-4</c:v>
                </c:pt>
                <c:pt idx="12">
                  <c:v>2.2104237137160872E-4</c:v>
                </c:pt>
                <c:pt idx="13">
                  <c:v>9.4959387759965071E-5</c:v>
                </c:pt>
                <c:pt idx="14">
                  <c:v>1.2968164938199398E-6</c:v>
                </c:pt>
                <c:pt idx="15">
                  <c:v>6.4840824690996986E-8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23-4A91-A5AC-BA0A459A994A}"/>
            </c:ext>
          </c:extLst>
        </c:ser>
        <c:ser>
          <c:idx val="1"/>
          <c:order val="1"/>
          <c:tx>
            <c:strRef>
              <c:f>'TLF Dist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r0'!$CY$8:$CY$158</c:f>
              <c:numCache>
                <c:formatCode>_(* #,##0.0000000_);_(* \(#,##0.0000000\);_(* "-"??_);_(@_)</c:formatCode>
                <c:ptCount val="15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23-4A91-A5AC-BA0A459A9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</a:t>
            </a:r>
          </a:p>
        </c:rich>
      </c:tx>
      <c:layout>
        <c:manualLayout>
          <c:xMode val="edge"/>
          <c:yMode val="edge"/>
          <c:x val="0.48400348888433448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r0'!$DD$8:$DD$158</c:f>
              <c:numCache>
                <c:formatCode>_(* #,##0.0000000_);_(* \(#,##0.0000000\);_(* "-"??_);_(@_)</c:formatCode>
                <c:ptCount val="151"/>
                <c:pt idx="0">
                  <c:v>0.15690857626953317</c:v>
                </c:pt>
                <c:pt idx="1">
                  <c:v>0.13420780819212999</c:v>
                </c:pt>
                <c:pt idx="2">
                  <c:v>0.1085883982433573</c:v>
                </c:pt>
                <c:pt idx="3">
                  <c:v>8.8835839714219794E-2</c:v>
                </c:pt>
                <c:pt idx="4">
                  <c:v>7.6013429056612042E-2</c:v>
                </c:pt>
                <c:pt idx="5">
                  <c:v>6.2428572182669943E-2</c:v>
                </c:pt>
                <c:pt idx="6">
                  <c:v>5.0018583267392093E-2</c:v>
                </c:pt>
                <c:pt idx="7">
                  <c:v>4.1368617264082509E-2</c:v>
                </c:pt>
                <c:pt idx="8">
                  <c:v>3.1859452450466813E-2</c:v>
                </c:pt>
                <c:pt idx="9">
                  <c:v>2.473508036682228E-2</c:v>
                </c:pt>
                <c:pt idx="10">
                  <c:v>1.9878650816731666E-2</c:v>
                </c:pt>
                <c:pt idx="11">
                  <c:v>1.6929248740572167E-2</c:v>
                </c:pt>
                <c:pt idx="12">
                  <c:v>1.5678602649127057E-2</c:v>
                </c:pt>
                <c:pt idx="13">
                  <c:v>1.4762495706241937E-2</c:v>
                </c:pt>
                <c:pt idx="14">
                  <c:v>1.4146905792593759E-2</c:v>
                </c:pt>
                <c:pt idx="15">
                  <c:v>1.353264870423865E-2</c:v>
                </c:pt>
                <c:pt idx="16">
                  <c:v>1.3168769862056263E-2</c:v>
                </c:pt>
                <c:pt idx="17">
                  <c:v>1.3033733615258619E-2</c:v>
                </c:pt>
                <c:pt idx="18">
                  <c:v>1.245090314434005E-2</c:v>
                </c:pt>
                <c:pt idx="19">
                  <c:v>1.20074406024216E-2</c:v>
                </c:pt>
                <c:pt idx="20">
                  <c:v>1.1186069478393734E-2</c:v>
                </c:pt>
                <c:pt idx="21">
                  <c:v>1.0146939253523486E-2</c:v>
                </c:pt>
                <c:pt idx="22">
                  <c:v>9.2689932032398812E-3</c:v>
                </c:pt>
                <c:pt idx="23">
                  <c:v>7.9507062281715876E-3</c:v>
                </c:pt>
                <c:pt idx="24">
                  <c:v>6.9055432151327156E-3</c:v>
                </c:pt>
                <c:pt idx="25">
                  <c:v>5.9600615042753784E-3</c:v>
                </c:pt>
                <c:pt idx="26">
                  <c:v>5.1004593389463631E-3</c:v>
                </c:pt>
                <c:pt idx="27">
                  <c:v>4.0634335750651673E-3</c:v>
                </c:pt>
                <c:pt idx="28">
                  <c:v>3.3714517275143211E-3</c:v>
                </c:pt>
                <c:pt idx="29">
                  <c:v>2.9524009330688982E-3</c:v>
                </c:pt>
                <c:pt idx="30">
                  <c:v>2.6070238104152822E-3</c:v>
                </c:pt>
                <c:pt idx="31">
                  <c:v>2.0575665833481331E-3</c:v>
                </c:pt>
                <c:pt idx="32">
                  <c:v>1.6752737075115243E-3</c:v>
                </c:pt>
                <c:pt idx="33">
                  <c:v>1.4039385373227997E-3</c:v>
                </c:pt>
                <c:pt idx="34">
                  <c:v>1.1645385626429729E-3</c:v>
                </c:pt>
                <c:pt idx="35">
                  <c:v>9.3880004721708977E-4</c:v>
                </c:pt>
                <c:pt idx="36">
                  <c:v>7.2866961746002532E-4</c:v>
                </c:pt>
                <c:pt idx="37">
                  <c:v>5.7909505266299632E-4</c:v>
                </c:pt>
                <c:pt idx="38">
                  <c:v>4.5007405685906353E-4</c:v>
                </c:pt>
                <c:pt idx="39">
                  <c:v>2.8576826513865495E-4</c:v>
                </c:pt>
                <c:pt idx="40">
                  <c:v>1.9096229758176211E-4</c:v>
                </c:pt>
                <c:pt idx="41">
                  <c:v>1.4922382129885334E-4</c:v>
                </c:pt>
                <c:pt idx="42">
                  <c:v>9.8611534512099222E-5</c:v>
                </c:pt>
                <c:pt idx="43">
                  <c:v>6.8324833444627161E-5</c:v>
                </c:pt>
                <c:pt idx="44">
                  <c:v>4.5842175211564528E-5</c:v>
                </c:pt>
                <c:pt idx="45">
                  <c:v>3.6091505962279951E-5</c:v>
                </c:pt>
                <c:pt idx="46">
                  <c:v>2.3113996529778903E-5</c:v>
                </c:pt>
                <c:pt idx="47">
                  <c:v>1.6239423965535102E-5</c:v>
                </c:pt>
                <c:pt idx="48">
                  <c:v>9.0667194278419518E-6</c:v>
                </c:pt>
                <c:pt idx="49">
                  <c:v>6.2432342675275335E-6</c:v>
                </c:pt>
                <c:pt idx="50">
                  <c:v>4.0510874039293825E-6</c:v>
                </c:pt>
                <c:pt idx="51">
                  <c:v>1.3328252930676757E-6</c:v>
                </c:pt>
                <c:pt idx="52">
                  <c:v>2.6305762363177814E-7</c:v>
                </c:pt>
                <c:pt idx="53">
                  <c:v>7.0148699635140835E-8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12-4AB5-9F2A-6C94687F7F46}"/>
            </c:ext>
          </c:extLst>
        </c:ser>
        <c:ser>
          <c:idx val="1"/>
          <c:order val="1"/>
          <c:tx>
            <c:strRef>
              <c:f>'TLF Dist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r0'!$DE$8:$DE$158</c:f>
              <c:numCache>
                <c:formatCode>_(* #,##0.0000000_);_(* \(#,##0.0000000\);_(* "-"??_);_(@_)</c:formatCode>
                <c:ptCount val="15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12-4AB5-9F2A-6C94687F7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</a:t>
            </a:r>
          </a:p>
        </c:rich>
      </c:tx>
      <c:layout>
        <c:manualLayout>
          <c:xMode val="edge"/>
          <c:yMode val="edge"/>
          <c:x val="0.48774326193017054"/>
          <c:y val="4.739802571848330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r0'!$DF$8:$DF$158</c:f>
              <c:numCache>
                <c:formatCode>_(* #,##0.0000000_);_(* \(#,##0.0000000\);_(* "-"??_);_(@_)</c:formatCode>
                <c:ptCount val="151"/>
                <c:pt idx="0">
                  <c:v>0.25408604075417474</c:v>
                </c:pt>
                <c:pt idx="1">
                  <c:v>0.16911511640342961</c:v>
                </c:pt>
                <c:pt idx="2">
                  <c:v>0.11731598922246923</c:v>
                </c:pt>
                <c:pt idx="3">
                  <c:v>6.9662470530338721E-2</c:v>
                </c:pt>
                <c:pt idx="4">
                  <c:v>4.9414028395052628E-2</c:v>
                </c:pt>
                <c:pt idx="5">
                  <c:v>3.7395730180956877E-2</c:v>
                </c:pt>
                <c:pt idx="6">
                  <c:v>2.8612583591953979E-2</c:v>
                </c:pt>
                <c:pt idx="7">
                  <c:v>2.3241117478277243E-2</c:v>
                </c:pt>
                <c:pt idx="8">
                  <c:v>1.9716752912845491E-2</c:v>
                </c:pt>
                <c:pt idx="9">
                  <c:v>1.6750504330595807E-2</c:v>
                </c:pt>
                <c:pt idx="10">
                  <c:v>1.4525113020995458E-2</c:v>
                </c:pt>
                <c:pt idx="11">
                  <c:v>1.2764268802114596E-2</c:v>
                </c:pt>
                <c:pt idx="12">
                  <c:v>1.199512103695359E-2</c:v>
                </c:pt>
                <c:pt idx="13">
                  <c:v>1.154433688853708E-2</c:v>
                </c:pt>
                <c:pt idx="14">
                  <c:v>1.1892424637616469E-2</c:v>
                </c:pt>
                <c:pt idx="15">
                  <c:v>1.1962099533025274E-2</c:v>
                </c:pt>
                <c:pt idx="16">
                  <c:v>1.2053900269705877E-2</c:v>
                </c:pt>
                <c:pt idx="17">
                  <c:v>1.2526189015470784E-2</c:v>
                </c:pt>
                <c:pt idx="18">
                  <c:v>1.1993735185124471E-2</c:v>
                </c:pt>
                <c:pt idx="19">
                  <c:v>1.1926449689421042E-2</c:v>
                </c:pt>
                <c:pt idx="20">
                  <c:v>1.1658024526518939E-2</c:v>
                </c:pt>
                <c:pt idx="21">
                  <c:v>1.0781067046651304E-2</c:v>
                </c:pt>
                <c:pt idx="22">
                  <c:v>9.7803864500392249E-3</c:v>
                </c:pt>
                <c:pt idx="23">
                  <c:v>9.0165909402182675E-3</c:v>
                </c:pt>
                <c:pt idx="24">
                  <c:v>7.9304654101418903E-3</c:v>
                </c:pt>
                <c:pt idx="25">
                  <c:v>6.8959031257075582E-3</c:v>
                </c:pt>
                <c:pt idx="26">
                  <c:v>5.8606718093557209E-3</c:v>
                </c:pt>
                <c:pt idx="27">
                  <c:v>4.6216246981351863E-3</c:v>
                </c:pt>
                <c:pt idx="28">
                  <c:v>3.9612424075629645E-3</c:v>
                </c:pt>
                <c:pt idx="29">
                  <c:v>3.4588472255103002E-3</c:v>
                </c:pt>
                <c:pt idx="30">
                  <c:v>3.0772600925615206E-3</c:v>
                </c:pt>
                <c:pt idx="31">
                  <c:v>2.657203624356163E-3</c:v>
                </c:pt>
                <c:pt idx="32">
                  <c:v>2.2247222776828435E-3</c:v>
                </c:pt>
                <c:pt idx="33">
                  <c:v>1.7247164953355565E-3</c:v>
                </c:pt>
                <c:pt idx="34">
                  <c:v>1.4357424949672068E-3</c:v>
                </c:pt>
                <c:pt idx="35">
                  <c:v>1.2123814105085221E-3</c:v>
                </c:pt>
                <c:pt idx="36">
                  <c:v>1.1403649033884455E-3</c:v>
                </c:pt>
                <c:pt idx="37">
                  <c:v>8.8608498674217656E-4</c:v>
                </c:pt>
                <c:pt idx="38">
                  <c:v>7.2040401117130358E-4</c:v>
                </c:pt>
                <c:pt idx="39">
                  <c:v>5.5018317616021347E-4</c:v>
                </c:pt>
                <c:pt idx="40">
                  <c:v>4.1417854493012849E-4</c:v>
                </c:pt>
                <c:pt idx="41">
                  <c:v>3.4402576958024645E-4</c:v>
                </c:pt>
                <c:pt idx="42">
                  <c:v>2.8424298895170241E-4</c:v>
                </c:pt>
                <c:pt idx="43">
                  <c:v>2.0696980247979541E-4</c:v>
                </c:pt>
                <c:pt idx="44">
                  <c:v>1.734226306162959E-4</c:v>
                </c:pt>
                <c:pt idx="45">
                  <c:v>1.1440445789347267E-4</c:v>
                </c:pt>
                <c:pt idx="46">
                  <c:v>1.0002027166710039E-4</c:v>
                </c:pt>
                <c:pt idx="47">
                  <c:v>7.8802402283348569E-5</c:v>
                </c:pt>
                <c:pt idx="48">
                  <c:v>5.5290709182434377E-5</c:v>
                </c:pt>
                <c:pt idx="49">
                  <c:v>3.9520671126943151E-5</c:v>
                </c:pt>
                <c:pt idx="50">
                  <c:v>3.0679892217046557E-5</c:v>
                </c:pt>
                <c:pt idx="51">
                  <c:v>2.4324089000742519E-5</c:v>
                </c:pt>
                <c:pt idx="52">
                  <c:v>1.4193034249942098E-5</c:v>
                </c:pt>
                <c:pt idx="53">
                  <c:v>1.1755846550457093E-5</c:v>
                </c:pt>
                <c:pt idx="54">
                  <c:v>7.5982910631003167E-6</c:v>
                </c:pt>
                <c:pt idx="55">
                  <c:v>5.8779232752285463E-6</c:v>
                </c:pt>
                <c:pt idx="56">
                  <c:v>2.3416117112699087E-6</c:v>
                </c:pt>
                <c:pt idx="57">
                  <c:v>9.0797188804343396E-7</c:v>
                </c:pt>
                <c:pt idx="58">
                  <c:v>1.2424878467962782E-6</c:v>
                </c:pt>
                <c:pt idx="59">
                  <c:v>1.5292158114415731E-6</c:v>
                </c:pt>
                <c:pt idx="60">
                  <c:v>3.8230395286039327E-7</c:v>
                </c:pt>
                <c:pt idx="61">
                  <c:v>0</c:v>
                </c:pt>
                <c:pt idx="62">
                  <c:v>3.3451595875284411E-7</c:v>
                </c:pt>
                <c:pt idx="63">
                  <c:v>9.5575988215098317E-8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B-4179-AF3A-322525E5BFD1}"/>
            </c:ext>
          </c:extLst>
        </c:ser>
        <c:ser>
          <c:idx val="1"/>
          <c:order val="1"/>
          <c:tx>
            <c:strRef>
              <c:f>'TLF Dist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r0'!$DG$8:$DG$158</c:f>
              <c:numCache>
                <c:formatCode>_(* #,##0.0000000_);_(* \(#,##0.0000000\);_(* "-"??_);_(@_)</c:formatCode>
                <c:ptCount val="15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6B-4179-AF3A-322525E5B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r0'!$CP$8:$CP$158</c:f>
              <c:numCache>
                <c:formatCode>_(* #,##0.0000000_);_(* \(#,##0.0000000\);_(* "-"??_);_(@_)</c:formatCode>
                <c:ptCount val="15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C2-4A56-B69F-CC6F8CA1866A}"/>
            </c:ext>
          </c:extLst>
        </c:ser>
        <c:ser>
          <c:idx val="1"/>
          <c:order val="1"/>
          <c:tx>
            <c:strRef>
              <c:f>'TLF Dist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r0'!$CQ$8:$CQ$158</c:f>
              <c:numCache>
                <c:formatCode>_(* #,##0.0000000_);_(* \(#,##0.0000000\);_(* "-"??_);_(@_)</c:formatCode>
                <c:ptCount val="15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C2-4A56-B69F-CC6F8CA18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r0'!$CR$8:$CR$158</c:f>
              <c:numCache>
                <c:formatCode>_(* #,##0.0000000_);_(* \(#,##0.0000000\);_(* "-"??_);_(@_)</c:formatCode>
                <c:ptCount val="151"/>
                <c:pt idx="0">
                  <c:v>0.39904402222682378</c:v>
                </c:pt>
                <c:pt idx="1">
                  <c:v>0.30205157964028528</c:v>
                </c:pt>
                <c:pt idx="2">
                  <c:v>0.12875832873598661</c:v>
                </c:pt>
                <c:pt idx="3">
                  <c:v>6.640207607552219E-2</c:v>
                </c:pt>
                <c:pt idx="4">
                  <c:v>3.6468196419411798E-2</c:v>
                </c:pt>
                <c:pt idx="5">
                  <c:v>2.1370203681004736E-2</c:v>
                </c:pt>
                <c:pt idx="6">
                  <c:v>1.1335500351299191E-2</c:v>
                </c:pt>
                <c:pt idx="7">
                  <c:v>7.1502185194173623E-3</c:v>
                </c:pt>
                <c:pt idx="8">
                  <c:v>4.6961929613250413E-3</c:v>
                </c:pt>
                <c:pt idx="9">
                  <c:v>3.5834336654981709E-3</c:v>
                </c:pt>
                <c:pt idx="10">
                  <c:v>2.8849018995135423E-3</c:v>
                </c:pt>
                <c:pt idx="11">
                  <c:v>2.1105178235723463E-3</c:v>
                </c:pt>
                <c:pt idx="12">
                  <c:v>1.6459383555796172E-3</c:v>
                </c:pt>
                <c:pt idx="13">
                  <c:v>1.3889534636983554E-3</c:v>
                </c:pt>
                <c:pt idx="14">
                  <c:v>1.1567622091024229E-3</c:v>
                </c:pt>
                <c:pt idx="15">
                  <c:v>1.2003132757171682E-3</c:v>
                </c:pt>
                <c:pt idx="16">
                  <c:v>1.1722524394998462E-3</c:v>
                </c:pt>
                <c:pt idx="17">
                  <c:v>1.2137759890468657E-3</c:v>
                </c:pt>
                <c:pt idx="18">
                  <c:v>1.0326549929339868E-3</c:v>
                </c:pt>
                <c:pt idx="19">
                  <c:v>8.8212054001422509E-4</c:v>
                </c:pt>
                <c:pt idx="20">
                  <c:v>6.5495752774625225E-4</c:v>
                </c:pt>
                <c:pt idx="21">
                  <c:v>5.3650418774381673E-4</c:v>
                </c:pt>
                <c:pt idx="22">
                  <c:v>5.1605522988932748E-4</c:v>
                </c:pt>
                <c:pt idx="23">
                  <c:v>4.4714282121028926E-4</c:v>
                </c:pt>
                <c:pt idx="24">
                  <c:v>3.7243750662346376E-4</c:v>
                </c:pt>
                <c:pt idx="25">
                  <c:v>2.9812610963836773E-4</c:v>
                </c:pt>
                <c:pt idx="26">
                  <c:v>2.6667063055908248E-4</c:v>
                </c:pt>
                <c:pt idx="27">
                  <c:v>2.4324411906799043E-4</c:v>
                </c:pt>
                <c:pt idx="28">
                  <c:v>2.2201891182185762E-4</c:v>
                </c:pt>
                <c:pt idx="29">
                  <c:v>2.2364092547603808E-4</c:v>
                </c:pt>
                <c:pt idx="30">
                  <c:v>2.0470970896938905E-4</c:v>
                </c:pt>
                <c:pt idx="31">
                  <c:v>1.5774082786904929E-4</c:v>
                </c:pt>
                <c:pt idx="32">
                  <c:v>1.2759454552492398E-4</c:v>
                </c:pt>
                <c:pt idx="33">
                  <c:v>8.6453327767818279E-5</c:v>
                </c:pt>
                <c:pt idx="34">
                  <c:v>6.2354839191422942E-5</c:v>
                </c:pt>
                <c:pt idx="35">
                  <c:v>2.4005802081870741E-5</c:v>
                </c:pt>
                <c:pt idx="36">
                  <c:v>7.5655351155702669E-6</c:v>
                </c:pt>
                <c:pt idx="37">
                  <c:v>7.7624939164350363E-7</c:v>
                </c:pt>
                <c:pt idx="38">
                  <c:v>5.7929059077873414E-8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99-4C59-A261-34B86A7A0478}"/>
            </c:ext>
          </c:extLst>
        </c:ser>
        <c:ser>
          <c:idx val="1"/>
          <c:order val="1"/>
          <c:tx>
            <c:strRef>
              <c:f>'TLF Dist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r0'!$CS$8:$CS$158</c:f>
              <c:numCache>
                <c:formatCode>_(* #,##0.0000000_);_(* \(#,##0.0000000\);_(* "-"??_);_(@_)</c:formatCode>
                <c:ptCount val="15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99-4C59-A261-34B86A7A0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r0'!$CT$8:$CT$158</c:f>
              <c:numCache>
                <c:formatCode>_(* #,##0.0000000_);_(* \(#,##0.0000000\);_(* "-"??_);_(@_)</c:formatCode>
                <c:ptCount val="151"/>
                <c:pt idx="0">
                  <c:v>0.45608283329772636</c:v>
                </c:pt>
                <c:pt idx="1">
                  <c:v>0.22777190144770401</c:v>
                </c:pt>
                <c:pt idx="2">
                  <c:v>9.6111388345682391E-2</c:v>
                </c:pt>
                <c:pt idx="3">
                  <c:v>5.8961544170339379E-2</c:v>
                </c:pt>
                <c:pt idx="4">
                  <c:v>4.1097641151288979E-2</c:v>
                </c:pt>
                <c:pt idx="5">
                  <c:v>3.0644187743481131E-2</c:v>
                </c:pt>
                <c:pt idx="6">
                  <c:v>2.2162310100585166E-2</c:v>
                </c:pt>
                <c:pt idx="7">
                  <c:v>1.5180488482771447E-2</c:v>
                </c:pt>
                <c:pt idx="8">
                  <c:v>1.023763360740733E-2</c:v>
                </c:pt>
                <c:pt idx="9">
                  <c:v>7.1720650225181289E-3</c:v>
                </c:pt>
                <c:pt idx="10">
                  <c:v>5.1686001765865195E-3</c:v>
                </c:pt>
                <c:pt idx="11">
                  <c:v>3.8360863827080361E-3</c:v>
                </c:pt>
                <c:pt idx="12">
                  <c:v>2.7212127138339709E-3</c:v>
                </c:pt>
                <c:pt idx="13">
                  <c:v>2.1973182827633303E-3</c:v>
                </c:pt>
                <c:pt idx="14">
                  <c:v>2.1190137077150609E-3</c:v>
                </c:pt>
                <c:pt idx="15">
                  <c:v>1.8888901639820502E-3</c:v>
                </c:pt>
                <c:pt idx="16">
                  <c:v>1.8145936431075097E-3</c:v>
                </c:pt>
                <c:pt idx="17">
                  <c:v>1.7587230379483051E-3</c:v>
                </c:pt>
                <c:pt idx="18">
                  <c:v>1.5279259184444317E-3</c:v>
                </c:pt>
                <c:pt idx="19">
                  <c:v>1.2481693038600816E-3</c:v>
                </c:pt>
                <c:pt idx="20">
                  <c:v>1.0713946312019714E-3</c:v>
                </c:pt>
                <c:pt idx="21">
                  <c:v>9.8532723456305716E-4</c:v>
                </c:pt>
                <c:pt idx="22">
                  <c:v>8.5018065789264495E-4</c:v>
                </c:pt>
                <c:pt idx="23">
                  <c:v>7.9847675905154569E-4</c:v>
                </c:pt>
                <c:pt idx="24">
                  <c:v>7.2508205036609426E-4</c:v>
                </c:pt>
                <c:pt idx="25">
                  <c:v>5.6314831163459581E-4</c:v>
                </c:pt>
                <c:pt idx="26">
                  <c:v>5.837285564683106E-4</c:v>
                </c:pt>
                <c:pt idx="27">
                  <c:v>6.1121156126789161E-4</c:v>
                </c:pt>
                <c:pt idx="28">
                  <c:v>5.6419764248424561E-4</c:v>
                </c:pt>
                <c:pt idx="29">
                  <c:v>5.2509684732275966E-4</c:v>
                </c:pt>
                <c:pt idx="30">
                  <c:v>5.1021416283183812E-4</c:v>
                </c:pt>
                <c:pt idx="31">
                  <c:v>4.5111763073697275E-4</c:v>
                </c:pt>
                <c:pt idx="32">
                  <c:v>3.6596874651287126E-4</c:v>
                </c:pt>
                <c:pt idx="33">
                  <c:v>3.367433514961001E-4</c:v>
                </c:pt>
                <c:pt idx="34">
                  <c:v>2.8103418185222609E-4</c:v>
                </c:pt>
                <c:pt idx="35">
                  <c:v>2.083130489376374E-4</c:v>
                </c:pt>
                <c:pt idx="36">
                  <c:v>1.4974814069498179E-4</c:v>
                </c:pt>
                <c:pt idx="37">
                  <c:v>1.209402513213073E-4</c:v>
                </c:pt>
                <c:pt idx="38">
                  <c:v>9.8687200544251506E-5</c:v>
                </c:pt>
                <c:pt idx="39">
                  <c:v>7.7611515680728479E-5</c:v>
                </c:pt>
                <c:pt idx="40">
                  <c:v>7.3901282199075518E-5</c:v>
                </c:pt>
                <c:pt idx="41">
                  <c:v>6.0696970393402877E-5</c:v>
                </c:pt>
                <c:pt idx="42">
                  <c:v>5.9216217045886469E-5</c:v>
                </c:pt>
                <c:pt idx="43">
                  <c:v>5.4509536762709302E-5</c:v>
                </c:pt>
                <c:pt idx="44">
                  <c:v>4.8951144967614823E-5</c:v>
                </c:pt>
                <c:pt idx="45">
                  <c:v>3.7820444522655949E-5</c:v>
                </c:pt>
                <c:pt idx="46">
                  <c:v>2.7349402993789911E-5</c:v>
                </c:pt>
                <c:pt idx="47">
                  <c:v>1.8395298634842006E-5</c:v>
                </c:pt>
                <c:pt idx="48">
                  <c:v>1.1155750783544674E-5</c:v>
                </c:pt>
                <c:pt idx="49">
                  <c:v>5.4971576341069692E-6</c:v>
                </c:pt>
                <c:pt idx="50">
                  <c:v>3.1786096294431185E-6</c:v>
                </c:pt>
                <c:pt idx="51">
                  <c:v>1.3861187350811498E-6</c:v>
                </c:pt>
                <c:pt idx="52">
                  <c:v>4.2307238500468829E-7</c:v>
                </c:pt>
                <c:pt idx="53">
                  <c:v>6.958427384945531E-8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1.6700225723869276E-5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D5-4A3C-89F1-839C64BC5179}"/>
            </c:ext>
          </c:extLst>
        </c:ser>
        <c:ser>
          <c:idx val="1"/>
          <c:order val="1"/>
          <c:tx>
            <c:strRef>
              <c:f>'TLF Dist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r0'!$CU$8:$CU$158</c:f>
              <c:numCache>
                <c:formatCode>_(* #,##0.0000000_);_(* \(#,##0.0000000\);_(* "-"??_);_(@_)</c:formatCode>
                <c:ptCount val="15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D5-4A3C-89F1-839C64BC5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r0'!$CZ$8:$CZ$158</c:f>
              <c:numCache>
                <c:formatCode>_(* #,##0.0000000_);_(* \(#,##0.0000000\);_(* "-"??_);_(@_)</c:formatCode>
                <c:ptCount val="151"/>
                <c:pt idx="0">
                  <c:v>0.31522620677763741</c:v>
                </c:pt>
                <c:pt idx="1">
                  <c:v>0.23028647102179933</c:v>
                </c:pt>
                <c:pt idx="2">
                  <c:v>0.12088843875433919</c:v>
                </c:pt>
                <c:pt idx="3">
                  <c:v>7.2444115689483238E-2</c:v>
                </c:pt>
                <c:pt idx="4">
                  <c:v>5.39182436319579E-2</c:v>
                </c:pt>
                <c:pt idx="5">
                  <c:v>3.8673131273626357E-2</c:v>
                </c:pt>
                <c:pt idx="6">
                  <c:v>2.717739257884421E-2</c:v>
                </c:pt>
                <c:pt idx="7">
                  <c:v>2.050281453466956E-2</c:v>
                </c:pt>
                <c:pt idx="8">
                  <c:v>1.5353353539057651E-2</c:v>
                </c:pt>
                <c:pt idx="9">
                  <c:v>1.2102382932035411E-2</c:v>
                </c:pt>
                <c:pt idx="10">
                  <c:v>9.6719784080424014E-3</c:v>
                </c:pt>
                <c:pt idx="11">
                  <c:v>7.8734801161703307E-3</c:v>
                </c:pt>
                <c:pt idx="12">
                  <c:v>6.8467661241347483E-3</c:v>
                </c:pt>
                <c:pt idx="13">
                  <c:v>6.2688946919031785E-3</c:v>
                </c:pt>
                <c:pt idx="14">
                  <c:v>5.6755809744076704E-3</c:v>
                </c:pt>
                <c:pt idx="15">
                  <c:v>5.1004548373341325E-3</c:v>
                </c:pt>
                <c:pt idx="16">
                  <c:v>4.7366900303603236E-3</c:v>
                </c:pt>
                <c:pt idx="17">
                  <c:v>4.4742239750110548E-3</c:v>
                </c:pt>
                <c:pt idx="18">
                  <c:v>4.1573667593432541E-3</c:v>
                </c:pt>
                <c:pt idx="19">
                  <c:v>3.9672418711150436E-3</c:v>
                </c:pt>
                <c:pt idx="20">
                  <c:v>3.7654098828619502E-3</c:v>
                </c:pt>
                <c:pt idx="21">
                  <c:v>3.4928733457550887E-3</c:v>
                </c:pt>
                <c:pt idx="22">
                  <c:v>3.3191806328718358E-3</c:v>
                </c:pt>
                <c:pt idx="23">
                  <c:v>2.8702456833269293E-3</c:v>
                </c:pt>
                <c:pt idx="24">
                  <c:v>2.5932216445194371E-3</c:v>
                </c:pt>
                <c:pt idx="25">
                  <c:v>2.3145345903758286E-3</c:v>
                </c:pt>
                <c:pt idx="26">
                  <c:v>2.0200488905391155E-3</c:v>
                </c:pt>
                <c:pt idx="27">
                  <c:v>1.7622683149066828E-3</c:v>
                </c:pt>
                <c:pt idx="28">
                  <c:v>1.57589181045194E-3</c:v>
                </c:pt>
                <c:pt idx="29">
                  <c:v>1.5082625201165458E-3</c:v>
                </c:pt>
                <c:pt idx="30">
                  <c:v>1.4317110205175436E-3</c:v>
                </c:pt>
                <c:pt idx="31">
                  <c:v>1.238392086961236E-3</c:v>
                </c:pt>
                <c:pt idx="32">
                  <c:v>1.1218358295545486E-3</c:v>
                </c:pt>
                <c:pt idx="33">
                  <c:v>1.046656977534563E-3</c:v>
                </c:pt>
                <c:pt idx="34">
                  <c:v>9.5849076765157446E-4</c:v>
                </c:pt>
                <c:pt idx="35">
                  <c:v>8.4299039299797667E-4</c:v>
                </c:pt>
                <c:pt idx="36">
                  <c:v>7.5038947555201125E-4</c:v>
                </c:pt>
                <c:pt idx="37">
                  <c:v>6.4001013225089838E-4</c:v>
                </c:pt>
                <c:pt idx="38">
                  <c:v>4.9023316372512674E-4</c:v>
                </c:pt>
                <c:pt idx="39">
                  <c:v>3.207507833198188E-4</c:v>
                </c:pt>
                <c:pt idx="40">
                  <c:v>2.3236019835179864E-4</c:v>
                </c:pt>
                <c:pt idx="41">
                  <c:v>1.6362223112566018E-4</c:v>
                </c:pt>
                <c:pt idx="42">
                  <c:v>9.937176560015289E-5</c:v>
                </c:pt>
                <c:pt idx="43">
                  <c:v>5.5209469452176859E-5</c:v>
                </c:pt>
                <c:pt idx="44">
                  <c:v>2.8020488560117492E-5</c:v>
                </c:pt>
                <c:pt idx="45">
                  <c:v>9.7933125349068215E-6</c:v>
                </c:pt>
                <c:pt idx="46">
                  <c:v>2.798089295687663E-6</c:v>
                </c:pt>
                <c:pt idx="47">
                  <c:v>1.9797801620431579E-7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D3-400D-90D3-5654331B50E0}"/>
            </c:ext>
          </c:extLst>
        </c:ser>
        <c:ser>
          <c:idx val="1"/>
          <c:order val="1"/>
          <c:tx>
            <c:strRef>
              <c:f>'TLF Dist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r0'!$DA$8:$DA$158</c:f>
              <c:numCache>
                <c:formatCode>_(* #,##0.0000000_);_(* \(#,##0.0000000\);_(* "-"??_);_(@_)</c:formatCode>
                <c:ptCount val="15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D3-400D-90D3-5654331B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r0'!$DB$8:$DB$158</c:f>
              <c:numCache>
                <c:formatCode>_(* #,##0.0000000_);_(* \(#,##0.0000000\);_(* "-"??_);_(@_)</c:formatCode>
                <c:ptCount val="151"/>
                <c:pt idx="0">
                  <c:v>0.44056067879541611</c:v>
                </c:pt>
                <c:pt idx="1">
                  <c:v>0.24310371539117009</c:v>
                </c:pt>
                <c:pt idx="2">
                  <c:v>0.11160501615882087</c:v>
                </c:pt>
                <c:pt idx="3">
                  <c:v>5.7016359515581282E-2</c:v>
                </c:pt>
                <c:pt idx="4">
                  <c:v>3.700705995735961E-2</c:v>
                </c:pt>
                <c:pt idx="5">
                  <c:v>2.4399280234447252E-2</c:v>
                </c:pt>
                <c:pt idx="6">
                  <c:v>1.7480650908577762E-2</c:v>
                </c:pt>
                <c:pt idx="7">
                  <c:v>1.3621071212836788E-2</c:v>
                </c:pt>
                <c:pt idx="8">
                  <c:v>9.4447528515160042E-3</c:v>
                </c:pt>
                <c:pt idx="9">
                  <c:v>6.6586862226998937E-3</c:v>
                </c:pt>
                <c:pt idx="10">
                  <c:v>4.9397080614715146E-3</c:v>
                </c:pt>
                <c:pt idx="11">
                  <c:v>3.8190659224389763E-3</c:v>
                </c:pt>
                <c:pt idx="12">
                  <c:v>3.0998264371802425E-3</c:v>
                </c:pt>
                <c:pt idx="13">
                  <c:v>2.6524520597975675E-3</c:v>
                </c:pt>
                <c:pt idx="14">
                  <c:v>2.3011902145658367E-3</c:v>
                </c:pt>
                <c:pt idx="15">
                  <c:v>2.031876534062148E-3</c:v>
                </c:pt>
                <c:pt idx="16">
                  <c:v>1.9280571130441467E-3</c:v>
                </c:pt>
                <c:pt idx="17">
                  <c:v>1.8331348086107263E-3</c:v>
                </c:pt>
                <c:pt idx="18">
                  <c:v>1.7335436551196171E-3</c:v>
                </c:pt>
                <c:pt idx="19">
                  <c:v>1.6692121757796688E-3</c:v>
                </c:pt>
                <c:pt idx="20">
                  <c:v>1.6240229775762421E-3</c:v>
                </c:pt>
                <c:pt idx="21">
                  <c:v>1.5383265819145626E-3</c:v>
                </c:pt>
                <c:pt idx="22">
                  <c:v>1.5049739024489371E-3</c:v>
                </c:pt>
                <c:pt idx="23">
                  <c:v>1.3491855883282461E-3</c:v>
                </c:pt>
                <c:pt idx="24">
                  <c:v>1.2437945406556148E-3</c:v>
                </c:pt>
                <c:pt idx="25">
                  <c:v>1.1188403578468956E-3</c:v>
                </c:pt>
                <c:pt idx="26">
                  <c:v>9.9527367806799636E-4</c:v>
                </c:pt>
                <c:pt idx="27">
                  <c:v>8.412476900704894E-4</c:v>
                </c:pt>
                <c:pt idx="28">
                  <c:v>6.7450402027358959E-4</c:v>
                </c:pt>
                <c:pt idx="29">
                  <c:v>5.8233041852483593E-4</c:v>
                </c:pt>
                <c:pt idx="30">
                  <c:v>4.7687361241477232E-4</c:v>
                </c:pt>
                <c:pt idx="31">
                  <c:v>3.5617400050791831E-4</c:v>
                </c:pt>
                <c:pt idx="32">
                  <c:v>2.6947150075352602E-4</c:v>
                </c:pt>
                <c:pt idx="33">
                  <c:v>2.0392349032108143E-4</c:v>
                </c:pt>
                <c:pt idx="34">
                  <c:v>1.3877003051323018E-4</c:v>
                </c:pt>
                <c:pt idx="35">
                  <c:v>8.731405322251198E-5</c:v>
                </c:pt>
                <c:pt idx="36">
                  <c:v>5.2192471789959155E-5</c:v>
                </c:pt>
                <c:pt idx="37">
                  <c:v>2.6494074441444553E-5</c:v>
                </c:pt>
                <c:pt idx="38">
                  <c:v>9.061512678160982E-6</c:v>
                </c:pt>
                <c:pt idx="39">
                  <c:v>1.56505081088702E-6</c:v>
                </c:pt>
                <c:pt idx="40">
                  <c:v>2.9591296844502484E-7</c:v>
                </c:pt>
                <c:pt idx="41">
                  <c:v>2.6303374972891095E-8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98-42D0-9FC7-E1FCA0BCDBFC}"/>
            </c:ext>
          </c:extLst>
        </c:ser>
        <c:ser>
          <c:idx val="1"/>
          <c:order val="1"/>
          <c:tx>
            <c:strRef>
              <c:f>'TLF Dist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r0'!$DC$8:$DC$158</c:f>
              <c:numCache>
                <c:formatCode>_(* #,##0.0000000_);_(* \(#,##0.0000000\);_(* "-"??_);_(@_)</c:formatCode>
                <c:ptCount val="15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98-42D0-9FC7-E1FCA0BCD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r0'!$DJ$8:$DJ$108</c:f>
              <c:numCache>
                <c:formatCode>_(* #,##0.0000000_);_(* \(#,##0.0000000\);_(* "-"??_);_(@_)</c:formatCode>
                <c:ptCount val="10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E9-4315-BD4B-4C6116CF536D}"/>
            </c:ext>
          </c:extLst>
        </c:ser>
        <c:ser>
          <c:idx val="1"/>
          <c:order val="1"/>
          <c:tx>
            <c:strRef>
              <c:f>'TLF Dist - r0'!$DK$7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r0'!$DK$8:$DK$108</c:f>
              <c:numCache>
                <c:formatCode>_(* #,##0.0000000_);_(* \(#,##0.0000000\);_(* "-"??_);_(@_)</c:formatCode>
                <c:ptCount val="101"/>
                <c:pt idx="0">
                  <c:v>0.39904402222682378</c:v>
                </c:pt>
                <c:pt idx="1">
                  <c:v>0.30205157964028528</c:v>
                </c:pt>
                <c:pt idx="2">
                  <c:v>0.12875832873598661</c:v>
                </c:pt>
                <c:pt idx="3">
                  <c:v>6.640207607552219E-2</c:v>
                </c:pt>
                <c:pt idx="4">
                  <c:v>3.6468196419411798E-2</c:v>
                </c:pt>
                <c:pt idx="5">
                  <c:v>2.1370203681004736E-2</c:v>
                </c:pt>
                <c:pt idx="6">
                  <c:v>1.1335500351299191E-2</c:v>
                </c:pt>
                <c:pt idx="7">
                  <c:v>7.1502185194173623E-3</c:v>
                </c:pt>
                <c:pt idx="8">
                  <c:v>4.6961929613250413E-3</c:v>
                </c:pt>
                <c:pt idx="9">
                  <c:v>3.5834336654981709E-3</c:v>
                </c:pt>
                <c:pt idx="10">
                  <c:v>2.8849018995135423E-3</c:v>
                </c:pt>
                <c:pt idx="11">
                  <c:v>2.1105178235723463E-3</c:v>
                </c:pt>
                <c:pt idx="12">
                  <c:v>1.6459383555796172E-3</c:v>
                </c:pt>
                <c:pt idx="13">
                  <c:v>1.3889534636983554E-3</c:v>
                </c:pt>
                <c:pt idx="14">
                  <c:v>1.1567622091024229E-3</c:v>
                </c:pt>
                <c:pt idx="15">
                  <c:v>1.2003132757171682E-3</c:v>
                </c:pt>
                <c:pt idx="16">
                  <c:v>1.1722524394998462E-3</c:v>
                </c:pt>
                <c:pt idx="17">
                  <c:v>1.2137759890468657E-3</c:v>
                </c:pt>
                <c:pt idx="18">
                  <c:v>1.0326549929339868E-3</c:v>
                </c:pt>
                <c:pt idx="19">
                  <c:v>8.8212054001422509E-4</c:v>
                </c:pt>
                <c:pt idx="20">
                  <c:v>6.5495752774625225E-4</c:v>
                </c:pt>
                <c:pt idx="21">
                  <c:v>5.3650418774381673E-4</c:v>
                </c:pt>
                <c:pt idx="22">
                  <c:v>5.1605522988932748E-4</c:v>
                </c:pt>
                <c:pt idx="23">
                  <c:v>4.4714282121028926E-4</c:v>
                </c:pt>
                <c:pt idx="24">
                  <c:v>3.7243750662346376E-4</c:v>
                </c:pt>
                <c:pt idx="25">
                  <c:v>2.9812610963836773E-4</c:v>
                </c:pt>
                <c:pt idx="26">
                  <c:v>2.6667063055908248E-4</c:v>
                </c:pt>
                <c:pt idx="27">
                  <c:v>2.4324411906799043E-4</c:v>
                </c:pt>
                <c:pt idx="28">
                  <c:v>2.2201891182185762E-4</c:v>
                </c:pt>
                <c:pt idx="29">
                  <c:v>2.2364092547603808E-4</c:v>
                </c:pt>
                <c:pt idx="30">
                  <c:v>2.0470970896938905E-4</c:v>
                </c:pt>
                <c:pt idx="31">
                  <c:v>1.5774082786904929E-4</c:v>
                </c:pt>
                <c:pt idx="32">
                  <c:v>1.2759454552492398E-4</c:v>
                </c:pt>
                <c:pt idx="33">
                  <c:v>8.6453327767818279E-5</c:v>
                </c:pt>
                <c:pt idx="34">
                  <c:v>6.2354839191422942E-5</c:v>
                </c:pt>
                <c:pt idx="35">
                  <c:v>2.4005802081870741E-5</c:v>
                </c:pt>
                <c:pt idx="36">
                  <c:v>7.5655351155702669E-6</c:v>
                </c:pt>
                <c:pt idx="37">
                  <c:v>7.7624939164350363E-7</c:v>
                </c:pt>
                <c:pt idx="38">
                  <c:v>5.7929059077873414E-8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E9-4315-BD4B-4C6116CF536D}"/>
            </c:ext>
          </c:extLst>
        </c:ser>
        <c:ser>
          <c:idx val="2"/>
          <c:order val="2"/>
          <c:tx>
            <c:strRef>
              <c:f>'TLF Dist - r0'!$DL$7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r0'!$DL$8:$DL$108</c:f>
              <c:numCache>
                <c:formatCode>_(* #,##0.0000000_);_(* \(#,##0.0000000\);_(* "-"??_);_(@_)</c:formatCode>
                <c:ptCount val="101"/>
                <c:pt idx="0">
                  <c:v>0.45608283329772636</c:v>
                </c:pt>
                <c:pt idx="1">
                  <c:v>0.22777190144770401</c:v>
                </c:pt>
                <c:pt idx="2">
                  <c:v>9.6111388345682391E-2</c:v>
                </c:pt>
                <c:pt idx="3">
                  <c:v>5.8961544170339379E-2</c:v>
                </c:pt>
                <c:pt idx="4">
                  <c:v>4.1097641151288979E-2</c:v>
                </c:pt>
                <c:pt idx="5">
                  <c:v>3.0644187743481131E-2</c:v>
                </c:pt>
                <c:pt idx="6">
                  <c:v>2.2162310100585166E-2</c:v>
                </c:pt>
                <c:pt idx="7">
                  <c:v>1.5180488482771447E-2</c:v>
                </c:pt>
                <c:pt idx="8">
                  <c:v>1.023763360740733E-2</c:v>
                </c:pt>
                <c:pt idx="9">
                  <c:v>7.1720650225181289E-3</c:v>
                </c:pt>
                <c:pt idx="10">
                  <c:v>5.1686001765865195E-3</c:v>
                </c:pt>
                <c:pt idx="11">
                  <c:v>3.8360863827080361E-3</c:v>
                </c:pt>
                <c:pt idx="12">
                  <c:v>2.7212127138339709E-3</c:v>
                </c:pt>
                <c:pt idx="13">
                  <c:v>2.1973182827633303E-3</c:v>
                </c:pt>
                <c:pt idx="14">
                  <c:v>2.1190137077150609E-3</c:v>
                </c:pt>
                <c:pt idx="15">
                  <c:v>1.8888901639820502E-3</c:v>
                </c:pt>
                <c:pt idx="16">
                  <c:v>1.8145936431075097E-3</c:v>
                </c:pt>
                <c:pt idx="17">
                  <c:v>1.7587230379483051E-3</c:v>
                </c:pt>
                <c:pt idx="18">
                  <c:v>1.5279259184444317E-3</c:v>
                </c:pt>
                <c:pt idx="19">
                  <c:v>1.2481693038600816E-3</c:v>
                </c:pt>
                <c:pt idx="20">
                  <c:v>1.0713946312019714E-3</c:v>
                </c:pt>
                <c:pt idx="21">
                  <c:v>9.8532723456305716E-4</c:v>
                </c:pt>
                <c:pt idx="22">
                  <c:v>8.5018065789264495E-4</c:v>
                </c:pt>
                <c:pt idx="23">
                  <c:v>7.9847675905154569E-4</c:v>
                </c:pt>
                <c:pt idx="24">
                  <c:v>7.2508205036609426E-4</c:v>
                </c:pt>
                <c:pt idx="25">
                  <c:v>5.6314831163459581E-4</c:v>
                </c:pt>
                <c:pt idx="26">
                  <c:v>5.837285564683106E-4</c:v>
                </c:pt>
                <c:pt idx="27">
                  <c:v>6.1121156126789161E-4</c:v>
                </c:pt>
                <c:pt idx="28">
                  <c:v>5.6419764248424561E-4</c:v>
                </c:pt>
                <c:pt idx="29">
                  <c:v>5.2509684732275966E-4</c:v>
                </c:pt>
                <c:pt idx="30">
                  <c:v>5.1021416283183812E-4</c:v>
                </c:pt>
                <c:pt idx="31">
                  <c:v>4.5111763073697275E-4</c:v>
                </c:pt>
                <c:pt idx="32">
                  <c:v>3.6596874651287126E-4</c:v>
                </c:pt>
                <c:pt idx="33">
                  <c:v>3.367433514961001E-4</c:v>
                </c:pt>
                <c:pt idx="34">
                  <c:v>2.8103418185222609E-4</c:v>
                </c:pt>
                <c:pt idx="35">
                  <c:v>2.083130489376374E-4</c:v>
                </c:pt>
                <c:pt idx="36">
                  <c:v>1.4974814069498179E-4</c:v>
                </c:pt>
                <c:pt idx="37">
                  <c:v>1.209402513213073E-4</c:v>
                </c:pt>
                <c:pt idx="38">
                  <c:v>9.8687200544251506E-5</c:v>
                </c:pt>
                <c:pt idx="39">
                  <c:v>7.7611515680728479E-5</c:v>
                </c:pt>
                <c:pt idx="40">
                  <c:v>7.3901282199075518E-5</c:v>
                </c:pt>
                <c:pt idx="41">
                  <c:v>6.0696970393402877E-5</c:v>
                </c:pt>
                <c:pt idx="42">
                  <c:v>5.9216217045886469E-5</c:v>
                </c:pt>
                <c:pt idx="43">
                  <c:v>5.4509536762709302E-5</c:v>
                </c:pt>
                <c:pt idx="44">
                  <c:v>4.8951144967614823E-5</c:v>
                </c:pt>
                <c:pt idx="45">
                  <c:v>3.7820444522655949E-5</c:v>
                </c:pt>
                <c:pt idx="46">
                  <c:v>2.7349402993789911E-5</c:v>
                </c:pt>
                <c:pt idx="47">
                  <c:v>1.8395298634842006E-5</c:v>
                </c:pt>
                <c:pt idx="48">
                  <c:v>1.1155750783544674E-5</c:v>
                </c:pt>
                <c:pt idx="49">
                  <c:v>5.4971576341069692E-6</c:v>
                </c:pt>
                <c:pt idx="50">
                  <c:v>3.1786096294431185E-6</c:v>
                </c:pt>
                <c:pt idx="51">
                  <c:v>1.3861187350811498E-6</c:v>
                </c:pt>
                <c:pt idx="52">
                  <c:v>4.2307238500468829E-7</c:v>
                </c:pt>
                <c:pt idx="53">
                  <c:v>6.958427384945531E-8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1.6700225723869276E-5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E9-4315-BD4B-4C6116CF536D}"/>
            </c:ext>
          </c:extLst>
        </c:ser>
        <c:ser>
          <c:idx val="3"/>
          <c:order val="3"/>
          <c:tx>
            <c:strRef>
              <c:f>'TLF Dist - r0'!$DM$7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r0'!$DM$8:$DM$108</c:f>
              <c:numCache>
                <c:formatCode>_(* #,##0.0000000_);_(* \(#,##0.0000000\);_(* "-"??_);_(@_)</c:formatCode>
                <c:ptCount val="101"/>
                <c:pt idx="0">
                  <c:v>0.81689117975199688</c:v>
                </c:pt>
                <c:pt idx="1">
                  <c:v>9.5506937654526225E-2</c:v>
                </c:pt>
                <c:pt idx="2">
                  <c:v>4.2192819064078291E-2</c:v>
                </c:pt>
                <c:pt idx="3">
                  <c:v>2.5166086088184773E-2</c:v>
                </c:pt>
                <c:pt idx="4">
                  <c:v>1.3104802353043236E-2</c:v>
                </c:pt>
                <c:pt idx="5">
                  <c:v>4.8282668682435833E-3</c:v>
                </c:pt>
                <c:pt idx="6">
                  <c:v>1.5591758154442879E-3</c:v>
                </c:pt>
                <c:pt idx="7">
                  <c:v>3.9539954912880406E-4</c:v>
                </c:pt>
                <c:pt idx="8">
                  <c:v>2.7873984376234538E-4</c:v>
                </c:pt>
                <c:pt idx="9">
                  <c:v>7.4923566017491219E-5</c:v>
                </c:pt>
                <c:pt idx="10">
                  <c:v>1.6694455739586982E-6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E9-4315-BD4B-4C6116CF536D}"/>
            </c:ext>
          </c:extLst>
        </c:ser>
        <c:ser>
          <c:idx val="4"/>
          <c:order val="4"/>
          <c:tx>
            <c:strRef>
              <c:f>'TLF Dist - r0'!$DN$7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E9-4315-BD4B-4C6116CF536D}"/>
              </c:ext>
            </c:extLst>
          </c:dPt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r0'!$DN$8:$DN$108</c:f>
              <c:numCache>
                <c:formatCode>_(* #,##0.0000000_);_(* \(#,##0.0000000\);_(* "-"??_);_(@_)</c:formatCode>
                <c:ptCount val="101"/>
                <c:pt idx="0">
                  <c:v>0.51939176712806834</c:v>
                </c:pt>
                <c:pt idx="1">
                  <c:v>0.2889907250063341</c:v>
                </c:pt>
                <c:pt idx="2">
                  <c:v>0.10439155558487799</c:v>
                </c:pt>
                <c:pt idx="3">
                  <c:v>3.1833019314622749E-2</c:v>
                </c:pt>
                <c:pt idx="4">
                  <c:v>1.6197335269048083E-2</c:v>
                </c:pt>
                <c:pt idx="5">
                  <c:v>1.1390717355116821E-2</c:v>
                </c:pt>
                <c:pt idx="6">
                  <c:v>9.3966350529822457E-3</c:v>
                </c:pt>
                <c:pt idx="7">
                  <c:v>7.1554119475379357E-3</c:v>
                </c:pt>
                <c:pt idx="8">
                  <c:v>5.5689190694109669E-3</c:v>
                </c:pt>
                <c:pt idx="9">
                  <c:v>3.1395278907133829E-3</c:v>
                </c:pt>
                <c:pt idx="10">
                  <c:v>1.5811759305023067E-3</c:v>
                </c:pt>
                <c:pt idx="11">
                  <c:v>6.4584703433467536E-4</c:v>
                </c:pt>
                <c:pt idx="12">
                  <c:v>2.2104237137160872E-4</c:v>
                </c:pt>
                <c:pt idx="13">
                  <c:v>9.4959387759965071E-5</c:v>
                </c:pt>
                <c:pt idx="14">
                  <c:v>1.2968164938199398E-6</c:v>
                </c:pt>
                <c:pt idx="15">
                  <c:v>6.4840824690996986E-8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7E9-4315-BD4B-4C6116CF536D}"/>
            </c:ext>
          </c:extLst>
        </c:ser>
        <c:ser>
          <c:idx val="6"/>
          <c:order val="5"/>
          <c:tx>
            <c:strRef>
              <c:f>'TLF Dist - r0'!$DO$7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r0'!$DO$8:$DO$108</c:f>
              <c:numCache>
                <c:formatCode>_(* #,##0.0000000_);_(* \(#,##0.0000000\);_(* "-"??_);_(@_)</c:formatCode>
                <c:ptCount val="101"/>
                <c:pt idx="0">
                  <c:v>0.31522620677763741</c:v>
                </c:pt>
                <c:pt idx="1">
                  <c:v>0.23028647102179933</c:v>
                </c:pt>
                <c:pt idx="2">
                  <c:v>0.12088843875433919</c:v>
                </c:pt>
                <c:pt idx="3">
                  <c:v>7.2444115689483238E-2</c:v>
                </c:pt>
                <c:pt idx="4">
                  <c:v>5.39182436319579E-2</c:v>
                </c:pt>
                <c:pt idx="5">
                  <c:v>3.8673131273626357E-2</c:v>
                </c:pt>
                <c:pt idx="6">
                  <c:v>2.717739257884421E-2</c:v>
                </c:pt>
                <c:pt idx="7">
                  <c:v>2.050281453466956E-2</c:v>
                </c:pt>
                <c:pt idx="8">
                  <c:v>1.5353353539057651E-2</c:v>
                </c:pt>
                <c:pt idx="9">
                  <c:v>1.2102382932035411E-2</c:v>
                </c:pt>
                <c:pt idx="10">
                  <c:v>9.6719784080424014E-3</c:v>
                </c:pt>
                <c:pt idx="11">
                  <c:v>7.8734801161703307E-3</c:v>
                </c:pt>
                <c:pt idx="12">
                  <c:v>6.8467661241347483E-3</c:v>
                </c:pt>
                <c:pt idx="13">
                  <c:v>6.2688946919031785E-3</c:v>
                </c:pt>
                <c:pt idx="14">
                  <c:v>5.6755809744076704E-3</c:v>
                </c:pt>
                <c:pt idx="15">
                  <c:v>5.1004548373341325E-3</c:v>
                </c:pt>
                <c:pt idx="16">
                  <c:v>4.7366900303603236E-3</c:v>
                </c:pt>
                <c:pt idx="17">
                  <c:v>4.4742239750110548E-3</c:v>
                </c:pt>
                <c:pt idx="18">
                  <c:v>4.1573667593432541E-3</c:v>
                </c:pt>
                <c:pt idx="19">
                  <c:v>3.9672418711150436E-3</c:v>
                </c:pt>
                <c:pt idx="20">
                  <c:v>3.7654098828619502E-3</c:v>
                </c:pt>
                <c:pt idx="21">
                  <c:v>3.4928733457550887E-3</c:v>
                </c:pt>
                <c:pt idx="22">
                  <c:v>3.3191806328718358E-3</c:v>
                </c:pt>
                <c:pt idx="23">
                  <c:v>2.8702456833269293E-3</c:v>
                </c:pt>
                <c:pt idx="24">
                  <c:v>2.5932216445194371E-3</c:v>
                </c:pt>
                <c:pt idx="25">
                  <c:v>2.3145345903758286E-3</c:v>
                </c:pt>
                <c:pt idx="26">
                  <c:v>2.0200488905391155E-3</c:v>
                </c:pt>
                <c:pt idx="27">
                  <c:v>1.7622683149066828E-3</c:v>
                </c:pt>
                <c:pt idx="28">
                  <c:v>1.57589181045194E-3</c:v>
                </c:pt>
                <c:pt idx="29">
                  <c:v>1.5082625201165458E-3</c:v>
                </c:pt>
                <c:pt idx="30">
                  <c:v>1.4317110205175436E-3</c:v>
                </c:pt>
                <c:pt idx="31">
                  <c:v>1.238392086961236E-3</c:v>
                </c:pt>
                <c:pt idx="32">
                  <c:v>1.1218358295545486E-3</c:v>
                </c:pt>
                <c:pt idx="33">
                  <c:v>1.046656977534563E-3</c:v>
                </c:pt>
                <c:pt idx="34">
                  <c:v>9.5849076765157446E-4</c:v>
                </c:pt>
                <c:pt idx="35">
                  <c:v>8.4299039299797667E-4</c:v>
                </c:pt>
                <c:pt idx="36">
                  <c:v>7.5038947555201125E-4</c:v>
                </c:pt>
                <c:pt idx="37">
                  <c:v>6.4001013225089838E-4</c:v>
                </c:pt>
                <c:pt idx="38">
                  <c:v>4.9023316372512674E-4</c:v>
                </c:pt>
                <c:pt idx="39">
                  <c:v>3.207507833198188E-4</c:v>
                </c:pt>
                <c:pt idx="40">
                  <c:v>2.3236019835179864E-4</c:v>
                </c:pt>
                <c:pt idx="41">
                  <c:v>1.6362223112566018E-4</c:v>
                </c:pt>
                <c:pt idx="42">
                  <c:v>9.937176560015289E-5</c:v>
                </c:pt>
                <c:pt idx="43">
                  <c:v>5.5209469452176859E-5</c:v>
                </c:pt>
                <c:pt idx="44">
                  <c:v>2.8020488560117492E-5</c:v>
                </c:pt>
                <c:pt idx="45">
                  <c:v>9.7933125349068215E-6</c:v>
                </c:pt>
                <c:pt idx="46">
                  <c:v>2.798089295687663E-6</c:v>
                </c:pt>
                <c:pt idx="47">
                  <c:v>1.9797801620431579E-7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7E9-4315-BD4B-4C6116CF536D}"/>
            </c:ext>
          </c:extLst>
        </c:ser>
        <c:ser>
          <c:idx val="7"/>
          <c:order val="6"/>
          <c:tx>
            <c:strRef>
              <c:f>'TLF Dist - r0'!$DP$7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r0'!$DP$8:$DP$108</c:f>
              <c:numCache>
                <c:formatCode>_(* #,##0.0000000_);_(* \(#,##0.0000000\);_(* "-"??_);_(@_)</c:formatCode>
                <c:ptCount val="101"/>
                <c:pt idx="0">
                  <c:v>0.44056067879541611</c:v>
                </c:pt>
                <c:pt idx="1">
                  <c:v>0.24310371539117009</c:v>
                </c:pt>
                <c:pt idx="2">
                  <c:v>0.11160501615882087</c:v>
                </c:pt>
                <c:pt idx="3">
                  <c:v>5.7016359515581282E-2</c:v>
                </c:pt>
                <c:pt idx="4">
                  <c:v>3.700705995735961E-2</c:v>
                </c:pt>
                <c:pt idx="5">
                  <c:v>2.4399280234447252E-2</c:v>
                </c:pt>
                <c:pt idx="6">
                  <c:v>1.7480650908577762E-2</c:v>
                </c:pt>
                <c:pt idx="7">
                  <c:v>1.3621071212836788E-2</c:v>
                </c:pt>
                <c:pt idx="8">
                  <c:v>9.4447528515160042E-3</c:v>
                </c:pt>
                <c:pt idx="9">
                  <c:v>6.6586862226998937E-3</c:v>
                </c:pt>
                <c:pt idx="10">
                  <c:v>4.9397080614715146E-3</c:v>
                </c:pt>
                <c:pt idx="11">
                  <c:v>3.8190659224389763E-3</c:v>
                </c:pt>
                <c:pt idx="12">
                  <c:v>3.0998264371802425E-3</c:v>
                </c:pt>
                <c:pt idx="13">
                  <c:v>2.6524520597975675E-3</c:v>
                </c:pt>
                <c:pt idx="14">
                  <c:v>2.3011902145658367E-3</c:v>
                </c:pt>
                <c:pt idx="15">
                  <c:v>2.031876534062148E-3</c:v>
                </c:pt>
                <c:pt idx="16">
                  <c:v>1.9280571130441467E-3</c:v>
                </c:pt>
                <c:pt idx="17">
                  <c:v>1.8331348086107263E-3</c:v>
                </c:pt>
                <c:pt idx="18">
                  <c:v>1.7335436551196171E-3</c:v>
                </c:pt>
                <c:pt idx="19">
                  <c:v>1.6692121757796688E-3</c:v>
                </c:pt>
                <c:pt idx="20">
                  <c:v>1.6240229775762421E-3</c:v>
                </c:pt>
                <c:pt idx="21">
                  <c:v>1.5383265819145626E-3</c:v>
                </c:pt>
                <c:pt idx="22">
                  <c:v>1.5049739024489371E-3</c:v>
                </c:pt>
                <c:pt idx="23">
                  <c:v>1.3491855883282461E-3</c:v>
                </c:pt>
                <c:pt idx="24">
                  <c:v>1.2437945406556148E-3</c:v>
                </c:pt>
                <c:pt idx="25">
                  <c:v>1.1188403578468956E-3</c:v>
                </c:pt>
                <c:pt idx="26">
                  <c:v>9.9527367806799636E-4</c:v>
                </c:pt>
                <c:pt idx="27">
                  <c:v>8.412476900704894E-4</c:v>
                </c:pt>
                <c:pt idx="28">
                  <c:v>6.7450402027358959E-4</c:v>
                </c:pt>
                <c:pt idx="29">
                  <c:v>5.8233041852483593E-4</c:v>
                </c:pt>
                <c:pt idx="30">
                  <c:v>4.7687361241477232E-4</c:v>
                </c:pt>
                <c:pt idx="31">
                  <c:v>3.5617400050791831E-4</c:v>
                </c:pt>
                <c:pt idx="32">
                  <c:v>2.6947150075352602E-4</c:v>
                </c:pt>
                <c:pt idx="33">
                  <c:v>2.0392349032108143E-4</c:v>
                </c:pt>
                <c:pt idx="34">
                  <c:v>1.3877003051323018E-4</c:v>
                </c:pt>
                <c:pt idx="35">
                  <c:v>8.731405322251198E-5</c:v>
                </c:pt>
                <c:pt idx="36">
                  <c:v>5.2192471789959155E-5</c:v>
                </c:pt>
                <c:pt idx="37">
                  <c:v>2.6494074441444553E-5</c:v>
                </c:pt>
                <c:pt idx="38">
                  <c:v>9.061512678160982E-6</c:v>
                </c:pt>
                <c:pt idx="39">
                  <c:v>1.56505081088702E-6</c:v>
                </c:pt>
                <c:pt idx="40">
                  <c:v>2.9591296844502484E-7</c:v>
                </c:pt>
                <c:pt idx="41">
                  <c:v>2.6303374972891095E-8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E9-4315-BD4B-4C6116CF5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Dist - r0'!$DQ$7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r0'!$DQ$8:$DQ$108</c:f>
              <c:numCache>
                <c:formatCode>_(* #,##0.0000000_);_(* \(#,##0.0000000\);_(* "-"??_);_(@_)</c:formatCode>
                <c:ptCount val="101"/>
                <c:pt idx="0">
                  <c:v>0.15690857626953317</c:v>
                </c:pt>
                <c:pt idx="1">
                  <c:v>0.13420780819212999</c:v>
                </c:pt>
                <c:pt idx="2">
                  <c:v>0.1085883982433573</c:v>
                </c:pt>
                <c:pt idx="3">
                  <c:v>8.8835839714219794E-2</c:v>
                </c:pt>
                <c:pt idx="4">
                  <c:v>7.6013429056612042E-2</c:v>
                </c:pt>
                <c:pt idx="5">
                  <c:v>6.2428572182669943E-2</c:v>
                </c:pt>
                <c:pt idx="6">
                  <c:v>5.0018583267392093E-2</c:v>
                </c:pt>
                <c:pt idx="7">
                  <c:v>4.1368617264082509E-2</c:v>
                </c:pt>
                <c:pt idx="8">
                  <c:v>3.1859452450466813E-2</c:v>
                </c:pt>
                <c:pt idx="9">
                  <c:v>2.473508036682228E-2</c:v>
                </c:pt>
                <c:pt idx="10">
                  <c:v>1.9878650816731666E-2</c:v>
                </c:pt>
                <c:pt idx="11">
                  <c:v>1.6929248740572167E-2</c:v>
                </c:pt>
                <c:pt idx="12">
                  <c:v>1.5678602649127057E-2</c:v>
                </c:pt>
                <c:pt idx="13">
                  <c:v>1.4762495706241937E-2</c:v>
                </c:pt>
                <c:pt idx="14">
                  <c:v>1.4146905792593759E-2</c:v>
                </c:pt>
                <c:pt idx="15">
                  <c:v>1.353264870423865E-2</c:v>
                </c:pt>
                <c:pt idx="16">
                  <c:v>1.3168769862056263E-2</c:v>
                </c:pt>
                <c:pt idx="17">
                  <c:v>1.3033733615258619E-2</c:v>
                </c:pt>
                <c:pt idx="18">
                  <c:v>1.245090314434005E-2</c:v>
                </c:pt>
                <c:pt idx="19">
                  <c:v>1.20074406024216E-2</c:v>
                </c:pt>
                <c:pt idx="20">
                  <c:v>1.1186069478393734E-2</c:v>
                </c:pt>
                <c:pt idx="21">
                  <c:v>1.0146939253523486E-2</c:v>
                </c:pt>
                <c:pt idx="22">
                  <c:v>9.2689932032398812E-3</c:v>
                </c:pt>
                <c:pt idx="23">
                  <c:v>7.9507062281715876E-3</c:v>
                </c:pt>
                <c:pt idx="24">
                  <c:v>6.9055432151327156E-3</c:v>
                </c:pt>
                <c:pt idx="25">
                  <c:v>5.9600615042753784E-3</c:v>
                </c:pt>
                <c:pt idx="26">
                  <c:v>5.1004593389463631E-3</c:v>
                </c:pt>
                <c:pt idx="27">
                  <c:v>4.0634335750651673E-3</c:v>
                </c:pt>
                <c:pt idx="28">
                  <c:v>3.3714517275143211E-3</c:v>
                </c:pt>
                <c:pt idx="29">
                  <c:v>2.9524009330688982E-3</c:v>
                </c:pt>
                <c:pt idx="30">
                  <c:v>2.6070238104152822E-3</c:v>
                </c:pt>
                <c:pt idx="31">
                  <c:v>2.0575665833481331E-3</c:v>
                </c:pt>
                <c:pt idx="32">
                  <c:v>1.6752737075115243E-3</c:v>
                </c:pt>
                <c:pt idx="33">
                  <c:v>1.4039385373227997E-3</c:v>
                </c:pt>
                <c:pt idx="34">
                  <c:v>1.1645385626429729E-3</c:v>
                </c:pt>
                <c:pt idx="35">
                  <c:v>9.3880004721708977E-4</c:v>
                </c:pt>
                <c:pt idx="36">
                  <c:v>7.2866961746002532E-4</c:v>
                </c:pt>
                <c:pt idx="37">
                  <c:v>5.7909505266299632E-4</c:v>
                </c:pt>
                <c:pt idx="38">
                  <c:v>4.5007405685906353E-4</c:v>
                </c:pt>
                <c:pt idx="39">
                  <c:v>2.8576826513865495E-4</c:v>
                </c:pt>
                <c:pt idx="40">
                  <c:v>1.9096229758176211E-4</c:v>
                </c:pt>
                <c:pt idx="41">
                  <c:v>1.4922382129885334E-4</c:v>
                </c:pt>
                <c:pt idx="42">
                  <c:v>9.8611534512099222E-5</c:v>
                </c:pt>
                <c:pt idx="43">
                  <c:v>6.8324833444627161E-5</c:v>
                </c:pt>
                <c:pt idx="44">
                  <c:v>4.5842175211564528E-5</c:v>
                </c:pt>
                <c:pt idx="45">
                  <c:v>3.6091505962279951E-5</c:v>
                </c:pt>
                <c:pt idx="46">
                  <c:v>2.3113996529778903E-5</c:v>
                </c:pt>
                <c:pt idx="47">
                  <c:v>1.6239423965535102E-5</c:v>
                </c:pt>
                <c:pt idx="48">
                  <c:v>9.0667194278419518E-6</c:v>
                </c:pt>
                <c:pt idx="49">
                  <c:v>6.2432342675275335E-6</c:v>
                </c:pt>
                <c:pt idx="50">
                  <c:v>4.0510874039293825E-6</c:v>
                </c:pt>
                <c:pt idx="51">
                  <c:v>1.3328252930676757E-6</c:v>
                </c:pt>
                <c:pt idx="52">
                  <c:v>2.6305762363177814E-7</c:v>
                </c:pt>
                <c:pt idx="53">
                  <c:v>7.0148699635140835E-8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259-4432-85B2-1471A616BEA9}"/>
            </c:ext>
          </c:extLst>
        </c:ser>
        <c:ser>
          <c:idx val="5"/>
          <c:order val="1"/>
          <c:tx>
            <c:strRef>
              <c:f>'TLF Dist - r0'!$DR$7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r0'!$DR$8:$DR$108</c:f>
              <c:numCache>
                <c:formatCode>_(* #,##0.0000000_);_(* \(#,##0.0000000\);_(* "-"??_);_(@_)</c:formatCode>
                <c:ptCount val="101"/>
                <c:pt idx="0">
                  <c:v>0.25408604075417474</c:v>
                </c:pt>
                <c:pt idx="1">
                  <c:v>0.16911511640342961</c:v>
                </c:pt>
                <c:pt idx="2">
                  <c:v>0.11731598922246923</c:v>
                </c:pt>
                <c:pt idx="3">
                  <c:v>6.9662470530338721E-2</c:v>
                </c:pt>
                <c:pt idx="4">
                  <c:v>4.9414028395052628E-2</c:v>
                </c:pt>
                <c:pt idx="5">
                  <c:v>3.7395730180956877E-2</c:v>
                </c:pt>
                <c:pt idx="6">
                  <c:v>2.8612583591953979E-2</c:v>
                </c:pt>
                <c:pt idx="7">
                  <c:v>2.3241117478277243E-2</c:v>
                </c:pt>
                <c:pt idx="8">
                  <c:v>1.9716752912845491E-2</c:v>
                </c:pt>
                <c:pt idx="9">
                  <c:v>1.6750504330595807E-2</c:v>
                </c:pt>
                <c:pt idx="10">
                  <c:v>1.4525113020995458E-2</c:v>
                </c:pt>
                <c:pt idx="11">
                  <c:v>1.2764268802114596E-2</c:v>
                </c:pt>
                <c:pt idx="12">
                  <c:v>1.199512103695359E-2</c:v>
                </c:pt>
                <c:pt idx="13">
                  <c:v>1.154433688853708E-2</c:v>
                </c:pt>
                <c:pt idx="14">
                  <c:v>1.1892424637616469E-2</c:v>
                </c:pt>
                <c:pt idx="15">
                  <c:v>1.1962099533025274E-2</c:v>
                </c:pt>
                <c:pt idx="16">
                  <c:v>1.2053900269705877E-2</c:v>
                </c:pt>
                <c:pt idx="17">
                  <c:v>1.2526189015470784E-2</c:v>
                </c:pt>
                <c:pt idx="18">
                  <c:v>1.1993735185124471E-2</c:v>
                </c:pt>
                <c:pt idx="19">
                  <c:v>1.1926449689421042E-2</c:v>
                </c:pt>
                <c:pt idx="20">
                  <c:v>1.1658024526518939E-2</c:v>
                </c:pt>
                <c:pt idx="21">
                  <c:v>1.0781067046651304E-2</c:v>
                </c:pt>
                <c:pt idx="22">
                  <c:v>9.7803864500392249E-3</c:v>
                </c:pt>
                <c:pt idx="23">
                  <c:v>9.0165909402182675E-3</c:v>
                </c:pt>
                <c:pt idx="24">
                  <c:v>7.9304654101418903E-3</c:v>
                </c:pt>
                <c:pt idx="25">
                  <c:v>6.8959031257075582E-3</c:v>
                </c:pt>
                <c:pt idx="26">
                  <c:v>5.8606718093557209E-3</c:v>
                </c:pt>
                <c:pt idx="27">
                  <c:v>4.6216246981351863E-3</c:v>
                </c:pt>
                <c:pt idx="28">
                  <c:v>3.9612424075629645E-3</c:v>
                </c:pt>
                <c:pt idx="29">
                  <c:v>3.4588472255103002E-3</c:v>
                </c:pt>
                <c:pt idx="30">
                  <c:v>3.0772600925615206E-3</c:v>
                </c:pt>
                <c:pt idx="31">
                  <c:v>2.657203624356163E-3</c:v>
                </c:pt>
                <c:pt idx="32">
                  <c:v>2.2247222776828435E-3</c:v>
                </c:pt>
                <c:pt idx="33">
                  <c:v>1.7247164953355565E-3</c:v>
                </c:pt>
                <c:pt idx="34">
                  <c:v>1.4357424949672068E-3</c:v>
                </c:pt>
                <c:pt idx="35">
                  <c:v>1.2123814105085221E-3</c:v>
                </c:pt>
                <c:pt idx="36">
                  <c:v>1.1403649033884455E-3</c:v>
                </c:pt>
                <c:pt idx="37">
                  <c:v>8.8608498674217656E-4</c:v>
                </c:pt>
                <c:pt idx="38">
                  <c:v>7.2040401117130358E-4</c:v>
                </c:pt>
                <c:pt idx="39">
                  <c:v>5.5018317616021347E-4</c:v>
                </c:pt>
                <c:pt idx="40">
                  <c:v>4.1417854493012849E-4</c:v>
                </c:pt>
                <c:pt idx="41">
                  <c:v>3.4402576958024645E-4</c:v>
                </c:pt>
                <c:pt idx="42">
                  <c:v>2.8424298895170241E-4</c:v>
                </c:pt>
                <c:pt idx="43">
                  <c:v>2.0696980247979541E-4</c:v>
                </c:pt>
                <c:pt idx="44">
                  <c:v>1.734226306162959E-4</c:v>
                </c:pt>
                <c:pt idx="45">
                  <c:v>1.1440445789347267E-4</c:v>
                </c:pt>
                <c:pt idx="46">
                  <c:v>1.0002027166710039E-4</c:v>
                </c:pt>
                <c:pt idx="47">
                  <c:v>7.8802402283348569E-5</c:v>
                </c:pt>
                <c:pt idx="48">
                  <c:v>5.5290709182434377E-5</c:v>
                </c:pt>
                <c:pt idx="49">
                  <c:v>3.9520671126943151E-5</c:v>
                </c:pt>
                <c:pt idx="50">
                  <c:v>3.0679892217046557E-5</c:v>
                </c:pt>
                <c:pt idx="51">
                  <c:v>2.4324089000742519E-5</c:v>
                </c:pt>
                <c:pt idx="52">
                  <c:v>1.4193034249942098E-5</c:v>
                </c:pt>
                <c:pt idx="53">
                  <c:v>1.1755846550457093E-5</c:v>
                </c:pt>
                <c:pt idx="54">
                  <c:v>7.5982910631003167E-6</c:v>
                </c:pt>
                <c:pt idx="55">
                  <c:v>5.8779232752285463E-6</c:v>
                </c:pt>
                <c:pt idx="56">
                  <c:v>2.3416117112699087E-6</c:v>
                </c:pt>
                <c:pt idx="57">
                  <c:v>9.0797188804343396E-7</c:v>
                </c:pt>
                <c:pt idx="58">
                  <c:v>1.2424878467962782E-6</c:v>
                </c:pt>
                <c:pt idx="59">
                  <c:v>1.5292158114415731E-6</c:v>
                </c:pt>
                <c:pt idx="60">
                  <c:v>3.8230395286039327E-7</c:v>
                </c:pt>
                <c:pt idx="61">
                  <c:v>0</c:v>
                </c:pt>
                <c:pt idx="62">
                  <c:v>3.3451595875284411E-7</c:v>
                </c:pt>
                <c:pt idx="63">
                  <c:v>9.5575988215098317E-8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59-4432-85B2-1471A616BEA9}"/>
            </c:ext>
          </c:extLst>
        </c:ser>
        <c:ser>
          <c:idx val="8"/>
          <c:order val="2"/>
          <c:tx>
            <c:strRef>
              <c:f>'TLF Dist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r0'!$DJ$8:$DJ$108</c:f>
              <c:numCache>
                <c:formatCode>_(* #,##0.0000000_);_(* \(#,##0.0000000\);_(* "-"??_);_(@_)</c:formatCode>
                <c:ptCount val="10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259-4432-85B2-1471A616BEA9}"/>
            </c:ext>
          </c:extLst>
        </c:ser>
        <c:ser>
          <c:idx val="6"/>
          <c:order val="3"/>
          <c:tx>
            <c:strRef>
              <c:f>'TLF Dist - r0'!$DS$7</c:f>
              <c:strCache>
                <c:ptCount val="1"/>
                <c:pt idx="0">
                  <c:v>HBO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r0'!$DS$8:$DS$108</c:f>
              <c:numCache>
                <c:formatCode>_(* #,##0.0000000_);_(* \(#,##0.0000000\);_(* "-"??_);_(@_)</c:formatCode>
                <c:ptCount val="101"/>
                <c:pt idx="0">
                  <c:v>0.44503417642347454</c:v>
                </c:pt>
                <c:pt idx="1">
                  <c:v>0.24216018657621952</c:v>
                </c:pt>
                <c:pt idx="2">
                  <c:v>0.10243523759138715</c:v>
                </c:pt>
                <c:pt idx="3">
                  <c:v>6.0402806399317097E-2</c:v>
                </c:pt>
                <c:pt idx="4">
                  <c:v>4.0200898294968881E-2</c:v>
                </c:pt>
                <c:pt idx="5">
                  <c:v>2.8847778143775215E-2</c:v>
                </c:pt>
                <c:pt idx="6">
                  <c:v>2.0065111654180519E-2</c:v>
                </c:pt>
                <c:pt idx="7">
                  <c:v>1.362499151909138E-2</c:v>
                </c:pt>
                <c:pt idx="8">
                  <c:v>9.1642333184095703E-3</c:v>
                </c:pt>
                <c:pt idx="9">
                  <c:v>6.4769320811493575E-3</c:v>
                </c:pt>
                <c:pt idx="10">
                  <c:v>4.726238244527052E-3</c:v>
                </c:pt>
                <c:pt idx="11">
                  <c:v>3.5018365173104535E-3</c:v>
                </c:pt>
                <c:pt idx="12">
                  <c:v>2.5129275619000411E-3</c:v>
                </c:pt>
                <c:pt idx="13">
                  <c:v>2.0407346277505466E-3</c:v>
                </c:pt>
                <c:pt idx="14">
                  <c:v>1.9326215576106354E-3</c:v>
                </c:pt>
                <c:pt idx="15">
                  <c:v>1.7555099334488138E-3</c:v>
                </c:pt>
                <c:pt idx="16">
                  <c:v>1.6901694585635333E-3</c:v>
                </c:pt>
                <c:pt idx="17">
                  <c:v>1.6531645095550019E-3</c:v>
                </c:pt>
                <c:pt idx="18">
                  <c:v>1.4319898634492473E-3</c:v>
                </c:pt>
                <c:pt idx="19">
                  <c:v>1.1772641234216335E-3</c:v>
                </c:pt>
                <c:pt idx="20">
                  <c:v>9.9072901809741103E-4</c:v>
                </c:pt>
                <c:pt idx="21">
                  <c:v>8.9838832843126826E-4</c:v>
                </c:pt>
                <c:pt idx="22">
                  <c:v>7.8545916146484851E-4</c:v>
                </c:pt>
                <c:pt idx="23">
                  <c:v>7.3042190211102334E-4</c:v>
                </c:pt>
                <c:pt idx="24">
                  <c:v>6.5677332356696547E-4</c:v>
                </c:pt>
                <c:pt idx="25">
                  <c:v>5.1181239984156898E-4</c:v>
                </c:pt>
                <c:pt idx="26">
                  <c:v>5.2231310676199578E-4</c:v>
                </c:pt>
                <c:pt idx="27">
                  <c:v>5.3993472478704207E-4</c:v>
                </c:pt>
                <c:pt idx="28">
                  <c:v>4.9791618756303026E-4</c:v>
                </c:pt>
                <c:pt idx="29">
                  <c:v>4.6670357122421925E-4</c:v>
                </c:pt>
                <c:pt idx="30">
                  <c:v>4.5103666910592484E-4</c:v>
                </c:pt>
                <c:pt idx="31">
                  <c:v>3.942893138612331E-4</c:v>
                </c:pt>
                <c:pt idx="32">
                  <c:v>3.1979466425305863E-4</c:v>
                </c:pt>
                <c:pt idx="33">
                  <c:v>2.8826112440716908E-4</c:v>
                </c:pt>
                <c:pt idx="34">
                  <c:v>2.3867507623302276E-4</c:v>
                </c:pt>
                <c:pt idx="35">
                  <c:v>1.7261196240173307E-4</c:v>
                </c:pt>
                <c:pt idx="36">
                  <c:v>1.2220677380742089E-4</c:v>
                </c:pt>
                <c:pt idx="37">
                  <c:v>9.7663980287055919E-5</c:v>
                </c:pt>
                <c:pt idx="38">
                  <c:v>7.9582297094519286E-5</c:v>
                </c:pt>
                <c:pt idx="39">
                  <c:v>6.2577839660008902E-5</c:v>
                </c:pt>
                <c:pt idx="40">
                  <c:v>5.9586293961156803E-5</c:v>
                </c:pt>
                <c:pt idx="41">
                  <c:v>4.8939712719330582E-5</c:v>
                </c:pt>
                <c:pt idx="42">
                  <c:v>4.7745787504184812E-5</c:v>
                </c:pt>
                <c:pt idx="43">
                  <c:v>4.3950810927471458E-5</c:v>
                </c:pt>
                <c:pt idx="44">
                  <c:v>3.9469102930016376E-5</c:v>
                </c:pt>
                <c:pt idx="45">
                  <c:v>3.049446583346008E-5</c:v>
                </c:pt>
                <c:pt idx="46">
                  <c:v>2.2051708954929257E-5</c:v>
                </c:pt>
                <c:pt idx="47">
                  <c:v>1.4832052155824086E-5</c:v>
                </c:pt>
                <c:pt idx="48">
                  <c:v>8.9948350795192817E-6</c:v>
                </c:pt>
                <c:pt idx="49">
                  <c:v>4.4323351502122213E-6</c:v>
                </c:pt>
                <c:pt idx="50">
                  <c:v>2.5628996159708133E-6</c:v>
                </c:pt>
                <c:pt idx="51">
                  <c:v>1.1176217239522463E-6</c:v>
                </c:pt>
                <c:pt idx="52">
                  <c:v>3.4112149004164944E-7</c:v>
                </c:pt>
                <c:pt idx="53">
                  <c:v>5.6105508230534444E-8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1.3465321975328266E-5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259-4432-85B2-1471A616BEA9}"/>
            </c:ext>
          </c:extLst>
        </c:ser>
        <c:ser>
          <c:idx val="7"/>
          <c:order val="4"/>
          <c:tx>
            <c:strRef>
              <c:f>'TLF Dist - r0'!$DT$7</c:f>
              <c:strCache>
                <c:ptCount val="1"/>
                <c:pt idx="0">
                  <c:v>NHB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r0'!$DT$8:$DT$108</c:f>
              <c:numCache>
                <c:formatCode>_(* #,##0.0000000_);_(* \(#,##0.0000000\);_(* "-"??_);_(@_)</c:formatCode>
                <c:ptCount val="101"/>
                <c:pt idx="0">
                  <c:v>0.39888149692223029</c:v>
                </c:pt>
                <c:pt idx="1">
                  <c:v>0.23884142225996904</c:v>
                </c:pt>
                <c:pt idx="2">
                  <c:v>0.1146921593249033</c:v>
                </c:pt>
                <c:pt idx="3">
                  <c:v>6.2146761751416292E-2</c:v>
                </c:pt>
                <c:pt idx="4">
                  <c:v>4.2630766577868934E-2</c:v>
                </c:pt>
                <c:pt idx="5">
                  <c:v>2.9145958653520262E-2</c:v>
                </c:pt>
                <c:pt idx="6">
                  <c:v>2.0705240705349719E-2</c:v>
                </c:pt>
                <c:pt idx="7">
                  <c:v>1.5909551204794304E-2</c:v>
                </c:pt>
                <c:pt idx="8">
                  <c:v>1.140962044705782E-2</c:v>
                </c:pt>
                <c:pt idx="9">
                  <c:v>8.4689529558510997E-3</c:v>
                </c:pt>
                <c:pt idx="10">
                  <c:v>6.5133944804786625E-3</c:v>
                </c:pt>
                <c:pt idx="11">
                  <c:v>5.1673355871947558E-3</c:v>
                </c:pt>
                <c:pt idx="12">
                  <c:v>4.3458474094334332E-3</c:v>
                </c:pt>
                <c:pt idx="13">
                  <c:v>3.8550770660774818E-3</c:v>
                </c:pt>
                <c:pt idx="14">
                  <c:v>3.4233224095352611E-3</c:v>
                </c:pt>
                <c:pt idx="15">
                  <c:v>3.0523127407590697E-3</c:v>
                </c:pt>
                <c:pt idx="16">
                  <c:v>2.8620501342077969E-3</c:v>
                </c:pt>
                <c:pt idx="17">
                  <c:v>2.711412220543209E-3</c:v>
                </c:pt>
                <c:pt idx="18">
                  <c:v>2.5395706193137584E-3</c:v>
                </c:pt>
                <c:pt idx="19">
                  <c:v>2.4334073415619717E-3</c:v>
                </c:pt>
                <c:pt idx="20">
                  <c:v>2.336127579362096E-3</c:v>
                </c:pt>
                <c:pt idx="21">
                  <c:v>2.1882986824728148E-3</c:v>
                </c:pt>
                <c:pt idx="22">
                  <c:v>2.1082768170862364E-3</c:v>
                </c:pt>
                <c:pt idx="23">
                  <c:v>1.8550044529938416E-3</c:v>
                </c:pt>
                <c:pt idx="24">
                  <c:v>1.6925379452519809E-3</c:v>
                </c:pt>
                <c:pt idx="25">
                  <c:v>1.5164608734160119E-3</c:v>
                </c:pt>
                <c:pt idx="26">
                  <c:v>1.3360561601105845E-3</c:v>
                </c:pt>
                <c:pt idx="27">
                  <c:v>1.1475272436003215E-3</c:v>
                </c:pt>
                <c:pt idx="28">
                  <c:v>9.7425479945094894E-4</c:v>
                </c:pt>
                <c:pt idx="29">
                  <c:v>8.9024325242569068E-4</c:v>
                </c:pt>
                <c:pt idx="30">
                  <c:v>7.9439872223444866E-4</c:v>
                </c:pt>
                <c:pt idx="31">
                  <c:v>6.4955001658022107E-4</c:v>
                </c:pt>
                <c:pt idx="32">
                  <c:v>5.5291983950963512E-4</c:v>
                </c:pt>
                <c:pt idx="33">
                  <c:v>4.8416915393397842E-4</c:v>
                </c:pt>
                <c:pt idx="34">
                  <c:v>4.1136295038897127E-4</c:v>
                </c:pt>
                <c:pt idx="35">
                  <c:v>3.3860941590850108E-4</c:v>
                </c:pt>
                <c:pt idx="36">
                  <c:v>2.8437344670150482E-4</c:v>
                </c:pt>
                <c:pt idx="37">
                  <c:v>2.3051493912369051E-4</c:v>
                </c:pt>
                <c:pt idx="38">
                  <c:v>1.6907208625254537E-4</c:v>
                </c:pt>
                <c:pt idx="39">
                  <c:v>1.0770823697820573E-4</c:v>
                </c:pt>
                <c:pt idx="40">
                  <c:v>7.7467415756533471E-5</c:v>
                </c:pt>
                <c:pt idx="41">
                  <c:v>5.4429089110298672E-5</c:v>
                </c:pt>
                <c:pt idx="42">
                  <c:v>3.3045448908268583E-5</c:v>
                </c:pt>
                <c:pt idx="43">
                  <c:v>1.8359558079862862E-5</c:v>
                </c:pt>
                <c:pt idx="44">
                  <c:v>9.3180353343411061E-6</c:v>
                </c:pt>
                <c:pt idx="45">
                  <c:v>3.2567038238723987E-6</c:v>
                </c:pt>
                <c:pt idx="46">
                  <c:v>9.3048680682068538E-7</c:v>
                </c:pt>
                <c:pt idx="47">
                  <c:v>6.5836330671274908E-8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259-4432-85B2-1471A616B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320811548452016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r0'!$DJ$8:$DJ$108</c:f>
              <c:numCache>
                <c:formatCode>_(* #,##0.0000000_);_(* \(#,##0.0000000\);_(* "-"??_);_(@_)</c:formatCode>
                <c:ptCount val="10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ED-4488-8A8D-881B7097C1C4}"/>
            </c:ext>
          </c:extLst>
        </c:ser>
        <c:ser>
          <c:idx val="1"/>
          <c:order val="1"/>
          <c:tx>
            <c:strRef>
              <c:f>'TLF Dist - r0'!$DK$7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r0'!$DK$8:$DK$108</c:f>
              <c:numCache>
                <c:formatCode>_(* #,##0.0000000_);_(* \(#,##0.0000000\);_(* "-"??_);_(@_)</c:formatCode>
                <c:ptCount val="101"/>
                <c:pt idx="0">
                  <c:v>0.39904402222682378</c:v>
                </c:pt>
                <c:pt idx="1">
                  <c:v>0.30205157964028528</c:v>
                </c:pt>
                <c:pt idx="2">
                  <c:v>0.12875832873598661</c:v>
                </c:pt>
                <c:pt idx="3">
                  <c:v>6.640207607552219E-2</c:v>
                </c:pt>
                <c:pt idx="4">
                  <c:v>3.6468196419411798E-2</c:v>
                </c:pt>
                <c:pt idx="5">
                  <c:v>2.1370203681004736E-2</c:v>
                </c:pt>
                <c:pt idx="6">
                  <c:v>1.1335500351299191E-2</c:v>
                </c:pt>
                <c:pt idx="7">
                  <c:v>7.1502185194173623E-3</c:v>
                </c:pt>
                <c:pt idx="8">
                  <c:v>4.6961929613250413E-3</c:v>
                </c:pt>
                <c:pt idx="9">
                  <c:v>3.5834336654981709E-3</c:v>
                </c:pt>
                <c:pt idx="10">
                  <c:v>2.8849018995135423E-3</c:v>
                </c:pt>
                <c:pt idx="11">
                  <c:v>2.1105178235723463E-3</c:v>
                </c:pt>
                <c:pt idx="12">
                  <c:v>1.6459383555796172E-3</c:v>
                </c:pt>
                <c:pt idx="13">
                  <c:v>1.3889534636983554E-3</c:v>
                </c:pt>
                <c:pt idx="14">
                  <c:v>1.1567622091024229E-3</c:v>
                </c:pt>
                <c:pt idx="15">
                  <c:v>1.2003132757171682E-3</c:v>
                </c:pt>
                <c:pt idx="16">
                  <c:v>1.1722524394998462E-3</c:v>
                </c:pt>
                <c:pt idx="17">
                  <c:v>1.2137759890468657E-3</c:v>
                </c:pt>
                <c:pt idx="18">
                  <c:v>1.0326549929339868E-3</c:v>
                </c:pt>
                <c:pt idx="19">
                  <c:v>8.8212054001422509E-4</c:v>
                </c:pt>
                <c:pt idx="20">
                  <c:v>6.5495752774625225E-4</c:v>
                </c:pt>
                <c:pt idx="21">
                  <c:v>5.3650418774381673E-4</c:v>
                </c:pt>
                <c:pt idx="22">
                  <c:v>5.1605522988932748E-4</c:v>
                </c:pt>
                <c:pt idx="23">
                  <c:v>4.4714282121028926E-4</c:v>
                </c:pt>
                <c:pt idx="24">
                  <c:v>3.7243750662346376E-4</c:v>
                </c:pt>
                <c:pt idx="25">
                  <c:v>2.9812610963836773E-4</c:v>
                </c:pt>
                <c:pt idx="26">
                  <c:v>2.6667063055908248E-4</c:v>
                </c:pt>
                <c:pt idx="27">
                  <c:v>2.4324411906799043E-4</c:v>
                </c:pt>
                <c:pt idx="28">
                  <c:v>2.2201891182185762E-4</c:v>
                </c:pt>
                <c:pt idx="29">
                  <c:v>2.2364092547603808E-4</c:v>
                </c:pt>
                <c:pt idx="30">
                  <c:v>2.0470970896938905E-4</c:v>
                </c:pt>
                <c:pt idx="31">
                  <c:v>1.5774082786904929E-4</c:v>
                </c:pt>
                <c:pt idx="32">
                  <c:v>1.2759454552492398E-4</c:v>
                </c:pt>
                <c:pt idx="33">
                  <c:v>8.6453327767818279E-5</c:v>
                </c:pt>
                <c:pt idx="34">
                  <c:v>6.2354839191422942E-5</c:v>
                </c:pt>
                <c:pt idx="35">
                  <c:v>2.4005802081870741E-5</c:v>
                </c:pt>
                <c:pt idx="36">
                  <c:v>7.5655351155702669E-6</c:v>
                </c:pt>
                <c:pt idx="37">
                  <c:v>7.7624939164350363E-7</c:v>
                </c:pt>
                <c:pt idx="38">
                  <c:v>5.7929059077873414E-8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ED-4488-8A8D-881B7097C1C4}"/>
            </c:ext>
          </c:extLst>
        </c:ser>
        <c:ser>
          <c:idx val="2"/>
          <c:order val="2"/>
          <c:tx>
            <c:strRef>
              <c:f>'TLF Dist - r0'!$DL$7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r0'!$DL$8:$DL$108</c:f>
              <c:numCache>
                <c:formatCode>_(* #,##0.0000000_);_(* \(#,##0.0000000\);_(* "-"??_);_(@_)</c:formatCode>
                <c:ptCount val="101"/>
                <c:pt idx="0">
                  <c:v>0.45608283329772636</c:v>
                </c:pt>
                <c:pt idx="1">
                  <c:v>0.22777190144770401</c:v>
                </c:pt>
                <c:pt idx="2">
                  <c:v>9.6111388345682391E-2</c:v>
                </c:pt>
                <c:pt idx="3">
                  <c:v>5.8961544170339379E-2</c:v>
                </c:pt>
                <c:pt idx="4">
                  <c:v>4.1097641151288979E-2</c:v>
                </c:pt>
                <c:pt idx="5">
                  <c:v>3.0644187743481131E-2</c:v>
                </c:pt>
                <c:pt idx="6">
                  <c:v>2.2162310100585166E-2</c:v>
                </c:pt>
                <c:pt idx="7">
                  <c:v>1.5180488482771447E-2</c:v>
                </c:pt>
                <c:pt idx="8">
                  <c:v>1.023763360740733E-2</c:v>
                </c:pt>
                <c:pt idx="9">
                  <c:v>7.1720650225181289E-3</c:v>
                </c:pt>
                <c:pt idx="10">
                  <c:v>5.1686001765865195E-3</c:v>
                </c:pt>
                <c:pt idx="11">
                  <c:v>3.8360863827080361E-3</c:v>
                </c:pt>
                <c:pt idx="12">
                  <c:v>2.7212127138339709E-3</c:v>
                </c:pt>
                <c:pt idx="13">
                  <c:v>2.1973182827633303E-3</c:v>
                </c:pt>
                <c:pt idx="14">
                  <c:v>2.1190137077150609E-3</c:v>
                </c:pt>
                <c:pt idx="15">
                  <c:v>1.8888901639820502E-3</c:v>
                </c:pt>
                <c:pt idx="16">
                  <c:v>1.8145936431075097E-3</c:v>
                </c:pt>
                <c:pt idx="17">
                  <c:v>1.7587230379483051E-3</c:v>
                </c:pt>
                <c:pt idx="18">
                  <c:v>1.5279259184444317E-3</c:v>
                </c:pt>
                <c:pt idx="19">
                  <c:v>1.2481693038600816E-3</c:v>
                </c:pt>
                <c:pt idx="20">
                  <c:v>1.0713946312019714E-3</c:v>
                </c:pt>
                <c:pt idx="21">
                  <c:v>9.8532723456305716E-4</c:v>
                </c:pt>
                <c:pt idx="22">
                  <c:v>8.5018065789264495E-4</c:v>
                </c:pt>
                <c:pt idx="23">
                  <c:v>7.9847675905154569E-4</c:v>
                </c:pt>
                <c:pt idx="24">
                  <c:v>7.2508205036609426E-4</c:v>
                </c:pt>
                <c:pt idx="25">
                  <c:v>5.6314831163459581E-4</c:v>
                </c:pt>
                <c:pt idx="26">
                  <c:v>5.837285564683106E-4</c:v>
                </c:pt>
                <c:pt idx="27">
                  <c:v>6.1121156126789161E-4</c:v>
                </c:pt>
                <c:pt idx="28">
                  <c:v>5.6419764248424561E-4</c:v>
                </c:pt>
                <c:pt idx="29">
                  <c:v>5.2509684732275966E-4</c:v>
                </c:pt>
                <c:pt idx="30">
                  <c:v>5.1021416283183812E-4</c:v>
                </c:pt>
                <c:pt idx="31">
                  <c:v>4.5111763073697275E-4</c:v>
                </c:pt>
                <c:pt idx="32">
                  <c:v>3.6596874651287126E-4</c:v>
                </c:pt>
                <c:pt idx="33">
                  <c:v>3.367433514961001E-4</c:v>
                </c:pt>
                <c:pt idx="34">
                  <c:v>2.8103418185222609E-4</c:v>
                </c:pt>
                <c:pt idx="35">
                  <c:v>2.083130489376374E-4</c:v>
                </c:pt>
                <c:pt idx="36">
                  <c:v>1.4974814069498179E-4</c:v>
                </c:pt>
                <c:pt idx="37">
                  <c:v>1.209402513213073E-4</c:v>
                </c:pt>
                <c:pt idx="38">
                  <c:v>9.8687200544251506E-5</c:v>
                </c:pt>
                <c:pt idx="39">
                  <c:v>7.7611515680728479E-5</c:v>
                </c:pt>
                <c:pt idx="40">
                  <c:v>7.3901282199075518E-5</c:v>
                </c:pt>
                <c:pt idx="41">
                  <c:v>6.0696970393402877E-5</c:v>
                </c:pt>
                <c:pt idx="42">
                  <c:v>5.9216217045886469E-5</c:v>
                </c:pt>
                <c:pt idx="43">
                  <c:v>5.4509536762709302E-5</c:v>
                </c:pt>
                <c:pt idx="44">
                  <c:v>4.8951144967614823E-5</c:v>
                </c:pt>
                <c:pt idx="45">
                  <c:v>3.7820444522655949E-5</c:v>
                </c:pt>
                <c:pt idx="46">
                  <c:v>2.7349402993789911E-5</c:v>
                </c:pt>
                <c:pt idx="47">
                  <c:v>1.8395298634842006E-5</c:v>
                </c:pt>
                <c:pt idx="48">
                  <c:v>1.1155750783544674E-5</c:v>
                </c:pt>
                <c:pt idx="49">
                  <c:v>5.4971576341069692E-6</c:v>
                </c:pt>
                <c:pt idx="50">
                  <c:v>3.1786096294431185E-6</c:v>
                </c:pt>
                <c:pt idx="51">
                  <c:v>1.3861187350811498E-6</c:v>
                </c:pt>
                <c:pt idx="52">
                  <c:v>4.2307238500468829E-7</c:v>
                </c:pt>
                <c:pt idx="53">
                  <c:v>6.958427384945531E-8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1.6700225723869276E-5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ED-4488-8A8D-881B7097C1C4}"/>
            </c:ext>
          </c:extLst>
        </c:ser>
        <c:ser>
          <c:idx val="3"/>
          <c:order val="3"/>
          <c:tx>
            <c:strRef>
              <c:f>'TLF Dist - r0'!$DM$7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r0'!$DM$8:$DM$108</c:f>
              <c:numCache>
                <c:formatCode>_(* #,##0.0000000_);_(* \(#,##0.0000000\);_(* "-"??_);_(@_)</c:formatCode>
                <c:ptCount val="101"/>
                <c:pt idx="0">
                  <c:v>0.81689117975199688</c:v>
                </c:pt>
                <c:pt idx="1">
                  <c:v>9.5506937654526225E-2</c:v>
                </c:pt>
                <c:pt idx="2">
                  <c:v>4.2192819064078291E-2</c:v>
                </c:pt>
                <c:pt idx="3">
                  <c:v>2.5166086088184773E-2</c:v>
                </c:pt>
                <c:pt idx="4">
                  <c:v>1.3104802353043236E-2</c:v>
                </c:pt>
                <c:pt idx="5">
                  <c:v>4.8282668682435833E-3</c:v>
                </c:pt>
                <c:pt idx="6">
                  <c:v>1.5591758154442879E-3</c:v>
                </c:pt>
                <c:pt idx="7">
                  <c:v>3.9539954912880406E-4</c:v>
                </c:pt>
                <c:pt idx="8">
                  <c:v>2.7873984376234538E-4</c:v>
                </c:pt>
                <c:pt idx="9">
                  <c:v>7.4923566017491219E-5</c:v>
                </c:pt>
                <c:pt idx="10">
                  <c:v>1.6694455739586982E-6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ED-4488-8A8D-881B7097C1C4}"/>
            </c:ext>
          </c:extLst>
        </c:ser>
        <c:ser>
          <c:idx val="4"/>
          <c:order val="4"/>
          <c:tx>
            <c:strRef>
              <c:f>'TLF Dist - r0'!$DN$7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9ED-4488-8A8D-881B7097C1C4}"/>
              </c:ext>
            </c:extLst>
          </c:dPt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r0'!$DN$8:$DN$108</c:f>
              <c:numCache>
                <c:formatCode>_(* #,##0.0000000_);_(* \(#,##0.0000000\);_(* "-"??_);_(@_)</c:formatCode>
                <c:ptCount val="101"/>
                <c:pt idx="0">
                  <c:v>0.51939176712806834</c:v>
                </c:pt>
                <c:pt idx="1">
                  <c:v>0.2889907250063341</c:v>
                </c:pt>
                <c:pt idx="2">
                  <c:v>0.10439155558487799</c:v>
                </c:pt>
                <c:pt idx="3">
                  <c:v>3.1833019314622749E-2</c:v>
                </c:pt>
                <c:pt idx="4">
                  <c:v>1.6197335269048083E-2</c:v>
                </c:pt>
                <c:pt idx="5">
                  <c:v>1.1390717355116821E-2</c:v>
                </c:pt>
                <c:pt idx="6">
                  <c:v>9.3966350529822457E-3</c:v>
                </c:pt>
                <c:pt idx="7">
                  <c:v>7.1554119475379357E-3</c:v>
                </c:pt>
                <c:pt idx="8">
                  <c:v>5.5689190694109669E-3</c:v>
                </c:pt>
                <c:pt idx="9">
                  <c:v>3.1395278907133829E-3</c:v>
                </c:pt>
                <c:pt idx="10">
                  <c:v>1.5811759305023067E-3</c:v>
                </c:pt>
                <c:pt idx="11">
                  <c:v>6.4584703433467536E-4</c:v>
                </c:pt>
                <c:pt idx="12">
                  <c:v>2.2104237137160872E-4</c:v>
                </c:pt>
                <c:pt idx="13">
                  <c:v>9.4959387759965071E-5</c:v>
                </c:pt>
                <c:pt idx="14">
                  <c:v>1.2968164938199398E-6</c:v>
                </c:pt>
                <c:pt idx="15">
                  <c:v>6.4840824690996986E-8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9ED-4488-8A8D-881B7097C1C4}"/>
            </c:ext>
          </c:extLst>
        </c:ser>
        <c:ser>
          <c:idx val="6"/>
          <c:order val="5"/>
          <c:tx>
            <c:strRef>
              <c:f>'TLF Dist - r0'!$DO$7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r0'!$DO$8:$DO$108</c:f>
              <c:numCache>
                <c:formatCode>_(* #,##0.0000000_);_(* \(#,##0.0000000\);_(* "-"??_);_(@_)</c:formatCode>
                <c:ptCount val="101"/>
                <c:pt idx="0">
                  <c:v>0.31522620677763741</c:v>
                </c:pt>
                <c:pt idx="1">
                  <c:v>0.23028647102179933</c:v>
                </c:pt>
                <c:pt idx="2">
                  <c:v>0.12088843875433919</c:v>
                </c:pt>
                <c:pt idx="3">
                  <c:v>7.2444115689483238E-2</c:v>
                </c:pt>
                <c:pt idx="4">
                  <c:v>5.39182436319579E-2</c:v>
                </c:pt>
                <c:pt idx="5">
                  <c:v>3.8673131273626357E-2</c:v>
                </c:pt>
                <c:pt idx="6">
                  <c:v>2.717739257884421E-2</c:v>
                </c:pt>
                <c:pt idx="7">
                  <c:v>2.050281453466956E-2</c:v>
                </c:pt>
                <c:pt idx="8">
                  <c:v>1.5353353539057651E-2</c:v>
                </c:pt>
                <c:pt idx="9">
                  <c:v>1.2102382932035411E-2</c:v>
                </c:pt>
                <c:pt idx="10">
                  <c:v>9.6719784080424014E-3</c:v>
                </c:pt>
                <c:pt idx="11">
                  <c:v>7.8734801161703307E-3</c:v>
                </c:pt>
                <c:pt idx="12">
                  <c:v>6.8467661241347483E-3</c:v>
                </c:pt>
                <c:pt idx="13">
                  <c:v>6.2688946919031785E-3</c:v>
                </c:pt>
                <c:pt idx="14">
                  <c:v>5.6755809744076704E-3</c:v>
                </c:pt>
                <c:pt idx="15">
                  <c:v>5.1004548373341325E-3</c:v>
                </c:pt>
                <c:pt idx="16">
                  <c:v>4.7366900303603236E-3</c:v>
                </c:pt>
                <c:pt idx="17">
                  <c:v>4.4742239750110548E-3</c:v>
                </c:pt>
                <c:pt idx="18">
                  <c:v>4.1573667593432541E-3</c:v>
                </c:pt>
                <c:pt idx="19">
                  <c:v>3.9672418711150436E-3</c:v>
                </c:pt>
                <c:pt idx="20">
                  <c:v>3.7654098828619502E-3</c:v>
                </c:pt>
                <c:pt idx="21">
                  <c:v>3.4928733457550887E-3</c:v>
                </c:pt>
                <c:pt idx="22">
                  <c:v>3.3191806328718358E-3</c:v>
                </c:pt>
                <c:pt idx="23">
                  <c:v>2.8702456833269293E-3</c:v>
                </c:pt>
                <c:pt idx="24">
                  <c:v>2.5932216445194371E-3</c:v>
                </c:pt>
                <c:pt idx="25">
                  <c:v>2.3145345903758286E-3</c:v>
                </c:pt>
                <c:pt idx="26">
                  <c:v>2.0200488905391155E-3</c:v>
                </c:pt>
                <c:pt idx="27">
                  <c:v>1.7622683149066828E-3</c:v>
                </c:pt>
                <c:pt idx="28">
                  <c:v>1.57589181045194E-3</c:v>
                </c:pt>
                <c:pt idx="29">
                  <c:v>1.5082625201165458E-3</c:v>
                </c:pt>
                <c:pt idx="30">
                  <c:v>1.4317110205175436E-3</c:v>
                </c:pt>
                <c:pt idx="31">
                  <c:v>1.238392086961236E-3</c:v>
                </c:pt>
                <c:pt idx="32">
                  <c:v>1.1218358295545486E-3</c:v>
                </c:pt>
                <c:pt idx="33">
                  <c:v>1.046656977534563E-3</c:v>
                </c:pt>
                <c:pt idx="34">
                  <c:v>9.5849076765157446E-4</c:v>
                </c:pt>
                <c:pt idx="35">
                  <c:v>8.4299039299797667E-4</c:v>
                </c:pt>
                <c:pt idx="36">
                  <c:v>7.5038947555201125E-4</c:v>
                </c:pt>
                <c:pt idx="37">
                  <c:v>6.4001013225089838E-4</c:v>
                </c:pt>
                <c:pt idx="38">
                  <c:v>4.9023316372512674E-4</c:v>
                </c:pt>
                <c:pt idx="39">
                  <c:v>3.207507833198188E-4</c:v>
                </c:pt>
                <c:pt idx="40">
                  <c:v>2.3236019835179864E-4</c:v>
                </c:pt>
                <c:pt idx="41">
                  <c:v>1.6362223112566018E-4</c:v>
                </c:pt>
                <c:pt idx="42">
                  <c:v>9.937176560015289E-5</c:v>
                </c:pt>
                <c:pt idx="43">
                  <c:v>5.5209469452176859E-5</c:v>
                </c:pt>
                <c:pt idx="44">
                  <c:v>2.8020488560117492E-5</c:v>
                </c:pt>
                <c:pt idx="45">
                  <c:v>9.7933125349068215E-6</c:v>
                </c:pt>
                <c:pt idx="46">
                  <c:v>2.798089295687663E-6</c:v>
                </c:pt>
                <c:pt idx="47">
                  <c:v>1.9797801620431579E-7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9ED-4488-8A8D-881B7097C1C4}"/>
            </c:ext>
          </c:extLst>
        </c:ser>
        <c:ser>
          <c:idx val="7"/>
          <c:order val="6"/>
          <c:tx>
            <c:strRef>
              <c:f>'TLF Dist - r0'!$DP$7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r0'!$DP$8:$DP$108</c:f>
              <c:numCache>
                <c:formatCode>_(* #,##0.0000000_);_(* \(#,##0.0000000\);_(* "-"??_);_(@_)</c:formatCode>
                <c:ptCount val="101"/>
                <c:pt idx="0">
                  <c:v>0.44056067879541611</c:v>
                </c:pt>
                <c:pt idx="1">
                  <c:v>0.24310371539117009</c:v>
                </c:pt>
                <c:pt idx="2">
                  <c:v>0.11160501615882087</c:v>
                </c:pt>
                <c:pt idx="3">
                  <c:v>5.7016359515581282E-2</c:v>
                </c:pt>
                <c:pt idx="4">
                  <c:v>3.700705995735961E-2</c:v>
                </c:pt>
                <c:pt idx="5">
                  <c:v>2.4399280234447252E-2</c:v>
                </c:pt>
                <c:pt idx="6">
                  <c:v>1.7480650908577762E-2</c:v>
                </c:pt>
                <c:pt idx="7">
                  <c:v>1.3621071212836788E-2</c:v>
                </c:pt>
                <c:pt idx="8">
                  <c:v>9.4447528515160042E-3</c:v>
                </c:pt>
                <c:pt idx="9">
                  <c:v>6.6586862226998937E-3</c:v>
                </c:pt>
                <c:pt idx="10">
                  <c:v>4.9397080614715146E-3</c:v>
                </c:pt>
                <c:pt idx="11">
                  <c:v>3.8190659224389763E-3</c:v>
                </c:pt>
                <c:pt idx="12">
                  <c:v>3.0998264371802425E-3</c:v>
                </c:pt>
                <c:pt idx="13">
                  <c:v>2.6524520597975675E-3</c:v>
                </c:pt>
                <c:pt idx="14">
                  <c:v>2.3011902145658367E-3</c:v>
                </c:pt>
                <c:pt idx="15">
                  <c:v>2.031876534062148E-3</c:v>
                </c:pt>
                <c:pt idx="16">
                  <c:v>1.9280571130441467E-3</c:v>
                </c:pt>
                <c:pt idx="17">
                  <c:v>1.8331348086107263E-3</c:v>
                </c:pt>
                <c:pt idx="18">
                  <c:v>1.7335436551196171E-3</c:v>
                </c:pt>
                <c:pt idx="19">
                  <c:v>1.6692121757796688E-3</c:v>
                </c:pt>
                <c:pt idx="20">
                  <c:v>1.6240229775762421E-3</c:v>
                </c:pt>
                <c:pt idx="21">
                  <c:v>1.5383265819145626E-3</c:v>
                </c:pt>
                <c:pt idx="22">
                  <c:v>1.5049739024489371E-3</c:v>
                </c:pt>
                <c:pt idx="23">
                  <c:v>1.3491855883282461E-3</c:v>
                </c:pt>
                <c:pt idx="24">
                  <c:v>1.2437945406556148E-3</c:v>
                </c:pt>
                <c:pt idx="25">
                  <c:v>1.1188403578468956E-3</c:v>
                </c:pt>
                <c:pt idx="26">
                  <c:v>9.9527367806799636E-4</c:v>
                </c:pt>
                <c:pt idx="27">
                  <c:v>8.412476900704894E-4</c:v>
                </c:pt>
                <c:pt idx="28">
                  <c:v>6.7450402027358959E-4</c:v>
                </c:pt>
                <c:pt idx="29">
                  <c:v>5.8233041852483593E-4</c:v>
                </c:pt>
                <c:pt idx="30">
                  <c:v>4.7687361241477232E-4</c:v>
                </c:pt>
                <c:pt idx="31">
                  <c:v>3.5617400050791831E-4</c:v>
                </c:pt>
                <c:pt idx="32">
                  <c:v>2.6947150075352602E-4</c:v>
                </c:pt>
                <c:pt idx="33">
                  <c:v>2.0392349032108143E-4</c:v>
                </c:pt>
                <c:pt idx="34">
                  <c:v>1.3877003051323018E-4</c:v>
                </c:pt>
                <c:pt idx="35">
                  <c:v>8.731405322251198E-5</c:v>
                </c:pt>
                <c:pt idx="36">
                  <c:v>5.2192471789959155E-5</c:v>
                </c:pt>
                <c:pt idx="37">
                  <c:v>2.6494074441444553E-5</c:v>
                </c:pt>
                <c:pt idx="38">
                  <c:v>9.061512678160982E-6</c:v>
                </c:pt>
                <c:pt idx="39">
                  <c:v>1.56505081088702E-6</c:v>
                </c:pt>
                <c:pt idx="40">
                  <c:v>2.9591296844502484E-7</c:v>
                </c:pt>
                <c:pt idx="41">
                  <c:v>2.6303374972891095E-8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9ED-4488-8A8D-881B7097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408628323633458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3208108177654264"/>
          <c:y val="3.9016889193198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Dist - r0'!$DQ$7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r0'!$DQ$8:$DQ$108</c:f>
              <c:numCache>
                <c:formatCode>_(* #,##0.0000000_);_(* \(#,##0.0000000\);_(* "-"??_);_(@_)</c:formatCode>
                <c:ptCount val="101"/>
                <c:pt idx="0">
                  <c:v>0.15690857626953317</c:v>
                </c:pt>
                <c:pt idx="1">
                  <c:v>0.13420780819212999</c:v>
                </c:pt>
                <c:pt idx="2">
                  <c:v>0.1085883982433573</c:v>
                </c:pt>
                <c:pt idx="3">
                  <c:v>8.8835839714219794E-2</c:v>
                </c:pt>
                <c:pt idx="4">
                  <c:v>7.6013429056612042E-2</c:v>
                </c:pt>
                <c:pt idx="5">
                  <c:v>6.2428572182669943E-2</c:v>
                </c:pt>
                <c:pt idx="6">
                  <c:v>5.0018583267392093E-2</c:v>
                </c:pt>
                <c:pt idx="7">
                  <c:v>4.1368617264082509E-2</c:v>
                </c:pt>
                <c:pt idx="8">
                  <c:v>3.1859452450466813E-2</c:v>
                </c:pt>
                <c:pt idx="9">
                  <c:v>2.473508036682228E-2</c:v>
                </c:pt>
                <c:pt idx="10">
                  <c:v>1.9878650816731666E-2</c:v>
                </c:pt>
                <c:pt idx="11">
                  <c:v>1.6929248740572167E-2</c:v>
                </c:pt>
                <c:pt idx="12">
                  <c:v>1.5678602649127057E-2</c:v>
                </c:pt>
                <c:pt idx="13">
                  <c:v>1.4762495706241937E-2</c:v>
                </c:pt>
                <c:pt idx="14">
                  <c:v>1.4146905792593759E-2</c:v>
                </c:pt>
                <c:pt idx="15">
                  <c:v>1.353264870423865E-2</c:v>
                </c:pt>
                <c:pt idx="16">
                  <c:v>1.3168769862056263E-2</c:v>
                </c:pt>
                <c:pt idx="17">
                  <c:v>1.3033733615258619E-2</c:v>
                </c:pt>
                <c:pt idx="18">
                  <c:v>1.245090314434005E-2</c:v>
                </c:pt>
                <c:pt idx="19">
                  <c:v>1.20074406024216E-2</c:v>
                </c:pt>
                <c:pt idx="20">
                  <c:v>1.1186069478393734E-2</c:v>
                </c:pt>
                <c:pt idx="21">
                  <c:v>1.0146939253523486E-2</c:v>
                </c:pt>
                <c:pt idx="22">
                  <c:v>9.2689932032398812E-3</c:v>
                </c:pt>
                <c:pt idx="23">
                  <c:v>7.9507062281715876E-3</c:v>
                </c:pt>
                <c:pt idx="24">
                  <c:v>6.9055432151327156E-3</c:v>
                </c:pt>
                <c:pt idx="25">
                  <c:v>5.9600615042753784E-3</c:v>
                </c:pt>
                <c:pt idx="26">
                  <c:v>5.1004593389463631E-3</c:v>
                </c:pt>
                <c:pt idx="27">
                  <c:v>4.0634335750651673E-3</c:v>
                </c:pt>
                <c:pt idx="28">
                  <c:v>3.3714517275143211E-3</c:v>
                </c:pt>
                <c:pt idx="29">
                  <c:v>2.9524009330688982E-3</c:v>
                </c:pt>
                <c:pt idx="30">
                  <c:v>2.6070238104152822E-3</c:v>
                </c:pt>
                <c:pt idx="31">
                  <c:v>2.0575665833481331E-3</c:v>
                </c:pt>
                <c:pt idx="32">
                  <c:v>1.6752737075115243E-3</c:v>
                </c:pt>
                <c:pt idx="33">
                  <c:v>1.4039385373227997E-3</c:v>
                </c:pt>
                <c:pt idx="34">
                  <c:v>1.1645385626429729E-3</c:v>
                </c:pt>
                <c:pt idx="35">
                  <c:v>9.3880004721708977E-4</c:v>
                </c:pt>
                <c:pt idx="36">
                  <c:v>7.2866961746002532E-4</c:v>
                </c:pt>
                <c:pt idx="37">
                  <c:v>5.7909505266299632E-4</c:v>
                </c:pt>
                <c:pt idx="38">
                  <c:v>4.5007405685906353E-4</c:v>
                </c:pt>
                <c:pt idx="39">
                  <c:v>2.8576826513865495E-4</c:v>
                </c:pt>
                <c:pt idx="40">
                  <c:v>1.9096229758176211E-4</c:v>
                </c:pt>
                <c:pt idx="41">
                  <c:v>1.4922382129885334E-4</c:v>
                </c:pt>
                <c:pt idx="42">
                  <c:v>9.8611534512099222E-5</c:v>
                </c:pt>
                <c:pt idx="43">
                  <c:v>6.8324833444627161E-5</c:v>
                </c:pt>
                <c:pt idx="44">
                  <c:v>4.5842175211564528E-5</c:v>
                </c:pt>
                <c:pt idx="45">
                  <c:v>3.6091505962279951E-5</c:v>
                </c:pt>
                <c:pt idx="46">
                  <c:v>2.3113996529778903E-5</c:v>
                </c:pt>
                <c:pt idx="47">
                  <c:v>1.6239423965535102E-5</c:v>
                </c:pt>
                <c:pt idx="48">
                  <c:v>9.0667194278419518E-6</c:v>
                </c:pt>
                <c:pt idx="49">
                  <c:v>6.2432342675275335E-6</c:v>
                </c:pt>
                <c:pt idx="50">
                  <c:v>4.0510874039293825E-6</c:v>
                </c:pt>
                <c:pt idx="51">
                  <c:v>1.3328252930676757E-6</c:v>
                </c:pt>
                <c:pt idx="52">
                  <c:v>2.6305762363177814E-7</c:v>
                </c:pt>
                <c:pt idx="53">
                  <c:v>7.0148699635140835E-8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D0E-4A7A-8A4A-B25F6AE31679}"/>
            </c:ext>
          </c:extLst>
        </c:ser>
        <c:ser>
          <c:idx val="5"/>
          <c:order val="1"/>
          <c:tx>
            <c:strRef>
              <c:f>'TLF Dist - r0'!$DR$7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r0'!$DR$8:$DR$108</c:f>
              <c:numCache>
                <c:formatCode>_(* #,##0.0000000_);_(* \(#,##0.0000000\);_(* "-"??_);_(@_)</c:formatCode>
                <c:ptCount val="101"/>
                <c:pt idx="0">
                  <c:v>0.25408604075417474</c:v>
                </c:pt>
                <c:pt idx="1">
                  <c:v>0.16911511640342961</c:v>
                </c:pt>
                <c:pt idx="2">
                  <c:v>0.11731598922246923</c:v>
                </c:pt>
                <c:pt idx="3">
                  <c:v>6.9662470530338721E-2</c:v>
                </c:pt>
                <c:pt idx="4">
                  <c:v>4.9414028395052628E-2</c:v>
                </c:pt>
                <c:pt idx="5">
                  <c:v>3.7395730180956877E-2</c:v>
                </c:pt>
                <c:pt idx="6">
                  <c:v>2.8612583591953979E-2</c:v>
                </c:pt>
                <c:pt idx="7">
                  <c:v>2.3241117478277243E-2</c:v>
                </c:pt>
                <c:pt idx="8">
                  <c:v>1.9716752912845491E-2</c:v>
                </c:pt>
                <c:pt idx="9">
                  <c:v>1.6750504330595807E-2</c:v>
                </c:pt>
                <c:pt idx="10">
                  <c:v>1.4525113020995458E-2</c:v>
                </c:pt>
                <c:pt idx="11">
                  <c:v>1.2764268802114596E-2</c:v>
                </c:pt>
                <c:pt idx="12">
                  <c:v>1.199512103695359E-2</c:v>
                </c:pt>
                <c:pt idx="13">
                  <c:v>1.154433688853708E-2</c:v>
                </c:pt>
                <c:pt idx="14">
                  <c:v>1.1892424637616469E-2</c:v>
                </c:pt>
                <c:pt idx="15">
                  <c:v>1.1962099533025274E-2</c:v>
                </c:pt>
                <c:pt idx="16">
                  <c:v>1.2053900269705877E-2</c:v>
                </c:pt>
                <c:pt idx="17">
                  <c:v>1.2526189015470784E-2</c:v>
                </c:pt>
                <c:pt idx="18">
                  <c:v>1.1993735185124471E-2</c:v>
                </c:pt>
                <c:pt idx="19">
                  <c:v>1.1926449689421042E-2</c:v>
                </c:pt>
                <c:pt idx="20">
                  <c:v>1.1658024526518939E-2</c:v>
                </c:pt>
                <c:pt idx="21">
                  <c:v>1.0781067046651304E-2</c:v>
                </c:pt>
                <c:pt idx="22">
                  <c:v>9.7803864500392249E-3</c:v>
                </c:pt>
                <c:pt idx="23">
                  <c:v>9.0165909402182675E-3</c:v>
                </c:pt>
                <c:pt idx="24">
                  <c:v>7.9304654101418903E-3</c:v>
                </c:pt>
                <c:pt idx="25">
                  <c:v>6.8959031257075582E-3</c:v>
                </c:pt>
                <c:pt idx="26">
                  <c:v>5.8606718093557209E-3</c:v>
                </c:pt>
                <c:pt idx="27">
                  <c:v>4.6216246981351863E-3</c:v>
                </c:pt>
                <c:pt idx="28">
                  <c:v>3.9612424075629645E-3</c:v>
                </c:pt>
                <c:pt idx="29">
                  <c:v>3.4588472255103002E-3</c:v>
                </c:pt>
                <c:pt idx="30">
                  <c:v>3.0772600925615206E-3</c:v>
                </c:pt>
                <c:pt idx="31">
                  <c:v>2.657203624356163E-3</c:v>
                </c:pt>
                <c:pt idx="32">
                  <c:v>2.2247222776828435E-3</c:v>
                </c:pt>
                <c:pt idx="33">
                  <c:v>1.7247164953355565E-3</c:v>
                </c:pt>
                <c:pt idx="34">
                  <c:v>1.4357424949672068E-3</c:v>
                </c:pt>
                <c:pt idx="35">
                  <c:v>1.2123814105085221E-3</c:v>
                </c:pt>
                <c:pt idx="36">
                  <c:v>1.1403649033884455E-3</c:v>
                </c:pt>
                <c:pt idx="37">
                  <c:v>8.8608498674217656E-4</c:v>
                </c:pt>
                <c:pt idx="38">
                  <c:v>7.2040401117130358E-4</c:v>
                </c:pt>
                <c:pt idx="39">
                  <c:v>5.5018317616021347E-4</c:v>
                </c:pt>
                <c:pt idx="40">
                  <c:v>4.1417854493012849E-4</c:v>
                </c:pt>
                <c:pt idx="41">
                  <c:v>3.4402576958024645E-4</c:v>
                </c:pt>
                <c:pt idx="42">
                  <c:v>2.8424298895170241E-4</c:v>
                </c:pt>
                <c:pt idx="43">
                  <c:v>2.0696980247979541E-4</c:v>
                </c:pt>
                <c:pt idx="44">
                  <c:v>1.734226306162959E-4</c:v>
                </c:pt>
                <c:pt idx="45">
                  <c:v>1.1440445789347267E-4</c:v>
                </c:pt>
                <c:pt idx="46">
                  <c:v>1.0002027166710039E-4</c:v>
                </c:pt>
                <c:pt idx="47">
                  <c:v>7.8802402283348569E-5</c:v>
                </c:pt>
                <c:pt idx="48">
                  <c:v>5.5290709182434377E-5</c:v>
                </c:pt>
                <c:pt idx="49">
                  <c:v>3.9520671126943151E-5</c:v>
                </c:pt>
                <c:pt idx="50">
                  <c:v>3.0679892217046557E-5</c:v>
                </c:pt>
                <c:pt idx="51">
                  <c:v>2.4324089000742519E-5</c:v>
                </c:pt>
                <c:pt idx="52">
                  <c:v>1.4193034249942098E-5</c:v>
                </c:pt>
                <c:pt idx="53">
                  <c:v>1.1755846550457093E-5</c:v>
                </c:pt>
                <c:pt idx="54">
                  <c:v>7.5982910631003167E-6</c:v>
                </c:pt>
                <c:pt idx="55">
                  <c:v>5.8779232752285463E-6</c:v>
                </c:pt>
                <c:pt idx="56">
                  <c:v>2.3416117112699087E-6</c:v>
                </c:pt>
                <c:pt idx="57">
                  <c:v>9.0797188804343396E-7</c:v>
                </c:pt>
                <c:pt idx="58">
                  <c:v>1.2424878467962782E-6</c:v>
                </c:pt>
                <c:pt idx="59">
                  <c:v>1.5292158114415731E-6</c:v>
                </c:pt>
                <c:pt idx="60">
                  <c:v>3.8230395286039327E-7</c:v>
                </c:pt>
                <c:pt idx="61">
                  <c:v>0</c:v>
                </c:pt>
                <c:pt idx="62">
                  <c:v>3.3451595875284411E-7</c:v>
                </c:pt>
                <c:pt idx="63">
                  <c:v>9.5575988215098317E-8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D0E-4A7A-8A4A-B25F6AE31679}"/>
            </c:ext>
          </c:extLst>
        </c:ser>
        <c:ser>
          <c:idx val="8"/>
          <c:order val="2"/>
          <c:tx>
            <c:strRef>
              <c:f>'TLF Dist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r0'!$DJ$8:$DJ$108</c:f>
              <c:numCache>
                <c:formatCode>_(* #,##0.0000000_);_(* \(#,##0.0000000\);_(* "-"??_);_(@_)</c:formatCode>
                <c:ptCount val="101"/>
                <c:pt idx="0">
                  <c:v>0.1263353484480956</c:v>
                </c:pt>
                <c:pt idx="1">
                  <c:v>0.1655929546610084</c:v>
                </c:pt>
                <c:pt idx="2">
                  <c:v>0.14553737081226784</c:v>
                </c:pt>
                <c:pt idx="3">
                  <c:v>0.11674918498357331</c:v>
                </c:pt>
                <c:pt idx="4">
                  <c:v>9.4619684550323352E-2</c:v>
                </c:pt>
                <c:pt idx="5">
                  <c:v>7.5435142083357956E-2</c:v>
                </c:pt>
                <c:pt idx="6">
                  <c:v>5.9188791768806003E-2</c:v>
                </c:pt>
                <c:pt idx="7">
                  <c:v>4.812277489296312E-2</c:v>
                </c:pt>
                <c:pt idx="8">
                  <c:v>3.5927386121976178E-2</c:v>
                </c:pt>
                <c:pt idx="9">
                  <c:v>2.6347889610117779E-2</c:v>
                </c:pt>
                <c:pt idx="10">
                  <c:v>1.9106065204885496E-2</c:v>
                </c:pt>
                <c:pt idx="11">
                  <c:v>1.4656396412482495E-2</c:v>
                </c:pt>
                <c:pt idx="12">
                  <c:v>1.1173429577519657E-2</c:v>
                </c:pt>
                <c:pt idx="13">
                  <c:v>9.4344176902194828E-3</c:v>
                </c:pt>
                <c:pt idx="14">
                  <c:v>8.078319973899158E-3</c:v>
                </c:pt>
                <c:pt idx="15">
                  <c:v>6.8613508703064098E-3</c:v>
                </c:pt>
                <c:pt idx="16">
                  <c:v>6.1217269270933258E-3</c:v>
                </c:pt>
                <c:pt idx="17">
                  <c:v>5.5898659897409136E-3</c:v>
                </c:pt>
                <c:pt idx="18">
                  <c:v>4.6842973313337742E-3</c:v>
                </c:pt>
                <c:pt idx="19">
                  <c:v>3.8918876822748101E-3</c:v>
                </c:pt>
                <c:pt idx="20">
                  <c:v>3.1572129782496627E-3</c:v>
                </c:pt>
                <c:pt idx="21">
                  <c:v>2.55141621552539E-3</c:v>
                </c:pt>
                <c:pt idx="22">
                  <c:v>2.2101535069249216E-3</c:v>
                </c:pt>
                <c:pt idx="23">
                  <c:v>1.870287212876855E-3</c:v>
                </c:pt>
                <c:pt idx="24">
                  <c:v>1.4997306928032136E-3</c:v>
                </c:pt>
                <c:pt idx="25">
                  <c:v>1.1632874680561674E-3</c:v>
                </c:pt>
                <c:pt idx="26">
                  <c:v>9.4165917787872723E-4</c:v>
                </c:pt>
                <c:pt idx="27">
                  <c:v>7.409771059873146E-4</c:v>
                </c:pt>
                <c:pt idx="28">
                  <c:v>5.8197739060255151E-4</c:v>
                </c:pt>
                <c:pt idx="29">
                  <c:v>4.8967191715860873E-4</c:v>
                </c:pt>
                <c:pt idx="30">
                  <c:v>4.0170397918274612E-4</c:v>
                </c:pt>
                <c:pt idx="31">
                  <c:v>2.789986845095245E-4</c:v>
                </c:pt>
                <c:pt idx="32">
                  <c:v>2.10073886580133E-4</c:v>
                </c:pt>
                <c:pt idx="33">
                  <c:v>1.4939164180518413E-4</c:v>
                </c:pt>
                <c:pt idx="34">
                  <c:v>1.0323581567048624E-4</c:v>
                </c:pt>
                <c:pt idx="35">
                  <c:v>7.0920558550744629E-5</c:v>
                </c:pt>
                <c:pt idx="36">
                  <c:v>4.2003655430211005E-5</c:v>
                </c:pt>
                <c:pt idx="37">
                  <c:v>2.6791387164665333E-5</c:v>
                </c:pt>
                <c:pt idx="38">
                  <c:v>1.9315008366407709E-5</c:v>
                </c:pt>
                <c:pt idx="39">
                  <c:v>1.1937490775399776E-5</c:v>
                </c:pt>
                <c:pt idx="40">
                  <c:v>7.4207693691796738E-6</c:v>
                </c:pt>
                <c:pt idx="41">
                  <c:v>5.6783405914039313E-6</c:v>
                </c:pt>
                <c:pt idx="42">
                  <c:v>3.7629047009412333E-6</c:v>
                </c:pt>
                <c:pt idx="43">
                  <c:v>3.1450221556306859E-6</c:v>
                </c:pt>
                <c:pt idx="44">
                  <c:v>2.2799865921959198E-6</c:v>
                </c:pt>
                <c:pt idx="45">
                  <c:v>1.4087722033080479E-6</c:v>
                </c:pt>
                <c:pt idx="46">
                  <c:v>7.1674375256023485E-7</c:v>
                </c:pt>
                <c:pt idx="47">
                  <c:v>4.0780247990496119E-7</c:v>
                </c:pt>
                <c:pt idx="48">
                  <c:v>9.8861207249687576E-8</c:v>
                </c:pt>
                <c:pt idx="49">
                  <c:v>4.9430603624843788E-8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D0E-4A7A-8A4A-B25F6AE31679}"/>
            </c:ext>
          </c:extLst>
        </c:ser>
        <c:ser>
          <c:idx val="6"/>
          <c:order val="3"/>
          <c:tx>
            <c:strRef>
              <c:f>'TLF Dist - r0'!$DS$7</c:f>
              <c:strCache>
                <c:ptCount val="1"/>
                <c:pt idx="0">
                  <c:v>HBO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r0'!$DS$8:$DS$108</c:f>
              <c:numCache>
                <c:formatCode>_(* #,##0.0000000_);_(* \(#,##0.0000000\);_(* "-"??_);_(@_)</c:formatCode>
                <c:ptCount val="101"/>
                <c:pt idx="0">
                  <c:v>0.44503417642347454</c:v>
                </c:pt>
                <c:pt idx="1">
                  <c:v>0.24216018657621952</c:v>
                </c:pt>
                <c:pt idx="2">
                  <c:v>0.10243523759138715</c:v>
                </c:pt>
                <c:pt idx="3">
                  <c:v>6.0402806399317097E-2</c:v>
                </c:pt>
                <c:pt idx="4">
                  <c:v>4.0200898294968881E-2</c:v>
                </c:pt>
                <c:pt idx="5">
                  <c:v>2.8847778143775215E-2</c:v>
                </c:pt>
                <c:pt idx="6">
                  <c:v>2.0065111654180519E-2</c:v>
                </c:pt>
                <c:pt idx="7">
                  <c:v>1.362499151909138E-2</c:v>
                </c:pt>
                <c:pt idx="8">
                  <c:v>9.1642333184095703E-3</c:v>
                </c:pt>
                <c:pt idx="9">
                  <c:v>6.4769320811493575E-3</c:v>
                </c:pt>
                <c:pt idx="10">
                  <c:v>4.726238244527052E-3</c:v>
                </c:pt>
                <c:pt idx="11">
                  <c:v>3.5018365173104535E-3</c:v>
                </c:pt>
                <c:pt idx="12">
                  <c:v>2.5129275619000411E-3</c:v>
                </c:pt>
                <c:pt idx="13">
                  <c:v>2.0407346277505466E-3</c:v>
                </c:pt>
                <c:pt idx="14">
                  <c:v>1.9326215576106354E-3</c:v>
                </c:pt>
                <c:pt idx="15">
                  <c:v>1.7555099334488138E-3</c:v>
                </c:pt>
                <c:pt idx="16">
                  <c:v>1.6901694585635333E-3</c:v>
                </c:pt>
                <c:pt idx="17">
                  <c:v>1.6531645095550019E-3</c:v>
                </c:pt>
                <c:pt idx="18">
                  <c:v>1.4319898634492473E-3</c:v>
                </c:pt>
                <c:pt idx="19">
                  <c:v>1.1772641234216335E-3</c:v>
                </c:pt>
                <c:pt idx="20">
                  <c:v>9.9072901809741103E-4</c:v>
                </c:pt>
                <c:pt idx="21">
                  <c:v>8.9838832843126826E-4</c:v>
                </c:pt>
                <c:pt idx="22">
                  <c:v>7.8545916146484851E-4</c:v>
                </c:pt>
                <c:pt idx="23">
                  <c:v>7.3042190211102334E-4</c:v>
                </c:pt>
                <c:pt idx="24">
                  <c:v>6.5677332356696547E-4</c:v>
                </c:pt>
                <c:pt idx="25">
                  <c:v>5.1181239984156898E-4</c:v>
                </c:pt>
                <c:pt idx="26">
                  <c:v>5.2231310676199578E-4</c:v>
                </c:pt>
                <c:pt idx="27">
                  <c:v>5.3993472478704207E-4</c:v>
                </c:pt>
                <c:pt idx="28">
                  <c:v>4.9791618756303026E-4</c:v>
                </c:pt>
                <c:pt idx="29">
                  <c:v>4.6670357122421925E-4</c:v>
                </c:pt>
                <c:pt idx="30">
                  <c:v>4.5103666910592484E-4</c:v>
                </c:pt>
                <c:pt idx="31">
                  <c:v>3.942893138612331E-4</c:v>
                </c:pt>
                <c:pt idx="32">
                  <c:v>3.1979466425305863E-4</c:v>
                </c:pt>
                <c:pt idx="33">
                  <c:v>2.8826112440716908E-4</c:v>
                </c:pt>
                <c:pt idx="34">
                  <c:v>2.3867507623302276E-4</c:v>
                </c:pt>
                <c:pt idx="35">
                  <c:v>1.7261196240173307E-4</c:v>
                </c:pt>
                <c:pt idx="36">
                  <c:v>1.2220677380742089E-4</c:v>
                </c:pt>
                <c:pt idx="37">
                  <c:v>9.7663980287055919E-5</c:v>
                </c:pt>
                <c:pt idx="38">
                  <c:v>7.9582297094519286E-5</c:v>
                </c:pt>
                <c:pt idx="39">
                  <c:v>6.2577839660008902E-5</c:v>
                </c:pt>
                <c:pt idx="40">
                  <c:v>5.9586293961156803E-5</c:v>
                </c:pt>
                <c:pt idx="41">
                  <c:v>4.8939712719330582E-5</c:v>
                </c:pt>
                <c:pt idx="42">
                  <c:v>4.7745787504184812E-5</c:v>
                </c:pt>
                <c:pt idx="43">
                  <c:v>4.3950810927471458E-5</c:v>
                </c:pt>
                <c:pt idx="44">
                  <c:v>3.9469102930016376E-5</c:v>
                </c:pt>
                <c:pt idx="45">
                  <c:v>3.049446583346008E-5</c:v>
                </c:pt>
                <c:pt idx="46">
                  <c:v>2.2051708954929257E-5</c:v>
                </c:pt>
                <c:pt idx="47">
                  <c:v>1.4832052155824086E-5</c:v>
                </c:pt>
                <c:pt idx="48">
                  <c:v>8.9948350795192817E-6</c:v>
                </c:pt>
                <c:pt idx="49">
                  <c:v>4.4323351502122213E-6</c:v>
                </c:pt>
                <c:pt idx="50">
                  <c:v>2.5628996159708133E-6</c:v>
                </c:pt>
                <c:pt idx="51">
                  <c:v>1.1176217239522463E-6</c:v>
                </c:pt>
                <c:pt idx="52">
                  <c:v>3.4112149004164944E-7</c:v>
                </c:pt>
                <c:pt idx="53">
                  <c:v>5.6105508230534444E-8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1.3465321975328266E-5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D0E-4A7A-8A4A-B25F6AE31679}"/>
            </c:ext>
          </c:extLst>
        </c:ser>
        <c:ser>
          <c:idx val="7"/>
          <c:order val="4"/>
          <c:tx>
            <c:strRef>
              <c:f>'TLF Dist - r0'!$DT$7</c:f>
              <c:strCache>
                <c:ptCount val="1"/>
                <c:pt idx="0">
                  <c:v>NHB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r0'!$DI$8:$DI$108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r0'!$DT$8:$DT$108</c:f>
              <c:numCache>
                <c:formatCode>_(* #,##0.0000000_);_(* \(#,##0.0000000\);_(* "-"??_);_(@_)</c:formatCode>
                <c:ptCount val="101"/>
                <c:pt idx="0">
                  <c:v>0.39888149692223029</c:v>
                </c:pt>
                <c:pt idx="1">
                  <c:v>0.23884142225996904</c:v>
                </c:pt>
                <c:pt idx="2">
                  <c:v>0.1146921593249033</c:v>
                </c:pt>
                <c:pt idx="3">
                  <c:v>6.2146761751416292E-2</c:v>
                </c:pt>
                <c:pt idx="4">
                  <c:v>4.2630766577868934E-2</c:v>
                </c:pt>
                <c:pt idx="5">
                  <c:v>2.9145958653520262E-2</c:v>
                </c:pt>
                <c:pt idx="6">
                  <c:v>2.0705240705349719E-2</c:v>
                </c:pt>
                <c:pt idx="7">
                  <c:v>1.5909551204794304E-2</c:v>
                </c:pt>
                <c:pt idx="8">
                  <c:v>1.140962044705782E-2</c:v>
                </c:pt>
                <c:pt idx="9">
                  <c:v>8.4689529558510997E-3</c:v>
                </c:pt>
                <c:pt idx="10">
                  <c:v>6.5133944804786625E-3</c:v>
                </c:pt>
                <c:pt idx="11">
                  <c:v>5.1673355871947558E-3</c:v>
                </c:pt>
                <c:pt idx="12">
                  <c:v>4.3458474094334332E-3</c:v>
                </c:pt>
                <c:pt idx="13">
                  <c:v>3.8550770660774818E-3</c:v>
                </c:pt>
                <c:pt idx="14">
                  <c:v>3.4233224095352611E-3</c:v>
                </c:pt>
                <c:pt idx="15">
                  <c:v>3.0523127407590697E-3</c:v>
                </c:pt>
                <c:pt idx="16">
                  <c:v>2.8620501342077969E-3</c:v>
                </c:pt>
                <c:pt idx="17">
                  <c:v>2.711412220543209E-3</c:v>
                </c:pt>
                <c:pt idx="18">
                  <c:v>2.5395706193137584E-3</c:v>
                </c:pt>
                <c:pt idx="19">
                  <c:v>2.4334073415619717E-3</c:v>
                </c:pt>
                <c:pt idx="20">
                  <c:v>2.336127579362096E-3</c:v>
                </c:pt>
                <c:pt idx="21">
                  <c:v>2.1882986824728148E-3</c:v>
                </c:pt>
                <c:pt idx="22">
                  <c:v>2.1082768170862364E-3</c:v>
                </c:pt>
                <c:pt idx="23">
                  <c:v>1.8550044529938416E-3</c:v>
                </c:pt>
                <c:pt idx="24">
                  <c:v>1.6925379452519809E-3</c:v>
                </c:pt>
                <c:pt idx="25">
                  <c:v>1.5164608734160119E-3</c:v>
                </c:pt>
                <c:pt idx="26">
                  <c:v>1.3360561601105845E-3</c:v>
                </c:pt>
                <c:pt idx="27">
                  <c:v>1.1475272436003215E-3</c:v>
                </c:pt>
                <c:pt idx="28">
                  <c:v>9.7425479945094894E-4</c:v>
                </c:pt>
                <c:pt idx="29">
                  <c:v>8.9024325242569068E-4</c:v>
                </c:pt>
                <c:pt idx="30">
                  <c:v>7.9439872223444866E-4</c:v>
                </c:pt>
                <c:pt idx="31">
                  <c:v>6.4955001658022107E-4</c:v>
                </c:pt>
                <c:pt idx="32">
                  <c:v>5.5291983950963512E-4</c:v>
                </c:pt>
                <c:pt idx="33">
                  <c:v>4.8416915393397842E-4</c:v>
                </c:pt>
                <c:pt idx="34">
                  <c:v>4.1136295038897127E-4</c:v>
                </c:pt>
                <c:pt idx="35">
                  <c:v>3.3860941590850108E-4</c:v>
                </c:pt>
                <c:pt idx="36">
                  <c:v>2.8437344670150482E-4</c:v>
                </c:pt>
                <c:pt idx="37">
                  <c:v>2.3051493912369051E-4</c:v>
                </c:pt>
                <c:pt idx="38">
                  <c:v>1.6907208625254537E-4</c:v>
                </c:pt>
                <c:pt idx="39">
                  <c:v>1.0770823697820573E-4</c:v>
                </c:pt>
                <c:pt idx="40">
                  <c:v>7.7467415756533471E-5</c:v>
                </c:pt>
                <c:pt idx="41">
                  <c:v>5.4429089110298672E-5</c:v>
                </c:pt>
                <c:pt idx="42">
                  <c:v>3.3045448908268583E-5</c:v>
                </c:pt>
                <c:pt idx="43">
                  <c:v>1.8359558079862862E-5</c:v>
                </c:pt>
                <c:pt idx="44">
                  <c:v>9.3180353343411061E-6</c:v>
                </c:pt>
                <c:pt idx="45">
                  <c:v>3.2567038238723987E-6</c:v>
                </c:pt>
                <c:pt idx="46">
                  <c:v>9.3048680682068538E-7</c:v>
                </c:pt>
                <c:pt idx="47">
                  <c:v>6.5836330671274908E-8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D0E-4A7A-8A4A-B25F6AE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0420976788"/>
          <c:y val="0.14478983605310208"/>
          <c:w val="0.12610313416705266"/>
          <c:h val="0.4264055308303853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2-4262-BD04-708A2BE8614E}"/>
            </c:ext>
          </c:extLst>
        </c:ser>
        <c:ser>
          <c:idx val="1"/>
          <c:order val="1"/>
          <c:tx>
            <c:strRef>
              <c:f>'TLF GC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B2-4262-BD04-708A2BE86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6-4D32-BAFD-A1CD3ADFC67F}"/>
            </c:ext>
          </c:extLst>
        </c:ser>
        <c:ser>
          <c:idx val="1"/>
          <c:order val="1"/>
          <c:tx>
            <c:strRef>
              <c:f>'TLF GC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56-4D32-BAFD-A1CD3ADFC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60"/>
          <c:min val="1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6.0000000000000022E-5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5000000000000005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1.7075481245535335E-2</c:v>
                </c:pt>
                <c:pt idx="2">
                  <c:v>5.1781247055018645E-2</c:v>
                </c:pt>
                <c:pt idx="3">
                  <c:v>0.12154923463066133</c:v>
                </c:pt>
                <c:pt idx="4">
                  <c:v>0.16036104842206872</c:v>
                </c:pt>
                <c:pt idx="5">
                  <c:v>0.13968166277640956</c:v>
                </c:pt>
                <c:pt idx="6">
                  <c:v>0.10768410359107648</c:v>
                </c:pt>
                <c:pt idx="7">
                  <c:v>8.3680991103056948E-2</c:v>
                </c:pt>
                <c:pt idx="8">
                  <c:v>6.2190701972520593E-2</c:v>
                </c:pt>
                <c:pt idx="9">
                  <c:v>5.0607006678482599E-2</c:v>
                </c:pt>
                <c:pt idx="10">
                  <c:v>3.9753737335727388E-2</c:v>
                </c:pt>
                <c:pt idx="11">
                  <c:v>2.928897616815811E-2</c:v>
                </c:pt>
                <c:pt idx="12">
                  <c:v>2.3102674512391074E-2</c:v>
                </c:pt>
                <c:pt idx="13">
                  <c:v>1.8772284525461792E-2</c:v>
                </c:pt>
                <c:pt idx="14">
                  <c:v>1.5365704168538639E-2</c:v>
                </c:pt>
                <c:pt idx="15">
                  <c:v>1.2111163069031566E-2</c:v>
                </c:pt>
                <c:pt idx="16">
                  <c:v>9.8536635673994542E-3</c:v>
                </c:pt>
                <c:pt idx="17">
                  <c:v>8.0982253115934391E-3</c:v>
                </c:pt>
                <c:pt idx="18">
                  <c:v>6.9820906082459543E-3</c:v>
                </c:pt>
                <c:pt idx="19">
                  <c:v>6.105483015994023E-3</c:v>
                </c:pt>
                <c:pt idx="20">
                  <c:v>4.7256026628677335E-3</c:v>
                </c:pt>
                <c:pt idx="21">
                  <c:v>3.8440431498845498E-3</c:v>
                </c:pt>
                <c:pt idx="22">
                  <c:v>3.1233446058339331E-3</c:v>
                </c:pt>
                <c:pt idx="23">
                  <c:v>2.4638922642717534E-3</c:v>
                </c:pt>
                <c:pt idx="24">
                  <c:v>2.0392268341502713E-3</c:v>
                </c:pt>
                <c:pt idx="25">
                  <c:v>1.6223480347273382E-3</c:v>
                </c:pt>
                <c:pt idx="26">
                  <c:v>1.3505099349174121E-3</c:v>
                </c:pt>
                <c:pt idx="27">
                  <c:v>1.1438936889193519E-3</c:v>
                </c:pt>
                <c:pt idx="28">
                  <c:v>1.0146850209079271E-3</c:v>
                </c:pt>
                <c:pt idx="29">
                  <c:v>9.5599123361825831E-4</c:v>
                </c:pt>
                <c:pt idx="30">
                  <c:v>9.1183562690775417E-4</c:v>
                </c:pt>
                <c:pt idx="31">
                  <c:v>8.5424749412815141E-4</c:v>
                </c:pt>
                <c:pt idx="32">
                  <c:v>7.9920001426529589E-4</c:v>
                </c:pt>
                <c:pt idx="33">
                  <c:v>7.654775517082858E-4</c:v>
                </c:pt>
                <c:pt idx="34">
                  <c:v>6.1223854152596055E-4</c:v>
                </c:pt>
                <c:pt idx="35">
                  <c:v>5.3703051027743519E-4</c:v>
                </c:pt>
                <c:pt idx="36">
                  <c:v>5.5968466545176418E-4</c:v>
                </c:pt>
                <c:pt idx="37">
                  <c:v>5.9136049093695014E-4</c:v>
                </c:pt>
                <c:pt idx="38">
                  <c:v>5.6241351488086299E-4</c:v>
                </c:pt>
                <c:pt idx="39">
                  <c:v>5.0537820935629316E-4</c:v>
                </c:pt>
                <c:pt idx="40">
                  <c:v>3.9421288196658208E-4</c:v>
                </c:pt>
                <c:pt idx="41">
                  <c:v>3.5499743370530855E-4</c:v>
                </c:pt>
                <c:pt idx="42">
                  <c:v>3.4384679034847365E-4</c:v>
                </c:pt>
                <c:pt idx="43">
                  <c:v>3.0845408374434284E-4</c:v>
                </c:pt>
                <c:pt idx="44">
                  <c:v>3.0830117407805712E-4</c:v>
                </c:pt>
                <c:pt idx="45">
                  <c:v>2.6031106342838819E-4</c:v>
                </c:pt>
                <c:pt idx="46">
                  <c:v>2.3345777357221313E-4</c:v>
                </c:pt>
                <c:pt idx="47">
                  <c:v>2.5592373223419046E-4</c:v>
                </c:pt>
                <c:pt idx="48">
                  <c:v>2.6609810618320121E-4</c:v>
                </c:pt>
                <c:pt idx="49">
                  <c:v>2.3501039479911418E-4</c:v>
                </c:pt>
                <c:pt idx="50">
                  <c:v>2.3603371333502624E-4</c:v>
                </c:pt>
                <c:pt idx="51">
                  <c:v>2.3686883535858663E-4</c:v>
                </c:pt>
                <c:pt idx="52">
                  <c:v>2.2533003669502651E-4</c:v>
                </c:pt>
                <c:pt idx="53">
                  <c:v>2.2584757710399352E-4</c:v>
                </c:pt>
                <c:pt idx="54">
                  <c:v>2.1234447734276316E-4</c:v>
                </c:pt>
                <c:pt idx="55">
                  <c:v>2.0097035062751074E-4</c:v>
                </c:pt>
                <c:pt idx="56">
                  <c:v>1.8310344423612664E-4</c:v>
                </c:pt>
                <c:pt idx="57">
                  <c:v>1.7842205599137952E-4</c:v>
                </c:pt>
                <c:pt idx="58">
                  <c:v>1.7395238882302798E-4</c:v>
                </c:pt>
                <c:pt idx="59">
                  <c:v>1.7773984363410482E-4</c:v>
                </c:pt>
                <c:pt idx="60">
                  <c:v>1.5944949508992951E-4</c:v>
                </c:pt>
                <c:pt idx="61">
                  <c:v>1.7080009724113794E-4</c:v>
                </c:pt>
                <c:pt idx="62">
                  <c:v>1.7632836979146748E-4</c:v>
                </c:pt>
                <c:pt idx="63">
                  <c:v>1.2949096277995234E-4</c:v>
                </c:pt>
                <c:pt idx="64">
                  <c:v>1.2006937488034822E-4</c:v>
                </c:pt>
                <c:pt idx="65">
                  <c:v>1.1465872515023847E-4</c:v>
                </c:pt>
                <c:pt idx="66">
                  <c:v>1.0551943201916182E-4</c:v>
                </c:pt>
                <c:pt idx="67">
                  <c:v>9.9850012084568576E-5</c:v>
                </c:pt>
                <c:pt idx="68">
                  <c:v>8.9805023237799622E-5</c:v>
                </c:pt>
                <c:pt idx="69">
                  <c:v>8.7240845757008493E-5</c:v>
                </c:pt>
                <c:pt idx="70">
                  <c:v>8.6335150041316224E-5</c:v>
                </c:pt>
                <c:pt idx="71">
                  <c:v>7.3184918740745153E-5</c:v>
                </c:pt>
                <c:pt idx="72">
                  <c:v>6.856234190610793E-5</c:v>
                </c:pt>
                <c:pt idx="73">
                  <c:v>7.4243524122723155E-5</c:v>
                </c:pt>
                <c:pt idx="74">
                  <c:v>7.0303159645360619E-5</c:v>
                </c:pt>
                <c:pt idx="75">
                  <c:v>6.4939559043338798E-5</c:v>
                </c:pt>
                <c:pt idx="76">
                  <c:v>5.8423254803163167E-5</c:v>
                </c:pt>
                <c:pt idx="77">
                  <c:v>5.1683467204569946E-5</c:v>
                </c:pt>
                <c:pt idx="78">
                  <c:v>4.3132288174592173E-5</c:v>
                </c:pt>
                <c:pt idx="79">
                  <c:v>3.2616808046944115E-5</c:v>
                </c:pt>
                <c:pt idx="80">
                  <c:v>2.9946770027955188E-5</c:v>
                </c:pt>
                <c:pt idx="81">
                  <c:v>2.1289730459779613E-5</c:v>
                </c:pt>
                <c:pt idx="82">
                  <c:v>1.4926335885889685E-5</c:v>
                </c:pt>
                <c:pt idx="83">
                  <c:v>9.2686782333184166E-6</c:v>
                </c:pt>
                <c:pt idx="84">
                  <c:v>4.8695847570987611E-6</c:v>
                </c:pt>
                <c:pt idx="85">
                  <c:v>1.7172931752087421E-6</c:v>
                </c:pt>
                <c:pt idx="86">
                  <c:v>1.1409413561318354E-6</c:v>
                </c:pt>
                <c:pt idx="87">
                  <c:v>6.5868779323075043E-7</c:v>
                </c:pt>
                <c:pt idx="88">
                  <c:v>3.7639302470328596E-7</c:v>
                </c:pt>
                <c:pt idx="89">
                  <c:v>5.8811410109888431E-8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47-4187-8211-C186EAF61B07}"/>
            </c:ext>
          </c:extLst>
        </c:ser>
        <c:ser>
          <c:idx val="1"/>
          <c:order val="1"/>
          <c:tx>
            <c:strRef>
              <c:f>'TLF GC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47-4187-8211-C186EAF6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1.7075481245535335E-2</c:v>
                </c:pt>
                <c:pt idx="2">
                  <c:v>5.1781247055018645E-2</c:v>
                </c:pt>
                <c:pt idx="3">
                  <c:v>0.12154923463066133</c:v>
                </c:pt>
                <c:pt idx="4">
                  <c:v>0.16036104842206872</c:v>
                </c:pt>
                <c:pt idx="5">
                  <c:v>0.13968166277640956</c:v>
                </c:pt>
                <c:pt idx="6">
                  <c:v>0.10768410359107648</c:v>
                </c:pt>
                <c:pt idx="7">
                  <c:v>8.3680991103056948E-2</c:v>
                </c:pt>
                <c:pt idx="8">
                  <c:v>6.2190701972520593E-2</c:v>
                </c:pt>
                <c:pt idx="9">
                  <c:v>5.0607006678482599E-2</c:v>
                </c:pt>
                <c:pt idx="10">
                  <c:v>3.9753737335727388E-2</c:v>
                </c:pt>
                <c:pt idx="11">
                  <c:v>2.928897616815811E-2</c:v>
                </c:pt>
                <c:pt idx="12">
                  <c:v>2.3102674512391074E-2</c:v>
                </c:pt>
                <c:pt idx="13">
                  <c:v>1.8772284525461792E-2</c:v>
                </c:pt>
                <c:pt idx="14">
                  <c:v>1.5365704168538639E-2</c:v>
                </c:pt>
                <c:pt idx="15">
                  <c:v>1.2111163069031566E-2</c:v>
                </c:pt>
                <c:pt idx="16">
                  <c:v>9.8536635673994542E-3</c:v>
                </c:pt>
                <c:pt idx="17">
                  <c:v>8.0982253115934391E-3</c:v>
                </c:pt>
                <c:pt idx="18">
                  <c:v>6.9820906082459543E-3</c:v>
                </c:pt>
                <c:pt idx="19">
                  <c:v>6.105483015994023E-3</c:v>
                </c:pt>
                <c:pt idx="20">
                  <c:v>4.7256026628677335E-3</c:v>
                </c:pt>
                <c:pt idx="21">
                  <c:v>3.8440431498845498E-3</c:v>
                </c:pt>
                <c:pt idx="22">
                  <c:v>3.1233446058339331E-3</c:v>
                </c:pt>
                <c:pt idx="23">
                  <c:v>2.4638922642717534E-3</c:v>
                </c:pt>
                <c:pt idx="24">
                  <c:v>2.0392268341502713E-3</c:v>
                </c:pt>
                <c:pt idx="25">
                  <c:v>1.6223480347273382E-3</c:v>
                </c:pt>
                <c:pt idx="26">
                  <c:v>1.3505099349174121E-3</c:v>
                </c:pt>
                <c:pt idx="27">
                  <c:v>1.1438936889193519E-3</c:v>
                </c:pt>
                <c:pt idx="28">
                  <c:v>1.0146850209079271E-3</c:v>
                </c:pt>
                <c:pt idx="29">
                  <c:v>9.5599123361825831E-4</c:v>
                </c:pt>
                <c:pt idx="30">
                  <c:v>9.1183562690775417E-4</c:v>
                </c:pt>
                <c:pt idx="31">
                  <c:v>8.5424749412815141E-4</c:v>
                </c:pt>
                <c:pt idx="32">
                  <c:v>7.9920001426529589E-4</c:v>
                </c:pt>
                <c:pt idx="33">
                  <c:v>7.654775517082858E-4</c:v>
                </c:pt>
                <c:pt idx="34">
                  <c:v>6.1223854152596055E-4</c:v>
                </c:pt>
                <c:pt idx="35">
                  <c:v>5.3703051027743519E-4</c:v>
                </c:pt>
                <c:pt idx="36">
                  <c:v>5.5968466545176418E-4</c:v>
                </c:pt>
                <c:pt idx="37">
                  <c:v>5.9136049093695014E-4</c:v>
                </c:pt>
                <c:pt idx="38">
                  <c:v>5.6241351488086299E-4</c:v>
                </c:pt>
                <c:pt idx="39">
                  <c:v>5.0537820935629316E-4</c:v>
                </c:pt>
                <c:pt idx="40">
                  <c:v>3.9421288196658208E-4</c:v>
                </c:pt>
                <c:pt idx="41">
                  <c:v>3.5499743370530855E-4</c:v>
                </c:pt>
                <c:pt idx="42">
                  <c:v>3.4384679034847365E-4</c:v>
                </c:pt>
                <c:pt idx="43">
                  <c:v>3.0845408374434284E-4</c:v>
                </c:pt>
                <c:pt idx="44">
                  <c:v>3.0830117407805712E-4</c:v>
                </c:pt>
                <c:pt idx="45">
                  <c:v>2.6031106342838819E-4</c:v>
                </c:pt>
                <c:pt idx="46">
                  <c:v>2.3345777357221313E-4</c:v>
                </c:pt>
                <c:pt idx="47">
                  <c:v>2.5592373223419046E-4</c:v>
                </c:pt>
                <c:pt idx="48">
                  <c:v>2.6609810618320121E-4</c:v>
                </c:pt>
                <c:pt idx="49">
                  <c:v>2.3501039479911418E-4</c:v>
                </c:pt>
                <c:pt idx="50">
                  <c:v>2.3603371333502624E-4</c:v>
                </c:pt>
                <c:pt idx="51">
                  <c:v>2.3686883535858663E-4</c:v>
                </c:pt>
                <c:pt idx="52">
                  <c:v>2.2533003669502651E-4</c:v>
                </c:pt>
                <c:pt idx="53">
                  <c:v>2.2584757710399352E-4</c:v>
                </c:pt>
                <c:pt idx="54">
                  <c:v>2.1234447734276316E-4</c:v>
                </c:pt>
                <c:pt idx="55">
                  <c:v>2.0097035062751074E-4</c:v>
                </c:pt>
                <c:pt idx="56">
                  <c:v>1.8310344423612664E-4</c:v>
                </c:pt>
                <c:pt idx="57">
                  <c:v>1.7842205599137952E-4</c:v>
                </c:pt>
                <c:pt idx="58">
                  <c:v>1.7395238882302798E-4</c:v>
                </c:pt>
                <c:pt idx="59">
                  <c:v>1.7773984363410482E-4</c:v>
                </c:pt>
                <c:pt idx="60">
                  <c:v>1.5944949508992951E-4</c:v>
                </c:pt>
                <c:pt idx="61">
                  <c:v>1.7080009724113794E-4</c:v>
                </c:pt>
                <c:pt idx="62">
                  <c:v>1.7632836979146748E-4</c:v>
                </c:pt>
                <c:pt idx="63">
                  <c:v>1.2949096277995234E-4</c:v>
                </c:pt>
                <c:pt idx="64">
                  <c:v>1.2006937488034822E-4</c:v>
                </c:pt>
                <c:pt idx="65">
                  <c:v>1.1465872515023847E-4</c:v>
                </c:pt>
                <c:pt idx="66">
                  <c:v>1.0551943201916182E-4</c:v>
                </c:pt>
                <c:pt idx="67">
                  <c:v>9.9850012084568576E-5</c:v>
                </c:pt>
                <c:pt idx="68">
                  <c:v>8.9805023237799622E-5</c:v>
                </c:pt>
                <c:pt idx="69">
                  <c:v>8.7240845757008493E-5</c:v>
                </c:pt>
                <c:pt idx="70">
                  <c:v>8.6335150041316224E-5</c:v>
                </c:pt>
                <c:pt idx="71">
                  <c:v>7.3184918740745153E-5</c:v>
                </c:pt>
                <c:pt idx="72">
                  <c:v>6.856234190610793E-5</c:v>
                </c:pt>
                <c:pt idx="73">
                  <c:v>7.4243524122723155E-5</c:v>
                </c:pt>
                <c:pt idx="74">
                  <c:v>7.0303159645360619E-5</c:v>
                </c:pt>
                <c:pt idx="75">
                  <c:v>6.4939559043338798E-5</c:v>
                </c:pt>
                <c:pt idx="76">
                  <c:v>5.8423254803163167E-5</c:v>
                </c:pt>
                <c:pt idx="77">
                  <c:v>5.1683467204569946E-5</c:v>
                </c:pt>
                <c:pt idx="78">
                  <c:v>4.3132288174592173E-5</c:v>
                </c:pt>
                <c:pt idx="79">
                  <c:v>3.2616808046944115E-5</c:v>
                </c:pt>
                <c:pt idx="80">
                  <c:v>2.9946770027955188E-5</c:v>
                </c:pt>
                <c:pt idx="81">
                  <c:v>2.1289730459779613E-5</c:v>
                </c:pt>
                <c:pt idx="82">
                  <c:v>1.4926335885889685E-5</c:v>
                </c:pt>
                <c:pt idx="83">
                  <c:v>9.2686782333184166E-6</c:v>
                </c:pt>
                <c:pt idx="84">
                  <c:v>4.8695847570987611E-6</c:v>
                </c:pt>
                <c:pt idx="85">
                  <c:v>1.7172931752087421E-6</c:v>
                </c:pt>
                <c:pt idx="86">
                  <c:v>1.1409413561318354E-6</c:v>
                </c:pt>
                <c:pt idx="87">
                  <c:v>6.5868779323075043E-7</c:v>
                </c:pt>
                <c:pt idx="88">
                  <c:v>3.7639302470328596E-7</c:v>
                </c:pt>
                <c:pt idx="89">
                  <c:v>5.8811410109888431E-8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23-47F9-9D67-2DAD3D16FDD8}"/>
            </c:ext>
          </c:extLst>
        </c:ser>
        <c:ser>
          <c:idx val="1"/>
          <c:order val="1"/>
          <c:tx>
            <c:strRef>
              <c:f>'TLF GC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23-47F9-9D67-2DAD3D16F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80"/>
          <c:min val="1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1.0000000000000003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8.7013178235830657E-2</c:v>
                </c:pt>
                <c:pt idx="2">
                  <c:v>0.11655869144221845</c:v>
                </c:pt>
                <c:pt idx="3">
                  <c:v>0.12333177544436354</c:v>
                </c:pt>
                <c:pt idx="4">
                  <c:v>0.11525855630119346</c:v>
                </c:pt>
                <c:pt idx="5">
                  <c:v>9.8633508596036604E-2</c:v>
                </c:pt>
                <c:pt idx="6">
                  <c:v>7.7564036725988134E-2</c:v>
                </c:pt>
                <c:pt idx="7">
                  <c:v>5.7240253850720207E-2</c:v>
                </c:pt>
                <c:pt idx="8">
                  <c:v>4.5540554665468261E-2</c:v>
                </c:pt>
                <c:pt idx="9">
                  <c:v>3.5785026254230114E-2</c:v>
                </c:pt>
                <c:pt idx="10">
                  <c:v>2.8547501989913338E-2</c:v>
                </c:pt>
                <c:pt idx="11">
                  <c:v>2.3961761889727793E-2</c:v>
                </c:pt>
                <c:pt idx="12">
                  <c:v>2.1091567135281198E-2</c:v>
                </c:pt>
                <c:pt idx="13">
                  <c:v>1.8328616531931366E-2</c:v>
                </c:pt>
                <c:pt idx="14">
                  <c:v>1.5993550581932449E-2</c:v>
                </c:pt>
                <c:pt idx="15">
                  <c:v>1.4381009705400584E-2</c:v>
                </c:pt>
                <c:pt idx="16">
                  <c:v>1.2664532561444118E-2</c:v>
                </c:pt>
                <c:pt idx="17">
                  <c:v>1.0758609192389756E-2</c:v>
                </c:pt>
                <c:pt idx="18">
                  <c:v>9.2612181924563563E-3</c:v>
                </c:pt>
                <c:pt idx="19">
                  <c:v>8.2575608611576649E-3</c:v>
                </c:pt>
                <c:pt idx="20">
                  <c:v>7.1753005264729832E-3</c:v>
                </c:pt>
                <c:pt idx="21">
                  <c:v>6.3796001742369504E-3</c:v>
                </c:pt>
                <c:pt idx="22">
                  <c:v>5.7019761273762589E-3</c:v>
                </c:pt>
                <c:pt idx="23">
                  <c:v>5.0484361525688212E-3</c:v>
                </c:pt>
                <c:pt idx="24">
                  <c:v>4.5985377663291882E-3</c:v>
                </c:pt>
                <c:pt idx="25">
                  <c:v>4.0467006550937486E-3</c:v>
                </c:pt>
                <c:pt idx="26">
                  <c:v>3.5998364367998904E-3</c:v>
                </c:pt>
                <c:pt idx="27">
                  <c:v>3.2762316514662821E-3</c:v>
                </c:pt>
                <c:pt idx="28">
                  <c:v>3.0241947929764506E-3</c:v>
                </c:pt>
                <c:pt idx="29">
                  <c:v>2.6445831110315154E-3</c:v>
                </c:pt>
                <c:pt idx="30">
                  <c:v>2.3175190248153946E-3</c:v>
                </c:pt>
                <c:pt idx="31">
                  <c:v>2.1617019797613899E-3</c:v>
                </c:pt>
                <c:pt idx="32">
                  <c:v>1.771718218907775E-3</c:v>
                </c:pt>
                <c:pt idx="33">
                  <c:v>1.5878948136786772E-3</c:v>
                </c:pt>
                <c:pt idx="34">
                  <c:v>1.4065668805508535E-3</c:v>
                </c:pt>
                <c:pt idx="35">
                  <c:v>1.358078430807076E-3</c:v>
                </c:pt>
                <c:pt idx="36">
                  <c:v>1.1318261761174577E-3</c:v>
                </c:pt>
                <c:pt idx="37">
                  <c:v>1.1157148025627902E-3</c:v>
                </c:pt>
                <c:pt idx="38">
                  <c:v>1.0757406590315279E-3</c:v>
                </c:pt>
                <c:pt idx="39">
                  <c:v>8.8926454075195077E-4</c:v>
                </c:pt>
                <c:pt idx="40">
                  <c:v>8.4727247170588924E-4</c:v>
                </c:pt>
                <c:pt idx="41">
                  <c:v>8.1090031065919642E-4</c:v>
                </c:pt>
                <c:pt idx="42">
                  <c:v>7.3624580221991177E-4</c:v>
                </c:pt>
                <c:pt idx="43">
                  <c:v>7.6081906833735924E-4</c:v>
                </c:pt>
                <c:pt idx="44">
                  <c:v>7.3245454822240986E-4</c:v>
                </c:pt>
                <c:pt idx="45">
                  <c:v>6.584144442327971E-4</c:v>
                </c:pt>
                <c:pt idx="46">
                  <c:v>5.9371852924317112E-4</c:v>
                </c:pt>
                <c:pt idx="47">
                  <c:v>6.0774209241672573E-4</c:v>
                </c:pt>
                <c:pt idx="48">
                  <c:v>6.4641754218233076E-4</c:v>
                </c:pt>
                <c:pt idx="49">
                  <c:v>6.1158576006396261E-4</c:v>
                </c:pt>
                <c:pt idx="50">
                  <c:v>6.2572579801470623E-4</c:v>
                </c:pt>
                <c:pt idx="51">
                  <c:v>5.9074259868599228E-4</c:v>
                </c:pt>
                <c:pt idx="52">
                  <c:v>5.8207105152427181E-4</c:v>
                </c:pt>
                <c:pt idx="53">
                  <c:v>6.1375219091967781E-4</c:v>
                </c:pt>
                <c:pt idx="54">
                  <c:v>5.8286016813972723E-4</c:v>
                </c:pt>
                <c:pt idx="55">
                  <c:v>5.2183903237041404E-4</c:v>
                </c:pt>
                <c:pt idx="56">
                  <c:v>5.011472882027894E-4</c:v>
                </c:pt>
                <c:pt idx="57">
                  <c:v>4.7718551466558395E-4</c:v>
                </c:pt>
                <c:pt idx="58">
                  <c:v>4.7075610696475147E-4</c:v>
                </c:pt>
                <c:pt idx="59">
                  <c:v>4.2217156552979297E-4</c:v>
                </c:pt>
                <c:pt idx="60">
                  <c:v>4.0514586497419203E-4</c:v>
                </c:pt>
                <c:pt idx="61">
                  <c:v>4.3862945154659764E-4</c:v>
                </c:pt>
                <c:pt idx="62">
                  <c:v>4.0953405220478723E-4</c:v>
                </c:pt>
                <c:pt idx="63">
                  <c:v>3.5941495558036376E-4</c:v>
                </c:pt>
                <c:pt idx="64">
                  <c:v>3.6002062442174647E-4</c:v>
                </c:pt>
                <c:pt idx="65">
                  <c:v>3.3306544911078395E-4</c:v>
                </c:pt>
                <c:pt idx="66">
                  <c:v>3.128599871379234E-4</c:v>
                </c:pt>
                <c:pt idx="67">
                  <c:v>3.1103715687491568E-4</c:v>
                </c:pt>
                <c:pt idx="68">
                  <c:v>3.8102102674892187E-4</c:v>
                </c:pt>
                <c:pt idx="69">
                  <c:v>2.7416997802516975E-4</c:v>
                </c:pt>
                <c:pt idx="70">
                  <c:v>2.299736238208065E-4</c:v>
                </c:pt>
                <c:pt idx="71">
                  <c:v>2.235675110754119E-4</c:v>
                </c:pt>
                <c:pt idx="72">
                  <c:v>2.5415378756524134E-4</c:v>
                </c:pt>
                <c:pt idx="73">
                  <c:v>2.2133410722281299E-4</c:v>
                </c:pt>
                <c:pt idx="74">
                  <c:v>1.9149909304585252E-4</c:v>
                </c:pt>
                <c:pt idx="75">
                  <c:v>2.3300487989715005E-4</c:v>
                </c:pt>
                <c:pt idx="76">
                  <c:v>2.0190029064882955E-4</c:v>
                </c:pt>
                <c:pt idx="77">
                  <c:v>1.9621340965257698E-4</c:v>
                </c:pt>
                <c:pt idx="78">
                  <c:v>1.8394570374514636E-4</c:v>
                </c:pt>
                <c:pt idx="79">
                  <c:v>1.5822516107238705E-4</c:v>
                </c:pt>
                <c:pt idx="80">
                  <c:v>1.3277833412602189E-4</c:v>
                </c:pt>
                <c:pt idx="81">
                  <c:v>1.2010587836785949E-4</c:v>
                </c:pt>
                <c:pt idx="82">
                  <c:v>1.3030324511075579E-4</c:v>
                </c:pt>
                <c:pt idx="83">
                  <c:v>1.2853865223634255E-4</c:v>
                </c:pt>
                <c:pt idx="84">
                  <c:v>1.09148513703805E-4</c:v>
                </c:pt>
                <c:pt idx="85">
                  <c:v>9.2294613444557759E-5</c:v>
                </c:pt>
                <c:pt idx="86">
                  <c:v>8.9586574874913683E-5</c:v>
                </c:pt>
                <c:pt idx="87">
                  <c:v>8.1104299226125284E-5</c:v>
                </c:pt>
                <c:pt idx="88">
                  <c:v>8.6767885266940067E-5</c:v>
                </c:pt>
                <c:pt idx="89">
                  <c:v>5.8994474646224767E-5</c:v>
                </c:pt>
                <c:pt idx="90">
                  <c:v>4.9621166951940585E-5</c:v>
                </c:pt>
                <c:pt idx="91">
                  <c:v>5.341533281887202E-5</c:v>
                </c:pt>
                <c:pt idx="92">
                  <c:v>4.4062408210595913E-5</c:v>
                </c:pt>
                <c:pt idx="93">
                  <c:v>4.0271154213094207E-5</c:v>
                </c:pt>
                <c:pt idx="94">
                  <c:v>3.9939201098105573E-5</c:v>
                </c:pt>
                <c:pt idx="95">
                  <c:v>3.3451556008678682E-5</c:v>
                </c:pt>
                <c:pt idx="96">
                  <c:v>3.16927868731249E-5</c:v>
                </c:pt>
                <c:pt idx="97">
                  <c:v>2.5761308844775447E-5</c:v>
                </c:pt>
                <c:pt idx="98">
                  <c:v>1.8647611827957722E-5</c:v>
                </c:pt>
                <c:pt idx="99">
                  <c:v>1.4806856050150688E-5</c:v>
                </c:pt>
                <c:pt idx="100">
                  <c:v>1.3665403233698561E-5</c:v>
                </c:pt>
                <c:pt idx="101">
                  <c:v>1.323444655809929E-5</c:v>
                </c:pt>
                <c:pt idx="102">
                  <c:v>1.1609623416312842E-5</c:v>
                </c:pt>
                <c:pt idx="103">
                  <c:v>6.5196756531538628E-6</c:v>
                </c:pt>
                <c:pt idx="104">
                  <c:v>4.0911765487633664E-6</c:v>
                </c:pt>
                <c:pt idx="105">
                  <c:v>3.3632091913321625E-6</c:v>
                </c:pt>
                <c:pt idx="106">
                  <c:v>4.0096442047310711E-6</c:v>
                </c:pt>
                <c:pt idx="107">
                  <c:v>2.978842426608487E-6</c:v>
                </c:pt>
                <c:pt idx="108">
                  <c:v>5.037534113423932E-7</c:v>
                </c:pt>
                <c:pt idx="109">
                  <c:v>1.0395373864117593E-6</c:v>
                </c:pt>
                <c:pt idx="110">
                  <c:v>1.4297278899948846E-6</c:v>
                </c:pt>
                <c:pt idx="111">
                  <c:v>6.7555370769615725E-7</c:v>
                </c:pt>
                <c:pt idx="112">
                  <c:v>5.8237388594496319E-9</c:v>
                </c:pt>
                <c:pt idx="113">
                  <c:v>0</c:v>
                </c:pt>
                <c:pt idx="114">
                  <c:v>1.1065103832954301E-7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F7-40C7-9BE0-4A23B57128F4}"/>
            </c:ext>
          </c:extLst>
        </c:ser>
        <c:ser>
          <c:idx val="1"/>
          <c:order val="1"/>
          <c:tx>
            <c:strRef>
              <c:f>'TLF GC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F7-40C7-9BE0-4A23B5712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8.7013178235830657E-2</c:v>
                </c:pt>
                <c:pt idx="2">
                  <c:v>0.11655869144221845</c:v>
                </c:pt>
                <c:pt idx="3">
                  <c:v>0.12333177544436354</c:v>
                </c:pt>
                <c:pt idx="4">
                  <c:v>0.11525855630119346</c:v>
                </c:pt>
                <c:pt idx="5">
                  <c:v>9.8633508596036604E-2</c:v>
                </c:pt>
                <c:pt idx="6">
                  <c:v>7.7564036725988134E-2</c:v>
                </c:pt>
                <c:pt idx="7">
                  <c:v>5.7240253850720207E-2</c:v>
                </c:pt>
                <c:pt idx="8">
                  <c:v>4.5540554665468261E-2</c:v>
                </c:pt>
                <c:pt idx="9">
                  <c:v>3.5785026254230114E-2</c:v>
                </c:pt>
                <c:pt idx="10">
                  <c:v>2.8547501989913338E-2</c:v>
                </c:pt>
                <c:pt idx="11">
                  <c:v>2.3961761889727793E-2</c:v>
                </c:pt>
                <c:pt idx="12">
                  <c:v>2.1091567135281198E-2</c:v>
                </c:pt>
                <c:pt idx="13">
                  <c:v>1.8328616531931366E-2</c:v>
                </c:pt>
                <c:pt idx="14">
                  <c:v>1.5993550581932449E-2</c:v>
                </c:pt>
                <c:pt idx="15">
                  <c:v>1.4381009705400584E-2</c:v>
                </c:pt>
                <c:pt idx="16">
                  <c:v>1.2664532561444118E-2</c:v>
                </c:pt>
                <c:pt idx="17">
                  <c:v>1.0758609192389756E-2</c:v>
                </c:pt>
                <c:pt idx="18">
                  <c:v>9.2612181924563563E-3</c:v>
                </c:pt>
                <c:pt idx="19">
                  <c:v>8.2575608611576649E-3</c:v>
                </c:pt>
                <c:pt idx="20">
                  <c:v>7.1753005264729832E-3</c:v>
                </c:pt>
                <c:pt idx="21">
                  <c:v>6.3796001742369504E-3</c:v>
                </c:pt>
                <c:pt idx="22">
                  <c:v>5.7019761273762589E-3</c:v>
                </c:pt>
                <c:pt idx="23">
                  <c:v>5.0484361525688212E-3</c:v>
                </c:pt>
                <c:pt idx="24">
                  <c:v>4.5985377663291882E-3</c:v>
                </c:pt>
                <c:pt idx="25">
                  <c:v>4.0467006550937486E-3</c:v>
                </c:pt>
                <c:pt idx="26">
                  <c:v>3.5998364367998904E-3</c:v>
                </c:pt>
                <c:pt idx="27">
                  <c:v>3.2762316514662821E-3</c:v>
                </c:pt>
                <c:pt idx="28">
                  <c:v>3.0241947929764506E-3</c:v>
                </c:pt>
                <c:pt idx="29">
                  <c:v>2.6445831110315154E-3</c:v>
                </c:pt>
                <c:pt idx="30">
                  <c:v>2.3175190248153946E-3</c:v>
                </c:pt>
                <c:pt idx="31">
                  <c:v>2.1617019797613899E-3</c:v>
                </c:pt>
                <c:pt idx="32">
                  <c:v>1.771718218907775E-3</c:v>
                </c:pt>
                <c:pt idx="33">
                  <c:v>1.5878948136786772E-3</c:v>
                </c:pt>
                <c:pt idx="34">
                  <c:v>1.4065668805508535E-3</c:v>
                </c:pt>
                <c:pt idx="35">
                  <c:v>1.358078430807076E-3</c:v>
                </c:pt>
                <c:pt idx="36">
                  <c:v>1.1318261761174577E-3</c:v>
                </c:pt>
                <c:pt idx="37">
                  <c:v>1.1157148025627902E-3</c:v>
                </c:pt>
                <c:pt idx="38">
                  <c:v>1.0757406590315279E-3</c:v>
                </c:pt>
                <c:pt idx="39">
                  <c:v>8.8926454075195077E-4</c:v>
                </c:pt>
                <c:pt idx="40">
                  <c:v>8.4727247170588924E-4</c:v>
                </c:pt>
                <c:pt idx="41">
                  <c:v>8.1090031065919642E-4</c:v>
                </c:pt>
                <c:pt idx="42">
                  <c:v>7.3624580221991177E-4</c:v>
                </c:pt>
                <c:pt idx="43">
                  <c:v>7.6081906833735924E-4</c:v>
                </c:pt>
                <c:pt idx="44">
                  <c:v>7.3245454822240986E-4</c:v>
                </c:pt>
                <c:pt idx="45">
                  <c:v>6.584144442327971E-4</c:v>
                </c:pt>
                <c:pt idx="46">
                  <c:v>5.9371852924317112E-4</c:v>
                </c:pt>
                <c:pt idx="47">
                  <c:v>6.0774209241672573E-4</c:v>
                </c:pt>
                <c:pt idx="48">
                  <c:v>6.4641754218233076E-4</c:v>
                </c:pt>
                <c:pt idx="49">
                  <c:v>6.1158576006396261E-4</c:v>
                </c:pt>
                <c:pt idx="50">
                  <c:v>6.2572579801470623E-4</c:v>
                </c:pt>
                <c:pt idx="51">
                  <c:v>5.9074259868599228E-4</c:v>
                </c:pt>
                <c:pt idx="52">
                  <c:v>5.8207105152427181E-4</c:v>
                </c:pt>
                <c:pt idx="53">
                  <c:v>6.1375219091967781E-4</c:v>
                </c:pt>
                <c:pt idx="54">
                  <c:v>5.8286016813972723E-4</c:v>
                </c:pt>
                <c:pt idx="55">
                  <c:v>5.2183903237041404E-4</c:v>
                </c:pt>
                <c:pt idx="56">
                  <c:v>5.011472882027894E-4</c:v>
                </c:pt>
                <c:pt idx="57">
                  <c:v>4.7718551466558395E-4</c:v>
                </c:pt>
                <c:pt idx="58">
                  <c:v>4.7075610696475147E-4</c:v>
                </c:pt>
                <c:pt idx="59">
                  <c:v>4.2217156552979297E-4</c:v>
                </c:pt>
                <c:pt idx="60">
                  <c:v>4.0514586497419203E-4</c:v>
                </c:pt>
                <c:pt idx="61">
                  <c:v>4.3862945154659764E-4</c:v>
                </c:pt>
                <c:pt idx="62">
                  <c:v>4.0953405220478723E-4</c:v>
                </c:pt>
                <c:pt idx="63">
                  <c:v>3.5941495558036376E-4</c:v>
                </c:pt>
                <c:pt idx="64">
                  <c:v>3.6002062442174647E-4</c:v>
                </c:pt>
                <c:pt idx="65">
                  <c:v>3.3306544911078395E-4</c:v>
                </c:pt>
                <c:pt idx="66">
                  <c:v>3.128599871379234E-4</c:v>
                </c:pt>
                <c:pt idx="67">
                  <c:v>3.1103715687491568E-4</c:v>
                </c:pt>
                <c:pt idx="68">
                  <c:v>3.8102102674892187E-4</c:v>
                </c:pt>
                <c:pt idx="69">
                  <c:v>2.7416997802516975E-4</c:v>
                </c:pt>
                <c:pt idx="70">
                  <c:v>2.299736238208065E-4</c:v>
                </c:pt>
                <c:pt idx="71">
                  <c:v>2.235675110754119E-4</c:v>
                </c:pt>
                <c:pt idx="72">
                  <c:v>2.5415378756524134E-4</c:v>
                </c:pt>
                <c:pt idx="73">
                  <c:v>2.2133410722281299E-4</c:v>
                </c:pt>
                <c:pt idx="74">
                  <c:v>1.9149909304585252E-4</c:v>
                </c:pt>
                <c:pt idx="75">
                  <c:v>2.3300487989715005E-4</c:v>
                </c:pt>
                <c:pt idx="76">
                  <c:v>2.0190029064882955E-4</c:v>
                </c:pt>
                <c:pt idx="77">
                  <c:v>1.9621340965257698E-4</c:v>
                </c:pt>
                <c:pt idx="78">
                  <c:v>1.8394570374514636E-4</c:v>
                </c:pt>
                <c:pt idx="79">
                  <c:v>1.5822516107238705E-4</c:v>
                </c:pt>
                <c:pt idx="80">
                  <c:v>1.3277833412602189E-4</c:v>
                </c:pt>
                <c:pt idx="81">
                  <c:v>1.2010587836785949E-4</c:v>
                </c:pt>
                <c:pt idx="82">
                  <c:v>1.3030324511075579E-4</c:v>
                </c:pt>
                <c:pt idx="83">
                  <c:v>1.2853865223634255E-4</c:v>
                </c:pt>
                <c:pt idx="84">
                  <c:v>1.09148513703805E-4</c:v>
                </c:pt>
                <c:pt idx="85">
                  <c:v>9.2294613444557759E-5</c:v>
                </c:pt>
                <c:pt idx="86">
                  <c:v>8.9586574874913683E-5</c:v>
                </c:pt>
                <c:pt idx="87">
                  <c:v>8.1104299226125284E-5</c:v>
                </c:pt>
                <c:pt idx="88">
                  <c:v>8.6767885266940067E-5</c:v>
                </c:pt>
                <c:pt idx="89">
                  <c:v>5.8994474646224767E-5</c:v>
                </c:pt>
                <c:pt idx="90">
                  <c:v>4.9621166951940585E-5</c:v>
                </c:pt>
                <c:pt idx="91">
                  <c:v>5.341533281887202E-5</c:v>
                </c:pt>
                <c:pt idx="92">
                  <c:v>4.4062408210595913E-5</c:v>
                </c:pt>
                <c:pt idx="93">
                  <c:v>4.0271154213094207E-5</c:v>
                </c:pt>
                <c:pt idx="94">
                  <c:v>3.9939201098105573E-5</c:v>
                </c:pt>
                <c:pt idx="95">
                  <c:v>3.3451556008678682E-5</c:v>
                </c:pt>
                <c:pt idx="96">
                  <c:v>3.16927868731249E-5</c:v>
                </c:pt>
                <c:pt idx="97">
                  <c:v>2.5761308844775447E-5</c:v>
                </c:pt>
                <c:pt idx="98">
                  <c:v>1.8647611827957722E-5</c:v>
                </c:pt>
                <c:pt idx="99">
                  <c:v>1.4806856050150688E-5</c:v>
                </c:pt>
                <c:pt idx="100">
                  <c:v>1.3665403233698561E-5</c:v>
                </c:pt>
                <c:pt idx="101">
                  <c:v>1.323444655809929E-5</c:v>
                </c:pt>
                <c:pt idx="102">
                  <c:v>1.1609623416312842E-5</c:v>
                </c:pt>
                <c:pt idx="103">
                  <c:v>6.5196756531538628E-6</c:v>
                </c:pt>
                <c:pt idx="104">
                  <c:v>4.0911765487633664E-6</c:v>
                </c:pt>
                <c:pt idx="105">
                  <c:v>3.3632091913321625E-6</c:v>
                </c:pt>
                <c:pt idx="106">
                  <c:v>4.0096442047310711E-6</c:v>
                </c:pt>
                <c:pt idx="107">
                  <c:v>2.978842426608487E-6</c:v>
                </c:pt>
                <c:pt idx="108">
                  <c:v>5.037534113423932E-7</c:v>
                </c:pt>
                <c:pt idx="109">
                  <c:v>1.0395373864117593E-6</c:v>
                </c:pt>
                <c:pt idx="110">
                  <c:v>1.4297278899948846E-6</c:v>
                </c:pt>
                <c:pt idx="111">
                  <c:v>6.7555370769615725E-7</c:v>
                </c:pt>
                <c:pt idx="112">
                  <c:v>5.8237388594496319E-9</c:v>
                </c:pt>
                <c:pt idx="113">
                  <c:v>0</c:v>
                </c:pt>
                <c:pt idx="114">
                  <c:v>1.1065103832954301E-7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12-4775-92F4-4DE8C6CB8912}"/>
            </c:ext>
          </c:extLst>
        </c:ser>
        <c:ser>
          <c:idx val="1"/>
          <c:order val="1"/>
          <c:tx>
            <c:strRef>
              <c:f>'TLF GC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12-4775-92F4-4DE8C6CB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30"/>
          <c:min val="1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0.13305397885367862</c:v>
                </c:pt>
                <c:pt idx="2">
                  <c:v>0.23917789737170936</c:v>
                </c:pt>
                <c:pt idx="3">
                  <c:v>0.30314292525794967</c:v>
                </c:pt>
                <c:pt idx="4">
                  <c:v>0.11347324689082859</c:v>
                </c:pt>
                <c:pt idx="5">
                  <c:v>5.4701858819775781E-2</c:v>
                </c:pt>
                <c:pt idx="6">
                  <c:v>2.9948157282765064E-2</c:v>
                </c:pt>
                <c:pt idx="7">
                  <c:v>2.2276929191520696E-2</c:v>
                </c:pt>
                <c:pt idx="8">
                  <c:v>2.0252242819365277E-2</c:v>
                </c:pt>
                <c:pt idx="9">
                  <c:v>1.8536008421128725E-2</c:v>
                </c:pt>
                <c:pt idx="10">
                  <c:v>1.6743288087162904E-2</c:v>
                </c:pt>
                <c:pt idx="11">
                  <c:v>1.4451520442792827E-2</c:v>
                </c:pt>
                <c:pt idx="12">
                  <c:v>1.07570472754099E-2</c:v>
                </c:pt>
                <c:pt idx="13">
                  <c:v>8.1762588924721696E-3</c:v>
                </c:pt>
                <c:pt idx="14">
                  <c:v>5.1579504078005873E-3</c:v>
                </c:pt>
                <c:pt idx="15">
                  <c:v>3.5933582163951219E-3</c:v>
                </c:pt>
                <c:pt idx="16">
                  <c:v>2.3510888185449296E-3</c:v>
                </c:pt>
                <c:pt idx="17">
                  <c:v>1.4798260714052268E-3</c:v>
                </c:pt>
                <c:pt idx="18">
                  <c:v>7.1807933812679462E-4</c:v>
                </c:pt>
                <c:pt idx="19">
                  <c:v>4.7118479252895303E-4</c:v>
                </c:pt>
                <c:pt idx="20">
                  <c:v>4.1249823101720165E-4</c:v>
                </c:pt>
                <c:pt idx="21">
                  <c:v>3.7508630354472582E-4</c:v>
                </c:pt>
                <c:pt idx="22">
                  <c:v>3.358309773841877E-4</c:v>
                </c:pt>
                <c:pt idx="23">
                  <c:v>2.7545211543749401E-4</c:v>
                </c:pt>
                <c:pt idx="24">
                  <c:v>1.2520001253511109E-4</c:v>
                </c:pt>
                <c:pt idx="25">
                  <c:v>1.0909293875253464E-5</c:v>
                </c:pt>
                <c:pt idx="26">
                  <c:v>2.1153755436779571E-6</c:v>
                </c:pt>
                <c:pt idx="27">
                  <c:v>6.0439301247941641E-8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B0-442C-8A6C-979C13529D3F}"/>
            </c:ext>
          </c:extLst>
        </c:ser>
        <c:ser>
          <c:idx val="1"/>
          <c:order val="1"/>
          <c:tx>
            <c:strRef>
              <c:f>'TLF GC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B0-442C-8A6C-979C13529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0.13305397885367862</c:v>
                </c:pt>
                <c:pt idx="2">
                  <c:v>0.23917789737170936</c:v>
                </c:pt>
                <c:pt idx="3">
                  <c:v>0.30314292525794967</c:v>
                </c:pt>
                <c:pt idx="4">
                  <c:v>0.11347324689082859</c:v>
                </c:pt>
                <c:pt idx="5">
                  <c:v>5.4701858819775781E-2</c:v>
                </c:pt>
                <c:pt idx="6">
                  <c:v>2.9948157282765064E-2</c:v>
                </c:pt>
                <c:pt idx="7">
                  <c:v>2.2276929191520696E-2</c:v>
                </c:pt>
                <c:pt idx="8">
                  <c:v>2.0252242819365277E-2</c:v>
                </c:pt>
                <c:pt idx="9">
                  <c:v>1.8536008421128725E-2</c:v>
                </c:pt>
                <c:pt idx="10">
                  <c:v>1.6743288087162904E-2</c:v>
                </c:pt>
                <c:pt idx="11">
                  <c:v>1.4451520442792827E-2</c:v>
                </c:pt>
                <c:pt idx="12">
                  <c:v>1.07570472754099E-2</c:v>
                </c:pt>
                <c:pt idx="13">
                  <c:v>8.1762588924721696E-3</c:v>
                </c:pt>
                <c:pt idx="14">
                  <c:v>5.1579504078005873E-3</c:v>
                </c:pt>
                <c:pt idx="15">
                  <c:v>3.5933582163951219E-3</c:v>
                </c:pt>
                <c:pt idx="16">
                  <c:v>2.3510888185449296E-3</c:v>
                </c:pt>
                <c:pt idx="17">
                  <c:v>1.4798260714052268E-3</c:v>
                </c:pt>
                <c:pt idx="18">
                  <c:v>7.1807933812679462E-4</c:v>
                </c:pt>
                <c:pt idx="19">
                  <c:v>4.7118479252895303E-4</c:v>
                </c:pt>
                <c:pt idx="20">
                  <c:v>4.1249823101720165E-4</c:v>
                </c:pt>
                <c:pt idx="21">
                  <c:v>3.7508630354472582E-4</c:v>
                </c:pt>
                <c:pt idx="22">
                  <c:v>3.358309773841877E-4</c:v>
                </c:pt>
                <c:pt idx="23">
                  <c:v>2.7545211543749401E-4</c:v>
                </c:pt>
                <c:pt idx="24">
                  <c:v>1.2520001253511109E-4</c:v>
                </c:pt>
                <c:pt idx="25">
                  <c:v>1.0909293875253464E-5</c:v>
                </c:pt>
                <c:pt idx="26">
                  <c:v>2.1153755436779571E-6</c:v>
                </c:pt>
                <c:pt idx="27">
                  <c:v>6.0439301247941641E-8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96-48A8-B164-89DC79F5C80E}"/>
            </c:ext>
          </c:extLst>
        </c:ser>
        <c:ser>
          <c:idx val="1"/>
          <c:order val="1"/>
          <c:tx>
            <c:strRef>
              <c:f>'TLF GC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96-48A8-B164-89DC79F5C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1.5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08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7.3658364559242434E-2</c:v>
                </c:pt>
                <c:pt idx="2">
                  <c:v>0.13195021377145133</c:v>
                </c:pt>
                <c:pt idx="3">
                  <c:v>0.18844151931310177</c:v>
                </c:pt>
                <c:pt idx="4">
                  <c:v>0.10914642137359357</c:v>
                </c:pt>
                <c:pt idx="5">
                  <c:v>9.5124406869156936E-2</c:v>
                </c:pt>
                <c:pt idx="6">
                  <c:v>7.6101147143997794E-2</c:v>
                </c:pt>
                <c:pt idx="7">
                  <c:v>6.309266305970905E-2</c:v>
                </c:pt>
                <c:pt idx="8">
                  <c:v>5.1854380938921335E-2</c:v>
                </c:pt>
                <c:pt idx="9">
                  <c:v>4.1317039946710092E-2</c:v>
                </c:pt>
                <c:pt idx="10">
                  <c:v>3.2097380222901081E-2</c:v>
                </c:pt>
                <c:pt idx="11">
                  <c:v>2.2912428183344019E-2</c:v>
                </c:pt>
                <c:pt idx="12">
                  <c:v>1.8095838115729346E-2</c:v>
                </c:pt>
                <c:pt idx="13">
                  <c:v>1.2303727311777575E-2</c:v>
                </c:pt>
                <c:pt idx="14">
                  <c:v>8.6444147117728555E-3</c:v>
                </c:pt>
                <c:pt idx="15">
                  <c:v>6.7968358919427187E-3</c:v>
                </c:pt>
                <c:pt idx="16">
                  <c:v>6.0286440390175952E-3</c:v>
                </c:pt>
                <c:pt idx="17">
                  <c:v>4.891618835368608E-3</c:v>
                </c:pt>
                <c:pt idx="18">
                  <c:v>4.4547276048483887E-3</c:v>
                </c:pt>
                <c:pt idx="19">
                  <c:v>4.2219733248332492E-3</c:v>
                </c:pt>
                <c:pt idx="20">
                  <c:v>3.5533917919335204E-3</c:v>
                </c:pt>
                <c:pt idx="21">
                  <c:v>3.591218031324379E-3</c:v>
                </c:pt>
                <c:pt idx="22">
                  <c:v>3.2330978347247935E-3</c:v>
                </c:pt>
                <c:pt idx="23">
                  <c:v>3.0748586780877667E-3</c:v>
                </c:pt>
                <c:pt idx="24">
                  <c:v>2.6228883162487853E-3</c:v>
                </c:pt>
                <c:pt idx="25">
                  <c:v>2.3541055521581629E-3</c:v>
                </c:pt>
                <c:pt idx="26">
                  <c:v>2.0108443535734148E-3</c:v>
                </c:pt>
                <c:pt idx="27">
                  <c:v>1.9033092346067734E-3</c:v>
                </c:pt>
                <c:pt idx="28">
                  <c:v>1.8524584414004394E-3</c:v>
                </c:pt>
                <c:pt idx="29">
                  <c:v>1.7783102068621992E-3</c:v>
                </c:pt>
                <c:pt idx="30">
                  <c:v>1.6140173843672762E-3</c:v>
                </c:pt>
                <c:pt idx="31">
                  <c:v>1.5308803732521587E-3</c:v>
                </c:pt>
                <c:pt idx="32">
                  <c:v>1.5031435769577947E-3</c:v>
                </c:pt>
                <c:pt idx="33">
                  <c:v>1.3849319927508625E-3</c:v>
                </c:pt>
                <c:pt idx="34">
                  <c:v>1.3018683594037193E-3</c:v>
                </c:pt>
                <c:pt idx="35">
                  <c:v>1.3215702901048748E-3</c:v>
                </c:pt>
                <c:pt idx="36">
                  <c:v>1.2831203396862327E-3</c:v>
                </c:pt>
                <c:pt idx="37">
                  <c:v>1.1422717140591649E-3</c:v>
                </c:pt>
                <c:pt idx="38">
                  <c:v>1.1590018451573525E-3</c:v>
                </c:pt>
                <c:pt idx="39">
                  <c:v>1.1463441801817498E-3</c:v>
                </c:pt>
                <c:pt idx="40">
                  <c:v>1.0454497492168016E-3</c:v>
                </c:pt>
                <c:pt idx="41">
                  <c:v>9.7948313580771898E-4</c:v>
                </c:pt>
                <c:pt idx="42">
                  <c:v>9.4756380673880793E-4</c:v>
                </c:pt>
                <c:pt idx="43">
                  <c:v>9.5075573964569903E-4</c:v>
                </c:pt>
                <c:pt idx="44">
                  <c:v>8.498979975647378E-4</c:v>
                </c:pt>
                <c:pt idx="45">
                  <c:v>7.9596533810347451E-4</c:v>
                </c:pt>
                <c:pt idx="46">
                  <c:v>6.4267918080472758E-4</c:v>
                </c:pt>
                <c:pt idx="47">
                  <c:v>6.3170920449253862E-4</c:v>
                </c:pt>
                <c:pt idx="48">
                  <c:v>5.848208107568281E-4</c:v>
                </c:pt>
                <c:pt idx="49">
                  <c:v>4.9445608949622152E-4</c:v>
                </c:pt>
                <c:pt idx="50">
                  <c:v>4.2973689814270561E-4</c:v>
                </c:pt>
                <c:pt idx="51">
                  <c:v>3.5980788526299954E-4</c:v>
                </c:pt>
                <c:pt idx="52">
                  <c:v>2.8217420674597017E-4</c:v>
                </c:pt>
                <c:pt idx="53">
                  <c:v>2.1998654838757475E-4</c:v>
                </c:pt>
                <c:pt idx="54">
                  <c:v>1.4286651424636691E-4</c:v>
                </c:pt>
                <c:pt idx="55">
                  <c:v>7.9688256020315598E-5</c:v>
                </c:pt>
                <c:pt idx="56">
                  <c:v>3.9183728098387226E-5</c:v>
                </c:pt>
                <c:pt idx="57">
                  <c:v>1.9114908557359312E-5</c:v>
                </c:pt>
                <c:pt idx="58">
                  <c:v>8.1082433611831249E-6</c:v>
                </c:pt>
                <c:pt idx="59">
                  <c:v>1.1740442875921266E-6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5-450A-88D8-9E1DB7442FF9}"/>
            </c:ext>
          </c:extLst>
        </c:ser>
        <c:ser>
          <c:idx val="1"/>
          <c:order val="1"/>
          <c:tx>
            <c:strRef>
              <c:f>'TLF GC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75-450A-88D8-9E1DB7442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7.3658364559242434E-2</c:v>
                </c:pt>
                <c:pt idx="2">
                  <c:v>0.13195021377145133</c:v>
                </c:pt>
                <c:pt idx="3">
                  <c:v>0.18844151931310177</c:v>
                </c:pt>
                <c:pt idx="4">
                  <c:v>0.10914642137359357</c:v>
                </c:pt>
                <c:pt idx="5">
                  <c:v>9.5124406869156936E-2</c:v>
                </c:pt>
                <c:pt idx="6">
                  <c:v>7.6101147143997794E-2</c:v>
                </c:pt>
                <c:pt idx="7">
                  <c:v>6.309266305970905E-2</c:v>
                </c:pt>
                <c:pt idx="8">
                  <c:v>5.1854380938921335E-2</c:v>
                </c:pt>
                <c:pt idx="9">
                  <c:v>4.1317039946710092E-2</c:v>
                </c:pt>
                <c:pt idx="10">
                  <c:v>3.2097380222901081E-2</c:v>
                </c:pt>
                <c:pt idx="11">
                  <c:v>2.2912428183344019E-2</c:v>
                </c:pt>
                <c:pt idx="12">
                  <c:v>1.8095838115729346E-2</c:v>
                </c:pt>
                <c:pt idx="13">
                  <c:v>1.2303727311777575E-2</c:v>
                </c:pt>
                <c:pt idx="14">
                  <c:v>8.6444147117728555E-3</c:v>
                </c:pt>
                <c:pt idx="15">
                  <c:v>6.7968358919427187E-3</c:v>
                </c:pt>
                <c:pt idx="16">
                  <c:v>6.0286440390175952E-3</c:v>
                </c:pt>
                <c:pt idx="17">
                  <c:v>4.891618835368608E-3</c:v>
                </c:pt>
                <c:pt idx="18">
                  <c:v>4.4547276048483887E-3</c:v>
                </c:pt>
                <c:pt idx="19">
                  <c:v>4.2219733248332492E-3</c:v>
                </c:pt>
                <c:pt idx="20">
                  <c:v>3.5533917919335204E-3</c:v>
                </c:pt>
                <c:pt idx="21">
                  <c:v>3.591218031324379E-3</c:v>
                </c:pt>
                <c:pt idx="22">
                  <c:v>3.2330978347247935E-3</c:v>
                </c:pt>
                <c:pt idx="23">
                  <c:v>3.0748586780877667E-3</c:v>
                </c:pt>
                <c:pt idx="24">
                  <c:v>2.6228883162487853E-3</c:v>
                </c:pt>
                <c:pt idx="25">
                  <c:v>2.3541055521581629E-3</c:v>
                </c:pt>
                <c:pt idx="26">
                  <c:v>2.0108443535734148E-3</c:v>
                </c:pt>
                <c:pt idx="27">
                  <c:v>1.9033092346067734E-3</c:v>
                </c:pt>
                <c:pt idx="28">
                  <c:v>1.8524584414004394E-3</c:v>
                </c:pt>
                <c:pt idx="29">
                  <c:v>1.7783102068621992E-3</c:v>
                </c:pt>
                <c:pt idx="30">
                  <c:v>1.6140173843672762E-3</c:v>
                </c:pt>
                <c:pt idx="31">
                  <c:v>1.5308803732521587E-3</c:v>
                </c:pt>
                <c:pt idx="32">
                  <c:v>1.5031435769577947E-3</c:v>
                </c:pt>
                <c:pt idx="33">
                  <c:v>1.3849319927508625E-3</c:v>
                </c:pt>
                <c:pt idx="34">
                  <c:v>1.3018683594037193E-3</c:v>
                </c:pt>
                <c:pt idx="35">
                  <c:v>1.3215702901048748E-3</c:v>
                </c:pt>
                <c:pt idx="36">
                  <c:v>1.2831203396862327E-3</c:v>
                </c:pt>
                <c:pt idx="37">
                  <c:v>1.1422717140591649E-3</c:v>
                </c:pt>
                <c:pt idx="38">
                  <c:v>1.1590018451573525E-3</c:v>
                </c:pt>
                <c:pt idx="39">
                  <c:v>1.1463441801817498E-3</c:v>
                </c:pt>
                <c:pt idx="40">
                  <c:v>1.0454497492168016E-3</c:v>
                </c:pt>
                <c:pt idx="41">
                  <c:v>9.7948313580771898E-4</c:v>
                </c:pt>
                <c:pt idx="42">
                  <c:v>9.4756380673880793E-4</c:v>
                </c:pt>
                <c:pt idx="43">
                  <c:v>9.5075573964569903E-4</c:v>
                </c:pt>
                <c:pt idx="44">
                  <c:v>8.498979975647378E-4</c:v>
                </c:pt>
                <c:pt idx="45">
                  <c:v>7.9596533810347451E-4</c:v>
                </c:pt>
                <c:pt idx="46">
                  <c:v>6.4267918080472758E-4</c:v>
                </c:pt>
                <c:pt idx="47">
                  <c:v>6.3170920449253862E-4</c:v>
                </c:pt>
                <c:pt idx="48">
                  <c:v>5.848208107568281E-4</c:v>
                </c:pt>
                <c:pt idx="49">
                  <c:v>4.9445608949622152E-4</c:v>
                </c:pt>
                <c:pt idx="50">
                  <c:v>4.2973689814270561E-4</c:v>
                </c:pt>
                <c:pt idx="51">
                  <c:v>3.5980788526299954E-4</c:v>
                </c:pt>
                <c:pt idx="52">
                  <c:v>2.8217420674597017E-4</c:v>
                </c:pt>
                <c:pt idx="53">
                  <c:v>2.1998654838757475E-4</c:v>
                </c:pt>
                <c:pt idx="54">
                  <c:v>1.4286651424636691E-4</c:v>
                </c:pt>
                <c:pt idx="55">
                  <c:v>7.9688256020315598E-5</c:v>
                </c:pt>
                <c:pt idx="56">
                  <c:v>3.9183728098387226E-5</c:v>
                </c:pt>
                <c:pt idx="57">
                  <c:v>1.9114908557359312E-5</c:v>
                </c:pt>
                <c:pt idx="58">
                  <c:v>8.1082433611831249E-6</c:v>
                </c:pt>
                <c:pt idx="59">
                  <c:v>1.1740442875921266E-6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2C-4410-908F-E894C50E8308}"/>
            </c:ext>
          </c:extLst>
        </c:ser>
        <c:ser>
          <c:idx val="1"/>
          <c:order val="1"/>
          <c:tx>
            <c:strRef>
              <c:f>'TLF GC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2C-4410-908F-E894C50E8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'TLF GC - r0'!$CJ$6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'TLF GC - r0'!$CI$7:$CI$15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'TLF GC - r0'!$CJ$7:$CJ$15</c:f>
              <c:numCache>
                <c:formatCode>0.0</c:formatCode>
                <c:ptCount val="9"/>
                <c:pt idx="0">
                  <c:v>31.594167752481841</c:v>
                </c:pt>
                <c:pt idx="1">
                  <c:v>15.597539899895473</c:v>
                </c:pt>
                <c:pt idx="2">
                  <c:v>17.142245409839685</c:v>
                </c:pt>
                <c:pt idx="3">
                  <c:v>8.4368690798004575</c:v>
                </c:pt>
                <c:pt idx="4">
                  <c:v>14.034606789820964</c:v>
                </c:pt>
                <c:pt idx="5">
                  <c:v>31.450737528276967</c:v>
                </c:pt>
                <c:pt idx="6">
                  <c:v>22.059047479417139</c:v>
                </c:pt>
                <c:pt idx="7">
                  <c:v>70.700368454364806</c:v>
                </c:pt>
                <c:pt idx="8">
                  <c:v>65.339950583988013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C60-8A17-4D961F8C000A}"/>
            </c:ext>
          </c:extLst>
        </c:ser>
        <c:ser>
          <c:idx val="1"/>
          <c:order val="1"/>
          <c:tx>
            <c:strRef>
              <c:f>'TLF GC - r0'!$CK$6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'TLF GC - r0'!$CI$7:$CI$15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'TLF GC - r0'!$CK$7:$CK$15</c:f>
              <c:numCache>
                <c:formatCode>0.0</c:formatCode>
                <c:ptCount val="9"/>
                <c:pt idx="0">
                  <c:v>31.828721399999989</c:v>
                </c:pt>
                <c:pt idx="1">
                  <c:v>15.330714199999989</c:v>
                </c:pt>
                <c:pt idx="2">
                  <c:v>17.186377399999991</c:v>
                </c:pt>
                <c:pt idx="3">
                  <c:v>9.1497834000000058</c:v>
                </c:pt>
                <c:pt idx="4">
                  <c:v>12.332930400000004</c:v>
                </c:pt>
                <c:pt idx="5">
                  <c:v>23.897688000000006</c:v>
                </c:pt>
                <c:pt idx="6">
                  <c:v>17.948873600000002</c:v>
                </c:pt>
                <c:pt idx="7">
                  <c:v>36.433482400000031</c:v>
                </c:pt>
                <c:pt idx="8">
                  <c:v>47.447703199999943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7-4C60-8A17-4D961F8C0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8-4261-BAA5-152065CECC9A}"/>
            </c:ext>
          </c:extLst>
        </c:ser>
        <c:ser>
          <c:idx val="1"/>
          <c:order val="1"/>
          <c:tx>
            <c:strRef>
              <c:f>'TLF GC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98-4261-BAA5-152065CEC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70"/>
          <c:min val="7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1.7075481245535335E-2</c:v>
                </c:pt>
                <c:pt idx="2">
                  <c:v>5.1781247055018645E-2</c:v>
                </c:pt>
                <c:pt idx="3">
                  <c:v>0.12154923463066133</c:v>
                </c:pt>
                <c:pt idx="4">
                  <c:v>0.16036104842206872</c:v>
                </c:pt>
                <c:pt idx="5">
                  <c:v>0.13968166277640956</c:v>
                </c:pt>
                <c:pt idx="6">
                  <c:v>0.10768410359107648</c:v>
                </c:pt>
                <c:pt idx="7">
                  <c:v>8.3680991103056948E-2</c:v>
                </c:pt>
                <c:pt idx="8">
                  <c:v>6.2190701972520593E-2</c:v>
                </c:pt>
                <c:pt idx="9">
                  <c:v>5.0607006678482599E-2</c:v>
                </c:pt>
                <c:pt idx="10">
                  <c:v>3.9753737335727388E-2</c:v>
                </c:pt>
                <c:pt idx="11">
                  <c:v>2.928897616815811E-2</c:v>
                </c:pt>
                <c:pt idx="12">
                  <c:v>2.3102674512391074E-2</c:v>
                </c:pt>
                <c:pt idx="13">
                  <c:v>1.8772284525461792E-2</c:v>
                </c:pt>
                <c:pt idx="14">
                  <c:v>1.5365704168538639E-2</c:v>
                </c:pt>
                <c:pt idx="15">
                  <c:v>1.2111163069031566E-2</c:v>
                </c:pt>
                <c:pt idx="16">
                  <c:v>9.8536635673994542E-3</c:v>
                </c:pt>
                <c:pt idx="17">
                  <c:v>8.0982253115934391E-3</c:v>
                </c:pt>
                <c:pt idx="18">
                  <c:v>6.9820906082459543E-3</c:v>
                </c:pt>
                <c:pt idx="19">
                  <c:v>6.105483015994023E-3</c:v>
                </c:pt>
                <c:pt idx="20">
                  <c:v>4.7256026628677335E-3</c:v>
                </c:pt>
                <c:pt idx="21">
                  <c:v>3.8440431498845498E-3</c:v>
                </c:pt>
                <c:pt idx="22">
                  <c:v>3.1233446058339331E-3</c:v>
                </c:pt>
                <c:pt idx="23">
                  <c:v>2.4638922642717534E-3</c:v>
                </c:pt>
                <c:pt idx="24">
                  <c:v>2.0392268341502713E-3</c:v>
                </c:pt>
                <c:pt idx="25">
                  <c:v>1.6223480347273382E-3</c:v>
                </c:pt>
                <c:pt idx="26">
                  <c:v>1.3505099349174121E-3</c:v>
                </c:pt>
                <c:pt idx="27">
                  <c:v>1.1438936889193519E-3</c:v>
                </c:pt>
                <c:pt idx="28">
                  <c:v>1.0146850209079271E-3</c:v>
                </c:pt>
                <c:pt idx="29">
                  <c:v>9.5599123361825831E-4</c:v>
                </c:pt>
                <c:pt idx="30">
                  <c:v>9.1183562690775417E-4</c:v>
                </c:pt>
                <c:pt idx="31">
                  <c:v>8.5424749412815141E-4</c:v>
                </c:pt>
                <c:pt idx="32">
                  <c:v>7.9920001426529589E-4</c:v>
                </c:pt>
                <c:pt idx="33">
                  <c:v>7.654775517082858E-4</c:v>
                </c:pt>
                <c:pt idx="34">
                  <c:v>6.1223854152596055E-4</c:v>
                </c:pt>
                <c:pt idx="35">
                  <c:v>5.3703051027743519E-4</c:v>
                </c:pt>
                <c:pt idx="36">
                  <c:v>5.5968466545176418E-4</c:v>
                </c:pt>
                <c:pt idx="37">
                  <c:v>5.9136049093695014E-4</c:v>
                </c:pt>
                <c:pt idx="38">
                  <c:v>5.6241351488086299E-4</c:v>
                </c:pt>
                <c:pt idx="39">
                  <c:v>5.0537820935629316E-4</c:v>
                </c:pt>
                <c:pt idx="40">
                  <c:v>3.9421288196658208E-4</c:v>
                </c:pt>
                <c:pt idx="41">
                  <c:v>3.5499743370530855E-4</c:v>
                </c:pt>
                <c:pt idx="42">
                  <c:v>3.4384679034847365E-4</c:v>
                </c:pt>
                <c:pt idx="43">
                  <c:v>3.0845408374434284E-4</c:v>
                </c:pt>
                <c:pt idx="44">
                  <c:v>3.0830117407805712E-4</c:v>
                </c:pt>
                <c:pt idx="45">
                  <c:v>2.6031106342838819E-4</c:v>
                </c:pt>
                <c:pt idx="46">
                  <c:v>2.3345777357221313E-4</c:v>
                </c:pt>
                <c:pt idx="47">
                  <c:v>2.5592373223419046E-4</c:v>
                </c:pt>
                <c:pt idx="48">
                  <c:v>2.6609810618320121E-4</c:v>
                </c:pt>
                <c:pt idx="49">
                  <c:v>2.3501039479911418E-4</c:v>
                </c:pt>
                <c:pt idx="50">
                  <c:v>2.3603371333502624E-4</c:v>
                </c:pt>
                <c:pt idx="51">
                  <c:v>2.3686883535858663E-4</c:v>
                </c:pt>
                <c:pt idx="52">
                  <c:v>2.2533003669502651E-4</c:v>
                </c:pt>
                <c:pt idx="53">
                  <c:v>2.2584757710399352E-4</c:v>
                </c:pt>
                <c:pt idx="54">
                  <c:v>2.1234447734276316E-4</c:v>
                </c:pt>
                <c:pt idx="55">
                  <c:v>2.0097035062751074E-4</c:v>
                </c:pt>
                <c:pt idx="56">
                  <c:v>1.8310344423612664E-4</c:v>
                </c:pt>
                <c:pt idx="57">
                  <c:v>1.7842205599137952E-4</c:v>
                </c:pt>
                <c:pt idx="58">
                  <c:v>1.7395238882302798E-4</c:v>
                </c:pt>
                <c:pt idx="59">
                  <c:v>1.7773984363410482E-4</c:v>
                </c:pt>
                <c:pt idx="60">
                  <c:v>1.5944949508992951E-4</c:v>
                </c:pt>
                <c:pt idx="61">
                  <c:v>1.7080009724113794E-4</c:v>
                </c:pt>
                <c:pt idx="62">
                  <c:v>1.7632836979146748E-4</c:v>
                </c:pt>
                <c:pt idx="63">
                  <c:v>1.2949096277995234E-4</c:v>
                </c:pt>
                <c:pt idx="64">
                  <c:v>1.2006937488034822E-4</c:v>
                </c:pt>
                <c:pt idx="65">
                  <c:v>1.1465872515023847E-4</c:v>
                </c:pt>
                <c:pt idx="66">
                  <c:v>1.0551943201916182E-4</c:v>
                </c:pt>
                <c:pt idx="67">
                  <c:v>9.9850012084568576E-5</c:v>
                </c:pt>
                <c:pt idx="68">
                  <c:v>8.9805023237799622E-5</c:v>
                </c:pt>
                <c:pt idx="69">
                  <c:v>8.7240845757008493E-5</c:v>
                </c:pt>
                <c:pt idx="70">
                  <c:v>8.6335150041316224E-5</c:v>
                </c:pt>
                <c:pt idx="71">
                  <c:v>7.3184918740745153E-5</c:v>
                </c:pt>
                <c:pt idx="72">
                  <c:v>6.856234190610793E-5</c:v>
                </c:pt>
                <c:pt idx="73">
                  <c:v>7.4243524122723155E-5</c:v>
                </c:pt>
                <c:pt idx="74">
                  <c:v>7.0303159645360619E-5</c:v>
                </c:pt>
                <c:pt idx="75">
                  <c:v>6.4939559043338798E-5</c:v>
                </c:pt>
                <c:pt idx="76">
                  <c:v>5.8423254803163167E-5</c:v>
                </c:pt>
                <c:pt idx="77">
                  <c:v>5.1683467204569946E-5</c:v>
                </c:pt>
                <c:pt idx="78">
                  <c:v>4.3132288174592173E-5</c:v>
                </c:pt>
                <c:pt idx="79">
                  <c:v>3.2616808046944115E-5</c:v>
                </c:pt>
                <c:pt idx="80">
                  <c:v>2.9946770027955188E-5</c:v>
                </c:pt>
                <c:pt idx="81">
                  <c:v>2.1289730459779613E-5</c:v>
                </c:pt>
                <c:pt idx="82">
                  <c:v>1.4926335885889685E-5</c:v>
                </c:pt>
                <c:pt idx="83">
                  <c:v>9.2686782333184166E-6</c:v>
                </c:pt>
                <c:pt idx="84">
                  <c:v>4.8695847570987611E-6</c:v>
                </c:pt>
                <c:pt idx="85">
                  <c:v>1.7172931752087421E-6</c:v>
                </c:pt>
                <c:pt idx="86">
                  <c:v>1.1409413561318354E-6</c:v>
                </c:pt>
                <c:pt idx="87">
                  <c:v>6.5868779323075043E-7</c:v>
                </c:pt>
                <c:pt idx="88">
                  <c:v>3.7639302470328596E-7</c:v>
                </c:pt>
                <c:pt idx="89">
                  <c:v>5.8811410109888431E-8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05-45E8-B07B-07508F3485CB}"/>
            </c:ext>
          </c:extLst>
        </c:ser>
        <c:ser>
          <c:idx val="1"/>
          <c:order val="1"/>
          <c:tx>
            <c:strRef>
              <c:f>'TLF GC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05-45E8-B07B-07508F348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8.7013178235830657E-2</c:v>
                </c:pt>
                <c:pt idx="2">
                  <c:v>0.11655869144221845</c:v>
                </c:pt>
                <c:pt idx="3">
                  <c:v>0.12333177544436354</c:v>
                </c:pt>
                <c:pt idx="4">
                  <c:v>0.11525855630119346</c:v>
                </c:pt>
                <c:pt idx="5">
                  <c:v>9.8633508596036604E-2</c:v>
                </c:pt>
                <c:pt idx="6">
                  <c:v>7.7564036725988134E-2</c:v>
                </c:pt>
                <c:pt idx="7">
                  <c:v>5.7240253850720207E-2</c:v>
                </c:pt>
                <c:pt idx="8">
                  <c:v>4.5540554665468261E-2</c:v>
                </c:pt>
                <c:pt idx="9">
                  <c:v>3.5785026254230114E-2</c:v>
                </c:pt>
                <c:pt idx="10">
                  <c:v>2.8547501989913338E-2</c:v>
                </c:pt>
                <c:pt idx="11">
                  <c:v>2.3961761889727793E-2</c:v>
                </c:pt>
                <c:pt idx="12">
                  <c:v>2.1091567135281198E-2</c:v>
                </c:pt>
                <c:pt idx="13">
                  <c:v>1.8328616531931366E-2</c:v>
                </c:pt>
                <c:pt idx="14">
                  <c:v>1.5993550581932449E-2</c:v>
                </c:pt>
                <c:pt idx="15">
                  <c:v>1.4381009705400584E-2</c:v>
                </c:pt>
                <c:pt idx="16">
                  <c:v>1.2664532561444118E-2</c:v>
                </c:pt>
                <c:pt idx="17">
                  <c:v>1.0758609192389756E-2</c:v>
                </c:pt>
                <c:pt idx="18">
                  <c:v>9.2612181924563563E-3</c:v>
                </c:pt>
                <c:pt idx="19">
                  <c:v>8.2575608611576649E-3</c:v>
                </c:pt>
                <c:pt idx="20">
                  <c:v>7.1753005264729832E-3</c:v>
                </c:pt>
                <c:pt idx="21">
                  <c:v>6.3796001742369504E-3</c:v>
                </c:pt>
                <c:pt idx="22">
                  <c:v>5.7019761273762589E-3</c:v>
                </c:pt>
                <c:pt idx="23">
                  <c:v>5.0484361525688212E-3</c:v>
                </c:pt>
                <c:pt idx="24">
                  <c:v>4.5985377663291882E-3</c:v>
                </c:pt>
                <c:pt idx="25">
                  <c:v>4.0467006550937486E-3</c:v>
                </c:pt>
                <c:pt idx="26">
                  <c:v>3.5998364367998904E-3</c:v>
                </c:pt>
                <c:pt idx="27">
                  <c:v>3.2762316514662821E-3</c:v>
                </c:pt>
                <c:pt idx="28">
                  <c:v>3.0241947929764506E-3</c:v>
                </c:pt>
                <c:pt idx="29">
                  <c:v>2.6445831110315154E-3</c:v>
                </c:pt>
                <c:pt idx="30">
                  <c:v>2.3175190248153946E-3</c:v>
                </c:pt>
                <c:pt idx="31">
                  <c:v>2.1617019797613899E-3</c:v>
                </c:pt>
                <c:pt idx="32">
                  <c:v>1.771718218907775E-3</c:v>
                </c:pt>
                <c:pt idx="33">
                  <c:v>1.5878948136786772E-3</c:v>
                </c:pt>
                <c:pt idx="34">
                  <c:v>1.4065668805508535E-3</c:v>
                </c:pt>
                <c:pt idx="35">
                  <c:v>1.358078430807076E-3</c:v>
                </c:pt>
                <c:pt idx="36">
                  <c:v>1.1318261761174577E-3</c:v>
                </c:pt>
                <c:pt idx="37">
                  <c:v>1.1157148025627902E-3</c:v>
                </c:pt>
                <c:pt idx="38">
                  <c:v>1.0757406590315279E-3</c:v>
                </c:pt>
                <c:pt idx="39">
                  <c:v>8.8926454075195077E-4</c:v>
                </c:pt>
                <c:pt idx="40">
                  <c:v>8.4727247170588924E-4</c:v>
                </c:pt>
                <c:pt idx="41">
                  <c:v>8.1090031065919642E-4</c:v>
                </c:pt>
                <c:pt idx="42">
                  <c:v>7.3624580221991177E-4</c:v>
                </c:pt>
                <c:pt idx="43">
                  <c:v>7.6081906833735924E-4</c:v>
                </c:pt>
                <c:pt idx="44">
                  <c:v>7.3245454822240986E-4</c:v>
                </c:pt>
                <c:pt idx="45">
                  <c:v>6.584144442327971E-4</c:v>
                </c:pt>
                <c:pt idx="46">
                  <c:v>5.9371852924317112E-4</c:v>
                </c:pt>
                <c:pt idx="47">
                  <c:v>6.0774209241672573E-4</c:v>
                </c:pt>
                <c:pt idx="48">
                  <c:v>6.4641754218233076E-4</c:v>
                </c:pt>
                <c:pt idx="49">
                  <c:v>6.1158576006396261E-4</c:v>
                </c:pt>
                <c:pt idx="50">
                  <c:v>6.2572579801470623E-4</c:v>
                </c:pt>
                <c:pt idx="51">
                  <c:v>5.9074259868599228E-4</c:v>
                </c:pt>
                <c:pt idx="52">
                  <c:v>5.8207105152427181E-4</c:v>
                </c:pt>
                <c:pt idx="53">
                  <c:v>6.1375219091967781E-4</c:v>
                </c:pt>
                <c:pt idx="54">
                  <c:v>5.8286016813972723E-4</c:v>
                </c:pt>
                <c:pt idx="55">
                  <c:v>5.2183903237041404E-4</c:v>
                </c:pt>
                <c:pt idx="56">
                  <c:v>5.011472882027894E-4</c:v>
                </c:pt>
                <c:pt idx="57">
                  <c:v>4.7718551466558395E-4</c:v>
                </c:pt>
                <c:pt idx="58">
                  <c:v>4.7075610696475147E-4</c:v>
                </c:pt>
                <c:pt idx="59">
                  <c:v>4.2217156552979297E-4</c:v>
                </c:pt>
                <c:pt idx="60">
                  <c:v>4.0514586497419203E-4</c:v>
                </c:pt>
                <c:pt idx="61">
                  <c:v>4.3862945154659764E-4</c:v>
                </c:pt>
                <c:pt idx="62">
                  <c:v>4.0953405220478723E-4</c:v>
                </c:pt>
                <c:pt idx="63">
                  <c:v>3.5941495558036376E-4</c:v>
                </c:pt>
                <c:pt idx="64">
                  <c:v>3.6002062442174647E-4</c:v>
                </c:pt>
                <c:pt idx="65">
                  <c:v>3.3306544911078395E-4</c:v>
                </c:pt>
                <c:pt idx="66">
                  <c:v>3.128599871379234E-4</c:v>
                </c:pt>
                <c:pt idx="67">
                  <c:v>3.1103715687491568E-4</c:v>
                </c:pt>
                <c:pt idx="68">
                  <c:v>3.8102102674892187E-4</c:v>
                </c:pt>
                <c:pt idx="69">
                  <c:v>2.7416997802516975E-4</c:v>
                </c:pt>
                <c:pt idx="70">
                  <c:v>2.299736238208065E-4</c:v>
                </c:pt>
                <c:pt idx="71">
                  <c:v>2.235675110754119E-4</c:v>
                </c:pt>
                <c:pt idx="72">
                  <c:v>2.5415378756524134E-4</c:v>
                </c:pt>
                <c:pt idx="73">
                  <c:v>2.2133410722281299E-4</c:v>
                </c:pt>
                <c:pt idx="74">
                  <c:v>1.9149909304585252E-4</c:v>
                </c:pt>
                <c:pt idx="75">
                  <c:v>2.3300487989715005E-4</c:v>
                </c:pt>
                <c:pt idx="76">
                  <c:v>2.0190029064882955E-4</c:v>
                </c:pt>
                <c:pt idx="77">
                  <c:v>1.9621340965257698E-4</c:v>
                </c:pt>
                <c:pt idx="78">
                  <c:v>1.8394570374514636E-4</c:v>
                </c:pt>
                <c:pt idx="79">
                  <c:v>1.5822516107238705E-4</c:v>
                </c:pt>
                <c:pt idx="80">
                  <c:v>1.3277833412602189E-4</c:v>
                </c:pt>
                <c:pt idx="81">
                  <c:v>1.2010587836785949E-4</c:v>
                </c:pt>
                <c:pt idx="82">
                  <c:v>1.3030324511075579E-4</c:v>
                </c:pt>
                <c:pt idx="83">
                  <c:v>1.2853865223634255E-4</c:v>
                </c:pt>
                <c:pt idx="84">
                  <c:v>1.09148513703805E-4</c:v>
                </c:pt>
                <c:pt idx="85">
                  <c:v>9.2294613444557759E-5</c:v>
                </c:pt>
                <c:pt idx="86">
                  <c:v>8.9586574874913683E-5</c:v>
                </c:pt>
                <c:pt idx="87">
                  <c:v>8.1104299226125284E-5</c:v>
                </c:pt>
                <c:pt idx="88">
                  <c:v>8.6767885266940067E-5</c:v>
                </c:pt>
                <c:pt idx="89">
                  <c:v>5.8994474646224767E-5</c:v>
                </c:pt>
                <c:pt idx="90">
                  <c:v>4.9621166951940585E-5</c:v>
                </c:pt>
                <c:pt idx="91">
                  <c:v>5.341533281887202E-5</c:v>
                </c:pt>
                <c:pt idx="92">
                  <c:v>4.4062408210595913E-5</c:v>
                </c:pt>
                <c:pt idx="93">
                  <c:v>4.0271154213094207E-5</c:v>
                </c:pt>
                <c:pt idx="94">
                  <c:v>3.9939201098105573E-5</c:v>
                </c:pt>
                <c:pt idx="95">
                  <c:v>3.3451556008678682E-5</c:v>
                </c:pt>
                <c:pt idx="96">
                  <c:v>3.16927868731249E-5</c:v>
                </c:pt>
                <c:pt idx="97">
                  <c:v>2.5761308844775447E-5</c:v>
                </c:pt>
                <c:pt idx="98">
                  <c:v>1.8647611827957722E-5</c:v>
                </c:pt>
                <c:pt idx="99">
                  <c:v>1.4806856050150688E-5</c:v>
                </c:pt>
                <c:pt idx="100">
                  <c:v>1.3665403233698561E-5</c:v>
                </c:pt>
                <c:pt idx="101">
                  <c:v>1.323444655809929E-5</c:v>
                </c:pt>
                <c:pt idx="102">
                  <c:v>1.1609623416312842E-5</c:v>
                </c:pt>
                <c:pt idx="103">
                  <c:v>6.5196756531538628E-6</c:v>
                </c:pt>
                <c:pt idx="104">
                  <c:v>4.0911765487633664E-6</c:v>
                </c:pt>
                <c:pt idx="105">
                  <c:v>3.3632091913321625E-6</c:v>
                </c:pt>
                <c:pt idx="106">
                  <c:v>4.0096442047310711E-6</c:v>
                </c:pt>
                <c:pt idx="107">
                  <c:v>2.978842426608487E-6</c:v>
                </c:pt>
                <c:pt idx="108">
                  <c:v>5.037534113423932E-7</c:v>
                </c:pt>
                <c:pt idx="109">
                  <c:v>1.0395373864117593E-6</c:v>
                </c:pt>
                <c:pt idx="110">
                  <c:v>1.4297278899948846E-6</c:v>
                </c:pt>
                <c:pt idx="111">
                  <c:v>6.7555370769615725E-7</c:v>
                </c:pt>
                <c:pt idx="112">
                  <c:v>5.8237388594496319E-9</c:v>
                </c:pt>
                <c:pt idx="113">
                  <c:v>0</c:v>
                </c:pt>
                <c:pt idx="114">
                  <c:v>1.1065103832954301E-7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7F-4EC4-9A2F-BE2F419AA3EC}"/>
            </c:ext>
          </c:extLst>
        </c:ser>
        <c:ser>
          <c:idx val="1"/>
          <c:order val="1"/>
          <c:tx>
            <c:strRef>
              <c:f>'TLF GC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7F-4EC4-9A2F-BE2F419AA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5"/>
          <c:min val="5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2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0.13305397885367862</c:v>
                </c:pt>
                <c:pt idx="2">
                  <c:v>0.23917789737170936</c:v>
                </c:pt>
                <c:pt idx="3">
                  <c:v>0.30314292525794967</c:v>
                </c:pt>
                <c:pt idx="4">
                  <c:v>0.11347324689082859</c:v>
                </c:pt>
                <c:pt idx="5">
                  <c:v>5.4701858819775781E-2</c:v>
                </c:pt>
                <c:pt idx="6">
                  <c:v>2.9948157282765064E-2</c:v>
                </c:pt>
                <c:pt idx="7">
                  <c:v>2.2276929191520696E-2</c:v>
                </c:pt>
                <c:pt idx="8">
                  <c:v>2.0252242819365277E-2</c:v>
                </c:pt>
                <c:pt idx="9">
                  <c:v>1.8536008421128725E-2</c:v>
                </c:pt>
                <c:pt idx="10">
                  <c:v>1.6743288087162904E-2</c:v>
                </c:pt>
                <c:pt idx="11">
                  <c:v>1.4451520442792827E-2</c:v>
                </c:pt>
                <c:pt idx="12">
                  <c:v>1.07570472754099E-2</c:v>
                </c:pt>
                <c:pt idx="13">
                  <c:v>8.1762588924721696E-3</c:v>
                </c:pt>
                <c:pt idx="14">
                  <c:v>5.1579504078005873E-3</c:v>
                </c:pt>
                <c:pt idx="15">
                  <c:v>3.5933582163951219E-3</c:v>
                </c:pt>
                <c:pt idx="16">
                  <c:v>2.3510888185449296E-3</c:v>
                </c:pt>
                <c:pt idx="17">
                  <c:v>1.4798260714052268E-3</c:v>
                </c:pt>
                <c:pt idx="18">
                  <c:v>7.1807933812679462E-4</c:v>
                </c:pt>
                <c:pt idx="19">
                  <c:v>4.7118479252895303E-4</c:v>
                </c:pt>
                <c:pt idx="20">
                  <c:v>4.1249823101720165E-4</c:v>
                </c:pt>
                <c:pt idx="21">
                  <c:v>3.7508630354472582E-4</c:v>
                </c:pt>
                <c:pt idx="22">
                  <c:v>3.358309773841877E-4</c:v>
                </c:pt>
                <c:pt idx="23">
                  <c:v>2.7545211543749401E-4</c:v>
                </c:pt>
                <c:pt idx="24">
                  <c:v>1.2520001253511109E-4</c:v>
                </c:pt>
                <c:pt idx="25">
                  <c:v>1.0909293875253464E-5</c:v>
                </c:pt>
                <c:pt idx="26">
                  <c:v>2.1153755436779571E-6</c:v>
                </c:pt>
                <c:pt idx="27">
                  <c:v>6.0439301247941641E-8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80-49C6-8E91-2DB1A25ADD32}"/>
            </c:ext>
          </c:extLst>
        </c:ser>
        <c:ser>
          <c:idx val="1"/>
          <c:order val="1"/>
          <c:tx>
            <c:strRef>
              <c:f>'TLF GC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80-49C6-8E91-2DB1A25AD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1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7.3658364559242434E-2</c:v>
                </c:pt>
                <c:pt idx="2">
                  <c:v>0.13195021377145133</c:v>
                </c:pt>
                <c:pt idx="3">
                  <c:v>0.18844151931310177</c:v>
                </c:pt>
                <c:pt idx="4">
                  <c:v>0.10914642137359357</c:v>
                </c:pt>
                <c:pt idx="5">
                  <c:v>9.5124406869156936E-2</c:v>
                </c:pt>
                <c:pt idx="6">
                  <c:v>7.6101147143997794E-2</c:v>
                </c:pt>
                <c:pt idx="7">
                  <c:v>6.309266305970905E-2</c:v>
                </c:pt>
                <c:pt idx="8">
                  <c:v>5.1854380938921335E-2</c:v>
                </c:pt>
                <c:pt idx="9">
                  <c:v>4.1317039946710092E-2</c:v>
                </c:pt>
                <c:pt idx="10">
                  <c:v>3.2097380222901081E-2</c:v>
                </c:pt>
                <c:pt idx="11">
                  <c:v>2.2912428183344019E-2</c:v>
                </c:pt>
                <c:pt idx="12">
                  <c:v>1.8095838115729346E-2</c:v>
                </c:pt>
                <c:pt idx="13">
                  <c:v>1.2303727311777575E-2</c:v>
                </c:pt>
                <c:pt idx="14">
                  <c:v>8.6444147117728555E-3</c:v>
                </c:pt>
                <c:pt idx="15">
                  <c:v>6.7968358919427187E-3</c:v>
                </c:pt>
                <c:pt idx="16">
                  <c:v>6.0286440390175952E-3</c:v>
                </c:pt>
                <c:pt idx="17">
                  <c:v>4.891618835368608E-3</c:v>
                </c:pt>
                <c:pt idx="18">
                  <c:v>4.4547276048483887E-3</c:v>
                </c:pt>
                <c:pt idx="19">
                  <c:v>4.2219733248332492E-3</c:v>
                </c:pt>
                <c:pt idx="20">
                  <c:v>3.5533917919335204E-3</c:v>
                </c:pt>
                <c:pt idx="21">
                  <c:v>3.591218031324379E-3</c:v>
                </c:pt>
                <c:pt idx="22">
                  <c:v>3.2330978347247935E-3</c:v>
                </c:pt>
                <c:pt idx="23">
                  <c:v>3.0748586780877667E-3</c:v>
                </c:pt>
                <c:pt idx="24">
                  <c:v>2.6228883162487853E-3</c:v>
                </c:pt>
                <c:pt idx="25">
                  <c:v>2.3541055521581629E-3</c:v>
                </c:pt>
                <c:pt idx="26">
                  <c:v>2.0108443535734148E-3</c:v>
                </c:pt>
                <c:pt idx="27">
                  <c:v>1.9033092346067734E-3</c:v>
                </c:pt>
                <c:pt idx="28">
                  <c:v>1.8524584414004394E-3</c:v>
                </c:pt>
                <c:pt idx="29">
                  <c:v>1.7783102068621992E-3</c:v>
                </c:pt>
                <c:pt idx="30">
                  <c:v>1.6140173843672762E-3</c:v>
                </c:pt>
                <c:pt idx="31">
                  <c:v>1.5308803732521587E-3</c:v>
                </c:pt>
                <c:pt idx="32">
                  <c:v>1.5031435769577947E-3</c:v>
                </c:pt>
                <c:pt idx="33">
                  <c:v>1.3849319927508625E-3</c:v>
                </c:pt>
                <c:pt idx="34">
                  <c:v>1.3018683594037193E-3</c:v>
                </c:pt>
                <c:pt idx="35">
                  <c:v>1.3215702901048748E-3</c:v>
                </c:pt>
                <c:pt idx="36">
                  <c:v>1.2831203396862327E-3</c:v>
                </c:pt>
                <c:pt idx="37">
                  <c:v>1.1422717140591649E-3</c:v>
                </c:pt>
                <c:pt idx="38">
                  <c:v>1.1590018451573525E-3</c:v>
                </c:pt>
                <c:pt idx="39">
                  <c:v>1.1463441801817498E-3</c:v>
                </c:pt>
                <c:pt idx="40">
                  <c:v>1.0454497492168016E-3</c:v>
                </c:pt>
                <c:pt idx="41">
                  <c:v>9.7948313580771898E-4</c:v>
                </c:pt>
                <c:pt idx="42">
                  <c:v>9.4756380673880793E-4</c:v>
                </c:pt>
                <c:pt idx="43">
                  <c:v>9.5075573964569903E-4</c:v>
                </c:pt>
                <c:pt idx="44">
                  <c:v>8.498979975647378E-4</c:v>
                </c:pt>
                <c:pt idx="45">
                  <c:v>7.9596533810347451E-4</c:v>
                </c:pt>
                <c:pt idx="46">
                  <c:v>6.4267918080472758E-4</c:v>
                </c:pt>
                <c:pt idx="47">
                  <c:v>6.3170920449253862E-4</c:v>
                </c:pt>
                <c:pt idx="48">
                  <c:v>5.848208107568281E-4</c:v>
                </c:pt>
                <c:pt idx="49">
                  <c:v>4.9445608949622152E-4</c:v>
                </c:pt>
                <c:pt idx="50">
                  <c:v>4.2973689814270561E-4</c:v>
                </c:pt>
                <c:pt idx="51">
                  <c:v>3.5980788526299954E-4</c:v>
                </c:pt>
                <c:pt idx="52">
                  <c:v>2.8217420674597017E-4</c:v>
                </c:pt>
                <c:pt idx="53">
                  <c:v>2.1998654838757475E-4</c:v>
                </c:pt>
                <c:pt idx="54">
                  <c:v>1.4286651424636691E-4</c:v>
                </c:pt>
                <c:pt idx="55">
                  <c:v>7.9688256020315598E-5</c:v>
                </c:pt>
                <c:pt idx="56">
                  <c:v>3.9183728098387226E-5</c:v>
                </c:pt>
                <c:pt idx="57">
                  <c:v>1.9114908557359312E-5</c:v>
                </c:pt>
                <c:pt idx="58">
                  <c:v>8.1082433611831249E-6</c:v>
                </c:pt>
                <c:pt idx="59">
                  <c:v>1.1740442875921266E-6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F-4ED7-92EE-DCCA20C6D6CF}"/>
            </c:ext>
          </c:extLst>
        </c:ser>
        <c:ser>
          <c:idx val="1"/>
          <c:order val="1"/>
          <c:tx>
            <c:strRef>
              <c:f>'TLF GC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F-4ED7-92EE-DCCA20C6D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5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1.5000000000000003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09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3.3254320336201179E-5</c:v>
                </c:pt>
                <c:pt idx="2">
                  <c:v>8.0171146810530287E-4</c:v>
                </c:pt>
                <c:pt idx="3">
                  <c:v>2.3289788735459762E-3</c:v>
                </c:pt>
                <c:pt idx="4">
                  <c:v>5.056460581120816E-3</c:v>
                </c:pt>
                <c:pt idx="5">
                  <c:v>4.4874273963678907E-2</c:v>
                </c:pt>
                <c:pt idx="6">
                  <c:v>0.13844534326968241</c:v>
                </c:pt>
                <c:pt idx="7">
                  <c:v>0.13542806270917768</c:v>
                </c:pt>
                <c:pt idx="8">
                  <c:v>5.6500345131218488E-2</c:v>
                </c:pt>
                <c:pt idx="9">
                  <c:v>5.2193283207674093E-2</c:v>
                </c:pt>
                <c:pt idx="10">
                  <c:v>4.5947588524530118E-2</c:v>
                </c:pt>
                <c:pt idx="11">
                  <c:v>3.5688238550808091E-2</c:v>
                </c:pt>
                <c:pt idx="12">
                  <c:v>3.1315138566596047E-2</c:v>
                </c:pt>
                <c:pt idx="13">
                  <c:v>2.7258033055578713E-2</c:v>
                </c:pt>
                <c:pt idx="14">
                  <c:v>2.7104231824023779E-2</c:v>
                </c:pt>
                <c:pt idx="15">
                  <c:v>2.5895703941805567E-2</c:v>
                </c:pt>
                <c:pt idx="16">
                  <c:v>2.4742077060142399E-2</c:v>
                </c:pt>
                <c:pt idx="17">
                  <c:v>2.3679350549398234E-2</c:v>
                </c:pt>
                <c:pt idx="18">
                  <c:v>2.0725362999533415E-2</c:v>
                </c:pt>
                <c:pt idx="19">
                  <c:v>2.2347922855937497E-2</c:v>
                </c:pt>
                <c:pt idx="20">
                  <c:v>2.6903451021993888E-2</c:v>
                </c:pt>
                <c:pt idx="21">
                  <c:v>2.6794511750892508E-2</c:v>
                </c:pt>
                <c:pt idx="22">
                  <c:v>2.7212308365116435E-2</c:v>
                </c:pt>
                <c:pt idx="23">
                  <c:v>2.148503598721371E-2</c:v>
                </c:pt>
                <c:pt idx="24">
                  <c:v>1.7922431631195782E-2</c:v>
                </c:pt>
                <c:pt idx="25">
                  <c:v>1.7727297789222978E-2</c:v>
                </c:pt>
                <c:pt idx="26">
                  <c:v>2.0154078873757735E-2</c:v>
                </c:pt>
                <c:pt idx="27">
                  <c:v>1.8584223977886501E-2</c:v>
                </c:pt>
                <c:pt idx="28">
                  <c:v>1.4273711134307218E-2</c:v>
                </c:pt>
                <c:pt idx="29">
                  <c:v>1.1349762274746095E-2</c:v>
                </c:pt>
                <c:pt idx="30">
                  <c:v>7.3042644038461123E-3</c:v>
                </c:pt>
                <c:pt idx="31">
                  <c:v>7.9417434502910261E-3</c:v>
                </c:pt>
                <c:pt idx="32">
                  <c:v>5.2412416629889526E-3</c:v>
                </c:pt>
                <c:pt idx="33">
                  <c:v>4.7108195676263849E-3</c:v>
                </c:pt>
                <c:pt idx="34">
                  <c:v>3.2226887325813827E-3</c:v>
                </c:pt>
                <c:pt idx="35">
                  <c:v>1.9185546793965876E-3</c:v>
                </c:pt>
                <c:pt idx="36">
                  <c:v>2.6266991565559281E-3</c:v>
                </c:pt>
                <c:pt idx="37">
                  <c:v>2.2773719330242302E-3</c:v>
                </c:pt>
                <c:pt idx="38">
                  <c:v>1.9440444296542892E-3</c:v>
                </c:pt>
                <c:pt idx="39">
                  <c:v>2.1694522519331624E-3</c:v>
                </c:pt>
                <c:pt idx="40">
                  <c:v>1.693382147120093E-3</c:v>
                </c:pt>
                <c:pt idx="41">
                  <c:v>8.8163163891329577E-4</c:v>
                </c:pt>
                <c:pt idx="42">
                  <c:v>1.767420067868617E-3</c:v>
                </c:pt>
                <c:pt idx="43">
                  <c:v>1.4457002046160288E-3</c:v>
                </c:pt>
                <c:pt idx="44">
                  <c:v>1.0167665302795094E-3</c:v>
                </c:pt>
                <c:pt idx="45">
                  <c:v>1.1381761715069611E-3</c:v>
                </c:pt>
                <c:pt idx="46">
                  <c:v>1.5535414557063039E-3</c:v>
                </c:pt>
                <c:pt idx="47">
                  <c:v>1.3360550635075166E-3</c:v>
                </c:pt>
                <c:pt idx="48">
                  <c:v>1.255664312694766E-3</c:v>
                </c:pt>
                <c:pt idx="49">
                  <c:v>1.1232744713563047E-3</c:v>
                </c:pt>
                <c:pt idx="50">
                  <c:v>1.3158985533037342E-3</c:v>
                </c:pt>
                <c:pt idx="51">
                  <c:v>1.2550368726884226E-3</c:v>
                </c:pt>
                <c:pt idx="52">
                  <c:v>1.3802895839547277E-3</c:v>
                </c:pt>
                <c:pt idx="53">
                  <c:v>1.1675089918035159E-3</c:v>
                </c:pt>
                <c:pt idx="54">
                  <c:v>1.0013942501240958E-3</c:v>
                </c:pt>
                <c:pt idx="55">
                  <c:v>1.0250801103635597E-3</c:v>
                </c:pt>
                <c:pt idx="56">
                  <c:v>1.0034334301447119E-3</c:v>
                </c:pt>
                <c:pt idx="57">
                  <c:v>7.6641796774848555E-4</c:v>
                </c:pt>
                <c:pt idx="58">
                  <c:v>1.0730792708488312E-3</c:v>
                </c:pt>
                <c:pt idx="59">
                  <c:v>7.5990827768267265E-4</c:v>
                </c:pt>
                <c:pt idx="60">
                  <c:v>9.508068996126577E-4</c:v>
                </c:pt>
                <c:pt idx="61">
                  <c:v>4.8187392487174534E-4</c:v>
                </c:pt>
                <c:pt idx="62">
                  <c:v>6.3245952639416582E-4</c:v>
                </c:pt>
                <c:pt idx="63">
                  <c:v>7.5504561763351115E-4</c:v>
                </c:pt>
                <c:pt idx="64">
                  <c:v>6.4547890652579183E-4</c:v>
                </c:pt>
                <c:pt idx="65">
                  <c:v>6.7018435677556384E-4</c:v>
                </c:pt>
                <c:pt idx="66">
                  <c:v>8.5010277859453903E-4</c:v>
                </c:pt>
                <c:pt idx="67">
                  <c:v>4.9661876502081568E-4</c:v>
                </c:pt>
                <c:pt idx="68">
                  <c:v>8.4665185855965026E-4</c:v>
                </c:pt>
                <c:pt idx="69">
                  <c:v>6.0226397608888866E-4</c:v>
                </c:pt>
                <c:pt idx="70">
                  <c:v>7.1269341720533042E-4</c:v>
                </c:pt>
                <c:pt idx="71">
                  <c:v>5.1842230524124942E-4</c:v>
                </c:pt>
                <c:pt idx="72">
                  <c:v>3.389744634270318E-4</c:v>
                </c:pt>
                <c:pt idx="73">
                  <c:v>1.89879031919677E-4</c:v>
                </c:pt>
                <c:pt idx="74">
                  <c:v>3.3858231342306715E-4</c:v>
                </c:pt>
                <c:pt idx="75">
                  <c:v>3.1442587317884559E-4</c:v>
                </c:pt>
                <c:pt idx="76">
                  <c:v>1.8603596188082356E-4</c:v>
                </c:pt>
                <c:pt idx="77">
                  <c:v>2.5874057261586714E-4</c:v>
                </c:pt>
                <c:pt idx="78">
                  <c:v>1.8627125188320234E-4</c:v>
                </c:pt>
                <c:pt idx="79">
                  <c:v>2.4038795243032216E-4</c:v>
                </c:pt>
                <c:pt idx="80">
                  <c:v>1.3529175136779961E-4</c:v>
                </c:pt>
                <c:pt idx="81">
                  <c:v>2.0807479210363611E-4</c:v>
                </c:pt>
                <c:pt idx="82">
                  <c:v>1.01409991025255E-4</c:v>
                </c:pt>
                <c:pt idx="83">
                  <c:v>2.8062254283709392E-4</c:v>
                </c:pt>
                <c:pt idx="84">
                  <c:v>1.5387966155572336E-4</c:v>
                </c:pt>
                <c:pt idx="85">
                  <c:v>3.0093591304246212E-4</c:v>
                </c:pt>
                <c:pt idx="86">
                  <c:v>1.565462815826829E-4</c:v>
                </c:pt>
                <c:pt idx="87">
                  <c:v>1.3795837139475911E-4</c:v>
                </c:pt>
                <c:pt idx="88">
                  <c:v>1.6329126165087464E-4</c:v>
                </c:pt>
                <c:pt idx="89">
                  <c:v>1.0337074104507819E-4</c:v>
                </c:pt>
                <c:pt idx="90">
                  <c:v>6.7136080678745777E-5</c:v>
                </c:pt>
                <c:pt idx="91">
                  <c:v>1.7254600174444005E-4</c:v>
                </c:pt>
                <c:pt idx="92">
                  <c:v>1.5772273159457681E-4</c:v>
                </c:pt>
                <c:pt idx="93">
                  <c:v>7.2312460731078961E-5</c:v>
                </c:pt>
                <c:pt idx="94">
                  <c:v>3.5136640355231436E-5</c:v>
                </c:pt>
                <c:pt idx="95">
                  <c:v>5.5842160564564247E-5</c:v>
                </c:pt>
                <c:pt idx="96">
                  <c:v>6.3998880647028682E-5</c:v>
                </c:pt>
                <c:pt idx="97">
                  <c:v>5.2861820534433003E-5</c:v>
                </c:pt>
                <c:pt idx="98">
                  <c:v>2.705835027355992E-5</c:v>
                </c:pt>
                <c:pt idx="99">
                  <c:v>7.1449730722356769E-5</c:v>
                </c:pt>
                <c:pt idx="100">
                  <c:v>9.9527671006224743E-5</c:v>
                </c:pt>
                <c:pt idx="101">
                  <c:v>4.9489330500337133E-5</c:v>
                </c:pt>
                <c:pt idx="102">
                  <c:v>7.4743790755659709E-5</c:v>
                </c:pt>
                <c:pt idx="103">
                  <c:v>8.3998530849225151E-5</c:v>
                </c:pt>
                <c:pt idx="104">
                  <c:v>8.4469110853982698E-5</c:v>
                </c:pt>
                <c:pt idx="105">
                  <c:v>9.121409092217445E-5</c:v>
                </c:pt>
                <c:pt idx="106">
                  <c:v>5.7175470578044001E-5</c:v>
                </c:pt>
                <c:pt idx="107">
                  <c:v>4.3528650440074652E-5</c:v>
                </c:pt>
                <c:pt idx="108">
                  <c:v>5.5999020566150091E-5</c:v>
                </c:pt>
                <c:pt idx="109">
                  <c:v>6.9959560707291157E-5</c:v>
                </c:pt>
                <c:pt idx="110">
                  <c:v>6.9175260699361879E-5</c:v>
                </c:pt>
                <c:pt idx="111">
                  <c:v>6.1175400618483289E-5</c:v>
                </c:pt>
                <c:pt idx="112">
                  <c:v>8.9096480900765406E-5</c:v>
                </c:pt>
                <c:pt idx="113">
                  <c:v>2.7136780274352846E-5</c:v>
                </c:pt>
                <c:pt idx="114">
                  <c:v>3.5920940363160707E-5</c:v>
                </c:pt>
                <c:pt idx="115">
                  <c:v>2.0862380210918662E-5</c:v>
                </c:pt>
                <c:pt idx="116">
                  <c:v>2.8862240291797245E-5</c:v>
                </c:pt>
                <c:pt idx="117">
                  <c:v>7.4508500753280935E-6</c:v>
                </c:pt>
                <c:pt idx="118">
                  <c:v>1.3176240133211786E-5</c:v>
                </c:pt>
                <c:pt idx="119">
                  <c:v>6.5096900658129657E-6</c:v>
                </c:pt>
                <c:pt idx="120">
                  <c:v>4.7214860477342231E-5</c:v>
                </c:pt>
                <c:pt idx="121">
                  <c:v>1.9764360199817682E-5</c:v>
                </c:pt>
                <c:pt idx="122">
                  <c:v>1.3803680139555205E-5</c:v>
                </c:pt>
                <c:pt idx="123">
                  <c:v>1.4509550146691552E-5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6.5881200666058931E-6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6.5881200666058931E-6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F1-48D2-AB0A-D4AD67368623}"/>
            </c:ext>
          </c:extLst>
        </c:ser>
        <c:ser>
          <c:idx val="1"/>
          <c:order val="1"/>
          <c:tx>
            <c:strRef>
              <c:f>'TLF GC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F1-48D2-AB0A-D4AD67368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3.3254320336201179E-5</c:v>
                </c:pt>
                <c:pt idx="2">
                  <c:v>8.0171146810530287E-4</c:v>
                </c:pt>
                <c:pt idx="3">
                  <c:v>2.3289788735459762E-3</c:v>
                </c:pt>
                <c:pt idx="4">
                  <c:v>5.056460581120816E-3</c:v>
                </c:pt>
                <c:pt idx="5">
                  <c:v>4.4874273963678907E-2</c:v>
                </c:pt>
                <c:pt idx="6">
                  <c:v>0.13844534326968241</c:v>
                </c:pt>
                <c:pt idx="7">
                  <c:v>0.13542806270917768</c:v>
                </c:pt>
                <c:pt idx="8">
                  <c:v>5.6500345131218488E-2</c:v>
                </c:pt>
                <c:pt idx="9">
                  <c:v>5.2193283207674093E-2</c:v>
                </c:pt>
                <c:pt idx="10">
                  <c:v>4.5947588524530118E-2</c:v>
                </c:pt>
                <c:pt idx="11">
                  <c:v>3.5688238550808091E-2</c:v>
                </c:pt>
                <c:pt idx="12">
                  <c:v>3.1315138566596047E-2</c:v>
                </c:pt>
                <c:pt idx="13">
                  <c:v>2.7258033055578713E-2</c:v>
                </c:pt>
                <c:pt idx="14">
                  <c:v>2.7104231824023779E-2</c:v>
                </c:pt>
                <c:pt idx="15">
                  <c:v>2.5895703941805567E-2</c:v>
                </c:pt>
                <c:pt idx="16">
                  <c:v>2.4742077060142399E-2</c:v>
                </c:pt>
                <c:pt idx="17">
                  <c:v>2.3679350549398234E-2</c:v>
                </c:pt>
                <c:pt idx="18">
                  <c:v>2.0725362999533415E-2</c:v>
                </c:pt>
                <c:pt idx="19">
                  <c:v>2.2347922855937497E-2</c:v>
                </c:pt>
                <c:pt idx="20">
                  <c:v>2.6903451021993888E-2</c:v>
                </c:pt>
                <c:pt idx="21">
                  <c:v>2.6794511750892508E-2</c:v>
                </c:pt>
                <c:pt idx="22">
                  <c:v>2.7212308365116435E-2</c:v>
                </c:pt>
                <c:pt idx="23">
                  <c:v>2.148503598721371E-2</c:v>
                </c:pt>
                <c:pt idx="24">
                  <c:v>1.7922431631195782E-2</c:v>
                </c:pt>
                <c:pt idx="25">
                  <c:v>1.7727297789222978E-2</c:v>
                </c:pt>
                <c:pt idx="26">
                  <c:v>2.0154078873757735E-2</c:v>
                </c:pt>
                <c:pt idx="27">
                  <c:v>1.8584223977886501E-2</c:v>
                </c:pt>
                <c:pt idx="28">
                  <c:v>1.4273711134307218E-2</c:v>
                </c:pt>
                <c:pt idx="29">
                  <c:v>1.1349762274746095E-2</c:v>
                </c:pt>
                <c:pt idx="30">
                  <c:v>7.3042644038461123E-3</c:v>
                </c:pt>
                <c:pt idx="31">
                  <c:v>7.9417434502910261E-3</c:v>
                </c:pt>
                <c:pt idx="32">
                  <c:v>5.2412416629889526E-3</c:v>
                </c:pt>
                <c:pt idx="33">
                  <c:v>4.7108195676263849E-3</c:v>
                </c:pt>
                <c:pt idx="34">
                  <c:v>3.2226887325813827E-3</c:v>
                </c:pt>
                <c:pt idx="35">
                  <c:v>1.9185546793965876E-3</c:v>
                </c:pt>
                <c:pt idx="36">
                  <c:v>2.6266991565559281E-3</c:v>
                </c:pt>
                <c:pt idx="37">
                  <c:v>2.2773719330242302E-3</c:v>
                </c:pt>
                <c:pt idx="38">
                  <c:v>1.9440444296542892E-3</c:v>
                </c:pt>
                <c:pt idx="39">
                  <c:v>2.1694522519331624E-3</c:v>
                </c:pt>
                <c:pt idx="40">
                  <c:v>1.693382147120093E-3</c:v>
                </c:pt>
                <c:pt idx="41">
                  <c:v>8.8163163891329577E-4</c:v>
                </c:pt>
                <c:pt idx="42">
                  <c:v>1.767420067868617E-3</c:v>
                </c:pt>
                <c:pt idx="43">
                  <c:v>1.4457002046160288E-3</c:v>
                </c:pt>
                <c:pt idx="44">
                  <c:v>1.0167665302795094E-3</c:v>
                </c:pt>
                <c:pt idx="45">
                  <c:v>1.1381761715069611E-3</c:v>
                </c:pt>
                <c:pt idx="46">
                  <c:v>1.5535414557063039E-3</c:v>
                </c:pt>
                <c:pt idx="47">
                  <c:v>1.3360550635075166E-3</c:v>
                </c:pt>
                <c:pt idx="48">
                  <c:v>1.255664312694766E-3</c:v>
                </c:pt>
                <c:pt idx="49">
                  <c:v>1.1232744713563047E-3</c:v>
                </c:pt>
                <c:pt idx="50">
                  <c:v>1.3158985533037342E-3</c:v>
                </c:pt>
                <c:pt idx="51">
                  <c:v>1.2550368726884226E-3</c:v>
                </c:pt>
                <c:pt idx="52">
                  <c:v>1.3802895839547277E-3</c:v>
                </c:pt>
                <c:pt idx="53">
                  <c:v>1.1675089918035159E-3</c:v>
                </c:pt>
                <c:pt idx="54">
                  <c:v>1.0013942501240958E-3</c:v>
                </c:pt>
                <c:pt idx="55">
                  <c:v>1.0250801103635597E-3</c:v>
                </c:pt>
                <c:pt idx="56">
                  <c:v>1.0034334301447119E-3</c:v>
                </c:pt>
                <c:pt idx="57">
                  <c:v>7.6641796774848555E-4</c:v>
                </c:pt>
                <c:pt idx="58">
                  <c:v>1.0730792708488312E-3</c:v>
                </c:pt>
                <c:pt idx="59">
                  <c:v>7.5990827768267265E-4</c:v>
                </c:pt>
                <c:pt idx="60">
                  <c:v>9.508068996126577E-4</c:v>
                </c:pt>
                <c:pt idx="61">
                  <c:v>4.8187392487174534E-4</c:v>
                </c:pt>
                <c:pt idx="62">
                  <c:v>6.3245952639416582E-4</c:v>
                </c:pt>
                <c:pt idx="63">
                  <c:v>7.5504561763351115E-4</c:v>
                </c:pt>
                <c:pt idx="64">
                  <c:v>6.4547890652579183E-4</c:v>
                </c:pt>
                <c:pt idx="65">
                  <c:v>6.7018435677556384E-4</c:v>
                </c:pt>
                <c:pt idx="66">
                  <c:v>8.5010277859453903E-4</c:v>
                </c:pt>
                <c:pt idx="67">
                  <c:v>4.9661876502081568E-4</c:v>
                </c:pt>
                <c:pt idx="68">
                  <c:v>8.4665185855965026E-4</c:v>
                </c:pt>
                <c:pt idx="69">
                  <c:v>6.0226397608888866E-4</c:v>
                </c:pt>
                <c:pt idx="70">
                  <c:v>7.1269341720533042E-4</c:v>
                </c:pt>
                <c:pt idx="71">
                  <c:v>5.1842230524124942E-4</c:v>
                </c:pt>
                <c:pt idx="72">
                  <c:v>3.389744634270318E-4</c:v>
                </c:pt>
                <c:pt idx="73">
                  <c:v>1.89879031919677E-4</c:v>
                </c:pt>
                <c:pt idx="74">
                  <c:v>3.3858231342306715E-4</c:v>
                </c:pt>
                <c:pt idx="75">
                  <c:v>3.1442587317884559E-4</c:v>
                </c:pt>
                <c:pt idx="76">
                  <c:v>1.8603596188082356E-4</c:v>
                </c:pt>
                <c:pt idx="77">
                  <c:v>2.5874057261586714E-4</c:v>
                </c:pt>
                <c:pt idx="78">
                  <c:v>1.8627125188320234E-4</c:v>
                </c:pt>
                <c:pt idx="79">
                  <c:v>2.4038795243032216E-4</c:v>
                </c:pt>
                <c:pt idx="80">
                  <c:v>1.3529175136779961E-4</c:v>
                </c:pt>
                <c:pt idx="81">
                  <c:v>2.0807479210363611E-4</c:v>
                </c:pt>
                <c:pt idx="82">
                  <c:v>1.01409991025255E-4</c:v>
                </c:pt>
                <c:pt idx="83">
                  <c:v>2.8062254283709392E-4</c:v>
                </c:pt>
                <c:pt idx="84">
                  <c:v>1.5387966155572336E-4</c:v>
                </c:pt>
                <c:pt idx="85">
                  <c:v>3.0093591304246212E-4</c:v>
                </c:pt>
                <c:pt idx="86">
                  <c:v>1.565462815826829E-4</c:v>
                </c:pt>
                <c:pt idx="87">
                  <c:v>1.3795837139475911E-4</c:v>
                </c:pt>
                <c:pt idx="88">
                  <c:v>1.6329126165087464E-4</c:v>
                </c:pt>
                <c:pt idx="89">
                  <c:v>1.0337074104507819E-4</c:v>
                </c:pt>
                <c:pt idx="90">
                  <c:v>6.7136080678745777E-5</c:v>
                </c:pt>
                <c:pt idx="91">
                  <c:v>1.7254600174444005E-4</c:v>
                </c:pt>
                <c:pt idx="92">
                  <c:v>1.5772273159457681E-4</c:v>
                </c:pt>
                <c:pt idx="93">
                  <c:v>7.2312460731078961E-5</c:v>
                </c:pt>
                <c:pt idx="94">
                  <c:v>3.5136640355231436E-5</c:v>
                </c:pt>
                <c:pt idx="95">
                  <c:v>5.5842160564564247E-5</c:v>
                </c:pt>
                <c:pt idx="96">
                  <c:v>6.3998880647028682E-5</c:v>
                </c:pt>
                <c:pt idx="97">
                  <c:v>5.2861820534433003E-5</c:v>
                </c:pt>
                <c:pt idx="98">
                  <c:v>2.705835027355992E-5</c:v>
                </c:pt>
                <c:pt idx="99">
                  <c:v>7.1449730722356769E-5</c:v>
                </c:pt>
                <c:pt idx="100">
                  <c:v>9.9527671006224743E-5</c:v>
                </c:pt>
                <c:pt idx="101">
                  <c:v>4.9489330500337133E-5</c:v>
                </c:pt>
                <c:pt idx="102">
                  <c:v>7.4743790755659709E-5</c:v>
                </c:pt>
                <c:pt idx="103">
                  <c:v>8.3998530849225151E-5</c:v>
                </c:pt>
                <c:pt idx="104">
                  <c:v>8.4469110853982698E-5</c:v>
                </c:pt>
                <c:pt idx="105">
                  <c:v>9.121409092217445E-5</c:v>
                </c:pt>
                <c:pt idx="106">
                  <c:v>5.7175470578044001E-5</c:v>
                </c:pt>
                <c:pt idx="107">
                  <c:v>4.3528650440074652E-5</c:v>
                </c:pt>
                <c:pt idx="108">
                  <c:v>5.5999020566150091E-5</c:v>
                </c:pt>
                <c:pt idx="109">
                  <c:v>6.9959560707291157E-5</c:v>
                </c:pt>
                <c:pt idx="110">
                  <c:v>6.9175260699361879E-5</c:v>
                </c:pt>
                <c:pt idx="111">
                  <c:v>6.1175400618483289E-5</c:v>
                </c:pt>
                <c:pt idx="112">
                  <c:v>8.9096480900765406E-5</c:v>
                </c:pt>
                <c:pt idx="113">
                  <c:v>2.7136780274352846E-5</c:v>
                </c:pt>
                <c:pt idx="114">
                  <c:v>3.5920940363160707E-5</c:v>
                </c:pt>
                <c:pt idx="115">
                  <c:v>2.0862380210918662E-5</c:v>
                </c:pt>
                <c:pt idx="116">
                  <c:v>2.8862240291797245E-5</c:v>
                </c:pt>
                <c:pt idx="117">
                  <c:v>7.4508500753280935E-6</c:v>
                </c:pt>
                <c:pt idx="118">
                  <c:v>1.3176240133211786E-5</c:v>
                </c:pt>
                <c:pt idx="119">
                  <c:v>6.5096900658129657E-6</c:v>
                </c:pt>
                <c:pt idx="120">
                  <c:v>4.7214860477342231E-5</c:v>
                </c:pt>
                <c:pt idx="121">
                  <c:v>1.9764360199817682E-5</c:v>
                </c:pt>
                <c:pt idx="122">
                  <c:v>1.3803680139555205E-5</c:v>
                </c:pt>
                <c:pt idx="123">
                  <c:v>1.4509550146691552E-5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6.5881200666058931E-6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6.5881200666058931E-6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59-4D34-83FC-6F2E0AD5DC08}"/>
            </c:ext>
          </c:extLst>
        </c:ser>
        <c:ser>
          <c:idx val="1"/>
          <c:order val="1"/>
          <c:tx>
            <c:strRef>
              <c:f>'TLF GC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59-4D34-83FC-6F2E0AD5D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2.0000000000000006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Beginning</a:t>
            </a:r>
          </a:p>
        </c:rich>
      </c:tx>
      <c:layout>
        <c:manualLayout>
          <c:xMode val="edge"/>
          <c:yMode val="edge"/>
          <c:x val="0.33815234009672762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2.0620824033235466E-2</c:v>
                </c:pt>
                <c:pt idx="2">
                  <c:v>5.7913088264933098E-2</c:v>
                </c:pt>
                <c:pt idx="3">
                  <c:v>8.7053968810188967E-2</c:v>
                </c:pt>
                <c:pt idx="4">
                  <c:v>0.10620590834975031</c:v>
                </c:pt>
                <c:pt idx="5">
                  <c:v>9.9192460746535704E-2</c:v>
                </c:pt>
                <c:pt idx="6">
                  <c:v>8.2877563889544315E-2</c:v>
                </c:pt>
                <c:pt idx="7">
                  <c:v>7.017479300876639E-2</c:v>
                </c:pt>
                <c:pt idx="8">
                  <c:v>5.7682826477200848E-2</c:v>
                </c:pt>
                <c:pt idx="9">
                  <c:v>4.4769370293401362E-2</c:v>
                </c:pt>
                <c:pt idx="10">
                  <c:v>3.78496252697074E-2</c:v>
                </c:pt>
                <c:pt idx="11">
                  <c:v>3.3953560901061663E-2</c:v>
                </c:pt>
                <c:pt idx="12">
                  <c:v>3.1475971577960025E-2</c:v>
                </c:pt>
                <c:pt idx="13">
                  <c:v>2.8411563898300841E-2</c:v>
                </c:pt>
                <c:pt idx="14">
                  <c:v>2.5741119746089808E-2</c:v>
                </c:pt>
                <c:pt idx="15">
                  <c:v>2.4047356997978865E-2</c:v>
                </c:pt>
                <c:pt idx="16">
                  <c:v>2.1221676612953856E-2</c:v>
                </c:pt>
                <c:pt idx="17">
                  <c:v>1.7549564583927538E-2</c:v>
                </c:pt>
                <c:pt idx="18">
                  <c:v>1.5154487498410562E-2</c:v>
                </c:pt>
                <c:pt idx="19">
                  <c:v>1.3274033868403189E-2</c:v>
                </c:pt>
                <c:pt idx="20">
                  <c:v>1.1800691756251015E-2</c:v>
                </c:pt>
                <c:pt idx="21">
                  <c:v>1.0678615271110433E-2</c:v>
                </c:pt>
                <c:pt idx="22">
                  <c:v>9.152337286112186E-3</c:v>
                </c:pt>
                <c:pt idx="23">
                  <c:v>8.2219780775910495E-3</c:v>
                </c:pt>
                <c:pt idx="24">
                  <c:v>7.1506681791529266E-3</c:v>
                </c:pt>
                <c:pt idx="25">
                  <c:v>6.2291183887516043E-3</c:v>
                </c:pt>
                <c:pt idx="26">
                  <c:v>5.4897357249959955E-3</c:v>
                </c:pt>
                <c:pt idx="27">
                  <c:v>4.7237528512720072E-3</c:v>
                </c:pt>
                <c:pt idx="28">
                  <c:v>4.0974772961387866E-3</c:v>
                </c:pt>
                <c:pt idx="29">
                  <c:v>3.6886859042577348E-3</c:v>
                </c:pt>
                <c:pt idx="30">
                  <c:v>3.3581343144467816E-3</c:v>
                </c:pt>
                <c:pt idx="31">
                  <c:v>3.2197232766003714E-3</c:v>
                </c:pt>
                <c:pt idx="32">
                  <c:v>3.0005195572587497E-3</c:v>
                </c:pt>
                <c:pt idx="33">
                  <c:v>2.8553228865362671E-3</c:v>
                </c:pt>
                <c:pt idx="34">
                  <c:v>2.630259449135973E-3</c:v>
                </c:pt>
                <c:pt idx="35">
                  <c:v>2.4609889931611526E-3</c:v>
                </c:pt>
                <c:pt idx="36">
                  <c:v>2.3529611886799182E-3</c:v>
                </c:pt>
                <c:pt idx="37">
                  <c:v>2.1755955917301352E-3</c:v>
                </c:pt>
                <c:pt idx="38">
                  <c:v>2.1673417225007621E-3</c:v>
                </c:pt>
                <c:pt idx="39">
                  <c:v>2.0770385730954251E-3</c:v>
                </c:pt>
                <c:pt idx="40">
                  <c:v>1.9617489509748862E-3</c:v>
                </c:pt>
                <c:pt idx="41">
                  <c:v>1.7814601086730344E-3</c:v>
                </c:pt>
                <c:pt idx="42">
                  <c:v>1.6995298746878785E-3</c:v>
                </c:pt>
                <c:pt idx="43">
                  <c:v>1.4966883929051268E-3</c:v>
                </c:pt>
                <c:pt idx="44">
                  <c:v>1.4519534798702874E-3</c:v>
                </c:pt>
                <c:pt idx="45">
                  <c:v>1.3894013202778105E-3</c:v>
                </c:pt>
                <c:pt idx="46">
                  <c:v>1.3110424720169027E-3</c:v>
                </c:pt>
                <c:pt idx="47">
                  <c:v>1.1916920520543487E-3</c:v>
                </c:pt>
                <c:pt idx="48">
                  <c:v>1.134404379566504E-3</c:v>
                </c:pt>
                <c:pt idx="49">
                  <c:v>1.0210856332715688E-3</c:v>
                </c:pt>
                <c:pt idx="50">
                  <c:v>9.7702531531797601E-4</c:v>
                </c:pt>
                <c:pt idx="51">
                  <c:v>9.1672180599632177E-4</c:v>
                </c:pt>
                <c:pt idx="52">
                  <c:v>8.5797912450970976E-4</c:v>
                </c:pt>
                <c:pt idx="53">
                  <c:v>8.1274157200256843E-4</c:v>
                </c:pt>
                <c:pt idx="54">
                  <c:v>7.4727939441255622E-4</c:v>
                </c:pt>
                <c:pt idx="55">
                  <c:v>6.887218958894233E-4</c:v>
                </c:pt>
                <c:pt idx="56">
                  <c:v>6.5384136198260139E-4</c:v>
                </c:pt>
                <c:pt idx="57">
                  <c:v>6.2056133797442378E-4</c:v>
                </c:pt>
                <c:pt idx="58">
                  <c:v>5.5885572907213906E-4</c:v>
                </c:pt>
                <c:pt idx="59">
                  <c:v>5.3667345551819878E-4</c:v>
                </c:pt>
                <c:pt idx="60">
                  <c:v>5.0265269965610315E-4</c:v>
                </c:pt>
                <c:pt idx="61">
                  <c:v>4.5594691079565996E-4</c:v>
                </c:pt>
                <c:pt idx="62">
                  <c:v>4.3447891438656931E-4</c:v>
                </c:pt>
                <c:pt idx="63">
                  <c:v>3.8889745066153752E-4</c:v>
                </c:pt>
                <c:pt idx="64">
                  <c:v>3.5856712671449812E-4</c:v>
                </c:pt>
                <c:pt idx="65">
                  <c:v>3.2352786455326507E-4</c:v>
                </c:pt>
                <c:pt idx="66">
                  <c:v>2.9675569897593947E-4</c:v>
                </c:pt>
                <c:pt idx="67">
                  <c:v>2.57444001300143E-4</c:v>
                </c:pt>
                <c:pt idx="68">
                  <c:v>2.4769544100839943E-4</c:v>
                </c:pt>
                <c:pt idx="69">
                  <c:v>2.1807939420620965E-4</c:v>
                </c:pt>
                <c:pt idx="70">
                  <c:v>1.9936268754024332E-4</c:v>
                </c:pt>
                <c:pt idx="71">
                  <c:v>1.8577819443356668E-4</c:v>
                </c:pt>
                <c:pt idx="72">
                  <c:v>1.5841079790219968E-4</c:v>
                </c:pt>
                <c:pt idx="73">
                  <c:v>1.4331838637861839E-4</c:v>
                </c:pt>
                <c:pt idx="74">
                  <c:v>1.3991895626331568E-4</c:v>
                </c:pt>
                <c:pt idx="75">
                  <c:v>1.251175465394879E-4</c:v>
                </c:pt>
                <c:pt idx="76">
                  <c:v>1.0980026998882428E-4</c:v>
                </c:pt>
                <c:pt idx="77">
                  <c:v>1.123266947048664E-4</c:v>
                </c:pt>
                <c:pt idx="78">
                  <c:v>8.9033323370048959E-5</c:v>
                </c:pt>
                <c:pt idx="79">
                  <c:v>8.3372015629389182E-5</c:v>
                </c:pt>
                <c:pt idx="80">
                  <c:v>7.761811640698964E-5</c:v>
                </c:pt>
                <c:pt idx="81">
                  <c:v>6.8888062414383444E-5</c:v>
                </c:pt>
                <c:pt idx="82">
                  <c:v>6.2750569910490593E-5</c:v>
                </c:pt>
                <c:pt idx="83">
                  <c:v>4.9906808657732091E-5</c:v>
                </c:pt>
                <c:pt idx="84">
                  <c:v>4.9708398339718313E-5</c:v>
                </c:pt>
                <c:pt idx="85">
                  <c:v>4.7592021614238029E-5</c:v>
                </c:pt>
                <c:pt idx="86">
                  <c:v>3.8954559103371585E-5</c:v>
                </c:pt>
                <c:pt idx="87">
                  <c:v>3.242024596345119E-5</c:v>
                </c:pt>
                <c:pt idx="88">
                  <c:v>3.2605428926930714E-5</c:v>
                </c:pt>
                <c:pt idx="89">
                  <c:v>2.9285362938833513E-5</c:v>
                </c:pt>
                <c:pt idx="90">
                  <c:v>2.7512897431243766E-5</c:v>
                </c:pt>
                <c:pt idx="91">
                  <c:v>2.2605548899036349E-5</c:v>
                </c:pt>
                <c:pt idx="92">
                  <c:v>2.2724595089844614E-5</c:v>
                </c:pt>
                <c:pt idx="93">
                  <c:v>1.8161157775527741E-5</c:v>
                </c:pt>
                <c:pt idx="94">
                  <c:v>1.9497120583487172E-5</c:v>
                </c:pt>
                <c:pt idx="95">
                  <c:v>1.6044781050047447E-5</c:v>
                </c:pt>
                <c:pt idx="96">
                  <c:v>1.3915176970032907E-5</c:v>
                </c:pt>
                <c:pt idx="97">
                  <c:v>1.0528974209264444E-5</c:v>
                </c:pt>
                <c:pt idx="98">
                  <c:v>7.2618176393042456E-6</c:v>
                </c:pt>
                <c:pt idx="99">
                  <c:v>3.3465206971657089E-6</c:v>
                </c:pt>
                <c:pt idx="100">
                  <c:v>2.7116076795216215E-6</c:v>
                </c:pt>
                <c:pt idx="101">
                  <c:v>1.8386022802610018E-6</c:v>
                </c:pt>
                <c:pt idx="102">
                  <c:v>1.4550089987676995E-6</c:v>
                </c:pt>
                <c:pt idx="103">
                  <c:v>1.1640071990141596E-6</c:v>
                </c:pt>
                <c:pt idx="104">
                  <c:v>6.8782243578109426E-7</c:v>
                </c:pt>
                <c:pt idx="105">
                  <c:v>1.9841031801377723E-7</c:v>
                </c:pt>
                <c:pt idx="106">
                  <c:v>1.3227354534251813E-8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7-445F-8559-00A7B62FEA3A}"/>
            </c:ext>
          </c:extLst>
        </c:ser>
        <c:ser>
          <c:idx val="1"/>
          <c:order val="1"/>
          <c:tx>
            <c:strRef>
              <c:f>'TLF GC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67-445F-8559-00A7B62FE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2.0620824033235466E-2</c:v>
                </c:pt>
                <c:pt idx="2">
                  <c:v>5.7913088264933098E-2</c:v>
                </c:pt>
                <c:pt idx="3">
                  <c:v>8.7053968810188967E-2</c:v>
                </c:pt>
                <c:pt idx="4">
                  <c:v>0.10620590834975031</c:v>
                </c:pt>
                <c:pt idx="5">
                  <c:v>9.9192460746535704E-2</c:v>
                </c:pt>
                <c:pt idx="6">
                  <c:v>8.2877563889544315E-2</c:v>
                </c:pt>
                <c:pt idx="7">
                  <c:v>7.017479300876639E-2</c:v>
                </c:pt>
                <c:pt idx="8">
                  <c:v>5.7682826477200848E-2</c:v>
                </c:pt>
                <c:pt idx="9">
                  <c:v>4.4769370293401362E-2</c:v>
                </c:pt>
                <c:pt idx="10">
                  <c:v>3.78496252697074E-2</c:v>
                </c:pt>
                <c:pt idx="11">
                  <c:v>3.3953560901061663E-2</c:v>
                </c:pt>
                <c:pt idx="12">
                  <c:v>3.1475971577960025E-2</c:v>
                </c:pt>
                <c:pt idx="13">
                  <c:v>2.8411563898300841E-2</c:v>
                </c:pt>
                <c:pt idx="14">
                  <c:v>2.5741119746089808E-2</c:v>
                </c:pt>
                <c:pt idx="15">
                  <c:v>2.4047356997978865E-2</c:v>
                </c:pt>
                <c:pt idx="16">
                  <c:v>2.1221676612953856E-2</c:v>
                </c:pt>
                <c:pt idx="17">
                  <c:v>1.7549564583927538E-2</c:v>
                </c:pt>
                <c:pt idx="18">
                  <c:v>1.5154487498410562E-2</c:v>
                </c:pt>
                <c:pt idx="19">
                  <c:v>1.3274033868403189E-2</c:v>
                </c:pt>
                <c:pt idx="20">
                  <c:v>1.1800691756251015E-2</c:v>
                </c:pt>
                <c:pt idx="21">
                  <c:v>1.0678615271110433E-2</c:v>
                </c:pt>
                <c:pt idx="22">
                  <c:v>9.152337286112186E-3</c:v>
                </c:pt>
                <c:pt idx="23">
                  <c:v>8.2219780775910495E-3</c:v>
                </c:pt>
                <c:pt idx="24">
                  <c:v>7.1506681791529266E-3</c:v>
                </c:pt>
                <c:pt idx="25">
                  <c:v>6.2291183887516043E-3</c:v>
                </c:pt>
                <c:pt idx="26">
                  <c:v>5.4897357249959955E-3</c:v>
                </c:pt>
                <c:pt idx="27">
                  <c:v>4.7237528512720072E-3</c:v>
                </c:pt>
                <c:pt idx="28">
                  <c:v>4.0974772961387866E-3</c:v>
                </c:pt>
                <c:pt idx="29">
                  <c:v>3.6886859042577348E-3</c:v>
                </c:pt>
                <c:pt idx="30">
                  <c:v>3.3581343144467816E-3</c:v>
                </c:pt>
                <c:pt idx="31">
                  <c:v>3.2197232766003714E-3</c:v>
                </c:pt>
                <c:pt idx="32">
                  <c:v>3.0005195572587497E-3</c:v>
                </c:pt>
                <c:pt idx="33">
                  <c:v>2.8553228865362671E-3</c:v>
                </c:pt>
                <c:pt idx="34">
                  <c:v>2.630259449135973E-3</c:v>
                </c:pt>
                <c:pt idx="35">
                  <c:v>2.4609889931611526E-3</c:v>
                </c:pt>
                <c:pt idx="36">
                  <c:v>2.3529611886799182E-3</c:v>
                </c:pt>
                <c:pt idx="37">
                  <c:v>2.1755955917301352E-3</c:v>
                </c:pt>
                <c:pt idx="38">
                  <c:v>2.1673417225007621E-3</c:v>
                </c:pt>
                <c:pt idx="39">
                  <c:v>2.0770385730954251E-3</c:v>
                </c:pt>
                <c:pt idx="40">
                  <c:v>1.9617489509748862E-3</c:v>
                </c:pt>
                <c:pt idx="41">
                  <c:v>1.7814601086730344E-3</c:v>
                </c:pt>
                <c:pt idx="42">
                  <c:v>1.6995298746878785E-3</c:v>
                </c:pt>
                <c:pt idx="43">
                  <c:v>1.4966883929051268E-3</c:v>
                </c:pt>
                <c:pt idx="44">
                  <c:v>1.4519534798702874E-3</c:v>
                </c:pt>
                <c:pt idx="45">
                  <c:v>1.3894013202778105E-3</c:v>
                </c:pt>
                <c:pt idx="46">
                  <c:v>1.3110424720169027E-3</c:v>
                </c:pt>
                <c:pt idx="47">
                  <c:v>1.1916920520543487E-3</c:v>
                </c:pt>
                <c:pt idx="48">
                  <c:v>1.134404379566504E-3</c:v>
                </c:pt>
                <c:pt idx="49">
                  <c:v>1.0210856332715688E-3</c:v>
                </c:pt>
                <c:pt idx="50">
                  <c:v>9.7702531531797601E-4</c:v>
                </c:pt>
                <c:pt idx="51">
                  <c:v>9.1672180599632177E-4</c:v>
                </c:pt>
                <c:pt idx="52">
                  <c:v>8.5797912450970976E-4</c:v>
                </c:pt>
                <c:pt idx="53">
                  <c:v>8.1274157200256843E-4</c:v>
                </c:pt>
                <c:pt idx="54">
                  <c:v>7.4727939441255622E-4</c:v>
                </c:pt>
                <c:pt idx="55">
                  <c:v>6.887218958894233E-4</c:v>
                </c:pt>
                <c:pt idx="56">
                  <c:v>6.5384136198260139E-4</c:v>
                </c:pt>
                <c:pt idx="57">
                  <c:v>6.2056133797442378E-4</c:v>
                </c:pt>
                <c:pt idx="58">
                  <c:v>5.5885572907213906E-4</c:v>
                </c:pt>
                <c:pt idx="59">
                  <c:v>5.3667345551819878E-4</c:v>
                </c:pt>
                <c:pt idx="60">
                  <c:v>5.0265269965610315E-4</c:v>
                </c:pt>
                <c:pt idx="61">
                  <c:v>4.5594691079565996E-4</c:v>
                </c:pt>
                <c:pt idx="62">
                  <c:v>4.3447891438656931E-4</c:v>
                </c:pt>
                <c:pt idx="63">
                  <c:v>3.8889745066153752E-4</c:v>
                </c:pt>
                <c:pt idx="64">
                  <c:v>3.5856712671449812E-4</c:v>
                </c:pt>
                <c:pt idx="65">
                  <c:v>3.2352786455326507E-4</c:v>
                </c:pt>
                <c:pt idx="66">
                  <c:v>2.9675569897593947E-4</c:v>
                </c:pt>
                <c:pt idx="67">
                  <c:v>2.57444001300143E-4</c:v>
                </c:pt>
                <c:pt idx="68">
                  <c:v>2.4769544100839943E-4</c:v>
                </c:pt>
                <c:pt idx="69">
                  <c:v>2.1807939420620965E-4</c:v>
                </c:pt>
                <c:pt idx="70">
                  <c:v>1.9936268754024332E-4</c:v>
                </c:pt>
                <c:pt idx="71">
                  <c:v>1.8577819443356668E-4</c:v>
                </c:pt>
                <c:pt idx="72">
                  <c:v>1.5841079790219968E-4</c:v>
                </c:pt>
                <c:pt idx="73">
                  <c:v>1.4331838637861839E-4</c:v>
                </c:pt>
                <c:pt idx="74">
                  <c:v>1.3991895626331568E-4</c:v>
                </c:pt>
                <c:pt idx="75">
                  <c:v>1.251175465394879E-4</c:v>
                </c:pt>
                <c:pt idx="76">
                  <c:v>1.0980026998882428E-4</c:v>
                </c:pt>
                <c:pt idx="77">
                  <c:v>1.123266947048664E-4</c:v>
                </c:pt>
                <c:pt idx="78">
                  <c:v>8.9033323370048959E-5</c:v>
                </c:pt>
                <c:pt idx="79">
                  <c:v>8.3372015629389182E-5</c:v>
                </c:pt>
                <c:pt idx="80">
                  <c:v>7.761811640698964E-5</c:v>
                </c:pt>
                <c:pt idx="81">
                  <c:v>6.8888062414383444E-5</c:v>
                </c:pt>
                <c:pt idx="82">
                  <c:v>6.2750569910490593E-5</c:v>
                </c:pt>
                <c:pt idx="83">
                  <c:v>4.9906808657732091E-5</c:v>
                </c:pt>
                <c:pt idx="84">
                  <c:v>4.9708398339718313E-5</c:v>
                </c:pt>
                <c:pt idx="85">
                  <c:v>4.7592021614238029E-5</c:v>
                </c:pt>
                <c:pt idx="86">
                  <c:v>3.8954559103371585E-5</c:v>
                </c:pt>
                <c:pt idx="87">
                  <c:v>3.242024596345119E-5</c:v>
                </c:pt>
                <c:pt idx="88">
                  <c:v>3.2605428926930714E-5</c:v>
                </c:pt>
                <c:pt idx="89">
                  <c:v>2.9285362938833513E-5</c:v>
                </c:pt>
                <c:pt idx="90">
                  <c:v>2.7512897431243766E-5</c:v>
                </c:pt>
                <c:pt idx="91">
                  <c:v>2.2605548899036349E-5</c:v>
                </c:pt>
                <c:pt idx="92">
                  <c:v>2.2724595089844614E-5</c:v>
                </c:pt>
                <c:pt idx="93">
                  <c:v>1.8161157775527741E-5</c:v>
                </c:pt>
                <c:pt idx="94">
                  <c:v>1.9497120583487172E-5</c:v>
                </c:pt>
                <c:pt idx="95">
                  <c:v>1.6044781050047447E-5</c:v>
                </c:pt>
                <c:pt idx="96">
                  <c:v>1.3915176970032907E-5</c:v>
                </c:pt>
                <c:pt idx="97">
                  <c:v>1.0528974209264444E-5</c:v>
                </c:pt>
                <c:pt idx="98">
                  <c:v>7.2618176393042456E-6</c:v>
                </c:pt>
                <c:pt idx="99">
                  <c:v>3.3465206971657089E-6</c:v>
                </c:pt>
                <c:pt idx="100">
                  <c:v>2.7116076795216215E-6</c:v>
                </c:pt>
                <c:pt idx="101">
                  <c:v>1.8386022802610018E-6</c:v>
                </c:pt>
                <c:pt idx="102">
                  <c:v>1.4550089987676995E-6</c:v>
                </c:pt>
                <c:pt idx="103">
                  <c:v>1.1640071990141596E-6</c:v>
                </c:pt>
                <c:pt idx="104">
                  <c:v>6.8782243578109426E-7</c:v>
                </c:pt>
                <c:pt idx="105">
                  <c:v>1.9841031801377723E-7</c:v>
                </c:pt>
                <c:pt idx="106">
                  <c:v>1.3227354534251813E-8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0-48B0-A688-00AF9E8C6684}"/>
            </c:ext>
          </c:extLst>
        </c:ser>
        <c:ser>
          <c:idx val="1"/>
          <c:order val="1"/>
          <c:tx>
            <c:strRef>
              <c:f>'TLF GC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60-48B0-A688-00AF9E8C6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6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3.3254320336201179E-5</c:v>
                </c:pt>
                <c:pt idx="2">
                  <c:v>8.0171146810530287E-4</c:v>
                </c:pt>
                <c:pt idx="3">
                  <c:v>2.3289788735459762E-3</c:v>
                </c:pt>
                <c:pt idx="4">
                  <c:v>5.056460581120816E-3</c:v>
                </c:pt>
                <c:pt idx="5">
                  <c:v>4.4874273963678907E-2</c:v>
                </c:pt>
                <c:pt idx="6">
                  <c:v>0.13844534326968241</c:v>
                </c:pt>
                <c:pt idx="7">
                  <c:v>0.13542806270917768</c:v>
                </c:pt>
                <c:pt idx="8">
                  <c:v>5.6500345131218488E-2</c:v>
                </c:pt>
                <c:pt idx="9">
                  <c:v>5.2193283207674093E-2</c:v>
                </c:pt>
                <c:pt idx="10">
                  <c:v>4.5947588524530118E-2</c:v>
                </c:pt>
                <c:pt idx="11">
                  <c:v>3.5688238550808091E-2</c:v>
                </c:pt>
                <c:pt idx="12">
                  <c:v>3.1315138566596047E-2</c:v>
                </c:pt>
                <c:pt idx="13">
                  <c:v>2.7258033055578713E-2</c:v>
                </c:pt>
                <c:pt idx="14">
                  <c:v>2.7104231824023779E-2</c:v>
                </c:pt>
                <c:pt idx="15">
                  <c:v>2.5895703941805567E-2</c:v>
                </c:pt>
                <c:pt idx="16">
                  <c:v>2.4742077060142399E-2</c:v>
                </c:pt>
                <c:pt idx="17">
                  <c:v>2.3679350549398234E-2</c:v>
                </c:pt>
                <c:pt idx="18">
                  <c:v>2.0725362999533415E-2</c:v>
                </c:pt>
                <c:pt idx="19">
                  <c:v>2.2347922855937497E-2</c:v>
                </c:pt>
                <c:pt idx="20">
                  <c:v>2.6903451021993888E-2</c:v>
                </c:pt>
                <c:pt idx="21">
                  <c:v>2.6794511750892508E-2</c:v>
                </c:pt>
                <c:pt idx="22">
                  <c:v>2.7212308365116435E-2</c:v>
                </c:pt>
                <c:pt idx="23">
                  <c:v>2.148503598721371E-2</c:v>
                </c:pt>
                <c:pt idx="24">
                  <c:v>1.7922431631195782E-2</c:v>
                </c:pt>
                <c:pt idx="25">
                  <c:v>1.7727297789222978E-2</c:v>
                </c:pt>
                <c:pt idx="26">
                  <c:v>2.0154078873757735E-2</c:v>
                </c:pt>
                <c:pt idx="27">
                  <c:v>1.8584223977886501E-2</c:v>
                </c:pt>
                <c:pt idx="28">
                  <c:v>1.4273711134307218E-2</c:v>
                </c:pt>
                <c:pt idx="29">
                  <c:v>1.1349762274746095E-2</c:v>
                </c:pt>
                <c:pt idx="30">
                  <c:v>7.3042644038461123E-3</c:v>
                </c:pt>
                <c:pt idx="31">
                  <c:v>7.9417434502910261E-3</c:v>
                </c:pt>
                <c:pt idx="32">
                  <c:v>5.2412416629889526E-3</c:v>
                </c:pt>
                <c:pt idx="33">
                  <c:v>4.7108195676263849E-3</c:v>
                </c:pt>
                <c:pt idx="34">
                  <c:v>3.2226887325813827E-3</c:v>
                </c:pt>
                <c:pt idx="35">
                  <c:v>1.9185546793965876E-3</c:v>
                </c:pt>
                <c:pt idx="36">
                  <c:v>2.6266991565559281E-3</c:v>
                </c:pt>
                <c:pt idx="37">
                  <c:v>2.2773719330242302E-3</c:v>
                </c:pt>
                <c:pt idx="38">
                  <c:v>1.9440444296542892E-3</c:v>
                </c:pt>
                <c:pt idx="39">
                  <c:v>2.1694522519331624E-3</c:v>
                </c:pt>
                <c:pt idx="40">
                  <c:v>1.693382147120093E-3</c:v>
                </c:pt>
                <c:pt idx="41">
                  <c:v>8.8163163891329577E-4</c:v>
                </c:pt>
                <c:pt idx="42">
                  <c:v>1.767420067868617E-3</c:v>
                </c:pt>
                <c:pt idx="43">
                  <c:v>1.4457002046160288E-3</c:v>
                </c:pt>
                <c:pt idx="44">
                  <c:v>1.0167665302795094E-3</c:v>
                </c:pt>
                <c:pt idx="45">
                  <c:v>1.1381761715069611E-3</c:v>
                </c:pt>
                <c:pt idx="46">
                  <c:v>1.5535414557063039E-3</c:v>
                </c:pt>
                <c:pt idx="47">
                  <c:v>1.3360550635075166E-3</c:v>
                </c:pt>
                <c:pt idx="48">
                  <c:v>1.255664312694766E-3</c:v>
                </c:pt>
                <c:pt idx="49">
                  <c:v>1.1232744713563047E-3</c:v>
                </c:pt>
                <c:pt idx="50">
                  <c:v>1.3158985533037342E-3</c:v>
                </c:pt>
                <c:pt idx="51">
                  <c:v>1.2550368726884226E-3</c:v>
                </c:pt>
                <c:pt idx="52">
                  <c:v>1.3802895839547277E-3</c:v>
                </c:pt>
                <c:pt idx="53">
                  <c:v>1.1675089918035159E-3</c:v>
                </c:pt>
                <c:pt idx="54">
                  <c:v>1.0013942501240958E-3</c:v>
                </c:pt>
                <c:pt idx="55">
                  <c:v>1.0250801103635597E-3</c:v>
                </c:pt>
                <c:pt idx="56">
                  <c:v>1.0034334301447119E-3</c:v>
                </c:pt>
                <c:pt idx="57">
                  <c:v>7.6641796774848555E-4</c:v>
                </c:pt>
                <c:pt idx="58">
                  <c:v>1.0730792708488312E-3</c:v>
                </c:pt>
                <c:pt idx="59">
                  <c:v>7.5990827768267265E-4</c:v>
                </c:pt>
                <c:pt idx="60">
                  <c:v>9.508068996126577E-4</c:v>
                </c:pt>
                <c:pt idx="61">
                  <c:v>4.8187392487174534E-4</c:v>
                </c:pt>
                <c:pt idx="62">
                  <c:v>6.3245952639416582E-4</c:v>
                </c:pt>
                <c:pt idx="63">
                  <c:v>7.5504561763351115E-4</c:v>
                </c:pt>
                <c:pt idx="64">
                  <c:v>6.4547890652579183E-4</c:v>
                </c:pt>
                <c:pt idx="65">
                  <c:v>6.7018435677556384E-4</c:v>
                </c:pt>
                <c:pt idx="66">
                  <c:v>8.5010277859453903E-4</c:v>
                </c:pt>
                <c:pt idx="67">
                  <c:v>4.9661876502081568E-4</c:v>
                </c:pt>
                <c:pt idx="68">
                  <c:v>8.4665185855965026E-4</c:v>
                </c:pt>
                <c:pt idx="69">
                  <c:v>6.0226397608888866E-4</c:v>
                </c:pt>
                <c:pt idx="70">
                  <c:v>7.1269341720533042E-4</c:v>
                </c:pt>
                <c:pt idx="71">
                  <c:v>5.1842230524124942E-4</c:v>
                </c:pt>
                <c:pt idx="72">
                  <c:v>3.389744634270318E-4</c:v>
                </c:pt>
                <c:pt idx="73">
                  <c:v>1.89879031919677E-4</c:v>
                </c:pt>
                <c:pt idx="74">
                  <c:v>3.3858231342306715E-4</c:v>
                </c:pt>
                <c:pt idx="75">
                  <c:v>3.1442587317884559E-4</c:v>
                </c:pt>
                <c:pt idx="76">
                  <c:v>1.8603596188082356E-4</c:v>
                </c:pt>
                <c:pt idx="77">
                  <c:v>2.5874057261586714E-4</c:v>
                </c:pt>
                <c:pt idx="78">
                  <c:v>1.8627125188320234E-4</c:v>
                </c:pt>
                <c:pt idx="79">
                  <c:v>2.4038795243032216E-4</c:v>
                </c:pt>
                <c:pt idx="80">
                  <c:v>1.3529175136779961E-4</c:v>
                </c:pt>
                <c:pt idx="81">
                  <c:v>2.0807479210363611E-4</c:v>
                </c:pt>
                <c:pt idx="82">
                  <c:v>1.01409991025255E-4</c:v>
                </c:pt>
                <c:pt idx="83">
                  <c:v>2.8062254283709392E-4</c:v>
                </c:pt>
                <c:pt idx="84">
                  <c:v>1.5387966155572336E-4</c:v>
                </c:pt>
                <c:pt idx="85">
                  <c:v>3.0093591304246212E-4</c:v>
                </c:pt>
                <c:pt idx="86">
                  <c:v>1.565462815826829E-4</c:v>
                </c:pt>
                <c:pt idx="87">
                  <c:v>1.3795837139475911E-4</c:v>
                </c:pt>
                <c:pt idx="88">
                  <c:v>1.6329126165087464E-4</c:v>
                </c:pt>
                <c:pt idx="89">
                  <c:v>1.0337074104507819E-4</c:v>
                </c:pt>
                <c:pt idx="90">
                  <c:v>6.7136080678745777E-5</c:v>
                </c:pt>
                <c:pt idx="91">
                  <c:v>1.7254600174444005E-4</c:v>
                </c:pt>
                <c:pt idx="92">
                  <c:v>1.5772273159457681E-4</c:v>
                </c:pt>
                <c:pt idx="93">
                  <c:v>7.2312460731078961E-5</c:v>
                </c:pt>
                <c:pt idx="94">
                  <c:v>3.5136640355231436E-5</c:v>
                </c:pt>
                <c:pt idx="95">
                  <c:v>5.5842160564564247E-5</c:v>
                </c:pt>
                <c:pt idx="96">
                  <c:v>6.3998880647028682E-5</c:v>
                </c:pt>
                <c:pt idx="97">
                  <c:v>5.2861820534433003E-5</c:v>
                </c:pt>
                <c:pt idx="98">
                  <c:v>2.705835027355992E-5</c:v>
                </c:pt>
                <c:pt idx="99">
                  <c:v>7.1449730722356769E-5</c:v>
                </c:pt>
                <c:pt idx="100">
                  <c:v>9.9527671006224743E-5</c:v>
                </c:pt>
                <c:pt idx="101">
                  <c:v>4.9489330500337133E-5</c:v>
                </c:pt>
                <c:pt idx="102">
                  <c:v>7.4743790755659709E-5</c:v>
                </c:pt>
                <c:pt idx="103">
                  <c:v>8.3998530849225151E-5</c:v>
                </c:pt>
                <c:pt idx="104">
                  <c:v>8.4469110853982698E-5</c:v>
                </c:pt>
                <c:pt idx="105">
                  <c:v>9.121409092217445E-5</c:v>
                </c:pt>
                <c:pt idx="106">
                  <c:v>5.7175470578044001E-5</c:v>
                </c:pt>
                <c:pt idx="107">
                  <c:v>4.3528650440074652E-5</c:v>
                </c:pt>
                <c:pt idx="108">
                  <c:v>5.5999020566150091E-5</c:v>
                </c:pt>
                <c:pt idx="109">
                  <c:v>6.9959560707291157E-5</c:v>
                </c:pt>
                <c:pt idx="110">
                  <c:v>6.9175260699361879E-5</c:v>
                </c:pt>
                <c:pt idx="111">
                  <c:v>6.1175400618483289E-5</c:v>
                </c:pt>
                <c:pt idx="112">
                  <c:v>8.9096480900765406E-5</c:v>
                </c:pt>
                <c:pt idx="113">
                  <c:v>2.7136780274352846E-5</c:v>
                </c:pt>
                <c:pt idx="114">
                  <c:v>3.5920940363160707E-5</c:v>
                </c:pt>
                <c:pt idx="115">
                  <c:v>2.0862380210918662E-5</c:v>
                </c:pt>
                <c:pt idx="116">
                  <c:v>2.8862240291797245E-5</c:v>
                </c:pt>
                <c:pt idx="117">
                  <c:v>7.4508500753280935E-6</c:v>
                </c:pt>
                <c:pt idx="118">
                  <c:v>1.3176240133211786E-5</c:v>
                </c:pt>
                <c:pt idx="119">
                  <c:v>6.5096900658129657E-6</c:v>
                </c:pt>
                <c:pt idx="120">
                  <c:v>4.7214860477342231E-5</c:v>
                </c:pt>
                <c:pt idx="121">
                  <c:v>1.9764360199817682E-5</c:v>
                </c:pt>
                <c:pt idx="122">
                  <c:v>1.3803680139555205E-5</c:v>
                </c:pt>
                <c:pt idx="123">
                  <c:v>1.4509550146691552E-5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6.5881200666058931E-6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6.5881200666058931E-6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84-4CA5-8CFB-801EE3C1FAF2}"/>
            </c:ext>
          </c:extLst>
        </c:ser>
        <c:ser>
          <c:idx val="1"/>
          <c:order val="1"/>
          <c:tx>
            <c:strRef>
              <c:f>'TLF GC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84-4CA5-8CFB-801EE3C1F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5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2.0620824033235466E-2</c:v>
                </c:pt>
                <c:pt idx="2">
                  <c:v>5.7913088264933098E-2</c:v>
                </c:pt>
                <c:pt idx="3">
                  <c:v>8.7053968810188967E-2</c:v>
                </c:pt>
                <c:pt idx="4">
                  <c:v>0.10620590834975031</c:v>
                </c:pt>
                <c:pt idx="5">
                  <c:v>9.9192460746535704E-2</c:v>
                </c:pt>
                <c:pt idx="6">
                  <c:v>8.2877563889544315E-2</c:v>
                </c:pt>
                <c:pt idx="7">
                  <c:v>7.017479300876639E-2</c:v>
                </c:pt>
                <c:pt idx="8">
                  <c:v>5.7682826477200848E-2</c:v>
                </c:pt>
                <c:pt idx="9">
                  <c:v>4.4769370293401362E-2</c:v>
                </c:pt>
                <c:pt idx="10">
                  <c:v>3.78496252697074E-2</c:v>
                </c:pt>
                <c:pt idx="11">
                  <c:v>3.3953560901061663E-2</c:v>
                </c:pt>
                <c:pt idx="12">
                  <c:v>3.1475971577960025E-2</c:v>
                </c:pt>
                <c:pt idx="13">
                  <c:v>2.8411563898300841E-2</c:v>
                </c:pt>
                <c:pt idx="14">
                  <c:v>2.5741119746089808E-2</c:v>
                </c:pt>
                <c:pt idx="15">
                  <c:v>2.4047356997978865E-2</c:v>
                </c:pt>
                <c:pt idx="16">
                  <c:v>2.1221676612953856E-2</c:v>
                </c:pt>
                <c:pt idx="17">
                  <c:v>1.7549564583927538E-2</c:v>
                </c:pt>
                <c:pt idx="18">
                  <c:v>1.5154487498410562E-2</c:v>
                </c:pt>
                <c:pt idx="19">
                  <c:v>1.3274033868403189E-2</c:v>
                </c:pt>
                <c:pt idx="20">
                  <c:v>1.1800691756251015E-2</c:v>
                </c:pt>
                <c:pt idx="21">
                  <c:v>1.0678615271110433E-2</c:v>
                </c:pt>
                <c:pt idx="22">
                  <c:v>9.152337286112186E-3</c:v>
                </c:pt>
                <c:pt idx="23">
                  <c:v>8.2219780775910495E-3</c:v>
                </c:pt>
                <c:pt idx="24">
                  <c:v>7.1506681791529266E-3</c:v>
                </c:pt>
                <c:pt idx="25">
                  <c:v>6.2291183887516043E-3</c:v>
                </c:pt>
                <c:pt idx="26">
                  <c:v>5.4897357249959955E-3</c:v>
                </c:pt>
                <c:pt idx="27">
                  <c:v>4.7237528512720072E-3</c:v>
                </c:pt>
                <c:pt idx="28">
                  <c:v>4.0974772961387866E-3</c:v>
                </c:pt>
                <c:pt idx="29">
                  <c:v>3.6886859042577348E-3</c:v>
                </c:pt>
                <c:pt idx="30">
                  <c:v>3.3581343144467816E-3</c:v>
                </c:pt>
                <c:pt idx="31">
                  <c:v>3.2197232766003714E-3</c:v>
                </c:pt>
                <c:pt idx="32">
                  <c:v>3.0005195572587497E-3</c:v>
                </c:pt>
                <c:pt idx="33">
                  <c:v>2.8553228865362671E-3</c:v>
                </c:pt>
                <c:pt idx="34">
                  <c:v>2.630259449135973E-3</c:v>
                </c:pt>
                <c:pt idx="35">
                  <c:v>2.4609889931611526E-3</c:v>
                </c:pt>
                <c:pt idx="36">
                  <c:v>2.3529611886799182E-3</c:v>
                </c:pt>
                <c:pt idx="37">
                  <c:v>2.1755955917301352E-3</c:v>
                </c:pt>
                <c:pt idx="38">
                  <c:v>2.1673417225007621E-3</c:v>
                </c:pt>
                <c:pt idx="39">
                  <c:v>2.0770385730954251E-3</c:v>
                </c:pt>
                <c:pt idx="40">
                  <c:v>1.9617489509748862E-3</c:v>
                </c:pt>
                <c:pt idx="41">
                  <c:v>1.7814601086730344E-3</c:v>
                </c:pt>
                <c:pt idx="42">
                  <c:v>1.6995298746878785E-3</c:v>
                </c:pt>
                <c:pt idx="43">
                  <c:v>1.4966883929051268E-3</c:v>
                </c:pt>
                <c:pt idx="44">
                  <c:v>1.4519534798702874E-3</c:v>
                </c:pt>
                <c:pt idx="45">
                  <c:v>1.3894013202778105E-3</c:v>
                </c:pt>
                <c:pt idx="46">
                  <c:v>1.3110424720169027E-3</c:v>
                </c:pt>
                <c:pt idx="47">
                  <c:v>1.1916920520543487E-3</c:v>
                </c:pt>
                <c:pt idx="48">
                  <c:v>1.134404379566504E-3</c:v>
                </c:pt>
                <c:pt idx="49">
                  <c:v>1.0210856332715688E-3</c:v>
                </c:pt>
                <c:pt idx="50">
                  <c:v>9.7702531531797601E-4</c:v>
                </c:pt>
                <c:pt idx="51">
                  <c:v>9.1672180599632177E-4</c:v>
                </c:pt>
                <c:pt idx="52">
                  <c:v>8.5797912450970976E-4</c:v>
                </c:pt>
                <c:pt idx="53">
                  <c:v>8.1274157200256843E-4</c:v>
                </c:pt>
                <c:pt idx="54">
                  <c:v>7.4727939441255622E-4</c:v>
                </c:pt>
                <c:pt idx="55">
                  <c:v>6.887218958894233E-4</c:v>
                </c:pt>
                <c:pt idx="56">
                  <c:v>6.5384136198260139E-4</c:v>
                </c:pt>
                <c:pt idx="57">
                  <c:v>6.2056133797442378E-4</c:v>
                </c:pt>
                <c:pt idx="58">
                  <c:v>5.5885572907213906E-4</c:v>
                </c:pt>
                <c:pt idx="59">
                  <c:v>5.3667345551819878E-4</c:v>
                </c:pt>
                <c:pt idx="60">
                  <c:v>5.0265269965610315E-4</c:v>
                </c:pt>
                <c:pt idx="61">
                  <c:v>4.5594691079565996E-4</c:v>
                </c:pt>
                <c:pt idx="62">
                  <c:v>4.3447891438656931E-4</c:v>
                </c:pt>
                <c:pt idx="63">
                  <c:v>3.8889745066153752E-4</c:v>
                </c:pt>
                <c:pt idx="64">
                  <c:v>3.5856712671449812E-4</c:v>
                </c:pt>
                <c:pt idx="65">
                  <c:v>3.2352786455326507E-4</c:v>
                </c:pt>
                <c:pt idx="66">
                  <c:v>2.9675569897593947E-4</c:v>
                </c:pt>
                <c:pt idx="67">
                  <c:v>2.57444001300143E-4</c:v>
                </c:pt>
                <c:pt idx="68">
                  <c:v>2.4769544100839943E-4</c:v>
                </c:pt>
                <c:pt idx="69">
                  <c:v>2.1807939420620965E-4</c:v>
                </c:pt>
                <c:pt idx="70">
                  <c:v>1.9936268754024332E-4</c:v>
                </c:pt>
                <c:pt idx="71">
                  <c:v>1.8577819443356668E-4</c:v>
                </c:pt>
                <c:pt idx="72">
                  <c:v>1.5841079790219968E-4</c:v>
                </c:pt>
                <c:pt idx="73">
                  <c:v>1.4331838637861839E-4</c:v>
                </c:pt>
                <c:pt idx="74">
                  <c:v>1.3991895626331568E-4</c:v>
                </c:pt>
                <c:pt idx="75">
                  <c:v>1.251175465394879E-4</c:v>
                </c:pt>
                <c:pt idx="76">
                  <c:v>1.0980026998882428E-4</c:v>
                </c:pt>
                <c:pt idx="77">
                  <c:v>1.123266947048664E-4</c:v>
                </c:pt>
                <c:pt idx="78">
                  <c:v>8.9033323370048959E-5</c:v>
                </c:pt>
                <c:pt idx="79">
                  <c:v>8.3372015629389182E-5</c:v>
                </c:pt>
                <c:pt idx="80">
                  <c:v>7.761811640698964E-5</c:v>
                </c:pt>
                <c:pt idx="81">
                  <c:v>6.8888062414383444E-5</c:v>
                </c:pt>
                <c:pt idx="82">
                  <c:v>6.2750569910490593E-5</c:v>
                </c:pt>
                <c:pt idx="83">
                  <c:v>4.9906808657732091E-5</c:v>
                </c:pt>
                <c:pt idx="84">
                  <c:v>4.9708398339718313E-5</c:v>
                </c:pt>
                <c:pt idx="85">
                  <c:v>4.7592021614238029E-5</c:v>
                </c:pt>
                <c:pt idx="86">
                  <c:v>3.8954559103371585E-5</c:v>
                </c:pt>
                <c:pt idx="87">
                  <c:v>3.242024596345119E-5</c:v>
                </c:pt>
                <c:pt idx="88">
                  <c:v>3.2605428926930714E-5</c:v>
                </c:pt>
                <c:pt idx="89">
                  <c:v>2.9285362938833513E-5</c:v>
                </c:pt>
                <c:pt idx="90">
                  <c:v>2.7512897431243766E-5</c:v>
                </c:pt>
                <c:pt idx="91">
                  <c:v>2.2605548899036349E-5</c:v>
                </c:pt>
                <c:pt idx="92">
                  <c:v>2.2724595089844614E-5</c:v>
                </c:pt>
                <c:pt idx="93">
                  <c:v>1.8161157775527741E-5</c:v>
                </c:pt>
                <c:pt idx="94">
                  <c:v>1.9497120583487172E-5</c:v>
                </c:pt>
                <c:pt idx="95">
                  <c:v>1.6044781050047447E-5</c:v>
                </c:pt>
                <c:pt idx="96">
                  <c:v>1.3915176970032907E-5</c:v>
                </c:pt>
                <c:pt idx="97">
                  <c:v>1.0528974209264444E-5</c:v>
                </c:pt>
                <c:pt idx="98">
                  <c:v>7.2618176393042456E-6</c:v>
                </c:pt>
                <c:pt idx="99">
                  <c:v>3.3465206971657089E-6</c:v>
                </c:pt>
                <c:pt idx="100">
                  <c:v>2.7116076795216215E-6</c:v>
                </c:pt>
                <c:pt idx="101">
                  <c:v>1.8386022802610018E-6</c:v>
                </c:pt>
                <c:pt idx="102">
                  <c:v>1.4550089987676995E-6</c:v>
                </c:pt>
                <c:pt idx="103">
                  <c:v>1.1640071990141596E-6</c:v>
                </c:pt>
                <c:pt idx="104">
                  <c:v>6.8782243578109426E-7</c:v>
                </c:pt>
                <c:pt idx="105">
                  <c:v>1.9841031801377723E-7</c:v>
                </c:pt>
                <c:pt idx="106">
                  <c:v>1.3227354534251813E-8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1-4676-AE55-49CDBC879D07}"/>
            </c:ext>
          </c:extLst>
        </c:ser>
        <c:ser>
          <c:idx val="1"/>
          <c:order val="1"/>
          <c:tx>
            <c:strRef>
              <c:f>'TLF GC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1-4676-AE55-49CDBC879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5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Beginning</a:t>
            </a:r>
          </a:p>
        </c:rich>
      </c:tx>
      <c:layout>
        <c:manualLayout>
          <c:xMode val="edge"/>
          <c:yMode val="edge"/>
          <c:x val="0.38676938969259655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2.0460025253809173E-5</c:v>
                </c:pt>
                <c:pt idx="2">
                  <c:v>1.9222193725953719E-4</c:v>
                </c:pt>
                <c:pt idx="3">
                  <c:v>2.4645123419475843E-3</c:v>
                </c:pt>
                <c:pt idx="4">
                  <c:v>6.1342224714707972E-3</c:v>
                </c:pt>
                <c:pt idx="5">
                  <c:v>1.6400347042948359E-2</c:v>
                </c:pt>
                <c:pt idx="6">
                  <c:v>1.4751371307617608E-2</c:v>
                </c:pt>
                <c:pt idx="7">
                  <c:v>9.0155055278384744E-3</c:v>
                </c:pt>
                <c:pt idx="8">
                  <c:v>1.3969389142417021E-2</c:v>
                </c:pt>
                <c:pt idx="9">
                  <c:v>1.924582505512187E-2</c:v>
                </c:pt>
                <c:pt idx="10">
                  <c:v>1.8069066702649034E-2</c:v>
                </c:pt>
                <c:pt idx="11">
                  <c:v>2.3631533768402133E-2</c:v>
                </c:pt>
                <c:pt idx="12">
                  <c:v>1.5154229204865109E-2</c:v>
                </c:pt>
                <c:pt idx="13">
                  <c:v>1.6964020738690799E-2</c:v>
                </c:pt>
                <c:pt idx="14">
                  <c:v>2.3466932865235244E-2</c:v>
                </c:pt>
                <c:pt idx="15">
                  <c:v>2.5912315083570513E-2</c:v>
                </c:pt>
                <c:pt idx="16">
                  <c:v>2.5037751304096439E-2</c:v>
                </c:pt>
                <c:pt idx="17">
                  <c:v>2.6176249409344651E-2</c:v>
                </c:pt>
                <c:pt idx="18">
                  <c:v>2.7436689265105566E-2</c:v>
                </c:pt>
                <c:pt idx="19">
                  <c:v>2.4346407050770229E-2</c:v>
                </c:pt>
                <c:pt idx="20">
                  <c:v>3.0854024983123039E-2</c:v>
                </c:pt>
                <c:pt idx="21">
                  <c:v>2.9735986903128637E-2</c:v>
                </c:pt>
                <c:pt idx="22">
                  <c:v>2.5429867688085698E-2</c:v>
                </c:pt>
                <c:pt idx="23">
                  <c:v>2.9308167775071493E-2</c:v>
                </c:pt>
                <c:pt idx="24">
                  <c:v>2.3628464764614065E-2</c:v>
                </c:pt>
                <c:pt idx="25">
                  <c:v>2.6620948058236192E-2</c:v>
                </c:pt>
                <c:pt idx="26">
                  <c:v>2.2412013963148843E-2</c:v>
                </c:pt>
                <c:pt idx="27">
                  <c:v>2.3620485354765079E-2</c:v>
                </c:pt>
                <c:pt idx="28">
                  <c:v>2.0123969339015356E-2</c:v>
                </c:pt>
                <c:pt idx="29">
                  <c:v>2.146788609781182E-2</c:v>
                </c:pt>
                <c:pt idx="30">
                  <c:v>2.4193775262376812E-2</c:v>
                </c:pt>
                <c:pt idx="31">
                  <c:v>2.1203644871658871E-2</c:v>
                </c:pt>
                <c:pt idx="32">
                  <c:v>1.9046135208644691E-2</c:v>
                </c:pt>
                <c:pt idx="33">
                  <c:v>1.5243639515224257E-2</c:v>
                </c:pt>
                <c:pt idx="34">
                  <c:v>1.4373883841684828E-2</c:v>
                </c:pt>
                <c:pt idx="35">
                  <c:v>1.2729716212288722E-2</c:v>
                </c:pt>
                <c:pt idx="36">
                  <c:v>1.2065072291918734E-2</c:v>
                </c:pt>
                <c:pt idx="37">
                  <c:v>1.0607397792711099E-2</c:v>
                </c:pt>
                <c:pt idx="38">
                  <c:v>9.0728958986754094E-3</c:v>
                </c:pt>
                <c:pt idx="39">
                  <c:v>7.8245274578142409E-3</c:v>
                </c:pt>
                <c:pt idx="40">
                  <c:v>7.8434529811740161E-3</c:v>
                </c:pt>
                <c:pt idx="41">
                  <c:v>6.3182603986288114E-3</c:v>
                </c:pt>
                <c:pt idx="42">
                  <c:v>6.1652194097303178E-3</c:v>
                </c:pt>
                <c:pt idx="43">
                  <c:v>6.5225537507880961E-3</c:v>
                </c:pt>
                <c:pt idx="44">
                  <c:v>6.3629655538083845E-3</c:v>
                </c:pt>
                <c:pt idx="45">
                  <c:v>4.7405878513075853E-3</c:v>
                </c:pt>
                <c:pt idx="46">
                  <c:v>6.0284441409086042E-3</c:v>
                </c:pt>
                <c:pt idx="47">
                  <c:v>5.9185738052956486E-3</c:v>
                </c:pt>
                <c:pt idx="48">
                  <c:v>4.7193094250436241E-3</c:v>
                </c:pt>
                <c:pt idx="49">
                  <c:v>5.7622592123565469E-3</c:v>
                </c:pt>
                <c:pt idx="50">
                  <c:v>6.0920748194479507E-3</c:v>
                </c:pt>
                <c:pt idx="51">
                  <c:v>4.5194149783139084E-3</c:v>
                </c:pt>
                <c:pt idx="52">
                  <c:v>4.9508146107904751E-3</c:v>
                </c:pt>
                <c:pt idx="53">
                  <c:v>4.7406901514338547E-3</c:v>
                </c:pt>
                <c:pt idx="54">
                  <c:v>5.3887614513482606E-3</c:v>
                </c:pt>
                <c:pt idx="55">
                  <c:v>5.0707103587777965E-3</c:v>
                </c:pt>
                <c:pt idx="56">
                  <c:v>5.9891608924212908E-3</c:v>
                </c:pt>
                <c:pt idx="57">
                  <c:v>5.5227746167607105E-3</c:v>
                </c:pt>
                <c:pt idx="58">
                  <c:v>6.2067532609955513E-3</c:v>
                </c:pt>
                <c:pt idx="59">
                  <c:v>6.0535076718445206E-3</c:v>
                </c:pt>
                <c:pt idx="60">
                  <c:v>6.2731460429441624E-3</c:v>
                </c:pt>
                <c:pt idx="61">
                  <c:v>6.8569728635616061E-3</c:v>
                </c:pt>
                <c:pt idx="62">
                  <c:v>5.7524384002347181E-3</c:v>
                </c:pt>
                <c:pt idx="63">
                  <c:v>5.6871709196750679E-3</c:v>
                </c:pt>
                <c:pt idx="64">
                  <c:v>5.8700835454441203E-3</c:v>
                </c:pt>
                <c:pt idx="65">
                  <c:v>5.8082942691776171E-3</c:v>
                </c:pt>
                <c:pt idx="66">
                  <c:v>6.2078785623845096E-3</c:v>
                </c:pt>
                <c:pt idx="67">
                  <c:v>5.8366314041541426E-3</c:v>
                </c:pt>
                <c:pt idx="68">
                  <c:v>4.4923054448526116E-3</c:v>
                </c:pt>
                <c:pt idx="69">
                  <c:v>4.4464749882840784E-3</c:v>
                </c:pt>
                <c:pt idx="70">
                  <c:v>3.6624468205581112E-3</c:v>
                </c:pt>
                <c:pt idx="71">
                  <c:v>3.9064326217097857E-3</c:v>
                </c:pt>
                <c:pt idx="72">
                  <c:v>3.9356904578227332E-3</c:v>
                </c:pt>
                <c:pt idx="73">
                  <c:v>4.3660670890366092E-3</c:v>
                </c:pt>
                <c:pt idx="74">
                  <c:v>4.0924142512669109E-3</c:v>
                </c:pt>
                <c:pt idx="75">
                  <c:v>4.0444354920467288E-3</c:v>
                </c:pt>
                <c:pt idx="76">
                  <c:v>4.3086767181996742E-3</c:v>
                </c:pt>
                <c:pt idx="77">
                  <c:v>4.1855073661717429E-3</c:v>
                </c:pt>
                <c:pt idx="78">
                  <c:v>4.0618265135124662E-3</c:v>
                </c:pt>
                <c:pt idx="79">
                  <c:v>3.5742641117141936E-3</c:v>
                </c:pt>
                <c:pt idx="80">
                  <c:v>3.6314498822985907E-3</c:v>
                </c:pt>
                <c:pt idx="81">
                  <c:v>3.9881704225987538E-3</c:v>
                </c:pt>
                <c:pt idx="82">
                  <c:v>4.5440693087447489E-3</c:v>
                </c:pt>
                <c:pt idx="83">
                  <c:v>3.9039774186793285E-3</c:v>
                </c:pt>
                <c:pt idx="84">
                  <c:v>3.3916583863239469E-3</c:v>
                </c:pt>
                <c:pt idx="85">
                  <c:v>3.4900711077947687E-3</c:v>
                </c:pt>
                <c:pt idx="86">
                  <c:v>3.9446928689344093E-3</c:v>
                </c:pt>
                <c:pt idx="87">
                  <c:v>3.7267935999813406E-3</c:v>
                </c:pt>
                <c:pt idx="88">
                  <c:v>3.6098645556558217E-3</c:v>
                </c:pt>
                <c:pt idx="89">
                  <c:v>2.8795439542211032E-3</c:v>
                </c:pt>
                <c:pt idx="90">
                  <c:v>2.6637929879196852E-3</c:v>
                </c:pt>
                <c:pt idx="91">
                  <c:v>2.3156656582261227E-3</c:v>
                </c:pt>
                <c:pt idx="92">
                  <c:v>2.1959745104913387E-3</c:v>
                </c:pt>
                <c:pt idx="93">
                  <c:v>2.0250309994957628E-3</c:v>
                </c:pt>
                <c:pt idx="94">
                  <c:v>1.8485632816816588E-3</c:v>
                </c:pt>
                <c:pt idx="95">
                  <c:v>2.0954134863688666E-3</c:v>
                </c:pt>
                <c:pt idx="96">
                  <c:v>1.8630898996118636E-3</c:v>
                </c:pt>
                <c:pt idx="97">
                  <c:v>1.7262123306638801E-3</c:v>
                </c:pt>
                <c:pt idx="98">
                  <c:v>1.3653997853129553E-3</c:v>
                </c:pt>
                <c:pt idx="99">
                  <c:v>1.210824294520427E-3</c:v>
                </c:pt>
                <c:pt idx="100">
                  <c:v>1.2734319717970829E-3</c:v>
                </c:pt>
                <c:pt idx="101">
                  <c:v>1.1311324961568402E-3</c:v>
                </c:pt>
                <c:pt idx="102">
                  <c:v>1.201719583282482E-3</c:v>
                </c:pt>
                <c:pt idx="103">
                  <c:v>1.0444842892069583E-3</c:v>
                </c:pt>
                <c:pt idx="104">
                  <c:v>1.0463256914798012E-3</c:v>
                </c:pt>
                <c:pt idx="105">
                  <c:v>6.6310941847595533E-4</c:v>
                </c:pt>
                <c:pt idx="106">
                  <c:v>9.4034276066506971E-4</c:v>
                </c:pt>
                <c:pt idx="107">
                  <c:v>9.0249171394552266E-4</c:v>
                </c:pt>
                <c:pt idx="108">
                  <c:v>8.3333682858764766E-4</c:v>
                </c:pt>
                <c:pt idx="109">
                  <c:v>6.150283591295038E-4</c:v>
                </c:pt>
                <c:pt idx="110">
                  <c:v>6.1308465673039192E-4</c:v>
                </c:pt>
                <c:pt idx="111">
                  <c:v>7.3830001128370412E-4</c:v>
                </c:pt>
                <c:pt idx="112">
                  <c:v>8.5226235194742119E-4</c:v>
                </c:pt>
                <c:pt idx="113">
                  <c:v>6.2914577655463213E-4</c:v>
                </c:pt>
                <c:pt idx="114">
                  <c:v>6.7088422807240282E-4</c:v>
                </c:pt>
                <c:pt idx="115">
                  <c:v>8.2576661924373823E-4</c:v>
                </c:pt>
                <c:pt idx="116">
                  <c:v>6.8264874259334305E-4</c:v>
                </c:pt>
                <c:pt idx="117">
                  <c:v>6.9226495446263344E-4</c:v>
                </c:pt>
                <c:pt idx="118">
                  <c:v>6.3671598589854156E-4</c:v>
                </c:pt>
                <c:pt idx="119">
                  <c:v>6.31089478953744E-4</c:v>
                </c:pt>
                <c:pt idx="120">
                  <c:v>5.8147391771325673E-4</c:v>
                </c:pt>
                <c:pt idx="121">
                  <c:v>4.5656546353875168E-4</c:v>
                </c:pt>
                <c:pt idx="122">
                  <c:v>5.637759958687118E-4</c:v>
                </c:pt>
                <c:pt idx="123">
                  <c:v>5.0863622780969605E-4</c:v>
                </c:pt>
                <c:pt idx="124">
                  <c:v>5.5160228084269534E-4</c:v>
                </c:pt>
                <c:pt idx="125">
                  <c:v>4.7937839169674896E-4</c:v>
                </c:pt>
                <c:pt idx="126">
                  <c:v>4.665908759131182E-4</c:v>
                </c:pt>
                <c:pt idx="127">
                  <c:v>3.9232098424179086E-4</c:v>
                </c:pt>
                <c:pt idx="128">
                  <c:v>3.3769271681412038E-4</c:v>
                </c:pt>
                <c:pt idx="129">
                  <c:v>4.0214179636361937E-4</c:v>
                </c:pt>
                <c:pt idx="130">
                  <c:v>4.1359941050575245E-4</c:v>
                </c:pt>
                <c:pt idx="131">
                  <c:v>2.8388285039660232E-4</c:v>
                </c:pt>
                <c:pt idx="132">
                  <c:v>2.3068678473669844E-4</c:v>
                </c:pt>
                <c:pt idx="133">
                  <c:v>1.5488239117133546E-4</c:v>
                </c:pt>
                <c:pt idx="134">
                  <c:v>1.1467844154760043E-4</c:v>
                </c:pt>
                <c:pt idx="135">
                  <c:v>9.8208121218284033E-5</c:v>
                </c:pt>
                <c:pt idx="136">
                  <c:v>9.5343717682750751E-5</c:v>
                </c:pt>
                <c:pt idx="137">
                  <c:v>9.7901220839476897E-5</c:v>
                </c:pt>
                <c:pt idx="138">
                  <c:v>1.1181403801206714E-4</c:v>
                </c:pt>
                <c:pt idx="139">
                  <c:v>9.8515021597091169E-5</c:v>
                </c:pt>
                <c:pt idx="140">
                  <c:v>8.1635500762698615E-5</c:v>
                </c:pt>
                <c:pt idx="141">
                  <c:v>4.2761452780461175E-5</c:v>
                </c:pt>
                <c:pt idx="142">
                  <c:v>2.618883232487574E-5</c:v>
                </c:pt>
                <c:pt idx="143">
                  <c:v>3.0178537249368533E-5</c:v>
                </c:pt>
                <c:pt idx="144">
                  <c:v>3.365674154251609E-5</c:v>
                </c:pt>
                <c:pt idx="145">
                  <c:v>2.6291132451144792E-5</c:v>
                </c:pt>
                <c:pt idx="146">
                  <c:v>1.7391021465737797E-5</c:v>
                </c:pt>
                <c:pt idx="147">
                  <c:v>8.9001109854069909E-6</c:v>
                </c:pt>
                <c:pt idx="148">
                  <c:v>7.4679092176403484E-6</c:v>
                </c:pt>
                <c:pt idx="149">
                  <c:v>5.0127061871832479E-6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67-4814-BC7F-9B57028EFF42}"/>
            </c:ext>
          </c:extLst>
        </c:ser>
        <c:ser>
          <c:idx val="1"/>
          <c:order val="1"/>
          <c:tx>
            <c:strRef>
              <c:f>'TLF GC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67-4814-BC7F-9B57028EF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Tail</a:t>
            </a:r>
          </a:p>
        </c:rich>
      </c:tx>
      <c:layout>
        <c:manualLayout>
          <c:xMode val="edge"/>
          <c:yMode val="edge"/>
          <c:x val="0.46210606473757082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2.0460025253809173E-5</c:v>
                </c:pt>
                <c:pt idx="2">
                  <c:v>1.9222193725953719E-4</c:v>
                </c:pt>
                <c:pt idx="3">
                  <c:v>2.4645123419475843E-3</c:v>
                </c:pt>
                <c:pt idx="4">
                  <c:v>6.1342224714707972E-3</c:v>
                </c:pt>
                <c:pt idx="5">
                  <c:v>1.6400347042948359E-2</c:v>
                </c:pt>
                <c:pt idx="6">
                  <c:v>1.4751371307617608E-2</c:v>
                </c:pt>
                <c:pt idx="7">
                  <c:v>9.0155055278384744E-3</c:v>
                </c:pt>
                <c:pt idx="8">
                  <c:v>1.3969389142417021E-2</c:v>
                </c:pt>
                <c:pt idx="9">
                  <c:v>1.924582505512187E-2</c:v>
                </c:pt>
                <c:pt idx="10">
                  <c:v>1.8069066702649034E-2</c:v>
                </c:pt>
                <c:pt idx="11">
                  <c:v>2.3631533768402133E-2</c:v>
                </c:pt>
                <c:pt idx="12">
                  <c:v>1.5154229204865109E-2</c:v>
                </c:pt>
                <c:pt idx="13">
                  <c:v>1.6964020738690799E-2</c:v>
                </c:pt>
                <c:pt idx="14">
                  <c:v>2.3466932865235244E-2</c:v>
                </c:pt>
                <c:pt idx="15">
                  <c:v>2.5912315083570513E-2</c:v>
                </c:pt>
                <c:pt idx="16">
                  <c:v>2.5037751304096439E-2</c:v>
                </c:pt>
                <c:pt idx="17">
                  <c:v>2.6176249409344651E-2</c:v>
                </c:pt>
                <c:pt idx="18">
                  <c:v>2.7436689265105566E-2</c:v>
                </c:pt>
                <c:pt idx="19">
                  <c:v>2.4346407050770229E-2</c:v>
                </c:pt>
                <c:pt idx="20">
                  <c:v>3.0854024983123039E-2</c:v>
                </c:pt>
                <c:pt idx="21">
                  <c:v>2.9735986903128637E-2</c:v>
                </c:pt>
                <c:pt idx="22">
                  <c:v>2.5429867688085698E-2</c:v>
                </c:pt>
                <c:pt idx="23">
                  <c:v>2.9308167775071493E-2</c:v>
                </c:pt>
                <c:pt idx="24">
                  <c:v>2.3628464764614065E-2</c:v>
                </c:pt>
                <c:pt idx="25">
                  <c:v>2.6620948058236192E-2</c:v>
                </c:pt>
                <c:pt idx="26">
                  <c:v>2.2412013963148843E-2</c:v>
                </c:pt>
                <c:pt idx="27">
                  <c:v>2.3620485354765079E-2</c:v>
                </c:pt>
                <c:pt idx="28">
                  <c:v>2.0123969339015356E-2</c:v>
                </c:pt>
                <c:pt idx="29">
                  <c:v>2.146788609781182E-2</c:v>
                </c:pt>
                <c:pt idx="30">
                  <c:v>2.4193775262376812E-2</c:v>
                </c:pt>
                <c:pt idx="31">
                  <c:v>2.1203644871658871E-2</c:v>
                </c:pt>
                <c:pt idx="32">
                  <c:v>1.9046135208644691E-2</c:v>
                </c:pt>
                <c:pt idx="33">
                  <c:v>1.5243639515224257E-2</c:v>
                </c:pt>
                <c:pt idx="34">
                  <c:v>1.4373883841684828E-2</c:v>
                </c:pt>
                <c:pt idx="35">
                  <c:v>1.2729716212288722E-2</c:v>
                </c:pt>
                <c:pt idx="36">
                  <c:v>1.2065072291918734E-2</c:v>
                </c:pt>
                <c:pt idx="37">
                  <c:v>1.0607397792711099E-2</c:v>
                </c:pt>
                <c:pt idx="38">
                  <c:v>9.0728958986754094E-3</c:v>
                </c:pt>
                <c:pt idx="39">
                  <c:v>7.8245274578142409E-3</c:v>
                </c:pt>
                <c:pt idx="40">
                  <c:v>7.8434529811740161E-3</c:v>
                </c:pt>
                <c:pt idx="41">
                  <c:v>6.3182603986288114E-3</c:v>
                </c:pt>
                <c:pt idx="42">
                  <c:v>6.1652194097303178E-3</c:v>
                </c:pt>
                <c:pt idx="43">
                  <c:v>6.5225537507880961E-3</c:v>
                </c:pt>
                <c:pt idx="44">
                  <c:v>6.3629655538083845E-3</c:v>
                </c:pt>
                <c:pt idx="45">
                  <c:v>4.7405878513075853E-3</c:v>
                </c:pt>
                <c:pt idx="46">
                  <c:v>6.0284441409086042E-3</c:v>
                </c:pt>
                <c:pt idx="47">
                  <c:v>5.9185738052956486E-3</c:v>
                </c:pt>
                <c:pt idx="48">
                  <c:v>4.7193094250436241E-3</c:v>
                </c:pt>
                <c:pt idx="49">
                  <c:v>5.7622592123565469E-3</c:v>
                </c:pt>
                <c:pt idx="50">
                  <c:v>6.0920748194479507E-3</c:v>
                </c:pt>
                <c:pt idx="51">
                  <c:v>4.5194149783139084E-3</c:v>
                </c:pt>
                <c:pt idx="52">
                  <c:v>4.9508146107904751E-3</c:v>
                </c:pt>
                <c:pt idx="53">
                  <c:v>4.7406901514338547E-3</c:v>
                </c:pt>
                <c:pt idx="54">
                  <c:v>5.3887614513482606E-3</c:v>
                </c:pt>
                <c:pt idx="55">
                  <c:v>5.0707103587777965E-3</c:v>
                </c:pt>
                <c:pt idx="56">
                  <c:v>5.9891608924212908E-3</c:v>
                </c:pt>
                <c:pt idx="57">
                  <c:v>5.5227746167607105E-3</c:v>
                </c:pt>
                <c:pt idx="58">
                  <c:v>6.2067532609955513E-3</c:v>
                </c:pt>
                <c:pt idx="59">
                  <c:v>6.0535076718445206E-3</c:v>
                </c:pt>
                <c:pt idx="60">
                  <c:v>6.2731460429441624E-3</c:v>
                </c:pt>
                <c:pt idx="61">
                  <c:v>6.8569728635616061E-3</c:v>
                </c:pt>
                <c:pt idx="62">
                  <c:v>5.7524384002347181E-3</c:v>
                </c:pt>
                <c:pt idx="63">
                  <c:v>5.6871709196750679E-3</c:v>
                </c:pt>
                <c:pt idx="64">
                  <c:v>5.8700835454441203E-3</c:v>
                </c:pt>
                <c:pt idx="65">
                  <c:v>5.8082942691776171E-3</c:v>
                </c:pt>
                <c:pt idx="66">
                  <c:v>6.2078785623845096E-3</c:v>
                </c:pt>
                <c:pt idx="67">
                  <c:v>5.8366314041541426E-3</c:v>
                </c:pt>
                <c:pt idx="68">
                  <c:v>4.4923054448526116E-3</c:v>
                </c:pt>
                <c:pt idx="69">
                  <c:v>4.4464749882840784E-3</c:v>
                </c:pt>
                <c:pt idx="70">
                  <c:v>3.6624468205581112E-3</c:v>
                </c:pt>
                <c:pt idx="71">
                  <c:v>3.9064326217097857E-3</c:v>
                </c:pt>
                <c:pt idx="72">
                  <c:v>3.9356904578227332E-3</c:v>
                </c:pt>
                <c:pt idx="73">
                  <c:v>4.3660670890366092E-3</c:v>
                </c:pt>
                <c:pt idx="74">
                  <c:v>4.0924142512669109E-3</c:v>
                </c:pt>
                <c:pt idx="75">
                  <c:v>4.0444354920467288E-3</c:v>
                </c:pt>
                <c:pt idx="76">
                  <c:v>4.3086767181996742E-3</c:v>
                </c:pt>
                <c:pt idx="77">
                  <c:v>4.1855073661717429E-3</c:v>
                </c:pt>
                <c:pt idx="78">
                  <c:v>4.0618265135124662E-3</c:v>
                </c:pt>
                <c:pt idx="79">
                  <c:v>3.5742641117141936E-3</c:v>
                </c:pt>
                <c:pt idx="80">
                  <c:v>3.6314498822985907E-3</c:v>
                </c:pt>
                <c:pt idx="81">
                  <c:v>3.9881704225987538E-3</c:v>
                </c:pt>
                <c:pt idx="82">
                  <c:v>4.5440693087447489E-3</c:v>
                </c:pt>
                <c:pt idx="83">
                  <c:v>3.9039774186793285E-3</c:v>
                </c:pt>
                <c:pt idx="84">
                  <c:v>3.3916583863239469E-3</c:v>
                </c:pt>
                <c:pt idx="85">
                  <c:v>3.4900711077947687E-3</c:v>
                </c:pt>
                <c:pt idx="86">
                  <c:v>3.9446928689344093E-3</c:v>
                </c:pt>
                <c:pt idx="87">
                  <c:v>3.7267935999813406E-3</c:v>
                </c:pt>
                <c:pt idx="88">
                  <c:v>3.6098645556558217E-3</c:v>
                </c:pt>
                <c:pt idx="89">
                  <c:v>2.8795439542211032E-3</c:v>
                </c:pt>
                <c:pt idx="90">
                  <c:v>2.6637929879196852E-3</c:v>
                </c:pt>
                <c:pt idx="91">
                  <c:v>2.3156656582261227E-3</c:v>
                </c:pt>
                <c:pt idx="92">
                  <c:v>2.1959745104913387E-3</c:v>
                </c:pt>
                <c:pt idx="93">
                  <c:v>2.0250309994957628E-3</c:v>
                </c:pt>
                <c:pt idx="94">
                  <c:v>1.8485632816816588E-3</c:v>
                </c:pt>
                <c:pt idx="95">
                  <c:v>2.0954134863688666E-3</c:v>
                </c:pt>
                <c:pt idx="96">
                  <c:v>1.8630898996118636E-3</c:v>
                </c:pt>
                <c:pt idx="97">
                  <c:v>1.7262123306638801E-3</c:v>
                </c:pt>
                <c:pt idx="98">
                  <c:v>1.3653997853129553E-3</c:v>
                </c:pt>
                <c:pt idx="99">
                  <c:v>1.210824294520427E-3</c:v>
                </c:pt>
                <c:pt idx="100">
                  <c:v>1.2734319717970829E-3</c:v>
                </c:pt>
                <c:pt idx="101">
                  <c:v>1.1311324961568402E-3</c:v>
                </c:pt>
                <c:pt idx="102">
                  <c:v>1.201719583282482E-3</c:v>
                </c:pt>
                <c:pt idx="103">
                  <c:v>1.0444842892069583E-3</c:v>
                </c:pt>
                <c:pt idx="104">
                  <c:v>1.0463256914798012E-3</c:v>
                </c:pt>
                <c:pt idx="105">
                  <c:v>6.6310941847595533E-4</c:v>
                </c:pt>
                <c:pt idx="106">
                  <c:v>9.4034276066506971E-4</c:v>
                </c:pt>
                <c:pt idx="107">
                  <c:v>9.0249171394552266E-4</c:v>
                </c:pt>
                <c:pt idx="108">
                  <c:v>8.3333682858764766E-4</c:v>
                </c:pt>
                <c:pt idx="109">
                  <c:v>6.150283591295038E-4</c:v>
                </c:pt>
                <c:pt idx="110">
                  <c:v>6.1308465673039192E-4</c:v>
                </c:pt>
                <c:pt idx="111">
                  <c:v>7.3830001128370412E-4</c:v>
                </c:pt>
                <c:pt idx="112">
                  <c:v>8.5226235194742119E-4</c:v>
                </c:pt>
                <c:pt idx="113">
                  <c:v>6.2914577655463213E-4</c:v>
                </c:pt>
                <c:pt idx="114">
                  <c:v>6.7088422807240282E-4</c:v>
                </c:pt>
                <c:pt idx="115">
                  <c:v>8.2576661924373823E-4</c:v>
                </c:pt>
                <c:pt idx="116">
                  <c:v>6.8264874259334305E-4</c:v>
                </c:pt>
                <c:pt idx="117">
                  <c:v>6.9226495446263344E-4</c:v>
                </c:pt>
                <c:pt idx="118">
                  <c:v>6.3671598589854156E-4</c:v>
                </c:pt>
                <c:pt idx="119">
                  <c:v>6.31089478953744E-4</c:v>
                </c:pt>
                <c:pt idx="120">
                  <c:v>5.8147391771325673E-4</c:v>
                </c:pt>
                <c:pt idx="121">
                  <c:v>4.5656546353875168E-4</c:v>
                </c:pt>
                <c:pt idx="122">
                  <c:v>5.637759958687118E-4</c:v>
                </c:pt>
                <c:pt idx="123">
                  <c:v>5.0863622780969605E-4</c:v>
                </c:pt>
                <c:pt idx="124">
                  <c:v>5.5160228084269534E-4</c:v>
                </c:pt>
                <c:pt idx="125">
                  <c:v>4.7937839169674896E-4</c:v>
                </c:pt>
                <c:pt idx="126">
                  <c:v>4.665908759131182E-4</c:v>
                </c:pt>
                <c:pt idx="127">
                  <c:v>3.9232098424179086E-4</c:v>
                </c:pt>
                <c:pt idx="128">
                  <c:v>3.3769271681412038E-4</c:v>
                </c:pt>
                <c:pt idx="129">
                  <c:v>4.0214179636361937E-4</c:v>
                </c:pt>
                <c:pt idx="130">
                  <c:v>4.1359941050575245E-4</c:v>
                </c:pt>
                <c:pt idx="131">
                  <c:v>2.8388285039660232E-4</c:v>
                </c:pt>
                <c:pt idx="132">
                  <c:v>2.3068678473669844E-4</c:v>
                </c:pt>
                <c:pt idx="133">
                  <c:v>1.5488239117133546E-4</c:v>
                </c:pt>
                <c:pt idx="134">
                  <c:v>1.1467844154760043E-4</c:v>
                </c:pt>
                <c:pt idx="135">
                  <c:v>9.8208121218284033E-5</c:v>
                </c:pt>
                <c:pt idx="136">
                  <c:v>9.5343717682750751E-5</c:v>
                </c:pt>
                <c:pt idx="137">
                  <c:v>9.7901220839476897E-5</c:v>
                </c:pt>
                <c:pt idx="138">
                  <c:v>1.1181403801206714E-4</c:v>
                </c:pt>
                <c:pt idx="139">
                  <c:v>9.8515021597091169E-5</c:v>
                </c:pt>
                <c:pt idx="140">
                  <c:v>8.1635500762698615E-5</c:v>
                </c:pt>
                <c:pt idx="141">
                  <c:v>4.2761452780461175E-5</c:v>
                </c:pt>
                <c:pt idx="142">
                  <c:v>2.618883232487574E-5</c:v>
                </c:pt>
                <c:pt idx="143">
                  <c:v>3.0178537249368533E-5</c:v>
                </c:pt>
                <c:pt idx="144">
                  <c:v>3.365674154251609E-5</c:v>
                </c:pt>
                <c:pt idx="145">
                  <c:v>2.6291132451144792E-5</c:v>
                </c:pt>
                <c:pt idx="146">
                  <c:v>1.7391021465737797E-5</c:v>
                </c:pt>
                <c:pt idx="147">
                  <c:v>8.9001109854069909E-6</c:v>
                </c:pt>
                <c:pt idx="148">
                  <c:v>7.4679092176403484E-6</c:v>
                </c:pt>
                <c:pt idx="149">
                  <c:v>5.0127061871832479E-6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71-4AFA-96A9-6632C5A5D32E}"/>
            </c:ext>
          </c:extLst>
        </c:ser>
        <c:ser>
          <c:idx val="1"/>
          <c:order val="1"/>
          <c:tx>
            <c:strRef>
              <c:f>'TLF GC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71-4AFA-96A9-6632C5A5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00"/>
          <c:min val="2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5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08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4.3207005295791944E-5</c:v>
                </c:pt>
                <c:pt idx="2">
                  <c:v>1.4889880812675757E-3</c:v>
                </c:pt>
                <c:pt idx="3">
                  <c:v>4.6441663074973209E-3</c:v>
                </c:pt>
                <c:pt idx="4">
                  <c:v>1.1607641985687275E-2</c:v>
                </c:pt>
                <c:pt idx="5">
                  <c:v>1.9563278526225043E-2</c:v>
                </c:pt>
                <c:pt idx="6">
                  <c:v>1.5881401571241412E-2</c:v>
                </c:pt>
                <c:pt idx="7">
                  <c:v>6.7855268267495075E-3</c:v>
                </c:pt>
                <c:pt idx="8">
                  <c:v>1.184320017752211E-2</c:v>
                </c:pt>
                <c:pt idx="9">
                  <c:v>1.6785441479578552E-2</c:v>
                </c:pt>
                <c:pt idx="10">
                  <c:v>1.9120433392934101E-2</c:v>
                </c:pt>
                <c:pt idx="11">
                  <c:v>2.2144923763639537E-2</c:v>
                </c:pt>
                <c:pt idx="12">
                  <c:v>1.9664201555878918E-2</c:v>
                </c:pt>
                <c:pt idx="13">
                  <c:v>2.2522584995113868E-2</c:v>
                </c:pt>
                <c:pt idx="14">
                  <c:v>2.2294494680737562E-2</c:v>
                </c:pt>
                <c:pt idx="15">
                  <c:v>2.7031476036648065E-2</c:v>
                </c:pt>
                <c:pt idx="16">
                  <c:v>2.3972420061705992E-2</c:v>
                </c:pt>
                <c:pt idx="17">
                  <c:v>2.9785949295245726E-2</c:v>
                </c:pt>
                <c:pt idx="18">
                  <c:v>3.3664871531170905E-2</c:v>
                </c:pt>
                <c:pt idx="19">
                  <c:v>3.1635529173796702E-2</c:v>
                </c:pt>
                <c:pt idx="20">
                  <c:v>2.6757298249956252E-2</c:v>
                </c:pt>
                <c:pt idx="21">
                  <c:v>3.476126262604709E-2</c:v>
                </c:pt>
                <c:pt idx="22">
                  <c:v>3.1479237166985995E-2</c:v>
                </c:pt>
                <c:pt idx="23">
                  <c:v>3.8920336950630914E-2</c:v>
                </c:pt>
                <c:pt idx="24">
                  <c:v>2.4913479305444717E-2</c:v>
                </c:pt>
                <c:pt idx="25">
                  <c:v>2.8298561473433549E-2</c:v>
                </c:pt>
                <c:pt idx="26">
                  <c:v>2.1859544160759924E-2</c:v>
                </c:pt>
                <c:pt idx="27">
                  <c:v>2.5564144800010232E-2</c:v>
                </c:pt>
                <c:pt idx="28">
                  <c:v>1.840682435978953E-2</c:v>
                </c:pt>
                <c:pt idx="29">
                  <c:v>2.6940901351472445E-2</c:v>
                </c:pt>
                <c:pt idx="30">
                  <c:v>2.0330122857252581E-2</c:v>
                </c:pt>
                <c:pt idx="31">
                  <c:v>1.9088534887789801E-2</c:v>
                </c:pt>
                <c:pt idx="32">
                  <c:v>1.7693001958717567E-2</c:v>
                </c:pt>
                <c:pt idx="33">
                  <c:v>1.4895535062751503E-2</c:v>
                </c:pt>
                <c:pt idx="34">
                  <c:v>1.2460260223524236E-2</c:v>
                </c:pt>
                <c:pt idx="35">
                  <c:v>1.4895428378787807E-2</c:v>
                </c:pt>
                <c:pt idx="36">
                  <c:v>1.0288921510474228E-2</c:v>
                </c:pt>
                <c:pt idx="37">
                  <c:v>8.5337569397918363E-3</c:v>
                </c:pt>
                <c:pt idx="38">
                  <c:v>7.8131067650435027E-3</c:v>
                </c:pt>
                <c:pt idx="39">
                  <c:v>7.3598066033106141E-3</c:v>
                </c:pt>
                <c:pt idx="40">
                  <c:v>5.07751656801956E-3</c:v>
                </c:pt>
                <c:pt idx="41">
                  <c:v>5.0424175439644598E-3</c:v>
                </c:pt>
                <c:pt idx="42">
                  <c:v>4.7615186675599649E-3</c:v>
                </c:pt>
                <c:pt idx="43">
                  <c:v>5.1531554982781188E-3</c:v>
                </c:pt>
                <c:pt idx="44">
                  <c:v>4.5431365938797532E-3</c:v>
                </c:pt>
                <c:pt idx="45">
                  <c:v>4.5627664431993229E-3</c:v>
                </c:pt>
                <c:pt idx="46">
                  <c:v>3.9951010723872022E-3</c:v>
                </c:pt>
                <c:pt idx="47">
                  <c:v>4.3003238925137721E-3</c:v>
                </c:pt>
                <c:pt idx="48">
                  <c:v>4.8237154183931666E-3</c:v>
                </c:pt>
                <c:pt idx="49">
                  <c:v>4.4205567195961361E-3</c:v>
                </c:pt>
                <c:pt idx="50">
                  <c:v>4.1282426590764565E-3</c:v>
                </c:pt>
                <c:pt idx="51">
                  <c:v>3.653499020641212E-3</c:v>
                </c:pt>
                <c:pt idx="52">
                  <c:v>3.5961030481742092E-3</c:v>
                </c:pt>
                <c:pt idx="53">
                  <c:v>3.7060942147420155E-3</c:v>
                </c:pt>
                <c:pt idx="54">
                  <c:v>4.3345694448593255E-3</c:v>
                </c:pt>
                <c:pt idx="55">
                  <c:v>5.3181955901116752E-3</c:v>
                </c:pt>
                <c:pt idx="56">
                  <c:v>4.3816170728480756E-3</c:v>
                </c:pt>
                <c:pt idx="57">
                  <c:v>4.9859817271706974E-3</c:v>
                </c:pt>
                <c:pt idx="58">
                  <c:v>5.3906340014594351E-3</c:v>
                </c:pt>
                <c:pt idx="59">
                  <c:v>5.07463610099984E-3</c:v>
                </c:pt>
                <c:pt idx="60">
                  <c:v>4.8683093152169727E-3</c:v>
                </c:pt>
                <c:pt idx="61">
                  <c:v>4.8615882255042932E-3</c:v>
                </c:pt>
                <c:pt idx="62">
                  <c:v>5.5723167916291484E-3</c:v>
                </c:pt>
                <c:pt idx="63">
                  <c:v>5.573276947302387E-3</c:v>
                </c:pt>
                <c:pt idx="64">
                  <c:v>5.4276533368610141E-3</c:v>
                </c:pt>
                <c:pt idx="65">
                  <c:v>5.4684066109918607E-3</c:v>
                </c:pt>
                <c:pt idx="66">
                  <c:v>5.5863990748366652E-3</c:v>
                </c:pt>
                <c:pt idx="67">
                  <c:v>6.1739076628957428E-3</c:v>
                </c:pt>
                <c:pt idx="68">
                  <c:v>4.5917844813239033E-3</c:v>
                </c:pt>
                <c:pt idx="69">
                  <c:v>5.6736665571377951E-3</c:v>
                </c:pt>
                <c:pt idx="70">
                  <c:v>5.0938392144646372E-3</c:v>
                </c:pt>
                <c:pt idx="71">
                  <c:v>6.5927489043556909E-3</c:v>
                </c:pt>
                <c:pt idx="72">
                  <c:v>5.780670572722189E-3</c:v>
                </c:pt>
                <c:pt idx="73">
                  <c:v>5.5749838907214796E-3</c:v>
                </c:pt>
                <c:pt idx="74">
                  <c:v>4.4780593760268316E-3</c:v>
                </c:pt>
                <c:pt idx="75">
                  <c:v>5.2877906604590812E-3</c:v>
                </c:pt>
                <c:pt idx="76">
                  <c:v>4.6618758454704109E-3</c:v>
                </c:pt>
                <c:pt idx="77">
                  <c:v>4.9340266368520531E-3</c:v>
                </c:pt>
                <c:pt idx="78">
                  <c:v>4.2365268822251705E-3</c:v>
                </c:pt>
                <c:pt idx="79">
                  <c:v>4.2341798350239166E-3</c:v>
                </c:pt>
                <c:pt idx="80">
                  <c:v>4.0622052855502954E-3</c:v>
                </c:pt>
                <c:pt idx="81">
                  <c:v>3.3950037766123137E-3</c:v>
                </c:pt>
                <c:pt idx="82">
                  <c:v>2.1939557133529904E-3</c:v>
                </c:pt>
                <c:pt idx="83">
                  <c:v>1.9908294464809221E-3</c:v>
                </c:pt>
                <c:pt idx="84">
                  <c:v>1.8740105062367439E-3</c:v>
                </c:pt>
                <c:pt idx="85">
                  <c:v>2.3647567392259855E-3</c:v>
                </c:pt>
                <c:pt idx="86">
                  <c:v>3.8390224335038844E-3</c:v>
                </c:pt>
                <c:pt idx="87">
                  <c:v>1.8678228363425316E-3</c:v>
                </c:pt>
                <c:pt idx="88">
                  <c:v>2.921647029705082E-3</c:v>
                </c:pt>
                <c:pt idx="89">
                  <c:v>3.3162710114066486E-3</c:v>
                </c:pt>
                <c:pt idx="90">
                  <c:v>2.2829301390732142E-3</c:v>
                </c:pt>
                <c:pt idx="91">
                  <c:v>1.838698114254257E-3</c:v>
                </c:pt>
                <c:pt idx="92">
                  <c:v>1.718145235280813E-3</c:v>
                </c:pt>
                <c:pt idx="93">
                  <c:v>1.5288878836888749E-3</c:v>
                </c:pt>
                <c:pt idx="94">
                  <c:v>1.0684398963885342E-3</c:v>
                </c:pt>
                <c:pt idx="95">
                  <c:v>8.9273140818564697E-4</c:v>
                </c:pt>
                <c:pt idx="96">
                  <c:v>6.2378113571480366E-4</c:v>
                </c:pt>
                <c:pt idx="97">
                  <c:v>6.4383772088914652E-4</c:v>
                </c:pt>
                <c:pt idx="98">
                  <c:v>5.7908055492730533E-4</c:v>
                </c:pt>
                <c:pt idx="99">
                  <c:v>4.4625902012913009E-4</c:v>
                </c:pt>
                <c:pt idx="100">
                  <c:v>4.1265357156573639E-4</c:v>
                </c:pt>
                <c:pt idx="101">
                  <c:v>7.39959972176822E-4</c:v>
                </c:pt>
                <c:pt idx="102">
                  <c:v>4.3100321332098626E-4</c:v>
                </c:pt>
                <c:pt idx="103">
                  <c:v>5.0525525205153245E-4</c:v>
                </c:pt>
                <c:pt idx="104">
                  <c:v>4.4124487383554438E-4</c:v>
                </c:pt>
                <c:pt idx="105">
                  <c:v>3.2485266944613941E-4</c:v>
                </c:pt>
                <c:pt idx="106">
                  <c:v>3.5632443873566687E-4</c:v>
                </c:pt>
                <c:pt idx="107">
                  <c:v>4.3516388790502551E-4</c:v>
                </c:pt>
                <c:pt idx="108">
                  <c:v>5.02694836922893E-4</c:v>
                </c:pt>
                <c:pt idx="109">
                  <c:v>7.0880825477837451E-4</c:v>
                </c:pt>
                <c:pt idx="110">
                  <c:v>4.2684253873694707E-4</c:v>
                </c:pt>
                <c:pt idx="111">
                  <c:v>6.2804849426253626E-4</c:v>
                </c:pt>
                <c:pt idx="112">
                  <c:v>5.5251624796767034E-4</c:v>
                </c:pt>
                <c:pt idx="113">
                  <c:v>8.1047807217810215E-4</c:v>
                </c:pt>
                <c:pt idx="114">
                  <c:v>4.1660087822238895E-4</c:v>
                </c:pt>
                <c:pt idx="115">
                  <c:v>5.6382474811916155E-4</c:v>
                </c:pt>
                <c:pt idx="116">
                  <c:v>3.5803138215475991E-4</c:v>
                </c:pt>
                <c:pt idx="117">
                  <c:v>4.0763942527215056E-4</c:v>
                </c:pt>
                <c:pt idx="118">
                  <c:v>4.0038491574100537E-4</c:v>
                </c:pt>
                <c:pt idx="119">
                  <c:v>4.0038491574100537E-4</c:v>
                </c:pt>
                <c:pt idx="120">
                  <c:v>2.3043736157755704E-4</c:v>
                </c:pt>
                <c:pt idx="121">
                  <c:v>2.8036545658602775E-4</c:v>
                </c:pt>
                <c:pt idx="122">
                  <c:v>2.8452613117006695E-4</c:v>
                </c:pt>
                <c:pt idx="123">
                  <c:v>3.5589770288089361E-4</c:v>
                </c:pt>
                <c:pt idx="124">
                  <c:v>2.8207240000512073E-4</c:v>
                </c:pt>
                <c:pt idx="125">
                  <c:v>2.5572146097287233E-4</c:v>
                </c:pt>
                <c:pt idx="126">
                  <c:v>1.87550408172845E-4</c:v>
                </c:pt>
                <c:pt idx="127">
                  <c:v>2.7951198487648123E-4</c:v>
                </c:pt>
                <c:pt idx="128">
                  <c:v>1.3484853010834819E-4</c:v>
                </c:pt>
                <c:pt idx="129">
                  <c:v>1.562920068107042E-4</c:v>
                </c:pt>
                <c:pt idx="130">
                  <c:v>1.3015443570584239E-4</c:v>
                </c:pt>
                <c:pt idx="131">
                  <c:v>1.2556702526702991E-4</c:v>
                </c:pt>
                <c:pt idx="132">
                  <c:v>1.4861076142478561E-4</c:v>
                </c:pt>
                <c:pt idx="133">
                  <c:v>9.3241784267955954E-5</c:v>
                </c:pt>
                <c:pt idx="134">
                  <c:v>5.95296517408689E-5</c:v>
                </c:pt>
                <c:pt idx="135">
                  <c:v>2.4003891830995525E-5</c:v>
                </c:pt>
                <c:pt idx="136">
                  <c:v>1.8989745537409789E-5</c:v>
                </c:pt>
                <c:pt idx="137">
                  <c:v>1.0455028441944716E-5</c:v>
                </c:pt>
                <c:pt idx="138">
                  <c:v>5.2275142209723581E-6</c:v>
                </c:pt>
                <c:pt idx="139">
                  <c:v>3.3072028744927164E-6</c:v>
                </c:pt>
                <c:pt idx="140">
                  <c:v>1.0668396369331344E-6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BB-499B-B80F-7B1E91082E35}"/>
            </c:ext>
          </c:extLst>
        </c:ser>
        <c:ser>
          <c:idx val="1"/>
          <c:order val="1"/>
          <c:tx>
            <c:strRef>
              <c:f>'TLF GC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BB-499B-B80F-7B1E91082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4.3207005295791944E-5</c:v>
                </c:pt>
                <c:pt idx="2">
                  <c:v>1.4889880812675757E-3</c:v>
                </c:pt>
                <c:pt idx="3">
                  <c:v>4.6441663074973209E-3</c:v>
                </c:pt>
                <c:pt idx="4">
                  <c:v>1.1607641985687275E-2</c:v>
                </c:pt>
                <c:pt idx="5">
                  <c:v>1.9563278526225043E-2</c:v>
                </c:pt>
                <c:pt idx="6">
                  <c:v>1.5881401571241412E-2</c:v>
                </c:pt>
                <c:pt idx="7">
                  <c:v>6.7855268267495075E-3</c:v>
                </c:pt>
                <c:pt idx="8">
                  <c:v>1.184320017752211E-2</c:v>
                </c:pt>
                <c:pt idx="9">
                  <c:v>1.6785441479578552E-2</c:v>
                </c:pt>
                <c:pt idx="10">
                  <c:v>1.9120433392934101E-2</c:v>
                </c:pt>
                <c:pt idx="11">
                  <c:v>2.2144923763639537E-2</c:v>
                </c:pt>
                <c:pt idx="12">
                  <c:v>1.9664201555878918E-2</c:v>
                </c:pt>
                <c:pt idx="13">
                  <c:v>2.2522584995113868E-2</c:v>
                </c:pt>
                <c:pt idx="14">
                  <c:v>2.2294494680737562E-2</c:v>
                </c:pt>
                <c:pt idx="15">
                  <c:v>2.7031476036648065E-2</c:v>
                </c:pt>
                <c:pt idx="16">
                  <c:v>2.3972420061705992E-2</c:v>
                </c:pt>
                <c:pt idx="17">
                  <c:v>2.9785949295245726E-2</c:v>
                </c:pt>
                <c:pt idx="18">
                  <c:v>3.3664871531170905E-2</c:v>
                </c:pt>
                <c:pt idx="19">
                  <c:v>3.1635529173796702E-2</c:v>
                </c:pt>
                <c:pt idx="20">
                  <c:v>2.6757298249956252E-2</c:v>
                </c:pt>
                <c:pt idx="21">
                  <c:v>3.476126262604709E-2</c:v>
                </c:pt>
                <c:pt idx="22">
                  <c:v>3.1479237166985995E-2</c:v>
                </c:pt>
                <c:pt idx="23">
                  <c:v>3.8920336950630914E-2</c:v>
                </c:pt>
                <c:pt idx="24">
                  <c:v>2.4913479305444717E-2</c:v>
                </c:pt>
                <c:pt idx="25">
                  <c:v>2.8298561473433549E-2</c:v>
                </c:pt>
                <c:pt idx="26">
                  <c:v>2.1859544160759924E-2</c:v>
                </c:pt>
                <c:pt idx="27">
                  <c:v>2.5564144800010232E-2</c:v>
                </c:pt>
                <c:pt idx="28">
                  <c:v>1.840682435978953E-2</c:v>
                </c:pt>
                <c:pt idx="29">
                  <c:v>2.6940901351472445E-2</c:v>
                </c:pt>
                <c:pt idx="30">
                  <c:v>2.0330122857252581E-2</c:v>
                </c:pt>
                <c:pt idx="31">
                  <c:v>1.9088534887789801E-2</c:v>
                </c:pt>
                <c:pt idx="32">
                  <c:v>1.7693001958717567E-2</c:v>
                </c:pt>
                <c:pt idx="33">
                  <c:v>1.4895535062751503E-2</c:v>
                </c:pt>
                <c:pt idx="34">
                  <c:v>1.2460260223524236E-2</c:v>
                </c:pt>
                <c:pt idx="35">
                  <c:v>1.4895428378787807E-2</c:v>
                </c:pt>
                <c:pt idx="36">
                  <c:v>1.0288921510474228E-2</c:v>
                </c:pt>
                <c:pt idx="37">
                  <c:v>8.5337569397918363E-3</c:v>
                </c:pt>
                <c:pt idx="38">
                  <c:v>7.8131067650435027E-3</c:v>
                </c:pt>
                <c:pt idx="39">
                  <c:v>7.3598066033106141E-3</c:v>
                </c:pt>
                <c:pt idx="40">
                  <c:v>5.07751656801956E-3</c:v>
                </c:pt>
                <c:pt idx="41">
                  <c:v>5.0424175439644598E-3</c:v>
                </c:pt>
                <c:pt idx="42">
                  <c:v>4.7615186675599649E-3</c:v>
                </c:pt>
                <c:pt idx="43">
                  <c:v>5.1531554982781188E-3</c:v>
                </c:pt>
                <c:pt idx="44">
                  <c:v>4.5431365938797532E-3</c:v>
                </c:pt>
                <c:pt idx="45">
                  <c:v>4.5627664431993229E-3</c:v>
                </c:pt>
                <c:pt idx="46">
                  <c:v>3.9951010723872022E-3</c:v>
                </c:pt>
                <c:pt idx="47">
                  <c:v>4.3003238925137721E-3</c:v>
                </c:pt>
                <c:pt idx="48">
                  <c:v>4.8237154183931666E-3</c:v>
                </c:pt>
                <c:pt idx="49">
                  <c:v>4.4205567195961361E-3</c:v>
                </c:pt>
                <c:pt idx="50">
                  <c:v>4.1282426590764565E-3</c:v>
                </c:pt>
                <c:pt idx="51">
                  <c:v>3.653499020641212E-3</c:v>
                </c:pt>
                <c:pt idx="52">
                  <c:v>3.5961030481742092E-3</c:v>
                </c:pt>
                <c:pt idx="53">
                  <c:v>3.7060942147420155E-3</c:v>
                </c:pt>
                <c:pt idx="54">
                  <c:v>4.3345694448593255E-3</c:v>
                </c:pt>
                <c:pt idx="55">
                  <c:v>5.3181955901116752E-3</c:v>
                </c:pt>
                <c:pt idx="56">
                  <c:v>4.3816170728480756E-3</c:v>
                </c:pt>
                <c:pt idx="57">
                  <c:v>4.9859817271706974E-3</c:v>
                </c:pt>
                <c:pt idx="58">
                  <c:v>5.3906340014594351E-3</c:v>
                </c:pt>
                <c:pt idx="59">
                  <c:v>5.07463610099984E-3</c:v>
                </c:pt>
                <c:pt idx="60">
                  <c:v>4.8683093152169727E-3</c:v>
                </c:pt>
                <c:pt idx="61">
                  <c:v>4.8615882255042932E-3</c:v>
                </c:pt>
                <c:pt idx="62">
                  <c:v>5.5723167916291484E-3</c:v>
                </c:pt>
                <c:pt idx="63">
                  <c:v>5.573276947302387E-3</c:v>
                </c:pt>
                <c:pt idx="64">
                  <c:v>5.4276533368610141E-3</c:v>
                </c:pt>
                <c:pt idx="65">
                  <c:v>5.4684066109918607E-3</c:v>
                </c:pt>
                <c:pt idx="66">
                  <c:v>5.5863990748366652E-3</c:v>
                </c:pt>
                <c:pt idx="67">
                  <c:v>6.1739076628957428E-3</c:v>
                </c:pt>
                <c:pt idx="68">
                  <c:v>4.5917844813239033E-3</c:v>
                </c:pt>
                <c:pt idx="69">
                  <c:v>5.6736665571377951E-3</c:v>
                </c:pt>
                <c:pt idx="70">
                  <c:v>5.0938392144646372E-3</c:v>
                </c:pt>
                <c:pt idx="71">
                  <c:v>6.5927489043556909E-3</c:v>
                </c:pt>
                <c:pt idx="72">
                  <c:v>5.780670572722189E-3</c:v>
                </c:pt>
                <c:pt idx="73">
                  <c:v>5.5749838907214796E-3</c:v>
                </c:pt>
                <c:pt idx="74">
                  <c:v>4.4780593760268316E-3</c:v>
                </c:pt>
                <c:pt idx="75">
                  <c:v>5.2877906604590812E-3</c:v>
                </c:pt>
                <c:pt idx="76">
                  <c:v>4.6618758454704109E-3</c:v>
                </c:pt>
                <c:pt idx="77">
                  <c:v>4.9340266368520531E-3</c:v>
                </c:pt>
                <c:pt idx="78">
                  <c:v>4.2365268822251705E-3</c:v>
                </c:pt>
                <c:pt idx="79">
                  <c:v>4.2341798350239166E-3</c:v>
                </c:pt>
                <c:pt idx="80">
                  <c:v>4.0622052855502954E-3</c:v>
                </c:pt>
                <c:pt idx="81">
                  <c:v>3.3950037766123137E-3</c:v>
                </c:pt>
                <c:pt idx="82">
                  <c:v>2.1939557133529904E-3</c:v>
                </c:pt>
                <c:pt idx="83">
                  <c:v>1.9908294464809221E-3</c:v>
                </c:pt>
                <c:pt idx="84">
                  <c:v>1.8740105062367439E-3</c:v>
                </c:pt>
                <c:pt idx="85">
                  <c:v>2.3647567392259855E-3</c:v>
                </c:pt>
                <c:pt idx="86">
                  <c:v>3.8390224335038844E-3</c:v>
                </c:pt>
                <c:pt idx="87">
                  <c:v>1.8678228363425316E-3</c:v>
                </c:pt>
                <c:pt idx="88">
                  <c:v>2.921647029705082E-3</c:v>
                </c:pt>
                <c:pt idx="89">
                  <c:v>3.3162710114066486E-3</c:v>
                </c:pt>
                <c:pt idx="90">
                  <c:v>2.2829301390732142E-3</c:v>
                </c:pt>
                <c:pt idx="91">
                  <c:v>1.838698114254257E-3</c:v>
                </c:pt>
                <c:pt idx="92">
                  <c:v>1.718145235280813E-3</c:v>
                </c:pt>
                <c:pt idx="93">
                  <c:v>1.5288878836888749E-3</c:v>
                </c:pt>
                <c:pt idx="94">
                  <c:v>1.0684398963885342E-3</c:v>
                </c:pt>
                <c:pt idx="95">
                  <c:v>8.9273140818564697E-4</c:v>
                </c:pt>
                <c:pt idx="96">
                  <c:v>6.2378113571480366E-4</c:v>
                </c:pt>
                <c:pt idx="97">
                  <c:v>6.4383772088914652E-4</c:v>
                </c:pt>
                <c:pt idx="98">
                  <c:v>5.7908055492730533E-4</c:v>
                </c:pt>
                <c:pt idx="99">
                  <c:v>4.4625902012913009E-4</c:v>
                </c:pt>
                <c:pt idx="100">
                  <c:v>4.1265357156573639E-4</c:v>
                </c:pt>
                <c:pt idx="101">
                  <c:v>7.39959972176822E-4</c:v>
                </c:pt>
                <c:pt idx="102">
                  <c:v>4.3100321332098626E-4</c:v>
                </c:pt>
                <c:pt idx="103">
                  <c:v>5.0525525205153245E-4</c:v>
                </c:pt>
                <c:pt idx="104">
                  <c:v>4.4124487383554438E-4</c:v>
                </c:pt>
                <c:pt idx="105">
                  <c:v>3.2485266944613941E-4</c:v>
                </c:pt>
                <c:pt idx="106">
                  <c:v>3.5632443873566687E-4</c:v>
                </c:pt>
                <c:pt idx="107">
                  <c:v>4.3516388790502551E-4</c:v>
                </c:pt>
                <c:pt idx="108">
                  <c:v>5.02694836922893E-4</c:v>
                </c:pt>
                <c:pt idx="109">
                  <c:v>7.0880825477837451E-4</c:v>
                </c:pt>
                <c:pt idx="110">
                  <c:v>4.2684253873694707E-4</c:v>
                </c:pt>
                <c:pt idx="111">
                  <c:v>6.2804849426253626E-4</c:v>
                </c:pt>
                <c:pt idx="112">
                  <c:v>5.5251624796767034E-4</c:v>
                </c:pt>
                <c:pt idx="113">
                  <c:v>8.1047807217810215E-4</c:v>
                </c:pt>
                <c:pt idx="114">
                  <c:v>4.1660087822238895E-4</c:v>
                </c:pt>
                <c:pt idx="115">
                  <c:v>5.6382474811916155E-4</c:v>
                </c:pt>
                <c:pt idx="116">
                  <c:v>3.5803138215475991E-4</c:v>
                </c:pt>
                <c:pt idx="117">
                  <c:v>4.0763942527215056E-4</c:v>
                </c:pt>
                <c:pt idx="118">
                  <c:v>4.0038491574100537E-4</c:v>
                </c:pt>
                <c:pt idx="119">
                  <c:v>4.0038491574100537E-4</c:v>
                </c:pt>
                <c:pt idx="120">
                  <c:v>2.3043736157755704E-4</c:v>
                </c:pt>
                <c:pt idx="121">
                  <c:v>2.8036545658602775E-4</c:v>
                </c:pt>
                <c:pt idx="122">
                  <c:v>2.8452613117006695E-4</c:v>
                </c:pt>
                <c:pt idx="123">
                  <c:v>3.5589770288089361E-4</c:v>
                </c:pt>
                <c:pt idx="124">
                  <c:v>2.8207240000512073E-4</c:v>
                </c:pt>
                <c:pt idx="125">
                  <c:v>2.5572146097287233E-4</c:v>
                </c:pt>
                <c:pt idx="126">
                  <c:v>1.87550408172845E-4</c:v>
                </c:pt>
                <c:pt idx="127">
                  <c:v>2.7951198487648123E-4</c:v>
                </c:pt>
                <c:pt idx="128">
                  <c:v>1.3484853010834819E-4</c:v>
                </c:pt>
                <c:pt idx="129">
                  <c:v>1.562920068107042E-4</c:v>
                </c:pt>
                <c:pt idx="130">
                  <c:v>1.3015443570584239E-4</c:v>
                </c:pt>
                <c:pt idx="131">
                  <c:v>1.2556702526702991E-4</c:v>
                </c:pt>
                <c:pt idx="132">
                  <c:v>1.4861076142478561E-4</c:v>
                </c:pt>
                <c:pt idx="133">
                  <c:v>9.3241784267955954E-5</c:v>
                </c:pt>
                <c:pt idx="134">
                  <c:v>5.95296517408689E-5</c:v>
                </c:pt>
                <c:pt idx="135">
                  <c:v>2.4003891830995525E-5</c:v>
                </c:pt>
                <c:pt idx="136">
                  <c:v>1.8989745537409789E-5</c:v>
                </c:pt>
                <c:pt idx="137">
                  <c:v>1.0455028441944716E-5</c:v>
                </c:pt>
                <c:pt idx="138">
                  <c:v>5.2275142209723581E-6</c:v>
                </c:pt>
                <c:pt idx="139">
                  <c:v>3.3072028744927164E-6</c:v>
                </c:pt>
                <c:pt idx="140">
                  <c:v>1.0668396369331344E-6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05-4E53-85CC-FB28A7E1CF54}"/>
            </c:ext>
          </c:extLst>
        </c:ser>
        <c:ser>
          <c:idx val="1"/>
          <c:order val="1"/>
          <c:tx>
            <c:strRef>
              <c:f>'TLF GC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05-4E53-85CC-FB28A7E1C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00"/>
          <c:min val="2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2000000000000003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Mid</a:t>
            </a:r>
          </a:p>
        </c:rich>
      </c:tx>
      <c:layout>
        <c:manualLayout>
          <c:xMode val="edge"/>
          <c:yMode val="edge"/>
          <c:x val="0.48080479939645343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2.0460025253809173E-5</c:v>
                </c:pt>
                <c:pt idx="2">
                  <c:v>1.9222193725953719E-4</c:v>
                </c:pt>
                <c:pt idx="3">
                  <c:v>2.4645123419475843E-3</c:v>
                </c:pt>
                <c:pt idx="4">
                  <c:v>6.1342224714707972E-3</c:v>
                </c:pt>
                <c:pt idx="5">
                  <c:v>1.6400347042948359E-2</c:v>
                </c:pt>
                <c:pt idx="6">
                  <c:v>1.4751371307617608E-2</c:v>
                </c:pt>
                <c:pt idx="7">
                  <c:v>9.0155055278384744E-3</c:v>
                </c:pt>
                <c:pt idx="8">
                  <c:v>1.3969389142417021E-2</c:v>
                </c:pt>
                <c:pt idx="9">
                  <c:v>1.924582505512187E-2</c:v>
                </c:pt>
                <c:pt idx="10">
                  <c:v>1.8069066702649034E-2</c:v>
                </c:pt>
                <c:pt idx="11">
                  <c:v>2.3631533768402133E-2</c:v>
                </c:pt>
                <c:pt idx="12">
                  <c:v>1.5154229204865109E-2</c:v>
                </c:pt>
                <c:pt idx="13">
                  <c:v>1.6964020738690799E-2</c:v>
                </c:pt>
                <c:pt idx="14">
                  <c:v>2.3466932865235244E-2</c:v>
                </c:pt>
                <c:pt idx="15">
                  <c:v>2.5912315083570513E-2</c:v>
                </c:pt>
                <c:pt idx="16">
                  <c:v>2.5037751304096439E-2</c:v>
                </c:pt>
                <c:pt idx="17">
                  <c:v>2.6176249409344651E-2</c:v>
                </c:pt>
                <c:pt idx="18">
                  <c:v>2.7436689265105566E-2</c:v>
                </c:pt>
                <c:pt idx="19">
                  <c:v>2.4346407050770229E-2</c:v>
                </c:pt>
                <c:pt idx="20">
                  <c:v>3.0854024983123039E-2</c:v>
                </c:pt>
                <c:pt idx="21">
                  <c:v>2.9735986903128637E-2</c:v>
                </c:pt>
                <c:pt idx="22">
                  <c:v>2.5429867688085698E-2</c:v>
                </c:pt>
                <c:pt idx="23">
                  <c:v>2.9308167775071493E-2</c:v>
                </c:pt>
                <c:pt idx="24">
                  <c:v>2.3628464764614065E-2</c:v>
                </c:pt>
                <c:pt idx="25">
                  <c:v>2.6620948058236192E-2</c:v>
                </c:pt>
                <c:pt idx="26">
                  <c:v>2.2412013963148843E-2</c:v>
                </c:pt>
                <c:pt idx="27">
                  <c:v>2.3620485354765079E-2</c:v>
                </c:pt>
                <c:pt idx="28">
                  <c:v>2.0123969339015356E-2</c:v>
                </c:pt>
                <c:pt idx="29">
                  <c:v>2.146788609781182E-2</c:v>
                </c:pt>
                <c:pt idx="30">
                  <c:v>2.4193775262376812E-2</c:v>
                </c:pt>
                <c:pt idx="31">
                  <c:v>2.1203644871658871E-2</c:v>
                </c:pt>
                <c:pt idx="32">
                  <c:v>1.9046135208644691E-2</c:v>
                </c:pt>
                <c:pt idx="33">
                  <c:v>1.5243639515224257E-2</c:v>
                </c:pt>
                <c:pt idx="34">
                  <c:v>1.4373883841684828E-2</c:v>
                </c:pt>
                <c:pt idx="35">
                  <c:v>1.2729716212288722E-2</c:v>
                </c:pt>
                <c:pt idx="36">
                  <c:v>1.2065072291918734E-2</c:v>
                </c:pt>
                <c:pt idx="37">
                  <c:v>1.0607397792711099E-2</c:v>
                </c:pt>
                <c:pt idx="38">
                  <c:v>9.0728958986754094E-3</c:v>
                </c:pt>
                <c:pt idx="39">
                  <c:v>7.8245274578142409E-3</c:v>
                </c:pt>
                <c:pt idx="40">
                  <c:v>7.8434529811740161E-3</c:v>
                </c:pt>
                <c:pt idx="41">
                  <c:v>6.3182603986288114E-3</c:v>
                </c:pt>
                <c:pt idx="42">
                  <c:v>6.1652194097303178E-3</c:v>
                </c:pt>
                <c:pt idx="43">
                  <c:v>6.5225537507880961E-3</c:v>
                </c:pt>
                <c:pt idx="44">
                  <c:v>6.3629655538083845E-3</c:v>
                </c:pt>
                <c:pt idx="45">
                  <c:v>4.7405878513075853E-3</c:v>
                </c:pt>
                <c:pt idx="46">
                  <c:v>6.0284441409086042E-3</c:v>
                </c:pt>
                <c:pt idx="47">
                  <c:v>5.9185738052956486E-3</c:v>
                </c:pt>
                <c:pt idx="48">
                  <c:v>4.7193094250436241E-3</c:v>
                </c:pt>
                <c:pt idx="49">
                  <c:v>5.7622592123565469E-3</c:v>
                </c:pt>
                <c:pt idx="50">
                  <c:v>6.0920748194479507E-3</c:v>
                </c:pt>
                <c:pt idx="51">
                  <c:v>4.5194149783139084E-3</c:v>
                </c:pt>
                <c:pt idx="52">
                  <c:v>4.9508146107904751E-3</c:v>
                </c:pt>
                <c:pt idx="53">
                  <c:v>4.7406901514338547E-3</c:v>
                </c:pt>
                <c:pt idx="54">
                  <c:v>5.3887614513482606E-3</c:v>
                </c:pt>
                <c:pt idx="55">
                  <c:v>5.0707103587777965E-3</c:v>
                </c:pt>
                <c:pt idx="56">
                  <c:v>5.9891608924212908E-3</c:v>
                </c:pt>
                <c:pt idx="57">
                  <c:v>5.5227746167607105E-3</c:v>
                </c:pt>
                <c:pt idx="58">
                  <c:v>6.2067532609955513E-3</c:v>
                </c:pt>
                <c:pt idx="59">
                  <c:v>6.0535076718445206E-3</c:v>
                </c:pt>
                <c:pt idx="60">
                  <c:v>6.2731460429441624E-3</c:v>
                </c:pt>
                <c:pt idx="61">
                  <c:v>6.8569728635616061E-3</c:v>
                </c:pt>
                <c:pt idx="62">
                  <c:v>5.7524384002347181E-3</c:v>
                </c:pt>
                <c:pt idx="63">
                  <c:v>5.6871709196750679E-3</c:v>
                </c:pt>
                <c:pt idx="64">
                  <c:v>5.8700835454441203E-3</c:v>
                </c:pt>
                <c:pt idx="65">
                  <c:v>5.8082942691776171E-3</c:v>
                </c:pt>
                <c:pt idx="66">
                  <c:v>6.2078785623845096E-3</c:v>
                </c:pt>
                <c:pt idx="67">
                  <c:v>5.8366314041541426E-3</c:v>
                </c:pt>
                <c:pt idx="68">
                  <c:v>4.4923054448526116E-3</c:v>
                </c:pt>
                <c:pt idx="69">
                  <c:v>4.4464749882840784E-3</c:v>
                </c:pt>
                <c:pt idx="70">
                  <c:v>3.6624468205581112E-3</c:v>
                </c:pt>
                <c:pt idx="71">
                  <c:v>3.9064326217097857E-3</c:v>
                </c:pt>
                <c:pt idx="72">
                  <c:v>3.9356904578227332E-3</c:v>
                </c:pt>
                <c:pt idx="73">
                  <c:v>4.3660670890366092E-3</c:v>
                </c:pt>
                <c:pt idx="74">
                  <c:v>4.0924142512669109E-3</c:v>
                </c:pt>
                <c:pt idx="75">
                  <c:v>4.0444354920467288E-3</c:v>
                </c:pt>
                <c:pt idx="76">
                  <c:v>4.3086767181996742E-3</c:v>
                </c:pt>
                <c:pt idx="77">
                  <c:v>4.1855073661717429E-3</c:v>
                </c:pt>
                <c:pt idx="78">
                  <c:v>4.0618265135124662E-3</c:v>
                </c:pt>
                <c:pt idx="79">
                  <c:v>3.5742641117141936E-3</c:v>
                </c:pt>
                <c:pt idx="80">
                  <c:v>3.6314498822985907E-3</c:v>
                </c:pt>
                <c:pt idx="81">
                  <c:v>3.9881704225987538E-3</c:v>
                </c:pt>
                <c:pt idx="82">
                  <c:v>4.5440693087447489E-3</c:v>
                </c:pt>
                <c:pt idx="83">
                  <c:v>3.9039774186793285E-3</c:v>
                </c:pt>
                <c:pt idx="84">
                  <c:v>3.3916583863239469E-3</c:v>
                </c:pt>
                <c:pt idx="85">
                  <c:v>3.4900711077947687E-3</c:v>
                </c:pt>
                <c:pt idx="86">
                  <c:v>3.9446928689344093E-3</c:v>
                </c:pt>
                <c:pt idx="87">
                  <c:v>3.7267935999813406E-3</c:v>
                </c:pt>
                <c:pt idx="88">
                  <c:v>3.6098645556558217E-3</c:v>
                </c:pt>
                <c:pt idx="89">
                  <c:v>2.8795439542211032E-3</c:v>
                </c:pt>
                <c:pt idx="90">
                  <c:v>2.6637929879196852E-3</c:v>
                </c:pt>
                <c:pt idx="91">
                  <c:v>2.3156656582261227E-3</c:v>
                </c:pt>
                <c:pt idx="92">
                  <c:v>2.1959745104913387E-3</c:v>
                </c:pt>
                <c:pt idx="93">
                  <c:v>2.0250309994957628E-3</c:v>
                </c:pt>
                <c:pt idx="94">
                  <c:v>1.8485632816816588E-3</c:v>
                </c:pt>
                <c:pt idx="95">
                  <c:v>2.0954134863688666E-3</c:v>
                </c:pt>
                <c:pt idx="96">
                  <c:v>1.8630898996118636E-3</c:v>
                </c:pt>
                <c:pt idx="97">
                  <c:v>1.7262123306638801E-3</c:v>
                </c:pt>
                <c:pt idx="98">
                  <c:v>1.3653997853129553E-3</c:v>
                </c:pt>
                <c:pt idx="99">
                  <c:v>1.210824294520427E-3</c:v>
                </c:pt>
                <c:pt idx="100">
                  <c:v>1.2734319717970829E-3</c:v>
                </c:pt>
                <c:pt idx="101">
                  <c:v>1.1311324961568402E-3</c:v>
                </c:pt>
                <c:pt idx="102">
                  <c:v>1.201719583282482E-3</c:v>
                </c:pt>
                <c:pt idx="103">
                  <c:v>1.0444842892069583E-3</c:v>
                </c:pt>
                <c:pt idx="104">
                  <c:v>1.0463256914798012E-3</c:v>
                </c:pt>
                <c:pt idx="105">
                  <c:v>6.6310941847595533E-4</c:v>
                </c:pt>
                <c:pt idx="106">
                  <c:v>9.4034276066506971E-4</c:v>
                </c:pt>
                <c:pt idx="107">
                  <c:v>9.0249171394552266E-4</c:v>
                </c:pt>
                <c:pt idx="108">
                  <c:v>8.3333682858764766E-4</c:v>
                </c:pt>
                <c:pt idx="109">
                  <c:v>6.150283591295038E-4</c:v>
                </c:pt>
                <c:pt idx="110">
                  <c:v>6.1308465673039192E-4</c:v>
                </c:pt>
                <c:pt idx="111">
                  <c:v>7.3830001128370412E-4</c:v>
                </c:pt>
                <c:pt idx="112">
                  <c:v>8.5226235194742119E-4</c:v>
                </c:pt>
                <c:pt idx="113">
                  <c:v>6.2914577655463213E-4</c:v>
                </c:pt>
                <c:pt idx="114">
                  <c:v>6.7088422807240282E-4</c:v>
                </c:pt>
                <c:pt idx="115">
                  <c:v>8.2576661924373823E-4</c:v>
                </c:pt>
                <c:pt idx="116">
                  <c:v>6.8264874259334305E-4</c:v>
                </c:pt>
                <c:pt idx="117">
                  <c:v>6.9226495446263344E-4</c:v>
                </c:pt>
                <c:pt idx="118">
                  <c:v>6.3671598589854156E-4</c:v>
                </c:pt>
                <c:pt idx="119">
                  <c:v>6.31089478953744E-4</c:v>
                </c:pt>
                <c:pt idx="120">
                  <c:v>5.8147391771325673E-4</c:v>
                </c:pt>
                <c:pt idx="121">
                  <c:v>4.5656546353875168E-4</c:v>
                </c:pt>
                <c:pt idx="122">
                  <c:v>5.637759958687118E-4</c:v>
                </c:pt>
                <c:pt idx="123">
                  <c:v>5.0863622780969605E-4</c:v>
                </c:pt>
                <c:pt idx="124">
                  <c:v>5.5160228084269534E-4</c:v>
                </c:pt>
                <c:pt idx="125">
                  <c:v>4.7937839169674896E-4</c:v>
                </c:pt>
                <c:pt idx="126">
                  <c:v>4.665908759131182E-4</c:v>
                </c:pt>
                <c:pt idx="127">
                  <c:v>3.9232098424179086E-4</c:v>
                </c:pt>
                <c:pt idx="128">
                  <c:v>3.3769271681412038E-4</c:v>
                </c:pt>
                <c:pt idx="129">
                  <c:v>4.0214179636361937E-4</c:v>
                </c:pt>
                <c:pt idx="130">
                  <c:v>4.1359941050575245E-4</c:v>
                </c:pt>
                <c:pt idx="131">
                  <c:v>2.8388285039660232E-4</c:v>
                </c:pt>
                <c:pt idx="132">
                  <c:v>2.3068678473669844E-4</c:v>
                </c:pt>
                <c:pt idx="133">
                  <c:v>1.5488239117133546E-4</c:v>
                </c:pt>
                <c:pt idx="134">
                  <c:v>1.1467844154760043E-4</c:v>
                </c:pt>
                <c:pt idx="135">
                  <c:v>9.8208121218284033E-5</c:v>
                </c:pt>
                <c:pt idx="136">
                  <c:v>9.5343717682750751E-5</c:v>
                </c:pt>
                <c:pt idx="137">
                  <c:v>9.7901220839476897E-5</c:v>
                </c:pt>
                <c:pt idx="138">
                  <c:v>1.1181403801206714E-4</c:v>
                </c:pt>
                <c:pt idx="139">
                  <c:v>9.8515021597091169E-5</c:v>
                </c:pt>
                <c:pt idx="140">
                  <c:v>8.1635500762698615E-5</c:v>
                </c:pt>
                <c:pt idx="141">
                  <c:v>4.2761452780461175E-5</c:v>
                </c:pt>
                <c:pt idx="142">
                  <c:v>2.618883232487574E-5</c:v>
                </c:pt>
                <c:pt idx="143">
                  <c:v>3.0178537249368533E-5</c:v>
                </c:pt>
                <c:pt idx="144">
                  <c:v>3.365674154251609E-5</c:v>
                </c:pt>
                <c:pt idx="145">
                  <c:v>2.6291132451144792E-5</c:v>
                </c:pt>
                <c:pt idx="146">
                  <c:v>1.7391021465737797E-5</c:v>
                </c:pt>
                <c:pt idx="147">
                  <c:v>8.9001109854069909E-6</c:v>
                </c:pt>
                <c:pt idx="148">
                  <c:v>7.4679092176403484E-6</c:v>
                </c:pt>
                <c:pt idx="149">
                  <c:v>5.0127061871832479E-6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C6-4657-99C3-7F8A7F4A2551}"/>
            </c:ext>
          </c:extLst>
        </c:ser>
        <c:ser>
          <c:idx val="1"/>
          <c:order val="1"/>
          <c:tx>
            <c:strRef>
              <c:f>'TLF GC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C6-4657-99C3-7F8A7F4A2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4.3207005295791944E-5</c:v>
                </c:pt>
                <c:pt idx="2">
                  <c:v>1.4889880812675757E-3</c:v>
                </c:pt>
                <c:pt idx="3">
                  <c:v>4.6441663074973209E-3</c:v>
                </c:pt>
                <c:pt idx="4">
                  <c:v>1.1607641985687275E-2</c:v>
                </c:pt>
                <c:pt idx="5">
                  <c:v>1.9563278526225043E-2</c:v>
                </c:pt>
                <c:pt idx="6">
                  <c:v>1.5881401571241412E-2</c:v>
                </c:pt>
                <c:pt idx="7">
                  <c:v>6.7855268267495075E-3</c:v>
                </c:pt>
                <c:pt idx="8">
                  <c:v>1.184320017752211E-2</c:v>
                </c:pt>
                <c:pt idx="9">
                  <c:v>1.6785441479578552E-2</c:v>
                </c:pt>
                <c:pt idx="10">
                  <c:v>1.9120433392934101E-2</c:v>
                </c:pt>
                <c:pt idx="11">
                  <c:v>2.2144923763639537E-2</c:v>
                </c:pt>
                <c:pt idx="12">
                  <c:v>1.9664201555878918E-2</c:v>
                </c:pt>
                <c:pt idx="13">
                  <c:v>2.2522584995113868E-2</c:v>
                </c:pt>
                <c:pt idx="14">
                  <c:v>2.2294494680737562E-2</c:v>
                </c:pt>
                <c:pt idx="15">
                  <c:v>2.7031476036648065E-2</c:v>
                </c:pt>
                <c:pt idx="16">
                  <c:v>2.3972420061705992E-2</c:v>
                </c:pt>
                <c:pt idx="17">
                  <c:v>2.9785949295245726E-2</c:v>
                </c:pt>
                <c:pt idx="18">
                  <c:v>3.3664871531170905E-2</c:v>
                </c:pt>
                <c:pt idx="19">
                  <c:v>3.1635529173796702E-2</c:v>
                </c:pt>
                <c:pt idx="20">
                  <c:v>2.6757298249956252E-2</c:v>
                </c:pt>
                <c:pt idx="21">
                  <c:v>3.476126262604709E-2</c:v>
                </c:pt>
                <c:pt idx="22">
                  <c:v>3.1479237166985995E-2</c:v>
                </c:pt>
                <c:pt idx="23">
                  <c:v>3.8920336950630914E-2</c:v>
                </c:pt>
                <c:pt idx="24">
                  <c:v>2.4913479305444717E-2</c:v>
                </c:pt>
                <c:pt idx="25">
                  <c:v>2.8298561473433549E-2</c:v>
                </c:pt>
                <c:pt idx="26">
                  <c:v>2.1859544160759924E-2</c:v>
                </c:pt>
                <c:pt idx="27">
                  <c:v>2.5564144800010232E-2</c:v>
                </c:pt>
                <c:pt idx="28">
                  <c:v>1.840682435978953E-2</c:v>
                </c:pt>
                <c:pt idx="29">
                  <c:v>2.6940901351472445E-2</c:v>
                </c:pt>
                <c:pt idx="30">
                  <c:v>2.0330122857252581E-2</c:v>
                </c:pt>
                <c:pt idx="31">
                  <c:v>1.9088534887789801E-2</c:v>
                </c:pt>
                <c:pt idx="32">
                  <c:v>1.7693001958717567E-2</c:v>
                </c:pt>
                <c:pt idx="33">
                  <c:v>1.4895535062751503E-2</c:v>
                </c:pt>
                <c:pt idx="34">
                  <c:v>1.2460260223524236E-2</c:v>
                </c:pt>
                <c:pt idx="35">
                  <c:v>1.4895428378787807E-2</c:v>
                </c:pt>
                <c:pt idx="36">
                  <c:v>1.0288921510474228E-2</c:v>
                </c:pt>
                <c:pt idx="37">
                  <c:v>8.5337569397918363E-3</c:v>
                </c:pt>
                <c:pt idx="38">
                  <c:v>7.8131067650435027E-3</c:v>
                </c:pt>
                <c:pt idx="39">
                  <c:v>7.3598066033106141E-3</c:v>
                </c:pt>
                <c:pt idx="40">
                  <c:v>5.07751656801956E-3</c:v>
                </c:pt>
                <c:pt idx="41">
                  <c:v>5.0424175439644598E-3</c:v>
                </c:pt>
                <c:pt idx="42">
                  <c:v>4.7615186675599649E-3</c:v>
                </c:pt>
                <c:pt idx="43">
                  <c:v>5.1531554982781188E-3</c:v>
                </c:pt>
                <c:pt idx="44">
                  <c:v>4.5431365938797532E-3</c:v>
                </c:pt>
                <c:pt idx="45">
                  <c:v>4.5627664431993229E-3</c:v>
                </c:pt>
                <c:pt idx="46">
                  <c:v>3.9951010723872022E-3</c:v>
                </c:pt>
                <c:pt idx="47">
                  <c:v>4.3003238925137721E-3</c:v>
                </c:pt>
                <c:pt idx="48">
                  <c:v>4.8237154183931666E-3</c:v>
                </c:pt>
                <c:pt idx="49">
                  <c:v>4.4205567195961361E-3</c:v>
                </c:pt>
                <c:pt idx="50">
                  <c:v>4.1282426590764565E-3</c:v>
                </c:pt>
                <c:pt idx="51">
                  <c:v>3.653499020641212E-3</c:v>
                </c:pt>
                <c:pt idx="52">
                  <c:v>3.5961030481742092E-3</c:v>
                </c:pt>
                <c:pt idx="53">
                  <c:v>3.7060942147420155E-3</c:v>
                </c:pt>
                <c:pt idx="54">
                  <c:v>4.3345694448593255E-3</c:v>
                </c:pt>
                <c:pt idx="55">
                  <c:v>5.3181955901116752E-3</c:v>
                </c:pt>
                <c:pt idx="56">
                  <c:v>4.3816170728480756E-3</c:v>
                </c:pt>
                <c:pt idx="57">
                  <c:v>4.9859817271706974E-3</c:v>
                </c:pt>
                <c:pt idx="58">
                  <c:v>5.3906340014594351E-3</c:v>
                </c:pt>
                <c:pt idx="59">
                  <c:v>5.07463610099984E-3</c:v>
                </c:pt>
                <c:pt idx="60">
                  <c:v>4.8683093152169727E-3</c:v>
                </c:pt>
                <c:pt idx="61">
                  <c:v>4.8615882255042932E-3</c:v>
                </c:pt>
                <c:pt idx="62">
                  <c:v>5.5723167916291484E-3</c:v>
                </c:pt>
                <c:pt idx="63">
                  <c:v>5.573276947302387E-3</c:v>
                </c:pt>
                <c:pt idx="64">
                  <c:v>5.4276533368610141E-3</c:v>
                </c:pt>
                <c:pt idx="65">
                  <c:v>5.4684066109918607E-3</c:v>
                </c:pt>
                <c:pt idx="66">
                  <c:v>5.5863990748366652E-3</c:v>
                </c:pt>
                <c:pt idx="67">
                  <c:v>6.1739076628957428E-3</c:v>
                </c:pt>
                <c:pt idx="68">
                  <c:v>4.5917844813239033E-3</c:v>
                </c:pt>
                <c:pt idx="69">
                  <c:v>5.6736665571377951E-3</c:v>
                </c:pt>
                <c:pt idx="70">
                  <c:v>5.0938392144646372E-3</c:v>
                </c:pt>
                <c:pt idx="71">
                  <c:v>6.5927489043556909E-3</c:v>
                </c:pt>
                <c:pt idx="72">
                  <c:v>5.780670572722189E-3</c:v>
                </c:pt>
                <c:pt idx="73">
                  <c:v>5.5749838907214796E-3</c:v>
                </c:pt>
                <c:pt idx="74">
                  <c:v>4.4780593760268316E-3</c:v>
                </c:pt>
                <c:pt idx="75">
                  <c:v>5.2877906604590812E-3</c:v>
                </c:pt>
                <c:pt idx="76">
                  <c:v>4.6618758454704109E-3</c:v>
                </c:pt>
                <c:pt idx="77">
                  <c:v>4.9340266368520531E-3</c:v>
                </c:pt>
                <c:pt idx="78">
                  <c:v>4.2365268822251705E-3</c:v>
                </c:pt>
                <c:pt idx="79">
                  <c:v>4.2341798350239166E-3</c:v>
                </c:pt>
                <c:pt idx="80">
                  <c:v>4.0622052855502954E-3</c:v>
                </c:pt>
                <c:pt idx="81">
                  <c:v>3.3950037766123137E-3</c:v>
                </c:pt>
                <c:pt idx="82">
                  <c:v>2.1939557133529904E-3</c:v>
                </c:pt>
                <c:pt idx="83">
                  <c:v>1.9908294464809221E-3</c:v>
                </c:pt>
                <c:pt idx="84">
                  <c:v>1.8740105062367439E-3</c:v>
                </c:pt>
                <c:pt idx="85">
                  <c:v>2.3647567392259855E-3</c:v>
                </c:pt>
                <c:pt idx="86">
                  <c:v>3.8390224335038844E-3</c:v>
                </c:pt>
                <c:pt idx="87">
                  <c:v>1.8678228363425316E-3</c:v>
                </c:pt>
                <c:pt idx="88">
                  <c:v>2.921647029705082E-3</c:v>
                </c:pt>
                <c:pt idx="89">
                  <c:v>3.3162710114066486E-3</c:v>
                </c:pt>
                <c:pt idx="90">
                  <c:v>2.2829301390732142E-3</c:v>
                </c:pt>
                <c:pt idx="91">
                  <c:v>1.838698114254257E-3</c:v>
                </c:pt>
                <c:pt idx="92">
                  <c:v>1.718145235280813E-3</c:v>
                </c:pt>
                <c:pt idx="93">
                  <c:v>1.5288878836888749E-3</c:v>
                </c:pt>
                <c:pt idx="94">
                  <c:v>1.0684398963885342E-3</c:v>
                </c:pt>
                <c:pt idx="95">
                  <c:v>8.9273140818564697E-4</c:v>
                </c:pt>
                <c:pt idx="96">
                  <c:v>6.2378113571480366E-4</c:v>
                </c:pt>
                <c:pt idx="97">
                  <c:v>6.4383772088914652E-4</c:v>
                </c:pt>
                <c:pt idx="98">
                  <c:v>5.7908055492730533E-4</c:v>
                </c:pt>
                <c:pt idx="99">
                  <c:v>4.4625902012913009E-4</c:v>
                </c:pt>
                <c:pt idx="100">
                  <c:v>4.1265357156573639E-4</c:v>
                </c:pt>
                <c:pt idx="101">
                  <c:v>7.39959972176822E-4</c:v>
                </c:pt>
                <c:pt idx="102">
                  <c:v>4.3100321332098626E-4</c:v>
                </c:pt>
                <c:pt idx="103">
                  <c:v>5.0525525205153245E-4</c:v>
                </c:pt>
                <c:pt idx="104">
                  <c:v>4.4124487383554438E-4</c:v>
                </c:pt>
                <c:pt idx="105">
                  <c:v>3.2485266944613941E-4</c:v>
                </c:pt>
                <c:pt idx="106">
                  <c:v>3.5632443873566687E-4</c:v>
                </c:pt>
                <c:pt idx="107">
                  <c:v>4.3516388790502551E-4</c:v>
                </c:pt>
                <c:pt idx="108">
                  <c:v>5.02694836922893E-4</c:v>
                </c:pt>
                <c:pt idx="109">
                  <c:v>7.0880825477837451E-4</c:v>
                </c:pt>
                <c:pt idx="110">
                  <c:v>4.2684253873694707E-4</c:v>
                </c:pt>
                <c:pt idx="111">
                  <c:v>6.2804849426253626E-4</c:v>
                </c:pt>
                <c:pt idx="112">
                  <c:v>5.5251624796767034E-4</c:v>
                </c:pt>
                <c:pt idx="113">
                  <c:v>8.1047807217810215E-4</c:v>
                </c:pt>
                <c:pt idx="114">
                  <c:v>4.1660087822238895E-4</c:v>
                </c:pt>
                <c:pt idx="115">
                  <c:v>5.6382474811916155E-4</c:v>
                </c:pt>
                <c:pt idx="116">
                  <c:v>3.5803138215475991E-4</c:v>
                </c:pt>
                <c:pt idx="117">
                  <c:v>4.0763942527215056E-4</c:v>
                </c:pt>
                <c:pt idx="118">
                  <c:v>4.0038491574100537E-4</c:v>
                </c:pt>
                <c:pt idx="119">
                  <c:v>4.0038491574100537E-4</c:v>
                </c:pt>
                <c:pt idx="120">
                  <c:v>2.3043736157755704E-4</c:v>
                </c:pt>
                <c:pt idx="121">
                  <c:v>2.8036545658602775E-4</c:v>
                </c:pt>
                <c:pt idx="122">
                  <c:v>2.8452613117006695E-4</c:v>
                </c:pt>
                <c:pt idx="123">
                  <c:v>3.5589770288089361E-4</c:v>
                </c:pt>
                <c:pt idx="124">
                  <c:v>2.8207240000512073E-4</c:v>
                </c:pt>
                <c:pt idx="125">
                  <c:v>2.5572146097287233E-4</c:v>
                </c:pt>
                <c:pt idx="126">
                  <c:v>1.87550408172845E-4</c:v>
                </c:pt>
                <c:pt idx="127">
                  <c:v>2.7951198487648123E-4</c:v>
                </c:pt>
                <c:pt idx="128">
                  <c:v>1.3484853010834819E-4</c:v>
                </c:pt>
                <c:pt idx="129">
                  <c:v>1.562920068107042E-4</c:v>
                </c:pt>
                <c:pt idx="130">
                  <c:v>1.3015443570584239E-4</c:v>
                </c:pt>
                <c:pt idx="131">
                  <c:v>1.2556702526702991E-4</c:v>
                </c:pt>
                <c:pt idx="132">
                  <c:v>1.4861076142478561E-4</c:v>
                </c:pt>
                <c:pt idx="133">
                  <c:v>9.3241784267955954E-5</c:v>
                </c:pt>
                <c:pt idx="134">
                  <c:v>5.95296517408689E-5</c:v>
                </c:pt>
                <c:pt idx="135">
                  <c:v>2.4003891830995525E-5</c:v>
                </c:pt>
                <c:pt idx="136">
                  <c:v>1.8989745537409789E-5</c:v>
                </c:pt>
                <c:pt idx="137">
                  <c:v>1.0455028441944716E-5</c:v>
                </c:pt>
                <c:pt idx="138">
                  <c:v>5.2275142209723581E-6</c:v>
                </c:pt>
                <c:pt idx="139">
                  <c:v>3.3072028744927164E-6</c:v>
                </c:pt>
                <c:pt idx="140">
                  <c:v>1.0668396369331344E-6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E5-4AB0-9117-D43D8D371FA7}"/>
            </c:ext>
          </c:extLst>
        </c:ser>
        <c:ser>
          <c:idx val="1"/>
          <c:order val="1"/>
          <c:tx>
            <c:strRef>
              <c:f>'TLF GC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E5-4AB0-9117-D43D8D371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</a:t>
            </a:r>
          </a:p>
        </c:rich>
      </c:tx>
      <c:layout>
        <c:manualLayout>
          <c:xMode val="edge"/>
          <c:yMode val="edge"/>
          <c:x val="0.37181029750925226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0.13305397885367862</c:v>
                </c:pt>
                <c:pt idx="2">
                  <c:v>0.23917789737170936</c:v>
                </c:pt>
                <c:pt idx="3">
                  <c:v>0.30314292525794967</c:v>
                </c:pt>
                <c:pt idx="4">
                  <c:v>0.11347324689082859</c:v>
                </c:pt>
                <c:pt idx="5">
                  <c:v>5.4701858819775781E-2</c:v>
                </c:pt>
                <c:pt idx="6">
                  <c:v>2.9948157282765064E-2</c:v>
                </c:pt>
                <c:pt idx="7">
                  <c:v>2.2276929191520696E-2</c:v>
                </c:pt>
                <c:pt idx="8">
                  <c:v>2.0252242819365277E-2</c:v>
                </c:pt>
                <c:pt idx="9">
                  <c:v>1.8536008421128725E-2</c:v>
                </c:pt>
                <c:pt idx="10">
                  <c:v>1.6743288087162904E-2</c:v>
                </c:pt>
                <c:pt idx="11">
                  <c:v>1.4451520442792827E-2</c:v>
                </c:pt>
                <c:pt idx="12">
                  <c:v>1.07570472754099E-2</c:v>
                </c:pt>
                <c:pt idx="13">
                  <c:v>8.1762588924721696E-3</c:v>
                </c:pt>
                <c:pt idx="14">
                  <c:v>5.1579504078005873E-3</c:v>
                </c:pt>
                <c:pt idx="15">
                  <c:v>3.5933582163951219E-3</c:v>
                </c:pt>
                <c:pt idx="16">
                  <c:v>2.3510888185449296E-3</c:v>
                </c:pt>
                <c:pt idx="17">
                  <c:v>1.4798260714052268E-3</c:v>
                </c:pt>
                <c:pt idx="18">
                  <c:v>7.1807933812679462E-4</c:v>
                </c:pt>
                <c:pt idx="19">
                  <c:v>4.7118479252895303E-4</c:v>
                </c:pt>
                <c:pt idx="20">
                  <c:v>4.1249823101720165E-4</c:v>
                </c:pt>
                <c:pt idx="21">
                  <c:v>3.7508630354472582E-4</c:v>
                </c:pt>
                <c:pt idx="22">
                  <c:v>3.358309773841877E-4</c:v>
                </c:pt>
                <c:pt idx="23">
                  <c:v>2.7545211543749401E-4</c:v>
                </c:pt>
                <c:pt idx="24">
                  <c:v>1.2520001253511109E-4</c:v>
                </c:pt>
                <c:pt idx="25">
                  <c:v>1.0909293875253464E-5</c:v>
                </c:pt>
                <c:pt idx="26">
                  <c:v>2.1153755436779571E-6</c:v>
                </c:pt>
                <c:pt idx="27">
                  <c:v>6.0439301247941641E-8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37-4896-9A57-C89EA7802074}"/>
            </c:ext>
          </c:extLst>
        </c:ser>
        <c:ser>
          <c:idx val="1"/>
          <c:order val="1"/>
          <c:tx>
            <c:strRef>
              <c:f>'TLF GC - r0'!$CW$7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37-4896-9A57-C89EA7802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</a:t>
            </a:r>
          </a:p>
        </c:rich>
      </c:tx>
      <c:layout>
        <c:manualLayout>
          <c:xMode val="edge"/>
          <c:yMode val="edge"/>
          <c:x val="0.34563188618839974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7.3658364559242434E-2</c:v>
                </c:pt>
                <c:pt idx="2">
                  <c:v>0.13195021377145133</c:v>
                </c:pt>
                <c:pt idx="3">
                  <c:v>0.18844151931310177</c:v>
                </c:pt>
                <c:pt idx="4">
                  <c:v>0.10914642137359357</c:v>
                </c:pt>
                <c:pt idx="5">
                  <c:v>9.5124406869156936E-2</c:v>
                </c:pt>
                <c:pt idx="6">
                  <c:v>7.6101147143997794E-2</c:v>
                </c:pt>
                <c:pt idx="7">
                  <c:v>6.309266305970905E-2</c:v>
                </c:pt>
                <c:pt idx="8">
                  <c:v>5.1854380938921335E-2</c:v>
                </c:pt>
                <c:pt idx="9">
                  <c:v>4.1317039946710092E-2</c:v>
                </c:pt>
                <c:pt idx="10">
                  <c:v>3.2097380222901081E-2</c:v>
                </c:pt>
                <c:pt idx="11">
                  <c:v>2.2912428183344019E-2</c:v>
                </c:pt>
                <c:pt idx="12">
                  <c:v>1.8095838115729346E-2</c:v>
                </c:pt>
                <c:pt idx="13">
                  <c:v>1.2303727311777575E-2</c:v>
                </c:pt>
                <c:pt idx="14">
                  <c:v>8.6444147117728555E-3</c:v>
                </c:pt>
                <c:pt idx="15">
                  <c:v>6.7968358919427187E-3</c:v>
                </c:pt>
                <c:pt idx="16">
                  <c:v>6.0286440390175952E-3</c:v>
                </c:pt>
                <c:pt idx="17">
                  <c:v>4.891618835368608E-3</c:v>
                </c:pt>
                <c:pt idx="18">
                  <c:v>4.4547276048483887E-3</c:v>
                </c:pt>
                <c:pt idx="19">
                  <c:v>4.2219733248332492E-3</c:v>
                </c:pt>
                <c:pt idx="20">
                  <c:v>3.5533917919335204E-3</c:v>
                </c:pt>
                <c:pt idx="21">
                  <c:v>3.591218031324379E-3</c:v>
                </c:pt>
                <c:pt idx="22">
                  <c:v>3.2330978347247935E-3</c:v>
                </c:pt>
                <c:pt idx="23">
                  <c:v>3.0748586780877667E-3</c:v>
                </c:pt>
                <c:pt idx="24">
                  <c:v>2.6228883162487853E-3</c:v>
                </c:pt>
                <c:pt idx="25">
                  <c:v>2.3541055521581629E-3</c:v>
                </c:pt>
                <c:pt idx="26">
                  <c:v>2.0108443535734148E-3</c:v>
                </c:pt>
                <c:pt idx="27">
                  <c:v>1.9033092346067734E-3</c:v>
                </c:pt>
                <c:pt idx="28">
                  <c:v>1.8524584414004394E-3</c:v>
                </c:pt>
                <c:pt idx="29">
                  <c:v>1.7783102068621992E-3</c:v>
                </c:pt>
                <c:pt idx="30">
                  <c:v>1.6140173843672762E-3</c:v>
                </c:pt>
                <c:pt idx="31">
                  <c:v>1.5308803732521587E-3</c:v>
                </c:pt>
                <c:pt idx="32">
                  <c:v>1.5031435769577947E-3</c:v>
                </c:pt>
                <c:pt idx="33">
                  <c:v>1.3849319927508625E-3</c:v>
                </c:pt>
                <c:pt idx="34">
                  <c:v>1.3018683594037193E-3</c:v>
                </c:pt>
                <c:pt idx="35">
                  <c:v>1.3215702901048748E-3</c:v>
                </c:pt>
                <c:pt idx="36">
                  <c:v>1.2831203396862327E-3</c:v>
                </c:pt>
                <c:pt idx="37">
                  <c:v>1.1422717140591649E-3</c:v>
                </c:pt>
                <c:pt idx="38">
                  <c:v>1.1590018451573525E-3</c:v>
                </c:pt>
                <c:pt idx="39">
                  <c:v>1.1463441801817498E-3</c:v>
                </c:pt>
                <c:pt idx="40">
                  <c:v>1.0454497492168016E-3</c:v>
                </c:pt>
                <c:pt idx="41">
                  <c:v>9.7948313580771898E-4</c:v>
                </c:pt>
                <c:pt idx="42">
                  <c:v>9.4756380673880793E-4</c:v>
                </c:pt>
                <c:pt idx="43">
                  <c:v>9.5075573964569903E-4</c:v>
                </c:pt>
                <c:pt idx="44">
                  <c:v>8.498979975647378E-4</c:v>
                </c:pt>
                <c:pt idx="45">
                  <c:v>7.9596533810347451E-4</c:v>
                </c:pt>
                <c:pt idx="46">
                  <c:v>6.4267918080472758E-4</c:v>
                </c:pt>
                <c:pt idx="47">
                  <c:v>6.3170920449253862E-4</c:v>
                </c:pt>
                <c:pt idx="48">
                  <c:v>5.848208107568281E-4</c:v>
                </c:pt>
                <c:pt idx="49">
                  <c:v>4.9445608949622152E-4</c:v>
                </c:pt>
                <c:pt idx="50">
                  <c:v>4.2973689814270561E-4</c:v>
                </c:pt>
                <c:pt idx="51">
                  <c:v>3.5980788526299954E-4</c:v>
                </c:pt>
                <c:pt idx="52">
                  <c:v>2.8217420674597017E-4</c:v>
                </c:pt>
                <c:pt idx="53">
                  <c:v>2.1998654838757475E-4</c:v>
                </c:pt>
                <c:pt idx="54">
                  <c:v>1.4286651424636691E-4</c:v>
                </c:pt>
                <c:pt idx="55">
                  <c:v>7.9688256020315598E-5</c:v>
                </c:pt>
                <c:pt idx="56">
                  <c:v>3.9183728098387226E-5</c:v>
                </c:pt>
                <c:pt idx="57">
                  <c:v>1.9114908557359312E-5</c:v>
                </c:pt>
                <c:pt idx="58">
                  <c:v>8.1082433611831249E-6</c:v>
                </c:pt>
                <c:pt idx="59">
                  <c:v>1.1740442875921266E-6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D5-4D9C-BBA8-285B10907B20}"/>
            </c:ext>
          </c:extLst>
        </c:ser>
        <c:ser>
          <c:idx val="1"/>
          <c:order val="1"/>
          <c:tx>
            <c:strRef>
              <c:f>'TLF GC - r0'!$CY$7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D5-4D9C-BBA8-285B10907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</a:t>
            </a:r>
          </a:p>
        </c:rich>
      </c:tx>
      <c:layout>
        <c:manualLayout>
          <c:xMode val="edge"/>
          <c:yMode val="edge"/>
          <c:x val="0.48400348888433448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r0'!$DD$7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r0'!$DD$8:$DD$158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2.0460025253809173E-5</c:v>
                </c:pt>
                <c:pt idx="2">
                  <c:v>1.9222193725953719E-4</c:v>
                </c:pt>
                <c:pt idx="3">
                  <c:v>2.4645123419475843E-3</c:v>
                </c:pt>
                <c:pt idx="4">
                  <c:v>6.1342224714707972E-3</c:v>
                </c:pt>
                <c:pt idx="5">
                  <c:v>1.6400347042948359E-2</c:v>
                </c:pt>
                <c:pt idx="6">
                  <c:v>1.4751371307617608E-2</c:v>
                </c:pt>
                <c:pt idx="7">
                  <c:v>9.0155055278384744E-3</c:v>
                </c:pt>
                <c:pt idx="8">
                  <c:v>1.3969389142417021E-2</c:v>
                </c:pt>
                <c:pt idx="9">
                  <c:v>1.924582505512187E-2</c:v>
                </c:pt>
                <c:pt idx="10">
                  <c:v>1.8069066702649034E-2</c:v>
                </c:pt>
                <c:pt idx="11">
                  <c:v>2.3631533768402133E-2</c:v>
                </c:pt>
                <c:pt idx="12">
                  <c:v>1.5154229204865109E-2</c:v>
                </c:pt>
                <c:pt idx="13">
                  <c:v>1.6964020738690799E-2</c:v>
                </c:pt>
                <c:pt idx="14">
                  <c:v>2.3466932865235244E-2</c:v>
                </c:pt>
                <c:pt idx="15">
                  <c:v>2.5912315083570513E-2</c:v>
                </c:pt>
                <c:pt idx="16">
                  <c:v>2.5037751304096439E-2</c:v>
                </c:pt>
                <c:pt idx="17">
                  <c:v>2.6176249409344651E-2</c:v>
                </c:pt>
                <c:pt idx="18">
                  <c:v>2.7436689265105566E-2</c:v>
                </c:pt>
                <c:pt idx="19">
                  <c:v>2.4346407050770229E-2</c:v>
                </c:pt>
                <c:pt idx="20">
                  <c:v>3.0854024983123039E-2</c:v>
                </c:pt>
                <c:pt idx="21">
                  <c:v>2.9735986903128637E-2</c:v>
                </c:pt>
                <c:pt idx="22">
                  <c:v>2.5429867688085698E-2</c:v>
                </c:pt>
                <c:pt idx="23">
                  <c:v>2.9308167775071493E-2</c:v>
                </c:pt>
                <c:pt idx="24">
                  <c:v>2.3628464764614065E-2</c:v>
                </c:pt>
                <c:pt idx="25">
                  <c:v>2.6620948058236192E-2</c:v>
                </c:pt>
                <c:pt idx="26">
                  <c:v>2.2412013963148843E-2</c:v>
                </c:pt>
                <c:pt idx="27">
                  <c:v>2.3620485354765079E-2</c:v>
                </c:pt>
                <c:pt idx="28">
                  <c:v>2.0123969339015356E-2</c:v>
                </c:pt>
                <c:pt idx="29">
                  <c:v>2.146788609781182E-2</c:v>
                </c:pt>
                <c:pt idx="30">
                  <c:v>2.4193775262376812E-2</c:v>
                </c:pt>
                <c:pt idx="31">
                  <c:v>2.1203644871658871E-2</c:v>
                </c:pt>
                <c:pt idx="32">
                  <c:v>1.9046135208644691E-2</c:v>
                </c:pt>
                <c:pt idx="33">
                  <c:v>1.5243639515224257E-2</c:v>
                </c:pt>
                <c:pt idx="34">
                  <c:v>1.4373883841684828E-2</c:v>
                </c:pt>
                <c:pt idx="35">
                  <c:v>1.2729716212288722E-2</c:v>
                </c:pt>
                <c:pt idx="36">
                  <c:v>1.2065072291918734E-2</c:v>
                </c:pt>
                <c:pt idx="37">
                  <c:v>1.0607397792711099E-2</c:v>
                </c:pt>
                <c:pt idx="38">
                  <c:v>9.0728958986754094E-3</c:v>
                </c:pt>
                <c:pt idx="39">
                  <c:v>7.8245274578142409E-3</c:v>
                </c:pt>
                <c:pt idx="40">
                  <c:v>7.8434529811740161E-3</c:v>
                </c:pt>
                <c:pt idx="41">
                  <c:v>6.3182603986288114E-3</c:v>
                </c:pt>
                <c:pt idx="42">
                  <c:v>6.1652194097303178E-3</c:v>
                </c:pt>
                <c:pt idx="43">
                  <c:v>6.5225537507880961E-3</c:v>
                </c:pt>
                <c:pt idx="44">
                  <c:v>6.3629655538083845E-3</c:v>
                </c:pt>
                <c:pt idx="45">
                  <c:v>4.7405878513075853E-3</c:v>
                </c:pt>
                <c:pt idx="46">
                  <c:v>6.0284441409086042E-3</c:v>
                </c:pt>
                <c:pt idx="47">
                  <c:v>5.9185738052956486E-3</c:v>
                </c:pt>
                <c:pt idx="48">
                  <c:v>4.7193094250436241E-3</c:v>
                </c:pt>
                <c:pt idx="49">
                  <c:v>5.7622592123565469E-3</c:v>
                </c:pt>
                <c:pt idx="50">
                  <c:v>6.0920748194479507E-3</c:v>
                </c:pt>
                <c:pt idx="51">
                  <c:v>4.5194149783139084E-3</c:v>
                </c:pt>
                <c:pt idx="52">
                  <c:v>4.9508146107904751E-3</c:v>
                </c:pt>
                <c:pt idx="53">
                  <c:v>4.7406901514338547E-3</c:v>
                </c:pt>
                <c:pt idx="54">
                  <c:v>5.3887614513482606E-3</c:v>
                </c:pt>
                <c:pt idx="55">
                  <c:v>5.0707103587777965E-3</c:v>
                </c:pt>
                <c:pt idx="56">
                  <c:v>5.9891608924212908E-3</c:v>
                </c:pt>
                <c:pt idx="57">
                  <c:v>5.5227746167607105E-3</c:v>
                </c:pt>
                <c:pt idx="58">
                  <c:v>6.2067532609955513E-3</c:v>
                </c:pt>
                <c:pt idx="59">
                  <c:v>6.0535076718445206E-3</c:v>
                </c:pt>
                <c:pt idx="60">
                  <c:v>6.2731460429441624E-3</c:v>
                </c:pt>
                <c:pt idx="61">
                  <c:v>6.8569728635616061E-3</c:v>
                </c:pt>
                <c:pt idx="62">
                  <c:v>5.7524384002347181E-3</c:v>
                </c:pt>
                <c:pt idx="63">
                  <c:v>5.6871709196750679E-3</c:v>
                </c:pt>
                <c:pt idx="64">
                  <c:v>5.8700835454441203E-3</c:v>
                </c:pt>
                <c:pt idx="65">
                  <c:v>5.8082942691776171E-3</c:v>
                </c:pt>
                <c:pt idx="66">
                  <c:v>6.2078785623845096E-3</c:v>
                </c:pt>
                <c:pt idx="67">
                  <c:v>5.8366314041541426E-3</c:v>
                </c:pt>
                <c:pt idx="68">
                  <c:v>4.4923054448526116E-3</c:v>
                </c:pt>
                <c:pt idx="69">
                  <c:v>4.4464749882840784E-3</c:v>
                </c:pt>
                <c:pt idx="70">
                  <c:v>3.6624468205581112E-3</c:v>
                </c:pt>
                <c:pt idx="71">
                  <c:v>3.9064326217097857E-3</c:v>
                </c:pt>
                <c:pt idx="72">
                  <c:v>3.9356904578227332E-3</c:v>
                </c:pt>
                <c:pt idx="73">
                  <c:v>4.3660670890366092E-3</c:v>
                </c:pt>
                <c:pt idx="74">
                  <c:v>4.0924142512669109E-3</c:v>
                </c:pt>
                <c:pt idx="75">
                  <c:v>4.0444354920467288E-3</c:v>
                </c:pt>
                <c:pt idx="76">
                  <c:v>4.3086767181996742E-3</c:v>
                </c:pt>
                <c:pt idx="77">
                  <c:v>4.1855073661717429E-3</c:v>
                </c:pt>
                <c:pt idx="78">
                  <c:v>4.0618265135124662E-3</c:v>
                </c:pt>
                <c:pt idx="79">
                  <c:v>3.5742641117141936E-3</c:v>
                </c:pt>
                <c:pt idx="80">
                  <c:v>3.6314498822985907E-3</c:v>
                </c:pt>
                <c:pt idx="81">
                  <c:v>3.9881704225987538E-3</c:v>
                </c:pt>
                <c:pt idx="82">
                  <c:v>4.5440693087447489E-3</c:v>
                </c:pt>
                <c:pt idx="83">
                  <c:v>3.9039774186793285E-3</c:v>
                </c:pt>
                <c:pt idx="84">
                  <c:v>3.3916583863239469E-3</c:v>
                </c:pt>
                <c:pt idx="85">
                  <c:v>3.4900711077947687E-3</c:v>
                </c:pt>
                <c:pt idx="86">
                  <c:v>3.9446928689344093E-3</c:v>
                </c:pt>
                <c:pt idx="87">
                  <c:v>3.7267935999813406E-3</c:v>
                </c:pt>
                <c:pt idx="88">
                  <c:v>3.6098645556558217E-3</c:v>
                </c:pt>
                <c:pt idx="89">
                  <c:v>2.8795439542211032E-3</c:v>
                </c:pt>
                <c:pt idx="90">
                  <c:v>2.6637929879196852E-3</c:v>
                </c:pt>
                <c:pt idx="91">
                  <c:v>2.3156656582261227E-3</c:v>
                </c:pt>
                <c:pt idx="92">
                  <c:v>2.1959745104913387E-3</c:v>
                </c:pt>
                <c:pt idx="93">
                  <c:v>2.0250309994957628E-3</c:v>
                </c:pt>
                <c:pt idx="94">
                  <c:v>1.8485632816816588E-3</c:v>
                </c:pt>
                <c:pt idx="95">
                  <c:v>2.0954134863688666E-3</c:v>
                </c:pt>
                <c:pt idx="96">
                  <c:v>1.8630898996118636E-3</c:v>
                </c:pt>
                <c:pt idx="97">
                  <c:v>1.7262123306638801E-3</c:v>
                </c:pt>
                <c:pt idx="98">
                  <c:v>1.3653997853129553E-3</c:v>
                </c:pt>
                <c:pt idx="99">
                  <c:v>1.210824294520427E-3</c:v>
                </c:pt>
                <c:pt idx="100">
                  <c:v>1.2734319717970829E-3</c:v>
                </c:pt>
                <c:pt idx="101">
                  <c:v>1.1311324961568402E-3</c:v>
                </c:pt>
                <c:pt idx="102">
                  <c:v>1.201719583282482E-3</c:v>
                </c:pt>
                <c:pt idx="103">
                  <c:v>1.0444842892069583E-3</c:v>
                </c:pt>
                <c:pt idx="104">
                  <c:v>1.0463256914798012E-3</c:v>
                </c:pt>
                <c:pt idx="105">
                  <c:v>6.6310941847595533E-4</c:v>
                </c:pt>
                <c:pt idx="106">
                  <c:v>9.4034276066506971E-4</c:v>
                </c:pt>
                <c:pt idx="107">
                  <c:v>9.0249171394552266E-4</c:v>
                </c:pt>
                <c:pt idx="108">
                  <c:v>8.3333682858764766E-4</c:v>
                </c:pt>
                <c:pt idx="109">
                  <c:v>6.150283591295038E-4</c:v>
                </c:pt>
                <c:pt idx="110">
                  <c:v>6.1308465673039192E-4</c:v>
                </c:pt>
                <c:pt idx="111">
                  <c:v>7.3830001128370412E-4</c:v>
                </c:pt>
                <c:pt idx="112">
                  <c:v>8.5226235194742119E-4</c:v>
                </c:pt>
                <c:pt idx="113">
                  <c:v>6.2914577655463213E-4</c:v>
                </c:pt>
                <c:pt idx="114">
                  <c:v>6.7088422807240282E-4</c:v>
                </c:pt>
                <c:pt idx="115">
                  <c:v>8.2576661924373823E-4</c:v>
                </c:pt>
                <c:pt idx="116">
                  <c:v>6.8264874259334305E-4</c:v>
                </c:pt>
                <c:pt idx="117">
                  <c:v>6.9226495446263344E-4</c:v>
                </c:pt>
                <c:pt idx="118">
                  <c:v>6.3671598589854156E-4</c:v>
                </c:pt>
                <c:pt idx="119">
                  <c:v>6.31089478953744E-4</c:v>
                </c:pt>
                <c:pt idx="120">
                  <c:v>5.8147391771325673E-4</c:v>
                </c:pt>
                <c:pt idx="121">
                  <c:v>4.5656546353875168E-4</c:v>
                </c:pt>
                <c:pt idx="122">
                  <c:v>5.637759958687118E-4</c:v>
                </c:pt>
                <c:pt idx="123">
                  <c:v>5.0863622780969605E-4</c:v>
                </c:pt>
                <c:pt idx="124">
                  <c:v>5.5160228084269534E-4</c:v>
                </c:pt>
                <c:pt idx="125">
                  <c:v>4.7937839169674896E-4</c:v>
                </c:pt>
                <c:pt idx="126">
                  <c:v>4.665908759131182E-4</c:v>
                </c:pt>
                <c:pt idx="127">
                  <c:v>3.9232098424179086E-4</c:v>
                </c:pt>
                <c:pt idx="128">
                  <c:v>3.3769271681412038E-4</c:v>
                </c:pt>
                <c:pt idx="129">
                  <c:v>4.0214179636361937E-4</c:v>
                </c:pt>
                <c:pt idx="130">
                  <c:v>4.1359941050575245E-4</c:v>
                </c:pt>
                <c:pt idx="131">
                  <c:v>2.8388285039660232E-4</c:v>
                </c:pt>
                <c:pt idx="132">
                  <c:v>2.3068678473669844E-4</c:v>
                </c:pt>
                <c:pt idx="133">
                  <c:v>1.5488239117133546E-4</c:v>
                </c:pt>
                <c:pt idx="134">
                  <c:v>1.1467844154760043E-4</c:v>
                </c:pt>
                <c:pt idx="135">
                  <c:v>9.8208121218284033E-5</c:v>
                </c:pt>
                <c:pt idx="136">
                  <c:v>9.5343717682750751E-5</c:v>
                </c:pt>
                <c:pt idx="137">
                  <c:v>9.7901220839476897E-5</c:v>
                </c:pt>
                <c:pt idx="138">
                  <c:v>1.1181403801206714E-4</c:v>
                </c:pt>
                <c:pt idx="139">
                  <c:v>9.8515021597091169E-5</c:v>
                </c:pt>
                <c:pt idx="140">
                  <c:v>8.1635500762698615E-5</c:v>
                </c:pt>
                <c:pt idx="141">
                  <c:v>4.2761452780461175E-5</c:v>
                </c:pt>
                <c:pt idx="142">
                  <c:v>2.618883232487574E-5</c:v>
                </c:pt>
                <c:pt idx="143">
                  <c:v>3.0178537249368533E-5</c:v>
                </c:pt>
                <c:pt idx="144">
                  <c:v>3.365674154251609E-5</c:v>
                </c:pt>
                <c:pt idx="145">
                  <c:v>2.6291132451144792E-5</c:v>
                </c:pt>
                <c:pt idx="146">
                  <c:v>1.7391021465737797E-5</c:v>
                </c:pt>
                <c:pt idx="147">
                  <c:v>8.9001109854069909E-6</c:v>
                </c:pt>
                <c:pt idx="148">
                  <c:v>7.4679092176403484E-6</c:v>
                </c:pt>
                <c:pt idx="149">
                  <c:v>5.0127061871832479E-6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F0-419D-A358-C5D22D0D6564}"/>
            </c:ext>
          </c:extLst>
        </c:ser>
        <c:ser>
          <c:idx val="1"/>
          <c:order val="1"/>
          <c:tx>
            <c:strRef>
              <c:f>'TLF GC - r0'!$DE$7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r0'!$DE$8:$DE$158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F0-419D-A358-C5D22D0D6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</a:t>
            </a:r>
          </a:p>
        </c:rich>
      </c:tx>
      <c:layout>
        <c:manualLayout>
          <c:xMode val="edge"/>
          <c:yMode val="edge"/>
          <c:x val="0.48774326193017054"/>
          <c:y val="4.739802571848330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r0'!$DF$7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r0'!$DF$8:$DF$158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4.3207005295791944E-5</c:v>
                </c:pt>
                <c:pt idx="2">
                  <c:v>1.4889880812675757E-3</c:v>
                </c:pt>
                <c:pt idx="3">
                  <c:v>4.6441663074973209E-3</c:v>
                </c:pt>
                <c:pt idx="4">
                  <c:v>1.1607641985687275E-2</c:v>
                </c:pt>
                <c:pt idx="5">
                  <c:v>1.9563278526225043E-2</c:v>
                </c:pt>
                <c:pt idx="6">
                  <c:v>1.5881401571241412E-2</c:v>
                </c:pt>
                <c:pt idx="7">
                  <c:v>6.7855268267495075E-3</c:v>
                </c:pt>
                <c:pt idx="8">
                  <c:v>1.184320017752211E-2</c:v>
                </c:pt>
                <c:pt idx="9">
                  <c:v>1.6785441479578552E-2</c:v>
                </c:pt>
                <c:pt idx="10">
                  <c:v>1.9120433392934101E-2</c:v>
                </c:pt>
                <c:pt idx="11">
                  <c:v>2.2144923763639537E-2</c:v>
                </c:pt>
                <c:pt idx="12">
                  <c:v>1.9664201555878918E-2</c:v>
                </c:pt>
                <c:pt idx="13">
                  <c:v>2.2522584995113868E-2</c:v>
                </c:pt>
                <c:pt idx="14">
                  <c:v>2.2294494680737562E-2</c:v>
                </c:pt>
                <c:pt idx="15">
                  <c:v>2.7031476036648065E-2</c:v>
                </c:pt>
                <c:pt idx="16">
                  <c:v>2.3972420061705992E-2</c:v>
                </c:pt>
                <c:pt idx="17">
                  <c:v>2.9785949295245726E-2</c:v>
                </c:pt>
                <c:pt idx="18">
                  <c:v>3.3664871531170905E-2</c:v>
                </c:pt>
                <c:pt idx="19">
                  <c:v>3.1635529173796702E-2</c:v>
                </c:pt>
                <c:pt idx="20">
                  <c:v>2.6757298249956252E-2</c:v>
                </c:pt>
                <c:pt idx="21">
                  <c:v>3.476126262604709E-2</c:v>
                </c:pt>
                <c:pt idx="22">
                  <c:v>3.1479237166985995E-2</c:v>
                </c:pt>
                <c:pt idx="23">
                  <c:v>3.8920336950630914E-2</c:v>
                </c:pt>
                <c:pt idx="24">
                  <c:v>2.4913479305444717E-2</c:v>
                </c:pt>
                <c:pt idx="25">
                  <c:v>2.8298561473433549E-2</c:v>
                </c:pt>
                <c:pt idx="26">
                  <c:v>2.1859544160759924E-2</c:v>
                </c:pt>
                <c:pt idx="27">
                  <c:v>2.5564144800010232E-2</c:v>
                </c:pt>
                <c:pt idx="28">
                  <c:v>1.840682435978953E-2</c:v>
                </c:pt>
                <c:pt idx="29">
                  <c:v>2.6940901351472445E-2</c:v>
                </c:pt>
                <c:pt idx="30">
                  <c:v>2.0330122857252581E-2</c:v>
                </c:pt>
                <c:pt idx="31">
                  <c:v>1.9088534887789801E-2</c:v>
                </c:pt>
                <c:pt idx="32">
                  <c:v>1.7693001958717567E-2</c:v>
                </c:pt>
                <c:pt idx="33">
                  <c:v>1.4895535062751503E-2</c:v>
                </c:pt>
                <c:pt idx="34">
                  <c:v>1.2460260223524236E-2</c:v>
                </c:pt>
                <c:pt idx="35">
                  <c:v>1.4895428378787807E-2</c:v>
                </c:pt>
                <c:pt idx="36">
                  <c:v>1.0288921510474228E-2</c:v>
                </c:pt>
                <c:pt idx="37">
                  <c:v>8.5337569397918363E-3</c:v>
                </c:pt>
                <c:pt idx="38">
                  <c:v>7.8131067650435027E-3</c:v>
                </c:pt>
                <c:pt idx="39">
                  <c:v>7.3598066033106141E-3</c:v>
                </c:pt>
                <c:pt idx="40">
                  <c:v>5.07751656801956E-3</c:v>
                </c:pt>
                <c:pt idx="41">
                  <c:v>5.0424175439644598E-3</c:v>
                </c:pt>
                <c:pt idx="42">
                  <c:v>4.7615186675599649E-3</c:v>
                </c:pt>
                <c:pt idx="43">
                  <c:v>5.1531554982781188E-3</c:v>
                </c:pt>
                <c:pt idx="44">
                  <c:v>4.5431365938797532E-3</c:v>
                </c:pt>
                <c:pt idx="45">
                  <c:v>4.5627664431993229E-3</c:v>
                </c:pt>
                <c:pt idx="46">
                  <c:v>3.9951010723872022E-3</c:v>
                </c:pt>
                <c:pt idx="47">
                  <c:v>4.3003238925137721E-3</c:v>
                </c:pt>
                <c:pt idx="48">
                  <c:v>4.8237154183931666E-3</c:v>
                </c:pt>
                <c:pt idx="49">
                  <c:v>4.4205567195961361E-3</c:v>
                </c:pt>
                <c:pt idx="50">
                  <c:v>4.1282426590764565E-3</c:v>
                </c:pt>
                <c:pt idx="51">
                  <c:v>3.653499020641212E-3</c:v>
                </c:pt>
                <c:pt idx="52">
                  <c:v>3.5961030481742092E-3</c:v>
                </c:pt>
                <c:pt idx="53">
                  <c:v>3.7060942147420155E-3</c:v>
                </c:pt>
                <c:pt idx="54">
                  <c:v>4.3345694448593255E-3</c:v>
                </c:pt>
                <c:pt idx="55">
                  <c:v>5.3181955901116752E-3</c:v>
                </c:pt>
                <c:pt idx="56">
                  <c:v>4.3816170728480756E-3</c:v>
                </c:pt>
                <c:pt idx="57">
                  <c:v>4.9859817271706974E-3</c:v>
                </c:pt>
                <c:pt idx="58">
                  <c:v>5.3906340014594351E-3</c:v>
                </c:pt>
                <c:pt idx="59">
                  <c:v>5.07463610099984E-3</c:v>
                </c:pt>
                <c:pt idx="60">
                  <c:v>4.8683093152169727E-3</c:v>
                </c:pt>
                <c:pt idx="61">
                  <c:v>4.8615882255042932E-3</c:v>
                </c:pt>
                <c:pt idx="62">
                  <c:v>5.5723167916291484E-3</c:v>
                </c:pt>
                <c:pt idx="63">
                  <c:v>5.573276947302387E-3</c:v>
                </c:pt>
                <c:pt idx="64">
                  <c:v>5.4276533368610141E-3</c:v>
                </c:pt>
                <c:pt idx="65">
                  <c:v>5.4684066109918607E-3</c:v>
                </c:pt>
                <c:pt idx="66">
                  <c:v>5.5863990748366652E-3</c:v>
                </c:pt>
                <c:pt idx="67">
                  <c:v>6.1739076628957428E-3</c:v>
                </c:pt>
                <c:pt idx="68">
                  <c:v>4.5917844813239033E-3</c:v>
                </c:pt>
                <c:pt idx="69">
                  <c:v>5.6736665571377951E-3</c:v>
                </c:pt>
                <c:pt idx="70">
                  <c:v>5.0938392144646372E-3</c:v>
                </c:pt>
                <c:pt idx="71">
                  <c:v>6.5927489043556909E-3</c:v>
                </c:pt>
                <c:pt idx="72">
                  <c:v>5.780670572722189E-3</c:v>
                </c:pt>
                <c:pt idx="73">
                  <c:v>5.5749838907214796E-3</c:v>
                </c:pt>
                <c:pt idx="74">
                  <c:v>4.4780593760268316E-3</c:v>
                </c:pt>
                <c:pt idx="75">
                  <c:v>5.2877906604590812E-3</c:v>
                </c:pt>
                <c:pt idx="76">
                  <c:v>4.6618758454704109E-3</c:v>
                </c:pt>
                <c:pt idx="77">
                  <c:v>4.9340266368520531E-3</c:v>
                </c:pt>
                <c:pt idx="78">
                  <c:v>4.2365268822251705E-3</c:v>
                </c:pt>
                <c:pt idx="79">
                  <c:v>4.2341798350239166E-3</c:v>
                </c:pt>
                <c:pt idx="80">
                  <c:v>4.0622052855502954E-3</c:v>
                </c:pt>
                <c:pt idx="81">
                  <c:v>3.3950037766123137E-3</c:v>
                </c:pt>
                <c:pt idx="82">
                  <c:v>2.1939557133529904E-3</c:v>
                </c:pt>
                <c:pt idx="83">
                  <c:v>1.9908294464809221E-3</c:v>
                </c:pt>
                <c:pt idx="84">
                  <c:v>1.8740105062367439E-3</c:v>
                </c:pt>
                <c:pt idx="85">
                  <c:v>2.3647567392259855E-3</c:v>
                </c:pt>
                <c:pt idx="86">
                  <c:v>3.8390224335038844E-3</c:v>
                </c:pt>
                <c:pt idx="87">
                  <c:v>1.8678228363425316E-3</c:v>
                </c:pt>
                <c:pt idx="88">
                  <c:v>2.921647029705082E-3</c:v>
                </c:pt>
                <c:pt idx="89">
                  <c:v>3.3162710114066486E-3</c:v>
                </c:pt>
                <c:pt idx="90">
                  <c:v>2.2829301390732142E-3</c:v>
                </c:pt>
                <c:pt idx="91">
                  <c:v>1.838698114254257E-3</c:v>
                </c:pt>
                <c:pt idx="92">
                  <c:v>1.718145235280813E-3</c:v>
                </c:pt>
                <c:pt idx="93">
                  <c:v>1.5288878836888749E-3</c:v>
                </c:pt>
                <c:pt idx="94">
                  <c:v>1.0684398963885342E-3</c:v>
                </c:pt>
                <c:pt idx="95">
                  <c:v>8.9273140818564697E-4</c:v>
                </c:pt>
                <c:pt idx="96">
                  <c:v>6.2378113571480366E-4</c:v>
                </c:pt>
                <c:pt idx="97">
                  <c:v>6.4383772088914652E-4</c:v>
                </c:pt>
                <c:pt idx="98">
                  <c:v>5.7908055492730533E-4</c:v>
                </c:pt>
                <c:pt idx="99">
                  <c:v>4.4625902012913009E-4</c:v>
                </c:pt>
                <c:pt idx="100">
                  <c:v>4.1265357156573639E-4</c:v>
                </c:pt>
                <c:pt idx="101">
                  <c:v>7.39959972176822E-4</c:v>
                </c:pt>
                <c:pt idx="102">
                  <c:v>4.3100321332098626E-4</c:v>
                </c:pt>
                <c:pt idx="103">
                  <c:v>5.0525525205153245E-4</c:v>
                </c:pt>
                <c:pt idx="104">
                  <c:v>4.4124487383554438E-4</c:v>
                </c:pt>
                <c:pt idx="105">
                  <c:v>3.2485266944613941E-4</c:v>
                </c:pt>
                <c:pt idx="106">
                  <c:v>3.5632443873566687E-4</c:v>
                </c:pt>
                <c:pt idx="107">
                  <c:v>4.3516388790502551E-4</c:v>
                </c:pt>
                <c:pt idx="108">
                  <c:v>5.02694836922893E-4</c:v>
                </c:pt>
                <c:pt idx="109">
                  <c:v>7.0880825477837451E-4</c:v>
                </c:pt>
                <c:pt idx="110">
                  <c:v>4.2684253873694707E-4</c:v>
                </c:pt>
                <c:pt idx="111">
                  <c:v>6.2804849426253626E-4</c:v>
                </c:pt>
                <c:pt idx="112">
                  <c:v>5.5251624796767034E-4</c:v>
                </c:pt>
                <c:pt idx="113">
                  <c:v>8.1047807217810215E-4</c:v>
                </c:pt>
                <c:pt idx="114">
                  <c:v>4.1660087822238895E-4</c:v>
                </c:pt>
                <c:pt idx="115">
                  <c:v>5.6382474811916155E-4</c:v>
                </c:pt>
                <c:pt idx="116">
                  <c:v>3.5803138215475991E-4</c:v>
                </c:pt>
                <c:pt idx="117">
                  <c:v>4.0763942527215056E-4</c:v>
                </c:pt>
                <c:pt idx="118">
                  <c:v>4.0038491574100537E-4</c:v>
                </c:pt>
                <c:pt idx="119">
                  <c:v>4.0038491574100537E-4</c:v>
                </c:pt>
                <c:pt idx="120">
                  <c:v>2.3043736157755704E-4</c:v>
                </c:pt>
                <c:pt idx="121">
                  <c:v>2.8036545658602775E-4</c:v>
                </c:pt>
                <c:pt idx="122">
                  <c:v>2.8452613117006695E-4</c:v>
                </c:pt>
                <c:pt idx="123">
                  <c:v>3.5589770288089361E-4</c:v>
                </c:pt>
                <c:pt idx="124">
                  <c:v>2.8207240000512073E-4</c:v>
                </c:pt>
                <c:pt idx="125">
                  <c:v>2.5572146097287233E-4</c:v>
                </c:pt>
                <c:pt idx="126">
                  <c:v>1.87550408172845E-4</c:v>
                </c:pt>
                <c:pt idx="127">
                  <c:v>2.7951198487648123E-4</c:v>
                </c:pt>
                <c:pt idx="128">
                  <c:v>1.3484853010834819E-4</c:v>
                </c:pt>
                <c:pt idx="129">
                  <c:v>1.562920068107042E-4</c:v>
                </c:pt>
                <c:pt idx="130">
                  <c:v>1.3015443570584239E-4</c:v>
                </c:pt>
                <c:pt idx="131">
                  <c:v>1.2556702526702991E-4</c:v>
                </c:pt>
                <c:pt idx="132">
                  <c:v>1.4861076142478561E-4</c:v>
                </c:pt>
                <c:pt idx="133">
                  <c:v>9.3241784267955954E-5</c:v>
                </c:pt>
                <c:pt idx="134">
                  <c:v>5.95296517408689E-5</c:v>
                </c:pt>
                <c:pt idx="135">
                  <c:v>2.4003891830995525E-5</c:v>
                </c:pt>
                <c:pt idx="136">
                  <c:v>1.8989745537409789E-5</c:v>
                </c:pt>
                <c:pt idx="137">
                  <c:v>1.0455028441944716E-5</c:v>
                </c:pt>
                <c:pt idx="138">
                  <c:v>5.2275142209723581E-6</c:v>
                </c:pt>
                <c:pt idx="139">
                  <c:v>3.3072028744927164E-6</c:v>
                </c:pt>
                <c:pt idx="140">
                  <c:v>1.0668396369331344E-6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79-46AE-8C73-2259B1583C8E}"/>
            </c:ext>
          </c:extLst>
        </c:ser>
        <c:ser>
          <c:idx val="1"/>
          <c:order val="1"/>
          <c:tx>
            <c:strRef>
              <c:f>'TLF GC - r0'!$DG$7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r0'!$DG$8:$DG$158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79-46AE-8C73-2259B1583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30-4FAC-BE3B-EE274426EEA7}"/>
            </c:ext>
          </c:extLst>
        </c:ser>
        <c:ser>
          <c:idx val="1"/>
          <c:order val="1"/>
          <c:tx>
            <c:strRef>
              <c:f>'TLF GC - r0'!$CQ$7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0-4FAC-BE3B-EE274426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1.7075481245535335E-2</c:v>
                </c:pt>
                <c:pt idx="2">
                  <c:v>5.1781247055018645E-2</c:v>
                </c:pt>
                <c:pt idx="3">
                  <c:v>0.12154923463066133</c:v>
                </c:pt>
                <c:pt idx="4">
                  <c:v>0.16036104842206872</c:v>
                </c:pt>
                <c:pt idx="5">
                  <c:v>0.13968166277640956</c:v>
                </c:pt>
                <c:pt idx="6">
                  <c:v>0.10768410359107648</c:v>
                </c:pt>
                <c:pt idx="7">
                  <c:v>8.3680991103056948E-2</c:v>
                </c:pt>
                <c:pt idx="8">
                  <c:v>6.2190701972520593E-2</c:v>
                </c:pt>
                <c:pt idx="9">
                  <c:v>5.0607006678482599E-2</c:v>
                </c:pt>
                <c:pt idx="10">
                  <c:v>3.9753737335727388E-2</c:v>
                </c:pt>
                <c:pt idx="11">
                  <c:v>2.928897616815811E-2</c:v>
                </c:pt>
                <c:pt idx="12">
                  <c:v>2.3102674512391074E-2</c:v>
                </c:pt>
                <c:pt idx="13">
                  <c:v>1.8772284525461792E-2</c:v>
                </c:pt>
                <c:pt idx="14">
                  <c:v>1.5365704168538639E-2</c:v>
                </c:pt>
                <c:pt idx="15">
                  <c:v>1.2111163069031566E-2</c:v>
                </c:pt>
                <c:pt idx="16">
                  <c:v>9.8536635673994542E-3</c:v>
                </c:pt>
                <c:pt idx="17">
                  <c:v>8.0982253115934391E-3</c:v>
                </c:pt>
                <c:pt idx="18">
                  <c:v>6.9820906082459543E-3</c:v>
                </c:pt>
                <c:pt idx="19">
                  <c:v>6.105483015994023E-3</c:v>
                </c:pt>
                <c:pt idx="20">
                  <c:v>4.7256026628677335E-3</c:v>
                </c:pt>
                <c:pt idx="21">
                  <c:v>3.8440431498845498E-3</c:v>
                </c:pt>
                <c:pt idx="22">
                  <c:v>3.1233446058339331E-3</c:v>
                </c:pt>
                <c:pt idx="23">
                  <c:v>2.4638922642717534E-3</c:v>
                </c:pt>
                <c:pt idx="24">
                  <c:v>2.0392268341502713E-3</c:v>
                </c:pt>
                <c:pt idx="25">
                  <c:v>1.6223480347273382E-3</c:v>
                </c:pt>
                <c:pt idx="26">
                  <c:v>1.3505099349174121E-3</c:v>
                </c:pt>
                <c:pt idx="27">
                  <c:v>1.1438936889193519E-3</c:v>
                </c:pt>
                <c:pt idx="28">
                  <c:v>1.0146850209079271E-3</c:v>
                </c:pt>
                <c:pt idx="29">
                  <c:v>9.5599123361825831E-4</c:v>
                </c:pt>
                <c:pt idx="30">
                  <c:v>9.1183562690775417E-4</c:v>
                </c:pt>
                <c:pt idx="31">
                  <c:v>8.5424749412815141E-4</c:v>
                </c:pt>
                <c:pt idx="32">
                  <c:v>7.9920001426529589E-4</c:v>
                </c:pt>
                <c:pt idx="33">
                  <c:v>7.654775517082858E-4</c:v>
                </c:pt>
                <c:pt idx="34">
                  <c:v>6.1223854152596055E-4</c:v>
                </c:pt>
                <c:pt idx="35">
                  <c:v>5.3703051027743519E-4</c:v>
                </c:pt>
                <c:pt idx="36">
                  <c:v>5.5968466545176418E-4</c:v>
                </c:pt>
                <c:pt idx="37">
                  <c:v>5.9136049093695014E-4</c:v>
                </c:pt>
                <c:pt idx="38">
                  <c:v>5.6241351488086299E-4</c:v>
                </c:pt>
                <c:pt idx="39">
                  <c:v>5.0537820935629316E-4</c:v>
                </c:pt>
                <c:pt idx="40">
                  <c:v>3.9421288196658208E-4</c:v>
                </c:pt>
                <c:pt idx="41">
                  <c:v>3.5499743370530855E-4</c:v>
                </c:pt>
                <c:pt idx="42">
                  <c:v>3.4384679034847365E-4</c:v>
                </c:pt>
                <c:pt idx="43">
                  <c:v>3.0845408374434284E-4</c:v>
                </c:pt>
                <c:pt idx="44">
                  <c:v>3.0830117407805712E-4</c:v>
                </c:pt>
                <c:pt idx="45">
                  <c:v>2.6031106342838819E-4</c:v>
                </c:pt>
                <c:pt idx="46">
                  <c:v>2.3345777357221313E-4</c:v>
                </c:pt>
                <c:pt idx="47">
                  <c:v>2.5592373223419046E-4</c:v>
                </c:pt>
                <c:pt idx="48">
                  <c:v>2.6609810618320121E-4</c:v>
                </c:pt>
                <c:pt idx="49">
                  <c:v>2.3501039479911418E-4</c:v>
                </c:pt>
                <c:pt idx="50">
                  <c:v>2.3603371333502624E-4</c:v>
                </c:pt>
                <c:pt idx="51">
                  <c:v>2.3686883535858663E-4</c:v>
                </c:pt>
                <c:pt idx="52">
                  <c:v>2.2533003669502651E-4</c:v>
                </c:pt>
                <c:pt idx="53">
                  <c:v>2.2584757710399352E-4</c:v>
                </c:pt>
                <c:pt idx="54">
                  <c:v>2.1234447734276316E-4</c:v>
                </c:pt>
                <c:pt idx="55">
                  <c:v>2.0097035062751074E-4</c:v>
                </c:pt>
                <c:pt idx="56">
                  <c:v>1.8310344423612664E-4</c:v>
                </c:pt>
                <c:pt idx="57">
                  <c:v>1.7842205599137952E-4</c:v>
                </c:pt>
                <c:pt idx="58">
                  <c:v>1.7395238882302798E-4</c:v>
                </c:pt>
                <c:pt idx="59">
                  <c:v>1.7773984363410482E-4</c:v>
                </c:pt>
                <c:pt idx="60">
                  <c:v>1.5944949508992951E-4</c:v>
                </c:pt>
                <c:pt idx="61">
                  <c:v>1.7080009724113794E-4</c:v>
                </c:pt>
                <c:pt idx="62">
                  <c:v>1.7632836979146748E-4</c:v>
                </c:pt>
                <c:pt idx="63">
                  <c:v>1.2949096277995234E-4</c:v>
                </c:pt>
                <c:pt idx="64">
                  <c:v>1.2006937488034822E-4</c:v>
                </c:pt>
                <c:pt idx="65">
                  <c:v>1.1465872515023847E-4</c:v>
                </c:pt>
                <c:pt idx="66">
                  <c:v>1.0551943201916182E-4</c:v>
                </c:pt>
                <c:pt idx="67">
                  <c:v>9.9850012084568576E-5</c:v>
                </c:pt>
                <c:pt idx="68">
                  <c:v>8.9805023237799622E-5</c:v>
                </c:pt>
                <c:pt idx="69">
                  <c:v>8.7240845757008493E-5</c:v>
                </c:pt>
                <c:pt idx="70">
                  <c:v>8.6335150041316224E-5</c:v>
                </c:pt>
                <c:pt idx="71">
                  <c:v>7.3184918740745153E-5</c:v>
                </c:pt>
                <c:pt idx="72">
                  <c:v>6.856234190610793E-5</c:v>
                </c:pt>
                <c:pt idx="73">
                  <c:v>7.4243524122723155E-5</c:v>
                </c:pt>
                <c:pt idx="74">
                  <c:v>7.0303159645360619E-5</c:v>
                </c:pt>
                <c:pt idx="75">
                  <c:v>6.4939559043338798E-5</c:v>
                </c:pt>
                <c:pt idx="76">
                  <c:v>5.8423254803163167E-5</c:v>
                </c:pt>
                <c:pt idx="77">
                  <c:v>5.1683467204569946E-5</c:v>
                </c:pt>
                <c:pt idx="78">
                  <c:v>4.3132288174592173E-5</c:v>
                </c:pt>
                <c:pt idx="79">
                  <c:v>3.2616808046944115E-5</c:v>
                </c:pt>
                <c:pt idx="80">
                  <c:v>2.9946770027955188E-5</c:v>
                </c:pt>
                <c:pt idx="81">
                  <c:v>2.1289730459779613E-5</c:v>
                </c:pt>
                <c:pt idx="82">
                  <c:v>1.4926335885889685E-5</c:v>
                </c:pt>
                <c:pt idx="83">
                  <c:v>9.2686782333184166E-6</c:v>
                </c:pt>
                <c:pt idx="84">
                  <c:v>4.8695847570987611E-6</c:v>
                </c:pt>
                <c:pt idx="85">
                  <c:v>1.7172931752087421E-6</c:v>
                </c:pt>
                <c:pt idx="86">
                  <c:v>1.1409413561318354E-6</c:v>
                </c:pt>
                <c:pt idx="87">
                  <c:v>6.5868779323075043E-7</c:v>
                </c:pt>
                <c:pt idx="88">
                  <c:v>3.7639302470328596E-7</c:v>
                </c:pt>
                <c:pt idx="89">
                  <c:v>5.8811410109888431E-8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47-46EF-A695-CADF7576F7A9}"/>
            </c:ext>
          </c:extLst>
        </c:ser>
        <c:ser>
          <c:idx val="1"/>
          <c:order val="1"/>
          <c:tx>
            <c:strRef>
              <c:f>'TLF GC - r0'!$CS$7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47-46EF-A695-CADF7576F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8.7013178235830657E-2</c:v>
                </c:pt>
                <c:pt idx="2">
                  <c:v>0.11655869144221845</c:v>
                </c:pt>
                <c:pt idx="3">
                  <c:v>0.12333177544436354</c:v>
                </c:pt>
                <c:pt idx="4">
                  <c:v>0.11525855630119346</c:v>
                </c:pt>
                <c:pt idx="5">
                  <c:v>9.8633508596036604E-2</c:v>
                </c:pt>
                <c:pt idx="6">
                  <c:v>7.7564036725988134E-2</c:v>
                </c:pt>
                <c:pt idx="7">
                  <c:v>5.7240253850720207E-2</c:v>
                </c:pt>
                <c:pt idx="8">
                  <c:v>4.5540554665468261E-2</c:v>
                </c:pt>
                <c:pt idx="9">
                  <c:v>3.5785026254230114E-2</c:v>
                </c:pt>
                <c:pt idx="10">
                  <c:v>2.8547501989913338E-2</c:v>
                </c:pt>
                <c:pt idx="11">
                  <c:v>2.3961761889727793E-2</c:v>
                </c:pt>
                <c:pt idx="12">
                  <c:v>2.1091567135281198E-2</c:v>
                </c:pt>
                <c:pt idx="13">
                  <c:v>1.8328616531931366E-2</c:v>
                </c:pt>
                <c:pt idx="14">
                  <c:v>1.5993550581932449E-2</c:v>
                </c:pt>
                <c:pt idx="15">
                  <c:v>1.4381009705400584E-2</c:v>
                </c:pt>
                <c:pt idx="16">
                  <c:v>1.2664532561444118E-2</c:v>
                </c:pt>
                <c:pt idx="17">
                  <c:v>1.0758609192389756E-2</c:v>
                </c:pt>
                <c:pt idx="18">
                  <c:v>9.2612181924563563E-3</c:v>
                </c:pt>
                <c:pt idx="19">
                  <c:v>8.2575608611576649E-3</c:v>
                </c:pt>
                <c:pt idx="20">
                  <c:v>7.1753005264729832E-3</c:v>
                </c:pt>
                <c:pt idx="21">
                  <c:v>6.3796001742369504E-3</c:v>
                </c:pt>
                <c:pt idx="22">
                  <c:v>5.7019761273762589E-3</c:v>
                </c:pt>
                <c:pt idx="23">
                  <c:v>5.0484361525688212E-3</c:v>
                </c:pt>
                <c:pt idx="24">
                  <c:v>4.5985377663291882E-3</c:v>
                </c:pt>
                <c:pt idx="25">
                  <c:v>4.0467006550937486E-3</c:v>
                </c:pt>
                <c:pt idx="26">
                  <c:v>3.5998364367998904E-3</c:v>
                </c:pt>
                <c:pt idx="27">
                  <c:v>3.2762316514662821E-3</c:v>
                </c:pt>
                <c:pt idx="28">
                  <c:v>3.0241947929764506E-3</c:v>
                </c:pt>
                <c:pt idx="29">
                  <c:v>2.6445831110315154E-3</c:v>
                </c:pt>
                <c:pt idx="30">
                  <c:v>2.3175190248153946E-3</c:v>
                </c:pt>
                <c:pt idx="31">
                  <c:v>2.1617019797613899E-3</c:v>
                </c:pt>
                <c:pt idx="32">
                  <c:v>1.771718218907775E-3</c:v>
                </c:pt>
                <c:pt idx="33">
                  <c:v>1.5878948136786772E-3</c:v>
                </c:pt>
                <c:pt idx="34">
                  <c:v>1.4065668805508535E-3</c:v>
                </c:pt>
                <c:pt idx="35">
                  <c:v>1.358078430807076E-3</c:v>
                </c:pt>
                <c:pt idx="36">
                  <c:v>1.1318261761174577E-3</c:v>
                </c:pt>
                <c:pt idx="37">
                  <c:v>1.1157148025627902E-3</c:v>
                </c:pt>
                <c:pt idx="38">
                  <c:v>1.0757406590315279E-3</c:v>
                </c:pt>
                <c:pt idx="39">
                  <c:v>8.8926454075195077E-4</c:v>
                </c:pt>
                <c:pt idx="40">
                  <c:v>8.4727247170588924E-4</c:v>
                </c:pt>
                <c:pt idx="41">
                  <c:v>8.1090031065919642E-4</c:v>
                </c:pt>
                <c:pt idx="42">
                  <c:v>7.3624580221991177E-4</c:v>
                </c:pt>
                <c:pt idx="43">
                  <c:v>7.6081906833735924E-4</c:v>
                </c:pt>
                <c:pt idx="44">
                  <c:v>7.3245454822240986E-4</c:v>
                </c:pt>
                <c:pt idx="45">
                  <c:v>6.584144442327971E-4</c:v>
                </c:pt>
                <c:pt idx="46">
                  <c:v>5.9371852924317112E-4</c:v>
                </c:pt>
                <c:pt idx="47">
                  <c:v>6.0774209241672573E-4</c:v>
                </c:pt>
                <c:pt idx="48">
                  <c:v>6.4641754218233076E-4</c:v>
                </c:pt>
                <c:pt idx="49">
                  <c:v>6.1158576006396261E-4</c:v>
                </c:pt>
                <c:pt idx="50">
                  <c:v>6.2572579801470623E-4</c:v>
                </c:pt>
                <c:pt idx="51">
                  <c:v>5.9074259868599228E-4</c:v>
                </c:pt>
                <c:pt idx="52">
                  <c:v>5.8207105152427181E-4</c:v>
                </c:pt>
                <c:pt idx="53">
                  <c:v>6.1375219091967781E-4</c:v>
                </c:pt>
                <c:pt idx="54">
                  <c:v>5.8286016813972723E-4</c:v>
                </c:pt>
                <c:pt idx="55">
                  <c:v>5.2183903237041404E-4</c:v>
                </c:pt>
                <c:pt idx="56">
                  <c:v>5.011472882027894E-4</c:v>
                </c:pt>
                <c:pt idx="57">
                  <c:v>4.7718551466558395E-4</c:v>
                </c:pt>
                <c:pt idx="58">
                  <c:v>4.7075610696475147E-4</c:v>
                </c:pt>
                <c:pt idx="59">
                  <c:v>4.2217156552979297E-4</c:v>
                </c:pt>
                <c:pt idx="60">
                  <c:v>4.0514586497419203E-4</c:v>
                </c:pt>
                <c:pt idx="61">
                  <c:v>4.3862945154659764E-4</c:v>
                </c:pt>
                <c:pt idx="62">
                  <c:v>4.0953405220478723E-4</c:v>
                </c:pt>
                <c:pt idx="63">
                  <c:v>3.5941495558036376E-4</c:v>
                </c:pt>
                <c:pt idx="64">
                  <c:v>3.6002062442174647E-4</c:v>
                </c:pt>
                <c:pt idx="65">
                  <c:v>3.3306544911078395E-4</c:v>
                </c:pt>
                <c:pt idx="66">
                  <c:v>3.128599871379234E-4</c:v>
                </c:pt>
                <c:pt idx="67">
                  <c:v>3.1103715687491568E-4</c:v>
                </c:pt>
                <c:pt idx="68">
                  <c:v>3.8102102674892187E-4</c:v>
                </c:pt>
                <c:pt idx="69">
                  <c:v>2.7416997802516975E-4</c:v>
                </c:pt>
                <c:pt idx="70">
                  <c:v>2.299736238208065E-4</c:v>
                </c:pt>
                <c:pt idx="71">
                  <c:v>2.235675110754119E-4</c:v>
                </c:pt>
                <c:pt idx="72">
                  <c:v>2.5415378756524134E-4</c:v>
                </c:pt>
                <c:pt idx="73">
                  <c:v>2.2133410722281299E-4</c:v>
                </c:pt>
                <c:pt idx="74">
                  <c:v>1.9149909304585252E-4</c:v>
                </c:pt>
                <c:pt idx="75">
                  <c:v>2.3300487989715005E-4</c:v>
                </c:pt>
                <c:pt idx="76">
                  <c:v>2.0190029064882955E-4</c:v>
                </c:pt>
                <c:pt idx="77">
                  <c:v>1.9621340965257698E-4</c:v>
                </c:pt>
                <c:pt idx="78">
                  <c:v>1.8394570374514636E-4</c:v>
                </c:pt>
                <c:pt idx="79">
                  <c:v>1.5822516107238705E-4</c:v>
                </c:pt>
                <c:pt idx="80">
                  <c:v>1.3277833412602189E-4</c:v>
                </c:pt>
                <c:pt idx="81">
                  <c:v>1.2010587836785949E-4</c:v>
                </c:pt>
                <c:pt idx="82">
                  <c:v>1.3030324511075579E-4</c:v>
                </c:pt>
                <c:pt idx="83">
                  <c:v>1.2853865223634255E-4</c:v>
                </c:pt>
                <c:pt idx="84">
                  <c:v>1.09148513703805E-4</c:v>
                </c:pt>
                <c:pt idx="85">
                  <c:v>9.2294613444557759E-5</c:v>
                </c:pt>
                <c:pt idx="86">
                  <c:v>8.9586574874913683E-5</c:v>
                </c:pt>
                <c:pt idx="87">
                  <c:v>8.1104299226125284E-5</c:v>
                </c:pt>
                <c:pt idx="88">
                  <c:v>8.6767885266940067E-5</c:v>
                </c:pt>
                <c:pt idx="89">
                  <c:v>5.8994474646224767E-5</c:v>
                </c:pt>
                <c:pt idx="90">
                  <c:v>4.9621166951940585E-5</c:v>
                </c:pt>
                <c:pt idx="91">
                  <c:v>5.341533281887202E-5</c:v>
                </c:pt>
                <c:pt idx="92">
                  <c:v>4.4062408210595913E-5</c:v>
                </c:pt>
                <c:pt idx="93">
                  <c:v>4.0271154213094207E-5</c:v>
                </c:pt>
                <c:pt idx="94">
                  <c:v>3.9939201098105573E-5</c:v>
                </c:pt>
                <c:pt idx="95">
                  <c:v>3.3451556008678682E-5</c:v>
                </c:pt>
                <c:pt idx="96">
                  <c:v>3.16927868731249E-5</c:v>
                </c:pt>
                <c:pt idx="97">
                  <c:v>2.5761308844775447E-5</c:v>
                </c:pt>
                <c:pt idx="98">
                  <c:v>1.8647611827957722E-5</c:v>
                </c:pt>
                <c:pt idx="99">
                  <c:v>1.4806856050150688E-5</c:v>
                </c:pt>
                <c:pt idx="100">
                  <c:v>1.3665403233698561E-5</c:v>
                </c:pt>
                <c:pt idx="101">
                  <c:v>1.323444655809929E-5</c:v>
                </c:pt>
                <c:pt idx="102">
                  <c:v>1.1609623416312842E-5</c:v>
                </c:pt>
                <c:pt idx="103">
                  <c:v>6.5196756531538628E-6</c:v>
                </c:pt>
                <c:pt idx="104">
                  <c:v>4.0911765487633664E-6</c:v>
                </c:pt>
                <c:pt idx="105">
                  <c:v>3.3632091913321625E-6</c:v>
                </c:pt>
                <c:pt idx="106">
                  <c:v>4.0096442047310711E-6</c:v>
                </c:pt>
                <c:pt idx="107">
                  <c:v>2.978842426608487E-6</c:v>
                </c:pt>
                <c:pt idx="108">
                  <c:v>5.037534113423932E-7</c:v>
                </c:pt>
                <c:pt idx="109">
                  <c:v>1.0395373864117593E-6</c:v>
                </c:pt>
                <c:pt idx="110">
                  <c:v>1.4297278899948846E-6</c:v>
                </c:pt>
                <c:pt idx="111">
                  <c:v>6.7555370769615725E-7</c:v>
                </c:pt>
                <c:pt idx="112">
                  <c:v>5.8237388594496319E-9</c:v>
                </c:pt>
                <c:pt idx="113">
                  <c:v>0</c:v>
                </c:pt>
                <c:pt idx="114">
                  <c:v>1.1065103832954301E-7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FC-4B90-81F5-CC05749EF9A1}"/>
            </c:ext>
          </c:extLst>
        </c:ser>
        <c:ser>
          <c:idx val="1"/>
          <c:order val="1"/>
          <c:tx>
            <c:strRef>
              <c:f>'TLF GC - r0'!$CU$7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FC-4B90-81F5-CC05749E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3.3254320336201179E-5</c:v>
                </c:pt>
                <c:pt idx="2">
                  <c:v>8.0171146810530287E-4</c:v>
                </c:pt>
                <c:pt idx="3">
                  <c:v>2.3289788735459762E-3</c:v>
                </c:pt>
                <c:pt idx="4">
                  <c:v>5.056460581120816E-3</c:v>
                </c:pt>
                <c:pt idx="5">
                  <c:v>4.4874273963678907E-2</c:v>
                </c:pt>
                <c:pt idx="6">
                  <c:v>0.13844534326968241</c:v>
                </c:pt>
                <c:pt idx="7">
                  <c:v>0.13542806270917768</c:v>
                </c:pt>
                <c:pt idx="8">
                  <c:v>5.6500345131218488E-2</c:v>
                </c:pt>
                <c:pt idx="9">
                  <c:v>5.2193283207674093E-2</c:v>
                </c:pt>
                <c:pt idx="10">
                  <c:v>4.5947588524530118E-2</c:v>
                </c:pt>
                <c:pt idx="11">
                  <c:v>3.5688238550808091E-2</c:v>
                </c:pt>
                <c:pt idx="12">
                  <c:v>3.1315138566596047E-2</c:v>
                </c:pt>
                <c:pt idx="13">
                  <c:v>2.7258033055578713E-2</c:v>
                </c:pt>
                <c:pt idx="14">
                  <c:v>2.7104231824023779E-2</c:v>
                </c:pt>
                <c:pt idx="15">
                  <c:v>2.5895703941805567E-2</c:v>
                </c:pt>
                <c:pt idx="16">
                  <c:v>2.4742077060142399E-2</c:v>
                </c:pt>
                <c:pt idx="17">
                  <c:v>2.3679350549398234E-2</c:v>
                </c:pt>
                <c:pt idx="18">
                  <c:v>2.0725362999533415E-2</c:v>
                </c:pt>
                <c:pt idx="19">
                  <c:v>2.2347922855937497E-2</c:v>
                </c:pt>
                <c:pt idx="20">
                  <c:v>2.6903451021993888E-2</c:v>
                </c:pt>
                <c:pt idx="21">
                  <c:v>2.6794511750892508E-2</c:v>
                </c:pt>
                <c:pt idx="22">
                  <c:v>2.7212308365116435E-2</c:v>
                </c:pt>
                <c:pt idx="23">
                  <c:v>2.148503598721371E-2</c:v>
                </c:pt>
                <c:pt idx="24">
                  <c:v>1.7922431631195782E-2</c:v>
                </c:pt>
                <c:pt idx="25">
                  <c:v>1.7727297789222978E-2</c:v>
                </c:pt>
                <c:pt idx="26">
                  <c:v>2.0154078873757735E-2</c:v>
                </c:pt>
                <c:pt idx="27">
                  <c:v>1.8584223977886501E-2</c:v>
                </c:pt>
                <c:pt idx="28">
                  <c:v>1.4273711134307218E-2</c:v>
                </c:pt>
                <c:pt idx="29">
                  <c:v>1.1349762274746095E-2</c:v>
                </c:pt>
                <c:pt idx="30">
                  <c:v>7.3042644038461123E-3</c:v>
                </c:pt>
                <c:pt idx="31">
                  <c:v>7.9417434502910261E-3</c:v>
                </c:pt>
                <c:pt idx="32">
                  <c:v>5.2412416629889526E-3</c:v>
                </c:pt>
                <c:pt idx="33">
                  <c:v>4.7108195676263849E-3</c:v>
                </c:pt>
                <c:pt idx="34">
                  <c:v>3.2226887325813827E-3</c:v>
                </c:pt>
                <c:pt idx="35">
                  <c:v>1.9185546793965876E-3</c:v>
                </c:pt>
                <c:pt idx="36">
                  <c:v>2.6266991565559281E-3</c:v>
                </c:pt>
                <c:pt idx="37">
                  <c:v>2.2773719330242302E-3</c:v>
                </c:pt>
                <c:pt idx="38">
                  <c:v>1.9440444296542892E-3</c:v>
                </c:pt>
                <c:pt idx="39">
                  <c:v>2.1694522519331624E-3</c:v>
                </c:pt>
                <c:pt idx="40">
                  <c:v>1.693382147120093E-3</c:v>
                </c:pt>
                <c:pt idx="41">
                  <c:v>8.8163163891329577E-4</c:v>
                </c:pt>
                <c:pt idx="42">
                  <c:v>1.767420067868617E-3</c:v>
                </c:pt>
                <c:pt idx="43">
                  <c:v>1.4457002046160288E-3</c:v>
                </c:pt>
                <c:pt idx="44">
                  <c:v>1.0167665302795094E-3</c:v>
                </c:pt>
                <c:pt idx="45">
                  <c:v>1.1381761715069611E-3</c:v>
                </c:pt>
                <c:pt idx="46">
                  <c:v>1.5535414557063039E-3</c:v>
                </c:pt>
                <c:pt idx="47">
                  <c:v>1.3360550635075166E-3</c:v>
                </c:pt>
                <c:pt idx="48">
                  <c:v>1.255664312694766E-3</c:v>
                </c:pt>
                <c:pt idx="49">
                  <c:v>1.1232744713563047E-3</c:v>
                </c:pt>
                <c:pt idx="50">
                  <c:v>1.3158985533037342E-3</c:v>
                </c:pt>
                <c:pt idx="51">
                  <c:v>1.2550368726884226E-3</c:v>
                </c:pt>
                <c:pt idx="52">
                  <c:v>1.3802895839547277E-3</c:v>
                </c:pt>
                <c:pt idx="53">
                  <c:v>1.1675089918035159E-3</c:v>
                </c:pt>
                <c:pt idx="54">
                  <c:v>1.0013942501240958E-3</c:v>
                </c:pt>
                <c:pt idx="55">
                  <c:v>1.0250801103635597E-3</c:v>
                </c:pt>
                <c:pt idx="56">
                  <c:v>1.0034334301447119E-3</c:v>
                </c:pt>
                <c:pt idx="57">
                  <c:v>7.6641796774848555E-4</c:v>
                </c:pt>
                <c:pt idx="58">
                  <c:v>1.0730792708488312E-3</c:v>
                </c:pt>
                <c:pt idx="59">
                  <c:v>7.5990827768267265E-4</c:v>
                </c:pt>
                <c:pt idx="60">
                  <c:v>9.508068996126577E-4</c:v>
                </c:pt>
                <c:pt idx="61">
                  <c:v>4.8187392487174534E-4</c:v>
                </c:pt>
                <c:pt idx="62">
                  <c:v>6.3245952639416582E-4</c:v>
                </c:pt>
                <c:pt idx="63">
                  <c:v>7.5504561763351115E-4</c:v>
                </c:pt>
                <c:pt idx="64">
                  <c:v>6.4547890652579183E-4</c:v>
                </c:pt>
                <c:pt idx="65">
                  <c:v>6.7018435677556384E-4</c:v>
                </c:pt>
                <c:pt idx="66">
                  <c:v>8.5010277859453903E-4</c:v>
                </c:pt>
                <c:pt idx="67">
                  <c:v>4.9661876502081568E-4</c:v>
                </c:pt>
                <c:pt idx="68">
                  <c:v>8.4665185855965026E-4</c:v>
                </c:pt>
                <c:pt idx="69">
                  <c:v>6.0226397608888866E-4</c:v>
                </c:pt>
                <c:pt idx="70">
                  <c:v>7.1269341720533042E-4</c:v>
                </c:pt>
                <c:pt idx="71">
                  <c:v>5.1842230524124942E-4</c:v>
                </c:pt>
                <c:pt idx="72">
                  <c:v>3.389744634270318E-4</c:v>
                </c:pt>
                <c:pt idx="73">
                  <c:v>1.89879031919677E-4</c:v>
                </c:pt>
                <c:pt idx="74">
                  <c:v>3.3858231342306715E-4</c:v>
                </c:pt>
                <c:pt idx="75">
                  <c:v>3.1442587317884559E-4</c:v>
                </c:pt>
                <c:pt idx="76">
                  <c:v>1.8603596188082356E-4</c:v>
                </c:pt>
                <c:pt idx="77">
                  <c:v>2.5874057261586714E-4</c:v>
                </c:pt>
                <c:pt idx="78">
                  <c:v>1.8627125188320234E-4</c:v>
                </c:pt>
                <c:pt idx="79">
                  <c:v>2.4038795243032216E-4</c:v>
                </c:pt>
                <c:pt idx="80">
                  <c:v>1.3529175136779961E-4</c:v>
                </c:pt>
                <c:pt idx="81">
                  <c:v>2.0807479210363611E-4</c:v>
                </c:pt>
                <c:pt idx="82">
                  <c:v>1.01409991025255E-4</c:v>
                </c:pt>
                <c:pt idx="83">
                  <c:v>2.8062254283709392E-4</c:v>
                </c:pt>
                <c:pt idx="84">
                  <c:v>1.5387966155572336E-4</c:v>
                </c:pt>
                <c:pt idx="85">
                  <c:v>3.0093591304246212E-4</c:v>
                </c:pt>
                <c:pt idx="86">
                  <c:v>1.565462815826829E-4</c:v>
                </c:pt>
                <c:pt idx="87">
                  <c:v>1.3795837139475911E-4</c:v>
                </c:pt>
                <c:pt idx="88">
                  <c:v>1.6329126165087464E-4</c:v>
                </c:pt>
                <c:pt idx="89">
                  <c:v>1.0337074104507819E-4</c:v>
                </c:pt>
                <c:pt idx="90">
                  <c:v>6.7136080678745777E-5</c:v>
                </c:pt>
                <c:pt idx="91">
                  <c:v>1.7254600174444005E-4</c:v>
                </c:pt>
                <c:pt idx="92">
                  <c:v>1.5772273159457681E-4</c:v>
                </c:pt>
                <c:pt idx="93">
                  <c:v>7.2312460731078961E-5</c:v>
                </c:pt>
                <c:pt idx="94">
                  <c:v>3.5136640355231436E-5</c:v>
                </c:pt>
                <c:pt idx="95">
                  <c:v>5.5842160564564247E-5</c:v>
                </c:pt>
                <c:pt idx="96">
                  <c:v>6.3998880647028682E-5</c:v>
                </c:pt>
                <c:pt idx="97">
                  <c:v>5.2861820534433003E-5</c:v>
                </c:pt>
                <c:pt idx="98">
                  <c:v>2.705835027355992E-5</c:v>
                </c:pt>
                <c:pt idx="99">
                  <c:v>7.1449730722356769E-5</c:v>
                </c:pt>
                <c:pt idx="100">
                  <c:v>9.9527671006224743E-5</c:v>
                </c:pt>
                <c:pt idx="101">
                  <c:v>4.9489330500337133E-5</c:v>
                </c:pt>
                <c:pt idx="102">
                  <c:v>7.4743790755659709E-5</c:v>
                </c:pt>
                <c:pt idx="103">
                  <c:v>8.3998530849225151E-5</c:v>
                </c:pt>
                <c:pt idx="104">
                  <c:v>8.4469110853982698E-5</c:v>
                </c:pt>
                <c:pt idx="105">
                  <c:v>9.121409092217445E-5</c:v>
                </c:pt>
                <c:pt idx="106">
                  <c:v>5.7175470578044001E-5</c:v>
                </c:pt>
                <c:pt idx="107">
                  <c:v>4.3528650440074652E-5</c:v>
                </c:pt>
                <c:pt idx="108">
                  <c:v>5.5999020566150091E-5</c:v>
                </c:pt>
                <c:pt idx="109">
                  <c:v>6.9959560707291157E-5</c:v>
                </c:pt>
                <c:pt idx="110">
                  <c:v>6.9175260699361879E-5</c:v>
                </c:pt>
                <c:pt idx="111">
                  <c:v>6.1175400618483289E-5</c:v>
                </c:pt>
                <c:pt idx="112">
                  <c:v>8.9096480900765406E-5</c:v>
                </c:pt>
                <c:pt idx="113">
                  <c:v>2.7136780274352846E-5</c:v>
                </c:pt>
                <c:pt idx="114">
                  <c:v>3.5920940363160707E-5</c:v>
                </c:pt>
                <c:pt idx="115">
                  <c:v>2.0862380210918662E-5</c:v>
                </c:pt>
                <c:pt idx="116">
                  <c:v>2.8862240291797245E-5</c:v>
                </c:pt>
                <c:pt idx="117">
                  <c:v>7.4508500753280935E-6</c:v>
                </c:pt>
                <c:pt idx="118">
                  <c:v>1.3176240133211786E-5</c:v>
                </c:pt>
                <c:pt idx="119">
                  <c:v>6.5096900658129657E-6</c:v>
                </c:pt>
                <c:pt idx="120">
                  <c:v>4.7214860477342231E-5</c:v>
                </c:pt>
                <c:pt idx="121">
                  <c:v>1.9764360199817682E-5</c:v>
                </c:pt>
                <c:pt idx="122">
                  <c:v>1.3803680139555205E-5</c:v>
                </c:pt>
                <c:pt idx="123">
                  <c:v>1.4509550146691552E-5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6.5881200666058931E-6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6.5881200666058931E-6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C-4591-B040-E73353396B51}"/>
            </c:ext>
          </c:extLst>
        </c:ser>
        <c:ser>
          <c:idx val="1"/>
          <c:order val="1"/>
          <c:tx>
            <c:strRef>
              <c:f>'TLF GC - r0'!$DA$7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C-4591-B040-E73353396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r0'!$DB$7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r0'!$DB$8:$DB$158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2.0620824033235466E-2</c:v>
                </c:pt>
                <c:pt idx="2">
                  <c:v>5.7913088264933098E-2</c:v>
                </c:pt>
                <c:pt idx="3">
                  <c:v>8.7053968810188967E-2</c:v>
                </c:pt>
                <c:pt idx="4">
                  <c:v>0.10620590834975031</c:v>
                </c:pt>
                <c:pt idx="5">
                  <c:v>9.9192460746535704E-2</c:v>
                </c:pt>
                <c:pt idx="6">
                  <c:v>8.2877563889544315E-2</c:v>
                </c:pt>
                <c:pt idx="7">
                  <c:v>7.017479300876639E-2</c:v>
                </c:pt>
                <c:pt idx="8">
                  <c:v>5.7682826477200848E-2</c:v>
                </c:pt>
                <c:pt idx="9">
                  <c:v>4.4769370293401362E-2</c:v>
                </c:pt>
                <c:pt idx="10">
                  <c:v>3.78496252697074E-2</c:v>
                </c:pt>
                <c:pt idx="11">
                  <c:v>3.3953560901061663E-2</c:v>
                </c:pt>
                <c:pt idx="12">
                  <c:v>3.1475971577960025E-2</c:v>
                </c:pt>
                <c:pt idx="13">
                  <c:v>2.8411563898300841E-2</c:v>
                </c:pt>
                <c:pt idx="14">
                  <c:v>2.5741119746089808E-2</c:v>
                </c:pt>
                <c:pt idx="15">
                  <c:v>2.4047356997978865E-2</c:v>
                </c:pt>
                <c:pt idx="16">
                  <c:v>2.1221676612953856E-2</c:v>
                </c:pt>
                <c:pt idx="17">
                  <c:v>1.7549564583927538E-2</c:v>
                </c:pt>
                <c:pt idx="18">
                  <c:v>1.5154487498410562E-2</c:v>
                </c:pt>
                <c:pt idx="19">
                  <c:v>1.3274033868403189E-2</c:v>
                </c:pt>
                <c:pt idx="20">
                  <c:v>1.1800691756251015E-2</c:v>
                </c:pt>
                <c:pt idx="21">
                  <c:v>1.0678615271110433E-2</c:v>
                </c:pt>
                <c:pt idx="22">
                  <c:v>9.152337286112186E-3</c:v>
                </c:pt>
                <c:pt idx="23">
                  <c:v>8.2219780775910495E-3</c:v>
                </c:pt>
                <c:pt idx="24">
                  <c:v>7.1506681791529266E-3</c:v>
                </c:pt>
                <c:pt idx="25">
                  <c:v>6.2291183887516043E-3</c:v>
                </c:pt>
                <c:pt idx="26">
                  <c:v>5.4897357249959955E-3</c:v>
                </c:pt>
                <c:pt idx="27">
                  <c:v>4.7237528512720072E-3</c:v>
                </c:pt>
                <c:pt idx="28">
                  <c:v>4.0974772961387866E-3</c:v>
                </c:pt>
                <c:pt idx="29">
                  <c:v>3.6886859042577348E-3</c:v>
                </c:pt>
                <c:pt idx="30">
                  <c:v>3.3581343144467816E-3</c:v>
                </c:pt>
                <c:pt idx="31">
                  <c:v>3.2197232766003714E-3</c:v>
                </c:pt>
                <c:pt idx="32">
                  <c:v>3.0005195572587497E-3</c:v>
                </c:pt>
                <c:pt idx="33">
                  <c:v>2.8553228865362671E-3</c:v>
                </c:pt>
                <c:pt idx="34">
                  <c:v>2.630259449135973E-3</c:v>
                </c:pt>
                <c:pt idx="35">
                  <c:v>2.4609889931611526E-3</c:v>
                </c:pt>
                <c:pt idx="36">
                  <c:v>2.3529611886799182E-3</c:v>
                </c:pt>
                <c:pt idx="37">
                  <c:v>2.1755955917301352E-3</c:v>
                </c:pt>
                <c:pt idx="38">
                  <c:v>2.1673417225007621E-3</c:v>
                </c:pt>
                <c:pt idx="39">
                  <c:v>2.0770385730954251E-3</c:v>
                </c:pt>
                <c:pt idx="40">
                  <c:v>1.9617489509748862E-3</c:v>
                </c:pt>
                <c:pt idx="41">
                  <c:v>1.7814601086730344E-3</c:v>
                </c:pt>
                <c:pt idx="42">
                  <c:v>1.6995298746878785E-3</c:v>
                </c:pt>
                <c:pt idx="43">
                  <c:v>1.4966883929051268E-3</c:v>
                </c:pt>
                <c:pt idx="44">
                  <c:v>1.4519534798702874E-3</c:v>
                </c:pt>
                <c:pt idx="45">
                  <c:v>1.3894013202778105E-3</c:v>
                </c:pt>
                <c:pt idx="46">
                  <c:v>1.3110424720169027E-3</c:v>
                </c:pt>
                <c:pt idx="47">
                  <c:v>1.1916920520543487E-3</c:v>
                </c:pt>
                <c:pt idx="48">
                  <c:v>1.134404379566504E-3</c:v>
                </c:pt>
                <c:pt idx="49">
                  <c:v>1.0210856332715688E-3</c:v>
                </c:pt>
                <c:pt idx="50">
                  <c:v>9.7702531531797601E-4</c:v>
                </c:pt>
                <c:pt idx="51">
                  <c:v>9.1672180599632177E-4</c:v>
                </c:pt>
                <c:pt idx="52">
                  <c:v>8.5797912450970976E-4</c:v>
                </c:pt>
                <c:pt idx="53">
                  <c:v>8.1274157200256843E-4</c:v>
                </c:pt>
                <c:pt idx="54">
                  <c:v>7.4727939441255622E-4</c:v>
                </c:pt>
                <c:pt idx="55">
                  <c:v>6.887218958894233E-4</c:v>
                </c:pt>
                <c:pt idx="56">
                  <c:v>6.5384136198260139E-4</c:v>
                </c:pt>
                <c:pt idx="57">
                  <c:v>6.2056133797442378E-4</c:v>
                </c:pt>
                <c:pt idx="58">
                  <c:v>5.5885572907213906E-4</c:v>
                </c:pt>
                <c:pt idx="59">
                  <c:v>5.3667345551819878E-4</c:v>
                </c:pt>
                <c:pt idx="60">
                  <c:v>5.0265269965610315E-4</c:v>
                </c:pt>
                <c:pt idx="61">
                  <c:v>4.5594691079565996E-4</c:v>
                </c:pt>
                <c:pt idx="62">
                  <c:v>4.3447891438656931E-4</c:v>
                </c:pt>
                <c:pt idx="63">
                  <c:v>3.8889745066153752E-4</c:v>
                </c:pt>
                <c:pt idx="64">
                  <c:v>3.5856712671449812E-4</c:v>
                </c:pt>
                <c:pt idx="65">
                  <c:v>3.2352786455326507E-4</c:v>
                </c:pt>
                <c:pt idx="66">
                  <c:v>2.9675569897593947E-4</c:v>
                </c:pt>
                <c:pt idx="67">
                  <c:v>2.57444001300143E-4</c:v>
                </c:pt>
                <c:pt idx="68">
                  <c:v>2.4769544100839943E-4</c:v>
                </c:pt>
                <c:pt idx="69">
                  <c:v>2.1807939420620965E-4</c:v>
                </c:pt>
                <c:pt idx="70">
                  <c:v>1.9936268754024332E-4</c:v>
                </c:pt>
                <c:pt idx="71">
                  <c:v>1.8577819443356668E-4</c:v>
                </c:pt>
                <c:pt idx="72">
                  <c:v>1.5841079790219968E-4</c:v>
                </c:pt>
                <c:pt idx="73">
                  <c:v>1.4331838637861839E-4</c:v>
                </c:pt>
                <c:pt idx="74">
                  <c:v>1.3991895626331568E-4</c:v>
                </c:pt>
                <c:pt idx="75">
                  <c:v>1.251175465394879E-4</c:v>
                </c:pt>
                <c:pt idx="76">
                  <c:v>1.0980026998882428E-4</c:v>
                </c:pt>
                <c:pt idx="77">
                  <c:v>1.123266947048664E-4</c:v>
                </c:pt>
                <c:pt idx="78">
                  <c:v>8.9033323370048959E-5</c:v>
                </c:pt>
                <c:pt idx="79">
                  <c:v>8.3372015629389182E-5</c:v>
                </c:pt>
                <c:pt idx="80">
                  <c:v>7.761811640698964E-5</c:v>
                </c:pt>
                <c:pt idx="81">
                  <c:v>6.8888062414383444E-5</c:v>
                </c:pt>
                <c:pt idx="82">
                  <c:v>6.2750569910490593E-5</c:v>
                </c:pt>
                <c:pt idx="83">
                  <c:v>4.9906808657732091E-5</c:v>
                </c:pt>
                <c:pt idx="84">
                  <c:v>4.9708398339718313E-5</c:v>
                </c:pt>
                <c:pt idx="85">
                  <c:v>4.7592021614238029E-5</c:v>
                </c:pt>
                <c:pt idx="86">
                  <c:v>3.8954559103371585E-5</c:v>
                </c:pt>
                <c:pt idx="87">
                  <c:v>3.242024596345119E-5</c:v>
                </c:pt>
                <c:pt idx="88">
                  <c:v>3.2605428926930714E-5</c:v>
                </c:pt>
                <c:pt idx="89">
                  <c:v>2.9285362938833513E-5</c:v>
                </c:pt>
                <c:pt idx="90">
                  <c:v>2.7512897431243766E-5</c:v>
                </c:pt>
                <c:pt idx="91">
                  <c:v>2.2605548899036349E-5</c:v>
                </c:pt>
                <c:pt idx="92">
                  <c:v>2.2724595089844614E-5</c:v>
                </c:pt>
                <c:pt idx="93">
                  <c:v>1.8161157775527741E-5</c:v>
                </c:pt>
                <c:pt idx="94">
                  <c:v>1.9497120583487172E-5</c:v>
                </c:pt>
                <c:pt idx="95">
                  <c:v>1.6044781050047447E-5</c:v>
                </c:pt>
                <c:pt idx="96">
                  <c:v>1.3915176970032907E-5</c:v>
                </c:pt>
                <c:pt idx="97">
                  <c:v>1.0528974209264444E-5</c:v>
                </c:pt>
                <c:pt idx="98">
                  <c:v>7.2618176393042456E-6</c:v>
                </c:pt>
                <c:pt idx="99">
                  <c:v>3.3465206971657089E-6</c:v>
                </c:pt>
                <c:pt idx="100">
                  <c:v>2.7116076795216215E-6</c:v>
                </c:pt>
                <c:pt idx="101">
                  <c:v>1.8386022802610018E-6</c:v>
                </c:pt>
                <c:pt idx="102">
                  <c:v>1.4550089987676995E-6</c:v>
                </c:pt>
                <c:pt idx="103">
                  <c:v>1.1640071990141596E-6</c:v>
                </c:pt>
                <c:pt idx="104">
                  <c:v>6.8782243578109426E-7</c:v>
                </c:pt>
                <c:pt idx="105">
                  <c:v>1.9841031801377723E-7</c:v>
                </c:pt>
                <c:pt idx="106">
                  <c:v>1.3227354534251813E-8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9F-4513-A861-F62B78FEDD92}"/>
            </c:ext>
          </c:extLst>
        </c:ser>
        <c:ser>
          <c:idx val="1"/>
          <c:order val="1"/>
          <c:tx>
            <c:strRef>
              <c:f>'TLF GC - r0'!$DC$7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r0'!$CO$8:$CO$158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r0'!$DC$8:$DC$158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9F-4513-A861-F62B78FED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 Cost</a:t>
            </a:r>
          </a:p>
        </c:rich>
      </c:tx>
      <c:layout>
        <c:manualLayout>
          <c:xMode val="edge"/>
          <c:yMode val="edge"/>
          <c:x val="0.41410730094857429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93-4B3F-B975-664E3F864006}"/>
            </c:ext>
          </c:extLst>
        </c:ser>
        <c:ser>
          <c:idx val="1"/>
          <c:order val="1"/>
          <c:tx>
            <c:strRef>
              <c:f>'TLF GC - r0'!$DK$7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r0'!$DK$8:$DK$158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1.7075481245535335E-2</c:v>
                </c:pt>
                <c:pt idx="2">
                  <c:v>5.1781247055018645E-2</c:v>
                </c:pt>
                <c:pt idx="3">
                  <c:v>0.12154923463066133</c:v>
                </c:pt>
                <c:pt idx="4">
                  <c:v>0.16036104842206872</c:v>
                </c:pt>
                <c:pt idx="5">
                  <c:v>0.13968166277640956</c:v>
                </c:pt>
                <c:pt idx="6">
                  <c:v>0.10768410359107648</c:v>
                </c:pt>
                <c:pt idx="7">
                  <c:v>8.3680991103056948E-2</c:v>
                </c:pt>
                <c:pt idx="8">
                  <c:v>6.2190701972520593E-2</c:v>
                </c:pt>
                <c:pt idx="9">
                  <c:v>5.0607006678482599E-2</c:v>
                </c:pt>
                <c:pt idx="10">
                  <c:v>3.9753737335727388E-2</c:v>
                </c:pt>
                <c:pt idx="11">
                  <c:v>2.928897616815811E-2</c:v>
                </c:pt>
                <c:pt idx="12">
                  <c:v>2.3102674512391074E-2</c:v>
                </c:pt>
                <c:pt idx="13">
                  <c:v>1.8772284525461792E-2</c:v>
                </c:pt>
                <c:pt idx="14">
                  <c:v>1.5365704168538639E-2</c:v>
                </c:pt>
                <c:pt idx="15">
                  <c:v>1.2111163069031566E-2</c:v>
                </c:pt>
                <c:pt idx="16">
                  <c:v>9.8536635673994542E-3</c:v>
                </c:pt>
                <c:pt idx="17">
                  <c:v>8.0982253115934391E-3</c:v>
                </c:pt>
                <c:pt idx="18">
                  <c:v>6.9820906082459543E-3</c:v>
                </c:pt>
                <c:pt idx="19">
                  <c:v>6.105483015994023E-3</c:v>
                </c:pt>
                <c:pt idx="20">
                  <c:v>4.7256026628677335E-3</c:v>
                </c:pt>
                <c:pt idx="21">
                  <c:v>3.8440431498845498E-3</c:v>
                </c:pt>
                <c:pt idx="22">
                  <c:v>3.1233446058339331E-3</c:v>
                </c:pt>
                <c:pt idx="23">
                  <c:v>2.4638922642717534E-3</c:v>
                </c:pt>
                <c:pt idx="24">
                  <c:v>2.0392268341502713E-3</c:v>
                </c:pt>
                <c:pt idx="25">
                  <c:v>1.6223480347273382E-3</c:v>
                </c:pt>
                <c:pt idx="26">
                  <c:v>1.3505099349174121E-3</c:v>
                </c:pt>
                <c:pt idx="27">
                  <c:v>1.1438936889193519E-3</c:v>
                </c:pt>
                <c:pt idx="28">
                  <c:v>1.0146850209079271E-3</c:v>
                </c:pt>
                <c:pt idx="29">
                  <c:v>9.5599123361825831E-4</c:v>
                </c:pt>
                <c:pt idx="30">
                  <c:v>9.1183562690775417E-4</c:v>
                </c:pt>
                <c:pt idx="31">
                  <c:v>8.5424749412815141E-4</c:v>
                </c:pt>
                <c:pt idx="32">
                  <c:v>7.9920001426529589E-4</c:v>
                </c:pt>
                <c:pt idx="33">
                  <c:v>7.654775517082858E-4</c:v>
                </c:pt>
                <c:pt idx="34">
                  <c:v>6.1223854152596055E-4</c:v>
                </c:pt>
                <c:pt idx="35">
                  <c:v>5.3703051027743519E-4</c:v>
                </c:pt>
                <c:pt idx="36">
                  <c:v>5.5968466545176418E-4</c:v>
                </c:pt>
                <c:pt idx="37">
                  <c:v>5.9136049093695014E-4</c:v>
                </c:pt>
                <c:pt idx="38">
                  <c:v>5.6241351488086299E-4</c:v>
                </c:pt>
                <c:pt idx="39">
                  <c:v>5.0537820935629316E-4</c:v>
                </c:pt>
                <c:pt idx="40">
                  <c:v>3.9421288196658208E-4</c:v>
                </c:pt>
                <c:pt idx="41">
                  <c:v>3.5499743370530855E-4</c:v>
                </c:pt>
                <c:pt idx="42">
                  <c:v>3.4384679034847365E-4</c:v>
                </c:pt>
                <c:pt idx="43">
                  <c:v>3.0845408374434284E-4</c:v>
                </c:pt>
                <c:pt idx="44">
                  <c:v>3.0830117407805712E-4</c:v>
                </c:pt>
                <c:pt idx="45">
                  <c:v>2.6031106342838819E-4</c:v>
                </c:pt>
                <c:pt idx="46">
                  <c:v>2.3345777357221313E-4</c:v>
                </c:pt>
                <c:pt idx="47">
                  <c:v>2.5592373223419046E-4</c:v>
                </c:pt>
                <c:pt idx="48">
                  <c:v>2.6609810618320121E-4</c:v>
                </c:pt>
                <c:pt idx="49">
                  <c:v>2.3501039479911418E-4</c:v>
                </c:pt>
                <c:pt idx="50">
                  <c:v>2.3603371333502624E-4</c:v>
                </c:pt>
                <c:pt idx="51">
                  <c:v>2.3686883535858663E-4</c:v>
                </c:pt>
                <c:pt idx="52">
                  <c:v>2.2533003669502651E-4</c:v>
                </c:pt>
                <c:pt idx="53">
                  <c:v>2.2584757710399352E-4</c:v>
                </c:pt>
                <c:pt idx="54">
                  <c:v>2.1234447734276316E-4</c:v>
                </c:pt>
                <c:pt idx="55">
                  <c:v>2.0097035062751074E-4</c:v>
                </c:pt>
                <c:pt idx="56">
                  <c:v>1.8310344423612664E-4</c:v>
                </c:pt>
                <c:pt idx="57">
                  <c:v>1.7842205599137952E-4</c:v>
                </c:pt>
                <c:pt idx="58">
                  <c:v>1.7395238882302798E-4</c:v>
                </c:pt>
                <c:pt idx="59">
                  <c:v>1.7773984363410482E-4</c:v>
                </c:pt>
                <c:pt idx="60">
                  <c:v>1.5944949508992951E-4</c:v>
                </c:pt>
                <c:pt idx="61">
                  <c:v>1.7080009724113794E-4</c:v>
                </c:pt>
                <c:pt idx="62">
                  <c:v>1.7632836979146748E-4</c:v>
                </c:pt>
                <c:pt idx="63">
                  <c:v>1.2949096277995234E-4</c:v>
                </c:pt>
                <c:pt idx="64">
                  <c:v>1.2006937488034822E-4</c:v>
                </c:pt>
                <c:pt idx="65">
                  <c:v>1.1465872515023847E-4</c:v>
                </c:pt>
                <c:pt idx="66">
                  <c:v>1.0551943201916182E-4</c:v>
                </c:pt>
                <c:pt idx="67">
                  <c:v>9.9850012084568576E-5</c:v>
                </c:pt>
                <c:pt idx="68">
                  <c:v>8.9805023237799622E-5</c:v>
                </c:pt>
                <c:pt idx="69">
                  <c:v>8.7240845757008493E-5</c:v>
                </c:pt>
                <c:pt idx="70">
                  <c:v>8.6335150041316224E-5</c:v>
                </c:pt>
                <c:pt idx="71">
                  <c:v>7.3184918740745153E-5</c:v>
                </c:pt>
                <c:pt idx="72">
                  <c:v>6.856234190610793E-5</c:v>
                </c:pt>
                <c:pt idx="73">
                  <c:v>7.4243524122723155E-5</c:v>
                </c:pt>
                <c:pt idx="74">
                  <c:v>7.0303159645360619E-5</c:v>
                </c:pt>
                <c:pt idx="75">
                  <c:v>6.4939559043338798E-5</c:v>
                </c:pt>
                <c:pt idx="76">
                  <c:v>5.8423254803163167E-5</c:v>
                </c:pt>
                <c:pt idx="77">
                  <c:v>5.1683467204569946E-5</c:v>
                </c:pt>
                <c:pt idx="78">
                  <c:v>4.3132288174592173E-5</c:v>
                </c:pt>
                <c:pt idx="79">
                  <c:v>3.2616808046944115E-5</c:v>
                </c:pt>
                <c:pt idx="80">
                  <c:v>2.9946770027955188E-5</c:v>
                </c:pt>
                <c:pt idx="81">
                  <c:v>2.1289730459779613E-5</c:v>
                </c:pt>
                <c:pt idx="82">
                  <c:v>1.4926335885889685E-5</c:v>
                </c:pt>
                <c:pt idx="83">
                  <c:v>9.2686782333184166E-6</c:v>
                </c:pt>
                <c:pt idx="84">
                  <c:v>4.8695847570987611E-6</c:v>
                </c:pt>
                <c:pt idx="85">
                  <c:v>1.7172931752087421E-6</c:v>
                </c:pt>
                <c:pt idx="86">
                  <c:v>1.1409413561318354E-6</c:v>
                </c:pt>
                <c:pt idx="87">
                  <c:v>6.5868779323075043E-7</c:v>
                </c:pt>
                <c:pt idx="88">
                  <c:v>3.7639302470328596E-7</c:v>
                </c:pt>
                <c:pt idx="89">
                  <c:v>5.8811410109888431E-8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93-4B3F-B975-664E3F864006}"/>
            </c:ext>
          </c:extLst>
        </c:ser>
        <c:ser>
          <c:idx val="2"/>
          <c:order val="2"/>
          <c:tx>
            <c:strRef>
              <c:f>'TLF GC - r0'!$DL$7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r0'!$DL$8:$DL$158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8.7013178235830657E-2</c:v>
                </c:pt>
                <c:pt idx="2">
                  <c:v>0.11655869144221845</c:v>
                </c:pt>
                <c:pt idx="3">
                  <c:v>0.12333177544436354</c:v>
                </c:pt>
                <c:pt idx="4">
                  <c:v>0.11525855630119346</c:v>
                </c:pt>
                <c:pt idx="5">
                  <c:v>9.8633508596036604E-2</c:v>
                </c:pt>
                <c:pt idx="6">
                  <c:v>7.7564036725988134E-2</c:v>
                </c:pt>
                <c:pt idx="7">
                  <c:v>5.7240253850720207E-2</c:v>
                </c:pt>
                <c:pt idx="8">
                  <c:v>4.5540554665468261E-2</c:v>
                </c:pt>
                <c:pt idx="9">
                  <c:v>3.5785026254230114E-2</c:v>
                </c:pt>
                <c:pt idx="10">
                  <c:v>2.8547501989913338E-2</c:v>
                </c:pt>
                <c:pt idx="11">
                  <c:v>2.3961761889727793E-2</c:v>
                </c:pt>
                <c:pt idx="12">
                  <c:v>2.1091567135281198E-2</c:v>
                </c:pt>
                <c:pt idx="13">
                  <c:v>1.8328616531931366E-2</c:v>
                </c:pt>
                <c:pt idx="14">
                  <c:v>1.5993550581932449E-2</c:v>
                </c:pt>
                <c:pt idx="15">
                  <c:v>1.4381009705400584E-2</c:v>
                </c:pt>
                <c:pt idx="16">
                  <c:v>1.2664532561444118E-2</c:v>
                </c:pt>
                <c:pt idx="17">
                  <c:v>1.0758609192389756E-2</c:v>
                </c:pt>
                <c:pt idx="18">
                  <c:v>9.2612181924563563E-3</c:v>
                </c:pt>
                <c:pt idx="19">
                  <c:v>8.2575608611576649E-3</c:v>
                </c:pt>
                <c:pt idx="20">
                  <c:v>7.1753005264729832E-3</c:v>
                </c:pt>
                <c:pt idx="21">
                  <c:v>6.3796001742369504E-3</c:v>
                </c:pt>
                <c:pt idx="22">
                  <c:v>5.7019761273762589E-3</c:v>
                </c:pt>
                <c:pt idx="23">
                  <c:v>5.0484361525688212E-3</c:v>
                </c:pt>
                <c:pt idx="24">
                  <c:v>4.5985377663291882E-3</c:v>
                </c:pt>
                <c:pt idx="25">
                  <c:v>4.0467006550937486E-3</c:v>
                </c:pt>
                <c:pt idx="26">
                  <c:v>3.5998364367998904E-3</c:v>
                </c:pt>
                <c:pt idx="27">
                  <c:v>3.2762316514662821E-3</c:v>
                </c:pt>
                <c:pt idx="28">
                  <c:v>3.0241947929764506E-3</c:v>
                </c:pt>
                <c:pt idx="29">
                  <c:v>2.6445831110315154E-3</c:v>
                </c:pt>
                <c:pt idx="30">
                  <c:v>2.3175190248153946E-3</c:v>
                </c:pt>
                <c:pt idx="31">
                  <c:v>2.1617019797613899E-3</c:v>
                </c:pt>
                <c:pt idx="32">
                  <c:v>1.771718218907775E-3</c:v>
                </c:pt>
                <c:pt idx="33">
                  <c:v>1.5878948136786772E-3</c:v>
                </c:pt>
                <c:pt idx="34">
                  <c:v>1.4065668805508535E-3</c:v>
                </c:pt>
                <c:pt idx="35">
                  <c:v>1.358078430807076E-3</c:v>
                </c:pt>
                <c:pt idx="36">
                  <c:v>1.1318261761174577E-3</c:v>
                </c:pt>
                <c:pt idx="37">
                  <c:v>1.1157148025627902E-3</c:v>
                </c:pt>
                <c:pt idx="38">
                  <c:v>1.0757406590315279E-3</c:v>
                </c:pt>
                <c:pt idx="39">
                  <c:v>8.8926454075195077E-4</c:v>
                </c:pt>
                <c:pt idx="40">
                  <c:v>8.4727247170588924E-4</c:v>
                </c:pt>
                <c:pt idx="41">
                  <c:v>8.1090031065919642E-4</c:v>
                </c:pt>
                <c:pt idx="42">
                  <c:v>7.3624580221991177E-4</c:v>
                </c:pt>
                <c:pt idx="43">
                  <c:v>7.6081906833735924E-4</c:v>
                </c:pt>
                <c:pt idx="44">
                  <c:v>7.3245454822240986E-4</c:v>
                </c:pt>
                <c:pt idx="45">
                  <c:v>6.584144442327971E-4</c:v>
                </c:pt>
                <c:pt idx="46">
                  <c:v>5.9371852924317112E-4</c:v>
                </c:pt>
                <c:pt idx="47">
                  <c:v>6.0774209241672573E-4</c:v>
                </c:pt>
                <c:pt idx="48">
                  <c:v>6.4641754218233076E-4</c:v>
                </c:pt>
                <c:pt idx="49">
                  <c:v>6.1158576006396261E-4</c:v>
                </c:pt>
                <c:pt idx="50">
                  <c:v>6.2572579801470623E-4</c:v>
                </c:pt>
                <c:pt idx="51">
                  <c:v>5.9074259868599228E-4</c:v>
                </c:pt>
                <c:pt idx="52">
                  <c:v>5.8207105152427181E-4</c:v>
                </c:pt>
                <c:pt idx="53">
                  <c:v>6.1375219091967781E-4</c:v>
                </c:pt>
                <c:pt idx="54">
                  <c:v>5.8286016813972723E-4</c:v>
                </c:pt>
                <c:pt idx="55">
                  <c:v>5.2183903237041404E-4</c:v>
                </c:pt>
                <c:pt idx="56">
                  <c:v>5.011472882027894E-4</c:v>
                </c:pt>
                <c:pt idx="57">
                  <c:v>4.7718551466558395E-4</c:v>
                </c:pt>
                <c:pt idx="58">
                  <c:v>4.7075610696475147E-4</c:v>
                </c:pt>
                <c:pt idx="59">
                  <c:v>4.2217156552979297E-4</c:v>
                </c:pt>
                <c:pt idx="60">
                  <c:v>4.0514586497419203E-4</c:v>
                </c:pt>
                <c:pt idx="61">
                  <c:v>4.3862945154659764E-4</c:v>
                </c:pt>
                <c:pt idx="62">
                  <c:v>4.0953405220478723E-4</c:v>
                </c:pt>
                <c:pt idx="63">
                  <c:v>3.5941495558036376E-4</c:v>
                </c:pt>
                <c:pt idx="64">
                  <c:v>3.6002062442174647E-4</c:v>
                </c:pt>
                <c:pt idx="65">
                  <c:v>3.3306544911078395E-4</c:v>
                </c:pt>
                <c:pt idx="66">
                  <c:v>3.128599871379234E-4</c:v>
                </c:pt>
                <c:pt idx="67">
                  <c:v>3.1103715687491568E-4</c:v>
                </c:pt>
                <c:pt idx="68">
                  <c:v>3.8102102674892187E-4</c:v>
                </c:pt>
                <c:pt idx="69">
                  <c:v>2.7416997802516975E-4</c:v>
                </c:pt>
                <c:pt idx="70">
                  <c:v>2.299736238208065E-4</c:v>
                </c:pt>
                <c:pt idx="71">
                  <c:v>2.235675110754119E-4</c:v>
                </c:pt>
                <c:pt idx="72">
                  <c:v>2.5415378756524134E-4</c:v>
                </c:pt>
                <c:pt idx="73">
                  <c:v>2.2133410722281299E-4</c:v>
                </c:pt>
                <c:pt idx="74">
                  <c:v>1.9149909304585252E-4</c:v>
                </c:pt>
                <c:pt idx="75">
                  <c:v>2.3300487989715005E-4</c:v>
                </c:pt>
                <c:pt idx="76">
                  <c:v>2.0190029064882955E-4</c:v>
                </c:pt>
                <c:pt idx="77">
                  <c:v>1.9621340965257698E-4</c:v>
                </c:pt>
                <c:pt idx="78">
                  <c:v>1.8394570374514636E-4</c:v>
                </c:pt>
                <c:pt idx="79">
                  <c:v>1.5822516107238705E-4</c:v>
                </c:pt>
                <c:pt idx="80">
                  <c:v>1.3277833412602189E-4</c:v>
                </c:pt>
                <c:pt idx="81">
                  <c:v>1.2010587836785949E-4</c:v>
                </c:pt>
                <c:pt idx="82">
                  <c:v>1.3030324511075579E-4</c:v>
                </c:pt>
                <c:pt idx="83">
                  <c:v>1.2853865223634255E-4</c:v>
                </c:pt>
                <c:pt idx="84">
                  <c:v>1.09148513703805E-4</c:v>
                </c:pt>
                <c:pt idx="85">
                  <c:v>9.2294613444557759E-5</c:v>
                </c:pt>
                <c:pt idx="86">
                  <c:v>8.9586574874913683E-5</c:v>
                </c:pt>
                <c:pt idx="87">
                  <c:v>8.1104299226125284E-5</c:v>
                </c:pt>
                <c:pt idx="88">
                  <c:v>8.6767885266940067E-5</c:v>
                </c:pt>
                <c:pt idx="89">
                  <c:v>5.8994474646224767E-5</c:v>
                </c:pt>
                <c:pt idx="90">
                  <c:v>4.9621166951940585E-5</c:v>
                </c:pt>
                <c:pt idx="91">
                  <c:v>5.341533281887202E-5</c:v>
                </c:pt>
                <c:pt idx="92">
                  <c:v>4.4062408210595913E-5</c:v>
                </c:pt>
                <c:pt idx="93">
                  <c:v>4.0271154213094207E-5</c:v>
                </c:pt>
                <c:pt idx="94">
                  <c:v>3.9939201098105573E-5</c:v>
                </c:pt>
                <c:pt idx="95">
                  <c:v>3.3451556008678682E-5</c:v>
                </c:pt>
                <c:pt idx="96">
                  <c:v>3.16927868731249E-5</c:v>
                </c:pt>
                <c:pt idx="97">
                  <c:v>2.5761308844775447E-5</c:v>
                </c:pt>
                <c:pt idx="98">
                  <c:v>1.8647611827957722E-5</c:v>
                </c:pt>
                <c:pt idx="99">
                  <c:v>1.4806856050150688E-5</c:v>
                </c:pt>
                <c:pt idx="100">
                  <c:v>1.3665403233698561E-5</c:v>
                </c:pt>
                <c:pt idx="101">
                  <c:v>1.323444655809929E-5</c:v>
                </c:pt>
                <c:pt idx="102">
                  <c:v>1.1609623416312842E-5</c:v>
                </c:pt>
                <c:pt idx="103">
                  <c:v>6.5196756531538628E-6</c:v>
                </c:pt>
                <c:pt idx="104">
                  <c:v>4.0911765487633664E-6</c:v>
                </c:pt>
                <c:pt idx="105">
                  <c:v>3.3632091913321625E-6</c:v>
                </c:pt>
                <c:pt idx="106">
                  <c:v>4.0096442047310711E-6</c:v>
                </c:pt>
                <c:pt idx="107">
                  <c:v>2.978842426608487E-6</c:v>
                </c:pt>
                <c:pt idx="108">
                  <c:v>5.037534113423932E-7</c:v>
                </c:pt>
                <c:pt idx="109">
                  <c:v>1.0395373864117593E-6</c:v>
                </c:pt>
                <c:pt idx="110">
                  <c:v>1.4297278899948846E-6</c:v>
                </c:pt>
                <c:pt idx="111">
                  <c:v>6.7555370769615725E-7</c:v>
                </c:pt>
                <c:pt idx="112">
                  <c:v>5.8237388594496319E-9</c:v>
                </c:pt>
                <c:pt idx="113">
                  <c:v>0</c:v>
                </c:pt>
                <c:pt idx="114">
                  <c:v>1.1065103832954301E-7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93-4B3F-B975-664E3F864006}"/>
            </c:ext>
          </c:extLst>
        </c:ser>
        <c:ser>
          <c:idx val="3"/>
          <c:order val="3"/>
          <c:tx>
            <c:strRef>
              <c:f>'TLF GC - r0'!$DM$7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r0'!$DM$8:$DM$158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0.13305397885367862</c:v>
                </c:pt>
                <c:pt idx="2">
                  <c:v>0.23917789737170936</c:v>
                </c:pt>
                <c:pt idx="3">
                  <c:v>0.30314292525794967</c:v>
                </c:pt>
                <c:pt idx="4">
                  <c:v>0.11347324689082859</c:v>
                </c:pt>
                <c:pt idx="5">
                  <c:v>5.4701858819775781E-2</c:v>
                </c:pt>
                <c:pt idx="6">
                  <c:v>2.9948157282765064E-2</c:v>
                </c:pt>
                <c:pt idx="7">
                  <c:v>2.2276929191520696E-2</c:v>
                </c:pt>
                <c:pt idx="8">
                  <c:v>2.0252242819365277E-2</c:v>
                </c:pt>
                <c:pt idx="9">
                  <c:v>1.8536008421128725E-2</c:v>
                </c:pt>
                <c:pt idx="10">
                  <c:v>1.6743288087162904E-2</c:v>
                </c:pt>
                <c:pt idx="11">
                  <c:v>1.4451520442792827E-2</c:v>
                </c:pt>
                <c:pt idx="12">
                  <c:v>1.07570472754099E-2</c:v>
                </c:pt>
                <c:pt idx="13">
                  <c:v>8.1762588924721696E-3</c:v>
                </c:pt>
                <c:pt idx="14">
                  <c:v>5.1579504078005873E-3</c:v>
                </c:pt>
                <c:pt idx="15">
                  <c:v>3.5933582163951219E-3</c:v>
                </c:pt>
                <c:pt idx="16">
                  <c:v>2.3510888185449296E-3</c:v>
                </c:pt>
                <c:pt idx="17">
                  <c:v>1.4798260714052268E-3</c:v>
                </c:pt>
                <c:pt idx="18">
                  <c:v>7.1807933812679462E-4</c:v>
                </c:pt>
                <c:pt idx="19">
                  <c:v>4.7118479252895303E-4</c:v>
                </c:pt>
                <c:pt idx="20">
                  <c:v>4.1249823101720165E-4</c:v>
                </c:pt>
                <c:pt idx="21">
                  <c:v>3.7508630354472582E-4</c:v>
                </c:pt>
                <c:pt idx="22">
                  <c:v>3.358309773841877E-4</c:v>
                </c:pt>
                <c:pt idx="23">
                  <c:v>2.7545211543749401E-4</c:v>
                </c:pt>
                <c:pt idx="24">
                  <c:v>1.2520001253511109E-4</c:v>
                </c:pt>
                <c:pt idx="25">
                  <c:v>1.0909293875253464E-5</c:v>
                </c:pt>
                <c:pt idx="26">
                  <c:v>2.1153755436779571E-6</c:v>
                </c:pt>
                <c:pt idx="27">
                  <c:v>6.0439301247941641E-8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93-4B3F-B975-664E3F864006}"/>
            </c:ext>
          </c:extLst>
        </c:ser>
        <c:ser>
          <c:idx val="4"/>
          <c:order val="4"/>
          <c:tx>
            <c:strRef>
              <c:f>'TLF GC - r0'!$DN$7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E93-4B3F-B975-664E3F864006}"/>
              </c:ext>
            </c:extLst>
          </c:dPt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r0'!$DN$8:$DN$158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7.3658364559242434E-2</c:v>
                </c:pt>
                <c:pt idx="2">
                  <c:v>0.13195021377145133</c:v>
                </c:pt>
                <c:pt idx="3">
                  <c:v>0.18844151931310177</c:v>
                </c:pt>
                <c:pt idx="4">
                  <c:v>0.10914642137359357</c:v>
                </c:pt>
                <c:pt idx="5">
                  <c:v>9.5124406869156936E-2</c:v>
                </c:pt>
                <c:pt idx="6">
                  <c:v>7.6101147143997794E-2</c:v>
                </c:pt>
                <c:pt idx="7">
                  <c:v>6.309266305970905E-2</c:v>
                </c:pt>
                <c:pt idx="8">
                  <c:v>5.1854380938921335E-2</c:v>
                </c:pt>
                <c:pt idx="9">
                  <c:v>4.1317039946710092E-2</c:v>
                </c:pt>
                <c:pt idx="10">
                  <c:v>3.2097380222901081E-2</c:v>
                </c:pt>
                <c:pt idx="11">
                  <c:v>2.2912428183344019E-2</c:v>
                </c:pt>
                <c:pt idx="12">
                  <c:v>1.8095838115729346E-2</c:v>
                </c:pt>
                <c:pt idx="13">
                  <c:v>1.2303727311777575E-2</c:v>
                </c:pt>
                <c:pt idx="14">
                  <c:v>8.6444147117728555E-3</c:v>
                </c:pt>
                <c:pt idx="15">
                  <c:v>6.7968358919427187E-3</c:v>
                </c:pt>
                <c:pt idx="16">
                  <c:v>6.0286440390175952E-3</c:v>
                </c:pt>
                <c:pt idx="17">
                  <c:v>4.891618835368608E-3</c:v>
                </c:pt>
                <c:pt idx="18">
                  <c:v>4.4547276048483887E-3</c:v>
                </c:pt>
                <c:pt idx="19">
                  <c:v>4.2219733248332492E-3</c:v>
                </c:pt>
                <c:pt idx="20">
                  <c:v>3.5533917919335204E-3</c:v>
                </c:pt>
                <c:pt idx="21">
                  <c:v>3.591218031324379E-3</c:v>
                </c:pt>
                <c:pt idx="22">
                  <c:v>3.2330978347247935E-3</c:v>
                </c:pt>
                <c:pt idx="23">
                  <c:v>3.0748586780877667E-3</c:v>
                </c:pt>
                <c:pt idx="24">
                  <c:v>2.6228883162487853E-3</c:v>
                </c:pt>
                <c:pt idx="25">
                  <c:v>2.3541055521581629E-3</c:v>
                </c:pt>
                <c:pt idx="26">
                  <c:v>2.0108443535734148E-3</c:v>
                </c:pt>
                <c:pt idx="27">
                  <c:v>1.9033092346067734E-3</c:v>
                </c:pt>
                <c:pt idx="28">
                  <c:v>1.8524584414004394E-3</c:v>
                </c:pt>
                <c:pt idx="29">
                  <c:v>1.7783102068621992E-3</c:v>
                </c:pt>
                <c:pt idx="30">
                  <c:v>1.6140173843672762E-3</c:v>
                </c:pt>
                <c:pt idx="31">
                  <c:v>1.5308803732521587E-3</c:v>
                </c:pt>
                <c:pt idx="32">
                  <c:v>1.5031435769577947E-3</c:v>
                </c:pt>
                <c:pt idx="33">
                  <c:v>1.3849319927508625E-3</c:v>
                </c:pt>
                <c:pt idx="34">
                  <c:v>1.3018683594037193E-3</c:v>
                </c:pt>
                <c:pt idx="35">
                  <c:v>1.3215702901048748E-3</c:v>
                </c:pt>
                <c:pt idx="36">
                  <c:v>1.2831203396862327E-3</c:v>
                </c:pt>
                <c:pt idx="37">
                  <c:v>1.1422717140591649E-3</c:v>
                </c:pt>
                <c:pt idx="38">
                  <c:v>1.1590018451573525E-3</c:v>
                </c:pt>
                <c:pt idx="39">
                  <c:v>1.1463441801817498E-3</c:v>
                </c:pt>
                <c:pt idx="40">
                  <c:v>1.0454497492168016E-3</c:v>
                </c:pt>
                <c:pt idx="41">
                  <c:v>9.7948313580771898E-4</c:v>
                </c:pt>
                <c:pt idx="42">
                  <c:v>9.4756380673880793E-4</c:v>
                </c:pt>
                <c:pt idx="43">
                  <c:v>9.5075573964569903E-4</c:v>
                </c:pt>
                <c:pt idx="44">
                  <c:v>8.498979975647378E-4</c:v>
                </c:pt>
                <c:pt idx="45">
                  <c:v>7.9596533810347451E-4</c:v>
                </c:pt>
                <c:pt idx="46">
                  <c:v>6.4267918080472758E-4</c:v>
                </c:pt>
                <c:pt idx="47">
                  <c:v>6.3170920449253862E-4</c:v>
                </c:pt>
                <c:pt idx="48">
                  <c:v>5.848208107568281E-4</c:v>
                </c:pt>
                <c:pt idx="49">
                  <c:v>4.9445608949622152E-4</c:v>
                </c:pt>
                <c:pt idx="50">
                  <c:v>4.2973689814270561E-4</c:v>
                </c:pt>
                <c:pt idx="51">
                  <c:v>3.5980788526299954E-4</c:v>
                </c:pt>
                <c:pt idx="52">
                  <c:v>2.8217420674597017E-4</c:v>
                </c:pt>
                <c:pt idx="53">
                  <c:v>2.1998654838757475E-4</c:v>
                </c:pt>
                <c:pt idx="54">
                  <c:v>1.4286651424636691E-4</c:v>
                </c:pt>
                <c:pt idx="55">
                  <c:v>7.9688256020315598E-5</c:v>
                </c:pt>
                <c:pt idx="56">
                  <c:v>3.9183728098387226E-5</c:v>
                </c:pt>
                <c:pt idx="57">
                  <c:v>1.9114908557359312E-5</c:v>
                </c:pt>
                <c:pt idx="58">
                  <c:v>8.1082433611831249E-6</c:v>
                </c:pt>
                <c:pt idx="59">
                  <c:v>1.1740442875921266E-6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93-4B3F-B975-664E3F864006}"/>
            </c:ext>
          </c:extLst>
        </c:ser>
        <c:ser>
          <c:idx val="6"/>
          <c:order val="5"/>
          <c:tx>
            <c:strRef>
              <c:f>'TLF GC - r0'!$DO$7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r0'!$DO$8:$DO$158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3.3254320336201179E-5</c:v>
                </c:pt>
                <c:pt idx="2">
                  <c:v>8.0171146810530287E-4</c:v>
                </c:pt>
                <c:pt idx="3">
                  <c:v>2.3289788735459762E-3</c:v>
                </c:pt>
                <c:pt idx="4">
                  <c:v>5.056460581120816E-3</c:v>
                </c:pt>
                <c:pt idx="5">
                  <c:v>4.4874273963678907E-2</c:v>
                </c:pt>
                <c:pt idx="6">
                  <c:v>0.13844534326968241</c:v>
                </c:pt>
                <c:pt idx="7">
                  <c:v>0.13542806270917768</c:v>
                </c:pt>
                <c:pt idx="8">
                  <c:v>5.6500345131218488E-2</c:v>
                </c:pt>
                <c:pt idx="9">
                  <c:v>5.2193283207674093E-2</c:v>
                </c:pt>
                <c:pt idx="10">
                  <c:v>4.5947588524530118E-2</c:v>
                </c:pt>
                <c:pt idx="11">
                  <c:v>3.5688238550808091E-2</c:v>
                </c:pt>
                <c:pt idx="12">
                  <c:v>3.1315138566596047E-2</c:v>
                </c:pt>
                <c:pt idx="13">
                  <c:v>2.7258033055578713E-2</c:v>
                </c:pt>
                <c:pt idx="14">
                  <c:v>2.7104231824023779E-2</c:v>
                </c:pt>
                <c:pt idx="15">
                  <c:v>2.5895703941805567E-2</c:v>
                </c:pt>
                <c:pt idx="16">
                  <c:v>2.4742077060142399E-2</c:v>
                </c:pt>
                <c:pt idx="17">
                  <c:v>2.3679350549398234E-2</c:v>
                </c:pt>
                <c:pt idx="18">
                  <c:v>2.0725362999533415E-2</c:v>
                </c:pt>
                <c:pt idx="19">
                  <c:v>2.2347922855937497E-2</c:v>
                </c:pt>
                <c:pt idx="20">
                  <c:v>2.6903451021993888E-2</c:v>
                </c:pt>
                <c:pt idx="21">
                  <c:v>2.6794511750892508E-2</c:v>
                </c:pt>
                <c:pt idx="22">
                  <c:v>2.7212308365116435E-2</c:v>
                </c:pt>
                <c:pt idx="23">
                  <c:v>2.148503598721371E-2</c:v>
                </c:pt>
                <c:pt idx="24">
                  <c:v>1.7922431631195782E-2</c:v>
                </c:pt>
                <c:pt idx="25">
                  <c:v>1.7727297789222978E-2</c:v>
                </c:pt>
                <c:pt idx="26">
                  <c:v>2.0154078873757735E-2</c:v>
                </c:pt>
                <c:pt idx="27">
                  <c:v>1.8584223977886501E-2</c:v>
                </c:pt>
                <c:pt idx="28">
                  <c:v>1.4273711134307218E-2</c:v>
                </c:pt>
                <c:pt idx="29">
                  <c:v>1.1349762274746095E-2</c:v>
                </c:pt>
                <c:pt idx="30">
                  <c:v>7.3042644038461123E-3</c:v>
                </c:pt>
                <c:pt idx="31">
                  <c:v>7.9417434502910261E-3</c:v>
                </c:pt>
                <c:pt idx="32">
                  <c:v>5.2412416629889526E-3</c:v>
                </c:pt>
                <c:pt idx="33">
                  <c:v>4.7108195676263849E-3</c:v>
                </c:pt>
                <c:pt idx="34">
                  <c:v>3.2226887325813827E-3</c:v>
                </c:pt>
                <c:pt idx="35">
                  <c:v>1.9185546793965876E-3</c:v>
                </c:pt>
                <c:pt idx="36">
                  <c:v>2.6266991565559281E-3</c:v>
                </c:pt>
                <c:pt idx="37">
                  <c:v>2.2773719330242302E-3</c:v>
                </c:pt>
                <c:pt idx="38">
                  <c:v>1.9440444296542892E-3</c:v>
                </c:pt>
                <c:pt idx="39">
                  <c:v>2.1694522519331624E-3</c:v>
                </c:pt>
                <c:pt idx="40">
                  <c:v>1.693382147120093E-3</c:v>
                </c:pt>
                <c:pt idx="41">
                  <c:v>8.8163163891329577E-4</c:v>
                </c:pt>
                <c:pt idx="42">
                  <c:v>1.767420067868617E-3</c:v>
                </c:pt>
                <c:pt idx="43">
                  <c:v>1.4457002046160288E-3</c:v>
                </c:pt>
                <c:pt idx="44">
                  <c:v>1.0167665302795094E-3</c:v>
                </c:pt>
                <c:pt idx="45">
                  <c:v>1.1381761715069611E-3</c:v>
                </c:pt>
                <c:pt idx="46">
                  <c:v>1.5535414557063039E-3</c:v>
                </c:pt>
                <c:pt idx="47">
                  <c:v>1.3360550635075166E-3</c:v>
                </c:pt>
                <c:pt idx="48">
                  <c:v>1.255664312694766E-3</c:v>
                </c:pt>
                <c:pt idx="49">
                  <c:v>1.1232744713563047E-3</c:v>
                </c:pt>
                <c:pt idx="50">
                  <c:v>1.3158985533037342E-3</c:v>
                </c:pt>
                <c:pt idx="51">
                  <c:v>1.2550368726884226E-3</c:v>
                </c:pt>
                <c:pt idx="52">
                  <c:v>1.3802895839547277E-3</c:v>
                </c:pt>
                <c:pt idx="53">
                  <c:v>1.1675089918035159E-3</c:v>
                </c:pt>
                <c:pt idx="54">
                  <c:v>1.0013942501240958E-3</c:v>
                </c:pt>
                <c:pt idx="55">
                  <c:v>1.0250801103635597E-3</c:v>
                </c:pt>
                <c:pt idx="56">
                  <c:v>1.0034334301447119E-3</c:v>
                </c:pt>
                <c:pt idx="57">
                  <c:v>7.6641796774848555E-4</c:v>
                </c:pt>
                <c:pt idx="58">
                  <c:v>1.0730792708488312E-3</c:v>
                </c:pt>
                <c:pt idx="59">
                  <c:v>7.5990827768267265E-4</c:v>
                </c:pt>
                <c:pt idx="60">
                  <c:v>9.508068996126577E-4</c:v>
                </c:pt>
                <c:pt idx="61">
                  <c:v>4.8187392487174534E-4</c:v>
                </c:pt>
                <c:pt idx="62">
                  <c:v>6.3245952639416582E-4</c:v>
                </c:pt>
                <c:pt idx="63">
                  <c:v>7.5504561763351115E-4</c:v>
                </c:pt>
                <c:pt idx="64">
                  <c:v>6.4547890652579183E-4</c:v>
                </c:pt>
                <c:pt idx="65">
                  <c:v>6.7018435677556384E-4</c:v>
                </c:pt>
                <c:pt idx="66">
                  <c:v>8.5010277859453903E-4</c:v>
                </c:pt>
                <c:pt idx="67">
                  <c:v>4.9661876502081568E-4</c:v>
                </c:pt>
                <c:pt idx="68">
                  <c:v>8.4665185855965026E-4</c:v>
                </c:pt>
                <c:pt idx="69">
                  <c:v>6.0226397608888866E-4</c:v>
                </c:pt>
                <c:pt idx="70">
                  <c:v>7.1269341720533042E-4</c:v>
                </c:pt>
                <c:pt idx="71">
                  <c:v>5.1842230524124942E-4</c:v>
                </c:pt>
                <c:pt idx="72">
                  <c:v>3.389744634270318E-4</c:v>
                </c:pt>
                <c:pt idx="73">
                  <c:v>1.89879031919677E-4</c:v>
                </c:pt>
                <c:pt idx="74">
                  <c:v>3.3858231342306715E-4</c:v>
                </c:pt>
                <c:pt idx="75">
                  <c:v>3.1442587317884559E-4</c:v>
                </c:pt>
                <c:pt idx="76">
                  <c:v>1.8603596188082356E-4</c:v>
                </c:pt>
                <c:pt idx="77">
                  <c:v>2.5874057261586714E-4</c:v>
                </c:pt>
                <c:pt idx="78">
                  <c:v>1.8627125188320234E-4</c:v>
                </c:pt>
                <c:pt idx="79">
                  <c:v>2.4038795243032216E-4</c:v>
                </c:pt>
                <c:pt idx="80">
                  <c:v>1.3529175136779961E-4</c:v>
                </c:pt>
                <c:pt idx="81">
                  <c:v>2.0807479210363611E-4</c:v>
                </c:pt>
                <c:pt idx="82">
                  <c:v>1.01409991025255E-4</c:v>
                </c:pt>
                <c:pt idx="83">
                  <c:v>2.8062254283709392E-4</c:v>
                </c:pt>
                <c:pt idx="84">
                  <c:v>1.5387966155572336E-4</c:v>
                </c:pt>
                <c:pt idx="85">
                  <c:v>3.0093591304246212E-4</c:v>
                </c:pt>
                <c:pt idx="86">
                  <c:v>1.565462815826829E-4</c:v>
                </c:pt>
                <c:pt idx="87">
                  <c:v>1.3795837139475911E-4</c:v>
                </c:pt>
                <c:pt idx="88">
                  <c:v>1.6329126165087464E-4</c:v>
                </c:pt>
                <c:pt idx="89">
                  <c:v>1.0337074104507819E-4</c:v>
                </c:pt>
                <c:pt idx="90">
                  <c:v>6.7136080678745777E-5</c:v>
                </c:pt>
                <c:pt idx="91">
                  <c:v>1.7254600174444005E-4</c:v>
                </c:pt>
                <c:pt idx="92">
                  <c:v>1.5772273159457681E-4</c:v>
                </c:pt>
                <c:pt idx="93">
                  <c:v>7.2312460731078961E-5</c:v>
                </c:pt>
                <c:pt idx="94">
                  <c:v>3.5136640355231436E-5</c:v>
                </c:pt>
                <c:pt idx="95">
                  <c:v>5.5842160564564247E-5</c:v>
                </c:pt>
                <c:pt idx="96">
                  <c:v>6.3998880647028682E-5</c:v>
                </c:pt>
                <c:pt idx="97">
                  <c:v>5.2861820534433003E-5</c:v>
                </c:pt>
                <c:pt idx="98">
                  <c:v>2.705835027355992E-5</c:v>
                </c:pt>
                <c:pt idx="99">
                  <c:v>7.1449730722356769E-5</c:v>
                </c:pt>
                <c:pt idx="100">
                  <c:v>9.9527671006224743E-5</c:v>
                </c:pt>
                <c:pt idx="101">
                  <c:v>4.9489330500337133E-5</c:v>
                </c:pt>
                <c:pt idx="102">
                  <c:v>7.4743790755659709E-5</c:v>
                </c:pt>
                <c:pt idx="103">
                  <c:v>8.3998530849225151E-5</c:v>
                </c:pt>
                <c:pt idx="104">
                  <c:v>8.4469110853982698E-5</c:v>
                </c:pt>
                <c:pt idx="105">
                  <c:v>9.121409092217445E-5</c:v>
                </c:pt>
                <c:pt idx="106">
                  <c:v>5.7175470578044001E-5</c:v>
                </c:pt>
                <c:pt idx="107">
                  <c:v>4.3528650440074652E-5</c:v>
                </c:pt>
                <c:pt idx="108">
                  <c:v>5.5999020566150091E-5</c:v>
                </c:pt>
                <c:pt idx="109">
                  <c:v>6.9959560707291157E-5</c:v>
                </c:pt>
                <c:pt idx="110">
                  <c:v>6.9175260699361879E-5</c:v>
                </c:pt>
                <c:pt idx="111">
                  <c:v>6.1175400618483289E-5</c:v>
                </c:pt>
                <c:pt idx="112">
                  <c:v>8.9096480900765406E-5</c:v>
                </c:pt>
                <c:pt idx="113">
                  <c:v>2.7136780274352846E-5</c:v>
                </c:pt>
                <c:pt idx="114">
                  <c:v>3.5920940363160707E-5</c:v>
                </c:pt>
                <c:pt idx="115">
                  <c:v>2.0862380210918662E-5</c:v>
                </c:pt>
                <c:pt idx="116">
                  <c:v>2.8862240291797245E-5</c:v>
                </c:pt>
                <c:pt idx="117">
                  <c:v>7.4508500753280935E-6</c:v>
                </c:pt>
                <c:pt idx="118">
                  <c:v>1.3176240133211786E-5</c:v>
                </c:pt>
                <c:pt idx="119">
                  <c:v>6.5096900658129657E-6</c:v>
                </c:pt>
                <c:pt idx="120">
                  <c:v>4.7214860477342231E-5</c:v>
                </c:pt>
                <c:pt idx="121">
                  <c:v>1.9764360199817682E-5</c:v>
                </c:pt>
                <c:pt idx="122">
                  <c:v>1.3803680139555205E-5</c:v>
                </c:pt>
                <c:pt idx="123">
                  <c:v>1.4509550146691552E-5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6.5881200666058931E-6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6.5881200666058931E-6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E93-4B3F-B975-664E3F864006}"/>
            </c:ext>
          </c:extLst>
        </c:ser>
        <c:ser>
          <c:idx val="7"/>
          <c:order val="6"/>
          <c:tx>
            <c:strRef>
              <c:f>'TLF GC - r0'!$DP$7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r0'!$DP$8:$DP$158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2.0620824033235466E-2</c:v>
                </c:pt>
                <c:pt idx="2">
                  <c:v>5.7913088264933098E-2</c:v>
                </c:pt>
                <c:pt idx="3">
                  <c:v>8.7053968810188967E-2</c:v>
                </c:pt>
                <c:pt idx="4">
                  <c:v>0.10620590834975031</c:v>
                </c:pt>
                <c:pt idx="5">
                  <c:v>9.9192460746535704E-2</c:v>
                </c:pt>
                <c:pt idx="6">
                  <c:v>8.2877563889544315E-2</c:v>
                </c:pt>
                <c:pt idx="7">
                  <c:v>7.017479300876639E-2</c:v>
                </c:pt>
                <c:pt idx="8">
                  <c:v>5.7682826477200848E-2</c:v>
                </c:pt>
                <c:pt idx="9">
                  <c:v>4.4769370293401362E-2</c:v>
                </c:pt>
                <c:pt idx="10">
                  <c:v>3.78496252697074E-2</c:v>
                </c:pt>
                <c:pt idx="11">
                  <c:v>3.3953560901061663E-2</c:v>
                </c:pt>
                <c:pt idx="12">
                  <c:v>3.1475971577960025E-2</c:v>
                </c:pt>
                <c:pt idx="13">
                  <c:v>2.8411563898300841E-2</c:v>
                </c:pt>
                <c:pt idx="14">
                  <c:v>2.5741119746089808E-2</c:v>
                </c:pt>
                <c:pt idx="15">
                  <c:v>2.4047356997978865E-2</c:v>
                </c:pt>
                <c:pt idx="16">
                  <c:v>2.1221676612953856E-2</c:v>
                </c:pt>
                <c:pt idx="17">
                  <c:v>1.7549564583927538E-2</c:v>
                </c:pt>
                <c:pt idx="18">
                  <c:v>1.5154487498410562E-2</c:v>
                </c:pt>
                <c:pt idx="19">
                  <c:v>1.3274033868403189E-2</c:v>
                </c:pt>
                <c:pt idx="20">
                  <c:v>1.1800691756251015E-2</c:v>
                </c:pt>
                <c:pt idx="21">
                  <c:v>1.0678615271110433E-2</c:v>
                </c:pt>
                <c:pt idx="22">
                  <c:v>9.152337286112186E-3</c:v>
                </c:pt>
                <c:pt idx="23">
                  <c:v>8.2219780775910495E-3</c:v>
                </c:pt>
                <c:pt idx="24">
                  <c:v>7.1506681791529266E-3</c:v>
                </c:pt>
                <c:pt idx="25">
                  <c:v>6.2291183887516043E-3</c:v>
                </c:pt>
                <c:pt idx="26">
                  <c:v>5.4897357249959955E-3</c:v>
                </c:pt>
                <c:pt idx="27">
                  <c:v>4.7237528512720072E-3</c:v>
                </c:pt>
                <c:pt idx="28">
                  <c:v>4.0974772961387866E-3</c:v>
                </c:pt>
                <c:pt idx="29">
                  <c:v>3.6886859042577348E-3</c:v>
                </c:pt>
                <c:pt idx="30">
                  <c:v>3.3581343144467816E-3</c:v>
                </c:pt>
                <c:pt idx="31">
                  <c:v>3.2197232766003714E-3</c:v>
                </c:pt>
                <c:pt idx="32">
                  <c:v>3.0005195572587497E-3</c:v>
                </c:pt>
                <c:pt idx="33">
                  <c:v>2.8553228865362671E-3</c:v>
                </c:pt>
                <c:pt idx="34">
                  <c:v>2.630259449135973E-3</c:v>
                </c:pt>
                <c:pt idx="35">
                  <c:v>2.4609889931611526E-3</c:v>
                </c:pt>
                <c:pt idx="36">
                  <c:v>2.3529611886799182E-3</c:v>
                </c:pt>
                <c:pt idx="37">
                  <c:v>2.1755955917301352E-3</c:v>
                </c:pt>
                <c:pt idx="38">
                  <c:v>2.1673417225007621E-3</c:v>
                </c:pt>
                <c:pt idx="39">
                  <c:v>2.0770385730954251E-3</c:v>
                </c:pt>
                <c:pt idx="40">
                  <c:v>1.9617489509748862E-3</c:v>
                </c:pt>
                <c:pt idx="41">
                  <c:v>1.7814601086730344E-3</c:v>
                </c:pt>
                <c:pt idx="42">
                  <c:v>1.6995298746878785E-3</c:v>
                </c:pt>
                <c:pt idx="43">
                  <c:v>1.4966883929051268E-3</c:v>
                </c:pt>
                <c:pt idx="44">
                  <c:v>1.4519534798702874E-3</c:v>
                </c:pt>
                <c:pt idx="45">
                  <c:v>1.3894013202778105E-3</c:v>
                </c:pt>
                <c:pt idx="46">
                  <c:v>1.3110424720169027E-3</c:v>
                </c:pt>
                <c:pt idx="47">
                  <c:v>1.1916920520543487E-3</c:v>
                </c:pt>
                <c:pt idx="48">
                  <c:v>1.134404379566504E-3</c:v>
                </c:pt>
                <c:pt idx="49">
                  <c:v>1.0210856332715688E-3</c:v>
                </c:pt>
                <c:pt idx="50">
                  <c:v>9.7702531531797601E-4</c:v>
                </c:pt>
                <c:pt idx="51">
                  <c:v>9.1672180599632177E-4</c:v>
                </c:pt>
                <c:pt idx="52">
                  <c:v>8.5797912450970976E-4</c:v>
                </c:pt>
                <c:pt idx="53">
                  <c:v>8.1274157200256843E-4</c:v>
                </c:pt>
                <c:pt idx="54">
                  <c:v>7.4727939441255622E-4</c:v>
                </c:pt>
                <c:pt idx="55">
                  <c:v>6.887218958894233E-4</c:v>
                </c:pt>
                <c:pt idx="56">
                  <c:v>6.5384136198260139E-4</c:v>
                </c:pt>
                <c:pt idx="57">
                  <c:v>6.2056133797442378E-4</c:v>
                </c:pt>
                <c:pt idx="58">
                  <c:v>5.5885572907213906E-4</c:v>
                </c:pt>
                <c:pt idx="59">
                  <c:v>5.3667345551819878E-4</c:v>
                </c:pt>
                <c:pt idx="60">
                  <c:v>5.0265269965610315E-4</c:v>
                </c:pt>
                <c:pt idx="61">
                  <c:v>4.5594691079565996E-4</c:v>
                </c:pt>
                <c:pt idx="62">
                  <c:v>4.3447891438656931E-4</c:v>
                </c:pt>
                <c:pt idx="63">
                  <c:v>3.8889745066153752E-4</c:v>
                </c:pt>
                <c:pt idx="64">
                  <c:v>3.5856712671449812E-4</c:v>
                </c:pt>
                <c:pt idx="65">
                  <c:v>3.2352786455326507E-4</c:v>
                </c:pt>
                <c:pt idx="66">
                  <c:v>2.9675569897593947E-4</c:v>
                </c:pt>
                <c:pt idx="67">
                  <c:v>2.57444001300143E-4</c:v>
                </c:pt>
                <c:pt idx="68">
                  <c:v>2.4769544100839943E-4</c:v>
                </c:pt>
                <c:pt idx="69">
                  <c:v>2.1807939420620965E-4</c:v>
                </c:pt>
                <c:pt idx="70">
                  <c:v>1.9936268754024332E-4</c:v>
                </c:pt>
                <c:pt idx="71">
                  <c:v>1.8577819443356668E-4</c:v>
                </c:pt>
                <c:pt idx="72">
                  <c:v>1.5841079790219968E-4</c:v>
                </c:pt>
                <c:pt idx="73">
                  <c:v>1.4331838637861839E-4</c:v>
                </c:pt>
                <c:pt idx="74">
                  <c:v>1.3991895626331568E-4</c:v>
                </c:pt>
                <c:pt idx="75">
                  <c:v>1.251175465394879E-4</c:v>
                </c:pt>
                <c:pt idx="76">
                  <c:v>1.0980026998882428E-4</c:v>
                </c:pt>
                <c:pt idx="77">
                  <c:v>1.123266947048664E-4</c:v>
                </c:pt>
                <c:pt idx="78">
                  <c:v>8.9033323370048959E-5</c:v>
                </c:pt>
                <c:pt idx="79">
                  <c:v>8.3372015629389182E-5</c:v>
                </c:pt>
                <c:pt idx="80">
                  <c:v>7.761811640698964E-5</c:v>
                </c:pt>
                <c:pt idx="81">
                  <c:v>6.8888062414383444E-5</c:v>
                </c:pt>
                <c:pt idx="82">
                  <c:v>6.2750569910490593E-5</c:v>
                </c:pt>
                <c:pt idx="83">
                  <c:v>4.9906808657732091E-5</c:v>
                </c:pt>
                <c:pt idx="84">
                  <c:v>4.9708398339718313E-5</c:v>
                </c:pt>
                <c:pt idx="85">
                  <c:v>4.7592021614238029E-5</c:v>
                </c:pt>
                <c:pt idx="86">
                  <c:v>3.8954559103371585E-5</c:v>
                </c:pt>
                <c:pt idx="87">
                  <c:v>3.242024596345119E-5</c:v>
                </c:pt>
                <c:pt idx="88">
                  <c:v>3.2605428926930714E-5</c:v>
                </c:pt>
                <c:pt idx="89">
                  <c:v>2.9285362938833513E-5</c:v>
                </c:pt>
                <c:pt idx="90">
                  <c:v>2.7512897431243766E-5</c:v>
                </c:pt>
                <c:pt idx="91">
                  <c:v>2.2605548899036349E-5</c:v>
                </c:pt>
                <c:pt idx="92">
                  <c:v>2.2724595089844614E-5</c:v>
                </c:pt>
                <c:pt idx="93">
                  <c:v>1.8161157775527741E-5</c:v>
                </c:pt>
                <c:pt idx="94">
                  <c:v>1.9497120583487172E-5</c:v>
                </c:pt>
                <c:pt idx="95">
                  <c:v>1.6044781050047447E-5</c:v>
                </c:pt>
                <c:pt idx="96">
                  <c:v>1.3915176970032907E-5</c:v>
                </c:pt>
                <c:pt idx="97">
                  <c:v>1.0528974209264444E-5</c:v>
                </c:pt>
                <c:pt idx="98">
                  <c:v>7.2618176393042456E-6</c:v>
                </c:pt>
                <c:pt idx="99">
                  <c:v>3.3465206971657089E-6</c:v>
                </c:pt>
                <c:pt idx="100">
                  <c:v>2.7116076795216215E-6</c:v>
                </c:pt>
                <c:pt idx="101">
                  <c:v>1.8386022802610018E-6</c:v>
                </c:pt>
                <c:pt idx="102">
                  <c:v>1.4550089987676995E-6</c:v>
                </c:pt>
                <c:pt idx="103">
                  <c:v>1.1640071990141596E-6</c:v>
                </c:pt>
                <c:pt idx="104">
                  <c:v>6.8782243578109426E-7</c:v>
                </c:pt>
                <c:pt idx="105">
                  <c:v>1.9841031801377723E-7</c:v>
                </c:pt>
                <c:pt idx="106">
                  <c:v>1.3227354534251813E-8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E93-4B3F-B975-664E3F864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0.35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Cost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06431732798106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GC - r0'!$DQ$7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r0'!$DQ$8:$DQ$158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2.0460025253809173E-5</c:v>
                </c:pt>
                <c:pt idx="2">
                  <c:v>1.9222193725953719E-4</c:v>
                </c:pt>
                <c:pt idx="3">
                  <c:v>2.4645123419475843E-3</c:v>
                </c:pt>
                <c:pt idx="4">
                  <c:v>6.1342224714707972E-3</c:v>
                </c:pt>
                <c:pt idx="5">
                  <c:v>1.6400347042948359E-2</c:v>
                </c:pt>
                <c:pt idx="6">
                  <c:v>1.4751371307617608E-2</c:v>
                </c:pt>
                <c:pt idx="7">
                  <c:v>9.0155055278384744E-3</c:v>
                </c:pt>
                <c:pt idx="8">
                  <c:v>1.3969389142417021E-2</c:v>
                </c:pt>
                <c:pt idx="9">
                  <c:v>1.924582505512187E-2</c:v>
                </c:pt>
                <c:pt idx="10">
                  <c:v>1.8069066702649034E-2</c:v>
                </c:pt>
                <c:pt idx="11">
                  <c:v>2.3631533768402133E-2</c:v>
                </c:pt>
                <c:pt idx="12">
                  <c:v>1.5154229204865109E-2</c:v>
                </c:pt>
                <c:pt idx="13">
                  <c:v>1.6964020738690799E-2</c:v>
                </c:pt>
                <c:pt idx="14">
                  <c:v>2.3466932865235244E-2</c:v>
                </c:pt>
                <c:pt idx="15">
                  <c:v>2.5912315083570513E-2</c:v>
                </c:pt>
                <c:pt idx="16">
                  <c:v>2.5037751304096439E-2</c:v>
                </c:pt>
                <c:pt idx="17">
                  <c:v>2.6176249409344651E-2</c:v>
                </c:pt>
                <c:pt idx="18">
                  <c:v>2.7436689265105566E-2</c:v>
                </c:pt>
                <c:pt idx="19">
                  <c:v>2.4346407050770229E-2</c:v>
                </c:pt>
                <c:pt idx="20">
                  <c:v>3.0854024983123039E-2</c:v>
                </c:pt>
                <c:pt idx="21">
                  <c:v>2.9735986903128637E-2</c:v>
                </c:pt>
                <c:pt idx="22">
                  <c:v>2.5429867688085698E-2</c:v>
                </c:pt>
                <c:pt idx="23">
                  <c:v>2.9308167775071493E-2</c:v>
                </c:pt>
                <c:pt idx="24">
                  <c:v>2.3628464764614065E-2</c:v>
                </c:pt>
                <c:pt idx="25">
                  <c:v>2.6620948058236192E-2</c:v>
                </c:pt>
                <c:pt idx="26">
                  <c:v>2.2412013963148843E-2</c:v>
                </c:pt>
                <c:pt idx="27">
                  <c:v>2.3620485354765079E-2</c:v>
                </c:pt>
                <c:pt idx="28">
                  <c:v>2.0123969339015356E-2</c:v>
                </c:pt>
                <c:pt idx="29">
                  <c:v>2.146788609781182E-2</c:v>
                </c:pt>
                <c:pt idx="30">
                  <c:v>2.4193775262376812E-2</c:v>
                </c:pt>
                <c:pt idx="31">
                  <c:v>2.1203644871658871E-2</c:v>
                </c:pt>
                <c:pt idx="32">
                  <c:v>1.9046135208644691E-2</c:v>
                </c:pt>
                <c:pt idx="33">
                  <c:v>1.5243639515224257E-2</c:v>
                </c:pt>
                <c:pt idx="34">
                  <c:v>1.4373883841684828E-2</c:v>
                </c:pt>
                <c:pt idx="35">
                  <c:v>1.2729716212288722E-2</c:v>
                </c:pt>
                <c:pt idx="36">
                  <c:v>1.2065072291918734E-2</c:v>
                </c:pt>
                <c:pt idx="37">
                  <c:v>1.0607397792711099E-2</c:v>
                </c:pt>
                <c:pt idx="38">
                  <c:v>9.0728958986754094E-3</c:v>
                </c:pt>
                <c:pt idx="39">
                  <c:v>7.8245274578142409E-3</c:v>
                </c:pt>
                <c:pt idx="40">
                  <c:v>7.8434529811740161E-3</c:v>
                </c:pt>
                <c:pt idx="41">
                  <c:v>6.3182603986288114E-3</c:v>
                </c:pt>
                <c:pt idx="42">
                  <c:v>6.1652194097303178E-3</c:v>
                </c:pt>
                <c:pt idx="43">
                  <c:v>6.5225537507880961E-3</c:v>
                </c:pt>
                <c:pt idx="44">
                  <c:v>6.3629655538083845E-3</c:v>
                </c:pt>
                <c:pt idx="45">
                  <c:v>4.7405878513075853E-3</c:v>
                </c:pt>
                <c:pt idx="46">
                  <c:v>6.0284441409086042E-3</c:v>
                </c:pt>
                <c:pt idx="47">
                  <c:v>5.9185738052956486E-3</c:v>
                </c:pt>
                <c:pt idx="48">
                  <c:v>4.7193094250436241E-3</c:v>
                </c:pt>
                <c:pt idx="49">
                  <c:v>5.7622592123565469E-3</c:v>
                </c:pt>
                <c:pt idx="50">
                  <c:v>6.0920748194479507E-3</c:v>
                </c:pt>
                <c:pt idx="51">
                  <c:v>4.5194149783139084E-3</c:v>
                </c:pt>
                <c:pt idx="52">
                  <c:v>4.9508146107904751E-3</c:v>
                </c:pt>
                <c:pt idx="53">
                  <c:v>4.7406901514338547E-3</c:v>
                </c:pt>
                <c:pt idx="54">
                  <c:v>5.3887614513482606E-3</c:v>
                </c:pt>
                <c:pt idx="55">
                  <c:v>5.0707103587777965E-3</c:v>
                </c:pt>
                <c:pt idx="56">
                  <c:v>5.9891608924212908E-3</c:v>
                </c:pt>
                <c:pt idx="57">
                  <c:v>5.5227746167607105E-3</c:v>
                </c:pt>
                <c:pt idx="58">
                  <c:v>6.2067532609955513E-3</c:v>
                </c:pt>
                <c:pt idx="59">
                  <c:v>6.0535076718445206E-3</c:v>
                </c:pt>
                <c:pt idx="60">
                  <c:v>6.2731460429441624E-3</c:v>
                </c:pt>
                <c:pt idx="61">
                  <c:v>6.8569728635616061E-3</c:v>
                </c:pt>
                <c:pt idx="62">
                  <c:v>5.7524384002347181E-3</c:v>
                </c:pt>
                <c:pt idx="63">
                  <c:v>5.6871709196750679E-3</c:v>
                </c:pt>
                <c:pt idx="64">
                  <c:v>5.8700835454441203E-3</c:v>
                </c:pt>
                <c:pt idx="65">
                  <c:v>5.8082942691776171E-3</c:v>
                </c:pt>
                <c:pt idx="66">
                  <c:v>6.2078785623845096E-3</c:v>
                </c:pt>
                <c:pt idx="67">
                  <c:v>5.8366314041541426E-3</c:v>
                </c:pt>
                <c:pt idx="68">
                  <c:v>4.4923054448526116E-3</c:v>
                </c:pt>
                <c:pt idx="69">
                  <c:v>4.4464749882840784E-3</c:v>
                </c:pt>
                <c:pt idx="70">
                  <c:v>3.6624468205581112E-3</c:v>
                </c:pt>
                <c:pt idx="71">
                  <c:v>3.9064326217097857E-3</c:v>
                </c:pt>
                <c:pt idx="72">
                  <c:v>3.9356904578227332E-3</c:v>
                </c:pt>
                <c:pt idx="73">
                  <c:v>4.3660670890366092E-3</c:v>
                </c:pt>
                <c:pt idx="74">
                  <c:v>4.0924142512669109E-3</c:v>
                </c:pt>
                <c:pt idx="75">
                  <c:v>4.0444354920467288E-3</c:v>
                </c:pt>
                <c:pt idx="76">
                  <c:v>4.3086767181996742E-3</c:v>
                </c:pt>
                <c:pt idx="77">
                  <c:v>4.1855073661717429E-3</c:v>
                </c:pt>
                <c:pt idx="78">
                  <c:v>4.0618265135124662E-3</c:v>
                </c:pt>
                <c:pt idx="79">
                  <c:v>3.5742641117141936E-3</c:v>
                </c:pt>
                <c:pt idx="80">
                  <c:v>3.6314498822985907E-3</c:v>
                </c:pt>
                <c:pt idx="81">
                  <c:v>3.9881704225987538E-3</c:v>
                </c:pt>
                <c:pt idx="82">
                  <c:v>4.5440693087447489E-3</c:v>
                </c:pt>
                <c:pt idx="83">
                  <c:v>3.9039774186793285E-3</c:v>
                </c:pt>
                <c:pt idx="84">
                  <c:v>3.3916583863239469E-3</c:v>
                </c:pt>
                <c:pt idx="85">
                  <c:v>3.4900711077947687E-3</c:v>
                </c:pt>
                <c:pt idx="86">
                  <c:v>3.9446928689344093E-3</c:v>
                </c:pt>
                <c:pt idx="87">
                  <c:v>3.7267935999813406E-3</c:v>
                </c:pt>
                <c:pt idx="88">
                  <c:v>3.6098645556558217E-3</c:v>
                </c:pt>
                <c:pt idx="89">
                  <c:v>2.8795439542211032E-3</c:v>
                </c:pt>
                <c:pt idx="90">
                  <c:v>2.6637929879196852E-3</c:v>
                </c:pt>
                <c:pt idx="91">
                  <c:v>2.3156656582261227E-3</c:v>
                </c:pt>
                <c:pt idx="92">
                  <c:v>2.1959745104913387E-3</c:v>
                </c:pt>
                <c:pt idx="93">
                  <c:v>2.0250309994957628E-3</c:v>
                </c:pt>
                <c:pt idx="94">
                  <c:v>1.8485632816816588E-3</c:v>
                </c:pt>
                <c:pt idx="95">
                  <c:v>2.0954134863688666E-3</c:v>
                </c:pt>
                <c:pt idx="96">
                  <c:v>1.8630898996118636E-3</c:v>
                </c:pt>
                <c:pt idx="97">
                  <c:v>1.7262123306638801E-3</c:v>
                </c:pt>
                <c:pt idx="98">
                  <c:v>1.3653997853129553E-3</c:v>
                </c:pt>
                <c:pt idx="99">
                  <c:v>1.210824294520427E-3</c:v>
                </c:pt>
                <c:pt idx="100">
                  <c:v>1.2734319717970829E-3</c:v>
                </c:pt>
                <c:pt idx="101">
                  <c:v>1.1311324961568402E-3</c:v>
                </c:pt>
                <c:pt idx="102">
                  <c:v>1.201719583282482E-3</c:v>
                </c:pt>
                <c:pt idx="103">
                  <c:v>1.0444842892069583E-3</c:v>
                </c:pt>
                <c:pt idx="104">
                  <c:v>1.0463256914798012E-3</c:v>
                </c:pt>
                <c:pt idx="105">
                  <c:v>6.6310941847595533E-4</c:v>
                </c:pt>
                <c:pt idx="106">
                  <c:v>9.4034276066506971E-4</c:v>
                </c:pt>
                <c:pt idx="107">
                  <c:v>9.0249171394552266E-4</c:v>
                </c:pt>
                <c:pt idx="108">
                  <c:v>8.3333682858764766E-4</c:v>
                </c:pt>
                <c:pt idx="109">
                  <c:v>6.150283591295038E-4</c:v>
                </c:pt>
                <c:pt idx="110">
                  <c:v>6.1308465673039192E-4</c:v>
                </c:pt>
                <c:pt idx="111">
                  <c:v>7.3830001128370412E-4</c:v>
                </c:pt>
                <c:pt idx="112">
                  <c:v>8.5226235194742119E-4</c:v>
                </c:pt>
                <c:pt idx="113">
                  <c:v>6.2914577655463213E-4</c:v>
                </c:pt>
                <c:pt idx="114">
                  <c:v>6.7088422807240282E-4</c:v>
                </c:pt>
                <c:pt idx="115">
                  <c:v>8.2576661924373823E-4</c:v>
                </c:pt>
                <c:pt idx="116">
                  <c:v>6.8264874259334305E-4</c:v>
                </c:pt>
                <c:pt idx="117">
                  <c:v>6.9226495446263344E-4</c:v>
                </c:pt>
                <c:pt idx="118">
                  <c:v>6.3671598589854156E-4</c:v>
                </c:pt>
                <c:pt idx="119">
                  <c:v>6.31089478953744E-4</c:v>
                </c:pt>
                <c:pt idx="120">
                  <c:v>5.8147391771325673E-4</c:v>
                </c:pt>
                <c:pt idx="121">
                  <c:v>4.5656546353875168E-4</c:v>
                </c:pt>
                <c:pt idx="122">
                  <c:v>5.637759958687118E-4</c:v>
                </c:pt>
                <c:pt idx="123">
                  <c:v>5.0863622780969605E-4</c:v>
                </c:pt>
                <c:pt idx="124">
                  <c:v>5.5160228084269534E-4</c:v>
                </c:pt>
                <c:pt idx="125">
                  <c:v>4.7937839169674896E-4</c:v>
                </c:pt>
                <c:pt idx="126">
                  <c:v>4.665908759131182E-4</c:v>
                </c:pt>
                <c:pt idx="127">
                  <c:v>3.9232098424179086E-4</c:v>
                </c:pt>
                <c:pt idx="128">
                  <c:v>3.3769271681412038E-4</c:v>
                </c:pt>
                <c:pt idx="129">
                  <c:v>4.0214179636361937E-4</c:v>
                </c:pt>
                <c:pt idx="130">
                  <c:v>4.1359941050575245E-4</c:v>
                </c:pt>
                <c:pt idx="131">
                  <c:v>2.8388285039660232E-4</c:v>
                </c:pt>
                <c:pt idx="132">
                  <c:v>2.3068678473669844E-4</c:v>
                </c:pt>
                <c:pt idx="133">
                  <c:v>1.5488239117133546E-4</c:v>
                </c:pt>
                <c:pt idx="134">
                  <c:v>1.1467844154760043E-4</c:v>
                </c:pt>
                <c:pt idx="135">
                  <c:v>9.8208121218284033E-5</c:v>
                </c:pt>
                <c:pt idx="136">
                  <c:v>9.5343717682750751E-5</c:v>
                </c:pt>
                <c:pt idx="137">
                  <c:v>9.7901220839476897E-5</c:v>
                </c:pt>
                <c:pt idx="138">
                  <c:v>1.1181403801206714E-4</c:v>
                </c:pt>
                <c:pt idx="139">
                  <c:v>9.8515021597091169E-5</c:v>
                </c:pt>
                <c:pt idx="140">
                  <c:v>8.1635500762698615E-5</c:v>
                </c:pt>
                <c:pt idx="141">
                  <c:v>4.2761452780461175E-5</c:v>
                </c:pt>
                <c:pt idx="142">
                  <c:v>2.618883232487574E-5</c:v>
                </c:pt>
                <c:pt idx="143">
                  <c:v>3.0178537249368533E-5</c:v>
                </c:pt>
                <c:pt idx="144">
                  <c:v>3.365674154251609E-5</c:v>
                </c:pt>
                <c:pt idx="145">
                  <c:v>2.6291132451144792E-5</c:v>
                </c:pt>
                <c:pt idx="146">
                  <c:v>1.7391021465737797E-5</c:v>
                </c:pt>
                <c:pt idx="147">
                  <c:v>8.9001109854069909E-6</c:v>
                </c:pt>
                <c:pt idx="148">
                  <c:v>7.4679092176403484E-6</c:v>
                </c:pt>
                <c:pt idx="149">
                  <c:v>5.0127061871832479E-6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6F-4558-B2FD-59AC9D837D7F}"/>
            </c:ext>
          </c:extLst>
        </c:ser>
        <c:ser>
          <c:idx val="5"/>
          <c:order val="1"/>
          <c:tx>
            <c:strRef>
              <c:f>'TLF GC - r0'!$DR$7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r0'!$DR$8:$DR$158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4.3207005295791944E-5</c:v>
                </c:pt>
                <c:pt idx="2">
                  <c:v>1.4889880812675757E-3</c:v>
                </c:pt>
                <c:pt idx="3">
                  <c:v>4.6441663074973209E-3</c:v>
                </c:pt>
                <c:pt idx="4">
                  <c:v>1.1607641985687275E-2</c:v>
                </c:pt>
                <c:pt idx="5">
                  <c:v>1.9563278526225043E-2</c:v>
                </c:pt>
                <c:pt idx="6">
                  <c:v>1.5881401571241412E-2</c:v>
                </c:pt>
                <c:pt idx="7">
                  <c:v>6.7855268267495075E-3</c:v>
                </c:pt>
                <c:pt idx="8">
                  <c:v>1.184320017752211E-2</c:v>
                </c:pt>
                <c:pt idx="9">
                  <c:v>1.6785441479578552E-2</c:v>
                </c:pt>
                <c:pt idx="10">
                  <c:v>1.9120433392934101E-2</c:v>
                </c:pt>
                <c:pt idx="11">
                  <c:v>2.2144923763639537E-2</c:v>
                </c:pt>
                <c:pt idx="12">
                  <c:v>1.9664201555878918E-2</c:v>
                </c:pt>
                <c:pt idx="13">
                  <c:v>2.2522584995113868E-2</c:v>
                </c:pt>
                <c:pt idx="14">
                  <c:v>2.2294494680737562E-2</c:v>
                </c:pt>
                <c:pt idx="15">
                  <c:v>2.7031476036648065E-2</c:v>
                </c:pt>
                <c:pt idx="16">
                  <c:v>2.3972420061705992E-2</c:v>
                </c:pt>
                <c:pt idx="17">
                  <c:v>2.9785949295245726E-2</c:v>
                </c:pt>
                <c:pt idx="18">
                  <c:v>3.3664871531170905E-2</c:v>
                </c:pt>
                <c:pt idx="19">
                  <c:v>3.1635529173796702E-2</c:v>
                </c:pt>
                <c:pt idx="20">
                  <c:v>2.6757298249956252E-2</c:v>
                </c:pt>
                <c:pt idx="21">
                  <c:v>3.476126262604709E-2</c:v>
                </c:pt>
                <c:pt idx="22">
                  <c:v>3.1479237166985995E-2</c:v>
                </c:pt>
                <c:pt idx="23">
                  <c:v>3.8920336950630914E-2</c:v>
                </c:pt>
                <c:pt idx="24">
                  <c:v>2.4913479305444717E-2</c:v>
                </c:pt>
                <c:pt idx="25">
                  <c:v>2.8298561473433549E-2</c:v>
                </c:pt>
                <c:pt idx="26">
                  <c:v>2.1859544160759924E-2</c:v>
                </c:pt>
                <c:pt idx="27">
                  <c:v>2.5564144800010232E-2</c:v>
                </c:pt>
                <c:pt idx="28">
                  <c:v>1.840682435978953E-2</c:v>
                </c:pt>
                <c:pt idx="29">
                  <c:v>2.6940901351472445E-2</c:v>
                </c:pt>
                <c:pt idx="30">
                  <c:v>2.0330122857252581E-2</c:v>
                </c:pt>
                <c:pt idx="31">
                  <c:v>1.9088534887789801E-2</c:v>
                </c:pt>
                <c:pt idx="32">
                  <c:v>1.7693001958717567E-2</c:v>
                </c:pt>
                <c:pt idx="33">
                  <c:v>1.4895535062751503E-2</c:v>
                </c:pt>
                <c:pt idx="34">
                  <c:v>1.2460260223524236E-2</c:v>
                </c:pt>
                <c:pt idx="35">
                  <c:v>1.4895428378787807E-2</c:v>
                </c:pt>
                <c:pt idx="36">
                  <c:v>1.0288921510474228E-2</c:v>
                </c:pt>
                <c:pt idx="37">
                  <c:v>8.5337569397918363E-3</c:v>
                </c:pt>
                <c:pt idx="38">
                  <c:v>7.8131067650435027E-3</c:v>
                </c:pt>
                <c:pt idx="39">
                  <c:v>7.3598066033106141E-3</c:v>
                </c:pt>
                <c:pt idx="40">
                  <c:v>5.07751656801956E-3</c:v>
                </c:pt>
                <c:pt idx="41">
                  <c:v>5.0424175439644598E-3</c:v>
                </c:pt>
                <c:pt idx="42">
                  <c:v>4.7615186675599649E-3</c:v>
                </c:pt>
                <c:pt idx="43">
                  <c:v>5.1531554982781188E-3</c:v>
                </c:pt>
                <c:pt idx="44">
                  <c:v>4.5431365938797532E-3</c:v>
                </c:pt>
                <c:pt idx="45">
                  <c:v>4.5627664431993229E-3</c:v>
                </c:pt>
                <c:pt idx="46">
                  <c:v>3.9951010723872022E-3</c:v>
                </c:pt>
                <c:pt idx="47">
                  <c:v>4.3003238925137721E-3</c:v>
                </c:pt>
                <c:pt idx="48">
                  <c:v>4.8237154183931666E-3</c:v>
                </c:pt>
                <c:pt idx="49">
                  <c:v>4.4205567195961361E-3</c:v>
                </c:pt>
                <c:pt idx="50">
                  <c:v>4.1282426590764565E-3</c:v>
                </c:pt>
                <c:pt idx="51">
                  <c:v>3.653499020641212E-3</c:v>
                </c:pt>
                <c:pt idx="52">
                  <c:v>3.5961030481742092E-3</c:v>
                </c:pt>
                <c:pt idx="53">
                  <c:v>3.7060942147420155E-3</c:v>
                </c:pt>
                <c:pt idx="54">
                  <c:v>4.3345694448593255E-3</c:v>
                </c:pt>
                <c:pt idx="55">
                  <c:v>5.3181955901116752E-3</c:v>
                </c:pt>
                <c:pt idx="56">
                  <c:v>4.3816170728480756E-3</c:v>
                </c:pt>
                <c:pt idx="57">
                  <c:v>4.9859817271706974E-3</c:v>
                </c:pt>
                <c:pt idx="58">
                  <c:v>5.3906340014594351E-3</c:v>
                </c:pt>
                <c:pt idx="59">
                  <c:v>5.07463610099984E-3</c:v>
                </c:pt>
                <c:pt idx="60">
                  <c:v>4.8683093152169727E-3</c:v>
                </c:pt>
                <c:pt idx="61">
                  <c:v>4.8615882255042932E-3</c:v>
                </c:pt>
                <c:pt idx="62">
                  <c:v>5.5723167916291484E-3</c:v>
                </c:pt>
                <c:pt idx="63">
                  <c:v>5.573276947302387E-3</c:v>
                </c:pt>
                <c:pt idx="64">
                  <c:v>5.4276533368610141E-3</c:v>
                </c:pt>
                <c:pt idx="65">
                  <c:v>5.4684066109918607E-3</c:v>
                </c:pt>
                <c:pt idx="66">
                  <c:v>5.5863990748366652E-3</c:v>
                </c:pt>
                <c:pt idx="67">
                  <c:v>6.1739076628957428E-3</c:v>
                </c:pt>
                <c:pt idx="68">
                  <c:v>4.5917844813239033E-3</c:v>
                </c:pt>
                <c:pt idx="69">
                  <c:v>5.6736665571377951E-3</c:v>
                </c:pt>
                <c:pt idx="70">
                  <c:v>5.0938392144646372E-3</c:v>
                </c:pt>
                <c:pt idx="71">
                  <c:v>6.5927489043556909E-3</c:v>
                </c:pt>
                <c:pt idx="72">
                  <c:v>5.780670572722189E-3</c:v>
                </c:pt>
                <c:pt idx="73">
                  <c:v>5.5749838907214796E-3</c:v>
                </c:pt>
                <c:pt idx="74">
                  <c:v>4.4780593760268316E-3</c:v>
                </c:pt>
                <c:pt idx="75">
                  <c:v>5.2877906604590812E-3</c:v>
                </c:pt>
                <c:pt idx="76">
                  <c:v>4.6618758454704109E-3</c:v>
                </c:pt>
                <c:pt idx="77">
                  <c:v>4.9340266368520531E-3</c:v>
                </c:pt>
                <c:pt idx="78">
                  <c:v>4.2365268822251705E-3</c:v>
                </c:pt>
                <c:pt idx="79">
                  <c:v>4.2341798350239166E-3</c:v>
                </c:pt>
                <c:pt idx="80">
                  <c:v>4.0622052855502954E-3</c:v>
                </c:pt>
                <c:pt idx="81">
                  <c:v>3.3950037766123137E-3</c:v>
                </c:pt>
                <c:pt idx="82">
                  <c:v>2.1939557133529904E-3</c:v>
                </c:pt>
                <c:pt idx="83">
                  <c:v>1.9908294464809221E-3</c:v>
                </c:pt>
                <c:pt idx="84">
                  <c:v>1.8740105062367439E-3</c:v>
                </c:pt>
                <c:pt idx="85">
                  <c:v>2.3647567392259855E-3</c:v>
                </c:pt>
                <c:pt idx="86">
                  <c:v>3.8390224335038844E-3</c:v>
                </c:pt>
                <c:pt idx="87">
                  <c:v>1.8678228363425316E-3</c:v>
                </c:pt>
                <c:pt idx="88">
                  <c:v>2.921647029705082E-3</c:v>
                </c:pt>
                <c:pt idx="89">
                  <c:v>3.3162710114066486E-3</c:v>
                </c:pt>
                <c:pt idx="90">
                  <c:v>2.2829301390732142E-3</c:v>
                </c:pt>
                <c:pt idx="91">
                  <c:v>1.838698114254257E-3</c:v>
                </c:pt>
                <c:pt idx="92">
                  <c:v>1.718145235280813E-3</c:v>
                </c:pt>
                <c:pt idx="93">
                  <c:v>1.5288878836888749E-3</c:v>
                </c:pt>
                <c:pt idx="94">
                  <c:v>1.0684398963885342E-3</c:v>
                </c:pt>
                <c:pt idx="95">
                  <c:v>8.9273140818564697E-4</c:v>
                </c:pt>
                <c:pt idx="96">
                  <c:v>6.2378113571480366E-4</c:v>
                </c:pt>
                <c:pt idx="97">
                  <c:v>6.4383772088914652E-4</c:v>
                </c:pt>
                <c:pt idx="98">
                  <c:v>5.7908055492730533E-4</c:v>
                </c:pt>
                <c:pt idx="99">
                  <c:v>4.4625902012913009E-4</c:v>
                </c:pt>
                <c:pt idx="100">
                  <c:v>4.1265357156573639E-4</c:v>
                </c:pt>
                <c:pt idx="101">
                  <c:v>7.39959972176822E-4</c:v>
                </c:pt>
                <c:pt idx="102">
                  <c:v>4.3100321332098626E-4</c:v>
                </c:pt>
                <c:pt idx="103">
                  <c:v>5.0525525205153245E-4</c:v>
                </c:pt>
                <c:pt idx="104">
                  <c:v>4.4124487383554438E-4</c:v>
                </c:pt>
                <c:pt idx="105">
                  <c:v>3.2485266944613941E-4</c:v>
                </c:pt>
                <c:pt idx="106">
                  <c:v>3.5632443873566687E-4</c:v>
                </c:pt>
                <c:pt idx="107">
                  <c:v>4.3516388790502551E-4</c:v>
                </c:pt>
                <c:pt idx="108">
                  <c:v>5.02694836922893E-4</c:v>
                </c:pt>
                <c:pt idx="109">
                  <c:v>7.0880825477837451E-4</c:v>
                </c:pt>
                <c:pt idx="110">
                  <c:v>4.2684253873694707E-4</c:v>
                </c:pt>
                <c:pt idx="111">
                  <c:v>6.2804849426253626E-4</c:v>
                </c:pt>
                <c:pt idx="112">
                  <c:v>5.5251624796767034E-4</c:v>
                </c:pt>
                <c:pt idx="113">
                  <c:v>8.1047807217810215E-4</c:v>
                </c:pt>
                <c:pt idx="114">
                  <c:v>4.1660087822238895E-4</c:v>
                </c:pt>
                <c:pt idx="115">
                  <c:v>5.6382474811916155E-4</c:v>
                </c:pt>
                <c:pt idx="116">
                  <c:v>3.5803138215475991E-4</c:v>
                </c:pt>
                <c:pt idx="117">
                  <c:v>4.0763942527215056E-4</c:v>
                </c:pt>
                <c:pt idx="118">
                  <c:v>4.0038491574100537E-4</c:v>
                </c:pt>
                <c:pt idx="119">
                  <c:v>4.0038491574100537E-4</c:v>
                </c:pt>
                <c:pt idx="120">
                  <c:v>2.3043736157755704E-4</c:v>
                </c:pt>
                <c:pt idx="121">
                  <c:v>2.8036545658602775E-4</c:v>
                </c:pt>
                <c:pt idx="122">
                  <c:v>2.8452613117006695E-4</c:v>
                </c:pt>
                <c:pt idx="123">
                  <c:v>3.5589770288089361E-4</c:v>
                </c:pt>
                <c:pt idx="124">
                  <c:v>2.8207240000512073E-4</c:v>
                </c:pt>
                <c:pt idx="125">
                  <c:v>2.5572146097287233E-4</c:v>
                </c:pt>
                <c:pt idx="126">
                  <c:v>1.87550408172845E-4</c:v>
                </c:pt>
                <c:pt idx="127">
                  <c:v>2.7951198487648123E-4</c:v>
                </c:pt>
                <c:pt idx="128">
                  <c:v>1.3484853010834819E-4</c:v>
                </c:pt>
                <c:pt idx="129">
                  <c:v>1.562920068107042E-4</c:v>
                </c:pt>
                <c:pt idx="130">
                  <c:v>1.3015443570584239E-4</c:v>
                </c:pt>
                <c:pt idx="131">
                  <c:v>1.2556702526702991E-4</c:v>
                </c:pt>
                <c:pt idx="132">
                  <c:v>1.4861076142478561E-4</c:v>
                </c:pt>
                <c:pt idx="133">
                  <c:v>9.3241784267955954E-5</c:v>
                </c:pt>
                <c:pt idx="134">
                  <c:v>5.95296517408689E-5</c:v>
                </c:pt>
                <c:pt idx="135">
                  <c:v>2.4003891830995525E-5</c:v>
                </c:pt>
                <c:pt idx="136">
                  <c:v>1.8989745537409789E-5</c:v>
                </c:pt>
                <c:pt idx="137">
                  <c:v>1.0455028441944716E-5</c:v>
                </c:pt>
                <c:pt idx="138">
                  <c:v>5.2275142209723581E-6</c:v>
                </c:pt>
                <c:pt idx="139">
                  <c:v>3.3072028744927164E-6</c:v>
                </c:pt>
                <c:pt idx="140">
                  <c:v>1.0668396369331344E-6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6F-4558-B2FD-59AC9D837D7F}"/>
            </c:ext>
          </c:extLst>
        </c:ser>
        <c:ser>
          <c:idx val="8"/>
          <c:order val="2"/>
          <c:tx>
            <c:strRef>
              <c:f>'TLF GC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56F-4558-B2FD-59AC9D837D7F}"/>
            </c:ext>
          </c:extLst>
        </c:ser>
        <c:ser>
          <c:idx val="6"/>
          <c:order val="3"/>
          <c:tx>
            <c:strRef>
              <c:f>'TLF GC - r0'!$DS$7</c:f>
              <c:strCache>
                <c:ptCount val="1"/>
                <c:pt idx="0">
                  <c:v>HBO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r0'!$DS$8:$DS$158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7.3135071380952085E-2</c:v>
                </c:pt>
                <c:pt idx="2">
                  <c:v>0.10370456078480975</c:v>
                </c:pt>
                <c:pt idx="3">
                  <c:v>0.12297805644945327</c:v>
                </c:pt>
                <c:pt idx="4">
                  <c:v>0.1242084821925432</c:v>
                </c:pt>
                <c:pt idx="5">
                  <c:v>0.10677891078149586</c:v>
                </c:pt>
                <c:pt idx="6">
                  <c:v>8.3540920787351799E-2</c:v>
                </c:pt>
                <c:pt idx="7">
                  <c:v>6.2487029090697178E-2</c:v>
                </c:pt>
                <c:pt idx="8">
                  <c:v>4.8844531396483606E-2</c:v>
                </c:pt>
                <c:pt idx="9">
                  <c:v>3.8726230168297161E-2</c:v>
                </c:pt>
                <c:pt idx="10">
                  <c:v>3.0771214497800216E-2</c:v>
                </c:pt>
                <c:pt idx="11">
                  <c:v>2.5018869174875429E-2</c:v>
                </c:pt>
                <c:pt idx="12">
                  <c:v>2.1490641801409208E-2</c:v>
                </c:pt>
                <c:pt idx="13">
                  <c:v>1.8416655916802135E-2</c:v>
                </c:pt>
                <c:pt idx="14">
                  <c:v>1.5868963699771584E-2</c:v>
                </c:pt>
                <c:pt idx="15">
                  <c:v>1.3930592040545425E-2</c:v>
                </c:pt>
                <c:pt idx="16">
                  <c:v>1.2106756970694677E-2</c:v>
                </c:pt>
                <c:pt idx="17">
                  <c:v>1.023069515801983E-2</c:v>
                </c:pt>
                <c:pt idx="18">
                  <c:v>8.808958860068522E-3</c:v>
                </c:pt>
                <c:pt idx="19">
                  <c:v>7.8305126799837477E-3</c:v>
                </c:pt>
                <c:pt idx="20">
                  <c:v>6.6891940320312352E-3</c:v>
                </c:pt>
                <c:pt idx="21">
                  <c:v>5.87645619273748E-3</c:v>
                </c:pt>
                <c:pt idx="22">
                  <c:v>5.1902846457381304E-3</c:v>
                </c:pt>
                <c:pt idx="23">
                  <c:v>4.5355714487469705E-3</c:v>
                </c:pt>
                <c:pt idx="24">
                  <c:v>4.0906801713533831E-3</c:v>
                </c:pt>
                <c:pt idx="25">
                  <c:v>3.5656235512248773E-3</c:v>
                </c:pt>
                <c:pt idx="26">
                  <c:v>3.1534906906857886E-3</c:v>
                </c:pt>
                <c:pt idx="27">
                  <c:v>2.8531005595310304E-3</c:v>
                </c:pt>
                <c:pt idx="28">
                  <c:v>2.6254371480605833E-3</c:v>
                </c:pt>
                <c:pt idx="29">
                  <c:v>2.3095069000966164E-3</c:v>
                </c:pt>
                <c:pt idx="30">
                  <c:v>2.0385818387224914E-3</c:v>
                </c:pt>
                <c:pt idx="31">
                  <c:v>1.902256875899502E-3</c:v>
                </c:pt>
                <c:pt idx="32">
                  <c:v>1.5787362915186608E-3</c:v>
                </c:pt>
                <c:pt idx="33">
                  <c:v>1.4246982096711765E-3</c:v>
                </c:pt>
                <c:pt idx="34">
                  <c:v>1.2489441099815654E-3</c:v>
                </c:pt>
                <c:pt idx="35">
                  <c:v>1.1951535524590319E-3</c:v>
                </c:pt>
                <c:pt idx="36">
                  <c:v>1.0182931122215738E-3</c:v>
                </c:pt>
                <c:pt idx="37">
                  <c:v>1.0116644051416468E-3</c:v>
                </c:pt>
                <c:pt idx="38">
                  <c:v>9.7387844073427456E-4</c:v>
                </c:pt>
                <c:pt idx="39">
                  <c:v>8.130879470620619E-4</c:v>
                </c:pt>
                <c:pt idx="40">
                  <c:v>7.5736946276205668E-4</c:v>
                </c:pt>
                <c:pt idx="41">
                  <c:v>7.2043309320577375E-4</c:v>
                </c:pt>
                <c:pt idx="42">
                  <c:v>6.5837999235121873E-4</c:v>
                </c:pt>
                <c:pt idx="43">
                  <c:v>6.7105389356389563E-4</c:v>
                </c:pt>
                <c:pt idx="44">
                  <c:v>6.4828755241685108E-4</c:v>
                </c:pt>
                <c:pt idx="45">
                  <c:v>5.7941668628748379E-4</c:v>
                </c:pt>
                <c:pt idx="46">
                  <c:v>5.2223008341238197E-4</c:v>
                </c:pt>
                <c:pt idx="47">
                  <c:v>5.3792891574322291E-4</c:v>
                </c:pt>
                <c:pt idx="48">
                  <c:v>5.7094874639805604E-4</c:v>
                </c:pt>
                <c:pt idx="49">
                  <c:v>5.3685992002399535E-4</c:v>
                </c:pt>
                <c:pt idx="50">
                  <c:v>5.4839713801557233E-4</c:v>
                </c:pt>
                <c:pt idx="51">
                  <c:v>5.2052155750304864E-4</c:v>
                </c:pt>
                <c:pt idx="52">
                  <c:v>5.1128104647155906E-4</c:v>
                </c:pt>
                <c:pt idx="53">
                  <c:v>5.3677822821139067E-4</c:v>
                </c:pt>
                <c:pt idx="54">
                  <c:v>5.0933678133156649E-4</c:v>
                </c:pt>
                <c:pt idx="55">
                  <c:v>4.5816736396775046E-4</c:v>
                </c:pt>
                <c:pt idx="56">
                  <c:v>4.3803616729015552E-4</c:v>
                </c:pt>
                <c:pt idx="57">
                  <c:v>4.1790030250898322E-4</c:v>
                </c:pt>
                <c:pt idx="58">
                  <c:v>4.1185977647981029E-4</c:v>
                </c:pt>
                <c:pt idx="59">
                  <c:v>3.7366768706120334E-4</c:v>
                </c:pt>
                <c:pt idx="60">
                  <c:v>3.5639103572119668E-4</c:v>
                </c:pt>
                <c:pt idx="61">
                  <c:v>3.8548265721563644E-4</c:v>
                </c:pt>
                <c:pt idx="62">
                  <c:v>3.6325781608357162E-4</c:v>
                </c:pt>
                <c:pt idx="63">
                  <c:v>3.1378992247372276E-4</c:v>
                </c:pt>
                <c:pt idx="64">
                  <c:v>3.1240582976301972E-4</c:v>
                </c:pt>
                <c:pt idx="65">
                  <c:v>2.897258485321572E-4</c:v>
                </c:pt>
                <c:pt idx="66">
                  <c:v>2.7171630493049662E-4</c:v>
                </c:pt>
                <c:pt idx="67">
                  <c:v>2.6913017554860969E-4</c:v>
                </c:pt>
                <c:pt idx="68">
                  <c:v>3.2323349601082993E-4</c:v>
                </c:pt>
                <c:pt idx="69">
                  <c:v>2.3707664233430111E-4</c:v>
                </c:pt>
                <c:pt idx="70">
                  <c:v>2.014706822975811E-4</c:v>
                </c:pt>
                <c:pt idx="71">
                  <c:v>1.9372629846265243E-4</c:v>
                </c:pt>
                <c:pt idx="72">
                  <c:v>2.173258960982654E-4</c:v>
                </c:pt>
                <c:pt idx="73">
                  <c:v>1.9214614540169803E-4</c:v>
                </c:pt>
                <c:pt idx="74">
                  <c:v>1.6744954342539289E-4</c:v>
                </c:pt>
                <c:pt idx="75">
                  <c:v>1.9965479000596736E-4</c:v>
                </c:pt>
                <c:pt idx="76">
                  <c:v>1.7342938410805933E-4</c:v>
                </c:pt>
                <c:pt idx="77">
                  <c:v>1.6753356928978633E-4</c:v>
                </c:pt>
                <c:pt idx="78">
                  <c:v>1.5600335345357545E-4</c:v>
                </c:pt>
                <c:pt idx="79">
                  <c:v>1.3330003170482582E-4</c:v>
                </c:pt>
                <c:pt idx="80">
                  <c:v>1.1237292336728194E-4</c:v>
                </c:pt>
                <c:pt idx="81">
                  <c:v>1.0049726786634249E-4</c:v>
                </c:pt>
                <c:pt idx="82">
                  <c:v>1.0740839521270288E-4</c:v>
                </c:pt>
                <c:pt idx="83">
                  <c:v>1.0487128091837875E-4</c:v>
                </c:pt>
                <c:pt idx="84">
                  <c:v>8.8455894688404843E-5</c:v>
                </c:pt>
                <c:pt idx="85">
                  <c:v>7.432087705599732E-5</c:v>
                </c:pt>
                <c:pt idx="86">
                  <c:v>7.2035840354853518E-5</c:v>
                </c:pt>
                <c:pt idx="87">
                  <c:v>6.5141051371014056E-5</c:v>
                </c:pt>
                <c:pt idx="88">
                  <c:v>6.9624764857119544E-5</c:v>
                </c:pt>
                <c:pt idx="89">
                  <c:v>4.7299559498140379E-5</c:v>
                </c:pt>
                <c:pt idx="90">
                  <c:v>3.9774576531350122E-5</c:v>
                </c:pt>
                <c:pt idx="91">
                  <c:v>4.2815846012034892E-5</c:v>
                </c:pt>
                <c:pt idx="92">
                  <c:v>3.5318871666709112E-5</c:v>
                </c:pt>
                <c:pt idx="93">
                  <c:v>3.2279936237813052E-5</c:v>
                </c:pt>
                <c:pt idx="94">
                  <c:v>3.2013854333900492E-5</c:v>
                </c:pt>
                <c:pt idx="95">
                  <c:v>2.6813586948662059E-5</c:v>
                </c:pt>
                <c:pt idx="96">
                  <c:v>2.5403819668283243E-5</c:v>
                </c:pt>
                <c:pt idx="97">
                  <c:v>2.0649356174687784E-5</c:v>
                </c:pt>
                <c:pt idx="98">
                  <c:v>1.4947267654877424E-5</c:v>
                </c:pt>
                <c:pt idx="99">
                  <c:v>1.1868653345573344E-5</c:v>
                </c:pt>
                <c:pt idx="100">
                  <c:v>1.0953705044400336E-5</c:v>
                </c:pt>
                <c:pt idx="101">
                  <c:v>1.0608265379671752E-5</c:v>
                </c:pt>
                <c:pt idx="102">
                  <c:v>9.3058644815734383E-6</c:v>
                </c:pt>
                <c:pt idx="103">
                  <c:v>5.2259419549142024E-6</c:v>
                </c:pt>
                <c:pt idx="104">
                  <c:v>3.2793427631328515E-6</c:v>
                </c:pt>
                <c:pt idx="105">
                  <c:v>2.6958298159561875E-6</c:v>
                </c:pt>
                <c:pt idx="106">
                  <c:v>3.213989313049065E-6</c:v>
                </c:pt>
                <c:pt idx="107">
                  <c:v>2.3877349798469088E-6</c:v>
                </c:pt>
                <c:pt idx="108">
                  <c:v>4.0379095944625145E-7</c:v>
                </c:pt>
                <c:pt idx="109">
                  <c:v>8.3325648856827616E-7</c:v>
                </c:pt>
                <c:pt idx="110">
                  <c:v>1.146019428254968E-6</c:v>
                </c:pt>
                <c:pt idx="111">
                  <c:v>5.4150001497994414E-7</c:v>
                </c:pt>
                <c:pt idx="112">
                  <c:v>4.6681035774133114E-9</c:v>
                </c:pt>
                <c:pt idx="113">
                  <c:v>0</c:v>
                </c:pt>
                <c:pt idx="114">
                  <c:v>8.8693967970852924E-8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56F-4558-B2FD-59AC9D837D7F}"/>
            </c:ext>
          </c:extLst>
        </c:ser>
        <c:ser>
          <c:idx val="7"/>
          <c:order val="4"/>
          <c:tx>
            <c:strRef>
              <c:f>'TLF GC - r0'!$DT$7</c:f>
              <c:strCache>
                <c:ptCount val="1"/>
                <c:pt idx="0">
                  <c:v>NHB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r0'!$DT$8:$DT$158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1.7649768599450846E-2</c:v>
                </c:pt>
                <c:pt idx="2">
                  <c:v>4.9671170023518653E-2</c:v>
                </c:pt>
                <c:pt idx="3">
                  <c:v>7.4827045222851121E-2</c:v>
                </c:pt>
                <c:pt idx="4">
                  <c:v>9.160872079395023E-2</c:v>
                </c:pt>
                <c:pt idx="5">
                  <c:v>9.1353636337192276E-2</c:v>
                </c:pt>
                <c:pt idx="6">
                  <c:v>9.0896720845562454E-2</c:v>
                </c:pt>
                <c:pt idx="7">
                  <c:v>7.9591692828376942E-2</c:v>
                </c:pt>
                <c:pt idx="8">
                  <c:v>5.75121789613783E-2</c:v>
                </c:pt>
                <c:pt idx="9">
                  <c:v>4.5840737973583359E-2</c:v>
                </c:pt>
                <c:pt idx="10">
                  <c:v>3.9018267225331464E-2</c:v>
                </c:pt>
                <c:pt idx="11">
                  <c:v>3.4203897561921381E-2</c:v>
                </c:pt>
                <c:pt idx="12">
                  <c:v>3.1452761271983723E-2</c:v>
                </c:pt>
                <c:pt idx="13">
                  <c:v>2.8245094318544647E-2</c:v>
                </c:pt>
                <c:pt idx="14">
                  <c:v>2.5937834637768633E-2</c:v>
                </c:pt>
                <c:pt idx="15">
                  <c:v>2.4314097623878716E-2</c:v>
                </c:pt>
                <c:pt idx="16">
                  <c:v>2.1729716416756636E-2</c:v>
                </c:pt>
                <c:pt idx="17">
                  <c:v>1.8434172828349787E-2</c:v>
                </c:pt>
                <c:pt idx="18">
                  <c:v>1.5958437656654754E-2</c:v>
                </c:pt>
                <c:pt idx="19">
                  <c:v>1.4583514664724717E-2</c:v>
                </c:pt>
                <c:pt idx="20">
                  <c:v>1.3980217344135834E-2</c:v>
                </c:pt>
                <c:pt idx="21">
                  <c:v>1.3004349802883106E-2</c:v>
                </c:pt>
                <c:pt idx="22">
                  <c:v>1.175862719582647E-2</c:v>
                </c:pt>
                <c:pt idx="23">
                  <c:v>1.0136010710898659E-2</c:v>
                </c:pt>
                <c:pt idx="24">
                  <c:v>8.7051744556068469E-3</c:v>
                </c:pt>
                <c:pt idx="25">
                  <c:v>7.8884559823966024E-3</c:v>
                </c:pt>
                <c:pt idx="26">
                  <c:v>7.605992136150379E-3</c:v>
                </c:pt>
                <c:pt idx="27">
                  <c:v>6.7240000212787305E-3</c:v>
                </c:pt>
                <c:pt idx="28">
                  <c:v>5.5660408644462147E-3</c:v>
                </c:pt>
                <c:pt idx="29">
                  <c:v>4.7942793714126795E-3</c:v>
                </c:pt>
                <c:pt idx="30">
                  <c:v>3.9276124708308756E-3</c:v>
                </c:pt>
                <c:pt idx="31">
                  <c:v>3.9011725147148654E-3</c:v>
                </c:pt>
                <c:pt idx="32">
                  <c:v>3.3238850482161342E-3</c:v>
                </c:pt>
                <c:pt idx="33">
                  <c:v>3.1230953129858089E-3</c:v>
                </c:pt>
                <c:pt idx="34">
                  <c:v>2.7157547390735124E-3</c:v>
                </c:pt>
                <c:pt idx="35">
                  <c:v>2.3827086308913078E-3</c:v>
                </c:pt>
                <c:pt idx="36">
                  <c:v>2.3924651557937059E-3</c:v>
                </c:pt>
                <c:pt idx="37">
                  <c:v>2.1902832482165193E-3</c:v>
                </c:pt>
                <c:pt idx="38">
                  <c:v>2.1351170041628213E-3</c:v>
                </c:pt>
                <c:pt idx="39">
                  <c:v>2.0903750749990402E-3</c:v>
                </c:pt>
                <c:pt idx="40">
                  <c:v>1.9230201130421302E-3</c:v>
                </c:pt>
                <c:pt idx="41">
                  <c:v>1.6516030977758859E-3</c:v>
                </c:pt>
                <c:pt idx="42">
                  <c:v>1.7093273170360127E-3</c:v>
                </c:pt>
                <c:pt idx="43">
                  <c:v>1.4893301308087398E-3</c:v>
                </c:pt>
                <c:pt idx="44">
                  <c:v>1.3891503142065072E-3</c:v>
                </c:pt>
                <c:pt idx="45">
                  <c:v>1.3531462472522987E-3</c:v>
                </c:pt>
                <c:pt idx="46">
                  <c:v>1.3460382453512477E-3</c:v>
                </c:pt>
                <c:pt idx="47">
                  <c:v>1.2125255217448829E-3</c:v>
                </c:pt>
                <c:pt idx="48">
                  <c:v>1.1519037730473847E-3</c:v>
                </c:pt>
                <c:pt idx="49">
                  <c:v>1.0358328184370703E-3</c:v>
                </c:pt>
                <c:pt idx="50">
                  <c:v>1.0259291533679308E-3</c:v>
                </c:pt>
                <c:pt idx="51">
                  <c:v>9.6554509263209172E-4</c:v>
                </c:pt>
                <c:pt idx="52">
                  <c:v>9.333553515387975E-4</c:v>
                </c:pt>
                <c:pt idx="53">
                  <c:v>8.6393914825990336E-4</c:v>
                </c:pt>
                <c:pt idx="54">
                  <c:v>7.8395148992435072E-4</c:v>
                </c:pt>
                <c:pt idx="55">
                  <c:v>7.3726278316983576E-4</c:v>
                </c:pt>
                <c:pt idx="56">
                  <c:v>7.0429206734537507E-4</c:v>
                </c:pt>
                <c:pt idx="57">
                  <c:v>6.4161035631349578E-4</c:v>
                </c:pt>
                <c:pt idx="58">
                  <c:v>6.3306490816812395E-4</c:v>
                </c:pt>
                <c:pt idx="59">
                  <c:v>5.6888915852010031E-4</c:v>
                </c:pt>
                <c:pt idx="60">
                  <c:v>5.6732720905776747E-4</c:v>
                </c:pt>
                <c:pt idx="61">
                  <c:v>4.5968851784917737E-4</c:v>
                </c:pt>
                <c:pt idx="62">
                  <c:v>4.6305010473550245E-4</c:v>
                </c:pt>
                <c:pt idx="63">
                  <c:v>4.417374175067143E-4</c:v>
                </c:pt>
                <c:pt idx="64">
                  <c:v>3.9997224710085758E-4</c:v>
                </c:pt>
                <c:pt idx="65">
                  <c:v>3.7355492793357591E-4</c:v>
                </c:pt>
                <c:pt idx="66">
                  <c:v>3.766109160120532E-4</c:v>
                </c:pt>
                <c:pt idx="67">
                  <c:v>2.9196004623823141E-4</c:v>
                </c:pt>
                <c:pt idx="68">
                  <c:v>3.3413268172121844E-4</c:v>
                </c:pt>
                <c:pt idx="69">
                  <c:v>2.7352225149808489E-4</c:v>
                </c:pt>
                <c:pt idx="70">
                  <c:v>2.7344302217753179E-4</c:v>
                </c:pt>
                <c:pt idx="71">
                  <c:v>2.3378308800351501E-4</c:v>
                </c:pt>
                <c:pt idx="72">
                  <c:v>1.8446849519638284E-4</c:v>
                </c:pt>
                <c:pt idx="73">
                  <c:v>1.5003769617887171E-4</c:v>
                </c:pt>
                <c:pt idx="74">
                  <c:v>1.685886756626655E-4</c:v>
                </c:pt>
                <c:pt idx="75">
                  <c:v>1.5243721274419466E-4</c:v>
                </c:pt>
                <c:pt idx="76">
                  <c:v>1.20802076894772E-4</c:v>
                </c:pt>
                <c:pt idx="77">
                  <c:v>1.3345613123454106E-4</c:v>
                </c:pt>
                <c:pt idx="78">
                  <c:v>1.0306602756523882E-4</c:v>
                </c:pt>
                <c:pt idx="79">
                  <c:v>1.0603146784879831E-4</c:v>
                </c:pt>
                <c:pt idx="80">
                  <c:v>8.5941175851401104E-5</c:v>
                </c:pt>
                <c:pt idx="81">
                  <c:v>8.897452698114895E-5</c:v>
                </c:pt>
                <c:pt idx="82">
                  <c:v>6.8329629739879942E-5</c:v>
                </c:pt>
                <c:pt idx="83">
                  <c:v>8.3202105055136242E-5</c:v>
                </c:pt>
                <c:pt idx="84">
                  <c:v>6.4741673366260275E-5</c:v>
                </c:pt>
                <c:pt idx="85">
                  <c:v>8.4152856901773636E-5</c:v>
                </c:pt>
                <c:pt idx="86">
                  <c:v>5.5924581836134965E-5</c:v>
                </c:pt>
                <c:pt idx="87">
                  <c:v>4.7650777075516733E-5</c:v>
                </c:pt>
                <c:pt idx="88">
                  <c:v>5.1465102936431022E-5</c:v>
                </c:pt>
                <c:pt idx="89">
                  <c:v>3.9976851456229245E-5</c:v>
                </c:pt>
                <c:pt idx="90">
                  <c:v>3.3231040734849678E-5</c:v>
                </c:pt>
                <c:pt idx="91">
                  <c:v>4.4243916291732766E-5</c:v>
                </c:pt>
                <c:pt idx="92">
                  <c:v>4.2206590906081216E-5</c:v>
                </c:pt>
                <c:pt idx="93">
                  <c:v>2.5975898667057224E-5</c:v>
                </c:pt>
                <c:pt idx="94">
                  <c:v>2.1754107729012629E-5</c:v>
                </c:pt>
                <c:pt idx="95">
                  <c:v>2.1788063152106824E-5</c:v>
                </c:pt>
                <c:pt idx="96">
                  <c:v>2.1142910113317167E-5</c:v>
                </c:pt>
                <c:pt idx="97">
                  <c:v>1.6638157316154301E-5</c:v>
                </c:pt>
                <c:pt idx="98">
                  <c:v>1.0118716082069352E-5</c:v>
                </c:pt>
                <c:pt idx="99">
                  <c:v>1.3174704160546671E-5</c:v>
                </c:pt>
                <c:pt idx="100">
                  <c:v>1.6683431213613224E-5</c:v>
                </c:pt>
                <c:pt idx="101">
                  <c:v>8.7152252608427298E-6</c:v>
                </c:pt>
                <c:pt idx="102">
                  <c:v>1.2031538249708857E-5</c:v>
                </c:pt>
                <c:pt idx="103">
                  <c:v>1.3118111788723019E-5</c:v>
                </c:pt>
                <c:pt idx="104">
                  <c:v>1.2778557557781091E-5</c:v>
                </c:pt>
                <c:pt idx="105">
                  <c:v>1.3333162801652902E-5</c:v>
                </c:pt>
                <c:pt idx="106">
                  <c:v>8.2624862862534963E-6</c:v>
                </c:pt>
                <c:pt idx="107">
                  <c:v>6.2817532724256032E-6</c:v>
                </c:pt>
                <c:pt idx="108">
                  <c:v>8.0813906964178036E-6</c:v>
                </c:pt>
                <c:pt idx="109">
                  <c:v>1.0096079133339888E-5</c:v>
                </c:pt>
                <c:pt idx="110">
                  <c:v>9.9828943896925803E-6</c:v>
                </c:pt>
                <c:pt idx="111">
                  <c:v>8.8284100044900377E-6</c:v>
                </c:pt>
                <c:pt idx="112">
                  <c:v>1.2857786878334207E-5</c:v>
                </c:pt>
                <c:pt idx="113">
                  <c:v>3.9161921301968622E-6</c:v>
                </c:pt>
                <c:pt idx="114">
                  <c:v>5.1838612590467145E-6</c:v>
                </c:pt>
                <c:pt idx="115">
                  <c:v>3.0107141810183975E-6</c:v>
                </c:pt>
                <c:pt idx="116">
                  <c:v>4.1651985662209405E-6</c:v>
                </c:pt>
                <c:pt idx="117">
                  <c:v>1.0752550646494275E-6</c:v>
                </c:pt>
                <c:pt idx="118">
                  <c:v>1.9015036932747771E-6</c:v>
                </c:pt>
                <c:pt idx="119">
                  <c:v>9.3943337227265778E-7</c:v>
                </c:pt>
                <c:pt idx="120">
                  <c:v>6.8137215675679513E-6</c:v>
                </c:pt>
                <c:pt idx="121">
                  <c:v>2.8522555399121659E-6</c:v>
                </c:pt>
                <c:pt idx="122">
                  <c:v>1.9920514881926239E-6</c:v>
                </c:pt>
                <c:pt idx="123">
                  <c:v>2.0939177574752011E-6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9.5075184663738857E-7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9.5075184663738857E-7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56F-4558-B2FD-59AC9D837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 Cost</a:t>
            </a:r>
          </a:p>
        </c:rich>
      </c:tx>
      <c:layout>
        <c:manualLayout>
          <c:xMode val="edge"/>
          <c:yMode val="edge"/>
          <c:x val="0.3797935798731949"/>
          <c:y val="3.9016889193198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D-4410-B6CB-FFA854668F3D}"/>
            </c:ext>
          </c:extLst>
        </c:ser>
        <c:ser>
          <c:idx val="1"/>
          <c:order val="1"/>
          <c:tx>
            <c:strRef>
              <c:f>'TLF GC - r0'!$DK$7</c:f>
              <c:strCache>
                <c:ptCount val="1"/>
                <c:pt idx="0">
                  <c:v>HBShp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r0'!$DK$8:$DK$158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1.7075481245535335E-2</c:v>
                </c:pt>
                <c:pt idx="2">
                  <c:v>5.1781247055018645E-2</c:v>
                </c:pt>
                <c:pt idx="3">
                  <c:v>0.12154923463066133</c:v>
                </c:pt>
                <c:pt idx="4">
                  <c:v>0.16036104842206872</c:v>
                </c:pt>
                <c:pt idx="5">
                  <c:v>0.13968166277640956</c:v>
                </c:pt>
                <c:pt idx="6">
                  <c:v>0.10768410359107648</c:v>
                </c:pt>
                <c:pt idx="7">
                  <c:v>8.3680991103056948E-2</c:v>
                </c:pt>
                <c:pt idx="8">
                  <c:v>6.2190701972520593E-2</c:v>
                </c:pt>
                <c:pt idx="9">
                  <c:v>5.0607006678482599E-2</c:v>
                </c:pt>
                <c:pt idx="10">
                  <c:v>3.9753737335727388E-2</c:v>
                </c:pt>
                <c:pt idx="11">
                  <c:v>2.928897616815811E-2</c:v>
                </c:pt>
                <c:pt idx="12">
                  <c:v>2.3102674512391074E-2</c:v>
                </c:pt>
                <c:pt idx="13">
                  <c:v>1.8772284525461792E-2</c:v>
                </c:pt>
                <c:pt idx="14">
                  <c:v>1.5365704168538639E-2</c:v>
                </c:pt>
                <c:pt idx="15">
                  <c:v>1.2111163069031566E-2</c:v>
                </c:pt>
                <c:pt idx="16">
                  <c:v>9.8536635673994542E-3</c:v>
                </c:pt>
                <c:pt idx="17">
                  <c:v>8.0982253115934391E-3</c:v>
                </c:pt>
                <c:pt idx="18">
                  <c:v>6.9820906082459543E-3</c:v>
                </c:pt>
                <c:pt idx="19">
                  <c:v>6.105483015994023E-3</c:v>
                </c:pt>
                <c:pt idx="20">
                  <c:v>4.7256026628677335E-3</c:v>
                </c:pt>
                <c:pt idx="21">
                  <c:v>3.8440431498845498E-3</c:v>
                </c:pt>
                <c:pt idx="22">
                  <c:v>3.1233446058339331E-3</c:v>
                </c:pt>
                <c:pt idx="23">
                  <c:v>2.4638922642717534E-3</c:v>
                </c:pt>
                <c:pt idx="24">
                  <c:v>2.0392268341502713E-3</c:v>
                </c:pt>
                <c:pt idx="25">
                  <c:v>1.6223480347273382E-3</c:v>
                </c:pt>
                <c:pt idx="26">
                  <c:v>1.3505099349174121E-3</c:v>
                </c:pt>
                <c:pt idx="27">
                  <c:v>1.1438936889193519E-3</c:v>
                </c:pt>
                <c:pt idx="28">
                  <c:v>1.0146850209079271E-3</c:v>
                </c:pt>
                <c:pt idx="29">
                  <c:v>9.5599123361825831E-4</c:v>
                </c:pt>
                <c:pt idx="30">
                  <c:v>9.1183562690775417E-4</c:v>
                </c:pt>
                <c:pt idx="31">
                  <c:v>8.5424749412815141E-4</c:v>
                </c:pt>
                <c:pt idx="32">
                  <c:v>7.9920001426529589E-4</c:v>
                </c:pt>
                <c:pt idx="33">
                  <c:v>7.654775517082858E-4</c:v>
                </c:pt>
                <c:pt idx="34">
                  <c:v>6.1223854152596055E-4</c:v>
                </c:pt>
                <c:pt idx="35">
                  <c:v>5.3703051027743519E-4</c:v>
                </c:pt>
                <c:pt idx="36">
                  <c:v>5.5968466545176418E-4</c:v>
                </c:pt>
                <c:pt idx="37">
                  <c:v>5.9136049093695014E-4</c:v>
                </c:pt>
                <c:pt idx="38">
                  <c:v>5.6241351488086299E-4</c:v>
                </c:pt>
                <c:pt idx="39">
                  <c:v>5.0537820935629316E-4</c:v>
                </c:pt>
                <c:pt idx="40">
                  <c:v>3.9421288196658208E-4</c:v>
                </c:pt>
                <c:pt idx="41">
                  <c:v>3.5499743370530855E-4</c:v>
                </c:pt>
                <c:pt idx="42">
                  <c:v>3.4384679034847365E-4</c:v>
                </c:pt>
                <c:pt idx="43">
                  <c:v>3.0845408374434284E-4</c:v>
                </c:pt>
                <c:pt idx="44">
                  <c:v>3.0830117407805712E-4</c:v>
                </c:pt>
                <c:pt idx="45">
                  <c:v>2.6031106342838819E-4</c:v>
                </c:pt>
                <c:pt idx="46">
                  <c:v>2.3345777357221313E-4</c:v>
                </c:pt>
                <c:pt idx="47">
                  <c:v>2.5592373223419046E-4</c:v>
                </c:pt>
                <c:pt idx="48">
                  <c:v>2.6609810618320121E-4</c:v>
                </c:pt>
                <c:pt idx="49">
                  <c:v>2.3501039479911418E-4</c:v>
                </c:pt>
                <c:pt idx="50">
                  <c:v>2.3603371333502624E-4</c:v>
                </c:pt>
                <c:pt idx="51">
                  <c:v>2.3686883535858663E-4</c:v>
                </c:pt>
                <c:pt idx="52">
                  <c:v>2.2533003669502651E-4</c:v>
                </c:pt>
                <c:pt idx="53">
                  <c:v>2.2584757710399352E-4</c:v>
                </c:pt>
                <c:pt idx="54">
                  <c:v>2.1234447734276316E-4</c:v>
                </c:pt>
                <c:pt idx="55">
                  <c:v>2.0097035062751074E-4</c:v>
                </c:pt>
                <c:pt idx="56">
                  <c:v>1.8310344423612664E-4</c:v>
                </c:pt>
                <c:pt idx="57">
                  <c:v>1.7842205599137952E-4</c:v>
                </c:pt>
                <c:pt idx="58">
                  <c:v>1.7395238882302798E-4</c:v>
                </c:pt>
                <c:pt idx="59">
                  <c:v>1.7773984363410482E-4</c:v>
                </c:pt>
                <c:pt idx="60">
                  <c:v>1.5944949508992951E-4</c:v>
                </c:pt>
                <c:pt idx="61">
                  <c:v>1.7080009724113794E-4</c:v>
                </c:pt>
                <c:pt idx="62">
                  <c:v>1.7632836979146748E-4</c:v>
                </c:pt>
                <c:pt idx="63">
                  <c:v>1.2949096277995234E-4</c:v>
                </c:pt>
                <c:pt idx="64">
                  <c:v>1.2006937488034822E-4</c:v>
                </c:pt>
                <c:pt idx="65">
                  <c:v>1.1465872515023847E-4</c:v>
                </c:pt>
                <c:pt idx="66">
                  <c:v>1.0551943201916182E-4</c:v>
                </c:pt>
                <c:pt idx="67">
                  <c:v>9.9850012084568576E-5</c:v>
                </c:pt>
                <c:pt idx="68">
                  <c:v>8.9805023237799622E-5</c:v>
                </c:pt>
                <c:pt idx="69">
                  <c:v>8.7240845757008493E-5</c:v>
                </c:pt>
                <c:pt idx="70">
                  <c:v>8.6335150041316224E-5</c:v>
                </c:pt>
                <c:pt idx="71">
                  <c:v>7.3184918740745153E-5</c:v>
                </c:pt>
                <c:pt idx="72">
                  <c:v>6.856234190610793E-5</c:v>
                </c:pt>
                <c:pt idx="73">
                  <c:v>7.4243524122723155E-5</c:v>
                </c:pt>
                <c:pt idx="74">
                  <c:v>7.0303159645360619E-5</c:v>
                </c:pt>
                <c:pt idx="75">
                  <c:v>6.4939559043338798E-5</c:v>
                </c:pt>
                <c:pt idx="76">
                  <c:v>5.8423254803163167E-5</c:v>
                </c:pt>
                <c:pt idx="77">
                  <c:v>5.1683467204569946E-5</c:v>
                </c:pt>
                <c:pt idx="78">
                  <c:v>4.3132288174592173E-5</c:v>
                </c:pt>
                <c:pt idx="79">
                  <c:v>3.2616808046944115E-5</c:v>
                </c:pt>
                <c:pt idx="80">
                  <c:v>2.9946770027955188E-5</c:v>
                </c:pt>
                <c:pt idx="81">
                  <c:v>2.1289730459779613E-5</c:v>
                </c:pt>
                <c:pt idx="82">
                  <c:v>1.4926335885889685E-5</c:v>
                </c:pt>
                <c:pt idx="83">
                  <c:v>9.2686782333184166E-6</c:v>
                </c:pt>
                <c:pt idx="84">
                  <c:v>4.8695847570987611E-6</c:v>
                </c:pt>
                <c:pt idx="85">
                  <c:v>1.7172931752087421E-6</c:v>
                </c:pt>
                <c:pt idx="86">
                  <c:v>1.1409413561318354E-6</c:v>
                </c:pt>
                <c:pt idx="87">
                  <c:v>6.5868779323075043E-7</c:v>
                </c:pt>
                <c:pt idx="88">
                  <c:v>3.7639302470328596E-7</c:v>
                </c:pt>
                <c:pt idx="89">
                  <c:v>5.8811410109888431E-8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D-4410-B6CB-FFA854668F3D}"/>
            </c:ext>
          </c:extLst>
        </c:ser>
        <c:ser>
          <c:idx val="2"/>
          <c:order val="2"/>
          <c:tx>
            <c:strRef>
              <c:f>'TLF GC - r0'!$DL$7</c:f>
              <c:strCache>
                <c:ptCount val="1"/>
                <c:pt idx="0">
                  <c:v>HBOth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r0'!$DL$8:$DL$158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8.7013178235830657E-2</c:v>
                </c:pt>
                <c:pt idx="2">
                  <c:v>0.11655869144221845</c:v>
                </c:pt>
                <c:pt idx="3">
                  <c:v>0.12333177544436354</c:v>
                </c:pt>
                <c:pt idx="4">
                  <c:v>0.11525855630119346</c:v>
                </c:pt>
                <c:pt idx="5">
                  <c:v>9.8633508596036604E-2</c:v>
                </c:pt>
                <c:pt idx="6">
                  <c:v>7.7564036725988134E-2</c:v>
                </c:pt>
                <c:pt idx="7">
                  <c:v>5.7240253850720207E-2</c:v>
                </c:pt>
                <c:pt idx="8">
                  <c:v>4.5540554665468261E-2</c:v>
                </c:pt>
                <c:pt idx="9">
                  <c:v>3.5785026254230114E-2</c:v>
                </c:pt>
                <c:pt idx="10">
                  <c:v>2.8547501989913338E-2</c:v>
                </c:pt>
                <c:pt idx="11">
                  <c:v>2.3961761889727793E-2</c:v>
                </c:pt>
                <c:pt idx="12">
                  <c:v>2.1091567135281198E-2</c:v>
                </c:pt>
                <c:pt idx="13">
                  <c:v>1.8328616531931366E-2</c:v>
                </c:pt>
                <c:pt idx="14">
                  <c:v>1.5993550581932449E-2</c:v>
                </c:pt>
                <c:pt idx="15">
                  <c:v>1.4381009705400584E-2</c:v>
                </c:pt>
                <c:pt idx="16">
                  <c:v>1.2664532561444118E-2</c:v>
                </c:pt>
                <c:pt idx="17">
                  <c:v>1.0758609192389756E-2</c:v>
                </c:pt>
                <c:pt idx="18">
                  <c:v>9.2612181924563563E-3</c:v>
                </c:pt>
                <c:pt idx="19">
                  <c:v>8.2575608611576649E-3</c:v>
                </c:pt>
                <c:pt idx="20">
                  <c:v>7.1753005264729832E-3</c:v>
                </c:pt>
                <c:pt idx="21">
                  <c:v>6.3796001742369504E-3</c:v>
                </c:pt>
                <c:pt idx="22">
                  <c:v>5.7019761273762589E-3</c:v>
                </c:pt>
                <c:pt idx="23">
                  <c:v>5.0484361525688212E-3</c:v>
                </c:pt>
                <c:pt idx="24">
                  <c:v>4.5985377663291882E-3</c:v>
                </c:pt>
                <c:pt idx="25">
                  <c:v>4.0467006550937486E-3</c:v>
                </c:pt>
                <c:pt idx="26">
                  <c:v>3.5998364367998904E-3</c:v>
                </c:pt>
                <c:pt idx="27">
                  <c:v>3.2762316514662821E-3</c:v>
                </c:pt>
                <c:pt idx="28">
                  <c:v>3.0241947929764506E-3</c:v>
                </c:pt>
                <c:pt idx="29">
                  <c:v>2.6445831110315154E-3</c:v>
                </c:pt>
                <c:pt idx="30">
                  <c:v>2.3175190248153946E-3</c:v>
                </c:pt>
                <c:pt idx="31">
                  <c:v>2.1617019797613899E-3</c:v>
                </c:pt>
                <c:pt idx="32">
                  <c:v>1.771718218907775E-3</c:v>
                </c:pt>
                <c:pt idx="33">
                  <c:v>1.5878948136786772E-3</c:v>
                </c:pt>
                <c:pt idx="34">
                  <c:v>1.4065668805508535E-3</c:v>
                </c:pt>
                <c:pt idx="35">
                  <c:v>1.358078430807076E-3</c:v>
                </c:pt>
                <c:pt idx="36">
                  <c:v>1.1318261761174577E-3</c:v>
                </c:pt>
                <c:pt idx="37">
                  <c:v>1.1157148025627902E-3</c:v>
                </c:pt>
                <c:pt idx="38">
                  <c:v>1.0757406590315279E-3</c:v>
                </c:pt>
                <c:pt idx="39">
                  <c:v>8.8926454075195077E-4</c:v>
                </c:pt>
                <c:pt idx="40">
                  <c:v>8.4727247170588924E-4</c:v>
                </c:pt>
                <c:pt idx="41">
                  <c:v>8.1090031065919642E-4</c:v>
                </c:pt>
                <c:pt idx="42">
                  <c:v>7.3624580221991177E-4</c:v>
                </c:pt>
                <c:pt idx="43">
                  <c:v>7.6081906833735924E-4</c:v>
                </c:pt>
                <c:pt idx="44">
                  <c:v>7.3245454822240986E-4</c:v>
                </c:pt>
                <c:pt idx="45">
                  <c:v>6.584144442327971E-4</c:v>
                </c:pt>
                <c:pt idx="46">
                  <c:v>5.9371852924317112E-4</c:v>
                </c:pt>
                <c:pt idx="47">
                  <c:v>6.0774209241672573E-4</c:v>
                </c:pt>
                <c:pt idx="48">
                  <c:v>6.4641754218233076E-4</c:v>
                </c:pt>
                <c:pt idx="49">
                  <c:v>6.1158576006396261E-4</c:v>
                </c:pt>
                <c:pt idx="50">
                  <c:v>6.2572579801470623E-4</c:v>
                </c:pt>
                <c:pt idx="51">
                  <c:v>5.9074259868599228E-4</c:v>
                </c:pt>
                <c:pt idx="52">
                  <c:v>5.8207105152427181E-4</c:v>
                </c:pt>
                <c:pt idx="53">
                  <c:v>6.1375219091967781E-4</c:v>
                </c:pt>
                <c:pt idx="54">
                  <c:v>5.8286016813972723E-4</c:v>
                </c:pt>
                <c:pt idx="55">
                  <c:v>5.2183903237041404E-4</c:v>
                </c:pt>
                <c:pt idx="56">
                  <c:v>5.011472882027894E-4</c:v>
                </c:pt>
                <c:pt idx="57">
                  <c:v>4.7718551466558395E-4</c:v>
                </c:pt>
                <c:pt idx="58">
                  <c:v>4.7075610696475147E-4</c:v>
                </c:pt>
                <c:pt idx="59">
                  <c:v>4.2217156552979297E-4</c:v>
                </c:pt>
                <c:pt idx="60">
                  <c:v>4.0514586497419203E-4</c:v>
                </c:pt>
                <c:pt idx="61">
                  <c:v>4.3862945154659764E-4</c:v>
                </c:pt>
                <c:pt idx="62">
                  <c:v>4.0953405220478723E-4</c:v>
                </c:pt>
                <c:pt idx="63">
                  <c:v>3.5941495558036376E-4</c:v>
                </c:pt>
                <c:pt idx="64">
                  <c:v>3.6002062442174647E-4</c:v>
                </c:pt>
                <c:pt idx="65">
                  <c:v>3.3306544911078395E-4</c:v>
                </c:pt>
                <c:pt idx="66">
                  <c:v>3.128599871379234E-4</c:v>
                </c:pt>
                <c:pt idx="67">
                  <c:v>3.1103715687491568E-4</c:v>
                </c:pt>
                <c:pt idx="68">
                  <c:v>3.8102102674892187E-4</c:v>
                </c:pt>
                <c:pt idx="69">
                  <c:v>2.7416997802516975E-4</c:v>
                </c:pt>
                <c:pt idx="70">
                  <c:v>2.299736238208065E-4</c:v>
                </c:pt>
                <c:pt idx="71">
                  <c:v>2.235675110754119E-4</c:v>
                </c:pt>
                <c:pt idx="72">
                  <c:v>2.5415378756524134E-4</c:v>
                </c:pt>
                <c:pt idx="73">
                  <c:v>2.2133410722281299E-4</c:v>
                </c:pt>
                <c:pt idx="74">
                  <c:v>1.9149909304585252E-4</c:v>
                </c:pt>
                <c:pt idx="75">
                  <c:v>2.3300487989715005E-4</c:v>
                </c:pt>
                <c:pt idx="76">
                  <c:v>2.0190029064882955E-4</c:v>
                </c:pt>
                <c:pt idx="77">
                  <c:v>1.9621340965257698E-4</c:v>
                </c:pt>
                <c:pt idx="78">
                  <c:v>1.8394570374514636E-4</c:v>
                </c:pt>
                <c:pt idx="79">
                  <c:v>1.5822516107238705E-4</c:v>
                </c:pt>
                <c:pt idx="80">
                  <c:v>1.3277833412602189E-4</c:v>
                </c:pt>
                <c:pt idx="81">
                  <c:v>1.2010587836785949E-4</c:v>
                </c:pt>
                <c:pt idx="82">
                  <c:v>1.3030324511075579E-4</c:v>
                </c:pt>
                <c:pt idx="83">
                  <c:v>1.2853865223634255E-4</c:v>
                </c:pt>
                <c:pt idx="84">
                  <c:v>1.09148513703805E-4</c:v>
                </c:pt>
                <c:pt idx="85">
                  <c:v>9.2294613444557759E-5</c:v>
                </c:pt>
                <c:pt idx="86">
                  <c:v>8.9586574874913683E-5</c:v>
                </c:pt>
                <c:pt idx="87">
                  <c:v>8.1104299226125284E-5</c:v>
                </c:pt>
                <c:pt idx="88">
                  <c:v>8.6767885266940067E-5</c:v>
                </c:pt>
                <c:pt idx="89">
                  <c:v>5.8994474646224767E-5</c:v>
                </c:pt>
                <c:pt idx="90">
                  <c:v>4.9621166951940585E-5</c:v>
                </c:pt>
                <c:pt idx="91">
                  <c:v>5.341533281887202E-5</c:v>
                </c:pt>
                <c:pt idx="92">
                  <c:v>4.4062408210595913E-5</c:v>
                </c:pt>
                <c:pt idx="93">
                  <c:v>4.0271154213094207E-5</c:v>
                </c:pt>
                <c:pt idx="94">
                  <c:v>3.9939201098105573E-5</c:v>
                </c:pt>
                <c:pt idx="95">
                  <c:v>3.3451556008678682E-5</c:v>
                </c:pt>
                <c:pt idx="96">
                  <c:v>3.16927868731249E-5</c:v>
                </c:pt>
                <c:pt idx="97">
                  <c:v>2.5761308844775447E-5</c:v>
                </c:pt>
                <c:pt idx="98">
                  <c:v>1.8647611827957722E-5</c:v>
                </c:pt>
                <c:pt idx="99">
                  <c:v>1.4806856050150688E-5</c:v>
                </c:pt>
                <c:pt idx="100">
                  <c:v>1.3665403233698561E-5</c:v>
                </c:pt>
                <c:pt idx="101">
                  <c:v>1.323444655809929E-5</c:v>
                </c:pt>
                <c:pt idx="102">
                  <c:v>1.1609623416312842E-5</c:v>
                </c:pt>
                <c:pt idx="103">
                  <c:v>6.5196756531538628E-6</c:v>
                </c:pt>
                <c:pt idx="104">
                  <c:v>4.0911765487633664E-6</c:v>
                </c:pt>
                <c:pt idx="105">
                  <c:v>3.3632091913321625E-6</c:v>
                </c:pt>
                <c:pt idx="106">
                  <c:v>4.0096442047310711E-6</c:v>
                </c:pt>
                <c:pt idx="107">
                  <c:v>2.978842426608487E-6</c:v>
                </c:pt>
                <c:pt idx="108">
                  <c:v>5.037534113423932E-7</c:v>
                </c:pt>
                <c:pt idx="109">
                  <c:v>1.0395373864117593E-6</c:v>
                </c:pt>
                <c:pt idx="110">
                  <c:v>1.4297278899948846E-6</c:v>
                </c:pt>
                <c:pt idx="111">
                  <c:v>6.7555370769615725E-7</c:v>
                </c:pt>
                <c:pt idx="112">
                  <c:v>5.8237388594496319E-9</c:v>
                </c:pt>
                <c:pt idx="113">
                  <c:v>0</c:v>
                </c:pt>
                <c:pt idx="114">
                  <c:v>1.1065103832954301E-7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D-4410-B6CB-FFA854668F3D}"/>
            </c:ext>
          </c:extLst>
        </c:ser>
        <c:ser>
          <c:idx val="3"/>
          <c:order val="3"/>
          <c:tx>
            <c:strRef>
              <c:f>'TLF GC - r0'!$DM$7</c:f>
              <c:strCache>
                <c:ptCount val="1"/>
                <c:pt idx="0">
                  <c:v>HBSch_Pr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r0'!$DM$8:$DM$158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0.13305397885367862</c:v>
                </c:pt>
                <c:pt idx="2">
                  <c:v>0.23917789737170936</c:v>
                </c:pt>
                <c:pt idx="3">
                  <c:v>0.30314292525794967</c:v>
                </c:pt>
                <c:pt idx="4">
                  <c:v>0.11347324689082859</c:v>
                </c:pt>
                <c:pt idx="5">
                  <c:v>5.4701858819775781E-2</c:v>
                </c:pt>
                <c:pt idx="6">
                  <c:v>2.9948157282765064E-2</c:v>
                </c:pt>
                <c:pt idx="7">
                  <c:v>2.2276929191520696E-2</c:v>
                </c:pt>
                <c:pt idx="8">
                  <c:v>2.0252242819365277E-2</c:v>
                </c:pt>
                <c:pt idx="9">
                  <c:v>1.8536008421128725E-2</c:v>
                </c:pt>
                <c:pt idx="10">
                  <c:v>1.6743288087162904E-2</c:v>
                </c:pt>
                <c:pt idx="11">
                  <c:v>1.4451520442792827E-2</c:v>
                </c:pt>
                <c:pt idx="12">
                  <c:v>1.07570472754099E-2</c:v>
                </c:pt>
                <c:pt idx="13">
                  <c:v>8.1762588924721696E-3</c:v>
                </c:pt>
                <c:pt idx="14">
                  <c:v>5.1579504078005873E-3</c:v>
                </c:pt>
                <c:pt idx="15">
                  <c:v>3.5933582163951219E-3</c:v>
                </c:pt>
                <c:pt idx="16">
                  <c:v>2.3510888185449296E-3</c:v>
                </c:pt>
                <c:pt idx="17">
                  <c:v>1.4798260714052268E-3</c:v>
                </c:pt>
                <c:pt idx="18">
                  <c:v>7.1807933812679462E-4</c:v>
                </c:pt>
                <c:pt idx="19">
                  <c:v>4.7118479252895303E-4</c:v>
                </c:pt>
                <c:pt idx="20">
                  <c:v>4.1249823101720165E-4</c:v>
                </c:pt>
                <c:pt idx="21">
                  <c:v>3.7508630354472582E-4</c:v>
                </c:pt>
                <c:pt idx="22">
                  <c:v>3.358309773841877E-4</c:v>
                </c:pt>
                <c:pt idx="23">
                  <c:v>2.7545211543749401E-4</c:v>
                </c:pt>
                <c:pt idx="24">
                  <c:v>1.2520001253511109E-4</c:v>
                </c:pt>
                <c:pt idx="25">
                  <c:v>1.0909293875253464E-5</c:v>
                </c:pt>
                <c:pt idx="26">
                  <c:v>2.1153755436779571E-6</c:v>
                </c:pt>
                <c:pt idx="27">
                  <c:v>6.0439301247941641E-8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D-4410-B6CB-FFA854668F3D}"/>
            </c:ext>
          </c:extLst>
        </c:ser>
        <c:ser>
          <c:idx val="4"/>
          <c:order val="4"/>
          <c:tx>
            <c:strRef>
              <c:f>'TLF GC - r0'!$DN$7</c:f>
              <c:strCache>
                <c:ptCount val="1"/>
                <c:pt idx="0">
                  <c:v>HBSch_Sc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6D-4410-B6CB-FFA854668F3D}"/>
              </c:ext>
            </c:extLst>
          </c:dPt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r0'!$DN$8:$DN$158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7.3658364559242434E-2</c:v>
                </c:pt>
                <c:pt idx="2">
                  <c:v>0.13195021377145133</c:v>
                </c:pt>
                <c:pt idx="3">
                  <c:v>0.18844151931310177</c:v>
                </c:pt>
                <c:pt idx="4">
                  <c:v>0.10914642137359357</c:v>
                </c:pt>
                <c:pt idx="5">
                  <c:v>9.5124406869156936E-2</c:v>
                </c:pt>
                <c:pt idx="6">
                  <c:v>7.6101147143997794E-2</c:v>
                </c:pt>
                <c:pt idx="7">
                  <c:v>6.309266305970905E-2</c:v>
                </c:pt>
                <c:pt idx="8">
                  <c:v>5.1854380938921335E-2</c:v>
                </c:pt>
                <c:pt idx="9">
                  <c:v>4.1317039946710092E-2</c:v>
                </c:pt>
                <c:pt idx="10">
                  <c:v>3.2097380222901081E-2</c:v>
                </c:pt>
                <c:pt idx="11">
                  <c:v>2.2912428183344019E-2</c:v>
                </c:pt>
                <c:pt idx="12">
                  <c:v>1.8095838115729346E-2</c:v>
                </c:pt>
                <c:pt idx="13">
                  <c:v>1.2303727311777575E-2</c:v>
                </c:pt>
                <c:pt idx="14">
                  <c:v>8.6444147117728555E-3</c:v>
                </c:pt>
                <c:pt idx="15">
                  <c:v>6.7968358919427187E-3</c:v>
                </c:pt>
                <c:pt idx="16">
                  <c:v>6.0286440390175952E-3</c:v>
                </c:pt>
                <c:pt idx="17">
                  <c:v>4.891618835368608E-3</c:v>
                </c:pt>
                <c:pt idx="18">
                  <c:v>4.4547276048483887E-3</c:v>
                </c:pt>
                <c:pt idx="19">
                  <c:v>4.2219733248332492E-3</c:v>
                </c:pt>
                <c:pt idx="20">
                  <c:v>3.5533917919335204E-3</c:v>
                </c:pt>
                <c:pt idx="21">
                  <c:v>3.591218031324379E-3</c:v>
                </c:pt>
                <c:pt idx="22">
                  <c:v>3.2330978347247935E-3</c:v>
                </c:pt>
                <c:pt idx="23">
                  <c:v>3.0748586780877667E-3</c:v>
                </c:pt>
                <c:pt idx="24">
                  <c:v>2.6228883162487853E-3</c:v>
                </c:pt>
                <c:pt idx="25">
                  <c:v>2.3541055521581629E-3</c:v>
                </c:pt>
                <c:pt idx="26">
                  <c:v>2.0108443535734148E-3</c:v>
                </c:pt>
                <c:pt idx="27">
                  <c:v>1.9033092346067734E-3</c:v>
                </c:pt>
                <c:pt idx="28">
                  <c:v>1.8524584414004394E-3</c:v>
                </c:pt>
                <c:pt idx="29">
                  <c:v>1.7783102068621992E-3</c:v>
                </c:pt>
                <c:pt idx="30">
                  <c:v>1.6140173843672762E-3</c:v>
                </c:pt>
                <c:pt idx="31">
                  <c:v>1.5308803732521587E-3</c:v>
                </c:pt>
                <c:pt idx="32">
                  <c:v>1.5031435769577947E-3</c:v>
                </c:pt>
                <c:pt idx="33">
                  <c:v>1.3849319927508625E-3</c:v>
                </c:pt>
                <c:pt idx="34">
                  <c:v>1.3018683594037193E-3</c:v>
                </c:pt>
                <c:pt idx="35">
                  <c:v>1.3215702901048748E-3</c:v>
                </c:pt>
                <c:pt idx="36">
                  <c:v>1.2831203396862327E-3</c:v>
                </c:pt>
                <c:pt idx="37">
                  <c:v>1.1422717140591649E-3</c:v>
                </c:pt>
                <c:pt idx="38">
                  <c:v>1.1590018451573525E-3</c:v>
                </c:pt>
                <c:pt idx="39">
                  <c:v>1.1463441801817498E-3</c:v>
                </c:pt>
                <c:pt idx="40">
                  <c:v>1.0454497492168016E-3</c:v>
                </c:pt>
                <c:pt idx="41">
                  <c:v>9.7948313580771898E-4</c:v>
                </c:pt>
                <c:pt idx="42">
                  <c:v>9.4756380673880793E-4</c:v>
                </c:pt>
                <c:pt idx="43">
                  <c:v>9.5075573964569903E-4</c:v>
                </c:pt>
                <c:pt idx="44">
                  <c:v>8.498979975647378E-4</c:v>
                </c:pt>
                <c:pt idx="45">
                  <c:v>7.9596533810347451E-4</c:v>
                </c:pt>
                <c:pt idx="46">
                  <c:v>6.4267918080472758E-4</c:v>
                </c:pt>
                <c:pt idx="47">
                  <c:v>6.3170920449253862E-4</c:v>
                </c:pt>
                <c:pt idx="48">
                  <c:v>5.848208107568281E-4</c:v>
                </c:pt>
                <c:pt idx="49">
                  <c:v>4.9445608949622152E-4</c:v>
                </c:pt>
                <c:pt idx="50">
                  <c:v>4.2973689814270561E-4</c:v>
                </c:pt>
                <c:pt idx="51">
                  <c:v>3.5980788526299954E-4</c:v>
                </c:pt>
                <c:pt idx="52">
                  <c:v>2.8217420674597017E-4</c:v>
                </c:pt>
                <c:pt idx="53">
                  <c:v>2.1998654838757475E-4</c:v>
                </c:pt>
                <c:pt idx="54">
                  <c:v>1.4286651424636691E-4</c:v>
                </c:pt>
                <c:pt idx="55">
                  <c:v>7.9688256020315598E-5</c:v>
                </c:pt>
                <c:pt idx="56">
                  <c:v>3.9183728098387226E-5</c:v>
                </c:pt>
                <c:pt idx="57">
                  <c:v>1.9114908557359312E-5</c:v>
                </c:pt>
                <c:pt idx="58">
                  <c:v>8.1082433611831249E-6</c:v>
                </c:pt>
                <c:pt idx="59">
                  <c:v>1.1740442875921266E-6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26D-4410-B6CB-FFA854668F3D}"/>
            </c:ext>
          </c:extLst>
        </c:ser>
        <c:ser>
          <c:idx val="6"/>
          <c:order val="5"/>
          <c:tx>
            <c:strRef>
              <c:f>'TLF GC - r0'!$DO$7</c:f>
              <c:strCache>
                <c:ptCount val="1"/>
                <c:pt idx="0">
                  <c:v>NHBW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r0'!$DO$8:$DO$158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3.3254320336201179E-5</c:v>
                </c:pt>
                <c:pt idx="2">
                  <c:v>8.0171146810530287E-4</c:v>
                </c:pt>
                <c:pt idx="3">
                  <c:v>2.3289788735459762E-3</c:v>
                </c:pt>
                <c:pt idx="4">
                  <c:v>5.056460581120816E-3</c:v>
                </c:pt>
                <c:pt idx="5">
                  <c:v>4.4874273963678907E-2</c:v>
                </c:pt>
                <c:pt idx="6">
                  <c:v>0.13844534326968241</c:v>
                </c:pt>
                <c:pt idx="7">
                  <c:v>0.13542806270917768</c:v>
                </c:pt>
                <c:pt idx="8">
                  <c:v>5.6500345131218488E-2</c:v>
                </c:pt>
                <c:pt idx="9">
                  <c:v>5.2193283207674093E-2</c:v>
                </c:pt>
                <c:pt idx="10">
                  <c:v>4.5947588524530118E-2</c:v>
                </c:pt>
                <c:pt idx="11">
                  <c:v>3.5688238550808091E-2</c:v>
                </c:pt>
                <c:pt idx="12">
                  <c:v>3.1315138566596047E-2</c:v>
                </c:pt>
                <c:pt idx="13">
                  <c:v>2.7258033055578713E-2</c:v>
                </c:pt>
                <c:pt idx="14">
                  <c:v>2.7104231824023779E-2</c:v>
                </c:pt>
                <c:pt idx="15">
                  <c:v>2.5895703941805567E-2</c:v>
                </c:pt>
                <c:pt idx="16">
                  <c:v>2.4742077060142399E-2</c:v>
                </c:pt>
                <c:pt idx="17">
                  <c:v>2.3679350549398234E-2</c:v>
                </c:pt>
                <c:pt idx="18">
                  <c:v>2.0725362999533415E-2</c:v>
                </c:pt>
                <c:pt idx="19">
                  <c:v>2.2347922855937497E-2</c:v>
                </c:pt>
                <c:pt idx="20">
                  <c:v>2.6903451021993888E-2</c:v>
                </c:pt>
                <c:pt idx="21">
                  <c:v>2.6794511750892508E-2</c:v>
                </c:pt>
                <c:pt idx="22">
                  <c:v>2.7212308365116435E-2</c:v>
                </c:pt>
                <c:pt idx="23">
                  <c:v>2.148503598721371E-2</c:v>
                </c:pt>
                <c:pt idx="24">
                  <c:v>1.7922431631195782E-2</c:v>
                </c:pt>
                <c:pt idx="25">
                  <c:v>1.7727297789222978E-2</c:v>
                </c:pt>
                <c:pt idx="26">
                  <c:v>2.0154078873757735E-2</c:v>
                </c:pt>
                <c:pt idx="27">
                  <c:v>1.8584223977886501E-2</c:v>
                </c:pt>
                <c:pt idx="28">
                  <c:v>1.4273711134307218E-2</c:v>
                </c:pt>
                <c:pt idx="29">
                  <c:v>1.1349762274746095E-2</c:v>
                </c:pt>
                <c:pt idx="30">
                  <c:v>7.3042644038461123E-3</c:v>
                </c:pt>
                <c:pt idx="31">
                  <c:v>7.9417434502910261E-3</c:v>
                </c:pt>
                <c:pt idx="32">
                  <c:v>5.2412416629889526E-3</c:v>
                </c:pt>
                <c:pt idx="33">
                  <c:v>4.7108195676263849E-3</c:v>
                </c:pt>
                <c:pt idx="34">
                  <c:v>3.2226887325813827E-3</c:v>
                </c:pt>
                <c:pt idx="35">
                  <c:v>1.9185546793965876E-3</c:v>
                </c:pt>
                <c:pt idx="36">
                  <c:v>2.6266991565559281E-3</c:v>
                </c:pt>
                <c:pt idx="37">
                  <c:v>2.2773719330242302E-3</c:v>
                </c:pt>
                <c:pt idx="38">
                  <c:v>1.9440444296542892E-3</c:v>
                </c:pt>
                <c:pt idx="39">
                  <c:v>2.1694522519331624E-3</c:v>
                </c:pt>
                <c:pt idx="40">
                  <c:v>1.693382147120093E-3</c:v>
                </c:pt>
                <c:pt idx="41">
                  <c:v>8.8163163891329577E-4</c:v>
                </c:pt>
                <c:pt idx="42">
                  <c:v>1.767420067868617E-3</c:v>
                </c:pt>
                <c:pt idx="43">
                  <c:v>1.4457002046160288E-3</c:v>
                </c:pt>
                <c:pt idx="44">
                  <c:v>1.0167665302795094E-3</c:v>
                </c:pt>
                <c:pt idx="45">
                  <c:v>1.1381761715069611E-3</c:v>
                </c:pt>
                <c:pt idx="46">
                  <c:v>1.5535414557063039E-3</c:v>
                </c:pt>
                <c:pt idx="47">
                  <c:v>1.3360550635075166E-3</c:v>
                </c:pt>
                <c:pt idx="48">
                  <c:v>1.255664312694766E-3</c:v>
                </c:pt>
                <c:pt idx="49">
                  <c:v>1.1232744713563047E-3</c:v>
                </c:pt>
                <c:pt idx="50">
                  <c:v>1.3158985533037342E-3</c:v>
                </c:pt>
                <c:pt idx="51">
                  <c:v>1.2550368726884226E-3</c:v>
                </c:pt>
                <c:pt idx="52">
                  <c:v>1.3802895839547277E-3</c:v>
                </c:pt>
                <c:pt idx="53">
                  <c:v>1.1675089918035159E-3</c:v>
                </c:pt>
                <c:pt idx="54">
                  <c:v>1.0013942501240958E-3</c:v>
                </c:pt>
                <c:pt idx="55">
                  <c:v>1.0250801103635597E-3</c:v>
                </c:pt>
                <c:pt idx="56">
                  <c:v>1.0034334301447119E-3</c:v>
                </c:pt>
                <c:pt idx="57">
                  <c:v>7.6641796774848555E-4</c:v>
                </c:pt>
                <c:pt idx="58">
                  <c:v>1.0730792708488312E-3</c:v>
                </c:pt>
                <c:pt idx="59">
                  <c:v>7.5990827768267265E-4</c:v>
                </c:pt>
                <c:pt idx="60">
                  <c:v>9.508068996126577E-4</c:v>
                </c:pt>
                <c:pt idx="61">
                  <c:v>4.8187392487174534E-4</c:v>
                </c:pt>
                <c:pt idx="62">
                  <c:v>6.3245952639416582E-4</c:v>
                </c:pt>
                <c:pt idx="63">
                  <c:v>7.5504561763351115E-4</c:v>
                </c:pt>
                <c:pt idx="64">
                  <c:v>6.4547890652579183E-4</c:v>
                </c:pt>
                <c:pt idx="65">
                  <c:v>6.7018435677556384E-4</c:v>
                </c:pt>
                <c:pt idx="66">
                  <c:v>8.5010277859453903E-4</c:v>
                </c:pt>
                <c:pt idx="67">
                  <c:v>4.9661876502081568E-4</c:v>
                </c:pt>
                <c:pt idx="68">
                  <c:v>8.4665185855965026E-4</c:v>
                </c:pt>
                <c:pt idx="69">
                  <c:v>6.0226397608888866E-4</c:v>
                </c:pt>
                <c:pt idx="70">
                  <c:v>7.1269341720533042E-4</c:v>
                </c:pt>
                <c:pt idx="71">
                  <c:v>5.1842230524124942E-4</c:v>
                </c:pt>
                <c:pt idx="72">
                  <c:v>3.389744634270318E-4</c:v>
                </c:pt>
                <c:pt idx="73">
                  <c:v>1.89879031919677E-4</c:v>
                </c:pt>
                <c:pt idx="74">
                  <c:v>3.3858231342306715E-4</c:v>
                </c:pt>
                <c:pt idx="75">
                  <c:v>3.1442587317884559E-4</c:v>
                </c:pt>
                <c:pt idx="76">
                  <c:v>1.8603596188082356E-4</c:v>
                </c:pt>
                <c:pt idx="77">
                  <c:v>2.5874057261586714E-4</c:v>
                </c:pt>
                <c:pt idx="78">
                  <c:v>1.8627125188320234E-4</c:v>
                </c:pt>
                <c:pt idx="79">
                  <c:v>2.4038795243032216E-4</c:v>
                </c:pt>
                <c:pt idx="80">
                  <c:v>1.3529175136779961E-4</c:v>
                </c:pt>
                <c:pt idx="81">
                  <c:v>2.0807479210363611E-4</c:v>
                </c:pt>
                <c:pt idx="82">
                  <c:v>1.01409991025255E-4</c:v>
                </c:pt>
                <c:pt idx="83">
                  <c:v>2.8062254283709392E-4</c:v>
                </c:pt>
                <c:pt idx="84">
                  <c:v>1.5387966155572336E-4</c:v>
                </c:pt>
                <c:pt idx="85">
                  <c:v>3.0093591304246212E-4</c:v>
                </c:pt>
                <c:pt idx="86">
                  <c:v>1.565462815826829E-4</c:v>
                </c:pt>
                <c:pt idx="87">
                  <c:v>1.3795837139475911E-4</c:v>
                </c:pt>
                <c:pt idx="88">
                  <c:v>1.6329126165087464E-4</c:v>
                </c:pt>
                <c:pt idx="89">
                  <c:v>1.0337074104507819E-4</c:v>
                </c:pt>
                <c:pt idx="90">
                  <c:v>6.7136080678745777E-5</c:v>
                </c:pt>
                <c:pt idx="91">
                  <c:v>1.7254600174444005E-4</c:v>
                </c:pt>
                <c:pt idx="92">
                  <c:v>1.5772273159457681E-4</c:v>
                </c:pt>
                <c:pt idx="93">
                  <c:v>7.2312460731078961E-5</c:v>
                </c:pt>
                <c:pt idx="94">
                  <c:v>3.5136640355231436E-5</c:v>
                </c:pt>
                <c:pt idx="95">
                  <c:v>5.5842160564564247E-5</c:v>
                </c:pt>
                <c:pt idx="96">
                  <c:v>6.3998880647028682E-5</c:v>
                </c:pt>
                <c:pt idx="97">
                  <c:v>5.2861820534433003E-5</c:v>
                </c:pt>
                <c:pt idx="98">
                  <c:v>2.705835027355992E-5</c:v>
                </c:pt>
                <c:pt idx="99">
                  <c:v>7.1449730722356769E-5</c:v>
                </c:pt>
                <c:pt idx="100">
                  <c:v>9.9527671006224743E-5</c:v>
                </c:pt>
                <c:pt idx="101">
                  <c:v>4.9489330500337133E-5</c:v>
                </c:pt>
                <c:pt idx="102">
                  <c:v>7.4743790755659709E-5</c:v>
                </c:pt>
                <c:pt idx="103">
                  <c:v>8.3998530849225151E-5</c:v>
                </c:pt>
                <c:pt idx="104">
                  <c:v>8.4469110853982698E-5</c:v>
                </c:pt>
                <c:pt idx="105">
                  <c:v>9.121409092217445E-5</c:v>
                </c:pt>
                <c:pt idx="106">
                  <c:v>5.7175470578044001E-5</c:v>
                </c:pt>
                <c:pt idx="107">
                  <c:v>4.3528650440074652E-5</c:v>
                </c:pt>
                <c:pt idx="108">
                  <c:v>5.5999020566150091E-5</c:v>
                </c:pt>
                <c:pt idx="109">
                  <c:v>6.9959560707291157E-5</c:v>
                </c:pt>
                <c:pt idx="110">
                  <c:v>6.9175260699361879E-5</c:v>
                </c:pt>
                <c:pt idx="111">
                  <c:v>6.1175400618483289E-5</c:v>
                </c:pt>
                <c:pt idx="112">
                  <c:v>8.9096480900765406E-5</c:v>
                </c:pt>
                <c:pt idx="113">
                  <c:v>2.7136780274352846E-5</c:v>
                </c:pt>
                <c:pt idx="114">
                  <c:v>3.5920940363160707E-5</c:v>
                </c:pt>
                <c:pt idx="115">
                  <c:v>2.0862380210918662E-5</c:v>
                </c:pt>
                <c:pt idx="116">
                  <c:v>2.8862240291797245E-5</c:v>
                </c:pt>
                <c:pt idx="117">
                  <c:v>7.4508500753280935E-6</c:v>
                </c:pt>
                <c:pt idx="118">
                  <c:v>1.3176240133211786E-5</c:v>
                </c:pt>
                <c:pt idx="119">
                  <c:v>6.5096900658129657E-6</c:v>
                </c:pt>
                <c:pt idx="120">
                  <c:v>4.7214860477342231E-5</c:v>
                </c:pt>
                <c:pt idx="121">
                  <c:v>1.9764360199817682E-5</c:v>
                </c:pt>
                <c:pt idx="122">
                  <c:v>1.3803680139555205E-5</c:v>
                </c:pt>
                <c:pt idx="123">
                  <c:v>1.4509550146691552E-5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6.5881200666058931E-6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6.5881200666058931E-6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26D-4410-B6CB-FFA854668F3D}"/>
            </c:ext>
          </c:extLst>
        </c:ser>
        <c:ser>
          <c:idx val="7"/>
          <c:order val="6"/>
          <c:tx>
            <c:strRef>
              <c:f>'TLF GC - r0'!$DP$7</c:f>
              <c:strCache>
                <c:ptCount val="1"/>
                <c:pt idx="0">
                  <c:v>NHBNW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r0'!$DP$8:$DP$158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2.0620824033235466E-2</c:v>
                </c:pt>
                <c:pt idx="2">
                  <c:v>5.7913088264933098E-2</c:v>
                </c:pt>
                <c:pt idx="3">
                  <c:v>8.7053968810188967E-2</c:v>
                </c:pt>
                <c:pt idx="4">
                  <c:v>0.10620590834975031</c:v>
                </c:pt>
                <c:pt idx="5">
                  <c:v>9.9192460746535704E-2</c:v>
                </c:pt>
                <c:pt idx="6">
                  <c:v>8.2877563889544315E-2</c:v>
                </c:pt>
                <c:pt idx="7">
                  <c:v>7.017479300876639E-2</c:v>
                </c:pt>
                <c:pt idx="8">
                  <c:v>5.7682826477200848E-2</c:v>
                </c:pt>
                <c:pt idx="9">
                  <c:v>4.4769370293401362E-2</c:v>
                </c:pt>
                <c:pt idx="10">
                  <c:v>3.78496252697074E-2</c:v>
                </c:pt>
                <c:pt idx="11">
                  <c:v>3.3953560901061663E-2</c:v>
                </c:pt>
                <c:pt idx="12">
                  <c:v>3.1475971577960025E-2</c:v>
                </c:pt>
                <c:pt idx="13">
                  <c:v>2.8411563898300841E-2</c:v>
                </c:pt>
                <c:pt idx="14">
                  <c:v>2.5741119746089808E-2</c:v>
                </c:pt>
                <c:pt idx="15">
                  <c:v>2.4047356997978865E-2</c:v>
                </c:pt>
                <c:pt idx="16">
                  <c:v>2.1221676612953856E-2</c:v>
                </c:pt>
                <c:pt idx="17">
                  <c:v>1.7549564583927538E-2</c:v>
                </c:pt>
                <c:pt idx="18">
                  <c:v>1.5154487498410562E-2</c:v>
                </c:pt>
                <c:pt idx="19">
                  <c:v>1.3274033868403189E-2</c:v>
                </c:pt>
                <c:pt idx="20">
                  <c:v>1.1800691756251015E-2</c:v>
                </c:pt>
                <c:pt idx="21">
                  <c:v>1.0678615271110433E-2</c:v>
                </c:pt>
                <c:pt idx="22">
                  <c:v>9.152337286112186E-3</c:v>
                </c:pt>
                <c:pt idx="23">
                  <c:v>8.2219780775910495E-3</c:v>
                </c:pt>
                <c:pt idx="24">
                  <c:v>7.1506681791529266E-3</c:v>
                </c:pt>
                <c:pt idx="25">
                  <c:v>6.2291183887516043E-3</c:v>
                </c:pt>
                <c:pt idx="26">
                  <c:v>5.4897357249959955E-3</c:v>
                </c:pt>
                <c:pt idx="27">
                  <c:v>4.7237528512720072E-3</c:v>
                </c:pt>
                <c:pt idx="28">
                  <c:v>4.0974772961387866E-3</c:v>
                </c:pt>
                <c:pt idx="29">
                  <c:v>3.6886859042577348E-3</c:v>
                </c:pt>
                <c:pt idx="30">
                  <c:v>3.3581343144467816E-3</c:v>
                </c:pt>
                <c:pt idx="31">
                  <c:v>3.2197232766003714E-3</c:v>
                </c:pt>
                <c:pt idx="32">
                  <c:v>3.0005195572587497E-3</c:v>
                </c:pt>
                <c:pt idx="33">
                  <c:v>2.8553228865362671E-3</c:v>
                </c:pt>
                <c:pt idx="34">
                  <c:v>2.630259449135973E-3</c:v>
                </c:pt>
                <c:pt idx="35">
                  <c:v>2.4609889931611526E-3</c:v>
                </c:pt>
                <c:pt idx="36">
                  <c:v>2.3529611886799182E-3</c:v>
                </c:pt>
                <c:pt idx="37">
                  <c:v>2.1755955917301352E-3</c:v>
                </c:pt>
                <c:pt idx="38">
                  <c:v>2.1673417225007621E-3</c:v>
                </c:pt>
                <c:pt idx="39">
                  <c:v>2.0770385730954251E-3</c:v>
                </c:pt>
                <c:pt idx="40">
                  <c:v>1.9617489509748862E-3</c:v>
                </c:pt>
                <c:pt idx="41">
                  <c:v>1.7814601086730344E-3</c:v>
                </c:pt>
                <c:pt idx="42">
                  <c:v>1.6995298746878785E-3</c:v>
                </c:pt>
                <c:pt idx="43">
                  <c:v>1.4966883929051268E-3</c:v>
                </c:pt>
                <c:pt idx="44">
                  <c:v>1.4519534798702874E-3</c:v>
                </c:pt>
                <c:pt idx="45">
                  <c:v>1.3894013202778105E-3</c:v>
                </c:pt>
                <c:pt idx="46">
                  <c:v>1.3110424720169027E-3</c:v>
                </c:pt>
                <c:pt idx="47">
                  <c:v>1.1916920520543487E-3</c:v>
                </c:pt>
                <c:pt idx="48">
                  <c:v>1.134404379566504E-3</c:v>
                </c:pt>
                <c:pt idx="49">
                  <c:v>1.0210856332715688E-3</c:v>
                </c:pt>
                <c:pt idx="50">
                  <c:v>9.7702531531797601E-4</c:v>
                </c:pt>
                <c:pt idx="51">
                  <c:v>9.1672180599632177E-4</c:v>
                </c:pt>
                <c:pt idx="52">
                  <c:v>8.5797912450970976E-4</c:v>
                </c:pt>
                <c:pt idx="53">
                  <c:v>8.1274157200256843E-4</c:v>
                </c:pt>
                <c:pt idx="54">
                  <c:v>7.4727939441255622E-4</c:v>
                </c:pt>
                <c:pt idx="55">
                  <c:v>6.887218958894233E-4</c:v>
                </c:pt>
                <c:pt idx="56">
                  <c:v>6.5384136198260139E-4</c:v>
                </c:pt>
                <c:pt idx="57">
                  <c:v>6.2056133797442378E-4</c:v>
                </c:pt>
                <c:pt idx="58">
                  <c:v>5.5885572907213906E-4</c:v>
                </c:pt>
                <c:pt idx="59">
                  <c:v>5.3667345551819878E-4</c:v>
                </c:pt>
                <c:pt idx="60">
                  <c:v>5.0265269965610315E-4</c:v>
                </c:pt>
                <c:pt idx="61">
                  <c:v>4.5594691079565996E-4</c:v>
                </c:pt>
                <c:pt idx="62">
                  <c:v>4.3447891438656931E-4</c:v>
                </c:pt>
                <c:pt idx="63">
                  <c:v>3.8889745066153752E-4</c:v>
                </c:pt>
                <c:pt idx="64">
                  <c:v>3.5856712671449812E-4</c:v>
                </c:pt>
                <c:pt idx="65">
                  <c:v>3.2352786455326507E-4</c:v>
                </c:pt>
                <c:pt idx="66">
                  <c:v>2.9675569897593947E-4</c:v>
                </c:pt>
                <c:pt idx="67">
                  <c:v>2.57444001300143E-4</c:v>
                </c:pt>
                <c:pt idx="68">
                  <c:v>2.4769544100839943E-4</c:v>
                </c:pt>
                <c:pt idx="69">
                  <c:v>2.1807939420620965E-4</c:v>
                </c:pt>
                <c:pt idx="70">
                  <c:v>1.9936268754024332E-4</c:v>
                </c:pt>
                <c:pt idx="71">
                  <c:v>1.8577819443356668E-4</c:v>
                </c:pt>
                <c:pt idx="72">
                  <c:v>1.5841079790219968E-4</c:v>
                </c:pt>
                <c:pt idx="73">
                  <c:v>1.4331838637861839E-4</c:v>
                </c:pt>
                <c:pt idx="74">
                  <c:v>1.3991895626331568E-4</c:v>
                </c:pt>
                <c:pt idx="75">
                  <c:v>1.251175465394879E-4</c:v>
                </c:pt>
                <c:pt idx="76">
                  <c:v>1.0980026998882428E-4</c:v>
                </c:pt>
                <c:pt idx="77">
                  <c:v>1.123266947048664E-4</c:v>
                </c:pt>
                <c:pt idx="78">
                  <c:v>8.9033323370048959E-5</c:v>
                </c:pt>
                <c:pt idx="79">
                  <c:v>8.3372015629389182E-5</c:v>
                </c:pt>
                <c:pt idx="80">
                  <c:v>7.761811640698964E-5</c:v>
                </c:pt>
                <c:pt idx="81">
                  <c:v>6.8888062414383444E-5</c:v>
                </c:pt>
                <c:pt idx="82">
                  <c:v>6.2750569910490593E-5</c:v>
                </c:pt>
                <c:pt idx="83">
                  <c:v>4.9906808657732091E-5</c:v>
                </c:pt>
                <c:pt idx="84">
                  <c:v>4.9708398339718313E-5</c:v>
                </c:pt>
                <c:pt idx="85">
                  <c:v>4.7592021614238029E-5</c:v>
                </c:pt>
                <c:pt idx="86">
                  <c:v>3.8954559103371585E-5</c:v>
                </c:pt>
                <c:pt idx="87">
                  <c:v>3.242024596345119E-5</c:v>
                </c:pt>
                <c:pt idx="88">
                  <c:v>3.2605428926930714E-5</c:v>
                </c:pt>
                <c:pt idx="89">
                  <c:v>2.9285362938833513E-5</c:v>
                </c:pt>
                <c:pt idx="90">
                  <c:v>2.7512897431243766E-5</c:v>
                </c:pt>
                <c:pt idx="91">
                  <c:v>2.2605548899036349E-5</c:v>
                </c:pt>
                <c:pt idx="92">
                  <c:v>2.2724595089844614E-5</c:v>
                </c:pt>
                <c:pt idx="93">
                  <c:v>1.8161157775527741E-5</c:v>
                </c:pt>
                <c:pt idx="94">
                  <c:v>1.9497120583487172E-5</c:v>
                </c:pt>
                <c:pt idx="95">
                  <c:v>1.6044781050047447E-5</c:v>
                </c:pt>
                <c:pt idx="96">
                  <c:v>1.3915176970032907E-5</c:v>
                </c:pt>
                <c:pt idx="97">
                  <c:v>1.0528974209264444E-5</c:v>
                </c:pt>
                <c:pt idx="98">
                  <c:v>7.2618176393042456E-6</c:v>
                </c:pt>
                <c:pt idx="99">
                  <c:v>3.3465206971657089E-6</c:v>
                </c:pt>
                <c:pt idx="100">
                  <c:v>2.7116076795216215E-6</c:v>
                </c:pt>
                <c:pt idx="101">
                  <c:v>1.8386022802610018E-6</c:v>
                </c:pt>
                <c:pt idx="102">
                  <c:v>1.4550089987676995E-6</c:v>
                </c:pt>
                <c:pt idx="103">
                  <c:v>1.1640071990141596E-6</c:v>
                </c:pt>
                <c:pt idx="104">
                  <c:v>6.8782243578109426E-7</c:v>
                </c:pt>
                <c:pt idx="105">
                  <c:v>1.9841031801377723E-7</c:v>
                </c:pt>
                <c:pt idx="106">
                  <c:v>1.3227354534251813E-8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26D-4410-B6CB-FFA854668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408628323633458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Cost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06431732798106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GC - r0'!$DQ$7</c:f>
              <c:strCache>
                <c:ptCount val="1"/>
                <c:pt idx="0">
                  <c:v>MD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r0'!$DQ$8:$DQ$158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2.0460025253809173E-5</c:v>
                </c:pt>
                <c:pt idx="2">
                  <c:v>1.9222193725953719E-4</c:v>
                </c:pt>
                <c:pt idx="3">
                  <c:v>2.4645123419475843E-3</c:v>
                </c:pt>
                <c:pt idx="4">
                  <c:v>6.1342224714707972E-3</c:v>
                </c:pt>
                <c:pt idx="5">
                  <c:v>1.6400347042948359E-2</c:v>
                </c:pt>
                <c:pt idx="6">
                  <c:v>1.4751371307617608E-2</c:v>
                </c:pt>
                <c:pt idx="7">
                  <c:v>9.0155055278384744E-3</c:v>
                </c:pt>
                <c:pt idx="8">
                  <c:v>1.3969389142417021E-2</c:v>
                </c:pt>
                <c:pt idx="9">
                  <c:v>1.924582505512187E-2</c:v>
                </c:pt>
                <c:pt idx="10">
                  <c:v>1.8069066702649034E-2</c:v>
                </c:pt>
                <c:pt idx="11">
                  <c:v>2.3631533768402133E-2</c:v>
                </c:pt>
                <c:pt idx="12">
                  <c:v>1.5154229204865109E-2</c:v>
                </c:pt>
                <c:pt idx="13">
                  <c:v>1.6964020738690799E-2</c:v>
                </c:pt>
                <c:pt idx="14">
                  <c:v>2.3466932865235244E-2</c:v>
                </c:pt>
                <c:pt idx="15">
                  <c:v>2.5912315083570513E-2</c:v>
                </c:pt>
                <c:pt idx="16">
                  <c:v>2.5037751304096439E-2</c:v>
                </c:pt>
                <c:pt idx="17">
                  <c:v>2.6176249409344651E-2</c:v>
                </c:pt>
                <c:pt idx="18">
                  <c:v>2.7436689265105566E-2</c:v>
                </c:pt>
                <c:pt idx="19">
                  <c:v>2.4346407050770229E-2</c:v>
                </c:pt>
                <c:pt idx="20">
                  <c:v>3.0854024983123039E-2</c:v>
                </c:pt>
                <c:pt idx="21">
                  <c:v>2.9735986903128637E-2</c:v>
                </c:pt>
                <c:pt idx="22">
                  <c:v>2.5429867688085698E-2</c:v>
                </c:pt>
                <c:pt idx="23">
                  <c:v>2.9308167775071493E-2</c:v>
                </c:pt>
                <c:pt idx="24">
                  <c:v>2.3628464764614065E-2</c:v>
                </c:pt>
                <c:pt idx="25">
                  <c:v>2.6620948058236192E-2</c:v>
                </c:pt>
                <c:pt idx="26">
                  <c:v>2.2412013963148843E-2</c:v>
                </c:pt>
                <c:pt idx="27">
                  <c:v>2.3620485354765079E-2</c:v>
                </c:pt>
                <c:pt idx="28">
                  <c:v>2.0123969339015356E-2</c:v>
                </c:pt>
                <c:pt idx="29">
                  <c:v>2.146788609781182E-2</c:v>
                </c:pt>
                <c:pt idx="30">
                  <c:v>2.4193775262376812E-2</c:v>
                </c:pt>
                <c:pt idx="31">
                  <c:v>2.1203644871658871E-2</c:v>
                </c:pt>
                <c:pt idx="32">
                  <c:v>1.9046135208644691E-2</c:v>
                </c:pt>
                <c:pt idx="33">
                  <c:v>1.5243639515224257E-2</c:v>
                </c:pt>
                <c:pt idx="34">
                  <c:v>1.4373883841684828E-2</c:v>
                </c:pt>
                <c:pt idx="35">
                  <c:v>1.2729716212288722E-2</c:v>
                </c:pt>
                <c:pt idx="36">
                  <c:v>1.2065072291918734E-2</c:v>
                </c:pt>
                <c:pt idx="37">
                  <c:v>1.0607397792711099E-2</c:v>
                </c:pt>
                <c:pt idx="38">
                  <c:v>9.0728958986754094E-3</c:v>
                </c:pt>
                <c:pt idx="39">
                  <c:v>7.8245274578142409E-3</c:v>
                </c:pt>
                <c:pt idx="40">
                  <c:v>7.8434529811740161E-3</c:v>
                </c:pt>
                <c:pt idx="41">
                  <c:v>6.3182603986288114E-3</c:v>
                </c:pt>
                <c:pt idx="42">
                  <c:v>6.1652194097303178E-3</c:v>
                </c:pt>
                <c:pt idx="43">
                  <c:v>6.5225537507880961E-3</c:v>
                </c:pt>
                <c:pt idx="44">
                  <c:v>6.3629655538083845E-3</c:v>
                </c:pt>
                <c:pt idx="45">
                  <c:v>4.7405878513075853E-3</c:v>
                </c:pt>
                <c:pt idx="46">
                  <c:v>6.0284441409086042E-3</c:v>
                </c:pt>
                <c:pt idx="47">
                  <c:v>5.9185738052956486E-3</c:v>
                </c:pt>
                <c:pt idx="48">
                  <c:v>4.7193094250436241E-3</c:v>
                </c:pt>
                <c:pt idx="49">
                  <c:v>5.7622592123565469E-3</c:v>
                </c:pt>
                <c:pt idx="50">
                  <c:v>6.0920748194479507E-3</c:v>
                </c:pt>
                <c:pt idx="51">
                  <c:v>4.5194149783139084E-3</c:v>
                </c:pt>
                <c:pt idx="52">
                  <c:v>4.9508146107904751E-3</c:v>
                </c:pt>
                <c:pt idx="53">
                  <c:v>4.7406901514338547E-3</c:v>
                </c:pt>
                <c:pt idx="54">
                  <c:v>5.3887614513482606E-3</c:v>
                </c:pt>
                <c:pt idx="55">
                  <c:v>5.0707103587777965E-3</c:v>
                </c:pt>
                <c:pt idx="56">
                  <c:v>5.9891608924212908E-3</c:v>
                </c:pt>
                <c:pt idx="57">
                  <c:v>5.5227746167607105E-3</c:v>
                </c:pt>
                <c:pt idx="58">
                  <c:v>6.2067532609955513E-3</c:v>
                </c:pt>
                <c:pt idx="59">
                  <c:v>6.0535076718445206E-3</c:v>
                </c:pt>
                <c:pt idx="60">
                  <c:v>6.2731460429441624E-3</c:v>
                </c:pt>
                <c:pt idx="61">
                  <c:v>6.8569728635616061E-3</c:v>
                </c:pt>
                <c:pt idx="62">
                  <c:v>5.7524384002347181E-3</c:v>
                </c:pt>
                <c:pt idx="63">
                  <c:v>5.6871709196750679E-3</c:v>
                </c:pt>
                <c:pt idx="64">
                  <c:v>5.8700835454441203E-3</c:v>
                </c:pt>
                <c:pt idx="65">
                  <c:v>5.8082942691776171E-3</c:v>
                </c:pt>
                <c:pt idx="66">
                  <c:v>6.2078785623845096E-3</c:v>
                </c:pt>
                <c:pt idx="67">
                  <c:v>5.8366314041541426E-3</c:v>
                </c:pt>
                <c:pt idx="68">
                  <c:v>4.4923054448526116E-3</c:v>
                </c:pt>
                <c:pt idx="69">
                  <c:v>4.4464749882840784E-3</c:v>
                </c:pt>
                <c:pt idx="70">
                  <c:v>3.6624468205581112E-3</c:v>
                </c:pt>
                <c:pt idx="71">
                  <c:v>3.9064326217097857E-3</c:v>
                </c:pt>
                <c:pt idx="72">
                  <c:v>3.9356904578227332E-3</c:v>
                </c:pt>
                <c:pt idx="73">
                  <c:v>4.3660670890366092E-3</c:v>
                </c:pt>
                <c:pt idx="74">
                  <c:v>4.0924142512669109E-3</c:v>
                </c:pt>
                <c:pt idx="75">
                  <c:v>4.0444354920467288E-3</c:v>
                </c:pt>
                <c:pt idx="76">
                  <c:v>4.3086767181996742E-3</c:v>
                </c:pt>
                <c:pt idx="77">
                  <c:v>4.1855073661717429E-3</c:v>
                </c:pt>
                <c:pt idx="78">
                  <c:v>4.0618265135124662E-3</c:v>
                </c:pt>
                <c:pt idx="79">
                  <c:v>3.5742641117141936E-3</c:v>
                </c:pt>
                <c:pt idx="80">
                  <c:v>3.6314498822985907E-3</c:v>
                </c:pt>
                <c:pt idx="81">
                  <c:v>3.9881704225987538E-3</c:v>
                </c:pt>
                <c:pt idx="82">
                  <c:v>4.5440693087447489E-3</c:v>
                </c:pt>
                <c:pt idx="83">
                  <c:v>3.9039774186793285E-3</c:v>
                </c:pt>
                <c:pt idx="84">
                  <c:v>3.3916583863239469E-3</c:v>
                </c:pt>
                <c:pt idx="85">
                  <c:v>3.4900711077947687E-3</c:v>
                </c:pt>
                <c:pt idx="86">
                  <c:v>3.9446928689344093E-3</c:v>
                </c:pt>
                <c:pt idx="87">
                  <c:v>3.7267935999813406E-3</c:v>
                </c:pt>
                <c:pt idx="88">
                  <c:v>3.6098645556558217E-3</c:v>
                </c:pt>
                <c:pt idx="89">
                  <c:v>2.8795439542211032E-3</c:v>
                </c:pt>
                <c:pt idx="90">
                  <c:v>2.6637929879196852E-3</c:v>
                </c:pt>
                <c:pt idx="91">
                  <c:v>2.3156656582261227E-3</c:v>
                </c:pt>
                <c:pt idx="92">
                  <c:v>2.1959745104913387E-3</c:v>
                </c:pt>
                <c:pt idx="93">
                  <c:v>2.0250309994957628E-3</c:v>
                </c:pt>
                <c:pt idx="94">
                  <c:v>1.8485632816816588E-3</c:v>
                </c:pt>
                <c:pt idx="95">
                  <c:v>2.0954134863688666E-3</c:v>
                </c:pt>
                <c:pt idx="96">
                  <c:v>1.8630898996118636E-3</c:v>
                </c:pt>
                <c:pt idx="97">
                  <c:v>1.7262123306638801E-3</c:v>
                </c:pt>
                <c:pt idx="98">
                  <c:v>1.3653997853129553E-3</c:v>
                </c:pt>
                <c:pt idx="99">
                  <c:v>1.210824294520427E-3</c:v>
                </c:pt>
                <c:pt idx="100">
                  <c:v>1.2734319717970829E-3</c:v>
                </c:pt>
                <c:pt idx="101">
                  <c:v>1.1311324961568402E-3</c:v>
                </c:pt>
                <c:pt idx="102">
                  <c:v>1.201719583282482E-3</c:v>
                </c:pt>
                <c:pt idx="103">
                  <c:v>1.0444842892069583E-3</c:v>
                </c:pt>
                <c:pt idx="104">
                  <c:v>1.0463256914798012E-3</c:v>
                </c:pt>
                <c:pt idx="105">
                  <c:v>6.6310941847595533E-4</c:v>
                </c:pt>
                <c:pt idx="106">
                  <c:v>9.4034276066506971E-4</c:v>
                </c:pt>
                <c:pt idx="107">
                  <c:v>9.0249171394552266E-4</c:v>
                </c:pt>
                <c:pt idx="108">
                  <c:v>8.3333682858764766E-4</c:v>
                </c:pt>
                <c:pt idx="109">
                  <c:v>6.150283591295038E-4</c:v>
                </c:pt>
                <c:pt idx="110">
                  <c:v>6.1308465673039192E-4</c:v>
                </c:pt>
                <c:pt idx="111">
                  <c:v>7.3830001128370412E-4</c:v>
                </c:pt>
                <c:pt idx="112">
                  <c:v>8.5226235194742119E-4</c:v>
                </c:pt>
                <c:pt idx="113">
                  <c:v>6.2914577655463213E-4</c:v>
                </c:pt>
                <c:pt idx="114">
                  <c:v>6.7088422807240282E-4</c:v>
                </c:pt>
                <c:pt idx="115">
                  <c:v>8.2576661924373823E-4</c:v>
                </c:pt>
                <c:pt idx="116">
                  <c:v>6.8264874259334305E-4</c:v>
                </c:pt>
                <c:pt idx="117">
                  <c:v>6.9226495446263344E-4</c:v>
                </c:pt>
                <c:pt idx="118">
                  <c:v>6.3671598589854156E-4</c:v>
                </c:pt>
                <c:pt idx="119">
                  <c:v>6.31089478953744E-4</c:v>
                </c:pt>
                <c:pt idx="120">
                  <c:v>5.8147391771325673E-4</c:v>
                </c:pt>
                <c:pt idx="121">
                  <c:v>4.5656546353875168E-4</c:v>
                </c:pt>
                <c:pt idx="122">
                  <c:v>5.637759958687118E-4</c:v>
                </c:pt>
                <c:pt idx="123">
                  <c:v>5.0863622780969605E-4</c:v>
                </c:pt>
                <c:pt idx="124">
                  <c:v>5.5160228084269534E-4</c:v>
                </c:pt>
                <c:pt idx="125">
                  <c:v>4.7937839169674896E-4</c:v>
                </c:pt>
                <c:pt idx="126">
                  <c:v>4.665908759131182E-4</c:v>
                </c:pt>
                <c:pt idx="127">
                  <c:v>3.9232098424179086E-4</c:v>
                </c:pt>
                <c:pt idx="128">
                  <c:v>3.3769271681412038E-4</c:v>
                </c:pt>
                <c:pt idx="129">
                  <c:v>4.0214179636361937E-4</c:v>
                </c:pt>
                <c:pt idx="130">
                  <c:v>4.1359941050575245E-4</c:v>
                </c:pt>
                <c:pt idx="131">
                  <c:v>2.8388285039660232E-4</c:v>
                </c:pt>
                <c:pt idx="132">
                  <c:v>2.3068678473669844E-4</c:v>
                </c:pt>
                <c:pt idx="133">
                  <c:v>1.5488239117133546E-4</c:v>
                </c:pt>
                <c:pt idx="134">
                  <c:v>1.1467844154760043E-4</c:v>
                </c:pt>
                <c:pt idx="135">
                  <c:v>9.8208121218284033E-5</c:v>
                </c:pt>
                <c:pt idx="136">
                  <c:v>9.5343717682750751E-5</c:v>
                </c:pt>
                <c:pt idx="137">
                  <c:v>9.7901220839476897E-5</c:v>
                </c:pt>
                <c:pt idx="138">
                  <c:v>1.1181403801206714E-4</c:v>
                </c:pt>
                <c:pt idx="139">
                  <c:v>9.8515021597091169E-5</c:v>
                </c:pt>
                <c:pt idx="140">
                  <c:v>8.1635500762698615E-5</c:v>
                </c:pt>
                <c:pt idx="141">
                  <c:v>4.2761452780461175E-5</c:v>
                </c:pt>
                <c:pt idx="142">
                  <c:v>2.618883232487574E-5</c:v>
                </c:pt>
                <c:pt idx="143">
                  <c:v>3.0178537249368533E-5</c:v>
                </c:pt>
                <c:pt idx="144">
                  <c:v>3.365674154251609E-5</c:v>
                </c:pt>
                <c:pt idx="145">
                  <c:v>2.6291132451144792E-5</c:v>
                </c:pt>
                <c:pt idx="146">
                  <c:v>1.7391021465737797E-5</c:v>
                </c:pt>
                <c:pt idx="147">
                  <c:v>8.9001109854069909E-6</c:v>
                </c:pt>
                <c:pt idx="148">
                  <c:v>7.4679092176403484E-6</c:v>
                </c:pt>
                <c:pt idx="149">
                  <c:v>5.0127061871832479E-6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FE4-427A-AD0F-344248BDBAC6}"/>
            </c:ext>
          </c:extLst>
        </c:ser>
        <c:ser>
          <c:idx val="5"/>
          <c:order val="1"/>
          <c:tx>
            <c:strRef>
              <c:f>'TLF GC - r0'!$DR$7</c:f>
              <c:strCache>
                <c:ptCount val="1"/>
                <c:pt idx="0">
                  <c:v>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r0'!$DR$8:$DR$158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4.3207005295791944E-5</c:v>
                </c:pt>
                <c:pt idx="2">
                  <c:v>1.4889880812675757E-3</c:v>
                </c:pt>
                <c:pt idx="3">
                  <c:v>4.6441663074973209E-3</c:v>
                </c:pt>
                <c:pt idx="4">
                  <c:v>1.1607641985687275E-2</c:v>
                </c:pt>
                <c:pt idx="5">
                  <c:v>1.9563278526225043E-2</c:v>
                </c:pt>
                <c:pt idx="6">
                  <c:v>1.5881401571241412E-2</c:v>
                </c:pt>
                <c:pt idx="7">
                  <c:v>6.7855268267495075E-3</c:v>
                </c:pt>
                <c:pt idx="8">
                  <c:v>1.184320017752211E-2</c:v>
                </c:pt>
                <c:pt idx="9">
                  <c:v>1.6785441479578552E-2</c:v>
                </c:pt>
                <c:pt idx="10">
                  <c:v>1.9120433392934101E-2</c:v>
                </c:pt>
                <c:pt idx="11">
                  <c:v>2.2144923763639537E-2</c:v>
                </c:pt>
                <c:pt idx="12">
                  <c:v>1.9664201555878918E-2</c:v>
                </c:pt>
                <c:pt idx="13">
                  <c:v>2.2522584995113868E-2</c:v>
                </c:pt>
                <c:pt idx="14">
                  <c:v>2.2294494680737562E-2</c:v>
                </c:pt>
                <c:pt idx="15">
                  <c:v>2.7031476036648065E-2</c:v>
                </c:pt>
                <c:pt idx="16">
                  <c:v>2.3972420061705992E-2</c:v>
                </c:pt>
                <c:pt idx="17">
                  <c:v>2.9785949295245726E-2</c:v>
                </c:pt>
                <c:pt idx="18">
                  <c:v>3.3664871531170905E-2</c:v>
                </c:pt>
                <c:pt idx="19">
                  <c:v>3.1635529173796702E-2</c:v>
                </c:pt>
                <c:pt idx="20">
                  <c:v>2.6757298249956252E-2</c:v>
                </c:pt>
                <c:pt idx="21">
                  <c:v>3.476126262604709E-2</c:v>
                </c:pt>
                <c:pt idx="22">
                  <c:v>3.1479237166985995E-2</c:v>
                </c:pt>
                <c:pt idx="23">
                  <c:v>3.8920336950630914E-2</c:v>
                </c:pt>
                <c:pt idx="24">
                  <c:v>2.4913479305444717E-2</c:v>
                </c:pt>
                <c:pt idx="25">
                  <c:v>2.8298561473433549E-2</c:v>
                </c:pt>
                <c:pt idx="26">
                  <c:v>2.1859544160759924E-2</c:v>
                </c:pt>
                <c:pt idx="27">
                  <c:v>2.5564144800010232E-2</c:v>
                </c:pt>
                <c:pt idx="28">
                  <c:v>1.840682435978953E-2</c:v>
                </c:pt>
                <c:pt idx="29">
                  <c:v>2.6940901351472445E-2</c:v>
                </c:pt>
                <c:pt idx="30">
                  <c:v>2.0330122857252581E-2</c:v>
                </c:pt>
                <c:pt idx="31">
                  <c:v>1.9088534887789801E-2</c:v>
                </c:pt>
                <c:pt idx="32">
                  <c:v>1.7693001958717567E-2</c:v>
                </c:pt>
                <c:pt idx="33">
                  <c:v>1.4895535062751503E-2</c:v>
                </c:pt>
                <c:pt idx="34">
                  <c:v>1.2460260223524236E-2</c:v>
                </c:pt>
                <c:pt idx="35">
                  <c:v>1.4895428378787807E-2</c:v>
                </c:pt>
                <c:pt idx="36">
                  <c:v>1.0288921510474228E-2</c:v>
                </c:pt>
                <c:pt idx="37">
                  <c:v>8.5337569397918363E-3</c:v>
                </c:pt>
                <c:pt idx="38">
                  <c:v>7.8131067650435027E-3</c:v>
                </c:pt>
                <c:pt idx="39">
                  <c:v>7.3598066033106141E-3</c:v>
                </c:pt>
                <c:pt idx="40">
                  <c:v>5.07751656801956E-3</c:v>
                </c:pt>
                <c:pt idx="41">
                  <c:v>5.0424175439644598E-3</c:v>
                </c:pt>
                <c:pt idx="42">
                  <c:v>4.7615186675599649E-3</c:v>
                </c:pt>
                <c:pt idx="43">
                  <c:v>5.1531554982781188E-3</c:v>
                </c:pt>
                <c:pt idx="44">
                  <c:v>4.5431365938797532E-3</c:v>
                </c:pt>
                <c:pt idx="45">
                  <c:v>4.5627664431993229E-3</c:v>
                </c:pt>
                <c:pt idx="46">
                  <c:v>3.9951010723872022E-3</c:v>
                </c:pt>
                <c:pt idx="47">
                  <c:v>4.3003238925137721E-3</c:v>
                </c:pt>
                <c:pt idx="48">
                  <c:v>4.8237154183931666E-3</c:v>
                </c:pt>
                <c:pt idx="49">
                  <c:v>4.4205567195961361E-3</c:v>
                </c:pt>
                <c:pt idx="50">
                  <c:v>4.1282426590764565E-3</c:v>
                </c:pt>
                <c:pt idx="51">
                  <c:v>3.653499020641212E-3</c:v>
                </c:pt>
                <c:pt idx="52">
                  <c:v>3.5961030481742092E-3</c:v>
                </c:pt>
                <c:pt idx="53">
                  <c:v>3.7060942147420155E-3</c:v>
                </c:pt>
                <c:pt idx="54">
                  <c:v>4.3345694448593255E-3</c:v>
                </c:pt>
                <c:pt idx="55">
                  <c:v>5.3181955901116752E-3</c:v>
                </c:pt>
                <c:pt idx="56">
                  <c:v>4.3816170728480756E-3</c:v>
                </c:pt>
                <c:pt idx="57">
                  <c:v>4.9859817271706974E-3</c:v>
                </c:pt>
                <c:pt idx="58">
                  <c:v>5.3906340014594351E-3</c:v>
                </c:pt>
                <c:pt idx="59">
                  <c:v>5.07463610099984E-3</c:v>
                </c:pt>
                <c:pt idx="60">
                  <c:v>4.8683093152169727E-3</c:v>
                </c:pt>
                <c:pt idx="61">
                  <c:v>4.8615882255042932E-3</c:v>
                </c:pt>
                <c:pt idx="62">
                  <c:v>5.5723167916291484E-3</c:v>
                </c:pt>
                <c:pt idx="63">
                  <c:v>5.573276947302387E-3</c:v>
                </c:pt>
                <c:pt idx="64">
                  <c:v>5.4276533368610141E-3</c:v>
                </c:pt>
                <c:pt idx="65">
                  <c:v>5.4684066109918607E-3</c:v>
                </c:pt>
                <c:pt idx="66">
                  <c:v>5.5863990748366652E-3</c:v>
                </c:pt>
                <c:pt idx="67">
                  <c:v>6.1739076628957428E-3</c:v>
                </c:pt>
                <c:pt idx="68">
                  <c:v>4.5917844813239033E-3</c:v>
                </c:pt>
                <c:pt idx="69">
                  <c:v>5.6736665571377951E-3</c:v>
                </c:pt>
                <c:pt idx="70">
                  <c:v>5.0938392144646372E-3</c:v>
                </c:pt>
                <c:pt idx="71">
                  <c:v>6.5927489043556909E-3</c:v>
                </c:pt>
                <c:pt idx="72">
                  <c:v>5.780670572722189E-3</c:v>
                </c:pt>
                <c:pt idx="73">
                  <c:v>5.5749838907214796E-3</c:v>
                </c:pt>
                <c:pt idx="74">
                  <c:v>4.4780593760268316E-3</c:v>
                </c:pt>
                <c:pt idx="75">
                  <c:v>5.2877906604590812E-3</c:v>
                </c:pt>
                <c:pt idx="76">
                  <c:v>4.6618758454704109E-3</c:v>
                </c:pt>
                <c:pt idx="77">
                  <c:v>4.9340266368520531E-3</c:v>
                </c:pt>
                <c:pt idx="78">
                  <c:v>4.2365268822251705E-3</c:v>
                </c:pt>
                <c:pt idx="79">
                  <c:v>4.2341798350239166E-3</c:v>
                </c:pt>
                <c:pt idx="80">
                  <c:v>4.0622052855502954E-3</c:v>
                </c:pt>
                <c:pt idx="81">
                  <c:v>3.3950037766123137E-3</c:v>
                </c:pt>
                <c:pt idx="82">
                  <c:v>2.1939557133529904E-3</c:v>
                </c:pt>
                <c:pt idx="83">
                  <c:v>1.9908294464809221E-3</c:v>
                </c:pt>
                <c:pt idx="84">
                  <c:v>1.8740105062367439E-3</c:v>
                </c:pt>
                <c:pt idx="85">
                  <c:v>2.3647567392259855E-3</c:v>
                </c:pt>
                <c:pt idx="86">
                  <c:v>3.8390224335038844E-3</c:v>
                </c:pt>
                <c:pt idx="87">
                  <c:v>1.8678228363425316E-3</c:v>
                </c:pt>
                <c:pt idx="88">
                  <c:v>2.921647029705082E-3</c:v>
                </c:pt>
                <c:pt idx="89">
                  <c:v>3.3162710114066486E-3</c:v>
                </c:pt>
                <c:pt idx="90">
                  <c:v>2.2829301390732142E-3</c:v>
                </c:pt>
                <c:pt idx="91">
                  <c:v>1.838698114254257E-3</c:v>
                </c:pt>
                <c:pt idx="92">
                  <c:v>1.718145235280813E-3</c:v>
                </c:pt>
                <c:pt idx="93">
                  <c:v>1.5288878836888749E-3</c:v>
                </c:pt>
                <c:pt idx="94">
                  <c:v>1.0684398963885342E-3</c:v>
                </c:pt>
                <c:pt idx="95">
                  <c:v>8.9273140818564697E-4</c:v>
                </c:pt>
                <c:pt idx="96">
                  <c:v>6.2378113571480366E-4</c:v>
                </c:pt>
                <c:pt idx="97">
                  <c:v>6.4383772088914652E-4</c:v>
                </c:pt>
                <c:pt idx="98">
                  <c:v>5.7908055492730533E-4</c:v>
                </c:pt>
                <c:pt idx="99">
                  <c:v>4.4625902012913009E-4</c:v>
                </c:pt>
                <c:pt idx="100">
                  <c:v>4.1265357156573639E-4</c:v>
                </c:pt>
                <c:pt idx="101">
                  <c:v>7.39959972176822E-4</c:v>
                </c:pt>
                <c:pt idx="102">
                  <c:v>4.3100321332098626E-4</c:v>
                </c:pt>
                <c:pt idx="103">
                  <c:v>5.0525525205153245E-4</c:v>
                </c:pt>
                <c:pt idx="104">
                  <c:v>4.4124487383554438E-4</c:v>
                </c:pt>
                <c:pt idx="105">
                  <c:v>3.2485266944613941E-4</c:v>
                </c:pt>
                <c:pt idx="106">
                  <c:v>3.5632443873566687E-4</c:v>
                </c:pt>
                <c:pt idx="107">
                  <c:v>4.3516388790502551E-4</c:v>
                </c:pt>
                <c:pt idx="108">
                  <c:v>5.02694836922893E-4</c:v>
                </c:pt>
                <c:pt idx="109">
                  <c:v>7.0880825477837451E-4</c:v>
                </c:pt>
                <c:pt idx="110">
                  <c:v>4.2684253873694707E-4</c:v>
                </c:pt>
                <c:pt idx="111">
                  <c:v>6.2804849426253626E-4</c:v>
                </c:pt>
                <c:pt idx="112">
                  <c:v>5.5251624796767034E-4</c:v>
                </c:pt>
                <c:pt idx="113">
                  <c:v>8.1047807217810215E-4</c:v>
                </c:pt>
                <c:pt idx="114">
                  <c:v>4.1660087822238895E-4</c:v>
                </c:pt>
                <c:pt idx="115">
                  <c:v>5.6382474811916155E-4</c:v>
                </c:pt>
                <c:pt idx="116">
                  <c:v>3.5803138215475991E-4</c:v>
                </c:pt>
                <c:pt idx="117">
                  <c:v>4.0763942527215056E-4</c:v>
                </c:pt>
                <c:pt idx="118">
                  <c:v>4.0038491574100537E-4</c:v>
                </c:pt>
                <c:pt idx="119">
                  <c:v>4.0038491574100537E-4</c:v>
                </c:pt>
                <c:pt idx="120">
                  <c:v>2.3043736157755704E-4</c:v>
                </c:pt>
                <c:pt idx="121">
                  <c:v>2.8036545658602775E-4</c:v>
                </c:pt>
                <c:pt idx="122">
                  <c:v>2.8452613117006695E-4</c:v>
                </c:pt>
                <c:pt idx="123">
                  <c:v>3.5589770288089361E-4</c:v>
                </c:pt>
                <c:pt idx="124">
                  <c:v>2.8207240000512073E-4</c:v>
                </c:pt>
                <c:pt idx="125">
                  <c:v>2.5572146097287233E-4</c:v>
                </c:pt>
                <c:pt idx="126">
                  <c:v>1.87550408172845E-4</c:v>
                </c:pt>
                <c:pt idx="127">
                  <c:v>2.7951198487648123E-4</c:v>
                </c:pt>
                <c:pt idx="128">
                  <c:v>1.3484853010834819E-4</c:v>
                </c:pt>
                <c:pt idx="129">
                  <c:v>1.562920068107042E-4</c:v>
                </c:pt>
                <c:pt idx="130">
                  <c:v>1.3015443570584239E-4</c:v>
                </c:pt>
                <c:pt idx="131">
                  <c:v>1.2556702526702991E-4</c:v>
                </c:pt>
                <c:pt idx="132">
                  <c:v>1.4861076142478561E-4</c:v>
                </c:pt>
                <c:pt idx="133">
                  <c:v>9.3241784267955954E-5</c:v>
                </c:pt>
                <c:pt idx="134">
                  <c:v>5.95296517408689E-5</c:v>
                </c:pt>
                <c:pt idx="135">
                  <c:v>2.4003891830995525E-5</c:v>
                </c:pt>
                <c:pt idx="136">
                  <c:v>1.8989745537409789E-5</c:v>
                </c:pt>
                <c:pt idx="137">
                  <c:v>1.0455028441944716E-5</c:v>
                </c:pt>
                <c:pt idx="138">
                  <c:v>5.2275142209723581E-6</c:v>
                </c:pt>
                <c:pt idx="139">
                  <c:v>3.3072028744927164E-6</c:v>
                </c:pt>
                <c:pt idx="140">
                  <c:v>1.0668396369331344E-6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FE4-427A-AD0F-344248BDBAC6}"/>
            </c:ext>
          </c:extLst>
        </c:ser>
        <c:ser>
          <c:idx val="8"/>
          <c:order val="2"/>
          <c:tx>
            <c:strRef>
              <c:f>'TLF GC - r0'!$DJ$7</c:f>
              <c:strCache>
                <c:ptCount val="1"/>
                <c:pt idx="0">
                  <c:v>HBW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1.3055091918535282E-2</c:v>
                </c:pt>
                <c:pt idx="2">
                  <c:v>2.6412891381763046E-2</c:v>
                </c:pt>
                <c:pt idx="3">
                  <c:v>3.7488224805939802E-2</c:v>
                </c:pt>
                <c:pt idx="4">
                  <c:v>4.5728296851834084E-2</c:v>
                </c:pt>
                <c:pt idx="5">
                  <c:v>5.1797273176055265E-2</c:v>
                </c:pt>
                <c:pt idx="6">
                  <c:v>5.6654985829390409E-2</c:v>
                </c:pt>
                <c:pt idx="7">
                  <c:v>5.4971927917543725E-2</c:v>
                </c:pt>
                <c:pt idx="8">
                  <c:v>5.3660632844488784E-2</c:v>
                </c:pt>
                <c:pt idx="9">
                  <c:v>5.0328614272101189E-2</c:v>
                </c:pt>
                <c:pt idx="10">
                  <c:v>4.6806069721930639E-2</c:v>
                </c:pt>
                <c:pt idx="11">
                  <c:v>4.5140648746465874E-2</c:v>
                </c:pt>
                <c:pt idx="12">
                  <c:v>4.3109855844549995E-2</c:v>
                </c:pt>
                <c:pt idx="13">
                  <c:v>3.8260311421231624E-2</c:v>
                </c:pt>
                <c:pt idx="14">
                  <c:v>3.6869160907641314E-2</c:v>
                </c:pt>
                <c:pt idx="15">
                  <c:v>3.4336780470897763E-2</c:v>
                </c:pt>
                <c:pt idx="16">
                  <c:v>3.1516189704373962E-2</c:v>
                </c:pt>
                <c:pt idx="17">
                  <c:v>2.9072644187714162E-2</c:v>
                </c:pt>
                <c:pt idx="18">
                  <c:v>2.6056759030129995E-2</c:v>
                </c:pt>
                <c:pt idx="19">
                  <c:v>2.4045950114767643E-2</c:v>
                </c:pt>
                <c:pt idx="20">
                  <c:v>2.1717118997524452E-2</c:v>
                </c:pt>
                <c:pt idx="21">
                  <c:v>2.0218889738505903E-2</c:v>
                </c:pt>
                <c:pt idx="22">
                  <c:v>1.8293447806298272E-2</c:v>
                </c:pt>
                <c:pt idx="23">
                  <c:v>1.5993778322981492E-2</c:v>
                </c:pt>
                <c:pt idx="24">
                  <c:v>1.423275375767686E-2</c:v>
                </c:pt>
                <c:pt idx="25">
                  <c:v>1.3167706977560929E-2</c:v>
                </c:pt>
                <c:pt idx="26">
                  <c:v>1.2244870382513189E-2</c:v>
                </c:pt>
                <c:pt idx="27">
                  <c:v>1.0672637826527002E-2</c:v>
                </c:pt>
                <c:pt idx="28">
                  <c:v>1.0053604891951095E-2</c:v>
                </c:pt>
                <c:pt idx="29">
                  <c:v>8.9808543376571105E-3</c:v>
                </c:pt>
                <c:pt idx="30">
                  <c:v>7.8422872946458007E-3</c:v>
                </c:pt>
                <c:pt idx="31">
                  <c:v>7.1965202819938012E-3</c:v>
                </c:pt>
                <c:pt idx="32">
                  <c:v>6.8147747390420775E-3</c:v>
                </c:pt>
                <c:pt idx="33">
                  <c:v>5.9530976888355416E-3</c:v>
                </c:pt>
                <c:pt idx="34">
                  <c:v>5.6027927097921605E-3</c:v>
                </c:pt>
                <c:pt idx="35">
                  <c:v>5.0215850587207152E-3</c:v>
                </c:pt>
                <c:pt idx="36">
                  <c:v>4.5721837819303768E-3</c:v>
                </c:pt>
                <c:pt idx="37">
                  <c:v>4.2200581359992566E-3</c:v>
                </c:pt>
                <c:pt idx="38">
                  <c:v>3.9771663105879831E-3</c:v>
                </c:pt>
                <c:pt idx="39">
                  <c:v>3.7551192632179712E-3</c:v>
                </c:pt>
                <c:pt idx="40">
                  <c:v>3.5316726555873167E-3</c:v>
                </c:pt>
                <c:pt idx="41">
                  <c:v>3.3300492796314697E-3</c:v>
                </c:pt>
                <c:pt idx="42">
                  <c:v>3.047660129696381E-3</c:v>
                </c:pt>
                <c:pt idx="43">
                  <c:v>2.963643164846176E-3</c:v>
                </c:pt>
                <c:pt idx="44">
                  <c:v>2.8902157931185368E-3</c:v>
                </c:pt>
                <c:pt idx="45">
                  <c:v>2.7891563953599684E-3</c:v>
                </c:pt>
                <c:pt idx="46">
                  <c:v>2.4866160547694239E-3</c:v>
                </c:pt>
                <c:pt idx="47">
                  <c:v>2.3740257667218393E-3</c:v>
                </c:pt>
                <c:pt idx="48">
                  <c:v>2.2761308614110088E-3</c:v>
                </c:pt>
                <c:pt idx="49">
                  <c:v>2.164543797975036E-3</c:v>
                </c:pt>
                <c:pt idx="50">
                  <c:v>1.972593488953369E-3</c:v>
                </c:pt>
                <c:pt idx="51">
                  <c:v>1.8709024312541563E-3</c:v>
                </c:pt>
                <c:pt idx="52">
                  <c:v>1.656862602543488E-3</c:v>
                </c:pt>
                <c:pt idx="53">
                  <c:v>1.5898509141345494E-3</c:v>
                </c:pt>
                <c:pt idx="54">
                  <c:v>1.4914605892624292E-3</c:v>
                </c:pt>
                <c:pt idx="55">
                  <c:v>1.3773840425309759E-3</c:v>
                </c:pt>
                <c:pt idx="56">
                  <c:v>1.3085950364459106E-3</c:v>
                </c:pt>
                <c:pt idx="57">
                  <c:v>1.2156729049815247E-3</c:v>
                </c:pt>
                <c:pt idx="58">
                  <c:v>1.1368826165029254E-3</c:v>
                </c:pt>
                <c:pt idx="59">
                  <c:v>1.0971066184758843E-3</c:v>
                </c:pt>
                <c:pt idx="60">
                  <c:v>1.0296428597172688E-3</c:v>
                </c:pt>
                <c:pt idx="61">
                  <c:v>9.110641877225961E-4</c:v>
                </c:pt>
                <c:pt idx="62">
                  <c:v>8.513970943097764E-4</c:v>
                </c:pt>
                <c:pt idx="63">
                  <c:v>7.8045920587761764E-4</c:v>
                </c:pt>
                <c:pt idx="64">
                  <c:v>7.1392435879642031E-4</c:v>
                </c:pt>
                <c:pt idx="65">
                  <c:v>6.5750845625456387E-4</c:v>
                </c:pt>
                <c:pt idx="66">
                  <c:v>6.1348423548946416E-4</c:v>
                </c:pt>
                <c:pt idx="67">
                  <c:v>5.7000497624178309E-4</c:v>
                </c:pt>
                <c:pt idx="68">
                  <c:v>5.1922447120959607E-4</c:v>
                </c:pt>
                <c:pt idx="69">
                  <c:v>4.7199860152966218E-4</c:v>
                </c:pt>
                <c:pt idx="70">
                  <c:v>4.4091102405873791E-4</c:v>
                </c:pt>
                <c:pt idx="71">
                  <c:v>4.0554426012717439E-4</c:v>
                </c:pt>
                <c:pt idx="72">
                  <c:v>3.7817852211043861E-4</c:v>
                </c:pt>
                <c:pt idx="73">
                  <c:v>3.5662777119433971E-4</c:v>
                </c:pt>
                <c:pt idx="74">
                  <c:v>3.1496298608988191E-4</c:v>
                </c:pt>
                <c:pt idx="75">
                  <c:v>2.6928530253897805E-4</c:v>
                </c:pt>
                <c:pt idx="76">
                  <c:v>2.3952297239450356E-4</c:v>
                </c:pt>
                <c:pt idx="77">
                  <c:v>2.2122341234936789E-4</c:v>
                </c:pt>
                <c:pt idx="78">
                  <c:v>1.8715712476618975E-4</c:v>
                </c:pt>
                <c:pt idx="79">
                  <c:v>1.611414050539681E-4</c:v>
                </c:pt>
                <c:pt idx="80">
                  <c:v>1.3908284908754732E-4</c:v>
                </c:pt>
                <c:pt idx="81">
                  <c:v>1.2062847042950865E-4</c:v>
                </c:pt>
                <c:pt idx="82">
                  <c:v>1.0374704887856451E-4</c:v>
                </c:pt>
                <c:pt idx="83">
                  <c:v>9.1163392021807914E-5</c:v>
                </c:pt>
                <c:pt idx="84">
                  <c:v>7.9966909936662301E-5</c:v>
                </c:pt>
                <c:pt idx="85">
                  <c:v>6.8405055925065583E-5</c:v>
                </c:pt>
                <c:pt idx="86">
                  <c:v>6.6733014905713084E-5</c:v>
                </c:pt>
                <c:pt idx="87">
                  <c:v>5.9487503821852248E-5</c:v>
                </c:pt>
                <c:pt idx="88">
                  <c:v>5.4489958997343105E-5</c:v>
                </c:pt>
                <c:pt idx="89">
                  <c:v>4.9133234990898992E-5</c:v>
                </c:pt>
                <c:pt idx="90">
                  <c:v>5.0371783894123071E-5</c:v>
                </c:pt>
                <c:pt idx="91">
                  <c:v>4.6879075987031178E-5</c:v>
                </c:pt>
                <c:pt idx="92">
                  <c:v>4.433385799090571E-5</c:v>
                </c:pt>
                <c:pt idx="93">
                  <c:v>4.2271674067037622E-5</c:v>
                </c:pt>
                <c:pt idx="94">
                  <c:v>4.2234517599940904E-5</c:v>
                </c:pt>
                <c:pt idx="95">
                  <c:v>3.9670721370267073E-5</c:v>
                </c:pt>
                <c:pt idx="96">
                  <c:v>3.9131952597364598E-5</c:v>
                </c:pt>
                <c:pt idx="97">
                  <c:v>3.5967460149627091E-5</c:v>
                </c:pt>
                <c:pt idx="98">
                  <c:v>3.4382117553500277E-5</c:v>
                </c:pt>
                <c:pt idx="99">
                  <c:v>3.3731879379307639E-5</c:v>
                </c:pt>
                <c:pt idx="100">
                  <c:v>2.9452692918668467E-5</c:v>
                </c:pt>
                <c:pt idx="101">
                  <c:v>2.7409087228348745E-5</c:v>
                </c:pt>
                <c:pt idx="102">
                  <c:v>2.5668926019318923E-5</c:v>
                </c:pt>
                <c:pt idx="103">
                  <c:v>2.4269365758675718E-5</c:v>
                </c:pt>
                <c:pt idx="104">
                  <c:v>2.0151190655455674E-5</c:v>
                </c:pt>
                <c:pt idx="105">
                  <c:v>1.9692927561262767E-5</c:v>
                </c:pt>
                <c:pt idx="106">
                  <c:v>1.6218797887719243E-5</c:v>
                </c:pt>
                <c:pt idx="107">
                  <c:v>1.4955478006430685E-5</c:v>
                </c:pt>
                <c:pt idx="108">
                  <c:v>1.2670355279982272E-5</c:v>
                </c:pt>
                <c:pt idx="109">
                  <c:v>1.1351300698048631E-5</c:v>
                </c:pt>
                <c:pt idx="110">
                  <c:v>9.3324659857933935E-6</c:v>
                </c:pt>
                <c:pt idx="111">
                  <c:v>7.8338218128922647E-6</c:v>
                </c:pt>
                <c:pt idx="112">
                  <c:v>7.7533161341827002E-6</c:v>
                </c:pt>
                <c:pt idx="113">
                  <c:v>5.8459508232176269E-6</c:v>
                </c:pt>
                <c:pt idx="114">
                  <c:v>4.8365334670900063E-6</c:v>
                </c:pt>
                <c:pt idx="115">
                  <c:v>3.7280321987044606E-6</c:v>
                </c:pt>
                <c:pt idx="116">
                  <c:v>3.0158665793506185E-6</c:v>
                </c:pt>
                <c:pt idx="117">
                  <c:v>2.0374129458036009E-6</c:v>
                </c:pt>
                <c:pt idx="118">
                  <c:v>1.1951996916112309E-6</c:v>
                </c:pt>
                <c:pt idx="119">
                  <c:v>1.1146940129016661E-6</c:v>
                </c:pt>
                <c:pt idx="120">
                  <c:v>7.4312934193444405E-7</c:v>
                </c:pt>
                <c:pt idx="121">
                  <c:v>4.4587760516066644E-7</c:v>
                </c:pt>
                <c:pt idx="122">
                  <c:v>2.1055331354809246E-7</c:v>
                </c:pt>
                <c:pt idx="123">
                  <c:v>1.6720410193524994E-7</c:v>
                </c:pt>
                <c:pt idx="124">
                  <c:v>8.6698423225685152E-8</c:v>
                </c:pt>
                <c:pt idx="125">
                  <c:v>4.3349211612842576E-8</c:v>
                </c:pt>
                <c:pt idx="126">
                  <c:v>7.4312934193444416E-8</c:v>
                </c:pt>
                <c:pt idx="127">
                  <c:v>3.096372258060184E-8</c:v>
                </c:pt>
                <c:pt idx="128">
                  <c:v>6.1927445161203671E-9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FE4-427A-AD0F-344248BDBAC6}"/>
            </c:ext>
          </c:extLst>
        </c:ser>
        <c:ser>
          <c:idx val="6"/>
          <c:order val="3"/>
          <c:tx>
            <c:strRef>
              <c:f>'TLF GC - r0'!$DS$7</c:f>
              <c:strCache>
                <c:ptCount val="1"/>
                <c:pt idx="0">
                  <c:v>HBO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r0'!$DS$8:$DS$158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7.3135071380952085E-2</c:v>
                </c:pt>
                <c:pt idx="2">
                  <c:v>0.10370456078480975</c:v>
                </c:pt>
                <c:pt idx="3">
                  <c:v>0.12297805644945327</c:v>
                </c:pt>
                <c:pt idx="4">
                  <c:v>0.1242084821925432</c:v>
                </c:pt>
                <c:pt idx="5">
                  <c:v>0.10677891078149586</c:v>
                </c:pt>
                <c:pt idx="6">
                  <c:v>8.3540920787351799E-2</c:v>
                </c:pt>
                <c:pt idx="7">
                  <c:v>6.2487029090697178E-2</c:v>
                </c:pt>
                <c:pt idx="8">
                  <c:v>4.8844531396483606E-2</c:v>
                </c:pt>
                <c:pt idx="9">
                  <c:v>3.8726230168297161E-2</c:v>
                </c:pt>
                <c:pt idx="10">
                  <c:v>3.0771214497800216E-2</c:v>
                </c:pt>
                <c:pt idx="11">
                  <c:v>2.5018869174875429E-2</c:v>
                </c:pt>
                <c:pt idx="12">
                  <c:v>2.1490641801409208E-2</c:v>
                </c:pt>
                <c:pt idx="13">
                  <c:v>1.8416655916802135E-2</c:v>
                </c:pt>
                <c:pt idx="14">
                  <c:v>1.5868963699771584E-2</c:v>
                </c:pt>
                <c:pt idx="15">
                  <c:v>1.3930592040545425E-2</c:v>
                </c:pt>
                <c:pt idx="16">
                  <c:v>1.2106756970694677E-2</c:v>
                </c:pt>
                <c:pt idx="17">
                  <c:v>1.023069515801983E-2</c:v>
                </c:pt>
                <c:pt idx="18">
                  <c:v>8.808958860068522E-3</c:v>
                </c:pt>
                <c:pt idx="19">
                  <c:v>7.8305126799837477E-3</c:v>
                </c:pt>
                <c:pt idx="20">
                  <c:v>6.6891940320312352E-3</c:v>
                </c:pt>
                <c:pt idx="21">
                  <c:v>5.87645619273748E-3</c:v>
                </c:pt>
                <c:pt idx="22">
                  <c:v>5.1902846457381304E-3</c:v>
                </c:pt>
                <c:pt idx="23">
                  <c:v>4.5355714487469705E-3</c:v>
                </c:pt>
                <c:pt idx="24">
                  <c:v>4.0906801713533831E-3</c:v>
                </c:pt>
                <c:pt idx="25">
                  <c:v>3.5656235512248773E-3</c:v>
                </c:pt>
                <c:pt idx="26">
                  <c:v>3.1534906906857886E-3</c:v>
                </c:pt>
                <c:pt idx="27">
                  <c:v>2.8531005595310304E-3</c:v>
                </c:pt>
                <c:pt idx="28">
                  <c:v>2.6254371480605833E-3</c:v>
                </c:pt>
                <c:pt idx="29">
                  <c:v>2.3095069000966164E-3</c:v>
                </c:pt>
                <c:pt idx="30">
                  <c:v>2.0385818387224914E-3</c:v>
                </c:pt>
                <c:pt idx="31">
                  <c:v>1.902256875899502E-3</c:v>
                </c:pt>
                <c:pt idx="32">
                  <c:v>1.5787362915186608E-3</c:v>
                </c:pt>
                <c:pt idx="33">
                  <c:v>1.4246982096711765E-3</c:v>
                </c:pt>
                <c:pt idx="34">
                  <c:v>1.2489441099815654E-3</c:v>
                </c:pt>
                <c:pt idx="35">
                  <c:v>1.1951535524590319E-3</c:v>
                </c:pt>
                <c:pt idx="36">
                  <c:v>1.0182931122215738E-3</c:v>
                </c:pt>
                <c:pt idx="37">
                  <c:v>1.0116644051416468E-3</c:v>
                </c:pt>
                <c:pt idx="38">
                  <c:v>9.7387844073427456E-4</c:v>
                </c:pt>
                <c:pt idx="39">
                  <c:v>8.130879470620619E-4</c:v>
                </c:pt>
                <c:pt idx="40">
                  <c:v>7.5736946276205668E-4</c:v>
                </c:pt>
                <c:pt idx="41">
                  <c:v>7.2043309320577375E-4</c:v>
                </c:pt>
                <c:pt idx="42">
                  <c:v>6.5837999235121873E-4</c:v>
                </c:pt>
                <c:pt idx="43">
                  <c:v>6.7105389356389563E-4</c:v>
                </c:pt>
                <c:pt idx="44">
                  <c:v>6.4828755241685108E-4</c:v>
                </c:pt>
                <c:pt idx="45">
                  <c:v>5.7941668628748379E-4</c:v>
                </c:pt>
                <c:pt idx="46">
                  <c:v>5.2223008341238197E-4</c:v>
                </c:pt>
                <c:pt idx="47">
                  <c:v>5.3792891574322291E-4</c:v>
                </c:pt>
                <c:pt idx="48">
                  <c:v>5.7094874639805604E-4</c:v>
                </c:pt>
                <c:pt idx="49">
                  <c:v>5.3685992002399535E-4</c:v>
                </c:pt>
                <c:pt idx="50">
                  <c:v>5.4839713801557233E-4</c:v>
                </c:pt>
                <c:pt idx="51">
                  <c:v>5.2052155750304864E-4</c:v>
                </c:pt>
                <c:pt idx="52">
                  <c:v>5.1128104647155906E-4</c:v>
                </c:pt>
                <c:pt idx="53">
                  <c:v>5.3677822821139067E-4</c:v>
                </c:pt>
                <c:pt idx="54">
                  <c:v>5.0933678133156649E-4</c:v>
                </c:pt>
                <c:pt idx="55">
                  <c:v>4.5816736396775046E-4</c:v>
                </c:pt>
                <c:pt idx="56">
                  <c:v>4.3803616729015552E-4</c:v>
                </c:pt>
                <c:pt idx="57">
                  <c:v>4.1790030250898322E-4</c:v>
                </c:pt>
                <c:pt idx="58">
                  <c:v>4.1185977647981029E-4</c:v>
                </c:pt>
                <c:pt idx="59">
                  <c:v>3.7366768706120334E-4</c:v>
                </c:pt>
                <c:pt idx="60">
                  <c:v>3.5639103572119668E-4</c:v>
                </c:pt>
                <c:pt idx="61">
                  <c:v>3.8548265721563644E-4</c:v>
                </c:pt>
                <c:pt idx="62">
                  <c:v>3.6325781608357162E-4</c:v>
                </c:pt>
                <c:pt idx="63">
                  <c:v>3.1378992247372276E-4</c:v>
                </c:pt>
                <c:pt idx="64">
                  <c:v>3.1240582976301972E-4</c:v>
                </c:pt>
                <c:pt idx="65">
                  <c:v>2.897258485321572E-4</c:v>
                </c:pt>
                <c:pt idx="66">
                  <c:v>2.7171630493049662E-4</c:v>
                </c:pt>
                <c:pt idx="67">
                  <c:v>2.6913017554860969E-4</c:v>
                </c:pt>
                <c:pt idx="68">
                  <c:v>3.2323349601082993E-4</c:v>
                </c:pt>
                <c:pt idx="69">
                  <c:v>2.3707664233430111E-4</c:v>
                </c:pt>
                <c:pt idx="70">
                  <c:v>2.014706822975811E-4</c:v>
                </c:pt>
                <c:pt idx="71">
                  <c:v>1.9372629846265243E-4</c:v>
                </c:pt>
                <c:pt idx="72">
                  <c:v>2.173258960982654E-4</c:v>
                </c:pt>
                <c:pt idx="73">
                  <c:v>1.9214614540169803E-4</c:v>
                </c:pt>
                <c:pt idx="74">
                  <c:v>1.6744954342539289E-4</c:v>
                </c:pt>
                <c:pt idx="75">
                  <c:v>1.9965479000596736E-4</c:v>
                </c:pt>
                <c:pt idx="76">
                  <c:v>1.7342938410805933E-4</c:v>
                </c:pt>
                <c:pt idx="77">
                  <c:v>1.6753356928978633E-4</c:v>
                </c:pt>
                <c:pt idx="78">
                  <c:v>1.5600335345357545E-4</c:v>
                </c:pt>
                <c:pt idx="79">
                  <c:v>1.3330003170482582E-4</c:v>
                </c:pt>
                <c:pt idx="80">
                  <c:v>1.1237292336728194E-4</c:v>
                </c:pt>
                <c:pt idx="81">
                  <c:v>1.0049726786634249E-4</c:v>
                </c:pt>
                <c:pt idx="82">
                  <c:v>1.0740839521270288E-4</c:v>
                </c:pt>
                <c:pt idx="83">
                  <c:v>1.0487128091837875E-4</c:v>
                </c:pt>
                <c:pt idx="84">
                  <c:v>8.8455894688404843E-5</c:v>
                </c:pt>
                <c:pt idx="85">
                  <c:v>7.432087705599732E-5</c:v>
                </c:pt>
                <c:pt idx="86">
                  <c:v>7.2035840354853518E-5</c:v>
                </c:pt>
                <c:pt idx="87">
                  <c:v>6.5141051371014056E-5</c:v>
                </c:pt>
                <c:pt idx="88">
                  <c:v>6.9624764857119544E-5</c:v>
                </c:pt>
                <c:pt idx="89">
                  <c:v>4.7299559498140379E-5</c:v>
                </c:pt>
                <c:pt idx="90">
                  <c:v>3.9774576531350122E-5</c:v>
                </c:pt>
                <c:pt idx="91">
                  <c:v>4.2815846012034892E-5</c:v>
                </c:pt>
                <c:pt idx="92">
                  <c:v>3.5318871666709112E-5</c:v>
                </c:pt>
                <c:pt idx="93">
                  <c:v>3.2279936237813052E-5</c:v>
                </c:pt>
                <c:pt idx="94">
                  <c:v>3.2013854333900492E-5</c:v>
                </c:pt>
                <c:pt idx="95">
                  <c:v>2.6813586948662059E-5</c:v>
                </c:pt>
                <c:pt idx="96">
                  <c:v>2.5403819668283243E-5</c:v>
                </c:pt>
                <c:pt idx="97">
                  <c:v>2.0649356174687784E-5</c:v>
                </c:pt>
                <c:pt idx="98">
                  <c:v>1.4947267654877424E-5</c:v>
                </c:pt>
                <c:pt idx="99">
                  <c:v>1.1868653345573344E-5</c:v>
                </c:pt>
                <c:pt idx="100">
                  <c:v>1.0953705044400336E-5</c:v>
                </c:pt>
                <c:pt idx="101">
                  <c:v>1.0608265379671752E-5</c:v>
                </c:pt>
                <c:pt idx="102">
                  <c:v>9.3058644815734383E-6</c:v>
                </c:pt>
                <c:pt idx="103">
                  <c:v>5.2259419549142024E-6</c:v>
                </c:pt>
                <c:pt idx="104">
                  <c:v>3.2793427631328515E-6</c:v>
                </c:pt>
                <c:pt idx="105">
                  <c:v>2.6958298159561875E-6</c:v>
                </c:pt>
                <c:pt idx="106">
                  <c:v>3.213989313049065E-6</c:v>
                </c:pt>
                <c:pt idx="107">
                  <c:v>2.3877349798469088E-6</c:v>
                </c:pt>
                <c:pt idx="108">
                  <c:v>4.0379095944625145E-7</c:v>
                </c:pt>
                <c:pt idx="109">
                  <c:v>8.3325648856827616E-7</c:v>
                </c:pt>
                <c:pt idx="110">
                  <c:v>1.146019428254968E-6</c:v>
                </c:pt>
                <c:pt idx="111">
                  <c:v>5.4150001497994414E-7</c:v>
                </c:pt>
                <c:pt idx="112">
                  <c:v>4.6681035774133114E-9</c:v>
                </c:pt>
                <c:pt idx="113">
                  <c:v>0</c:v>
                </c:pt>
                <c:pt idx="114">
                  <c:v>8.8693967970852924E-8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FE4-427A-AD0F-344248BDBAC6}"/>
            </c:ext>
          </c:extLst>
        </c:ser>
        <c:ser>
          <c:idx val="7"/>
          <c:order val="4"/>
          <c:tx>
            <c:strRef>
              <c:f>'TLF GC - r0'!$DT$7</c:f>
              <c:strCache>
                <c:ptCount val="1"/>
                <c:pt idx="0">
                  <c:v>NHB</c:v>
                </c:pt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r0'!$DI$8:$DI$158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r0'!$DT$8:$DT$158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1.7649768599450846E-2</c:v>
                </c:pt>
                <c:pt idx="2">
                  <c:v>4.9671170023518653E-2</c:v>
                </c:pt>
                <c:pt idx="3">
                  <c:v>7.4827045222851121E-2</c:v>
                </c:pt>
                <c:pt idx="4">
                  <c:v>9.160872079395023E-2</c:v>
                </c:pt>
                <c:pt idx="5">
                  <c:v>9.1353636337192276E-2</c:v>
                </c:pt>
                <c:pt idx="6">
                  <c:v>9.0896720845562454E-2</c:v>
                </c:pt>
                <c:pt idx="7">
                  <c:v>7.9591692828376942E-2</c:v>
                </c:pt>
                <c:pt idx="8">
                  <c:v>5.75121789613783E-2</c:v>
                </c:pt>
                <c:pt idx="9">
                  <c:v>4.5840737973583359E-2</c:v>
                </c:pt>
                <c:pt idx="10">
                  <c:v>3.9018267225331464E-2</c:v>
                </c:pt>
                <c:pt idx="11">
                  <c:v>3.4203897561921381E-2</c:v>
                </c:pt>
                <c:pt idx="12">
                  <c:v>3.1452761271983723E-2</c:v>
                </c:pt>
                <c:pt idx="13">
                  <c:v>2.8245094318544647E-2</c:v>
                </c:pt>
                <c:pt idx="14">
                  <c:v>2.5937834637768633E-2</c:v>
                </c:pt>
                <c:pt idx="15">
                  <c:v>2.4314097623878716E-2</c:v>
                </c:pt>
                <c:pt idx="16">
                  <c:v>2.1729716416756636E-2</c:v>
                </c:pt>
                <c:pt idx="17">
                  <c:v>1.8434172828349787E-2</c:v>
                </c:pt>
                <c:pt idx="18">
                  <c:v>1.5958437656654754E-2</c:v>
                </c:pt>
                <c:pt idx="19">
                  <c:v>1.4583514664724717E-2</c:v>
                </c:pt>
                <c:pt idx="20">
                  <c:v>1.3980217344135834E-2</c:v>
                </c:pt>
                <c:pt idx="21">
                  <c:v>1.3004349802883106E-2</c:v>
                </c:pt>
                <c:pt idx="22">
                  <c:v>1.175862719582647E-2</c:v>
                </c:pt>
                <c:pt idx="23">
                  <c:v>1.0136010710898659E-2</c:v>
                </c:pt>
                <c:pt idx="24">
                  <c:v>8.7051744556068469E-3</c:v>
                </c:pt>
                <c:pt idx="25">
                  <c:v>7.8884559823966024E-3</c:v>
                </c:pt>
                <c:pt idx="26">
                  <c:v>7.605992136150379E-3</c:v>
                </c:pt>
                <c:pt idx="27">
                  <c:v>6.7240000212787305E-3</c:v>
                </c:pt>
                <c:pt idx="28">
                  <c:v>5.5660408644462147E-3</c:v>
                </c:pt>
                <c:pt idx="29">
                  <c:v>4.7942793714126795E-3</c:v>
                </c:pt>
                <c:pt idx="30">
                  <c:v>3.9276124708308756E-3</c:v>
                </c:pt>
                <c:pt idx="31">
                  <c:v>3.9011725147148654E-3</c:v>
                </c:pt>
                <c:pt idx="32">
                  <c:v>3.3238850482161342E-3</c:v>
                </c:pt>
                <c:pt idx="33">
                  <c:v>3.1230953129858089E-3</c:v>
                </c:pt>
                <c:pt idx="34">
                  <c:v>2.7157547390735124E-3</c:v>
                </c:pt>
                <c:pt idx="35">
                  <c:v>2.3827086308913078E-3</c:v>
                </c:pt>
                <c:pt idx="36">
                  <c:v>2.3924651557937059E-3</c:v>
                </c:pt>
                <c:pt idx="37">
                  <c:v>2.1902832482165193E-3</c:v>
                </c:pt>
                <c:pt idx="38">
                  <c:v>2.1351170041628213E-3</c:v>
                </c:pt>
                <c:pt idx="39">
                  <c:v>2.0903750749990402E-3</c:v>
                </c:pt>
                <c:pt idx="40">
                  <c:v>1.9230201130421302E-3</c:v>
                </c:pt>
                <c:pt idx="41">
                  <c:v>1.6516030977758859E-3</c:v>
                </c:pt>
                <c:pt idx="42">
                  <c:v>1.7093273170360127E-3</c:v>
                </c:pt>
                <c:pt idx="43">
                  <c:v>1.4893301308087398E-3</c:v>
                </c:pt>
                <c:pt idx="44">
                  <c:v>1.3891503142065072E-3</c:v>
                </c:pt>
                <c:pt idx="45">
                  <c:v>1.3531462472522987E-3</c:v>
                </c:pt>
                <c:pt idx="46">
                  <c:v>1.3460382453512477E-3</c:v>
                </c:pt>
                <c:pt idx="47">
                  <c:v>1.2125255217448829E-3</c:v>
                </c:pt>
                <c:pt idx="48">
                  <c:v>1.1519037730473847E-3</c:v>
                </c:pt>
                <c:pt idx="49">
                  <c:v>1.0358328184370703E-3</c:v>
                </c:pt>
                <c:pt idx="50">
                  <c:v>1.0259291533679308E-3</c:v>
                </c:pt>
                <c:pt idx="51">
                  <c:v>9.6554509263209172E-4</c:v>
                </c:pt>
                <c:pt idx="52">
                  <c:v>9.333553515387975E-4</c:v>
                </c:pt>
                <c:pt idx="53">
                  <c:v>8.6393914825990336E-4</c:v>
                </c:pt>
                <c:pt idx="54">
                  <c:v>7.8395148992435072E-4</c:v>
                </c:pt>
                <c:pt idx="55">
                  <c:v>7.3726278316983576E-4</c:v>
                </c:pt>
                <c:pt idx="56">
                  <c:v>7.0429206734537507E-4</c:v>
                </c:pt>
                <c:pt idx="57">
                  <c:v>6.4161035631349578E-4</c:v>
                </c:pt>
                <c:pt idx="58">
                  <c:v>6.3306490816812395E-4</c:v>
                </c:pt>
                <c:pt idx="59">
                  <c:v>5.6888915852010031E-4</c:v>
                </c:pt>
                <c:pt idx="60">
                  <c:v>5.6732720905776747E-4</c:v>
                </c:pt>
                <c:pt idx="61">
                  <c:v>4.5968851784917737E-4</c:v>
                </c:pt>
                <c:pt idx="62">
                  <c:v>4.6305010473550245E-4</c:v>
                </c:pt>
                <c:pt idx="63">
                  <c:v>4.417374175067143E-4</c:v>
                </c:pt>
                <c:pt idx="64">
                  <c:v>3.9997224710085758E-4</c:v>
                </c:pt>
                <c:pt idx="65">
                  <c:v>3.7355492793357591E-4</c:v>
                </c:pt>
                <c:pt idx="66">
                  <c:v>3.766109160120532E-4</c:v>
                </c:pt>
                <c:pt idx="67">
                  <c:v>2.9196004623823141E-4</c:v>
                </c:pt>
                <c:pt idx="68">
                  <c:v>3.3413268172121844E-4</c:v>
                </c:pt>
                <c:pt idx="69">
                  <c:v>2.7352225149808489E-4</c:v>
                </c:pt>
                <c:pt idx="70">
                  <c:v>2.7344302217753179E-4</c:v>
                </c:pt>
                <c:pt idx="71">
                  <c:v>2.3378308800351501E-4</c:v>
                </c:pt>
                <c:pt idx="72">
                  <c:v>1.8446849519638284E-4</c:v>
                </c:pt>
                <c:pt idx="73">
                  <c:v>1.5003769617887171E-4</c:v>
                </c:pt>
                <c:pt idx="74">
                  <c:v>1.685886756626655E-4</c:v>
                </c:pt>
                <c:pt idx="75">
                  <c:v>1.5243721274419466E-4</c:v>
                </c:pt>
                <c:pt idx="76">
                  <c:v>1.20802076894772E-4</c:v>
                </c:pt>
                <c:pt idx="77">
                  <c:v>1.3345613123454106E-4</c:v>
                </c:pt>
                <c:pt idx="78">
                  <c:v>1.0306602756523882E-4</c:v>
                </c:pt>
                <c:pt idx="79">
                  <c:v>1.0603146784879831E-4</c:v>
                </c:pt>
                <c:pt idx="80">
                  <c:v>8.5941175851401104E-5</c:v>
                </c:pt>
                <c:pt idx="81">
                  <c:v>8.897452698114895E-5</c:v>
                </c:pt>
                <c:pt idx="82">
                  <c:v>6.8329629739879942E-5</c:v>
                </c:pt>
                <c:pt idx="83">
                  <c:v>8.3202105055136242E-5</c:v>
                </c:pt>
                <c:pt idx="84">
                  <c:v>6.4741673366260275E-5</c:v>
                </c:pt>
                <c:pt idx="85">
                  <c:v>8.4152856901773636E-5</c:v>
                </c:pt>
                <c:pt idx="86">
                  <c:v>5.5924581836134965E-5</c:v>
                </c:pt>
                <c:pt idx="87">
                  <c:v>4.7650777075516733E-5</c:v>
                </c:pt>
                <c:pt idx="88">
                  <c:v>5.1465102936431022E-5</c:v>
                </c:pt>
                <c:pt idx="89">
                  <c:v>3.9976851456229245E-5</c:v>
                </c:pt>
                <c:pt idx="90">
                  <c:v>3.3231040734849678E-5</c:v>
                </c:pt>
                <c:pt idx="91">
                  <c:v>4.4243916291732766E-5</c:v>
                </c:pt>
                <c:pt idx="92">
                  <c:v>4.2206590906081216E-5</c:v>
                </c:pt>
                <c:pt idx="93">
                  <c:v>2.5975898667057224E-5</c:v>
                </c:pt>
                <c:pt idx="94">
                  <c:v>2.1754107729012629E-5</c:v>
                </c:pt>
                <c:pt idx="95">
                  <c:v>2.1788063152106824E-5</c:v>
                </c:pt>
                <c:pt idx="96">
                  <c:v>2.1142910113317167E-5</c:v>
                </c:pt>
                <c:pt idx="97">
                  <c:v>1.6638157316154301E-5</c:v>
                </c:pt>
                <c:pt idx="98">
                  <c:v>1.0118716082069352E-5</c:v>
                </c:pt>
                <c:pt idx="99">
                  <c:v>1.3174704160546671E-5</c:v>
                </c:pt>
                <c:pt idx="100">
                  <c:v>1.6683431213613224E-5</c:v>
                </c:pt>
                <c:pt idx="101">
                  <c:v>8.7152252608427298E-6</c:v>
                </c:pt>
                <c:pt idx="102">
                  <c:v>1.2031538249708857E-5</c:v>
                </c:pt>
                <c:pt idx="103">
                  <c:v>1.3118111788723019E-5</c:v>
                </c:pt>
                <c:pt idx="104">
                  <c:v>1.2778557557781091E-5</c:v>
                </c:pt>
                <c:pt idx="105">
                  <c:v>1.3333162801652902E-5</c:v>
                </c:pt>
                <c:pt idx="106">
                  <c:v>8.2624862862534963E-6</c:v>
                </c:pt>
                <c:pt idx="107">
                  <c:v>6.2817532724256032E-6</c:v>
                </c:pt>
                <c:pt idx="108">
                  <c:v>8.0813906964178036E-6</c:v>
                </c:pt>
                <c:pt idx="109">
                  <c:v>1.0096079133339888E-5</c:v>
                </c:pt>
                <c:pt idx="110">
                  <c:v>9.9828943896925803E-6</c:v>
                </c:pt>
                <c:pt idx="111">
                  <c:v>8.8284100044900377E-6</c:v>
                </c:pt>
                <c:pt idx="112">
                  <c:v>1.2857786878334207E-5</c:v>
                </c:pt>
                <c:pt idx="113">
                  <c:v>3.9161921301968622E-6</c:v>
                </c:pt>
                <c:pt idx="114">
                  <c:v>5.1838612590467145E-6</c:v>
                </c:pt>
                <c:pt idx="115">
                  <c:v>3.0107141810183975E-6</c:v>
                </c:pt>
                <c:pt idx="116">
                  <c:v>4.1651985662209405E-6</c:v>
                </c:pt>
                <c:pt idx="117">
                  <c:v>1.0752550646494275E-6</c:v>
                </c:pt>
                <c:pt idx="118">
                  <c:v>1.9015036932747771E-6</c:v>
                </c:pt>
                <c:pt idx="119">
                  <c:v>9.3943337227265778E-7</c:v>
                </c:pt>
                <c:pt idx="120">
                  <c:v>6.8137215675679513E-6</c:v>
                </c:pt>
                <c:pt idx="121">
                  <c:v>2.8522555399121659E-6</c:v>
                </c:pt>
                <c:pt idx="122">
                  <c:v>1.9920514881926239E-6</c:v>
                </c:pt>
                <c:pt idx="123">
                  <c:v>2.0939177574752011E-6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9.5075184663738857E-7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9.5075184663738857E-7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FE4-427A-AD0F-344248BDB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0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"Observed Average Trip Length: Time (minutes)"</c:f>
          <c:strCache>
            <c:ptCount val="1"/>
            <c:pt idx="0">
              <c:v>Observed Average Trip Length: Time (minutes)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Obsv_Time!$R$9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Obsv_Time!$P$10:$Q$20</c15:sqref>
                  </c15:fullRef>
                </c:ext>
              </c:extLst>
              <c:f>Obsv_Time!$P$10:$Q$18</c:f>
              <c:multiLvlStrCache>
                <c:ptCount val="9"/>
                <c:lvl>
                  <c:pt idx="0">
                    <c:v>HBW</c:v>
                  </c:pt>
                  <c:pt idx="1">
                    <c:v>HBShp</c:v>
                  </c:pt>
                  <c:pt idx="2">
                    <c:v>HBOth</c:v>
                  </c:pt>
                  <c:pt idx="3">
                    <c:v>HBSch Primary</c:v>
                  </c:pt>
                  <c:pt idx="4">
                    <c:v>HBSch Second.</c:v>
                  </c:pt>
                  <c:pt idx="5">
                    <c:v>NHBW</c:v>
                  </c:pt>
                  <c:pt idx="6">
                    <c:v>NHBNW</c:v>
                  </c:pt>
                  <c:pt idx="7">
                    <c:v>MD</c:v>
                  </c:pt>
                  <c:pt idx="8">
                    <c:v>HV</c:v>
                  </c:pt>
                </c:lvl>
                <c:lvl>
                  <c:pt idx="0">
                    <c:v>Resident</c:v>
                  </c:pt>
                  <c:pt idx="7">
                    <c:v>Truck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Obsv_Time!$R$10:$R$20</c15:sqref>
                  </c15:fullRef>
                </c:ext>
              </c:extLst>
              <c:f>Obsv_Time!$R$10:$R$18</c:f>
              <c:numCache>
                <c:formatCode>0.0</c:formatCode>
                <c:ptCount val="9"/>
                <c:pt idx="0">
                  <c:v>21.686217800000009</c:v>
                </c:pt>
                <c:pt idx="1">
                  <c:v>10.5825408</c:v>
                </c:pt>
                <c:pt idx="2">
                  <c:v>11.342210199999998</c:v>
                </c:pt>
                <c:pt idx="3">
                  <c:v>6.5349677999999995</c:v>
                </c:pt>
                <c:pt idx="4">
                  <c:v>8.5266687999999977</c:v>
                </c:pt>
                <c:pt idx="5">
                  <c:v>15.658982399999996</c:v>
                </c:pt>
                <c:pt idx="6">
                  <c:v>12.065028200000006</c:v>
                </c:pt>
                <c:pt idx="7">
                  <c:v>20.713040400000001</c:v>
                </c:pt>
                <c:pt idx="8">
                  <c:v>24.201835800000008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B-4EA5-B66A-531DC51F7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lineChart>
        <c:grouping val="standard"/>
        <c:varyColors val="0"/>
        <c:ser>
          <c:idx val="1"/>
          <c:order val="1"/>
          <c:tx>
            <c:strRef>
              <c:f>Obsv_Time!$Q$22</c:f>
              <c:strCache>
                <c:ptCount val="1"/>
                <c:pt idx="0">
                  <c:v>Regional Avg</c:v>
                </c:pt>
              </c:strCache>
            </c:strRef>
          </c:tx>
          <c:spPr>
            <a:ln w="34925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Obsv_Time!$P$10:$Q$20</c15:sqref>
                  </c15:fullRef>
                </c:ext>
              </c:extLst>
              <c:f>Obsv_Time!$P$10:$Q$18</c:f>
              <c:multiLvlStrCache>
                <c:ptCount val="9"/>
                <c:lvl>
                  <c:pt idx="0">
                    <c:v>HBW</c:v>
                  </c:pt>
                  <c:pt idx="1">
                    <c:v>HBShp</c:v>
                  </c:pt>
                  <c:pt idx="2">
                    <c:v>HBOth</c:v>
                  </c:pt>
                  <c:pt idx="3">
                    <c:v>HBSch Primary</c:v>
                  </c:pt>
                  <c:pt idx="4">
                    <c:v>HBSch Second.</c:v>
                  </c:pt>
                  <c:pt idx="5">
                    <c:v>NHBW</c:v>
                  </c:pt>
                  <c:pt idx="6">
                    <c:v>NHBNW</c:v>
                  </c:pt>
                  <c:pt idx="7">
                    <c:v>MD</c:v>
                  </c:pt>
                  <c:pt idx="8">
                    <c:v>HV</c:v>
                  </c:pt>
                </c:lvl>
                <c:lvl>
                  <c:pt idx="0">
                    <c:v>Resident</c:v>
                  </c:pt>
                  <c:pt idx="7">
                    <c:v>Truck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Obsv_Time!$U$10:$U$20</c15:sqref>
                  </c15:fullRef>
                </c:ext>
              </c:extLst>
              <c:f>Obsv_Time!$U$10:$U$18</c:f>
              <c:numCache>
                <c:formatCode>0.0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B-4EA5-B66A-531DC51F7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09568"/>
        <c:axId val="219311104"/>
      </c:line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5-4D9A-93B7-3796E1C09698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E5-4D9A-93B7-3796E1C09698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E5-4D9A-93B7-3796E1C09698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E5-4D9A-93B7-3796E1C09698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E5-4D9A-93B7-3796E1C09698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E5-4D9A-93B7-3796E1C09698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E5-4D9A-93B7-3796E1C09698}"/>
            </c:ext>
          </c:extLst>
        </c:ser>
        <c:ser>
          <c:idx val="7"/>
          <c:order val="7"/>
          <c:tx>
            <c:strRef>
              <c:f>Obsv_Time!$K$10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Obsv_Time!$K$11:$K$111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E5-4D9A-93B7-3796E1C09698}"/>
            </c:ext>
          </c:extLst>
        </c:ser>
        <c:ser>
          <c:idx val="8"/>
          <c:order val="8"/>
          <c:tx>
            <c:strRef>
              <c:f>Obsv_Time!$L$10</c:f>
              <c:strCache>
                <c:ptCount val="1"/>
                <c:pt idx="0">
                  <c:v>MD</c:v>
                </c:pt>
              </c:strCache>
            </c:strRef>
          </c:tx>
          <c:spPr>
            <a:ln w="25400" cap="rnd" cmpd="sng" algn="ctr">
              <a:solidFill>
                <a:srgbClr val="0099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Obsv_Time!$L$11:$L$111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0E5-4D9A-93B7-3796E1C09698}"/>
            </c:ext>
          </c:extLst>
        </c:ser>
        <c:ser>
          <c:idx val="9"/>
          <c:order val="9"/>
          <c:tx>
            <c:strRef>
              <c:f>Obsv_Time!$M$10</c:f>
              <c:strCache>
                <c:ptCount val="1"/>
                <c:pt idx="0">
                  <c:v>HV</c:v>
                </c:pt>
              </c:strCache>
            </c:strRef>
          </c:tx>
          <c:spPr>
            <a:ln w="254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Obsv_Time!$M$11:$M$111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0E5-4D9A-93B7-3796E1C09698}"/>
            </c:ext>
          </c:extLst>
        </c:ser>
        <c:ser>
          <c:idx val="10"/>
          <c:order val="10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0E5-4D9A-93B7-3796E1C09698}"/>
            </c:ext>
          </c:extLst>
        </c:ser>
        <c:ser>
          <c:idx val="11"/>
          <c:order val="11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0E5-4D9A-93B7-3796E1C09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838407694128613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94-48DC-A486-9D4C1E6BA859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94-48DC-A486-9D4C1E6BA859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94-48DC-A486-9D4C1E6BA859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94-48DC-A486-9D4C1E6BA859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94-48DC-A486-9D4C1E6BA859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94-48DC-A486-9D4C1E6BA859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94-48DC-A486-9D4C1E6BA859}"/>
            </c:ext>
          </c:extLst>
        </c:ser>
        <c:ser>
          <c:idx val="7"/>
          <c:order val="7"/>
          <c:tx>
            <c:strRef>
              <c:f>Obsv_Time!$K$10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Obsv_Time!$K$11:$K$111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D94-48DC-A486-9D4C1E6BA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23857912230060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FE-4EE0-8389-24EFF2EC36BA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FE-4EE0-8389-24EFF2EC36BA}"/>
            </c:ext>
          </c:extLst>
        </c:ser>
        <c:ser>
          <c:idx val="10"/>
          <c:order val="2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FE-4EE0-8389-24EFF2EC36BA}"/>
            </c:ext>
          </c:extLst>
        </c:ser>
        <c:ser>
          <c:idx val="11"/>
          <c:order val="3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FE-4EE0-8389-24EFF2EC3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Obsv_Time!$J$10</c:f>
              <c:strCache>
                <c:ptCount val="1"/>
                <c:pt idx="0">
                  <c:v>NHBW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A0-4526-9165-44981CDF9702}"/>
            </c:ext>
          </c:extLst>
        </c:ser>
        <c:ser>
          <c:idx val="0"/>
          <c:order val="1"/>
          <c:tx>
            <c:strRef>
              <c:f>Obsv_Time!$K$10</c:f>
              <c:strCache>
                <c:ptCount val="1"/>
                <c:pt idx="0">
                  <c:v>NHBNW</c:v>
                </c:pt>
              </c:strCache>
            </c:strRef>
          </c:tx>
          <c:spPr>
            <a:ln w="38100" cap="rnd" cmpd="sng" algn="ctr">
              <a:solidFill>
                <a:srgbClr val="00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Obsv_Time!$K$11:$K$111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A0-4526-9165-44981CDF9702}"/>
            </c:ext>
          </c:extLst>
        </c:ser>
        <c:ser>
          <c:idx val="2"/>
          <c:order val="2"/>
          <c:tx>
            <c:strRef>
              <c:f>Obsv_Time!$L$10</c:f>
              <c:strCache>
                <c:ptCount val="1"/>
                <c:pt idx="0">
                  <c:v>MD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Obsv_Time!$L$11:$L$111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A0-4526-9165-44981CDF9702}"/>
            </c:ext>
          </c:extLst>
        </c:ser>
        <c:ser>
          <c:idx val="3"/>
          <c:order val="3"/>
          <c:tx>
            <c:strRef>
              <c:f>Obsv_Time!$M$10</c:f>
              <c:strCache>
                <c:ptCount val="1"/>
                <c:pt idx="0">
                  <c:v>HV</c:v>
                </c:pt>
              </c:strCache>
            </c:strRef>
          </c:tx>
          <c:spPr>
            <a:ln w="381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Obsv_Time!$M$11:$M$111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A0-4526-9165-44981CDF9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34160681137264"/>
          <c:y val="0.1244152143730639"/>
          <c:w val="0.17400864963071211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5-4D1B-88E9-4C1AE163B5CC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5-4D1B-88E9-4C1AE163B5CC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75-4D1B-88E9-4C1AE163B5CC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75-4D1B-88E9-4C1AE163B5CC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75-4D1B-88E9-4C1AE163B5CC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75-4D1B-88E9-4C1AE163B5CC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275-4D1B-88E9-4C1AE163B5CC}"/>
            </c:ext>
          </c:extLst>
        </c:ser>
        <c:ser>
          <c:idx val="7"/>
          <c:order val="7"/>
          <c:tx>
            <c:strRef>
              <c:f>Obsv_Time!$K$10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Obsv_Time!$K$11:$K$111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275-4D1B-88E9-4C1AE163B5CC}"/>
            </c:ext>
          </c:extLst>
        </c:ser>
        <c:ser>
          <c:idx val="8"/>
          <c:order val="8"/>
          <c:tx>
            <c:strRef>
              <c:f>Obsv_Time!$L$10</c:f>
              <c:strCache>
                <c:ptCount val="1"/>
                <c:pt idx="0">
                  <c:v>MD</c:v>
                </c:pt>
              </c:strCache>
            </c:strRef>
          </c:tx>
          <c:spPr>
            <a:ln w="25400" cap="rnd" cmpd="sng" algn="ctr">
              <a:solidFill>
                <a:srgbClr val="0099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Obsv_Time!$L$11:$L$111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275-4D1B-88E9-4C1AE163B5CC}"/>
            </c:ext>
          </c:extLst>
        </c:ser>
        <c:ser>
          <c:idx val="9"/>
          <c:order val="9"/>
          <c:tx>
            <c:strRef>
              <c:f>Obsv_Time!$M$10</c:f>
              <c:strCache>
                <c:ptCount val="1"/>
                <c:pt idx="0">
                  <c:v>HV</c:v>
                </c:pt>
              </c:strCache>
            </c:strRef>
          </c:tx>
          <c:spPr>
            <a:ln w="25400" cap="rnd" cmpd="sng" algn="ctr">
              <a:solidFill>
                <a:srgbClr val="00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Obsv_Time!$M$11:$M$111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275-4D1B-88E9-4C1AE163B5CC}"/>
            </c:ext>
          </c:extLst>
        </c:ser>
        <c:ser>
          <c:idx val="10"/>
          <c:order val="10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275-4D1B-88E9-4C1AE163B5CC}"/>
            </c:ext>
          </c:extLst>
        </c:ser>
        <c:ser>
          <c:idx val="11"/>
          <c:order val="11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275-4D1B-88E9-4C1AE163B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670455694016771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DC-4908-8BA2-21381B0A0200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DC-4908-8BA2-21381B0A0200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DC-4908-8BA2-21381B0A0200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DC-4908-8BA2-21381B0A0200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DC-4908-8BA2-21381B0A0200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DC-4908-8BA2-21381B0A0200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DC-4908-8BA2-21381B0A0200}"/>
            </c:ext>
          </c:extLst>
        </c:ser>
        <c:ser>
          <c:idx val="7"/>
          <c:order val="7"/>
          <c:tx>
            <c:strRef>
              <c:f>Obsv_Time!$K$10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Obsv_Time!$K$11:$K$111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DC-4908-8BA2-21381B0A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23857912230060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9B-4CEB-8825-11D39A2063EE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9B-4CEB-8825-11D39A2063EE}"/>
            </c:ext>
          </c:extLst>
        </c:ser>
        <c:ser>
          <c:idx val="10"/>
          <c:order val="2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9B-4CEB-8825-11D39A2063EE}"/>
            </c:ext>
          </c:extLst>
        </c:ser>
        <c:ser>
          <c:idx val="11"/>
          <c:order val="3"/>
          <c:tx>
            <c:strRef>
              <c:f>Obsv_Time!#REF!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9B-4CEB-8825-11D39A20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6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Obsv_Time!$J$10</c:f>
              <c:strCache>
                <c:ptCount val="1"/>
                <c:pt idx="0">
                  <c:v>NHBW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3F-4F07-A04E-CAFC15798A3F}"/>
            </c:ext>
          </c:extLst>
        </c:ser>
        <c:ser>
          <c:idx val="0"/>
          <c:order val="1"/>
          <c:tx>
            <c:strRef>
              <c:f>Obsv_Time!$K$10</c:f>
              <c:strCache>
                <c:ptCount val="1"/>
                <c:pt idx="0">
                  <c:v>NHBNW</c:v>
                </c:pt>
              </c:strCache>
            </c:strRef>
          </c:tx>
          <c:spPr>
            <a:ln w="38100" cap="rnd" cmpd="sng" algn="ctr">
              <a:solidFill>
                <a:srgbClr val="00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Obsv_Time!$K$11:$K$111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3F-4F07-A04E-CAFC15798A3F}"/>
            </c:ext>
          </c:extLst>
        </c:ser>
        <c:ser>
          <c:idx val="2"/>
          <c:order val="2"/>
          <c:tx>
            <c:strRef>
              <c:f>Obsv_Time!$L$10</c:f>
              <c:strCache>
                <c:ptCount val="1"/>
                <c:pt idx="0">
                  <c:v>MD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Obsv_Time!$L$11:$L$111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3F-4F07-A04E-CAFC15798A3F}"/>
            </c:ext>
          </c:extLst>
        </c:ser>
        <c:ser>
          <c:idx val="3"/>
          <c:order val="3"/>
          <c:tx>
            <c:strRef>
              <c:f>Obsv_Time!$M$10</c:f>
              <c:strCache>
                <c:ptCount val="1"/>
                <c:pt idx="0">
                  <c:v>HV</c:v>
                </c:pt>
              </c:strCache>
            </c:strRef>
          </c:tx>
          <c:spPr>
            <a:ln w="381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Obsv_Time!$M$11:$M$111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3F-4F07-A04E-CAFC15798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34160681137264"/>
          <c:y val="0.1244152143730639"/>
          <c:w val="0.17400864963071211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"Observed Average Trip Length: Distance (miles)"</c:f>
          <c:strCache>
            <c:ptCount val="1"/>
            <c:pt idx="0">
              <c:v>Observed Average Trip Length: Distance (miles)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Obsv_Dist!$R$9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Obsv_Dist!$P$10:$Q$20</c15:sqref>
                  </c15:fullRef>
                </c:ext>
              </c:extLst>
              <c:f>Obsv_Dist!$P$10:$Q$18</c:f>
              <c:multiLvlStrCache>
                <c:ptCount val="9"/>
                <c:lvl>
                  <c:pt idx="0">
                    <c:v>HBW</c:v>
                  </c:pt>
                  <c:pt idx="1">
                    <c:v>HBShp</c:v>
                  </c:pt>
                  <c:pt idx="2">
                    <c:v>HBOth</c:v>
                  </c:pt>
                  <c:pt idx="3">
                    <c:v>HBSch Primary</c:v>
                  </c:pt>
                  <c:pt idx="4">
                    <c:v>HBSch Second.</c:v>
                  </c:pt>
                  <c:pt idx="5">
                    <c:v>NHBW</c:v>
                  </c:pt>
                  <c:pt idx="6">
                    <c:v>NHBNW</c:v>
                  </c:pt>
                  <c:pt idx="7">
                    <c:v>MD</c:v>
                  </c:pt>
                  <c:pt idx="8">
                    <c:v>HV</c:v>
                  </c:pt>
                </c:lvl>
                <c:lvl>
                  <c:pt idx="0">
                    <c:v>Resident</c:v>
                  </c:pt>
                  <c:pt idx="7">
                    <c:v>Truck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Obsv_Dist!$R$10:$R$20</c15:sqref>
                  </c15:fullRef>
                </c:ext>
              </c:extLst>
              <c:f>Obsv_Dist!$R$10:$R$18</c:f>
              <c:numCache>
                <c:formatCode>0.0</c:formatCode>
                <c:ptCount val="9"/>
                <c:pt idx="0">
                  <c:v>10.179789600000007</c:v>
                </c:pt>
                <c:pt idx="1">
                  <c:v>3.762366800000001</c:v>
                </c:pt>
                <c:pt idx="2">
                  <c:v>4.6658188000000012</c:v>
                </c:pt>
                <c:pt idx="3">
                  <c:v>1.6221593999999999</c:v>
                </c:pt>
                <c:pt idx="4">
                  <c:v>2.9750232000000003</c:v>
                </c:pt>
                <c:pt idx="5">
                  <c:v>6.4984808000000056</c:v>
                </c:pt>
                <c:pt idx="6">
                  <c:v>4.6759941999999981</c:v>
                </c:pt>
                <c:pt idx="7">
                  <c:v>12.611939600000005</c:v>
                </c:pt>
                <c:pt idx="8">
                  <c:v>16.512305999999999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A-4AE5-9C39-CF7B19AFE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lineChart>
        <c:grouping val="standard"/>
        <c:varyColors val="0"/>
        <c:ser>
          <c:idx val="1"/>
          <c:order val="1"/>
          <c:tx>
            <c:strRef>
              <c:f>Obsv_Dist!$Q$22</c:f>
              <c:strCache>
                <c:ptCount val="1"/>
                <c:pt idx="0">
                  <c:v>Regional Avg</c:v>
                </c:pt>
              </c:strCache>
            </c:strRef>
          </c:tx>
          <c:spPr>
            <a:ln w="34925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Lit>
              <c:ptCount val="9"/>
              <c:pt idx="0">
                <c:v>Resident HBW</c:v>
              </c:pt>
              <c:pt idx="1">
                <c:v>Resident HBShp</c:v>
              </c:pt>
              <c:pt idx="2">
                <c:v>Resident HBOth</c:v>
              </c:pt>
              <c:pt idx="3">
                <c:v>Resident HBSch Primary</c:v>
              </c:pt>
              <c:pt idx="4">
                <c:v>Resident HBSch Second.</c:v>
              </c:pt>
              <c:pt idx="5">
                <c:v>Resident NHBW</c:v>
              </c:pt>
              <c:pt idx="6">
                <c:v>Resident NHBNW</c:v>
              </c:pt>
              <c:pt idx="7">
                <c:v>Truck MD</c:v>
              </c:pt>
              <c:pt idx="8">
                <c:v>Truck HV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Obsv_Dist!$U$10:$U$20</c15:sqref>
                  </c15:fullRef>
                </c:ext>
              </c:extLst>
              <c:f>Obsv_Dist!$U$10:$U$18</c:f>
              <c:numCache>
                <c:formatCode>0.0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A-4AE5-9C39-CF7B19AFE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09568"/>
        <c:axId val="219311104"/>
      </c:line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10-4191-A82E-657B2958D630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10-4191-A82E-657B2958D630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10-4191-A82E-657B2958D630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10-4191-A82E-657B2958D630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10-4191-A82E-657B2958D630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10-4191-A82E-657B2958D630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D10-4191-A82E-657B2958D630}"/>
            </c:ext>
          </c:extLst>
        </c:ser>
        <c:ser>
          <c:idx val="7"/>
          <c:order val="7"/>
          <c:tx>
            <c:strRef>
              <c:f>Obsv_Dist!$K$10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Obsv_Dist!$K$11:$K$111</c:f>
              <c:numCache>
                <c:formatCode>_(* #,##0.0000000_);_(* \(#,##0.0000000\);_(* "-"??_);_(@_)</c:formatCode>
                <c:ptCount val="1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D10-4191-A82E-657B2958D630}"/>
            </c:ext>
          </c:extLst>
        </c:ser>
        <c:ser>
          <c:idx val="8"/>
          <c:order val="8"/>
          <c:tx>
            <c:strRef>
              <c:f>Obsv_Dist!$L$10</c:f>
              <c:strCache>
                <c:ptCount val="1"/>
                <c:pt idx="0">
                  <c:v>MD</c:v>
                </c:pt>
              </c:strCache>
            </c:strRef>
          </c:tx>
          <c:spPr>
            <a:ln w="25400" cap="rnd" cmpd="sng" algn="ctr">
              <a:solidFill>
                <a:srgbClr val="0099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Obsv_Dist!$L$11:$L$111</c:f>
              <c:numCache>
                <c:formatCode>_(* #,##0.0000000_);_(* \(#,##0.0000000\);_(* "-"??_);_(@_)</c:formatCode>
                <c:ptCount val="1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D10-4191-A82E-657B2958D630}"/>
            </c:ext>
          </c:extLst>
        </c:ser>
        <c:ser>
          <c:idx val="9"/>
          <c:order val="9"/>
          <c:tx>
            <c:strRef>
              <c:f>Obsv_Dist!$M$10</c:f>
              <c:strCache>
                <c:ptCount val="1"/>
                <c:pt idx="0">
                  <c:v>HV</c:v>
                </c:pt>
              </c:strCache>
            </c:strRef>
          </c:tx>
          <c:spPr>
            <a:ln w="254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Obsv_Dist!$M$11:$M$111</c:f>
              <c:numCache>
                <c:formatCode>_(* #,##0.0000000_);_(* \(#,##0.0000000\);_(* "-"??_);_(@_)</c:formatCode>
                <c:ptCount val="10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D10-4191-A82E-657B2958D630}"/>
            </c:ext>
          </c:extLst>
        </c:ser>
        <c:ser>
          <c:idx val="10"/>
          <c:order val="10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D10-4191-A82E-657B2958D630}"/>
            </c:ext>
          </c:extLst>
        </c:ser>
        <c:ser>
          <c:idx val="11"/>
          <c:order val="11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D10-4191-A82E-657B2958D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774140266180305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C-476B-9FA0-5B691761F15D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CC-476B-9FA0-5B691761F15D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CC-476B-9FA0-5B691761F15D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CC-476B-9FA0-5B691761F15D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FCC-476B-9FA0-5B691761F15D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FCC-476B-9FA0-5B691761F15D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FCC-476B-9FA0-5B691761F15D}"/>
            </c:ext>
          </c:extLst>
        </c:ser>
        <c:ser>
          <c:idx val="7"/>
          <c:order val="7"/>
          <c:tx>
            <c:strRef>
              <c:f>Obsv_Dist!$K$10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Obsv_Dist!$K$11:$K$111</c:f>
              <c:numCache>
                <c:formatCode>_(* #,##0.0000000_);_(* \(#,##0.0000000\);_(* "-"??_);_(@_)</c:formatCode>
                <c:ptCount val="1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FCC-476B-9FA0-5B691761F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078339122859816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B-4ED1-8B17-E4D8FB7CED5F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B-4ED1-8B17-E4D8FB7CED5F}"/>
            </c:ext>
          </c:extLst>
        </c:ser>
        <c:ser>
          <c:idx val="10"/>
          <c:order val="2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9B-4ED1-8B17-E4D8FB7CED5F}"/>
            </c:ext>
          </c:extLst>
        </c:ser>
        <c:ser>
          <c:idx val="11"/>
          <c:order val="3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9B-4ED1-8B17-E4D8FB7CE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Obsv_Dist!$J$10</c:f>
              <c:strCache>
                <c:ptCount val="1"/>
                <c:pt idx="0">
                  <c:v>NHBW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59-4F77-A366-D1117B7BB3C0}"/>
            </c:ext>
          </c:extLst>
        </c:ser>
        <c:ser>
          <c:idx val="0"/>
          <c:order val="1"/>
          <c:tx>
            <c:strRef>
              <c:f>Obsv_Dist!$K$10</c:f>
              <c:strCache>
                <c:ptCount val="1"/>
                <c:pt idx="0">
                  <c:v>NHBNW</c:v>
                </c:pt>
              </c:strCache>
            </c:strRef>
          </c:tx>
          <c:spPr>
            <a:ln w="38100" cap="rnd" cmpd="sng" algn="ctr">
              <a:solidFill>
                <a:srgbClr val="00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Obsv_Dist!$K$11:$K$111</c:f>
              <c:numCache>
                <c:formatCode>_(* #,##0.0000000_);_(* \(#,##0.0000000\);_(* "-"??_);_(@_)</c:formatCode>
                <c:ptCount val="1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59-4F77-A366-D1117B7BB3C0}"/>
            </c:ext>
          </c:extLst>
        </c:ser>
        <c:ser>
          <c:idx val="2"/>
          <c:order val="2"/>
          <c:tx>
            <c:strRef>
              <c:f>Obsv_Dist!$L$10</c:f>
              <c:strCache>
                <c:ptCount val="1"/>
                <c:pt idx="0">
                  <c:v>MD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Obsv_Dist!$L$11:$L$111</c:f>
              <c:numCache>
                <c:formatCode>_(* #,##0.0000000_);_(* \(#,##0.0000000\);_(* "-"??_);_(@_)</c:formatCode>
                <c:ptCount val="1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59-4F77-A366-D1117B7BB3C0}"/>
            </c:ext>
          </c:extLst>
        </c:ser>
        <c:ser>
          <c:idx val="3"/>
          <c:order val="3"/>
          <c:tx>
            <c:strRef>
              <c:f>Obsv_Dist!$M$10</c:f>
              <c:strCache>
                <c:ptCount val="1"/>
                <c:pt idx="0">
                  <c:v>HV</c:v>
                </c:pt>
              </c:strCache>
            </c:strRef>
          </c:tx>
          <c:spPr>
            <a:ln w="381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Obsv_Dist!$M$11:$M$111</c:f>
              <c:numCache>
                <c:formatCode>_(* #,##0.0000000_);_(* \(#,##0.0000000\);_(* "-"??_);_(@_)</c:formatCode>
                <c:ptCount val="10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59-4F77-A366-D1117B7BB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18164788724447"/>
          <c:y val="0.1244152143730639"/>
          <c:w val="0.22416860855484025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74-4C19-AE63-CE16724676B4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74-4C19-AE63-CE16724676B4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74-4C19-AE63-CE16724676B4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74-4C19-AE63-CE16724676B4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74-4C19-AE63-CE16724676B4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74-4C19-AE63-CE16724676B4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74-4C19-AE63-CE16724676B4}"/>
            </c:ext>
          </c:extLst>
        </c:ser>
        <c:ser>
          <c:idx val="7"/>
          <c:order val="7"/>
          <c:tx>
            <c:strRef>
              <c:f>Obsv_Dist!$K$10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Obsv_Dist!$K$11:$K$111</c:f>
              <c:numCache>
                <c:formatCode>_(* #,##0.0000000_);_(* \(#,##0.0000000\);_(* "-"??_);_(@_)</c:formatCode>
                <c:ptCount val="1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74-4C19-AE63-CE16724676B4}"/>
            </c:ext>
          </c:extLst>
        </c:ser>
        <c:ser>
          <c:idx val="8"/>
          <c:order val="8"/>
          <c:tx>
            <c:strRef>
              <c:f>Obsv_Dist!$L$10</c:f>
              <c:strCache>
                <c:ptCount val="1"/>
                <c:pt idx="0">
                  <c:v>MD</c:v>
                </c:pt>
              </c:strCache>
            </c:strRef>
          </c:tx>
          <c:spPr>
            <a:ln w="25400" cap="rnd" cmpd="sng" algn="ctr">
              <a:solidFill>
                <a:srgbClr val="0099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Obsv_Dist!$L$11:$L$111</c:f>
              <c:numCache>
                <c:formatCode>_(* #,##0.0000000_);_(* \(#,##0.0000000\);_(* "-"??_);_(@_)</c:formatCode>
                <c:ptCount val="1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74-4C19-AE63-CE16724676B4}"/>
            </c:ext>
          </c:extLst>
        </c:ser>
        <c:ser>
          <c:idx val="9"/>
          <c:order val="9"/>
          <c:tx>
            <c:strRef>
              <c:f>Obsv_Dist!$M$10</c:f>
              <c:strCache>
                <c:ptCount val="1"/>
                <c:pt idx="0">
                  <c:v>HV</c:v>
                </c:pt>
              </c:strCache>
            </c:strRef>
          </c:tx>
          <c:spPr>
            <a:ln w="254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Obsv_Dist!$M$11:$M$111</c:f>
              <c:numCache>
                <c:formatCode>_(* #,##0.0000000_);_(* \(#,##0.0000000\);_(* "-"??_);_(@_)</c:formatCode>
                <c:ptCount val="10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74-4C19-AE63-CE16724676B4}"/>
            </c:ext>
          </c:extLst>
        </c:ser>
        <c:ser>
          <c:idx val="10"/>
          <c:order val="10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774-4C19-AE63-CE16724676B4}"/>
            </c:ext>
          </c:extLst>
        </c:ser>
        <c:ser>
          <c:idx val="11"/>
          <c:order val="11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774-4C19-AE63-CE1672467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1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08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918099123419026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47-45B8-A2FB-03A7C4D6F5AF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47-45B8-A2FB-03A7C4D6F5AF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47-45B8-A2FB-03A7C4D6F5AF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47-45B8-A2FB-03A7C4D6F5AF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47-45B8-A2FB-03A7C4D6F5AF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F47-45B8-A2FB-03A7C4D6F5AF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F47-45B8-A2FB-03A7C4D6F5AF}"/>
            </c:ext>
          </c:extLst>
        </c:ser>
        <c:ser>
          <c:idx val="7"/>
          <c:order val="7"/>
          <c:tx>
            <c:strRef>
              <c:f>Obsv_Dist!$K$10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Obsv_Dist!$K$11:$K$111</c:f>
              <c:numCache>
                <c:formatCode>_(* #,##0.0000000_);_(* \(#,##0.0000000\);_(* "-"??_);_(@_)</c:formatCode>
                <c:ptCount val="1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F47-45B8-A2FB-03A7C4D6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3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102332265732936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F-4178-8E82-D5C66D862E0D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1F-4178-8E82-D5C66D862E0D}"/>
            </c:ext>
          </c:extLst>
        </c:ser>
        <c:ser>
          <c:idx val="10"/>
          <c:order val="2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1F-4178-8E82-D5C66D862E0D}"/>
            </c:ext>
          </c:extLst>
        </c:ser>
        <c:ser>
          <c:idx val="11"/>
          <c:order val="3"/>
          <c:tx>
            <c:strRef>
              <c:f>Obsv_Dist!#REF!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1F-4178-8E82-D5C66D862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3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1.2000000000000002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Obsv_Dist!$J$10</c:f>
              <c:strCache>
                <c:ptCount val="1"/>
                <c:pt idx="0">
                  <c:v>NHBW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1B-40E5-A9BB-F07C11FA6EB9}"/>
            </c:ext>
          </c:extLst>
        </c:ser>
        <c:ser>
          <c:idx val="0"/>
          <c:order val="1"/>
          <c:tx>
            <c:strRef>
              <c:f>Obsv_Dist!$K$10</c:f>
              <c:strCache>
                <c:ptCount val="1"/>
                <c:pt idx="0">
                  <c:v>NHBNW</c:v>
                </c:pt>
              </c:strCache>
            </c:strRef>
          </c:tx>
          <c:spPr>
            <a:ln w="38100" cap="rnd" cmpd="sng" algn="ctr">
              <a:solidFill>
                <a:srgbClr val="00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Obsv_Dist!$K$11:$K$111</c:f>
              <c:numCache>
                <c:formatCode>_(* #,##0.0000000_);_(* \(#,##0.0000000\);_(* "-"??_);_(@_)</c:formatCode>
                <c:ptCount val="1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B-40E5-A9BB-F07C11FA6EB9}"/>
            </c:ext>
          </c:extLst>
        </c:ser>
        <c:ser>
          <c:idx val="2"/>
          <c:order val="2"/>
          <c:tx>
            <c:strRef>
              <c:f>Obsv_Dist!$L$10</c:f>
              <c:strCache>
                <c:ptCount val="1"/>
                <c:pt idx="0">
                  <c:v>MD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Obsv_Dist!$L$11:$L$111</c:f>
              <c:numCache>
                <c:formatCode>_(* #,##0.0000000_);_(* \(#,##0.0000000\);_(* "-"??_);_(@_)</c:formatCode>
                <c:ptCount val="1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1B-40E5-A9BB-F07C11FA6EB9}"/>
            </c:ext>
          </c:extLst>
        </c:ser>
        <c:ser>
          <c:idx val="3"/>
          <c:order val="3"/>
          <c:tx>
            <c:strRef>
              <c:f>Obsv_Dist!$M$10</c:f>
              <c:strCache>
                <c:ptCount val="1"/>
                <c:pt idx="0">
                  <c:v>HV</c:v>
                </c:pt>
              </c:strCache>
            </c:strRef>
          </c:tx>
          <c:spPr>
            <a:ln w="381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Obsv_Dist!$M$11:$M$111</c:f>
              <c:numCache>
                <c:formatCode>_(* #,##0.0000000_);_(* \(#,##0.0000000\);_(* "-"??_);_(@_)</c:formatCode>
                <c:ptCount val="10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1B-40E5-A9BB-F07C11FA6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5"/>
          <c:min val="3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0588039473462"/>
          <c:y val="0.1244152143730639"/>
          <c:w val="0.24029145249473857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"Observed Average Trip Length: Generalized Cost (minutes)"</c:f>
          <c:strCache>
            <c:ptCount val="1"/>
            <c:pt idx="0">
              <c:v>Observed Average Trip Length: Generalized Cost (minutes)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Obsv_GC!$R$9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Obsv_GC!$P$10:$Q$20</c15:sqref>
                  </c15:fullRef>
                </c:ext>
              </c:extLst>
              <c:f>Obsv_GC!$P$10:$Q$18</c:f>
              <c:multiLvlStrCache>
                <c:ptCount val="9"/>
                <c:lvl>
                  <c:pt idx="0">
                    <c:v>HBW</c:v>
                  </c:pt>
                  <c:pt idx="1">
                    <c:v>HBShp</c:v>
                  </c:pt>
                  <c:pt idx="2">
                    <c:v>HBOth</c:v>
                  </c:pt>
                  <c:pt idx="3">
                    <c:v>HBSch Primary</c:v>
                  </c:pt>
                  <c:pt idx="4">
                    <c:v>HBSch Second.</c:v>
                  </c:pt>
                  <c:pt idx="5">
                    <c:v>NHBW</c:v>
                  </c:pt>
                  <c:pt idx="6">
                    <c:v>NHBNW</c:v>
                  </c:pt>
                  <c:pt idx="7">
                    <c:v>MD</c:v>
                  </c:pt>
                  <c:pt idx="8">
                    <c:v>HV</c:v>
                  </c:pt>
                </c:lvl>
                <c:lvl>
                  <c:pt idx="0">
                    <c:v>Resident</c:v>
                  </c:pt>
                  <c:pt idx="7">
                    <c:v>Truck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Obsv_GC!$R$10:$R$20</c15:sqref>
                  </c15:fullRef>
                </c:ext>
              </c:extLst>
              <c:f>Obsv_GC!$R$10:$R$18</c:f>
              <c:numCache>
                <c:formatCode>0.0</c:formatCode>
                <c:ptCount val="9"/>
                <c:pt idx="0">
                  <c:v>31.828721399999989</c:v>
                </c:pt>
                <c:pt idx="1">
                  <c:v>15.330714199999989</c:v>
                </c:pt>
                <c:pt idx="2">
                  <c:v>17.186377399999991</c:v>
                </c:pt>
                <c:pt idx="3">
                  <c:v>9.1497834000000058</c:v>
                </c:pt>
                <c:pt idx="4">
                  <c:v>12.332930400000004</c:v>
                </c:pt>
                <c:pt idx="5">
                  <c:v>23.897688000000006</c:v>
                </c:pt>
                <c:pt idx="6">
                  <c:v>17.948873600000002</c:v>
                </c:pt>
                <c:pt idx="7">
                  <c:v>36.433482400000031</c:v>
                </c:pt>
                <c:pt idx="8">
                  <c:v>47.447703199999943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D-4D8F-9E2C-4E51EC96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lineChart>
        <c:grouping val="standard"/>
        <c:varyColors val="0"/>
        <c:ser>
          <c:idx val="1"/>
          <c:order val="1"/>
          <c:tx>
            <c:strRef>
              <c:f>Obsv_GC!$Q$22</c:f>
              <c:strCache>
                <c:ptCount val="1"/>
              </c:strCache>
            </c:strRef>
          </c:tx>
          <c:spPr>
            <a:ln w="34925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Obsv_GC!$P$10:$Q$20</c15:sqref>
                  </c15:fullRef>
                </c:ext>
              </c:extLst>
              <c:f>Obsv_GC!$P$10:$Q$18</c:f>
              <c:multiLvlStrCache>
                <c:ptCount val="9"/>
                <c:lvl>
                  <c:pt idx="0">
                    <c:v>HBW</c:v>
                  </c:pt>
                  <c:pt idx="1">
                    <c:v>HBShp</c:v>
                  </c:pt>
                  <c:pt idx="2">
                    <c:v>HBOth</c:v>
                  </c:pt>
                  <c:pt idx="3">
                    <c:v>HBSch Primary</c:v>
                  </c:pt>
                  <c:pt idx="4">
                    <c:v>HBSch Second.</c:v>
                  </c:pt>
                  <c:pt idx="5">
                    <c:v>NHBW</c:v>
                  </c:pt>
                  <c:pt idx="6">
                    <c:v>NHBNW</c:v>
                  </c:pt>
                  <c:pt idx="7">
                    <c:v>MD</c:v>
                  </c:pt>
                  <c:pt idx="8">
                    <c:v>HV</c:v>
                  </c:pt>
                </c:lvl>
                <c:lvl>
                  <c:pt idx="0">
                    <c:v>Resident</c:v>
                  </c:pt>
                  <c:pt idx="7">
                    <c:v>Truck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Obsv_GC!$U$10:$U$20</c15:sqref>
                  </c15:fullRef>
                </c:ext>
              </c:extLst>
              <c:f>Obsv_GC!$U$10:$U$18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D-4D8F-9E2C-4E51EC96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09568"/>
        <c:axId val="219311104"/>
      </c:line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C0-43B5-8001-5C0EB9454F92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C0-43B5-8001-5C0EB9454F92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C0-43B5-8001-5C0EB9454F92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FC0-43B5-8001-5C0EB9454F92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FC0-43B5-8001-5C0EB9454F92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FC0-43B5-8001-5C0EB9454F92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FC0-43B5-8001-5C0EB9454F92}"/>
            </c:ext>
          </c:extLst>
        </c:ser>
        <c:ser>
          <c:idx val="7"/>
          <c:order val="7"/>
          <c:tx>
            <c:strRef>
              <c:f>Obsv_GC!$K$10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Obsv_GC!$K$11:$K$211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FC0-43B5-8001-5C0EB9454F92}"/>
            </c:ext>
          </c:extLst>
        </c:ser>
        <c:ser>
          <c:idx val="8"/>
          <c:order val="8"/>
          <c:tx>
            <c:strRef>
              <c:f>Obsv_GC!$L$10</c:f>
              <c:strCache>
                <c:ptCount val="1"/>
                <c:pt idx="0">
                  <c:v>MD</c:v>
                </c:pt>
              </c:strCache>
            </c:strRef>
          </c:tx>
          <c:spPr>
            <a:ln w="25400" cap="rnd" cmpd="sng" algn="ctr">
              <a:solidFill>
                <a:srgbClr val="0099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Obsv_GC!$L$11:$L$211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FC0-43B5-8001-5C0EB9454F92}"/>
            </c:ext>
          </c:extLst>
        </c:ser>
        <c:ser>
          <c:idx val="9"/>
          <c:order val="9"/>
          <c:tx>
            <c:strRef>
              <c:f>Obsv_GC!$M$10</c:f>
              <c:strCache>
                <c:ptCount val="1"/>
                <c:pt idx="0">
                  <c:v>HV</c:v>
                </c:pt>
              </c:strCache>
            </c:strRef>
          </c:tx>
          <c:spPr>
            <a:ln w="254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Obsv_GC!$M$11:$M$211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3.7799999999999997E-5</c:v>
                </c:pt>
                <c:pt idx="151">
                  <c:v>3.6399999999999997E-5</c:v>
                </c:pt>
                <c:pt idx="152">
                  <c:v>3.4999999999999997E-5</c:v>
                </c:pt>
                <c:pt idx="153">
                  <c:v>3.3599999999999997E-5</c:v>
                </c:pt>
                <c:pt idx="154">
                  <c:v>3.2199999999999997E-5</c:v>
                </c:pt>
                <c:pt idx="155">
                  <c:v>3.0899999999999999E-5</c:v>
                </c:pt>
                <c:pt idx="156">
                  <c:v>2.9499999999999999E-5</c:v>
                </c:pt>
                <c:pt idx="157">
                  <c:v>2.8099999999999999E-5</c:v>
                </c:pt>
                <c:pt idx="158">
                  <c:v>2.6699999999999998E-5</c:v>
                </c:pt>
                <c:pt idx="159">
                  <c:v>2.5299999999999998E-5</c:v>
                </c:pt>
                <c:pt idx="160">
                  <c:v>2.4000000000000001E-5</c:v>
                </c:pt>
                <c:pt idx="161">
                  <c:v>2.26E-5</c:v>
                </c:pt>
                <c:pt idx="162">
                  <c:v>2.12E-5</c:v>
                </c:pt>
                <c:pt idx="163">
                  <c:v>1.98E-5</c:v>
                </c:pt>
                <c:pt idx="164">
                  <c:v>1.84E-5</c:v>
                </c:pt>
                <c:pt idx="165">
                  <c:v>1.7E-5</c:v>
                </c:pt>
                <c:pt idx="166">
                  <c:v>1.5699999999999999E-5</c:v>
                </c:pt>
                <c:pt idx="167">
                  <c:v>1.43E-5</c:v>
                </c:pt>
                <c:pt idx="168">
                  <c:v>1.29E-5</c:v>
                </c:pt>
                <c:pt idx="169">
                  <c:v>1.1600000000000001E-5</c:v>
                </c:pt>
                <c:pt idx="170">
                  <c:v>1.03E-5</c:v>
                </c:pt>
                <c:pt idx="171">
                  <c:v>9.0000000000000002E-6</c:v>
                </c:pt>
                <c:pt idx="172">
                  <c:v>7.7000000000000008E-6</c:v>
                </c:pt>
                <c:pt idx="173">
                  <c:v>6.4999999999999996E-6</c:v>
                </c:pt>
                <c:pt idx="174">
                  <c:v>5.2000000000000002E-6</c:v>
                </c:pt>
                <c:pt idx="175">
                  <c:v>3.8999999999999999E-6</c:v>
                </c:pt>
                <c:pt idx="176">
                  <c:v>2.6000000000000001E-6</c:v>
                </c:pt>
                <c:pt idx="177">
                  <c:v>1.3E-6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FC0-43B5-8001-5C0EB9454F92}"/>
            </c:ext>
          </c:extLst>
        </c:ser>
        <c:ser>
          <c:idx val="10"/>
          <c:order val="10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FC0-43B5-8001-5C0EB9454F92}"/>
            </c:ext>
          </c:extLst>
        </c:ser>
        <c:ser>
          <c:idx val="11"/>
          <c:order val="11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FC0-43B5-8001-5C0EB9454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4325982552262071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3F-4C7C-9A8D-8D9CF99A8FA2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3F-4C7C-9A8D-8D9CF99A8FA2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3F-4C7C-9A8D-8D9CF99A8FA2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3F-4C7C-9A8D-8D9CF99A8FA2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3F-4C7C-9A8D-8D9CF99A8FA2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3F-4C7C-9A8D-8D9CF99A8FA2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3F-4C7C-9A8D-8D9CF99A8FA2}"/>
            </c:ext>
          </c:extLst>
        </c:ser>
        <c:ser>
          <c:idx val="7"/>
          <c:order val="7"/>
          <c:tx>
            <c:strRef>
              <c:f>Obsv_GC!$K$10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Obsv_GC!$K$11:$K$211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D3F-4C7C-9A8D-8D9CF99A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510215694575981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FA-4980-9BA2-70F567575E05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FA-4980-9BA2-70F567575E05}"/>
            </c:ext>
          </c:extLst>
        </c:ser>
        <c:ser>
          <c:idx val="10"/>
          <c:order val="2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FA-4980-9BA2-70F567575E05}"/>
            </c:ext>
          </c:extLst>
        </c:ser>
        <c:ser>
          <c:idx val="11"/>
          <c:order val="3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FA-4980-9BA2-70F567575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Obsv_GC!$J$10</c:f>
              <c:strCache>
                <c:ptCount val="1"/>
                <c:pt idx="0">
                  <c:v>NHBW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A2-4D69-B5ED-B72C36FCC8A2}"/>
            </c:ext>
          </c:extLst>
        </c:ser>
        <c:ser>
          <c:idx val="0"/>
          <c:order val="1"/>
          <c:tx>
            <c:strRef>
              <c:f>Obsv_GC!$K$10</c:f>
              <c:strCache>
                <c:ptCount val="1"/>
                <c:pt idx="0">
                  <c:v>NHBNW</c:v>
                </c:pt>
              </c:strCache>
            </c:strRef>
          </c:tx>
          <c:spPr>
            <a:ln w="38100" cap="rnd" cmpd="sng" algn="ctr">
              <a:solidFill>
                <a:srgbClr val="00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Obsv_GC!$K$11:$K$211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A2-4D69-B5ED-B72C36FCC8A2}"/>
            </c:ext>
          </c:extLst>
        </c:ser>
        <c:ser>
          <c:idx val="2"/>
          <c:order val="2"/>
          <c:tx>
            <c:strRef>
              <c:f>Obsv_GC!$L$10</c:f>
              <c:strCache>
                <c:ptCount val="1"/>
                <c:pt idx="0">
                  <c:v>MD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Obsv_GC!$L$11:$L$211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A2-4D69-B5ED-B72C36FCC8A2}"/>
            </c:ext>
          </c:extLst>
        </c:ser>
        <c:ser>
          <c:idx val="3"/>
          <c:order val="3"/>
          <c:tx>
            <c:strRef>
              <c:f>Obsv_GC!$M$10</c:f>
              <c:strCache>
                <c:ptCount val="1"/>
                <c:pt idx="0">
                  <c:v>HV</c:v>
                </c:pt>
              </c:strCache>
            </c:strRef>
          </c:tx>
          <c:spPr>
            <a:ln w="381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Obsv_GC!$M$11:$M$211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3.7799999999999997E-5</c:v>
                </c:pt>
                <c:pt idx="151">
                  <c:v>3.6399999999999997E-5</c:v>
                </c:pt>
                <c:pt idx="152">
                  <c:v>3.4999999999999997E-5</c:v>
                </c:pt>
                <c:pt idx="153">
                  <c:v>3.3599999999999997E-5</c:v>
                </c:pt>
                <c:pt idx="154">
                  <c:v>3.2199999999999997E-5</c:v>
                </c:pt>
                <c:pt idx="155">
                  <c:v>3.0899999999999999E-5</c:v>
                </c:pt>
                <c:pt idx="156">
                  <c:v>2.9499999999999999E-5</c:v>
                </c:pt>
                <c:pt idx="157">
                  <c:v>2.8099999999999999E-5</c:v>
                </c:pt>
                <c:pt idx="158">
                  <c:v>2.6699999999999998E-5</c:v>
                </c:pt>
                <c:pt idx="159">
                  <c:v>2.5299999999999998E-5</c:v>
                </c:pt>
                <c:pt idx="160">
                  <c:v>2.4000000000000001E-5</c:v>
                </c:pt>
                <c:pt idx="161">
                  <c:v>2.26E-5</c:v>
                </c:pt>
                <c:pt idx="162">
                  <c:v>2.12E-5</c:v>
                </c:pt>
                <c:pt idx="163">
                  <c:v>1.98E-5</c:v>
                </c:pt>
                <c:pt idx="164">
                  <c:v>1.84E-5</c:v>
                </c:pt>
                <c:pt idx="165">
                  <c:v>1.7E-5</c:v>
                </c:pt>
                <c:pt idx="166">
                  <c:v>1.5699999999999999E-5</c:v>
                </c:pt>
                <c:pt idx="167">
                  <c:v>1.43E-5</c:v>
                </c:pt>
                <c:pt idx="168">
                  <c:v>1.29E-5</c:v>
                </c:pt>
                <c:pt idx="169">
                  <c:v>1.1600000000000001E-5</c:v>
                </c:pt>
                <c:pt idx="170">
                  <c:v>1.03E-5</c:v>
                </c:pt>
                <c:pt idx="171">
                  <c:v>9.0000000000000002E-6</c:v>
                </c:pt>
                <c:pt idx="172">
                  <c:v>7.7000000000000008E-6</c:v>
                </c:pt>
                <c:pt idx="173">
                  <c:v>6.4999999999999996E-6</c:v>
                </c:pt>
                <c:pt idx="174">
                  <c:v>5.2000000000000002E-6</c:v>
                </c:pt>
                <c:pt idx="175">
                  <c:v>3.8999999999999999E-6</c:v>
                </c:pt>
                <c:pt idx="176">
                  <c:v>2.6000000000000001E-6</c:v>
                </c:pt>
                <c:pt idx="177">
                  <c:v>1.3E-6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A2-4D69-B5ED-B72C36FCC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39022078281133"/>
          <c:y val="0.1244152143730639"/>
          <c:w val="0.22596003565927339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C9-4404-A22C-94C6644F6CCB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C9-4404-A22C-94C6644F6CCB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C9-4404-A22C-94C6644F6CCB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C9-4404-A22C-94C6644F6CCB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C9-4404-A22C-94C6644F6CCB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C9-4404-A22C-94C6644F6CCB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9C9-4404-A22C-94C6644F6CCB}"/>
            </c:ext>
          </c:extLst>
        </c:ser>
        <c:ser>
          <c:idx val="7"/>
          <c:order val="7"/>
          <c:tx>
            <c:strRef>
              <c:f>Obsv_GC!$K$10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Obsv_GC!$K$11:$K$211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9C9-4404-A22C-94C6644F6CCB}"/>
            </c:ext>
          </c:extLst>
        </c:ser>
        <c:ser>
          <c:idx val="8"/>
          <c:order val="8"/>
          <c:tx>
            <c:strRef>
              <c:f>Obsv_GC!$L$10</c:f>
              <c:strCache>
                <c:ptCount val="1"/>
                <c:pt idx="0">
                  <c:v>MD</c:v>
                </c:pt>
              </c:strCache>
            </c:strRef>
          </c:tx>
          <c:spPr>
            <a:ln w="25400" cap="rnd" cmpd="sng" algn="ctr">
              <a:solidFill>
                <a:srgbClr val="0099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Obsv_GC!$L$11:$L$211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9C9-4404-A22C-94C6644F6CCB}"/>
            </c:ext>
          </c:extLst>
        </c:ser>
        <c:ser>
          <c:idx val="9"/>
          <c:order val="9"/>
          <c:tx>
            <c:strRef>
              <c:f>Obsv_GC!$M$10</c:f>
              <c:strCache>
                <c:ptCount val="1"/>
                <c:pt idx="0">
                  <c:v>HV</c:v>
                </c:pt>
              </c:strCache>
            </c:strRef>
          </c:tx>
          <c:spPr>
            <a:ln w="254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Obsv_GC!$M$11:$M$211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3.7799999999999997E-5</c:v>
                </c:pt>
                <c:pt idx="151">
                  <c:v>3.6399999999999997E-5</c:v>
                </c:pt>
                <c:pt idx="152">
                  <c:v>3.4999999999999997E-5</c:v>
                </c:pt>
                <c:pt idx="153">
                  <c:v>3.3599999999999997E-5</c:v>
                </c:pt>
                <c:pt idx="154">
                  <c:v>3.2199999999999997E-5</c:v>
                </c:pt>
                <c:pt idx="155">
                  <c:v>3.0899999999999999E-5</c:v>
                </c:pt>
                <c:pt idx="156">
                  <c:v>2.9499999999999999E-5</c:v>
                </c:pt>
                <c:pt idx="157">
                  <c:v>2.8099999999999999E-5</c:v>
                </c:pt>
                <c:pt idx="158">
                  <c:v>2.6699999999999998E-5</c:v>
                </c:pt>
                <c:pt idx="159">
                  <c:v>2.5299999999999998E-5</c:v>
                </c:pt>
                <c:pt idx="160">
                  <c:v>2.4000000000000001E-5</c:v>
                </c:pt>
                <c:pt idx="161">
                  <c:v>2.26E-5</c:v>
                </c:pt>
                <c:pt idx="162">
                  <c:v>2.12E-5</c:v>
                </c:pt>
                <c:pt idx="163">
                  <c:v>1.98E-5</c:v>
                </c:pt>
                <c:pt idx="164">
                  <c:v>1.84E-5</c:v>
                </c:pt>
                <c:pt idx="165">
                  <c:v>1.7E-5</c:v>
                </c:pt>
                <c:pt idx="166">
                  <c:v>1.5699999999999999E-5</c:v>
                </c:pt>
                <c:pt idx="167">
                  <c:v>1.43E-5</c:v>
                </c:pt>
                <c:pt idx="168">
                  <c:v>1.29E-5</c:v>
                </c:pt>
                <c:pt idx="169">
                  <c:v>1.1600000000000001E-5</c:v>
                </c:pt>
                <c:pt idx="170">
                  <c:v>1.03E-5</c:v>
                </c:pt>
                <c:pt idx="171">
                  <c:v>9.0000000000000002E-6</c:v>
                </c:pt>
                <c:pt idx="172">
                  <c:v>7.7000000000000008E-6</c:v>
                </c:pt>
                <c:pt idx="173">
                  <c:v>6.4999999999999996E-6</c:v>
                </c:pt>
                <c:pt idx="174">
                  <c:v>5.2000000000000002E-6</c:v>
                </c:pt>
                <c:pt idx="175">
                  <c:v>3.8999999999999999E-6</c:v>
                </c:pt>
                <c:pt idx="176">
                  <c:v>2.6000000000000001E-6</c:v>
                </c:pt>
                <c:pt idx="177">
                  <c:v>1.3E-6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9C9-4404-A22C-94C6644F6CCB}"/>
            </c:ext>
          </c:extLst>
        </c:ser>
        <c:ser>
          <c:idx val="10"/>
          <c:order val="10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9C9-4404-A22C-94C6644F6CCB}"/>
            </c:ext>
          </c:extLst>
        </c:ser>
        <c:ser>
          <c:idx val="11"/>
          <c:order val="11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9C9-4404-A22C-94C6644F6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4110044266403988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93-4E05-BCE5-4ED082E7E4DB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93-4E05-BCE5-4ED082E7E4DB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HBShp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93-4E05-BCE5-4ED082E7E4DB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HBOth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93-4E05-BCE5-4ED082E7E4DB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HBSchPr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93-4E05-BCE5-4ED082E7E4DB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HBSchSc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93-4E05-BCE5-4ED082E7E4DB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NHBW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93-4E05-BCE5-4ED082E7E4DB}"/>
            </c:ext>
          </c:extLst>
        </c:ser>
        <c:ser>
          <c:idx val="7"/>
          <c:order val="7"/>
          <c:tx>
            <c:strRef>
              <c:f>Obsv_GC!$K$10</c:f>
              <c:strCache>
                <c:ptCount val="1"/>
                <c:pt idx="0">
                  <c:v>NHBNW</c:v>
                </c:pt>
              </c:strCache>
            </c:strRef>
          </c:tx>
          <c:spPr>
            <a:ln w="2540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Obsv_GC!$K$11:$K$211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F93-4E05-BCE5-4ED082E7E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8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1.6000000000000003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342263694464139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C3-4C21-A553-250C83D931D6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HBW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C3-4C21-A553-250C83D931D6}"/>
            </c:ext>
          </c:extLst>
        </c:ser>
        <c:ser>
          <c:idx val="10"/>
          <c:order val="2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C3-4C21-A553-250C83D931D6}"/>
            </c:ext>
          </c:extLst>
        </c:ser>
        <c:ser>
          <c:idx val="11"/>
          <c:order val="3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6C3-4C21-A553-250C83D93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80"/>
          <c:min val="6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Obsv_GC!$J$10</c:f>
              <c:strCache>
                <c:ptCount val="1"/>
                <c:pt idx="0">
                  <c:v>NHBW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2B-4437-92D2-7F310A4D5005}"/>
            </c:ext>
          </c:extLst>
        </c:ser>
        <c:ser>
          <c:idx val="0"/>
          <c:order val="1"/>
          <c:tx>
            <c:strRef>
              <c:f>Obsv_GC!$K$10</c:f>
              <c:strCache>
                <c:ptCount val="1"/>
                <c:pt idx="0">
                  <c:v>NHBNW</c:v>
                </c:pt>
              </c:strCache>
            </c:strRef>
          </c:tx>
          <c:spPr>
            <a:ln w="38100" cap="rnd" cmpd="sng" algn="ctr">
              <a:solidFill>
                <a:srgbClr val="00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Obsv_GC!$K$11:$K$211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2B-4437-92D2-7F310A4D5005}"/>
            </c:ext>
          </c:extLst>
        </c:ser>
        <c:ser>
          <c:idx val="2"/>
          <c:order val="2"/>
          <c:tx>
            <c:strRef>
              <c:f>Obsv_GC!$L$10</c:f>
              <c:strCache>
                <c:ptCount val="1"/>
                <c:pt idx="0">
                  <c:v>MD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Obsv_GC!$L$11:$L$211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2B-4437-92D2-7F310A4D5005}"/>
            </c:ext>
          </c:extLst>
        </c:ser>
        <c:ser>
          <c:idx val="3"/>
          <c:order val="3"/>
          <c:tx>
            <c:strRef>
              <c:f>Obsv_GC!$M$10</c:f>
              <c:strCache>
                <c:ptCount val="1"/>
                <c:pt idx="0">
                  <c:v>HV</c:v>
                </c:pt>
              </c:strCache>
            </c:strRef>
          </c:tx>
          <c:spPr>
            <a:ln w="38100" cap="rnd" cmpd="sng" algn="ctr">
              <a:solidFill>
                <a:srgbClr val="0066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Obsv_GC!$M$11:$M$211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3.7799999999999997E-5</c:v>
                </c:pt>
                <c:pt idx="151">
                  <c:v>3.6399999999999997E-5</c:v>
                </c:pt>
                <c:pt idx="152">
                  <c:v>3.4999999999999997E-5</c:v>
                </c:pt>
                <c:pt idx="153">
                  <c:v>3.3599999999999997E-5</c:v>
                </c:pt>
                <c:pt idx="154">
                  <c:v>3.2199999999999997E-5</c:v>
                </c:pt>
                <c:pt idx="155">
                  <c:v>3.0899999999999999E-5</c:v>
                </c:pt>
                <c:pt idx="156">
                  <c:v>2.9499999999999999E-5</c:v>
                </c:pt>
                <c:pt idx="157">
                  <c:v>2.8099999999999999E-5</c:v>
                </c:pt>
                <c:pt idx="158">
                  <c:v>2.6699999999999998E-5</c:v>
                </c:pt>
                <c:pt idx="159">
                  <c:v>2.5299999999999998E-5</c:v>
                </c:pt>
                <c:pt idx="160">
                  <c:v>2.4000000000000001E-5</c:v>
                </c:pt>
                <c:pt idx="161">
                  <c:v>2.26E-5</c:v>
                </c:pt>
                <c:pt idx="162">
                  <c:v>2.12E-5</c:v>
                </c:pt>
                <c:pt idx="163">
                  <c:v>1.98E-5</c:v>
                </c:pt>
                <c:pt idx="164">
                  <c:v>1.84E-5</c:v>
                </c:pt>
                <c:pt idx="165">
                  <c:v>1.7E-5</c:v>
                </c:pt>
                <c:pt idx="166">
                  <c:v>1.5699999999999999E-5</c:v>
                </c:pt>
                <c:pt idx="167">
                  <c:v>1.43E-5</c:v>
                </c:pt>
                <c:pt idx="168">
                  <c:v>1.29E-5</c:v>
                </c:pt>
                <c:pt idx="169">
                  <c:v>1.1600000000000001E-5</c:v>
                </c:pt>
                <c:pt idx="170">
                  <c:v>1.03E-5</c:v>
                </c:pt>
                <c:pt idx="171">
                  <c:v>9.0000000000000002E-6</c:v>
                </c:pt>
                <c:pt idx="172">
                  <c:v>7.7000000000000008E-6</c:v>
                </c:pt>
                <c:pt idx="173">
                  <c:v>6.4999999999999996E-6</c:v>
                </c:pt>
                <c:pt idx="174">
                  <c:v>5.2000000000000002E-6</c:v>
                </c:pt>
                <c:pt idx="175">
                  <c:v>3.8999999999999999E-6</c:v>
                </c:pt>
                <c:pt idx="176">
                  <c:v>2.6000000000000001E-6</c:v>
                </c:pt>
                <c:pt idx="177">
                  <c:v>1.3E-6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2B-4437-92D2-7F310A4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434735630497703"/>
          <c:y val="0.1244152143730639"/>
          <c:w val="0.21700290013710766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4.xml"/><Relationship Id="rId18" Type="http://schemas.openxmlformats.org/officeDocument/2006/relationships/chart" Target="../charts/chart59.xml"/><Relationship Id="rId26" Type="http://schemas.openxmlformats.org/officeDocument/2006/relationships/chart" Target="../charts/chart67.xml"/><Relationship Id="rId39" Type="http://schemas.openxmlformats.org/officeDocument/2006/relationships/chart" Target="../charts/chart80.xml"/><Relationship Id="rId21" Type="http://schemas.openxmlformats.org/officeDocument/2006/relationships/chart" Target="../charts/chart62.xml"/><Relationship Id="rId34" Type="http://schemas.openxmlformats.org/officeDocument/2006/relationships/chart" Target="../charts/chart75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20" Type="http://schemas.openxmlformats.org/officeDocument/2006/relationships/chart" Target="../charts/chart61.xml"/><Relationship Id="rId29" Type="http://schemas.openxmlformats.org/officeDocument/2006/relationships/chart" Target="../charts/chart70.xml"/><Relationship Id="rId41" Type="http://schemas.openxmlformats.org/officeDocument/2006/relationships/chart" Target="../charts/chart82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24" Type="http://schemas.openxmlformats.org/officeDocument/2006/relationships/chart" Target="../charts/chart65.xml"/><Relationship Id="rId32" Type="http://schemas.openxmlformats.org/officeDocument/2006/relationships/chart" Target="../charts/chart73.xml"/><Relationship Id="rId37" Type="http://schemas.openxmlformats.org/officeDocument/2006/relationships/chart" Target="../charts/chart78.xml"/><Relationship Id="rId40" Type="http://schemas.openxmlformats.org/officeDocument/2006/relationships/chart" Target="../charts/chart81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23" Type="http://schemas.openxmlformats.org/officeDocument/2006/relationships/chart" Target="../charts/chart64.xml"/><Relationship Id="rId28" Type="http://schemas.openxmlformats.org/officeDocument/2006/relationships/chart" Target="../charts/chart69.xml"/><Relationship Id="rId36" Type="http://schemas.openxmlformats.org/officeDocument/2006/relationships/chart" Target="../charts/chart77.xml"/><Relationship Id="rId10" Type="http://schemas.openxmlformats.org/officeDocument/2006/relationships/chart" Target="../charts/chart51.xml"/><Relationship Id="rId19" Type="http://schemas.openxmlformats.org/officeDocument/2006/relationships/chart" Target="../charts/chart60.xml"/><Relationship Id="rId31" Type="http://schemas.openxmlformats.org/officeDocument/2006/relationships/chart" Target="../charts/chart72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Relationship Id="rId22" Type="http://schemas.openxmlformats.org/officeDocument/2006/relationships/chart" Target="../charts/chart63.xml"/><Relationship Id="rId27" Type="http://schemas.openxmlformats.org/officeDocument/2006/relationships/chart" Target="../charts/chart68.xml"/><Relationship Id="rId30" Type="http://schemas.openxmlformats.org/officeDocument/2006/relationships/chart" Target="../charts/chart71.xml"/><Relationship Id="rId35" Type="http://schemas.openxmlformats.org/officeDocument/2006/relationships/chart" Target="../charts/chart76.xml"/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5" Type="http://schemas.openxmlformats.org/officeDocument/2006/relationships/chart" Target="../charts/chart66.xml"/><Relationship Id="rId33" Type="http://schemas.openxmlformats.org/officeDocument/2006/relationships/chart" Target="../charts/chart74.xml"/><Relationship Id="rId38" Type="http://schemas.openxmlformats.org/officeDocument/2006/relationships/chart" Target="../charts/chart79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5.xml"/><Relationship Id="rId18" Type="http://schemas.openxmlformats.org/officeDocument/2006/relationships/chart" Target="../charts/chart100.xml"/><Relationship Id="rId26" Type="http://schemas.openxmlformats.org/officeDocument/2006/relationships/chart" Target="../charts/chart108.xml"/><Relationship Id="rId39" Type="http://schemas.openxmlformats.org/officeDocument/2006/relationships/chart" Target="../charts/chart121.xml"/><Relationship Id="rId21" Type="http://schemas.openxmlformats.org/officeDocument/2006/relationships/chart" Target="../charts/chart103.xml"/><Relationship Id="rId34" Type="http://schemas.openxmlformats.org/officeDocument/2006/relationships/chart" Target="../charts/chart116.xml"/><Relationship Id="rId7" Type="http://schemas.openxmlformats.org/officeDocument/2006/relationships/chart" Target="../charts/chart89.xml"/><Relationship Id="rId2" Type="http://schemas.openxmlformats.org/officeDocument/2006/relationships/chart" Target="../charts/chart84.xml"/><Relationship Id="rId16" Type="http://schemas.openxmlformats.org/officeDocument/2006/relationships/chart" Target="../charts/chart98.xml"/><Relationship Id="rId20" Type="http://schemas.openxmlformats.org/officeDocument/2006/relationships/chart" Target="../charts/chart102.xml"/><Relationship Id="rId29" Type="http://schemas.openxmlformats.org/officeDocument/2006/relationships/chart" Target="../charts/chart111.xml"/><Relationship Id="rId41" Type="http://schemas.openxmlformats.org/officeDocument/2006/relationships/chart" Target="../charts/chart123.xml"/><Relationship Id="rId1" Type="http://schemas.openxmlformats.org/officeDocument/2006/relationships/chart" Target="../charts/chart83.xml"/><Relationship Id="rId6" Type="http://schemas.openxmlformats.org/officeDocument/2006/relationships/chart" Target="../charts/chart88.xml"/><Relationship Id="rId11" Type="http://schemas.openxmlformats.org/officeDocument/2006/relationships/chart" Target="../charts/chart93.xml"/><Relationship Id="rId24" Type="http://schemas.openxmlformats.org/officeDocument/2006/relationships/chart" Target="../charts/chart106.xml"/><Relationship Id="rId32" Type="http://schemas.openxmlformats.org/officeDocument/2006/relationships/chart" Target="../charts/chart114.xml"/><Relationship Id="rId37" Type="http://schemas.openxmlformats.org/officeDocument/2006/relationships/chart" Target="../charts/chart119.xml"/><Relationship Id="rId40" Type="http://schemas.openxmlformats.org/officeDocument/2006/relationships/chart" Target="../charts/chart122.xml"/><Relationship Id="rId5" Type="http://schemas.openxmlformats.org/officeDocument/2006/relationships/chart" Target="../charts/chart87.xml"/><Relationship Id="rId15" Type="http://schemas.openxmlformats.org/officeDocument/2006/relationships/chart" Target="../charts/chart97.xml"/><Relationship Id="rId23" Type="http://schemas.openxmlformats.org/officeDocument/2006/relationships/chart" Target="../charts/chart105.xml"/><Relationship Id="rId28" Type="http://schemas.openxmlformats.org/officeDocument/2006/relationships/chart" Target="../charts/chart110.xml"/><Relationship Id="rId36" Type="http://schemas.openxmlformats.org/officeDocument/2006/relationships/chart" Target="../charts/chart118.xml"/><Relationship Id="rId10" Type="http://schemas.openxmlformats.org/officeDocument/2006/relationships/chart" Target="../charts/chart92.xml"/><Relationship Id="rId19" Type="http://schemas.openxmlformats.org/officeDocument/2006/relationships/chart" Target="../charts/chart101.xml"/><Relationship Id="rId31" Type="http://schemas.openxmlformats.org/officeDocument/2006/relationships/chart" Target="../charts/chart113.xml"/><Relationship Id="rId4" Type="http://schemas.openxmlformats.org/officeDocument/2006/relationships/chart" Target="../charts/chart86.xml"/><Relationship Id="rId9" Type="http://schemas.openxmlformats.org/officeDocument/2006/relationships/chart" Target="../charts/chart91.xml"/><Relationship Id="rId14" Type="http://schemas.openxmlformats.org/officeDocument/2006/relationships/chart" Target="../charts/chart96.xml"/><Relationship Id="rId22" Type="http://schemas.openxmlformats.org/officeDocument/2006/relationships/chart" Target="../charts/chart104.xml"/><Relationship Id="rId27" Type="http://schemas.openxmlformats.org/officeDocument/2006/relationships/chart" Target="../charts/chart109.xml"/><Relationship Id="rId30" Type="http://schemas.openxmlformats.org/officeDocument/2006/relationships/chart" Target="../charts/chart112.xml"/><Relationship Id="rId35" Type="http://schemas.openxmlformats.org/officeDocument/2006/relationships/chart" Target="../charts/chart117.xml"/><Relationship Id="rId8" Type="http://schemas.openxmlformats.org/officeDocument/2006/relationships/chart" Target="../charts/chart90.xml"/><Relationship Id="rId3" Type="http://schemas.openxmlformats.org/officeDocument/2006/relationships/chart" Target="../charts/chart85.xml"/><Relationship Id="rId12" Type="http://schemas.openxmlformats.org/officeDocument/2006/relationships/chart" Target="../charts/chart94.xml"/><Relationship Id="rId17" Type="http://schemas.openxmlformats.org/officeDocument/2006/relationships/chart" Target="../charts/chart99.xml"/><Relationship Id="rId25" Type="http://schemas.openxmlformats.org/officeDocument/2006/relationships/chart" Target="../charts/chart107.xml"/><Relationship Id="rId33" Type="http://schemas.openxmlformats.org/officeDocument/2006/relationships/chart" Target="../charts/chart115.xml"/><Relationship Id="rId38" Type="http://schemas.openxmlformats.org/officeDocument/2006/relationships/chart" Target="../charts/chart120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6.xml"/><Relationship Id="rId18" Type="http://schemas.openxmlformats.org/officeDocument/2006/relationships/chart" Target="../charts/chart141.xml"/><Relationship Id="rId26" Type="http://schemas.openxmlformats.org/officeDocument/2006/relationships/chart" Target="../charts/chart149.xml"/><Relationship Id="rId39" Type="http://schemas.openxmlformats.org/officeDocument/2006/relationships/chart" Target="../charts/chart162.xml"/><Relationship Id="rId21" Type="http://schemas.openxmlformats.org/officeDocument/2006/relationships/chart" Target="../charts/chart144.xml"/><Relationship Id="rId34" Type="http://schemas.openxmlformats.org/officeDocument/2006/relationships/chart" Target="../charts/chart157.xml"/><Relationship Id="rId7" Type="http://schemas.openxmlformats.org/officeDocument/2006/relationships/chart" Target="../charts/chart130.xml"/><Relationship Id="rId2" Type="http://schemas.openxmlformats.org/officeDocument/2006/relationships/chart" Target="../charts/chart125.xml"/><Relationship Id="rId16" Type="http://schemas.openxmlformats.org/officeDocument/2006/relationships/chart" Target="../charts/chart139.xml"/><Relationship Id="rId20" Type="http://schemas.openxmlformats.org/officeDocument/2006/relationships/chart" Target="../charts/chart143.xml"/><Relationship Id="rId29" Type="http://schemas.openxmlformats.org/officeDocument/2006/relationships/chart" Target="../charts/chart152.xml"/><Relationship Id="rId41" Type="http://schemas.openxmlformats.org/officeDocument/2006/relationships/chart" Target="../charts/chart164.xml"/><Relationship Id="rId1" Type="http://schemas.openxmlformats.org/officeDocument/2006/relationships/chart" Target="../charts/chart124.xml"/><Relationship Id="rId6" Type="http://schemas.openxmlformats.org/officeDocument/2006/relationships/chart" Target="../charts/chart129.xml"/><Relationship Id="rId11" Type="http://schemas.openxmlformats.org/officeDocument/2006/relationships/chart" Target="../charts/chart134.xml"/><Relationship Id="rId24" Type="http://schemas.openxmlformats.org/officeDocument/2006/relationships/chart" Target="../charts/chart147.xml"/><Relationship Id="rId32" Type="http://schemas.openxmlformats.org/officeDocument/2006/relationships/chart" Target="../charts/chart155.xml"/><Relationship Id="rId37" Type="http://schemas.openxmlformats.org/officeDocument/2006/relationships/chart" Target="../charts/chart160.xml"/><Relationship Id="rId40" Type="http://schemas.openxmlformats.org/officeDocument/2006/relationships/chart" Target="../charts/chart163.xml"/><Relationship Id="rId5" Type="http://schemas.openxmlformats.org/officeDocument/2006/relationships/chart" Target="../charts/chart128.xml"/><Relationship Id="rId15" Type="http://schemas.openxmlformats.org/officeDocument/2006/relationships/chart" Target="../charts/chart138.xml"/><Relationship Id="rId23" Type="http://schemas.openxmlformats.org/officeDocument/2006/relationships/chart" Target="../charts/chart146.xml"/><Relationship Id="rId28" Type="http://schemas.openxmlformats.org/officeDocument/2006/relationships/chart" Target="../charts/chart151.xml"/><Relationship Id="rId36" Type="http://schemas.openxmlformats.org/officeDocument/2006/relationships/chart" Target="../charts/chart159.xml"/><Relationship Id="rId10" Type="http://schemas.openxmlformats.org/officeDocument/2006/relationships/chart" Target="../charts/chart133.xml"/><Relationship Id="rId19" Type="http://schemas.openxmlformats.org/officeDocument/2006/relationships/chart" Target="../charts/chart142.xml"/><Relationship Id="rId31" Type="http://schemas.openxmlformats.org/officeDocument/2006/relationships/chart" Target="../charts/chart154.xml"/><Relationship Id="rId4" Type="http://schemas.openxmlformats.org/officeDocument/2006/relationships/chart" Target="../charts/chart127.xml"/><Relationship Id="rId9" Type="http://schemas.openxmlformats.org/officeDocument/2006/relationships/chart" Target="../charts/chart132.xml"/><Relationship Id="rId14" Type="http://schemas.openxmlformats.org/officeDocument/2006/relationships/chart" Target="../charts/chart137.xml"/><Relationship Id="rId22" Type="http://schemas.openxmlformats.org/officeDocument/2006/relationships/chart" Target="../charts/chart145.xml"/><Relationship Id="rId27" Type="http://schemas.openxmlformats.org/officeDocument/2006/relationships/chart" Target="../charts/chart150.xml"/><Relationship Id="rId30" Type="http://schemas.openxmlformats.org/officeDocument/2006/relationships/chart" Target="../charts/chart153.xml"/><Relationship Id="rId35" Type="http://schemas.openxmlformats.org/officeDocument/2006/relationships/chart" Target="../charts/chart158.xml"/><Relationship Id="rId8" Type="http://schemas.openxmlformats.org/officeDocument/2006/relationships/chart" Target="../charts/chart131.xml"/><Relationship Id="rId3" Type="http://schemas.openxmlformats.org/officeDocument/2006/relationships/chart" Target="../charts/chart126.xml"/><Relationship Id="rId12" Type="http://schemas.openxmlformats.org/officeDocument/2006/relationships/chart" Target="../charts/chart135.xml"/><Relationship Id="rId17" Type="http://schemas.openxmlformats.org/officeDocument/2006/relationships/chart" Target="../charts/chart140.xml"/><Relationship Id="rId25" Type="http://schemas.openxmlformats.org/officeDocument/2006/relationships/chart" Target="../charts/chart148.xml"/><Relationship Id="rId33" Type="http://schemas.openxmlformats.org/officeDocument/2006/relationships/chart" Target="../charts/chart156.xml"/><Relationship Id="rId38" Type="http://schemas.openxmlformats.org/officeDocument/2006/relationships/chart" Target="../charts/chart16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2.xml"/><Relationship Id="rId3" Type="http://schemas.openxmlformats.org/officeDocument/2006/relationships/chart" Target="../charts/chart167.xml"/><Relationship Id="rId7" Type="http://schemas.openxmlformats.org/officeDocument/2006/relationships/chart" Target="../charts/chart171.xml"/><Relationship Id="rId2" Type="http://schemas.openxmlformats.org/officeDocument/2006/relationships/chart" Target="../charts/chart166.xml"/><Relationship Id="rId1" Type="http://schemas.openxmlformats.org/officeDocument/2006/relationships/chart" Target="../charts/chart165.xml"/><Relationship Id="rId6" Type="http://schemas.openxmlformats.org/officeDocument/2006/relationships/chart" Target="../charts/chart170.xml"/><Relationship Id="rId5" Type="http://schemas.openxmlformats.org/officeDocument/2006/relationships/chart" Target="../charts/chart169.xml"/><Relationship Id="rId4" Type="http://schemas.openxmlformats.org/officeDocument/2006/relationships/chart" Target="../charts/chart168.xml"/><Relationship Id="rId9" Type="http://schemas.openxmlformats.org/officeDocument/2006/relationships/chart" Target="../charts/chart1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1.xml"/><Relationship Id="rId3" Type="http://schemas.openxmlformats.org/officeDocument/2006/relationships/chart" Target="../charts/chart176.xml"/><Relationship Id="rId7" Type="http://schemas.openxmlformats.org/officeDocument/2006/relationships/chart" Target="../charts/chart180.xml"/><Relationship Id="rId2" Type="http://schemas.openxmlformats.org/officeDocument/2006/relationships/chart" Target="../charts/chart175.xml"/><Relationship Id="rId1" Type="http://schemas.openxmlformats.org/officeDocument/2006/relationships/chart" Target="../charts/chart174.xml"/><Relationship Id="rId6" Type="http://schemas.openxmlformats.org/officeDocument/2006/relationships/chart" Target="../charts/chart179.xml"/><Relationship Id="rId5" Type="http://schemas.openxmlformats.org/officeDocument/2006/relationships/chart" Target="../charts/chart178.xml"/><Relationship Id="rId4" Type="http://schemas.openxmlformats.org/officeDocument/2006/relationships/chart" Target="../charts/chart177.xml"/><Relationship Id="rId9" Type="http://schemas.openxmlformats.org/officeDocument/2006/relationships/chart" Target="../charts/chart18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0.xml"/><Relationship Id="rId3" Type="http://schemas.openxmlformats.org/officeDocument/2006/relationships/chart" Target="../charts/chart185.xml"/><Relationship Id="rId7" Type="http://schemas.openxmlformats.org/officeDocument/2006/relationships/chart" Target="../charts/chart189.xml"/><Relationship Id="rId2" Type="http://schemas.openxmlformats.org/officeDocument/2006/relationships/chart" Target="../charts/chart184.xml"/><Relationship Id="rId1" Type="http://schemas.openxmlformats.org/officeDocument/2006/relationships/chart" Target="../charts/chart183.xml"/><Relationship Id="rId6" Type="http://schemas.openxmlformats.org/officeDocument/2006/relationships/chart" Target="../charts/chart188.xml"/><Relationship Id="rId5" Type="http://schemas.openxmlformats.org/officeDocument/2006/relationships/chart" Target="../charts/chart187.xml"/><Relationship Id="rId4" Type="http://schemas.openxmlformats.org/officeDocument/2006/relationships/chart" Target="../charts/chart186.xml"/><Relationship Id="rId9" Type="http://schemas.openxmlformats.org/officeDocument/2006/relationships/chart" Target="../charts/chart19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0</xdr:colOff>
      <xdr:row>6</xdr:row>
      <xdr:rowOff>0</xdr:rowOff>
    </xdr:from>
    <xdr:to>
      <xdr:col>47</xdr:col>
      <xdr:colOff>500063</xdr:colOff>
      <xdr:row>27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4487D-E51A-42C4-BBC7-6C872CEA8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0</xdr:colOff>
      <xdr:row>6</xdr:row>
      <xdr:rowOff>0</xdr:rowOff>
    </xdr:from>
    <xdr:to>
      <xdr:col>56</xdr:col>
      <xdr:colOff>500063</xdr:colOff>
      <xdr:row>27</xdr:row>
      <xdr:rowOff>166688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DE930E66-8A0D-457F-A91F-0CFF4B777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0</xdr:colOff>
      <xdr:row>6</xdr:row>
      <xdr:rowOff>0</xdr:rowOff>
    </xdr:from>
    <xdr:to>
      <xdr:col>65</xdr:col>
      <xdr:colOff>500062</xdr:colOff>
      <xdr:row>27</xdr:row>
      <xdr:rowOff>166688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2FE22843-C3D0-4667-9ED7-241D688F0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0</xdr:colOff>
      <xdr:row>6</xdr:row>
      <xdr:rowOff>0</xdr:rowOff>
    </xdr:from>
    <xdr:to>
      <xdr:col>74</xdr:col>
      <xdr:colOff>500062</xdr:colOff>
      <xdr:row>27</xdr:row>
      <xdr:rowOff>166688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EE82F849-73CF-4A7B-AE55-3D860ED6F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0</xdr:colOff>
      <xdr:row>28</xdr:row>
      <xdr:rowOff>0</xdr:rowOff>
    </xdr:from>
    <xdr:to>
      <xdr:col>47</xdr:col>
      <xdr:colOff>500063</xdr:colOff>
      <xdr:row>49</xdr:row>
      <xdr:rowOff>166688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0C4FC42C-67F4-46CB-A921-17BFB075C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28</xdr:row>
      <xdr:rowOff>0</xdr:rowOff>
    </xdr:from>
    <xdr:to>
      <xdr:col>56</xdr:col>
      <xdr:colOff>500063</xdr:colOff>
      <xdr:row>49</xdr:row>
      <xdr:rowOff>166688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281695E6-787F-48A7-B5A2-5C8A6592C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28</xdr:row>
      <xdr:rowOff>0</xdr:rowOff>
    </xdr:from>
    <xdr:to>
      <xdr:col>65</xdr:col>
      <xdr:colOff>500062</xdr:colOff>
      <xdr:row>49</xdr:row>
      <xdr:rowOff>166688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E88C8407-E997-41AB-BE44-CC1DDF44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0</xdr:colOff>
      <xdr:row>28</xdr:row>
      <xdr:rowOff>0</xdr:rowOff>
    </xdr:from>
    <xdr:to>
      <xdr:col>74</xdr:col>
      <xdr:colOff>500062</xdr:colOff>
      <xdr:row>49</xdr:row>
      <xdr:rowOff>166688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973FF05D-15D7-4A33-981D-B2DDBAF23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50</xdr:row>
      <xdr:rowOff>0</xdr:rowOff>
    </xdr:from>
    <xdr:to>
      <xdr:col>47</xdr:col>
      <xdr:colOff>500063</xdr:colOff>
      <xdr:row>71</xdr:row>
      <xdr:rowOff>166688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1A4162CA-9376-4DDD-BD71-29AAC3CB3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0</xdr:colOff>
      <xdr:row>50</xdr:row>
      <xdr:rowOff>0</xdr:rowOff>
    </xdr:from>
    <xdr:to>
      <xdr:col>56</xdr:col>
      <xdr:colOff>500063</xdr:colOff>
      <xdr:row>71</xdr:row>
      <xdr:rowOff>166688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ADEA61C5-3BEF-4102-BD4D-9A5BCD741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0</xdr:colOff>
      <xdr:row>50</xdr:row>
      <xdr:rowOff>0</xdr:rowOff>
    </xdr:from>
    <xdr:to>
      <xdr:col>65</xdr:col>
      <xdr:colOff>500062</xdr:colOff>
      <xdr:row>71</xdr:row>
      <xdr:rowOff>166688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58574301-69FE-4CE7-AC6A-507CE4F1F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66</xdr:col>
      <xdr:colOff>0</xdr:colOff>
      <xdr:row>50</xdr:row>
      <xdr:rowOff>0</xdr:rowOff>
    </xdr:from>
    <xdr:to>
      <xdr:col>74</xdr:col>
      <xdr:colOff>500062</xdr:colOff>
      <xdr:row>71</xdr:row>
      <xdr:rowOff>166688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E088BB2B-B67D-4FB0-B4BD-CD53D2BC2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0</xdr:colOff>
      <xdr:row>72</xdr:row>
      <xdr:rowOff>0</xdr:rowOff>
    </xdr:from>
    <xdr:to>
      <xdr:col>47</xdr:col>
      <xdr:colOff>500063</xdr:colOff>
      <xdr:row>93</xdr:row>
      <xdr:rowOff>166688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44A04A0F-1717-4229-81D3-47B3F4567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0</xdr:colOff>
      <xdr:row>72</xdr:row>
      <xdr:rowOff>0</xdr:rowOff>
    </xdr:from>
    <xdr:to>
      <xdr:col>56</xdr:col>
      <xdr:colOff>500063</xdr:colOff>
      <xdr:row>93</xdr:row>
      <xdr:rowOff>166688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22AD5ADB-335A-4A20-BC53-0450D4588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57</xdr:col>
      <xdr:colOff>0</xdr:colOff>
      <xdr:row>72</xdr:row>
      <xdr:rowOff>0</xdr:rowOff>
    </xdr:from>
    <xdr:to>
      <xdr:col>65</xdr:col>
      <xdr:colOff>500062</xdr:colOff>
      <xdr:row>93</xdr:row>
      <xdr:rowOff>166688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1DA2B166-E312-412A-A14A-010BFFB5F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39</xdr:col>
      <xdr:colOff>0</xdr:colOff>
      <xdr:row>94</xdr:row>
      <xdr:rowOff>0</xdr:rowOff>
    </xdr:from>
    <xdr:to>
      <xdr:col>47</xdr:col>
      <xdr:colOff>500063</xdr:colOff>
      <xdr:row>115</xdr:row>
      <xdr:rowOff>166688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D416AC32-43E6-4F41-8BA6-D18BFBBEB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48</xdr:col>
      <xdr:colOff>0</xdr:colOff>
      <xdr:row>94</xdr:row>
      <xdr:rowOff>0</xdr:rowOff>
    </xdr:from>
    <xdr:to>
      <xdr:col>56</xdr:col>
      <xdr:colOff>500063</xdr:colOff>
      <xdr:row>115</xdr:row>
      <xdr:rowOff>166688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3D2E8A8E-7A7B-40A5-8A93-264E0537A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66</xdr:col>
      <xdr:colOff>0</xdr:colOff>
      <xdr:row>94</xdr:row>
      <xdr:rowOff>0</xdr:rowOff>
    </xdr:from>
    <xdr:to>
      <xdr:col>74</xdr:col>
      <xdr:colOff>500062</xdr:colOff>
      <xdr:row>115</xdr:row>
      <xdr:rowOff>166688</xdr:rowOff>
    </xdr:to>
    <xdr:graphicFrame macro="">
      <xdr:nvGraphicFramePr>
        <xdr:cNvPr id="162" name="Chart 161">
          <a:extLst>
            <a:ext uri="{FF2B5EF4-FFF2-40B4-BE49-F238E27FC236}">
              <a16:creationId xmlns:a16="http://schemas.microsoft.com/office/drawing/2014/main" id="{1C49397A-0BE9-4CFA-A411-A8EA4F83D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0</xdr:colOff>
      <xdr:row>94</xdr:row>
      <xdr:rowOff>0</xdr:rowOff>
    </xdr:from>
    <xdr:to>
      <xdr:col>65</xdr:col>
      <xdr:colOff>500062</xdr:colOff>
      <xdr:row>115</xdr:row>
      <xdr:rowOff>166688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BC3878A0-0485-4FB2-A41B-FFADAED8F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47</xdr:col>
      <xdr:colOff>500063</xdr:colOff>
      <xdr:row>137</xdr:row>
      <xdr:rowOff>166688</xdr:rowOff>
    </xdr:to>
    <xdr:graphicFrame macro="">
      <xdr:nvGraphicFramePr>
        <xdr:cNvPr id="180" name="Chart 179">
          <a:extLst>
            <a:ext uri="{FF2B5EF4-FFF2-40B4-BE49-F238E27FC236}">
              <a16:creationId xmlns:a16="http://schemas.microsoft.com/office/drawing/2014/main" id="{DA5C4190-A012-4C96-ADBC-B184CE82FE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0</xdr:colOff>
      <xdr:row>116</xdr:row>
      <xdr:rowOff>0</xdr:rowOff>
    </xdr:from>
    <xdr:to>
      <xdr:col>56</xdr:col>
      <xdr:colOff>500063</xdr:colOff>
      <xdr:row>137</xdr:row>
      <xdr:rowOff>166688</xdr:rowOff>
    </xdr:to>
    <xdr:graphicFrame macro="">
      <xdr:nvGraphicFramePr>
        <xdr:cNvPr id="181" name="Chart 180">
          <a:extLst>
            <a:ext uri="{FF2B5EF4-FFF2-40B4-BE49-F238E27FC236}">
              <a16:creationId xmlns:a16="http://schemas.microsoft.com/office/drawing/2014/main" id="{1AD395EC-3B34-48CA-BBA2-D07FE5DF3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57</xdr:col>
      <xdr:colOff>0</xdr:colOff>
      <xdr:row>116</xdr:row>
      <xdr:rowOff>0</xdr:rowOff>
    </xdr:from>
    <xdr:to>
      <xdr:col>65</xdr:col>
      <xdr:colOff>500062</xdr:colOff>
      <xdr:row>137</xdr:row>
      <xdr:rowOff>166688</xdr:rowOff>
    </xdr:to>
    <xdr:graphicFrame macro="">
      <xdr:nvGraphicFramePr>
        <xdr:cNvPr id="182" name="Chart 181">
          <a:extLst>
            <a:ext uri="{FF2B5EF4-FFF2-40B4-BE49-F238E27FC236}">
              <a16:creationId xmlns:a16="http://schemas.microsoft.com/office/drawing/2014/main" id="{792C8223-16AB-48C7-B31D-6B8BDD447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66</xdr:col>
      <xdr:colOff>0</xdr:colOff>
      <xdr:row>116</xdr:row>
      <xdr:rowOff>0</xdr:rowOff>
    </xdr:from>
    <xdr:to>
      <xdr:col>74</xdr:col>
      <xdr:colOff>500062</xdr:colOff>
      <xdr:row>137</xdr:row>
      <xdr:rowOff>166688</xdr:rowOff>
    </xdr:to>
    <xdr:graphicFrame macro="">
      <xdr:nvGraphicFramePr>
        <xdr:cNvPr id="183" name="Chart 182">
          <a:extLst>
            <a:ext uri="{FF2B5EF4-FFF2-40B4-BE49-F238E27FC236}">
              <a16:creationId xmlns:a16="http://schemas.microsoft.com/office/drawing/2014/main" id="{56C0CDE5-27D3-4C4C-8848-760453293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39</xdr:col>
      <xdr:colOff>0</xdr:colOff>
      <xdr:row>138</xdr:row>
      <xdr:rowOff>0</xdr:rowOff>
    </xdr:from>
    <xdr:to>
      <xdr:col>47</xdr:col>
      <xdr:colOff>500063</xdr:colOff>
      <xdr:row>159</xdr:row>
      <xdr:rowOff>166688</xdr:rowOff>
    </xdr:to>
    <xdr:graphicFrame macro="">
      <xdr:nvGraphicFramePr>
        <xdr:cNvPr id="203" name="Chart 202">
          <a:extLst>
            <a:ext uri="{FF2B5EF4-FFF2-40B4-BE49-F238E27FC236}">
              <a16:creationId xmlns:a16="http://schemas.microsoft.com/office/drawing/2014/main" id="{A87548CF-E18B-45E2-9574-FD0B2FF71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48</xdr:col>
      <xdr:colOff>0</xdr:colOff>
      <xdr:row>138</xdr:row>
      <xdr:rowOff>0</xdr:rowOff>
    </xdr:from>
    <xdr:to>
      <xdr:col>56</xdr:col>
      <xdr:colOff>500063</xdr:colOff>
      <xdr:row>159</xdr:row>
      <xdr:rowOff>166688</xdr:rowOff>
    </xdr:to>
    <xdr:graphicFrame macro="">
      <xdr:nvGraphicFramePr>
        <xdr:cNvPr id="204" name="Chart 203">
          <a:extLst>
            <a:ext uri="{FF2B5EF4-FFF2-40B4-BE49-F238E27FC236}">
              <a16:creationId xmlns:a16="http://schemas.microsoft.com/office/drawing/2014/main" id="{E8FBCB8B-D026-44EA-A268-4AE26FC2D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57</xdr:col>
      <xdr:colOff>0</xdr:colOff>
      <xdr:row>138</xdr:row>
      <xdr:rowOff>0</xdr:rowOff>
    </xdr:from>
    <xdr:to>
      <xdr:col>65</xdr:col>
      <xdr:colOff>500062</xdr:colOff>
      <xdr:row>159</xdr:row>
      <xdr:rowOff>166688</xdr:rowOff>
    </xdr:to>
    <xdr:graphicFrame macro="">
      <xdr:nvGraphicFramePr>
        <xdr:cNvPr id="205" name="Chart 204">
          <a:extLst>
            <a:ext uri="{FF2B5EF4-FFF2-40B4-BE49-F238E27FC236}">
              <a16:creationId xmlns:a16="http://schemas.microsoft.com/office/drawing/2014/main" id="{608D4F95-BA7D-4756-B860-4DCF14F89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66</xdr:col>
      <xdr:colOff>0</xdr:colOff>
      <xdr:row>138</xdr:row>
      <xdr:rowOff>0</xdr:rowOff>
    </xdr:from>
    <xdr:to>
      <xdr:col>74</xdr:col>
      <xdr:colOff>500062</xdr:colOff>
      <xdr:row>159</xdr:row>
      <xdr:rowOff>166688</xdr:rowOff>
    </xdr:to>
    <xdr:graphicFrame macro="">
      <xdr:nvGraphicFramePr>
        <xdr:cNvPr id="206" name="Chart 205">
          <a:extLst>
            <a:ext uri="{FF2B5EF4-FFF2-40B4-BE49-F238E27FC236}">
              <a16:creationId xmlns:a16="http://schemas.microsoft.com/office/drawing/2014/main" id="{D4DBD0BB-9B35-4A88-9C38-8FB70C700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0</xdr:colOff>
      <xdr:row>7</xdr:row>
      <xdr:rowOff>0</xdr:rowOff>
    </xdr:from>
    <xdr:to>
      <xdr:col>24</xdr:col>
      <xdr:colOff>424544</xdr:colOff>
      <xdr:row>34</xdr:row>
      <xdr:rowOff>114300</xdr:rowOff>
    </xdr:to>
    <xdr:graphicFrame macro="">
      <xdr:nvGraphicFramePr>
        <xdr:cNvPr id="294" name="Chart 293">
          <a:extLst>
            <a:ext uri="{FF2B5EF4-FFF2-40B4-BE49-F238E27FC236}">
              <a16:creationId xmlns:a16="http://schemas.microsoft.com/office/drawing/2014/main" id="{8957A27C-6305-4464-AEDE-B138E2A42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25</xdr:col>
      <xdr:colOff>0</xdr:colOff>
      <xdr:row>7</xdr:row>
      <xdr:rowOff>0</xdr:rowOff>
    </xdr:from>
    <xdr:to>
      <xdr:col>37</xdr:col>
      <xdr:colOff>424544</xdr:colOff>
      <xdr:row>34</xdr:row>
      <xdr:rowOff>114300</xdr:rowOff>
    </xdr:to>
    <xdr:graphicFrame macro="">
      <xdr:nvGraphicFramePr>
        <xdr:cNvPr id="295" name="Chart 294">
          <a:extLst>
            <a:ext uri="{FF2B5EF4-FFF2-40B4-BE49-F238E27FC236}">
              <a16:creationId xmlns:a16="http://schemas.microsoft.com/office/drawing/2014/main" id="{71037110-0EE9-4C4B-B22A-B8ECF612D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0</xdr:colOff>
      <xdr:row>35</xdr:row>
      <xdr:rowOff>0</xdr:rowOff>
    </xdr:from>
    <xdr:to>
      <xdr:col>24</xdr:col>
      <xdr:colOff>424544</xdr:colOff>
      <xdr:row>62</xdr:row>
      <xdr:rowOff>114300</xdr:rowOff>
    </xdr:to>
    <xdr:graphicFrame macro="">
      <xdr:nvGraphicFramePr>
        <xdr:cNvPr id="297" name="Chart 296">
          <a:extLst>
            <a:ext uri="{FF2B5EF4-FFF2-40B4-BE49-F238E27FC236}">
              <a16:creationId xmlns:a16="http://schemas.microsoft.com/office/drawing/2014/main" id="{2161CE86-D743-47FA-A232-3018FAEA9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25</xdr:col>
      <xdr:colOff>0</xdr:colOff>
      <xdr:row>35</xdr:row>
      <xdr:rowOff>0</xdr:rowOff>
    </xdr:from>
    <xdr:to>
      <xdr:col>37</xdr:col>
      <xdr:colOff>424544</xdr:colOff>
      <xdr:row>62</xdr:row>
      <xdr:rowOff>114300</xdr:rowOff>
    </xdr:to>
    <xdr:graphicFrame macro="">
      <xdr:nvGraphicFramePr>
        <xdr:cNvPr id="301" name="Chart 300">
          <a:extLst>
            <a:ext uri="{FF2B5EF4-FFF2-40B4-BE49-F238E27FC236}">
              <a16:creationId xmlns:a16="http://schemas.microsoft.com/office/drawing/2014/main" id="{EB90F173-4D8E-482E-A6AB-427CC9B16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0</xdr:colOff>
      <xdr:row>63</xdr:row>
      <xdr:rowOff>0</xdr:rowOff>
    </xdr:from>
    <xdr:to>
      <xdr:col>24</xdr:col>
      <xdr:colOff>424544</xdr:colOff>
      <xdr:row>90</xdr:row>
      <xdr:rowOff>114300</xdr:rowOff>
    </xdr:to>
    <xdr:graphicFrame macro="">
      <xdr:nvGraphicFramePr>
        <xdr:cNvPr id="302" name="Chart 301">
          <a:extLst>
            <a:ext uri="{FF2B5EF4-FFF2-40B4-BE49-F238E27FC236}">
              <a16:creationId xmlns:a16="http://schemas.microsoft.com/office/drawing/2014/main" id="{488562CD-7C47-453A-AD98-14C3083C9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25</xdr:col>
      <xdr:colOff>0</xdr:colOff>
      <xdr:row>63</xdr:row>
      <xdr:rowOff>0</xdr:rowOff>
    </xdr:from>
    <xdr:to>
      <xdr:col>37</xdr:col>
      <xdr:colOff>424544</xdr:colOff>
      <xdr:row>90</xdr:row>
      <xdr:rowOff>114300</xdr:rowOff>
    </xdr:to>
    <xdr:graphicFrame macro="">
      <xdr:nvGraphicFramePr>
        <xdr:cNvPr id="304" name="Chart 303">
          <a:extLst>
            <a:ext uri="{FF2B5EF4-FFF2-40B4-BE49-F238E27FC236}">
              <a16:creationId xmlns:a16="http://schemas.microsoft.com/office/drawing/2014/main" id="{03B676E9-8FEA-496F-A438-3869414BE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39</xdr:col>
      <xdr:colOff>0</xdr:colOff>
      <xdr:row>160</xdr:row>
      <xdr:rowOff>0</xdr:rowOff>
    </xdr:from>
    <xdr:to>
      <xdr:col>47</xdr:col>
      <xdr:colOff>500063</xdr:colOff>
      <xdr:row>181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03BCCA-6C92-4BE4-8518-3F470B17B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48</xdr:col>
      <xdr:colOff>0</xdr:colOff>
      <xdr:row>160</xdr:row>
      <xdr:rowOff>0</xdr:rowOff>
    </xdr:from>
    <xdr:to>
      <xdr:col>56</xdr:col>
      <xdr:colOff>500063</xdr:colOff>
      <xdr:row>181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E1A228-CE16-4676-8D30-9E89A4EF6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57</xdr:col>
      <xdr:colOff>0</xdr:colOff>
      <xdr:row>160</xdr:row>
      <xdr:rowOff>0</xdr:rowOff>
    </xdr:from>
    <xdr:to>
      <xdr:col>65</xdr:col>
      <xdr:colOff>500062</xdr:colOff>
      <xdr:row>181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8B4742-91C5-45B1-8E4F-684D5B4AB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66</xdr:col>
      <xdr:colOff>0</xdr:colOff>
      <xdr:row>160</xdr:row>
      <xdr:rowOff>0</xdr:rowOff>
    </xdr:from>
    <xdr:to>
      <xdr:col>74</xdr:col>
      <xdr:colOff>500062</xdr:colOff>
      <xdr:row>181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F7D59FE-13A7-4778-95CD-D75B46593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39</xdr:col>
      <xdr:colOff>0</xdr:colOff>
      <xdr:row>182</xdr:row>
      <xdr:rowOff>0</xdr:rowOff>
    </xdr:from>
    <xdr:to>
      <xdr:col>47</xdr:col>
      <xdr:colOff>500063</xdr:colOff>
      <xdr:row>203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187F8A-550F-407C-A923-047C67845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48</xdr:col>
      <xdr:colOff>0</xdr:colOff>
      <xdr:row>182</xdr:row>
      <xdr:rowOff>0</xdr:rowOff>
    </xdr:from>
    <xdr:to>
      <xdr:col>56</xdr:col>
      <xdr:colOff>500063</xdr:colOff>
      <xdr:row>203</xdr:row>
      <xdr:rowOff>166688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656F6AE-98F7-48E6-A258-57CC58CD6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57</xdr:col>
      <xdr:colOff>0</xdr:colOff>
      <xdr:row>182</xdr:row>
      <xdr:rowOff>0</xdr:rowOff>
    </xdr:from>
    <xdr:to>
      <xdr:col>65</xdr:col>
      <xdr:colOff>500062</xdr:colOff>
      <xdr:row>203</xdr:row>
      <xdr:rowOff>166688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EBE96A-38B0-40FA-81CA-083B77265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66</xdr:col>
      <xdr:colOff>0</xdr:colOff>
      <xdr:row>182</xdr:row>
      <xdr:rowOff>0</xdr:rowOff>
    </xdr:from>
    <xdr:to>
      <xdr:col>74</xdr:col>
      <xdr:colOff>500062</xdr:colOff>
      <xdr:row>203</xdr:row>
      <xdr:rowOff>166688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27EDBB5-BF8F-4CFF-806A-6A6CA3364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3</xdr:row>
      <xdr:rowOff>0</xdr:rowOff>
    </xdr:from>
    <xdr:to>
      <xdr:col>42</xdr:col>
      <xdr:colOff>359834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91958-90D6-41A2-A8DB-5FF9D4C9D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0</xdr:colOff>
      <xdr:row>3</xdr:row>
      <xdr:rowOff>0</xdr:rowOff>
    </xdr:from>
    <xdr:to>
      <xdr:col>54</xdr:col>
      <xdr:colOff>359833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60BBA-E7BA-45FB-8948-B03A50BCC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42</xdr:col>
      <xdr:colOff>359834</xdr:colOff>
      <xdr:row>28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F886E8-A161-472C-884D-C21DFB208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16</xdr:row>
      <xdr:rowOff>0</xdr:rowOff>
    </xdr:from>
    <xdr:to>
      <xdr:col>54</xdr:col>
      <xdr:colOff>359833</xdr:colOff>
      <xdr:row>28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67B559-C9AC-4DE0-9B82-2D09310E8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359834</xdr:colOff>
      <xdr:row>41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EC2EF5-B3CB-49FE-87CC-C3598FFE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29</xdr:row>
      <xdr:rowOff>0</xdr:rowOff>
    </xdr:from>
    <xdr:to>
      <xdr:col>54</xdr:col>
      <xdr:colOff>359833</xdr:colOff>
      <xdr:row>41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D96E11-68F6-4EAF-B9B1-16B0BE51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60</xdr:col>
      <xdr:colOff>359834</xdr:colOff>
      <xdr:row>15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090A33B-811F-4E7C-A3A5-9F358B375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0</xdr:colOff>
      <xdr:row>3</xdr:row>
      <xdr:rowOff>0</xdr:rowOff>
    </xdr:from>
    <xdr:to>
      <xdr:col>72</xdr:col>
      <xdr:colOff>359833</xdr:colOff>
      <xdr:row>15</xdr:row>
      <xdr:rowOff>137160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D24718-754D-4190-AF2F-B69653A6A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16</xdr:row>
      <xdr:rowOff>0</xdr:rowOff>
    </xdr:from>
    <xdr:to>
      <xdr:col>60</xdr:col>
      <xdr:colOff>359834</xdr:colOff>
      <xdr:row>28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DE2DC05-4CA4-4572-A5E3-20BBB75CE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67</xdr:col>
      <xdr:colOff>0</xdr:colOff>
      <xdr:row>16</xdr:row>
      <xdr:rowOff>0</xdr:rowOff>
    </xdr:from>
    <xdr:to>
      <xdr:col>72</xdr:col>
      <xdr:colOff>359833</xdr:colOff>
      <xdr:row>28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569875B-0B4C-497E-BE52-90950752E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3</xdr:row>
      <xdr:rowOff>0</xdr:rowOff>
    </xdr:from>
    <xdr:to>
      <xdr:col>84</xdr:col>
      <xdr:colOff>166689</xdr:colOff>
      <xdr:row>18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478E90C-0168-42AD-9223-F609356DC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3</xdr:row>
      <xdr:rowOff>0</xdr:rowOff>
    </xdr:from>
    <xdr:to>
      <xdr:col>48</xdr:col>
      <xdr:colOff>359833</xdr:colOff>
      <xdr:row>15</xdr:row>
      <xdr:rowOff>137160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42A26C8-CED9-4C50-BB15-AE45E926A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0</xdr:colOff>
      <xdr:row>16</xdr:row>
      <xdr:rowOff>0</xdr:rowOff>
    </xdr:from>
    <xdr:to>
      <xdr:col>48</xdr:col>
      <xdr:colOff>359833</xdr:colOff>
      <xdr:row>28</xdr:row>
      <xdr:rowOff>137160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0680D05-23DF-4B08-8CF9-17433778C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29</xdr:row>
      <xdr:rowOff>0</xdr:rowOff>
    </xdr:from>
    <xdr:to>
      <xdr:col>48</xdr:col>
      <xdr:colOff>359833</xdr:colOff>
      <xdr:row>41</xdr:row>
      <xdr:rowOff>137160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044B27F-0C07-4611-B822-09B415DA7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61</xdr:col>
      <xdr:colOff>0</xdr:colOff>
      <xdr:row>3</xdr:row>
      <xdr:rowOff>0</xdr:rowOff>
    </xdr:from>
    <xdr:to>
      <xdr:col>66</xdr:col>
      <xdr:colOff>359833</xdr:colOff>
      <xdr:row>15</xdr:row>
      <xdr:rowOff>137160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354C0B0-60B2-4B66-9468-0DB015ADC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61</xdr:col>
      <xdr:colOff>0</xdr:colOff>
      <xdr:row>16</xdr:row>
      <xdr:rowOff>0</xdr:rowOff>
    </xdr:from>
    <xdr:to>
      <xdr:col>66</xdr:col>
      <xdr:colOff>359833</xdr:colOff>
      <xdr:row>28</xdr:row>
      <xdr:rowOff>137160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AADF7D1-18B5-4891-B1C0-D1C8FD8E8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0</xdr:colOff>
      <xdr:row>42</xdr:row>
      <xdr:rowOff>0</xdr:rowOff>
    </xdr:from>
    <xdr:to>
      <xdr:col>42</xdr:col>
      <xdr:colOff>359834</xdr:colOff>
      <xdr:row>54</xdr:row>
      <xdr:rowOff>137160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6DCC9376-ECE0-41EB-BA4A-5AF707EA0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0</xdr:colOff>
      <xdr:row>42</xdr:row>
      <xdr:rowOff>0</xdr:rowOff>
    </xdr:from>
    <xdr:to>
      <xdr:col>54</xdr:col>
      <xdr:colOff>359833</xdr:colOff>
      <xdr:row>54</xdr:row>
      <xdr:rowOff>137160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C380D81-6D62-4AB3-A92A-2F30837B6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55</xdr:row>
      <xdr:rowOff>0</xdr:rowOff>
    </xdr:from>
    <xdr:to>
      <xdr:col>42</xdr:col>
      <xdr:colOff>359834</xdr:colOff>
      <xdr:row>67</xdr:row>
      <xdr:rowOff>137160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AA3830A-F54C-439E-9BA2-12B597919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0</xdr:colOff>
      <xdr:row>55</xdr:row>
      <xdr:rowOff>0</xdr:rowOff>
    </xdr:from>
    <xdr:to>
      <xdr:col>54</xdr:col>
      <xdr:colOff>359833</xdr:colOff>
      <xdr:row>67</xdr:row>
      <xdr:rowOff>137160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A2A155A-9208-4E14-87BC-5F8BBDC34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0</xdr:colOff>
      <xdr:row>42</xdr:row>
      <xdr:rowOff>0</xdr:rowOff>
    </xdr:from>
    <xdr:to>
      <xdr:col>48</xdr:col>
      <xdr:colOff>359833</xdr:colOff>
      <xdr:row>54</xdr:row>
      <xdr:rowOff>137160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4BB402A-654E-4641-B9EF-8C901A534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48</xdr:col>
      <xdr:colOff>359833</xdr:colOff>
      <xdr:row>67</xdr:row>
      <xdr:rowOff>137160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EB54D2F-1DBB-4E3C-8913-F60F6B680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55</xdr:col>
      <xdr:colOff>0</xdr:colOff>
      <xdr:row>29</xdr:row>
      <xdr:rowOff>0</xdr:rowOff>
    </xdr:from>
    <xdr:to>
      <xdr:col>60</xdr:col>
      <xdr:colOff>359834</xdr:colOff>
      <xdr:row>41</xdr:row>
      <xdr:rowOff>137160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E987C007-EFA8-451D-91EB-DE3E2C38EC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72</xdr:col>
      <xdr:colOff>359833</xdr:colOff>
      <xdr:row>41</xdr:row>
      <xdr:rowOff>137160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5167B7D6-4410-4C1B-A045-227220407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0</xdr:colOff>
      <xdr:row>42</xdr:row>
      <xdr:rowOff>0</xdr:rowOff>
    </xdr:from>
    <xdr:to>
      <xdr:col>60</xdr:col>
      <xdr:colOff>359834</xdr:colOff>
      <xdr:row>54</xdr:row>
      <xdr:rowOff>137160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5D69524-688B-451D-AC33-D507F7AE0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42</xdr:row>
      <xdr:rowOff>0</xdr:rowOff>
    </xdr:from>
    <xdr:to>
      <xdr:col>72</xdr:col>
      <xdr:colOff>359833</xdr:colOff>
      <xdr:row>54</xdr:row>
      <xdr:rowOff>137160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BBA888B9-D85D-422B-8084-F89DC93CD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61</xdr:col>
      <xdr:colOff>0</xdr:colOff>
      <xdr:row>29</xdr:row>
      <xdr:rowOff>0</xdr:rowOff>
    </xdr:from>
    <xdr:to>
      <xdr:col>66</xdr:col>
      <xdr:colOff>359833</xdr:colOff>
      <xdr:row>41</xdr:row>
      <xdr:rowOff>137160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7598D5D9-18EF-4603-9817-28729D163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61</xdr:col>
      <xdr:colOff>0</xdr:colOff>
      <xdr:row>42</xdr:row>
      <xdr:rowOff>0</xdr:rowOff>
    </xdr:from>
    <xdr:to>
      <xdr:col>66</xdr:col>
      <xdr:colOff>359833</xdr:colOff>
      <xdr:row>54</xdr:row>
      <xdr:rowOff>137160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90A913D5-B811-40D6-B22A-2B890B3F6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30</xdr:col>
      <xdr:colOff>0</xdr:colOff>
      <xdr:row>3</xdr:row>
      <xdr:rowOff>0</xdr:rowOff>
    </xdr:from>
    <xdr:to>
      <xdr:col>35</xdr:col>
      <xdr:colOff>359834</xdr:colOff>
      <xdr:row>15</xdr:row>
      <xdr:rowOff>137160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391AAEA5-D359-4622-99E6-8FBEF70B5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0</xdr:colOff>
      <xdr:row>16</xdr:row>
      <xdr:rowOff>0</xdr:rowOff>
    </xdr:from>
    <xdr:to>
      <xdr:col>35</xdr:col>
      <xdr:colOff>359834</xdr:colOff>
      <xdr:row>28</xdr:row>
      <xdr:rowOff>137160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C1F4855-AD0C-4F8D-9A98-5DD739CDF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30</xdr:col>
      <xdr:colOff>0</xdr:colOff>
      <xdr:row>29</xdr:row>
      <xdr:rowOff>0</xdr:rowOff>
    </xdr:from>
    <xdr:to>
      <xdr:col>35</xdr:col>
      <xdr:colOff>359834</xdr:colOff>
      <xdr:row>41</xdr:row>
      <xdr:rowOff>137160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BAFE1C2E-7EFA-4C5D-A031-81CA16C95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30</xdr:col>
      <xdr:colOff>0</xdr:colOff>
      <xdr:row>42</xdr:row>
      <xdr:rowOff>0</xdr:rowOff>
    </xdr:from>
    <xdr:to>
      <xdr:col>35</xdr:col>
      <xdr:colOff>359834</xdr:colOff>
      <xdr:row>54</xdr:row>
      <xdr:rowOff>137160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461A61D2-05BF-4DB1-BD7B-DAF08DA4F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24</xdr:col>
      <xdr:colOff>0</xdr:colOff>
      <xdr:row>3</xdr:row>
      <xdr:rowOff>0</xdr:rowOff>
    </xdr:from>
    <xdr:to>
      <xdr:col>29</xdr:col>
      <xdr:colOff>359834</xdr:colOff>
      <xdr:row>15</xdr:row>
      <xdr:rowOff>137160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530E90B7-C602-4417-ABBF-D0A243DD8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29</xdr:col>
      <xdr:colOff>359834</xdr:colOff>
      <xdr:row>28</xdr:row>
      <xdr:rowOff>137160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3BD0C466-C0E0-49AE-8D9A-0FCE4CB4B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29</xdr:col>
      <xdr:colOff>359834</xdr:colOff>
      <xdr:row>41</xdr:row>
      <xdr:rowOff>137160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E519BF3D-E96E-4185-B08D-E06B51FE1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24</xdr:col>
      <xdr:colOff>0</xdr:colOff>
      <xdr:row>42</xdr:row>
      <xdr:rowOff>0</xdr:rowOff>
    </xdr:from>
    <xdr:to>
      <xdr:col>29</xdr:col>
      <xdr:colOff>359834</xdr:colOff>
      <xdr:row>54</xdr:row>
      <xdr:rowOff>137160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E38F556-15AB-4507-93FE-F477A9F20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24</xdr:col>
      <xdr:colOff>0</xdr:colOff>
      <xdr:row>55</xdr:row>
      <xdr:rowOff>0</xdr:rowOff>
    </xdr:from>
    <xdr:to>
      <xdr:col>29</xdr:col>
      <xdr:colOff>359834</xdr:colOff>
      <xdr:row>67</xdr:row>
      <xdr:rowOff>137160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D581038A-54D4-4895-B88D-6582B7DDA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11</xdr:col>
      <xdr:colOff>390526</xdr:colOff>
      <xdr:row>30</xdr:row>
      <xdr:rowOff>114300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250D88A-2AF3-4DED-B402-5CF78B99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11</xdr:col>
      <xdr:colOff>390525</xdr:colOff>
      <xdr:row>58</xdr:row>
      <xdr:rowOff>114300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7581739E-EB6D-4963-8221-93CE626E0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390526</xdr:colOff>
      <xdr:row>30</xdr:row>
      <xdr:rowOff>114300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E8A5E91A-5322-4C1B-875E-990E13F6A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22</xdr:col>
      <xdr:colOff>390525</xdr:colOff>
      <xdr:row>58</xdr:row>
      <xdr:rowOff>114300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B38BAA85-BF2B-4FFD-ADE9-8AA9B6DFC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3</xdr:row>
      <xdr:rowOff>0</xdr:rowOff>
    </xdr:from>
    <xdr:to>
      <xdr:col>42</xdr:col>
      <xdr:colOff>359834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1CDCF-20D7-4100-B3E5-9CE772A0E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0</xdr:colOff>
      <xdr:row>3</xdr:row>
      <xdr:rowOff>0</xdr:rowOff>
    </xdr:from>
    <xdr:to>
      <xdr:col>54</xdr:col>
      <xdr:colOff>359833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F5687-66D1-455F-B26C-2A8117CDA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42</xdr:col>
      <xdr:colOff>359834</xdr:colOff>
      <xdr:row>28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3FA839-34E3-43A8-813D-F3C17EF67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16</xdr:row>
      <xdr:rowOff>0</xdr:rowOff>
    </xdr:from>
    <xdr:to>
      <xdr:col>54</xdr:col>
      <xdr:colOff>359833</xdr:colOff>
      <xdr:row>28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707437-3B3E-4F80-8BB8-863935144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359834</xdr:colOff>
      <xdr:row>41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43E08-D397-498D-B4A2-765951D63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29</xdr:row>
      <xdr:rowOff>0</xdr:rowOff>
    </xdr:from>
    <xdr:to>
      <xdr:col>54</xdr:col>
      <xdr:colOff>359833</xdr:colOff>
      <xdr:row>41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3E4655-C60A-4982-8B19-FC60BB73A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60</xdr:col>
      <xdr:colOff>359834</xdr:colOff>
      <xdr:row>15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ECD28-FBB7-4F51-B2A5-8BAA4B57B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0</xdr:colOff>
      <xdr:row>3</xdr:row>
      <xdr:rowOff>0</xdr:rowOff>
    </xdr:from>
    <xdr:to>
      <xdr:col>72</xdr:col>
      <xdr:colOff>359833</xdr:colOff>
      <xdr:row>15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CAF586-433A-4FE6-A88D-1FAB0A3FB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16</xdr:row>
      <xdr:rowOff>0</xdr:rowOff>
    </xdr:from>
    <xdr:to>
      <xdr:col>60</xdr:col>
      <xdr:colOff>359834</xdr:colOff>
      <xdr:row>28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A8CAD6E-305F-40EB-A96D-F3AA7C1E6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67</xdr:col>
      <xdr:colOff>0</xdr:colOff>
      <xdr:row>16</xdr:row>
      <xdr:rowOff>0</xdr:rowOff>
    </xdr:from>
    <xdr:to>
      <xdr:col>72</xdr:col>
      <xdr:colOff>359833</xdr:colOff>
      <xdr:row>28</xdr:row>
      <xdr:rowOff>137160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0A84E3-A34C-494D-B22F-FD4225D35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3</xdr:row>
      <xdr:rowOff>0</xdr:rowOff>
    </xdr:from>
    <xdr:to>
      <xdr:col>84</xdr:col>
      <xdr:colOff>166689</xdr:colOff>
      <xdr:row>18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ADEB7FB-922B-4275-91C6-78F5334AC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3</xdr:row>
      <xdr:rowOff>0</xdr:rowOff>
    </xdr:from>
    <xdr:to>
      <xdr:col>48</xdr:col>
      <xdr:colOff>359833</xdr:colOff>
      <xdr:row>15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6169608-A315-4619-9D07-350997E31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0</xdr:colOff>
      <xdr:row>16</xdr:row>
      <xdr:rowOff>0</xdr:rowOff>
    </xdr:from>
    <xdr:to>
      <xdr:col>48</xdr:col>
      <xdr:colOff>359833</xdr:colOff>
      <xdr:row>28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71398-0A24-416A-BA4A-DBCF79B2F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29</xdr:row>
      <xdr:rowOff>0</xdr:rowOff>
    </xdr:from>
    <xdr:to>
      <xdr:col>48</xdr:col>
      <xdr:colOff>359833</xdr:colOff>
      <xdr:row>41</xdr:row>
      <xdr:rowOff>137160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553A57-30D7-4B44-903B-E5860F80C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61</xdr:col>
      <xdr:colOff>0</xdr:colOff>
      <xdr:row>3</xdr:row>
      <xdr:rowOff>0</xdr:rowOff>
    </xdr:from>
    <xdr:to>
      <xdr:col>66</xdr:col>
      <xdr:colOff>359833</xdr:colOff>
      <xdr:row>15</xdr:row>
      <xdr:rowOff>137160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C3BE639-00ED-4EAA-B7DE-4F7382E99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61</xdr:col>
      <xdr:colOff>0</xdr:colOff>
      <xdr:row>16</xdr:row>
      <xdr:rowOff>0</xdr:rowOff>
    </xdr:from>
    <xdr:to>
      <xdr:col>66</xdr:col>
      <xdr:colOff>359833</xdr:colOff>
      <xdr:row>28</xdr:row>
      <xdr:rowOff>137160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FEDB282-6964-4A27-A9C4-D90410147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0</xdr:colOff>
      <xdr:row>42</xdr:row>
      <xdr:rowOff>0</xdr:rowOff>
    </xdr:from>
    <xdr:to>
      <xdr:col>42</xdr:col>
      <xdr:colOff>359834</xdr:colOff>
      <xdr:row>54</xdr:row>
      <xdr:rowOff>137160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6352F4E-8EB3-4249-9E53-9DE9D452F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0</xdr:colOff>
      <xdr:row>42</xdr:row>
      <xdr:rowOff>0</xdr:rowOff>
    </xdr:from>
    <xdr:to>
      <xdr:col>54</xdr:col>
      <xdr:colOff>359833</xdr:colOff>
      <xdr:row>54</xdr:row>
      <xdr:rowOff>137160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0D192D7-D694-4562-AB50-238DD0FBA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55</xdr:row>
      <xdr:rowOff>0</xdr:rowOff>
    </xdr:from>
    <xdr:to>
      <xdr:col>42</xdr:col>
      <xdr:colOff>359834</xdr:colOff>
      <xdr:row>67</xdr:row>
      <xdr:rowOff>137160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3BE2AEA-EC9D-4DB7-944A-9E700E64C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0</xdr:colOff>
      <xdr:row>55</xdr:row>
      <xdr:rowOff>0</xdr:rowOff>
    </xdr:from>
    <xdr:to>
      <xdr:col>54</xdr:col>
      <xdr:colOff>359833</xdr:colOff>
      <xdr:row>67</xdr:row>
      <xdr:rowOff>137160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D7F76A5-3DE8-43C4-8BDA-72904244B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0</xdr:colOff>
      <xdr:row>42</xdr:row>
      <xdr:rowOff>0</xdr:rowOff>
    </xdr:from>
    <xdr:to>
      <xdr:col>48</xdr:col>
      <xdr:colOff>359833</xdr:colOff>
      <xdr:row>54</xdr:row>
      <xdr:rowOff>137160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F6F5BD3-E82F-4765-9815-7F418B1BF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48</xdr:col>
      <xdr:colOff>359833</xdr:colOff>
      <xdr:row>67</xdr:row>
      <xdr:rowOff>137160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B1775E8-DD49-49FB-9E8C-10E4B9414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55</xdr:col>
      <xdr:colOff>0</xdr:colOff>
      <xdr:row>29</xdr:row>
      <xdr:rowOff>0</xdr:rowOff>
    </xdr:from>
    <xdr:to>
      <xdr:col>60</xdr:col>
      <xdr:colOff>359834</xdr:colOff>
      <xdr:row>41</xdr:row>
      <xdr:rowOff>137160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899B758-BDB7-494C-8684-2AD57C025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72</xdr:col>
      <xdr:colOff>359833</xdr:colOff>
      <xdr:row>41</xdr:row>
      <xdr:rowOff>137160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B1F4EE3-237D-4FDF-9889-5F6862DD4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0</xdr:colOff>
      <xdr:row>42</xdr:row>
      <xdr:rowOff>0</xdr:rowOff>
    </xdr:from>
    <xdr:to>
      <xdr:col>60</xdr:col>
      <xdr:colOff>359834</xdr:colOff>
      <xdr:row>54</xdr:row>
      <xdr:rowOff>137160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3B29592-B34F-440B-8F87-C7CC89BBC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42</xdr:row>
      <xdr:rowOff>0</xdr:rowOff>
    </xdr:from>
    <xdr:to>
      <xdr:col>72</xdr:col>
      <xdr:colOff>359833</xdr:colOff>
      <xdr:row>54</xdr:row>
      <xdr:rowOff>137160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8EC7F62-F593-438A-932C-F925DFAB9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61</xdr:col>
      <xdr:colOff>0</xdr:colOff>
      <xdr:row>29</xdr:row>
      <xdr:rowOff>0</xdr:rowOff>
    </xdr:from>
    <xdr:to>
      <xdr:col>66</xdr:col>
      <xdr:colOff>359833</xdr:colOff>
      <xdr:row>41</xdr:row>
      <xdr:rowOff>137160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2F7217-2BCD-414E-B186-EEECD0BC9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61</xdr:col>
      <xdr:colOff>0</xdr:colOff>
      <xdr:row>42</xdr:row>
      <xdr:rowOff>0</xdr:rowOff>
    </xdr:from>
    <xdr:to>
      <xdr:col>66</xdr:col>
      <xdr:colOff>359833</xdr:colOff>
      <xdr:row>54</xdr:row>
      <xdr:rowOff>137160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AB7D21A-5944-43D9-9FB0-7176F8CFB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30</xdr:col>
      <xdr:colOff>0</xdr:colOff>
      <xdr:row>3</xdr:row>
      <xdr:rowOff>0</xdr:rowOff>
    </xdr:from>
    <xdr:to>
      <xdr:col>35</xdr:col>
      <xdr:colOff>359834</xdr:colOff>
      <xdr:row>15</xdr:row>
      <xdr:rowOff>137160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28D6E51-4BC2-4DCD-B571-920E77FEB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0</xdr:colOff>
      <xdr:row>16</xdr:row>
      <xdr:rowOff>0</xdr:rowOff>
    </xdr:from>
    <xdr:to>
      <xdr:col>35</xdr:col>
      <xdr:colOff>359834</xdr:colOff>
      <xdr:row>28</xdr:row>
      <xdr:rowOff>137160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A911B2E-59C7-46EA-AFBF-C875EF841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30</xdr:col>
      <xdr:colOff>0</xdr:colOff>
      <xdr:row>29</xdr:row>
      <xdr:rowOff>0</xdr:rowOff>
    </xdr:from>
    <xdr:to>
      <xdr:col>35</xdr:col>
      <xdr:colOff>359834</xdr:colOff>
      <xdr:row>41</xdr:row>
      <xdr:rowOff>137160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AEF9E29-C995-4D27-9643-6FB6E2B1C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30</xdr:col>
      <xdr:colOff>0</xdr:colOff>
      <xdr:row>42</xdr:row>
      <xdr:rowOff>0</xdr:rowOff>
    </xdr:from>
    <xdr:to>
      <xdr:col>35</xdr:col>
      <xdr:colOff>359834</xdr:colOff>
      <xdr:row>54</xdr:row>
      <xdr:rowOff>137160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FAEDF7-EC4E-41CC-B6D7-B40797AC3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24</xdr:col>
      <xdr:colOff>0</xdr:colOff>
      <xdr:row>3</xdr:row>
      <xdr:rowOff>0</xdr:rowOff>
    </xdr:from>
    <xdr:to>
      <xdr:col>29</xdr:col>
      <xdr:colOff>359834</xdr:colOff>
      <xdr:row>15</xdr:row>
      <xdr:rowOff>137160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26B60154-165D-4F72-B0D5-7938C6FE3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29</xdr:col>
      <xdr:colOff>359834</xdr:colOff>
      <xdr:row>28</xdr:row>
      <xdr:rowOff>137160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762671F-8F01-4A0B-B973-9581710C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29</xdr:col>
      <xdr:colOff>359834</xdr:colOff>
      <xdr:row>41</xdr:row>
      <xdr:rowOff>137160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EE1F27FD-1786-4D71-9709-C5967A54C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24</xdr:col>
      <xdr:colOff>0</xdr:colOff>
      <xdr:row>42</xdr:row>
      <xdr:rowOff>0</xdr:rowOff>
    </xdr:from>
    <xdr:to>
      <xdr:col>29</xdr:col>
      <xdr:colOff>359834</xdr:colOff>
      <xdr:row>54</xdr:row>
      <xdr:rowOff>137160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58DE96C-6322-4336-8DE1-8801C4D0C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24</xdr:col>
      <xdr:colOff>0</xdr:colOff>
      <xdr:row>55</xdr:row>
      <xdr:rowOff>0</xdr:rowOff>
    </xdr:from>
    <xdr:to>
      <xdr:col>29</xdr:col>
      <xdr:colOff>359834</xdr:colOff>
      <xdr:row>67</xdr:row>
      <xdr:rowOff>137160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18736A23-B296-4EBC-AEA3-C63B122E4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11</xdr:col>
      <xdr:colOff>390526</xdr:colOff>
      <xdr:row>30</xdr:row>
      <xdr:rowOff>114300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3F59D62-4258-494D-9E4F-4F4478256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11</xdr:col>
      <xdr:colOff>390525</xdr:colOff>
      <xdr:row>58</xdr:row>
      <xdr:rowOff>114300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2537178-EFD1-478A-B365-C5E570DDB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390526</xdr:colOff>
      <xdr:row>30</xdr:row>
      <xdr:rowOff>114300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E0DA140C-4B17-4553-A2AB-0BB3F56F7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22</xdr:col>
      <xdr:colOff>390525</xdr:colOff>
      <xdr:row>58</xdr:row>
      <xdr:rowOff>114300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F7FC92D-5C44-4128-9FC9-2EA646C8D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3</xdr:row>
      <xdr:rowOff>0</xdr:rowOff>
    </xdr:from>
    <xdr:to>
      <xdr:col>42</xdr:col>
      <xdr:colOff>359834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39288-71D8-41BA-85D4-ECBA07758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0</xdr:colOff>
      <xdr:row>3</xdr:row>
      <xdr:rowOff>0</xdr:rowOff>
    </xdr:from>
    <xdr:to>
      <xdr:col>54</xdr:col>
      <xdr:colOff>359833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8C4A6-A5CF-4F54-9950-2AB23F95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42</xdr:col>
      <xdr:colOff>359834</xdr:colOff>
      <xdr:row>28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E579E9-CD9A-4D8E-94DA-55BBE6654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16</xdr:row>
      <xdr:rowOff>0</xdr:rowOff>
    </xdr:from>
    <xdr:to>
      <xdr:col>54</xdr:col>
      <xdr:colOff>359833</xdr:colOff>
      <xdr:row>28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31B114-1B11-4660-BE22-D6FBFB493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359834</xdr:colOff>
      <xdr:row>41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E3B82C-1729-488E-ACE3-EC54A6FD6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29</xdr:row>
      <xdr:rowOff>0</xdr:rowOff>
    </xdr:from>
    <xdr:to>
      <xdr:col>54</xdr:col>
      <xdr:colOff>359833</xdr:colOff>
      <xdr:row>41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CE03F0-C183-4085-AAB8-50E1CDEC8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60</xdr:col>
      <xdr:colOff>359834</xdr:colOff>
      <xdr:row>15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D04A65-0529-436A-A255-921770388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0</xdr:colOff>
      <xdr:row>3</xdr:row>
      <xdr:rowOff>0</xdr:rowOff>
    </xdr:from>
    <xdr:to>
      <xdr:col>72</xdr:col>
      <xdr:colOff>359833</xdr:colOff>
      <xdr:row>15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EEA4D2-18D4-4DEE-BED0-07911154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16</xdr:row>
      <xdr:rowOff>0</xdr:rowOff>
    </xdr:from>
    <xdr:to>
      <xdr:col>60</xdr:col>
      <xdr:colOff>359834</xdr:colOff>
      <xdr:row>28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A52DC3-75E3-4DFB-AB24-FFFC8953A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67</xdr:col>
      <xdr:colOff>0</xdr:colOff>
      <xdr:row>16</xdr:row>
      <xdr:rowOff>0</xdr:rowOff>
    </xdr:from>
    <xdr:to>
      <xdr:col>72</xdr:col>
      <xdr:colOff>359833</xdr:colOff>
      <xdr:row>28</xdr:row>
      <xdr:rowOff>137160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B0161BD-51F6-4E5C-85E9-1528664B4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3</xdr:row>
      <xdr:rowOff>0</xdr:rowOff>
    </xdr:from>
    <xdr:to>
      <xdr:col>84</xdr:col>
      <xdr:colOff>166689</xdr:colOff>
      <xdr:row>18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4B5922-4C7A-48F1-A860-3F91F4E5A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3</xdr:row>
      <xdr:rowOff>0</xdr:rowOff>
    </xdr:from>
    <xdr:to>
      <xdr:col>48</xdr:col>
      <xdr:colOff>359833</xdr:colOff>
      <xdr:row>15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7997CE2-D7EC-43F3-9510-0A7586965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0</xdr:colOff>
      <xdr:row>16</xdr:row>
      <xdr:rowOff>0</xdr:rowOff>
    </xdr:from>
    <xdr:to>
      <xdr:col>48</xdr:col>
      <xdr:colOff>359833</xdr:colOff>
      <xdr:row>28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C8CE959-CF5E-45E6-ADFE-F3F0E606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29</xdr:row>
      <xdr:rowOff>0</xdr:rowOff>
    </xdr:from>
    <xdr:to>
      <xdr:col>48</xdr:col>
      <xdr:colOff>359833</xdr:colOff>
      <xdr:row>41</xdr:row>
      <xdr:rowOff>137160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96FC25B-9B4A-403A-8977-503AA4C64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61</xdr:col>
      <xdr:colOff>0</xdr:colOff>
      <xdr:row>3</xdr:row>
      <xdr:rowOff>0</xdr:rowOff>
    </xdr:from>
    <xdr:to>
      <xdr:col>66</xdr:col>
      <xdr:colOff>359833</xdr:colOff>
      <xdr:row>15</xdr:row>
      <xdr:rowOff>137160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F536EE3-1F93-4EC4-BCA6-636EB367B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61</xdr:col>
      <xdr:colOff>0</xdr:colOff>
      <xdr:row>16</xdr:row>
      <xdr:rowOff>0</xdr:rowOff>
    </xdr:from>
    <xdr:to>
      <xdr:col>66</xdr:col>
      <xdr:colOff>359833</xdr:colOff>
      <xdr:row>28</xdr:row>
      <xdr:rowOff>137160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37263E2-FD90-4689-98E2-03895C614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0</xdr:colOff>
      <xdr:row>42</xdr:row>
      <xdr:rowOff>0</xdr:rowOff>
    </xdr:from>
    <xdr:to>
      <xdr:col>42</xdr:col>
      <xdr:colOff>359834</xdr:colOff>
      <xdr:row>54</xdr:row>
      <xdr:rowOff>137160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3707244-D6B7-4C8A-8F29-B1E52908E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0</xdr:colOff>
      <xdr:row>42</xdr:row>
      <xdr:rowOff>0</xdr:rowOff>
    </xdr:from>
    <xdr:to>
      <xdr:col>54</xdr:col>
      <xdr:colOff>359833</xdr:colOff>
      <xdr:row>54</xdr:row>
      <xdr:rowOff>137160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EF96344-4E2D-4B77-A125-A58C4391C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55</xdr:row>
      <xdr:rowOff>0</xdr:rowOff>
    </xdr:from>
    <xdr:to>
      <xdr:col>42</xdr:col>
      <xdr:colOff>359834</xdr:colOff>
      <xdr:row>67</xdr:row>
      <xdr:rowOff>137160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7A21D9E-2BCA-4E78-8D5E-CF27C9648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0</xdr:colOff>
      <xdr:row>55</xdr:row>
      <xdr:rowOff>0</xdr:rowOff>
    </xdr:from>
    <xdr:to>
      <xdr:col>54</xdr:col>
      <xdr:colOff>359833</xdr:colOff>
      <xdr:row>67</xdr:row>
      <xdr:rowOff>137160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BE2A68C-481E-4D9F-8E13-48465DB0E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0</xdr:colOff>
      <xdr:row>42</xdr:row>
      <xdr:rowOff>0</xdr:rowOff>
    </xdr:from>
    <xdr:to>
      <xdr:col>48</xdr:col>
      <xdr:colOff>359833</xdr:colOff>
      <xdr:row>54</xdr:row>
      <xdr:rowOff>137160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4AC2B02-0DC7-40D1-9ED9-9ED38049F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48</xdr:col>
      <xdr:colOff>359833</xdr:colOff>
      <xdr:row>67</xdr:row>
      <xdr:rowOff>137160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4F469E3-09E2-4725-B6BA-5EF0406B0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55</xdr:col>
      <xdr:colOff>0</xdr:colOff>
      <xdr:row>29</xdr:row>
      <xdr:rowOff>0</xdr:rowOff>
    </xdr:from>
    <xdr:to>
      <xdr:col>60</xdr:col>
      <xdr:colOff>359834</xdr:colOff>
      <xdr:row>41</xdr:row>
      <xdr:rowOff>137160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90AEECA-CA3B-41A6-9266-429626F2A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72</xdr:col>
      <xdr:colOff>359833</xdr:colOff>
      <xdr:row>41</xdr:row>
      <xdr:rowOff>137160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E37442F-2EAB-412E-965A-459DDDE51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0</xdr:colOff>
      <xdr:row>42</xdr:row>
      <xdr:rowOff>0</xdr:rowOff>
    </xdr:from>
    <xdr:to>
      <xdr:col>60</xdr:col>
      <xdr:colOff>359834</xdr:colOff>
      <xdr:row>54</xdr:row>
      <xdr:rowOff>137160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5935F26A-B841-4335-9E9B-14FA326FB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42</xdr:row>
      <xdr:rowOff>0</xdr:rowOff>
    </xdr:from>
    <xdr:to>
      <xdr:col>72</xdr:col>
      <xdr:colOff>359833</xdr:colOff>
      <xdr:row>54</xdr:row>
      <xdr:rowOff>137160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A80D9CB-57F2-4893-82F5-0C37CB3E8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61</xdr:col>
      <xdr:colOff>0</xdr:colOff>
      <xdr:row>29</xdr:row>
      <xdr:rowOff>0</xdr:rowOff>
    </xdr:from>
    <xdr:to>
      <xdr:col>66</xdr:col>
      <xdr:colOff>359833</xdr:colOff>
      <xdr:row>41</xdr:row>
      <xdr:rowOff>137160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C9E54D2-45BA-4D37-8E77-9DF46B5E3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61</xdr:col>
      <xdr:colOff>0</xdr:colOff>
      <xdr:row>42</xdr:row>
      <xdr:rowOff>0</xdr:rowOff>
    </xdr:from>
    <xdr:to>
      <xdr:col>66</xdr:col>
      <xdr:colOff>359833</xdr:colOff>
      <xdr:row>54</xdr:row>
      <xdr:rowOff>137160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4300E69-6619-435F-9D5A-FCDF69253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30</xdr:col>
      <xdr:colOff>0</xdr:colOff>
      <xdr:row>3</xdr:row>
      <xdr:rowOff>0</xdr:rowOff>
    </xdr:from>
    <xdr:to>
      <xdr:col>35</xdr:col>
      <xdr:colOff>359834</xdr:colOff>
      <xdr:row>15</xdr:row>
      <xdr:rowOff>137160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6C6E21C-2528-4CD4-B648-0B28E7F87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0</xdr:colOff>
      <xdr:row>16</xdr:row>
      <xdr:rowOff>0</xdr:rowOff>
    </xdr:from>
    <xdr:to>
      <xdr:col>35</xdr:col>
      <xdr:colOff>359834</xdr:colOff>
      <xdr:row>28</xdr:row>
      <xdr:rowOff>137160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1220CF1-719B-45CE-B85A-578962BDC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30</xdr:col>
      <xdr:colOff>0</xdr:colOff>
      <xdr:row>29</xdr:row>
      <xdr:rowOff>0</xdr:rowOff>
    </xdr:from>
    <xdr:to>
      <xdr:col>35</xdr:col>
      <xdr:colOff>359834</xdr:colOff>
      <xdr:row>41</xdr:row>
      <xdr:rowOff>137160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C4CF661-99B4-4880-B6AA-E52A5D474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30</xdr:col>
      <xdr:colOff>0</xdr:colOff>
      <xdr:row>42</xdr:row>
      <xdr:rowOff>0</xdr:rowOff>
    </xdr:from>
    <xdr:to>
      <xdr:col>35</xdr:col>
      <xdr:colOff>359834</xdr:colOff>
      <xdr:row>54</xdr:row>
      <xdr:rowOff>137160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0899794-4FCD-4E87-8054-2159A7CE8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24</xdr:col>
      <xdr:colOff>0</xdr:colOff>
      <xdr:row>3</xdr:row>
      <xdr:rowOff>0</xdr:rowOff>
    </xdr:from>
    <xdr:to>
      <xdr:col>29</xdr:col>
      <xdr:colOff>359834</xdr:colOff>
      <xdr:row>15</xdr:row>
      <xdr:rowOff>137160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616BB4E-9206-49CE-967F-C4A8B7BE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29</xdr:col>
      <xdr:colOff>359834</xdr:colOff>
      <xdr:row>28</xdr:row>
      <xdr:rowOff>137160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7C48184-C273-4E68-9F1A-7214536B5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29</xdr:col>
      <xdr:colOff>359834</xdr:colOff>
      <xdr:row>41</xdr:row>
      <xdr:rowOff>137160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A96D8A4-2A0C-47C4-AD06-F51A1C396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24</xdr:col>
      <xdr:colOff>0</xdr:colOff>
      <xdr:row>42</xdr:row>
      <xdr:rowOff>0</xdr:rowOff>
    </xdr:from>
    <xdr:to>
      <xdr:col>29</xdr:col>
      <xdr:colOff>359834</xdr:colOff>
      <xdr:row>54</xdr:row>
      <xdr:rowOff>137160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002799F-6C8A-4026-813F-AE9F00AC2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24</xdr:col>
      <xdr:colOff>0</xdr:colOff>
      <xdr:row>55</xdr:row>
      <xdr:rowOff>0</xdr:rowOff>
    </xdr:from>
    <xdr:to>
      <xdr:col>29</xdr:col>
      <xdr:colOff>359834</xdr:colOff>
      <xdr:row>67</xdr:row>
      <xdr:rowOff>137160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7415127A-DF56-44CD-BF53-DD8618B2A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11</xdr:col>
      <xdr:colOff>390526</xdr:colOff>
      <xdr:row>30</xdr:row>
      <xdr:rowOff>114300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C0C76664-6ABB-409A-84ED-2EA6E6D3A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11</xdr:col>
      <xdr:colOff>390525</xdr:colOff>
      <xdr:row>58</xdr:row>
      <xdr:rowOff>114300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34D9C42-BCB0-45F4-94BE-36EB76818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390526</xdr:colOff>
      <xdr:row>30</xdr:row>
      <xdr:rowOff>114300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E80B677C-8423-491E-8629-42385A4CD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22</xdr:col>
      <xdr:colOff>390525</xdr:colOff>
      <xdr:row>58</xdr:row>
      <xdr:rowOff>114300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5919280E-CBD1-4E96-A12B-A2DBA4CC1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26</xdr:row>
      <xdr:rowOff>0</xdr:rowOff>
    </xdr:from>
    <xdr:to>
      <xdr:col>23</xdr:col>
      <xdr:colOff>432707</xdr:colOff>
      <xdr:row>48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1CE8687-07EE-4EF0-B722-DF5AF2381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353784</xdr:colOff>
      <xdr:row>32</xdr:row>
      <xdr:rowOff>149679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FBD7DC7-E40F-4F36-83AD-B46ACE918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33</xdr:row>
      <xdr:rowOff>0</xdr:rowOff>
    </xdr:from>
    <xdr:to>
      <xdr:col>35</xdr:col>
      <xdr:colOff>353784</xdr:colOff>
      <xdr:row>60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8E88BF1-20A6-4FC6-8DF0-AE4C13CCA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89</xdr:row>
      <xdr:rowOff>0</xdr:rowOff>
    </xdr:from>
    <xdr:to>
      <xdr:col>35</xdr:col>
      <xdr:colOff>353784</xdr:colOff>
      <xdr:row>116</xdr:row>
      <xdr:rowOff>149679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964FBF5-3F0E-4510-BEA0-26DFA2BF5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35</xdr:col>
      <xdr:colOff>353784</xdr:colOff>
      <xdr:row>88</xdr:row>
      <xdr:rowOff>149679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F389ADC-32D5-4B8D-A426-A47511F5D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</xdr:row>
      <xdr:rowOff>0</xdr:rowOff>
    </xdr:from>
    <xdr:to>
      <xdr:col>47</xdr:col>
      <xdr:colOff>353784</xdr:colOff>
      <xdr:row>32</xdr:row>
      <xdr:rowOff>149679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6B1C1BA-9176-4753-A086-2A51D1082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0</xdr:colOff>
      <xdr:row>33</xdr:row>
      <xdr:rowOff>0</xdr:rowOff>
    </xdr:from>
    <xdr:to>
      <xdr:col>47</xdr:col>
      <xdr:colOff>353784</xdr:colOff>
      <xdr:row>60</xdr:row>
      <xdr:rowOff>149679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619F463-FECF-4DC8-8DC7-2C4F1D8D2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0</xdr:colOff>
      <xdr:row>89</xdr:row>
      <xdr:rowOff>0</xdr:rowOff>
    </xdr:from>
    <xdr:to>
      <xdr:col>47</xdr:col>
      <xdr:colOff>353784</xdr:colOff>
      <xdr:row>116</xdr:row>
      <xdr:rowOff>149679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3189F38-CD60-4D76-B1A6-35A22F7B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61</xdr:row>
      <xdr:rowOff>0</xdr:rowOff>
    </xdr:from>
    <xdr:to>
      <xdr:col>47</xdr:col>
      <xdr:colOff>353785</xdr:colOff>
      <xdr:row>88</xdr:row>
      <xdr:rowOff>149679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E7172CE-B6F2-4E1F-8EAB-DDD5BC9FB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26</xdr:row>
      <xdr:rowOff>0</xdr:rowOff>
    </xdr:from>
    <xdr:to>
      <xdr:col>23</xdr:col>
      <xdr:colOff>432707</xdr:colOff>
      <xdr:row>48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D5C1631-468A-4E39-8F40-DFE92482F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353784</xdr:colOff>
      <xdr:row>32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6E85D47-02A8-4063-B36A-A716B8B62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33</xdr:row>
      <xdr:rowOff>0</xdr:rowOff>
    </xdr:from>
    <xdr:to>
      <xdr:col>35</xdr:col>
      <xdr:colOff>353784</xdr:colOff>
      <xdr:row>60</xdr:row>
      <xdr:rowOff>149679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EE724D7-3663-4801-A7AD-E71D0377A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89</xdr:row>
      <xdr:rowOff>0</xdr:rowOff>
    </xdr:from>
    <xdr:to>
      <xdr:col>35</xdr:col>
      <xdr:colOff>353784</xdr:colOff>
      <xdr:row>116</xdr:row>
      <xdr:rowOff>149679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CFBA8CB-4AA7-4E12-9FBD-5EBCC0F49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35</xdr:col>
      <xdr:colOff>353784</xdr:colOff>
      <xdr:row>88</xdr:row>
      <xdr:rowOff>149679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4B5F94A-38F9-48EC-AE7D-FBD418996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</xdr:row>
      <xdr:rowOff>0</xdr:rowOff>
    </xdr:from>
    <xdr:to>
      <xdr:col>47</xdr:col>
      <xdr:colOff>353784</xdr:colOff>
      <xdr:row>32</xdr:row>
      <xdr:rowOff>149679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FAB6FD0-8F1B-4367-88EE-2FEA97F49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0</xdr:colOff>
      <xdr:row>33</xdr:row>
      <xdr:rowOff>0</xdr:rowOff>
    </xdr:from>
    <xdr:to>
      <xdr:col>47</xdr:col>
      <xdr:colOff>353784</xdr:colOff>
      <xdr:row>60</xdr:row>
      <xdr:rowOff>149679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877AAA0-06CB-44A8-A27F-45EE099A0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0</xdr:colOff>
      <xdr:row>89</xdr:row>
      <xdr:rowOff>0</xdr:rowOff>
    </xdr:from>
    <xdr:to>
      <xdr:col>47</xdr:col>
      <xdr:colOff>353784</xdr:colOff>
      <xdr:row>116</xdr:row>
      <xdr:rowOff>149679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75962DC-85FB-4C19-A5CB-76A37A045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61</xdr:row>
      <xdr:rowOff>0</xdr:rowOff>
    </xdr:from>
    <xdr:to>
      <xdr:col>47</xdr:col>
      <xdr:colOff>353785</xdr:colOff>
      <xdr:row>88</xdr:row>
      <xdr:rowOff>149679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AF6DD6D-0327-44EC-AC06-133438F4D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26</xdr:row>
      <xdr:rowOff>0</xdr:rowOff>
    </xdr:from>
    <xdr:to>
      <xdr:col>23</xdr:col>
      <xdr:colOff>432707</xdr:colOff>
      <xdr:row>48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BB46A5C-2DDC-41E6-A678-D7ED77B46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353784</xdr:colOff>
      <xdr:row>32</xdr:row>
      <xdr:rowOff>149679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A76770C-7C12-4D39-A726-B6D62E393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33</xdr:row>
      <xdr:rowOff>0</xdr:rowOff>
    </xdr:from>
    <xdr:to>
      <xdr:col>35</xdr:col>
      <xdr:colOff>353784</xdr:colOff>
      <xdr:row>60</xdr:row>
      <xdr:rowOff>149679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FA2277-AA65-4453-8A63-5671F4BA2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89</xdr:row>
      <xdr:rowOff>0</xdr:rowOff>
    </xdr:from>
    <xdr:to>
      <xdr:col>35</xdr:col>
      <xdr:colOff>353784</xdr:colOff>
      <xdr:row>116</xdr:row>
      <xdr:rowOff>149679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642F057-983F-4C23-9645-507ABEBE1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35</xdr:col>
      <xdr:colOff>353784</xdr:colOff>
      <xdr:row>88</xdr:row>
      <xdr:rowOff>149679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C04FB7A-7D45-4D9A-AC04-7D985645E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</xdr:row>
      <xdr:rowOff>0</xdr:rowOff>
    </xdr:from>
    <xdr:to>
      <xdr:col>47</xdr:col>
      <xdr:colOff>353784</xdr:colOff>
      <xdr:row>32</xdr:row>
      <xdr:rowOff>149679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A924A88-1EF7-4631-B081-9D96BAB77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0</xdr:colOff>
      <xdr:row>33</xdr:row>
      <xdr:rowOff>0</xdr:rowOff>
    </xdr:from>
    <xdr:to>
      <xdr:col>47</xdr:col>
      <xdr:colOff>353784</xdr:colOff>
      <xdr:row>60</xdr:row>
      <xdr:rowOff>149679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809DF1A-A4DE-438A-BCE3-32004A0D7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0</xdr:colOff>
      <xdr:row>89</xdr:row>
      <xdr:rowOff>0</xdr:rowOff>
    </xdr:from>
    <xdr:to>
      <xdr:col>47</xdr:col>
      <xdr:colOff>353784</xdr:colOff>
      <xdr:row>116</xdr:row>
      <xdr:rowOff>149679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0509AF-A8E4-4682-8CBD-D3AEF77AE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61</xdr:row>
      <xdr:rowOff>0</xdr:rowOff>
    </xdr:from>
    <xdr:to>
      <xdr:col>47</xdr:col>
      <xdr:colOff>353785</xdr:colOff>
      <xdr:row>88</xdr:row>
      <xdr:rowOff>149679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4DACED8-2040-428A-9BBB-5BD8B9422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E0B0-FC99-4635-8906-F5A8DBABBD9D}">
  <sheetPr>
    <tabColor rgb="FFFFFF99"/>
  </sheetPr>
  <dimension ref="A1:FL208"/>
  <sheetViews>
    <sheetView tabSelected="1" zoomScale="55" zoomScaleNormal="55" workbookViewId="0">
      <pane xSplit="2" ySplit="2" topLeftCell="EQ3" activePane="bottomRight" state="frozen"/>
      <selection activeCell="A4" sqref="A4"/>
      <selection pane="topRight" activeCell="A4" sqref="A4"/>
      <selection pane="bottomLeft" activeCell="A4" sqref="A4"/>
      <selection pane="bottomRight" activeCell="FF17" sqref="FF17"/>
    </sheetView>
  </sheetViews>
  <sheetFormatPr defaultColWidth="9.1328125" defaultRowHeight="14.25" x14ac:dyDescent="0.45"/>
  <cols>
    <col min="1" max="1" width="9.1328125" style="4"/>
    <col min="2" max="11" width="13.73046875" style="4" customWidth="1"/>
    <col min="12" max="24" width="9.1328125" style="4"/>
    <col min="25" max="25" width="7.59765625" style="4" customWidth="1"/>
    <col min="26" max="47" width="9.1328125" style="4"/>
    <col min="48" max="48" width="7.73046875" style="4" customWidth="1"/>
    <col min="49" max="56" width="9.1328125" style="4"/>
    <col min="57" max="57" width="7.73046875" style="4" customWidth="1"/>
    <col min="58" max="65" width="9.1328125" style="4"/>
    <col min="66" max="66" width="7.73046875" style="4" customWidth="1"/>
    <col min="67" max="76" width="9.1328125" style="4"/>
    <col min="77" max="77" width="13.73046875" style="4" customWidth="1"/>
    <col min="78" max="78" width="13.73046875" style="27" customWidth="1"/>
    <col min="79" max="80" width="13.73046875" style="4" customWidth="1"/>
    <col min="81" max="81" width="13.73046875" style="27" customWidth="1"/>
    <col min="82" max="83" width="13.73046875" style="4" customWidth="1"/>
    <col min="84" max="84" width="13.73046875" style="27" customWidth="1"/>
    <col min="85" max="85" width="13.73046875" style="4" customWidth="1"/>
    <col min="86" max="86" width="13.73046875" style="25" customWidth="1"/>
    <col min="87" max="87" width="13.73046875" style="8" customWidth="1"/>
    <col min="88" max="89" width="13.73046875" style="4" customWidth="1"/>
    <col min="90" max="90" width="13.73046875" style="27" customWidth="1"/>
    <col min="91" max="91" width="13.73046875" style="4" customWidth="1"/>
    <col min="92" max="92" width="13.73046875" style="26" customWidth="1"/>
    <col min="93" max="93" width="13.73046875" style="28" customWidth="1"/>
    <col min="94" max="94" width="13.73046875" style="4" customWidth="1"/>
    <col min="95" max="95" width="13.73046875" style="26" customWidth="1"/>
    <col min="96" max="96" width="13.73046875" style="28" customWidth="1"/>
    <col min="97" max="97" width="13.73046875" style="4" customWidth="1"/>
    <col min="98" max="99" width="13.73046875" style="26" customWidth="1"/>
    <col min="100" max="100" width="13.73046875" style="4" customWidth="1"/>
    <col min="101" max="102" width="13.73046875" style="26" customWidth="1"/>
    <col min="103" max="103" width="13.73046875" style="4" customWidth="1"/>
    <col min="104" max="104" width="9.1328125" style="4"/>
    <col min="105" max="105" width="11.86328125" style="5" customWidth="1"/>
    <col min="106" max="108" width="11.1328125" style="5" customWidth="1"/>
    <col min="109" max="109" width="4.73046875" style="4" customWidth="1"/>
    <col min="110" max="110" width="9.1328125" style="4"/>
    <col min="111" max="113" width="13.73046875" style="4" customWidth="1"/>
    <col min="114" max="114" width="13.73046875" style="25" customWidth="1"/>
    <col min="115" max="115" width="13.73046875" style="4" customWidth="1"/>
    <col min="116" max="120" width="13.73046875" style="26" customWidth="1"/>
    <col min="121" max="122" width="9.1328125" style="4"/>
    <col min="123" max="125" width="13.73046875" style="27" customWidth="1"/>
    <col min="126" max="126" width="13.73046875" style="8" customWidth="1"/>
    <col min="127" max="127" width="13.73046875" style="27" customWidth="1"/>
    <col min="128" max="130" width="13.73046875" style="28" customWidth="1"/>
    <col min="131" max="132" width="13.73046875" style="26" customWidth="1"/>
    <col min="133" max="134" width="9.1328125" style="4" customWidth="1"/>
    <col min="135" max="137" width="13.73046875" style="27" customWidth="1"/>
    <col min="138" max="138" width="13.73046875" style="8" customWidth="1"/>
    <col min="139" max="139" width="13.73046875" style="27" customWidth="1"/>
    <col min="140" max="144" width="13.73046875" style="28" customWidth="1"/>
    <col min="145" max="145" width="9.1328125" style="4" customWidth="1"/>
    <col min="146" max="146" width="9.1328125" style="4"/>
    <col min="147" max="151" width="11.73046875" style="4" customWidth="1"/>
    <col min="152" max="156" width="11.73046875" style="26" customWidth="1"/>
    <col min="157" max="157" width="9.1328125" style="4"/>
    <col min="158" max="158" width="9.265625" style="4" bestFit="1" customWidth="1"/>
    <col min="159" max="168" width="13.73046875" style="4" customWidth="1"/>
    <col min="169" max="16384" width="9.1328125" style="4"/>
  </cols>
  <sheetData>
    <row r="1" spans="1:168" s="19" customFormat="1" ht="23.25" x14ac:dyDescent="0.7">
      <c r="A1" s="19" t="s">
        <v>34</v>
      </c>
      <c r="BX1" s="19" t="s">
        <v>62</v>
      </c>
      <c r="BZ1" s="22"/>
      <c r="CC1" s="22"/>
      <c r="CF1" s="22"/>
      <c r="CH1" s="12"/>
      <c r="CI1" s="23"/>
      <c r="CL1" s="22"/>
      <c r="CN1" s="20"/>
      <c r="CO1" s="24"/>
      <c r="CQ1" s="20"/>
      <c r="CR1" s="24"/>
      <c r="CT1" s="21"/>
      <c r="CU1" s="20"/>
      <c r="CW1" s="21"/>
      <c r="CX1" s="20"/>
      <c r="DA1" s="12"/>
      <c r="DB1" s="12"/>
      <c r="DC1" s="12"/>
      <c r="DD1" s="12"/>
      <c r="DF1" s="19" t="s">
        <v>38</v>
      </c>
      <c r="DJ1" s="12"/>
      <c r="DL1" s="20"/>
      <c r="DM1" s="20"/>
      <c r="DN1" s="20"/>
      <c r="DO1" s="21"/>
      <c r="DP1" s="21"/>
      <c r="DQ1" s="5"/>
      <c r="DR1" s="19" t="s">
        <v>32</v>
      </c>
      <c r="DS1" s="22"/>
      <c r="DT1" s="22"/>
      <c r="DU1" s="22"/>
      <c r="DV1" s="23"/>
      <c r="DW1" s="22"/>
      <c r="DX1" s="24"/>
      <c r="DY1" s="24"/>
      <c r="DZ1" s="24"/>
      <c r="EA1" s="20"/>
      <c r="EB1" s="20"/>
      <c r="ED1" s="19" t="s">
        <v>37</v>
      </c>
      <c r="EE1" s="22"/>
      <c r="EF1" s="22"/>
      <c r="EG1" s="22"/>
      <c r="EH1" s="23"/>
      <c r="EI1" s="22"/>
      <c r="EJ1" s="24"/>
      <c r="EK1" s="24"/>
      <c r="EL1" s="24"/>
      <c r="EM1" s="24"/>
      <c r="EN1" s="24"/>
      <c r="EP1" s="19" t="s">
        <v>36</v>
      </c>
      <c r="EV1" s="20"/>
      <c r="EW1" s="20"/>
      <c r="EX1" s="20"/>
      <c r="EY1" s="20"/>
      <c r="EZ1" s="20"/>
      <c r="FB1" s="19" t="s">
        <v>35</v>
      </c>
    </row>
    <row r="2" spans="1:168" ht="15.75" x14ac:dyDescent="0.5">
      <c r="A2" s="45" t="s">
        <v>33</v>
      </c>
      <c r="B2" s="51">
        <f>FC2 + 1</f>
        <v>1</v>
      </c>
      <c r="CT2" s="21"/>
      <c r="CU2" s="30"/>
      <c r="CW2" s="21"/>
      <c r="CX2" s="30"/>
      <c r="DO2" s="21"/>
      <c r="DP2" s="21"/>
      <c r="DQ2" s="5"/>
      <c r="EB2" s="29"/>
      <c r="FB2" s="45" t="s">
        <v>33</v>
      </c>
      <c r="FC2" s="46">
        <f>'FF - r0'!B2</f>
        <v>0</v>
      </c>
    </row>
    <row r="3" spans="1:168" x14ac:dyDescent="0.45">
      <c r="BX3" s="43" t="s">
        <v>31</v>
      </c>
      <c r="BY3" s="114">
        <f t="shared" ref="BY3" si="0">MAX(BY8:BY108)</f>
        <v>1</v>
      </c>
      <c r="BZ3" s="114">
        <f t="shared" ref="BZ3" si="1">MAX(BZ8:BZ108)</f>
        <v>1</v>
      </c>
      <c r="CA3" s="114">
        <f t="shared" ref="CA3" si="2">MAX(CA8:CA108)</f>
        <v>1</v>
      </c>
      <c r="CB3" s="114">
        <f t="shared" ref="CB3:CG3" si="3">MAX(CB8:CB108)</f>
        <v>1</v>
      </c>
      <c r="CC3" s="114">
        <f t="shared" si="3"/>
        <v>1</v>
      </c>
      <c r="CD3" s="114">
        <f t="shared" si="3"/>
        <v>1</v>
      </c>
      <c r="CE3" s="114">
        <f t="shared" si="3"/>
        <v>1</v>
      </c>
      <c r="CF3" s="114">
        <f t="shared" si="3"/>
        <v>1</v>
      </c>
      <c r="CG3" s="114">
        <f t="shared" si="3"/>
        <v>1</v>
      </c>
      <c r="CH3" s="114">
        <f t="shared" ref="CH3:CW3" si="4">MAX(CH8:CH108)</f>
        <v>1</v>
      </c>
      <c r="CI3" s="114">
        <f>MAX(CI8:CI108)</f>
        <v>1</v>
      </c>
      <c r="CJ3" s="114">
        <f>MAX(CJ8:CJ108)</f>
        <v>1</v>
      </c>
      <c r="CK3" s="114">
        <f t="shared" si="4"/>
        <v>1</v>
      </c>
      <c r="CL3" s="114">
        <f>MAX(CL8:CL108)</f>
        <v>1</v>
      </c>
      <c r="CM3" s="114">
        <f>MAX(CM8:CM108)</f>
        <v>1</v>
      </c>
      <c r="CN3" s="114">
        <f t="shared" si="4"/>
        <v>1</v>
      </c>
      <c r="CO3" s="114">
        <f>MAX(CO8:CO108)</f>
        <v>1</v>
      </c>
      <c r="CP3" s="114">
        <f>MAX(CP8:CP108)</f>
        <v>1</v>
      </c>
      <c r="CQ3" s="114">
        <f t="shared" si="4"/>
        <v>1</v>
      </c>
      <c r="CR3" s="114">
        <f>MAX(CR8:CR108)</f>
        <v>1</v>
      </c>
      <c r="CS3" s="114">
        <f>MAX(CS8:CS108)</f>
        <v>1</v>
      </c>
      <c r="CT3" s="114">
        <f t="shared" si="4"/>
        <v>200</v>
      </c>
      <c r="CU3" s="114">
        <f>MAX(CU8:CU108)</f>
        <v>1</v>
      </c>
      <c r="CV3" s="114">
        <f>MAX(CV8:CV108)</f>
        <v>1</v>
      </c>
      <c r="CW3" s="114">
        <f t="shared" si="4"/>
        <v>0.91564270000000003</v>
      </c>
      <c r="CX3" s="114">
        <f t="shared" ref="CX3" si="5">MAX(CX8:CX108)</f>
        <v>1</v>
      </c>
      <c r="CY3" s="114">
        <f t="shared" ref="CY3" si="6">MAX(CY8:CY108)</f>
        <v>1</v>
      </c>
      <c r="DF3" s="43" t="s">
        <v>31</v>
      </c>
      <c r="DG3" s="114">
        <f t="shared" ref="DG3:DP3" si="7">MAX(DG8:DG108)</f>
        <v>1</v>
      </c>
      <c r="DH3" s="114">
        <f>MAX(DH8:DH108)</f>
        <v>1</v>
      </c>
      <c r="DI3" s="114">
        <f>MAX(DI8:DI108)</f>
        <v>1</v>
      </c>
      <c r="DJ3" s="114">
        <f t="shared" si="7"/>
        <v>1</v>
      </c>
      <c r="DK3" s="114">
        <f t="shared" si="7"/>
        <v>1</v>
      </c>
      <c r="DL3" s="114">
        <f t="shared" si="7"/>
        <v>1</v>
      </c>
      <c r="DM3" s="114">
        <f t="shared" si="7"/>
        <v>1</v>
      </c>
      <c r="DN3" s="114"/>
      <c r="DO3" s="114">
        <f t="shared" si="7"/>
        <v>200</v>
      </c>
      <c r="DP3" s="114">
        <f t="shared" si="7"/>
        <v>0.9156427296408618</v>
      </c>
      <c r="DQ3" s="5"/>
      <c r="DR3" s="43" t="s">
        <v>31</v>
      </c>
      <c r="DS3" s="114">
        <f t="shared" ref="DS3:EB3" si="8">MAX(DS8:DS108)</f>
        <v>1</v>
      </c>
      <c r="DT3" s="114">
        <f>MAX(DT8:DT108)</f>
        <v>1</v>
      </c>
      <c r="DU3" s="114">
        <f>MAX(DU8:DU108)</f>
        <v>1</v>
      </c>
      <c r="DV3" s="114">
        <f t="shared" si="8"/>
        <v>1</v>
      </c>
      <c r="DW3" s="114">
        <f t="shared" si="8"/>
        <v>1</v>
      </c>
      <c r="DX3" s="114">
        <f t="shared" si="8"/>
        <v>1</v>
      </c>
      <c r="DY3" s="114">
        <f t="shared" si="8"/>
        <v>1</v>
      </c>
      <c r="DZ3" s="114"/>
      <c r="EA3" s="114">
        <f t="shared" si="8"/>
        <v>1</v>
      </c>
      <c r="EB3" s="114">
        <f t="shared" si="8"/>
        <v>1</v>
      </c>
      <c r="ED3" s="43" t="s">
        <v>31</v>
      </c>
      <c r="EE3" s="114">
        <f t="shared" ref="EE3:EN3" si="9">MAX(EE8:EE108)</f>
        <v>0.9156427296408618</v>
      </c>
      <c r="EF3" s="114">
        <f>MAX(EF8:EF108)</f>
        <v>1.2024668414759094</v>
      </c>
      <c r="EG3" s="114">
        <f>MAX(EG8:EG108)</f>
        <v>1.0331572966608555</v>
      </c>
      <c r="EH3" s="114">
        <f t="shared" si="9"/>
        <v>0.56416501518191653</v>
      </c>
      <c r="EI3" s="114">
        <f t="shared" si="9"/>
        <v>0.5963423198823703</v>
      </c>
      <c r="EJ3" s="114">
        <f t="shared" si="9"/>
        <v>651.0071407603773</v>
      </c>
      <c r="EK3" s="114">
        <f t="shared" si="9"/>
        <v>1.9811332434705866</v>
      </c>
      <c r="EL3" s="114"/>
      <c r="EM3" s="114">
        <f t="shared" si="9"/>
        <v>2464.41533549</v>
      </c>
      <c r="EN3" s="114">
        <f t="shared" si="9"/>
        <v>1068.1092032197535</v>
      </c>
    </row>
    <row r="4" spans="1:168" x14ac:dyDescent="0.45">
      <c r="DQ4" s="5"/>
      <c r="EE4" s="4"/>
      <c r="EF4" s="4"/>
      <c r="EG4" s="4"/>
      <c r="EH4" s="4"/>
      <c r="EI4" s="4"/>
      <c r="EJ4" s="4"/>
      <c r="EK4" s="4"/>
      <c r="EL4" s="4"/>
      <c r="EM4" s="4"/>
      <c r="EN4" s="4"/>
    </row>
    <row r="5" spans="1:168" x14ac:dyDescent="0.45">
      <c r="DA5" s="145" t="str">
        <f>"% Diff Round " &amp; 'FF - r0'!B2</f>
        <v>% Diff Round 0</v>
      </c>
      <c r="DQ5" s="5"/>
      <c r="EE5" s="4"/>
      <c r="EF5" s="4"/>
      <c r="EG5" s="4"/>
      <c r="EH5" s="4"/>
      <c r="EI5" s="4"/>
      <c r="EJ5" s="4"/>
      <c r="EK5" s="4"/>
      <c r="EL5" s="4"/>
      <c r="EM5" s="4"/>
      <c r="EN5" s="4"/>
    </row>
    <row r="6" spans="1:168" x14ac:dyDescent="0.45">
      <c r="BX6" s="139"/>
      <c r="BY6" s="148" t="s">
        <v>0</v>
      </c>
      <c r="BZ6" s="148"/>
      <c r="CA6" s="148"/>
      <c r="CB6" s="148" t="s">
        <v>24</v>
      </c>
      <c r="CC6" s="148"/>
      <c r="CD6" s="148"/>
      <c r="CE6" s="148" t="s">
        <v>25</v>
      </c>
      <c r="CF6" s="148"/>
      <c r="CG6" s="148"/>
      <c r="CH6" s="148" t="s">
        <v>22</v>
      </c>
      <c r="CI6" s="148"/>
      <c r="CJ6" s="148"/>
      <c r="CK6" s="148" t="s">
        <v>23</v>
      </c>
      <c r="CL6" s="148"/>
      <c r="CM6" s="148"/>
      <c r="CN6" s="148" t="s">
        <v>3</v>
      </c>
      <c r="CO6" s="148"/>
      <c r="CP6" s="148"/>
      <c r="CQ6" s="148" t="s">
        <v>4</v>
      </c>
      <c r="CR6" s="148"/>
      <c r="CS6" s="148"/>
      <c r="CT6" s="148" t="s">
        <v>10</v>
      </c>
      <c r="CU6" s="148"/>
      <c r="CV6" s="148"/>
      <c r="CW6" s="148" t="s">
        <v>11</v>
      </c>
      <c r="CX6" s="148"/>
      <c r="CY6" s="148"/>
      <c r="DB6" s="10" t="s">
        <v>16</v>
      </c>
      <c r="DC6" s="10" t="s">
        <v>63</v>
      </c>
      <c r="DD6" s="10" t="s">
        <v>64</v>
      </c>
      <c r="DQ6" s="5"/>
      <c r="EE6" s="4"/>
      <c r="EF6" s="4"/>
      <c r="EG6" s="4"/>
      <c r="EH6" s="4"/>
      <c r="EI6" s="4"/>
      <c r="EJ6" s="4"/>
      <c r="EK6" s="4"/>
      <c r="EL6" s="4"/>
      <c r="EM6" s="4"/>
      <c r="EN6" s="4"/>
    </row>
    <row r="7" spans="1:168" s="10" customFormat="1" x14ac:dyDescent="0.45">
      <c r="A7" s="42" t="s">
        <v>21</v>
      </c>
      <c r="B7" s="42" t="s">
        <v>0</v>
      </c>
      <c r="C7" s="42" t="s">
        <v>24</v>
      </c>
      <c r="D7" s="42" t="s">
        <v>25</v>
      </c>
      <c r="E7" s="42" t="s">
        <v>22</v>
      </c>
      <c r="F7" s="42" t="s">
        <v>23</v>
      </c>
      <c r="G7" s="42" t="s">
        <v>3</v>
      </c>
      <c r="H7" s="42" t="s">
        <v>4</v>
      </c>
      <c r="I7" s="42" t="s">
        <v>9</v>
      </c>
      <c r="J7" s="42" t="s">
        <v>10</v>
      </c>
      <c r="K7" s="42" t="s">
        <v>11</v>
      </c>
      <c r="BX7" s="18" t="s">
        <v>21</v>
      </c>
      <c r="BY7" s="18" t="s">
        <v>60</v>
      </c>
      <c r="BZ7" s="34" t="s">
        <v>61</v>
      </c>
      <c r="CA7" s="34" t="s">
        <v>59</v>
      </c>
      <c r="CB7" s="112" t="s">
        <v>60</v>
      </c>
      <c r="CC7" s="34" t="s">
        <v>61</v>
      </c>
      <c r="CD7" s="34" t="s">
        <v>59</v>
      </c>
      <c r="CE7" s="112" t="s">
        <v>60</v>
      </c>
      <c r="CF7" s="34" t="s">
        <v>61</v>
      </c>
      <c r="CG7" s="34" t="s">
        <v>59</v>
      </c>
      <c r="CH7" s="112" t="s">
        <v>60</v>
      </c>
      <c r="CI7" s="34" t="s">
        <v>61</v>
      </c>
      <c r="CJ7" s="34" t="s">
        <v>59</v>
      </c>
      <c r="CK7" s="112" t="s">
        <v>60</v>
      </c>
      <c r="CL7" s="34" t="s">
        <v>61</v>
      </c>
      <c r="CM7" s="34" t="s">
        <v>59</v>
      </c>
      <c r="CN7" s="112" t="s">
        <v>60</v>
      </c>
      <c r="CO7" s="34" t="s">
        <v>61</v>
      </c>
      <c r="CP7" s="34" t="s">
        <v>59</v>
      </c>
      <c r="CQ7" s="112" t="s">
        <v>60</v>
      </c>
      <c r="CR7" s="34" t="s">
        <v>61</v>
      </c>
      <c r="CS7" s="34" t="s">
        <v>59</v>
      </c>
      <c r="CT7" s="112" t="s">
        <v>60</v>
      </c>
      <c r="CU7" s="34" t="s">
        <v>61</v>
      </c>
      <c r="CV7" s="34" t="s">
        <v>59</v>
      </c>
      <c r="CW7" s="112" t="s">
        <v>60</v>
      </c>
      <c r="CX7" s="34" t="s">
        <v>61</v>
      </c>
      <c r="CY7" s="34" t="s">
        <v>59</v>
      </c>
      <c r="DA7" s="53" t="s">
        <v>0</v>
      </c>
      <c r="DB7" s="142">
        <f>'TLF Time - r0'!$CM7</f>
        <v>6.3387996800477936E-2</v>
      </c>
      <c r="DC7" s="142">
        <f>'TLF Dist - r0'!$CM7</f>
        <v>-4.7741527101891154E-2</v>
      </c>
      <c r="DD7" s="142">
        <f>'TLF GC - r0'!$CM7</f>
        <v>-7.3692450466498359E-3</v>
      </c>
      <c r="DF7" s="18" t="s">
        <v>21</v>
      </c>
      <c r="DG7" s="34" t="s">
        <v>0</v>
      </c>
      <c r="DH7" s="34" t="s">
        <v>24</v>
      </c>
      <c r="DI7" s="34" t="s">
        <v>25</v>
      </c>
      <c r="DJ7" s="35" t="s">
        <v>22</v>
      </c>
      <c r="DK7" s="34" t="s">
        <v>23</v>
      </c>
      <c r="DL7" s="35" t="s">
        <v>3</v>
      </c>
      <c r="DM7" s="35" t="s">
        <v>4</v>
      </c>
      <c r="DN7" s="35" t="s">
        <v>9</v>
      </c>
      <c r="DO7" s="136" t="s">
        <v>10</v>
      </c>
      <c r="DP7" s="136" t="s">
        <v>11</v>
      </c>
      <c r="DR7" s="18" t="s">
        <v>21</v>
      </c>
      <c r="DS7" s="34" t="str">
        <f>EE7</f>
        <v>HBW</v>
      </c>
      <c r="DT7" s="34" t="str">
        <f>EF7</f>
        <v>HBSHP</v>
      </c>
      <c r="DU7" s="34" t="str">
        <f>EG7</f>
        <v>HBOTH</v>
      </c>
      <c r="DV7" s="34" t="str">
        <f>EH7</f>
        <v>HBSCH_PR</v>
      </c>
      <c r="DW7" s="34" t="str">
        <f>EI7</f>
        <v>HBSCH_SC</v>
      </c>
      <c r="DX7" s="34" t="str">
        <f>EJ7</f>
        <v>NHBW</v>
      </c>
      <c r="DY7" s="34" t="str">
        <f>EK7</f>
        <v>NHBNW</v>
      </c>
      <c r="DZ7" s="34" t="s">
        <v>9</v>
      </c>
      <c r="EA7" s="34" t="str">
        <f>EM7</f>
        <v>MD</v>
      </c>
      <c r="EB7" s="34" t="str">
        <f>EN7</f>
        <v>HV</v>
      </c>
      <c r="ED7" s="18" t="s">
        <v>21</v>
      </c>
      <c r="EE7" s="34" t="s">
        <v>0</v>
      </c>
      <c r="EF7" s="34" t="s">
        <v>24</v>
      </c>
      <c r="EG7" s="34" t="s">
        <v>25</v>
      </c>
      <c r="EH7" s="35" t="s">
        <v>22</v>
      </c>
      <c r="EI7" s="34" t="s">
        <v>23</v>
      </c>
      <c r="EJ7" s="35" t="s">
        <v>3</v>
      </c>
      <c r="EK7" s="35" t="s">
        <v>4</v>
      </c>
      <c r="EL7" s="35" t="s">
        <v>9</v>
      </c>
      <c r="EM7" s="35" t="s">
        <v>10</v>
      </c>
      <c r="EN7" s="35" t="s">
        <v>11</v>
      </c>
      <c r="EP7" s="18" t="s">
        <v>21</v>
      </c>
      <c r="EQ7" s="18" t="str">
        <f>FC7</f>
        <v>HBW</v>
      </c>
      <c r="ER7" s="18" t="str">
        <f>FD7</f>
        <v>HBShp</v>
      </c>
      <c r="ES7" s="18" t="str">
        <f>FE7</f>
        <v>HBOth</v>
      </c>
      <c r="ET7" s="18" t="str">
        <f>FF7</f>
        <v>HBSchPr</v>
      </c>
      <c r="EU7" s="18" t="str">
        <f>FG7</f>
        <v>HBSchSc</v>
      </c>
      <c r="EV7" s="18" t="str">
        <f>FH7</f>
        <v>NHBW</v>
      </c>
      <c r="EW7" s="18" t="str">
        <f>FI7</f>
        <v>NHBNW</v>
      </c>
      <c r="EX7" s="18" t="s">
        <v>9</v>
      </c>
      <c r="EY7" s="18" t="s">
        <v>10</v>
      </c>
      <c r="EZ7" s="18" t="s">
        <v>11</v>
      </c>
      <c r="FB7" s="61" t="str">
        <f>'FF - r0'!A7</f>
        <v>;BIN</v>
      </c>
      <c r="FC7" s="61" t="str">
        <f>'FF - r0'!B7</f>
        <v>HBW</v>
      </c>
      <c r="FD7" s="61" t="str">
        <f>'FF - r0'!C7</f>
        <v>HBShp</v>
      </c>
      <c r="FE7" s="61" t="str">
        <f>'FF - r0'!D7</f>
        <v>HBOth</v>
      </c>
      <c r="FF7" s="61" t="str">
        <f>'FF - r0'!E7</f>
        <v>HBSchPr</v>
      </c>
      <c r="FG7" s="61" t="str">
        <f>'FF - r0'!F7</f>
        <v>HBSchSc</v>
      </c>
      <c r="FH7" s="61" t="str">
        <f>'FF - r0'!G7</f>
        <v>NHBW</v>
      </c>
      <c r="FI7" s="61" t="str">
        <f>'FF - r0'!H7</f>
        <v>NHBNW</v>
      </c>
      <c r="FJ7" s="61" t="str">
        <f>'FF - r0'!I7</f>
        <v>LT</v>
      </c>
      <c r="FK7" s="61" t="str">
        <f>'FF - r0'!J7</f>
        <v>MD</v>
      </c>
      <c r="FL7" s="61" t="str">
        <f>'FF - r0'!K7</f>
        <v>HV</v>
      </c>
    </row>
    <row r="8" spans="1:168" x14ac:dyDescent="0.45">
      <c r="A8" s="63">
        <f>$FB8</f>
        <v>0</v>
      </c>
      <c r="B8" s="137">
        <f>ROUND(DG8, 7)</f>
        <v>1</v>
      </c>
      <c r="C8" s="137">
        <f t="shared" ref="C8:C71" si="10">ROUND(DH8, 7)</f>
        <v>1</v>
      </c>
      <c r="D8" s="137">
        <f t="shared" ref="D8:D71" si="11">ROUND(DI8, 7)</f>
        <v>1</v>
      </c>
      <c r="E8" s="137">
        <f t="shared" ref="E8:E71" si="12">ROUND(DJ8, 7)</f>
        <v>1</v>
      </c>
      <c r="F8" s="137">
        <f t="shared" ref="F8:F71" si="13">ROUND(DK8, 7)</f>
        <v>1</v>
      </c>
      <c r="G8" s="137">
        <f t="shared" ref="G8:G71" si="14">ROUND(DL8, 7)</f>
        <v>1</v>
      </c>
      <c r="H8" s="137">
        <f t="shared" ref="H8:H71" si="15">ROUND(DM8, 7)</f>
        <v>1</v>
      </c>
      <c r="I8" s="138"/>
      <c r="J8" s="138">
        <f t="shared" ref="J8:J71" si="16">ROUND(DO8, 7)</f>
        <v>0</v>
      </c>
      <c r="K8" s="138">
        <f t="shared" ref="K8:K71" si="17">ROUND(DP8, 7)</f>
        <v>0.91564270000000003</v>
      </c>
      <c r="BX8" s="64">
        <f>$FB8</f>
        <v>0</v>
      </c>
      <c r="BY8" s="122">
        <f>B8</f>
        <v>1</v>
      </c>
      <c r="BZ8" s="122">
        <f t="shared" ref="BZ8:BZ39" si="18">DS8</f>
        <v>1</v>
      </c>
      <c r="CA8" s="122">
        <f t="shared" ref="CA8:CA39" si="19">FC8</f>
        <v>1</v>
      </c>
      <c r="CB8" s="129">
        <f>C8</f>
        <v>1</v>
      </c>
      <c r="CC8" s="122">
        <f t="shared" ref="CC8:CC39" si="20">DT8</f>
        <v>1</v>
      </c>
      <c r="CD8" s="122">
        <f t="shared" ref="CD8:CD39" si="21">FD8</f>
        <v>1</v>
      </c>
      <c r="CE8" s="129">
        <f>D8</f>
        <v>1</v>
      </c>
      <c r="CF8" s="122">
        <f t="shared" ref="CF8:CF39" si="22">DU8</f>
        <v>1</v>
      </c>
      <c r="CG8" s="122">
        <f t="shared" ref="CG8:CG39" si="23">FE8</f>
        <v>1</v>
      </c>
      <c r="CH8" s="129">
        <f>E8</f>
        <v>1</v>
      </c>
      <c r="CI8" s="122">
        <f t="shared" ref="CI8:CI39" si="24">DV8</f>
        <v>1</v>
      </c>
      <c r="CJ8" s="122">
        <f t="shared" ref="CJ8:CJ39" si="25">FF8</f>
        <v>1</v>
      </c>
      <c r="CK8" s="129">
        <f>F8</f>
        <v>1</v>
      </c>
      <c r="CL8" s="122">
        <f t="shared" ref="CL8:CL39" si="26">DW8</f>
        <v>1</v>
      </c>
      <c r="CM8" s="122">
        <f t="shared" ref="CM8:CM39" si="27">FG8</f>
        <v>1</v>
      </c>
      <c r="CN8" s="129">
        <f>G8</f>
        <v>1</v>
      </c>
      <c r="CO8" s="122">
        <f t="shared" ref="CO8:CO39" si="28">DX8</f>
        <v>1</v>
      </c>
      <c r="CP8" s="122">
        <f t="shared" ref="CP8:CP39" si="29">FH8</f>
        <v>1</v>
      </c>
      <c r="CQ8" s="129">
        <f>H8</f>
        <v>1</v>
      </c>
      <c r="CR8" s="122">
        <f t="shared" ref="CR8:CR39" si="30">DY8</f>
        <v>1</v>
      </c>
      <c r="CS8" s="122">
        <f t="shared" ref="CS8:CS39" si="31">FI8</f>
        <v>1</v>
      </c>
      <c r="CT8" s="129">
        <f>J8</f>
        <v>0</v>
      </c>
      <c r="CU8" s="122">
        <f>EA8</f>
        <v>1</v>
      </c>
      <c r="CV8" s="122">
        <f>FK8</f>
        <v>1</v>
      </c>
      <c r="CW8" s="129">
        <f>K8</f>
        <v>0.91564270000000003</v>
      </c>
      <c r="CX8" s="122">
        <f>EB8</f>
        <v>1</v>
      </c>
      <c r="CY8" s="122">
        <f>FL8</f>
        <v>1</v>
      </c>
      <c r="DA8" s="53" t="s">
        <v>2</v>
      </c>
      <c r="DB8" s="142">
        <f>'TLF Time - r0'!$CM8</f>
        <v>1.0154682048593355E-2</v>
      </c>
      <c r="DC8" s="142">
        <f>'TLF Dist - r0'!$CM8</f>
        <v>6.7424965671244758E-2</v>
      </c>
      <c r="DD8" s="142">
        <f>'TLF GC - r0'!$CM8</f>
        <v>1.7404649021210295E-2</v>
      </c>
      <c r="DF8" s="64">
        <f>$FB8</f>
        <v>0</v>
      </c>
      <c r="DG8" s="137">
        <f>DS8</f>
        <v>1</v>
      </c>
      <c r="DH8" s="137">
        <f t="shared" ref="DH8" si="32">DT8</f>
        <v>1</v>
      </c>
      <c r="DI8" s="137">
        <f t="shared" ref="DI8" si="33">DU8</f>
        <v>1</v>
      </c>
      <c r="DJ8" s="137">
        <f t="shared" ref="DJ8" si="34">DV8</f>
        <v>1</v>
      </c>
      <c r="DK8" s="137">
        <f t="shared" ref="DK8" si="35">DW8</f>
        <v>1</v>
      </c>
      <c r="DL8" s="137">
        <f t="shared" ref="DL8" si="36">DX8</f>
        <v>1</v>
      </c>
      <c r="DM8" s="137">
        <f t="shared" ref="DM8" si="37">DY8</f>
        <v>1</v>
      </c>
      <c r="DN8" s="137"/>
      <c r="DO8" s="137">
        <f t="shared" ref="DO8" si="38">ED8</f>
        <v>0</v>
      </c>
      <c r="DP8" s="137">
        <f t="shared" ref="DP8" si="39">EE8</f>
        <v>0.9156427296408618</v>
      </c>
      <c r="DQ8" s="31"/>
      <c r="DR8" s="64">
        <f>$FB8</f>
        <v>0</v>
      </c>
      <c r="DS8" s="137">
        <f>ROUND(EE8 / EE$3, 7)</f>
        <v>1</v>
      </c>
      <c r="DT8" s="137">
        <f>ROUND(EF8 / EF$3, 7)</f>
        <v>1</v>
      </c>
      <c r="DU8" s="137">
        <f>ROUND(EG8 / EG$3, 7)</f>
        <v>1</v>
      </c>
      <c r="DV8" s="137">
        <f>ROUND(EH8 / EH$3, 7)</f>
        <v>1</v>
      </c>
      <c r="DW8" s="137">
        <f>ROUND(EI8 / EI$3, 7)</f>
        <v>1</v>
      </c>
      <c r="DX8" s="137">
        <f>ROUND(EJ8 / EJ$3, 7)</f>
        <v>1</v>
      </c>
      <c r="DY8" s="137">
        <f>ROUND(EK8 / EK$3, 7)</f>
        <v>1</v>
      </c>
      <c r="DZ8" s="137"/>
      <c r="EA8" s="137">
        <f t="shared" ref="EA8:EB39" si="40">ROUND(EM8 / EM$3, 7)</f>
        <v>1</v>
      </c>
      <c r="EB8" s="137">
        <f t="shared" si="40"/>
        <v>1</v>
      </c>
      <c r="ED8" s="64">
        <f>$FB8</f>
        <v>0</v>
      </c>
      <c r="EE8" s="137">
        <f>FC8 * EQ8</f>
        <v>0.9156427296408618</v>
      </c>
      <c r="EF8" s="137">
        <f>FD8 * ER8</f>
        <v>1.2024668414759094</v>
      </c>
      <c r="EG8" s="137">
        <f>FE8 * ES8</f>
        <v>1.0331572966608555</v>
      </c>
      <c r="EH8" s="137">
        <f>FF8 * ET8</f>
        <v>0.56416501518191653</v>
      </c>
      <c r="EI8" s="137">
        <f>FG8 * EU8</f>
        <v>0.5963423198823703</v>
      </c>
      <c r="EJ8" s="137">
        <f>FH8 * EV8</f>
        <v>651.0071407603773</v>
      </c>
      <c r="EK8" s="137">
        <f>FI8 * EW8</f>
        <v>1.9811332434705866</v>
      </c>
      <c r="EL8" s="137"/>
      <c r="EM8" s="137">
        <f>FJ8 * EY8</f>
        <v>2464.41533549</v>
      </c>
      <c r="EN8" s="137">
        <f>FK8 * EZ8</f>
        <v>1068.1092032197535</v>
      </c>
      <c r="EP8" s="64">
        <f>$FB8</f>
        <v>0</v>
      </c>
      <c r="EQ8" s="131">
        <f>IFERROR('TLF GC - r0'!CQ8 / 'TLF GC - r0'!CP8, EQ9)</f>
        <v>0.9156427296408618</v>
      </c>
      <c r="ER8" s="131">
        <f>IFERROR('TLF GC - r0'!CS8 / 'TLF GC - r0'!CR8, ER9)</f>
        <v>1.2024668414759094</v>
      </c>
      <c r="ES8" s="131">
        <f>IFERROR('TLF GC - r0'!CU8 / 'TLF GC - r0'!CT8, ES9)</f>
        <v>1.0331572966608555</v>
      </c>
      <c r="ET8" s="131">
        <f>IFERROR('TLF GC - r0'!CW8 / 'TLF GC - r0'!CV8, ET9)</f>
        <v>0.56416501518191653</v>
      </c>
      <c r="EU8" s="131">
        <f>IFERROR('TLF GC - r0'!CY8 / 'TLF GC - r0'!CX8, EU9)</f>
        <v>0.5963423198823703</v>
      </c>
      <c r="EV8" s="131">
        <f>IFERROR('TLF GC - r0'!DA8 / 'TLF GC - r0'!CZ8, EV9)</f>
        <v>651.0071407603773</v>
      </c>
      <c r="EW8" s="131">
        <f>IFERROR('TLF GC - r0'!DC8 / 'TLF GC - r0'!DB8, EW9)</f>
        <v>1.9811332434705866</v>
      </c>
      <c r="EX8" s="131"/>
      <c r="EY8" s="131">
        <f>IFERROR('TLF GC - r0'!DE8 / 'TLF GC - r0'!DD8, EY9)</f>
        <v>2464.41533549</v>
      </c>
      <c r="EZ8" s="131">
        <f>IFERROR('TLF GC - r0'!DG8 / 'TLF GC - r0'!DF8, EZ9)</f>
        <v>1068.1092032197535</v>
      </c>
      <c r="FB8" s="132">
        <f>'FF - r0'!A8</f>
        <v>0</v>
      </c>
      <c r="FC8" s="130">
        <f>'FF - r0'!B8</f>
        <v>1</v>
      </c>
      <c r="FD8" s="130">
        <f>'FF - r0'!C8</f>
        <v>1</v>
      </c>
      <c r="FE8" s="130">
        <f>'FF - r0'!D8</f>
        <v>1</v>
      </c>
      <c r="FF8" s="130">
        <f>'FF - r0'!E8</f>
        <v>1</v>
      </c>
      <c r="FG8" s="130">
        <f>'FF - r0'!F8</f>
        <v>1</v>
      </c>
      <c r="FH8" s="130">
        <f>'FF - r0'!G8</f>
        <v>1</v>
      </c>
      <c r="FI8" s="130">
        <f>'FF - r0'!H8</f>
        <v>1</v>
      </c>
      <c r="FJ8" s="130">
        <f>'FF - r0'!I8</f>
        <v>1</v>
      </c>
      <c r="FK8" s="130">
        <f>'FF - r0'!J8</f>
        <v>1</v>
      </c>
      <c r="FL8" s="130">
        <f>'FF - r0'!K8</f>
        <v>1</v>
      </c>
    </row>
    <row r="9" spans="1:168" x14ac:dyDescent="0.45">
      <c r="A9" s="63">
        <f t="shared" ref="A9:A72" si="41">$FB9</f>
        <v>2</v>
      </c>
      <c r="B9" s="137">
        <f t="shared" ref="B9:B72" si="42">ROUND(DG9, 7)</f>
        <v>0.99980000000000002</v>
      </c>
      <c r="C9" s="137">
        <f t="shared" si="10"/>
        <v>0.995</v>
      </c>
      <c r="D9" s="137">
        <f t="shared" si="11"/>
        <v>0.98</v>
      </c>
      <c r="E9" s="137">
        <f t="shared" si="12"/>
        <v>0.85</v>
      </c>
      <c r="F9" s="137">
        <f t="shared" si="13"/>
        <v>0.91924790000000001</v>
      </c>
      <c r="G9" s="137">
        <f t="shared" si="14"/>
        <v>0.95630570000000004</v>
      </c>
      <c r="H9" s="137">
        <f t="shared" si="15"/>
        <v>0.99980000000000002</v>
      </c>
      <c r="I9" s="138"/>
      <c r="J9" s="138">
        <f t="shared" si="16"/>
        <v>2</v>
      </c>
      <c r="K9" s="138">
        <f t="shared" si="17"/>
        <v>0.91545960000000004</v>
      </c>
      <c r="BX9" s="64">
        <f t="shared" ref="BX9:BX72" si="43">$FB9</f>
        <v>2</v>
      </c>
      <c r="BY9" s="122">
        <f>B9</f>
        <v>0.99980000000000002</v>
      </c>
      <c r="BZ9" s="122">
        <f t="shared" si="18"/>
        <v>0.99980000000000002</v>
      </c>
      <c r="CA9" s="122">
        <f t="shared" si="19"/>
        <v>0.99980000000000002</v>
      </c>
      <c r="CB9" s="129">
        <f>C9</f>
        <v>0.995</v>
      </c>
      <c r="CC9" s="122">
        <f t="shared" si="20"/>
        <v>0.995</v>
      </c>
      <c r="CD9" s="122">
        <f t="shared" si="21"/>
        <v>0.995</v>
      </c>
      <c r="CE9" s="129">
        <f>D9</f>
        <v>0.98</v>
      </c>
      <c r="CF9" s="122">
        <f t="shared" si="22"/>
        <v>0.98</v>
      </c>
      <c r="CG9" s="122">
        <f t="shared" si="23"/>
        <v>0.98</v>
      </c>
      <c r="CH9" s="129">
        <f>E9</f>
        <v>0.85</v>
      </c>
      <c r="CI9" s="122">
        <f t="shared" si="24"/>
        <v>0.85</v>
      </c>
      <c r="CJ9" s="122">
        <f t="shared" si="25"/>
        <v>0.85</v>
      </c>
      <c r="CK9" s="129">
        <f>F9</f>
        <v>0.91924790000000001</v>
      </c>
      <c r="CL9" s="122">
        <f t="shared" si="26"/>
        <v>0.91924790000000001</v>
      </c>
      <c r="CM9" s="122">
        <f t="shared" si="27"/>
        <v>0.91924790000000001</v>
      </c>
      <c r="CN9" s="129">
        <f>G9</f>
        <v>0.95630570000000004</v>
      </c>
      <c r="CO9" s="122">
        <f t="shared" si="28"/>
        <v>0.95630570000000004</v>
      </c>
      <c r="CP9" s="122">
        <f t="shared" si="29"/>
        <v>0.95630570000000004</v>
      </c>
      <c r="CQ9" s="129">
        <f>H9</f>
        <v>0.99980000000000002</v>
      </c>
      <c r="CR9" s="122">
        <f t="shared" si="30"/>
        <v>0.99980000000000002</v>
      </c>
      <c r="CS9" s="122">
        <f t="shared" si="31"/>
        <v>0.99980000000000002</v>
      </c>
      <c r="CT9" s="141">
        <f>J9</f>
        <v>2</v>
      </c>
      <c r="CU9" s="122">
        <f>EA9</f>
        <v>0.95555920000000005</v>
      </c>
      <c r="CV9" s="122">
        <f>FK9</f>
        <v>0.99880000000000002</v>
      </c>
      <c r="CW9" s="141">
        <f>K9</f>
        <v>0.91545960000000004</v>
      </c>
      <c r="CX9" s="122">
        <f>B9</f>
        <v>0.99980000000000002</v>
      </c>
      <c r="CY9" s="122">
        <f>FL9</f>
        <v>0.99997999999999998</v>
      </c>
      <c r="DA9" s="53" t="s">
        <v>8</v>
      </c>
      <c r="DB9" s="142">
        <f>'TLF Time - r0'!$CM9</f>
        <v>3.2889447302210217E-2</v>
      </c>
      <c r="DC9" s="142">
        <f>'TLF Dist - r0'!$CM9</f>
        <v>2.9354848608436589E-2</v>
      </c>
      <c r="DD9" s="142">
        <f>'TLF GC - r0'!$CM9</f>
        <v>-2.5678471462116216E-3</v>
      </c>
      <c r="DF9" s="64">
        <f t="shared" ref="DF9:DF72" si="44">$FB9</f>
        <v>2</v>
      </c>
      <c r="DG9" s="137">
        <f t="shared" ref="DG9:DG72" si="45">DS9</f>
        <v>0.99980000000000002</v>
      </c>
      <c r="DH9" s="137">
        <f t="shared" ref="DH9:DH72" si="46">DT9</f>
        <v>0.995</v>
      </c>
      <c r="DI9" s="137">
        <f t="shared" ref="DI9:DI72" si="47">DU9</f>
        <v>0.98</v>
      </c>
      <c r="DJ9" s="137">
        <f t="shared" ref="DJ9:DJ72" si="48">DV9</f>
        <v>0.85</v>
      </c>
      <c r="DK9" s="137">
        <f t="shared" ref="DK9:DK72" si="49">DW9</f>
        <v>0.91924790000000001</v>
      </c>
      <c r="DL9" s="137">
        <f t="shared" ref="DL9:DL72" si="50">DX9</f>
        <v>0.95630570000000004</v>
      </c>
      <c r="DM9" s="137">
        <f t="shared" ref="DM9:DM72" si="51">DY9</f>
        <v>0.99980000000000002</v>
      </c>
      <c r="DN9" s="137"/>
      <c r="DO9" s="137">
        <f t="shared" ref="DO9:DO72" si="52">ED9</f>
        <v>2</v>
      </c>
      <c r="DP9" s="137">
        <f t="shared" ref="DP9:DP72" si="53">EE9</f>
        <v>0.91545960109493363</v>
      </c>
      <c r="DQ9" s="32"/>
      <c r="DR9" s="64">
        <f t="shared" ref="DR9:DR72" si="54">$FB9</f>
        <v>2</v>
      </c>
      <c r="DS9" s="137">
        <f>ROUND(EE9 / EE$3, 7)</f>
        <v>0.99980000000000002</v>
      </c>
      <c r="DT9" s="137">
        <f>ROUND(EF9 / EF$3, 7)</f>
        <v>0.995</v>
      </c>
      <c r="DU9" s="137">
        <f>ROUND(EG9 / EG$3, 7)</f>
        <v>0.98</v>
      </c>
      <c r="DV9" s="137">
        <f>ROUND(EH9 / EH$3, 7)</f>
        <v>0.85</v>
      </c>
      <c r="DW9" s="137">
        <f>ROUND(EI9 / EI$3, 7)</f>
        <v>0.91924790000000001</v>
      </c>
      <c r="DX9" s="137">
        <f>ROUND(EJ9 / EJ$3, 7)</f>
        <v>0.95630570000000004</v>
      </c>
      <c r="DY9" s="137">
        <f>ROUND(EK9 / EK$3, 7)</f>
        <v>0.99980000000000002</v>
      </c>
      <c r="DZ9" s="137"/>
      <c r="EA9" s="137">
        <f t="shared" si="40"/>
        <v>0.95555920000000005</v>
      </c>
      <c r="EB9" s="137">
        <f t="shared" si="40"/>
        <v>0.99880000000000002</v>
      </c>
      <c r="ED9" s="64">
        <f t="shared" ref="ED9:ED72" si="55">$FB9</f>
        <v>2</v>
      </c>
      <c r="EE9" s="137">
        <f>FC9 * EQ9</f>
        <v>0.91545960109493363</v>
      </c>
      <c r="EF9" s="137">
        <f>FD9 * ER9</f>
        <v>1.19645450726853</v>
      </c>
      <c r="EG9" s="137">
        <f>FE9 * ES9</f>
        <v>1.0124941507276384</v>
      </c>
      <c r="EH9" s="137">
        <f>FF9 * ET9</f>
        <v>0.47954026290462903</v>
      </c>
      <c r="EI9" s="137">
        <f>FG9 * EU9</f>
        <v>0.5481864252329971</v>
      </c>
      <c r="EJ9" s="137">
        <f>FH9 * EV9</f>
        <v>622.56183944985116</v>
      </c>
      <c r="EK9" s="137">
        <f>FI9 * EW9</f>
        <v>1.9807370168218925</v>
      </c>
      <c r="EL9" s="137"/>
      <c r="EM9" s="137">
        <f>FJ9 * EY9</f>
        <v>2354.8947464485559</v>
      </c>
      <c r="EN9" s="137">
        <f>FK9 * EZ9</f>
        <v>1066.8274721758899</v>
      </c>
      <c r="EP9" s="64">
        <f t="shared" ref="EP9:EP72" si="56">$FB9</f>
        <v>2</v>
      </c>
      <c r="EQ9" s="131">
        <f>IFERROR('TLF GC - r0'!CQ9 / 'TLF GC - r0'!CP9, EQ10)</f>
        <v>0.9156427296408618</v>
      </c>
      <c r="ER9" s="131">
        <f>IFERROR('TLF GC - r0'!CS9 / 'TLF GC - r0'!CR9, ER10)</f>
        <v>1.2024668414759094</v>
      </c>
      <c r="ES9" s="131">
        <f>IFERROR('TLF GC - r0'!CU9 / 'TLF GC - r0'!CT9, ES10)</f>
        <v>1.0331572966608555</v>
      </c>
      <c r="ET9" s="131">
        <f>IFERROR('TLF GC - r0'!CW9 / 'TLF GC - r0'!CV9, ET10)</f>
        <v>0.56416501518191653</v>
      </c>
      <c r="EU9" s="131">
        <f>IFERROR('TLF GC - r0'!CY9 / 'TLF GC - r0'!CX9, EU10)</f>
        <v>0.5963423198823703</v>
      </c>
      <c r="EV9" s="131">
        <f>IFERROR('TLF GC - r0'!DA9 / 'TLF GC - r0'!CZ9, EV10)</f>
        <v>651.0071407603773</v>
      </c>
      <c r="EW9" s="131">
        <f>IFERROR('TLF GC - r0'!DC9 / 'TLF GC - r0'!DB9, EW10)</f>
        <v>1.9811332434705866</v>
      </c>
      <c r="EX9" s="131"/>
      <c r="EY9" s="131">
        <f>IFERROR('TLF GC - r0'!DE9 / 'TLF GC - r0'!DD9, EY10)</f>
        <v>2464.41533549</v>
      </c>
      <c r="EZ9" s="131">
        <f>IFERROR('TLF GC - r0'!DG9 / 'TLF GC - r0'!DF9, EZ10)</f>
        <v>1068.1092032197535</v>
      </c>
      <c r="FB9" s="132">
        <f>'FF - r0'!A9</f>
        <v>2</v>
      </c>
      <c r="FC9" s="130">
        <f>'FF - r0'!B9</f>
        <v>0.99980000000000002</v>
      </c>
      <c r="FD9" s="130">
        <f>'FF - r0'!C9</f>
        <v>0.995</v>
      </c>
      <c r="FE9" s="130">
        <f>'FF - r0'!D9</f>
        <v>0.98</v>
      </c>
      <c r="FF9" s="130">
        <f>'FF - r0'!E9</f>
        <v>0.85</v>
      </c>
      <c r="FG9" s="130">
        <f>'FF - r0'!F9</f>
        <v>0.91924790000000001</v>
      </c>
      <c r="FH9" s="130">
        <f>'FF - r0'!G9</f>
        <v>0.95630570000000004</v>
      </c>
      <c r="FI9" s="130">
        <f>'FF - r0'!H9</f>
        <v>0.99980000000000002</v>
      </c>
      <c r="FJ9" s="130">
        <f>'FF - r0'!I9</f>
        <v>0.95555920000000005</v>
      </c>
      <c r="FK9" s="130">
        <f>'FF - r0'!J9</f>
        <v>0.99880000000000002</v>
      </c>
      <c r="FL9" s="130">
        <f>'FF - r0'!K9</f>
        <v>0.99997999999999998</v>
      </c>
    </row>
    <row r="10" spans="1:168" x14ac:dyDescent="0.45">
      <c r="A10" s="63">
        <f t="shared" si="41"/>
        <v>4</v>
      </c>
      <c r="B10" s="137">
        <f t="shared" si="42"/>
        <v>0.68458410000000003</v>
      </c>
      <c r="C10" s="137">
        <f t="shared" si="10"/>
        <v>0.86955519999999997</v>
      </c>
      <c r="D10" s="137">
        <f t="shared" si="11"/>
        <v>0.66306100000000001</v>
      </c>
      <c r="E10" s="137">
        <f t="shared" si="12"/>
        <v>0.81503780000000003</v>
      </c>
      <c r="F10" s="137">
        <f t="shared" si="13"/>
        <v>0.3680467</v>
      </c>
      <c r="G10" s="137">
        <f t="shared" si="14"/>
        <v>8.22687E-2</v>
      </c>
      <c r="H10" s="137">
        <f t="shared" si="15"/>
        <v>0.50844500000000004</v>
      </c>
      <c r="I10" s="138"/>
      <c r="J10" s="138">
        <f t="shared" si="16"/>
        <v>4</v>
      </c>
      <c r="K10" s="138">
        <f t="shared" si="17"/>
        <v>0.62683449999999996</v>
      </c>
      <c r="BX10" s="64">
        <f t="shared" si="43"/>
        <v>4</v>
      </c>
      <c r="BY10" s="122">
        <f>B10</f>
        <v>0.68458410000000003</v>
      </c>
      <c r="BZ10" s="122">
        <f t="shared" si="18"/>
        <v>0.68458410000000003</v>
      </c>
      <c r="CA10" s="122">
        <f t="shared" si="19"/>
        <v>0.72515770000000002</v>
      </c>
      <c r="CB10" s="129">
        <f>C10</f>
        <v>0.86955519999999997</v>
      </c>
      <c r="CC10" s="122">
        <f t="shared" si="20"/>
        <v>0.86955519999999997</v>
      </c>
      <c r="CD10" s="122">
        <f t="shared" si="21"/>
        <v>0.95499999999999996</v>
      </c>
      <c r="CE10" s="129">
        <f>D10</f>
        <v>0.66306100000000001</v>
      </c>
      <c r="CF10" s="122">
        <f t="shared" si="22"/>
        <v>0.66306100000000001</v>
      </c>
      <c r="CG10" s="122">
        <f t="shared" si="23"/>
        <v>0.68037420000000004</v>
      </c>
      <c r="CH10" s="129">
        <f>E10</f>
        <v>0.81503780000000003</v>
      </c>
      <c r="CI10" s="122">
        <f t="shared" si="24"/>
        <v>0.81503780000000003</v>
      </c>
      <c r="CJ10" s="122">
        <f t="shared" si="25"/>
        <v>0.6</v>
      </c>
      <c r="CK10" s="129">
        <f>F10</f>
        <v>0.3680467</v>
      </c>
      <c r="CL10" s="122">
        <f t="shared" si="26"/>
        <v>0.3680467</v>
      </c>
      <c r="CM10" s="122">
        <f t="shared" si="27"/>
        <v>0.24583530000000001</v>
      </c>
      <c r="CN10" s="129">
        <f>G10</f>
        <v>8.22687E-2</v>
      </c>
      <c r="CO10" s="122">
        <f t="shared" si="28"/>
        <v>8.22687E-2</v>
      </c>
      <c r="CP10" s="122">
        <f t="shared" si="29"/>
        <v>0.79770470000000004</v>
      </c>
      <c r="CQ10" s="129">
        <f>H10</f>
        <v>0.50844500000000004</v>
      </c>
      <c r="CR10" s="122">
        <f t="shared" si="30"/>
        <v>0.50844500000000004</v>
      </c>
      <c r="CS10" s="122">
        <f t="shared" si="31"/>
        <v>0.6660566</v>
      </c>
      <c r="CT10" s="141">
        <f>J10</f>
        <v>4</v>
      </c>
      <c r="CU10" s="122">
        <f t="shared" ref="CU10:CU73" si="57">EA10</f>
        <v>8.0485899999999999E-2</v>
      </c>
      <c r="CV10" s="122">
        <f t="shared" ref="CV10:CV73" si="58">FK10</f>
        <v>0.98750000000000004</v>
      </c>
      <c r="CW10" s="141">
        <f>K10</f>
        <v>0.62683449999999996</v>
      </c>
      <c r="CX10" s="122">
        <f>B10</f>
        <v>0.68458410000000003</v>
      </c>
      <c r="CY10" s="122">
        <f t="shared" ref="CY10:CY73" si="59">FL10</f>
        <v>0.95</v>
      </c>
      <c r="DA10" s="53" t="s">
        <v>43</v>
      </c>
      <c r="DB10" s="142">
        <f>'TLF Time - r0'!$CM10</f>
        <v>-1.8450881798259277E-2</v>
      </c>
      <c r="DC10" s="144">
        <f>'TLF Dist - r0'!$CM10</f>
        <v>4.4281042710341736E-2</v>
      </c>
      <c r="DD10" s="142">
        <f>'TLF GC - r0'!$CM10</f>
        <v>-7.7915977792386626E-2</v>
      </c>
      <c r="DF10" s="64">
        <f t="shared" si="44"/>
        <v>4</v>
      </c>
      <c r="DG10" s="137">
        <f t="shared" si="45"/>
        <v>0.68458410000000003</v>
      </c>
      <c r="DH10" s="137">
        <f t="shared" si="46"/>
        <v>0.86955519999999997</v>
      </c>
      <c r="DI10" s="137">
        <f t="shared" si="47"/>
        <v>0.66306100000000001</v>
      </c>
      <c r="DJ10" s="137">
        <f t="shared" si="48"/>
        <v>0.81503780000000003</v>
      </c>
      <c r="DK10" s="137">
        <f t="shared" si="49"/>
        <v>0.3680467</v>
      </c>
      <c r="DL10" s="137">
        <f t="shared" si="50"/>
        <v>8.22687E-2</v>
      </c>
      <c r="DM10" s="137">
        <f t="shared" si="51"/>
        <v>0.50844500000000004</v>
      </c>
      <c r="DN10" s="137"/>
      <c r="DO10" s="137">
        <f t="shared" si="52"/>
        <v>4</v>
      </c>
      <c r="DP10" s="137">
        <f t="shared" si="53"/>
        <v>0.6268344614006004</v>
      </c>
      <c r="DQ10" s="32"/>
      <c r="DR10" s="64">
        <f t="shared" si="54"/>
        <v>4</v>
      </c>
      <c r="DS10" s="137">
        <f>ROUND(EE10 / EE$3, 7)</f>
        <v>0.68458410000000003</v>
      </c>
      <c r="DT10" s="137">
        <f>ROUND(EF10 / EF$3, 7)</f>
        <v>0.86955519999999997</v>
      </c>
      <c r="DU10" s="137">
        <f>ROUND(EG10 / EG$3, 7)</f>
        <v>0.66306100000000001</v>
      </c>
      <c r="DV10" s="137">
        <f>ROUND(EH10 / EH$3, 7)</f>
        <v>0.81503780000000003</v>
      </c>
      <c r="DW10" s="137">
        <f>ROUND(EI10 / EI$3, 7)</f>
        <v>0.3680467</v>
      </c>
      <c r="DX10" s="137">
        <f>ROUND(EJ10 / EJ$3, 7)</f>
        <v>8.22687E-2</v>
      </c>
      <c r="DY10" s="137">
        <f>ROUND(EK10 / EK$3, 7)</f>
        <v>0.50844500000000004</v>
      </c>
      <c r="DZ10" s="137"/>
      <c r="EA10" s="137">
        <f t="shared" si="40"/>
        <v>8.0485899999999999E-2</v>
      </c>
      <c r="EB10" s="137">
        <f t="shared" si="40"/>
        <v>3.0608400000000001E-2</v>
      </c>
      <c r="ED10" s="64">
        <f t="shared" si="55"/>
        <v>4</v>
      </c>
      <c r="EE10" s="137">
        <f>FC10 * EQ10</f>
        <v>0.6268344614006004</v>
      </c>
      <c r="EF10" s="137">
        <f>FD10 * ER10</f>
        <v>1.0456112894011975</v>
      </c>
      <c r="EG10" s="137">
        <f>FE10 * ES10</f>
        <v>0.68504632976943669</v>
      </c>
      <c r="EH10" s="137">
        <f>FF10 * ET10</f>
        <v>0.45981581579455966</v>
      </c>
      <c r="EI10" s="137">
        <f>FG10 * EU10</f>
        <v>0.21948184740134097</v>
      </c>
      <c r="EJ10" s="137">
        <f>FH10 * EV10</f>
        <v>53.557487628342422</v>
      </c>
      <c r="EK10" s="137">
        <f>FI10 * EW10</f>
        <v>1.0072973689566267</v>
      </c>
      <c r="EL10" s="137"/>
      <c r="EM10" s="137">
        <f>FJ10 * EY10</f>
        <v>198.35059963468498</v>
      </c>
      <c r="EN10" s="137">
        <f>FK10 * EZ10</f>
        <v>32.693143660732972</v>
      </c>
      <c r="EP10" s="64">
        <f t="shared" si="56"/>
        <v>4</v>
      </c>
      <c r="EQ10" s="131">
        <f>IFERROR('TLF GC - r0'!CQ10 / 'TLF GC - r0'!CP10, EQ11)</f>
        <v>0.86441123275750975</v>
      </c>
      <c r="ER10" s="131">
        <f>IFERROR('TLF GC - r0'!CS10 / 'TLF GC - r0'!CR10, ER11)</f>
        <v>1.0948809313101544</v>
      </c>
      <c r="ES10" s="131">
        <f>IFERROR('TLF GC - r0'!CU10 / 'TLF GC - r0'!CT10, ES11)</f>
        <v>1.0068670002028834</v>
      </c>
      <c r="ET10" s="131">
        <f>IFERROR('TLF GC - r0'!CW10 / 'TLF GC - r0'!CV10, ET11)</f>
        <v>0.76635969299093276</v>
      </c>
      <c r="EU10" s="131">
        <f>IFERROR('TLF GC - r0'!CY10 / 'TLF GC - r0'!CX10, EU11)</f>
        <v>0.89280037244993282</v>
      </c>
      <c r="EV10" s="131">
        <f>IFERROR('TLF GC - r0'!DA10 / 'TLF GC - r0'!CZ10, EV11)</f>
        <v>67.139491127910389</v>
      </c>
      <c r="EW10" s="131">
        <f>IFERROR('TLF GC - r0'!DC10 / 'TLF GC - r0'!DB10, EW11)</f>
        <v>1.5123299866056827</v>
      </c>
      <c r="EX10" s="131"/>
      <c r="EY10" s="131">
        <f>IFERROR('TLF GC - r0'!DE10 / 'TLF GC - r0'!DD10, EY11)</f>
        <v>282.63111263230434</v>
      </c>
      <c r="EZ10" s="131">
        <f>IFERROR('TLF GC - r0'!DG10 / 'TLF GC - r0'!DF10, EZ11)</f>
        <v>33.106980922261236</v>
      </c>
      <c r="FB10" s="132">
        <f>'FF - r0'!A10</f>
        <v>4</v>
      </c>
      <c r="FC10" s="130">
        <f>'FF - r0'!B10</f>
        <v>0.72515770000000002</v>
      </c>
      <c r="FD10" s="130">
        <f>'FF - r0'!C10</f>
        <v>0.95499999999999996</v>
      </c>
      <c r="FE10" s="130">
        <f>'FF - r0'!D10</f>
        <v>0.68037420000000004</v>
      </c>
      <c r="FF10" s="130">
        <f>'FF - r0'!E10</f>
        <v>0.6</v>
      </c>
      <c r="FG10" s="130">
        <f>'FF - r0'!F10</f>
        <v>0.24583530000000001</v>
      </c>
      <c r="FH10" s="130">
        <f>'FF - r0'!G10</f>
        <v>0.79770470000000004</v>
      </c>
      <c r="FI10" s="130">
        <f>'FF - r0'!H10</f>
        <v>0.6660566</v>
      </c>
      <c r="FJ10" s="130">
        <f>'FF - r0'!I10</f>
        <v>0.70180030000000004</v>
      </c>
      <c r="FK10" s="130">
        <f>'FF - r0'!J10</f>
        <v>0.98750000000000004</v>
      </c>
      <c r="FL10" s="130">
        <f>'FF - r0'!K10</f>
        <v>0.95</v>
      </c>
    </row>
    <row r="11" spans="1:168" x14ac:dyDescent="0.45">
      <c r="A11" s="63">
        <f t="shared" si="41"/>
        <v>6</v>
      </c>
      <c r="B11" s="137">
        <f t="shared" si="42"/>
        <v>0.2112906</v>
      </c>
      <c r="C11" s="137">
        <f t="shared" si="10"/>
        <v>0.79546050000000001</v>
      </c>
      <c r="D11" s="137">
        <f t="shared" si="11"/>
        <v>0.21776119999999999</v>
      </c>
      <c r="E11" s="137">
        <f t="shared" si="12"/>
        <v>0.52253660000000002</v>
      </c>
      <c r="F11" s="137">
        <f t="shared" si="13"/>
        <v>4.23971E-2</v>
      </c>
      <c r="G11" s="137">
        <f t="shared" si="14"/>
        <v>2.6992200000000001E-2</v>
      </c>
      <c r="H11" s="137">
        <f t="shared" si="15"/>
        <v>0.27723310000000001</v>
      </c>
      <c r="I11" s="138"/>
      <c r="J11" s="138">
        <f t="shared" si="16"/>
        <v>6</v>
      </c>
      <c r="K11" s="138">
        <f t="shared" si="17"/>
        <v>0.19346669999999999</v>
      </c>
      <c r="BX11" s="64">
        <f t="shared" si="43"/>
        <v>6</v>
      </c>
      <c r="BY11" s="122">
        <f>B11</f>
        <v>0.2112906</v>
      </c>
      <c r="BZ11" s="122">
        <f t="shared" si="18"/>
        <v>0.2112906</v>
      </c>
      <c r="CA11" s="122">
        <f t="shared" si="19"/>
        <v>0.21640300000000001</v>
      </c>
      <c r="CB11" s="129">
        <f>C11</f>
        <v>0.79546050000000001</v>
      </c>
      <c r="CC11" s="122">
        <f t="shared" si="20"/>
        <v>0.79546050000000001</v>
      </c>
      <c r="CD11" s="122">
        <f t="shared" si="21"/>
        <v>0.79855799999999999</v>
      </c>
      <c r="CE11" s="129">
        <f>D11</f>
        <v>0.21776119999999999</v>
      </c>
      <c r="CF11" s="122">
        <f t="shared" si="22"/>
        <v>0.21776119999999999</v>
      </c>
      <c r="CG11" s="122">
        <f t="shared" si="23"/>
        <v>0.22009690000000001</v>
      </c>
      <c r="CH11" s="129">
        <f>E11</f>
        <v>0.52253660000000002</v>
      </c>
      <c r="CI11" s="122">
        <f t="shared" si="24"/>
        <v>0.52253660000000002</v>
      </c>
      <c r="CJ11" s="122">
        <f t="shared" si="25"/>
        <v>0.26277709999999999</v>
      </c>
      <c r="CK11" s="129">
        <f>F11</f>
        <v>4.23971E-2</v>
      </c>
      <c r="CL11" s="122">
        <f t="shared" si="26"/>
        <v>4.23971E-2</v>
      </c>
      <c r="CM11" s="122">
        <f t="shared" si="27"/>
        <v>2.67172E-2</v>
      </c>
      <c r="CN11" s="129">
        <f>G11</f>
        <v>2.6992200000000001E-2</v>
      </c>
      <c r="CO11" s="122">
        <f t="shared" si="28"/>
        <v>2.6992200000000001E-2</v>
      </c>
      <c r="CP11" s="122">
        <f t="shared" si="29"/>
        <v>0.50047260000000005</v>
      </c>
      <c r="CQ11" s="129">
        <f>H11</f>
        <v>0.27723310000000001</v>
      </c>
      <c r="CR11" s="122">
        <f t="shared" si="30"/>
        <v>0.27723310000000001</v>
      </c>
      <c r="CS11" s="122">
        <f t="shared" si="31"/>
        <v>0.35370170000000001</v>
      </c>
      <c r="CT11" s="141">
        <f>J11</f>
        <v>6</v>
      </c>
      <c r="CU11" s="122">
        <f t="shared" si="57"/>
        <v>1.8231E-3</v>
      </c>
      <c r="CV11" s="122">
        <f t="shared" si="58"/>
        <v>0.92</v>
      </c>
      <c r="CW11" s="141">
        <f>K11</f>
        <v>0.19346669999999999</v>
      </c>
      <c r="CX11" s="122">
        <f>B11</f>
        <v>0.2112906</v>
      </c>
      <c r="CY11" s="122">
        <f t="shared" si="59"/>
        <v>0.64443410000000001</v>
      </c>
      <c r="DA11" s="53" t="s">
        <v>44</v>
      </c>
      <c r="DB11" s="142">
        <f>'TLF Time - r0'!$CM11</f>
        <v>2.2532159261690669E-2</v>
      </c>
      <c r="DC11" s="142">
        <f>'TLF Dist - r0'!$CM11</f>
        <v>-4.4637497470655894E-2</v>
      </c>
      <c r="DD11" s="142">
        <f>'TLF GC - r0'!$CM11</f>
        <v>0.13797826912417829</v>
      </c>
      <c r="DF11" s="64">
        <f t="shared" si="44"/>
        <v>6</v>
      </c>
      <c r="DG11" s="137">
        <f t="shared" si="45"/>
        <v>0.2112906</v>
      </c>
      <c r="DH11" s="137">
        <f t="shared" si="46"/>
        <v>0.79546050000000001</v>
      </c>
      <c r="DI11" s="137">
        <f t="shared" si="47"/>
        <v>0.21776119999999999</v>
      </c>
      <c r="DJ11" s="137">
        <f t="shared" si="48"/>
        <v>0.52253660000000002</v>
      </c>
      <c r="DK11" s="137">
        <f t="shared" si="49"/>
        <v>4.23971E-2</v>
      </c>
      <c r="DL11" s="137">
        <f t="shared" si="50"/>
        <v>2.6992200000000001E-2</v>
      </c>
      <c r="DM11" s="137">
        <f t="shared" si="51"/>
        <v>0.27723310000000001</v>
      </c>
      <c r="DN11" s="137"/>
      <c r="DO11" s="137">
        <f t="shared" si="52"/>
        <v>6</v>
      </c>
      <c r="DP11" s="137">
        <f t="shared" si="53"/>
        <v>0.19346674701840902</v>
      </c>
      <c r="DQ11" s="32"/>
      <c r="DR11" s="64">
        <f t="shared" si="54"/>
        <v>6</v>
      </c>
      <c r="DS11" s="137">
        <f>ROUND(EE11 / EE$3, 7)</f>
        <v>0.2112906</v>
      </c>
      <c r="DT11" s="137">
        <f>ROUND(EF11 / EF$3, 7)</f>
        <v>0.79546050000000001</v>
      </c>
      <c r="DU11" s="137">
        <f>ROUND(EG11 / EG$3, 7)</f>
        <v>0.21776119999999999</v>
      </c>
      <c r="DV11" s="137">
        <f>ROUND(EH11 / EH$3, 7)</f>
        <v>0.52253660000000002</v>
      </c>
      <c r="DW11" s="137">
        <f>ROUND(EI11 / EI$3, 7)</f>
        <v>4.23971E-2</v>
      </c>
      <c r="DX11" s="137">
        <f>ROUND(EJ11 / EJ$3, 7)</f>
        <v>2.6992200000000001E-2</v>
      </c>
      <c r="DY11" s="137">
        <f>ROUND(EK11 / EK$3, 7)</f>
        <v>0.27723310000000001</v>
      </c>
      <c r="DZ11" s="137"/>
      <c r="EA11" s="137">
        <f t="shared" si="40"/>
        <v>1.8231E-3</v>
      </c>
      <c r="EB11" s="137">
        <f t="shared" si="40"/>
        <v>9.4558999999999997E-3</v>
      </c>
      <c r="ED11" s="64">
        <f t="shared" si="55"/>
        <v>6</v>
      </c>
      <c r="EE11" s="137">
        <f>FC11 * EQ11</f>
        <v>0.19346674701840902</v>
      </c>
      <c r="EF11" s="137">
        <f>FD11 * ER11</f>
        <v>0.9565149191541843</v>
      </c>
      <c r="EG11" s="137">
        <f>FE11 * ES11</f>
        <v>0.22498155058934655</v>
      </c>
      <c r="EH11" s="137">
        <f>FF11 * ET11</f>
        <v>0.29479684443299226</v>
      </c>
      <c r="EI11" s="137">
        <f>FG11 * EU11</f>
        <v>2.5283193880026974E-2</v>
      </c>
      <c r="EJ11" s="137">
        <f>FH11 * EV11</f>
        <v>17.572098351828224</v>
      </c>
      <c r="EK11" s="137">
        <f>FI11 * EW11</f>
        <v>0.54923570824279133</v>
      </c>
      <c r="EL11" s="137"/>
      <c r="EM11" s="137">
        <f>FJ11 * EY11</f>
        <v>4.4929126822021406</v>
      </c>
      <c r="EN11" s="137">
        <f>FK11 * EZ11</f>
        <v>10.099926853239001</v>
      </c>
      <c r="EP11" s="64">
        <f t="shared" si="56"/>
        <v>6</v>
      </c>
      <c r="EQ11" s="131">
        <f>IFERROR('TLF GC - r0'!CQ11 / 'TLF GC - r0'!CP11, EQ12)</f>
        <v>0.89401139086985393</v>
      </c>
      <c r="ER11" s="131">
        <f>IFERROR('TLF GC - r0'!CS11 / 'TLF GC - r0'!CR11, ER12)</f>
        <v>1.1978026882883701</v>
      </c>
      <c r="ES11" s="131">
        <f>IFERROR('TLF GC - r0'!CU11 / 'TLF GC - r0'!CT11, ES12)</f>
        <v>1.0221931821363524</v>
      </c>
      <c r="ET11" s="131">
        <f>IFERROR('TLF GC - r0'!CW11 / 'TLF GC - r0'!CV11, ET12)</f>
        <v>1.1218513501861169</v>
      </c>
      <c r="EU11" s="131">
        <f>IFERROR('TLF GC - r0'!CY11 / 'TLF GC - r0'!CX11, EU12)</f>
        <v>0.94632648181796652</v>
      </c>
      <c r="EV11" s="131">
        <f>IFERROR('TLF GC - r0'!DA11 / 'TLF GC - r0'!CZ11, EV12)</f>
        <v>35.111009777215024</v>
      </c>
      <c r="EW11" s="131">
        <f>IFERROR('TLF GC - r0'!DC11 / 'TLF GC - r0'!DB11, EW12)</f>
        <v>1.5528217937397284</v>
      </c>
      <c r="EX11" s="131"/>
      <c r="EY11" s="131">
        <f>IFERROR('TLF GC - r0'!DE11 / 'TLF GC - r0'!DD11, EY12)</f>
        <v>20.284662060362788</v>
      </c>
      <c r="EZ11" s="131">
        <f>IFERROR('TLF GC - r0'!DG11 / 'TLF GC - r0'!DF11, EZ12)</f>
        <v>10.978181362216304</v>
      </c>
      <c r="FB11" s="132">
        <f>'FF - r0'!A11</f>
        <v>6</v>
      </c>
      <c r="FC11" s="130">
        <f>'FF - r0'!B11</f>
        <v>0.21640300000000001</v>
      </c>
      <c r="FD11" s="130">
        <f>'FF - r0'!C11</f>
        <v>0.79855799999999999</v>
      </c>
      <c r="FE11" s="130">
        <f>'FF - r0'!D11</f>
        <v>0.22009690000000001</v>
      </c>
      <c r="FF11" s="130">
        <f>'FF - r0'!E11</f>
        <v>0.26277709999999999</v>
      </c>
      <c r="FG11" s="130">
        <f>'FF - r0'!F11</f>
        <v>2.67172E-2</v>
      </c>
      <c r="FH11" s="130">
        <f>'FF - r0'!G11</f>
        <v>0.50047260000000005</v>
      </c>
      <c r="FI11" s="130">
        <f>'FF - r0'!H11</f>
        <v>0.35370170000000001</v>
      </c>
      <c r="FJ11" s="130">
        <f>'FF - r0'!I11</f>
        <v>0.2214931</v>
      </c>
      <c r="FK11" s="130">
        <f>'FF - r0'!J11</f>
        <v>0.92</v>
      </c>
      <c r="FL11" s="130">
        <f>'FF - r0'!K11</f>
        <v>0.64443410000000001</v>
      </c>
    </row>
    <row r="12" spans="1:168" x14ac:dyDescent="0.45">
      <c r="A12" s="63">
        <f t="shared" si="41"/>
        <v>8</v>
      </c>
      <c r="B12" s="137">
        <f t="shared" si="42"/>
        <v>0.1248684</v>
      </c>
      <c r="C12" s="137">
        <f t="shared" si="10"/>
        <v>0.32630809999999999</v>
      </c>
      <c r="D12" s="137">
        <f t="shared" si="11"/>
        <v>8.3806800000000001E-2</v>
      </c>
      <c r="E12" s="137">
        <f t="shared" si="12"/>
        <v>9.0522500000000006E-2</v>
      </c>
      <c r="F12" s="137">
        <f t="shared" si="13"/>
        <v>1.58475E-2</v>
      </c>
      <c r="G12" s="137">
        <f t="shared" si="14"/>
        <v>1.0727799999999999E-2</v>
      </c>
      <c r="H12" s="137">
        <f t="shared" si="15"/>
        <v>0.1141972</v>
      </c>
      <c r="I12" s="138"/>
      <c r="J12" s="138">
        <f t="shared" si="16"/>
        <v>8</v>
      </c>
      <c r="K12" s="138">
        <f t="shared" si="17"/>
        <v>0.1143348</v>
      </c>
      <c r="BX12" s="64">
        <f t="shared" si="43"/>
        <v>8</v>
      </c>
      <c r="BY12" s="122">
        <f>B12</f>
        <v>0.1248684</v>
      </c>
      <c r="BZ12" s="122">
        <f t="shared" si="18"/>
        <v>0.1248684</v>
      </c>
      <c r="CA12" s="122">
        <f t="shared" si="19"/>
        <v>0.1243862</v>
      </c>
      <c r="CB12" s="129">
        <f>C12</f>
        <v>0.32630809999999999</v>
      </c>
      <c r="CC12" s="122">
        <f t="shared" si="20"/>
        <v>0.32630809999999999</v>
      </c>
      <c r="CD12" s="122">
        <f t="shared" si="21"/>
        <v>0.39111479999999998</v>
      </c>
      <c r="CE12" s="129">
        <f>D12</f>
        <v>8.3806800000000001E-2</v>
      </c>
      <c r="CF12" s="122">
        <f t="shared" si="22"/>
        <v>8.3806800000000001E-2</v>
      </c>
      <c r="CG12" s="122">
        <f t="shared" si="23"/>
        <v>8.63704E-2</v>
      </c>
      <c r="CH12" s="129">
        <f>E12</f>
        <v>9.0522500000000006E-2</v>
      </c>
      <c r="CI12" s="122">
        <f t="shared" si="24"/>
        <v>9.0522500000000006E-2</v>
      </c>
      <c r="CJ12" s="122">
        <f t="shared" si="25"/>
        <v>2.8714900000000002E-2</v>
      </c>
      <c r="CK12" s="129">
        <f>F12</f>
        <v>1.58475E-2</v>
      </c>
      <c r="CL12" s="122">
        <f t="shared" si="26"/>
        <v>1.58475E-2</v>
      </c>
      <c r="CM12" s="122">
        <f t="shared" si="27"/>
        <v>6.2738999999999998E-3</v>
      </c>
      <c r="CN12" s="129">
        <f>G12</f>
        <v>1.0727799999999999E-2</v>
      </c>
      <c r="CO12" s="122">
        <f t="shared" si="28"/>
        <v>1.0727799999999999E-2</v>
      </c>
      <c r="CP12" s="122">
        <f t="shared" si="29"/>
        <v>0.33513270000000001</v>
      </c>
      <c r="CQ12" s="129">
        <f>H12</f>
        <v>0.1141972</v>
      </c>
      <c r="CR12" s="122">
        <f t="shared" si="30"/>
        <v>0.1141972</v>
      </c>
      <c r="CS12" s="122">
        <f t="shared" si="31"/>
        <v>0.18733939999999999</v>
      </c>
      <c r="CT12" s="141">
        <f>J12</f>
        <v>8</v>
      </c>
      <c r="CU12" s="122">
        <f t="shared" si="57"/>
        <v>3.012E-4</v>
      </c>
      <c r="CV12" s="122">
        <f t="shared" si="58"/>
        <v>0.36453079999999999</v>
      </c>
      <c r="CW12" s="141">
        <f>K12</f>
        <v>0.1143348</v>
      </c>
      <c r="CX12" s="122">
        <f>B12</f>
        <v>0.1248684</v>
      </c>
      <c r="CY12" s="122">
        <f t="shared" si="59"/>
        <v>0.26558690000000001</v>
      </c>
      <c r="DA12" s="53" t="s">
        <v>3</v>
      </c>
      <c r="DB12" s="143">
        <f>'TLF Time - r0'!$CM12</f>
        <v>4.5791893671566566E-2</v>
      </c>
      <c r="DC12" s="144">
        <f>'TLF Dist - r0'!$CM12</f>
        <v>0.18723362330969173</v>
      </c>
      <c r="DD12" s="142">
        <f>'TLF GC - r0'!$CM12</f>
        <v>0.31605775120492657</v>
      </c>
      <c r="DF12" s="64">
        <f t="shared" si="44"/>
        <v>8</v>
      </c>
      <c r="DG12" s="137">
        <f t="shared" si="45"/>
        <v>0.1248684</v>
      </c>
      <c r="DH12" s="137">
        <f t="shared" si="46"/>
        <v>0.32630809999999999</v>
      </c>
      <c r="DI12" s="137">
        <f t="shared" si="47"/>
        <v>8.3806800000000001E-2</v>
      </c>
      <c r="DJ12" s="137">
        <f t="shared" si="48"/>
        <v>9.0522500000000006E-2</v>
      </c>
      <c r="DK12" s="137">
        <f t="shared" si="49"/>
        <v>1.58475E-2</v>
      </c>
      <c r="DL12" s="137">
        <f t="shared" si="50"/>
        <v>1.0727799999999999E-2</v>
      </c>
      <c r="DM12" s="137">
        <f t="shared" si="51"/>
        <v>0.1141972</v>
      </c>
      <c r="DN12" s="137"/>
      <c r="DO12" s="137">
        <f t="shared" si="52"/>
        <v>8</v>
      </c>
      <c r="DP12" s="137">
        <f t="shared" si="53"/>
        <v>0.11433484173181709</v>
      </c>
      <c r="DQ12" s="32"/>
      <c r="DR12" s="64">
        <f t="shared" si="54"/>
        <v>8</v>
      </c>
      <c r="DS12" s="137">
        <f>ROUND(EE12 / EE$3, 7)</f>
        <v>0.1248684</v>
      </c>
      <c r="DT12" s="137">
        <f>ROUND(EF12 / EF$3, 7)</f>
        <v>0.32630809999999999</v>
      </c>
      <c r="DU12" s="137">
        <f>ROUND(EG12 / EG$3, 7)</f>
        <v>8.3806800000000001E-2</v>
      </c>
      <c r="DV12" s="137">
        <f>ROUND(EH12 / EH$3, 7)</f>
        <v>9.0522500000000006E-2</v>
      </c>
      <c r="DW12" s="137">
        <f>ROUND(EI12 / EI$3, 7)</f>
        <v>1.58475E-2</v>
      </c>
      <c r="DX12" s="137">
        <f>ROUND(EJ12 / EJ$3, 7)</f>
        <v>1.0727799999999999E-2</v>
      </c>
      <c r="DY12" s="137">
        <f>ROUND(EK12 / EK$3, 7)</f>
        <v>0.1141972</v>
      </c>
      <c r="DZ12" s="137"/>
      <c r="EA12" s="137">
        <f t="shared" si="40"/>
        <v>3.012E-4</v>
      </c>
      <c r="EB12" s="137">
        <f t="shared" si="40"/>
        <v>1.5259E-3</v>
      </c>
      <c r="ED12" s="64">
        <f t="shared" si="55"/>
        <v>8</v>
      </c>
      <c r="EE12" s="137">
        <f>FC12 * EQ12</f>
        <v>0.11433484173181709</v>
      </c>
      <c r="EF12" s="137">
        <f>FD12 * ER12</f>
        <v>0.39237465062507532</v>
      </c>
      <c r="EG12" s="137">
        <f>FE12 * ES12</f>
        <v>8.6585649556818745E-2</v>
      </c>
      <c r="EH12" s="137">
        <f>FF12 * ET12</f>
        <v>5.1069634482084958E-2</v>
      </c>
      <c r="EI12" s="137">
        <f>FG12 * EU12</f>
        <v>9.4505218882930276E-3</v>
      </c>
      <c r="EJ12" s="137">
        <f>FH12 * EV12</f>
        <v>6.9838779196775675</v>
      </c>
      <c r="EK12" s="137">
        <f>FI12 * EW12</f>
        <v>0.2262397821913312</v>
      </c>
      <c r="EL12" s="137"/>
      <c r="EM12" s="137">
        <f>FJ12 * EY12</f>
        <v>0.74230423051940952</v>
      </c>
      <c r="EN12" s="137">
        <f>FK12 * EZ12</f>
        <v>1.629808811843698</v>
      </c>
      <c r="EP12" s="64">
        <f t="shared" si="56"/>
        <v>8</v>
      </c>
      <c r="EQ12" s="131">
        <f>IFERROR('TLF GC - r0'!CQ12 / 'TLF GC - r0'!CP12, EQ13)</f>
        <v>0.91919233590074367</v>
      </c>
      <c r="ER12" s="131">
        <f>IFERROR('TLF GC - r0'!CS12 / 'TLF GC - r0'!CR12, ER13)</f>
        <v>1.0032211786029968</v>
      </c>
      <c r="ES12" s="131">
        <f>IFERROR('TLF GC - r0'!CU12 / 'TLF GC - r0'!CT12, ES13)</f>
        <v>1.0024921681133669</v>
      </c>
      <c r="ET12" s="131">
        <f>IFERROR('TLF GC - r0'!CW12 / 'TLF GC - r0'!CV12, ET13)</f>
        <v>1.7785064368005794</v>
      </c>
      <c r="EU12" s="131">
        <f>IFERROR('TLF GC - r0'!CY12 / 'TLF GC - r0'!CX12, EU13)</f>
        <v>1.5063233217445333</v>
      </c>
      <c r="EV12" s="131">
        <f>IFERROR('TLF GC - r0'!DA12 / 'TLF GC - r0'!CZ12, EV13)</f>
        <v>20.839141986674434</v>
      </c>
      <c r="EW12" s="131">
        <f>IFERROR('TLF GC - r0'!DC12 / 'TLF GC - r0'!DB12, EW13)</f>
        <v>1.2076465612216716</v>
      </c>
      <c r="EX12" s="131"/>
      <c r="EY12" s="131">
        <f>IFERROR('TLF GC - r0'!DE12 / 'TLF GC - r0'!DD12, EY13)</f>
        <v>7.3515266539049078</v>
      </c>
      <c r="EZ12" s="131">
        <f>IFERROR('TLF GC - r0'!DG12 / 'TLF GC - r0'!DF12, EZ13)</f>
        <v>4.4709769705157916</v>
      </c>
      <c r="FB12" s="132">
        <f>'FF - r0'!A12</f>
        <v>8</v>
      </c>
      <c r="FC12" s="130">
        <f>'FF - r0'!B12</f>
        <v>0.1243862</v>
      </c>
      <c r="FD12" s="130">
        <f>'FF - r0'!C12</f>
        <v>0.39111479999999998</v>
      </c>
      <c r="FE12" s="130">
        <f>'FF - r0'!D12</f>
        <v>8.63704E-2</v>
      </c>
      <c r="FF12" s="130">
        <f>'FF - r0'!E12</f>
        <v>2.8714900000000002E-2</v>
      </c>
      <c r="FG12" s="130">
        <f>'FF - r0'!F12</f>
        <v>6.2738999999999998E-3</v>
      </c>
      <c r="FH12" s="130">
        <f>'FF - r0'!G12</f>
        <v>0.33513270000000001</v>
      </c>
      <c r="FI12" s="130">
        <f>'FF - r0'!H12</f>
        <v>0.18733939999999999</v>
      </c>
      <c r="FJ12" s="130">
        <f>'FF - r0'!I12</f>
        <v>0.1009728</v>
      </c>
      <c r="FK12" s="130">
        <f>'FF - r0'!J12</f>
        <v>0.36453079999999999</v>
      </c>
      <c r="FL12" s="130">
        <f>'FF - r0'!K12</f>
        <v>0.26558690000000001</v>
      </c>
    </row>
    <row r="13" spans="1:168" x14ac:dyDescent="0.45">
      <c r="A13" s="63">
        <f t="shared" si="41"/>
        <v>10</v>
      </c>
      <c r="B13" s="137">
        <f t="shared" si="42"/>
        <v>9.62427E-2</v>
      </c>
      <c r="C13" s="137">
        <f t="shared" si="10"/>
        <v>0.18459210000000001</v>
      </c>
      <c r="D13" s="137">
        <f t="shared" si="11"/>
        <v>4.7462499999999998E-2</v>
      </c>
      <c r="E13" s="137">
        <f t="shared" si="12"/>
        <v>4.9915999999999997E-3</v>
      </c>
      <c r="F13" s="137">
        <f t="shared" si="13"/>
        <v>7.3466E-3</v>
      </c>
      <c r="G13" s="137">
        <f t="shared" si="14"/>
        <v>6.6410000000000004E-4</v>
      </c>
      <c r="H13" s="137">
        <f t="shared" si="15"/>
        <v>5.5791300000000002E-2</v>
      </c>
      <c r="I13" s="138"/>
      <c r="J13" s="138">
        <f t="shared" si="16"/>
        <v>10</v>
      </c>
      <c r="K13" s="138">
        <f t="shared" si="17"/>
        <v>8.8123999999999994E-2</v>
      </c>
      <c r="BX13" s="64">
        <f t="shared" si="43"/>
        <v>10</v>
      </c>
      <c r="BY13" s="122">
        <f>B13</f>
        <v>9.62427E-2</v>
      </c>
      <c r="BZ13" s="122">
        <f t="shared" si="18"/>
        <v>9.62427E-2</v>
      </c>
      <c r="CA13" s="122">
        <f t="shared" si="19"/>
        <v>9.4040799999999994E-2</v>
      </c>
      <c r="CB13" s="129">
        <f>C13</f>
        <v>0.18459210000000001</v>
      </c>
      <c r="CC13" s="122">
        <f t="shared" si="20"/>
        <v>0.18459210000000001</v>
      </c>
      <c r="CD13" s="122">
        <f t="shared" si="21"/>
        <v>0.21090020000000001</v>
      </c>
      <c r="CE13" s="129">
        <f>D13</f>
        <v>4.7462499999999998E-2</v>
      </c>
      <c r="CF13" s="122">
        <f t="shared" si="22"/>
        <v>4.7462499999999998E-2</v>
      </c>
      <c r="CG13" s="122">
        <f t="shared" si="23"/>
        <v>5.1168199999999997E-2</v>
      </c>
      <c r="CH13" s="129">
        <f>E13</f>
        <v>4.9915999999999997E-3</v>
      </c>
      <c r="CI13" s="122">
        <f t="shared" si="24"/>
        <v>4.9915999999999997E-3</v>
      </c>
      <c r="CJ13" s="122">
        <f t="shared" si="25"/>
        <v>3.6711000000000001E-3</v>
      </c>
      <c r="CK13" s="129">
        <f>F13</f>
        <v>7.3466E-3</v>
      </c>
      <c r="CL13" s="122">
        <f t="shared" si="26"/>
        <v>7.3466E-3</v>
      </c>
      <c r="CM13" s="122">
        <f t="shared" si="27"/>
        <v>3.0858999999999999E-3</v>
      </c>
      <c r="CN13" s="129">
        <f>G13</f>
        <v>6.6410000000000004E-4</v>
      </c>
      <c r="CO13" s="122">
        <f t="shared" si="28"/>
        <v>6.6410000000000004E-4</v>
      </c>
      <c r="CP13" s="122">
        <f t="shared" si="29"/>
        <v>0.2010229</v>
      </c>
      <c r="CQ13" s="129">
        <f>H13</f>
        <v>5.5791300000000002E-2</v>
      </c>
      <c r="CR13" s="122">
        <f t="shared" si="30"/>
        <v>5.5791300000000002E-2</v>
      </c>
      <c r="CS13" s="122">
        <f t="shared" si="31"/>
        <v>0.1051581</v>
      </c>
      <c r="CT13" s="141">
        <f>J13</f>
        <v>10</v>
      </c>
      <c r="CU13" s="122">
        <f t="shared" si="57"/>
        <v>6.9200000000000002E-5</v>
      </c>
      <c r="CV13" s="122">
        <f t="shared" si="58"/>
        <v>0.23589969999999999</v>
      </c>
      <c r="CW13" s="141">
        <f>K13</f>
        <v>8.8123999999999994E-2</v>
      </c>
      <c r="CX13" s="122">
        <f>B13</f>
        <v>9.62427E-2</v>
      </c>
      <c r="CY13" s="122">
        <f t="shared" si="59"/>
        <v>0.17768249999999999</v>
      </c>
      <c r="DA13" s="53" t="s">
        <v>4</v>
      </c>
      <c r="DB13" s="142">
        <f>'TLF Time - r0'!$CM13</f>
        <v>3.4070925471853088E-3</v>
      </c>
      <c r="DC13" s="142">
        <f>'TLF Dist - r0'!$CM13</f>
        <v>3.3654801881489171E-2</v>
      </c>
      <c r="DD13" s="142">
        <f>'TLF GC - r0'!$CM13</f>
        <v>0.22899341602233667</v>
      </c>
      <c r="DF13" s="64">
        <f t="shared" si="44"/>
        <v>10</v>
      </c>
      <c r="DG13" s="137">
        <f t="shared" si="45"/>
        <v>9.62427E-2</v>
      </c>
      <c r="DH13" s="137">
        <f t="shared" si="46"/>
        <v>0.18459210000000001</v>
      </c>
      <c r="DI13" s="137">
        <f t="shared" si="47"/>
        <v>4.7462499999999998E-2</v>
      </c>
      <c r="DJ13" s="137">
        <f t="shared" si="48"/>
        <v>4.9915999999999997E-3</v>
      </c>
      <c r="DK13" s="137">
        <f t="shared" si="49"/>
        <v>7.3466E-3</v>
      </c>
      <c r="DL13" s="137">
        <f t="shared" si="50"/>
        <v>6.6410000000000004E-4</v>
      </c>
      <c r="DM13" s="137">
        <f t="shared" si="51"/>
        <v>5.5791300000000002E-2</v>
      </c>
      <c r="DN13" s="137"/>
      <c r="DO13" s="137">
        <f t="shared" si="52"/>
        <v>10</v>
      </c>
      <c r="DP13" s="137">
        <f t="shared" si="53"/>
        <v>8.8123954848459182E-2</v>
      </c>
      <c r="DQ13" s="32"/>
      <c r="DR13" s="64">
        <f t="shared" si="54"/>
        <v>10</v>
      </c>
      <c r="DS13" s="137">
        <f>ROUND(EE13 / EE$3, 7)</f>
        <v>9.62427E-2</v>
      </c>
      <c r="DT13" s="137">
        <f>ROUND(EF13 / EF$3, 7)</f>
        <v>0.18459210000000001</v>
      </c>
      <c r="DU13" s="137">
        <f>ROUND(EG13 / EG$3, 7)</f>
        <v>4.7462499999999998E-2</v>
      </c>
      <c r="DV13" s="137">
        <f>ROUND(EH13 / EH$3, 7)</f>
        <v>4.9915999999999997E-3</v>
      </c>
      <c r="DW13" s="137">
        <f>ROUND(EI13 / EI$3, 7)</f>
        <v>7.3466E-3</v>
      </c>
      <c r="DX13" s="137">
        <f>ROUND(EJ13 / EJ$3, 7)</f>
        <v>6.6410000000000004E-4</v>
      </c>
      <c r="DY13" s="137">
        <f>ROUND(EK13 / EK$3, 7)</f>
        <v>5.5791300000000002E-2</v>
      </c>
      <c r="DZ13" s="137"/>
      <c r="EA13" s="137">
        <f t="shared" si="40"/>
        <v>6.9200000000000002E-5</v>
      </c>
      <c r="EB13" s="137">
        <f t="shared" si="40"/>
        <v>5.7680000000000003E-4</v>
      </c>
      <c r="ED13" s="64">
        <f t="shared" si="55"/>
        <v>10</v>
      </c>
      <c r="EE13" s="137">
        <f>FC13 * EQ13</f>
        <v>8.8123954848459182E-2</v>
      </c>
      <c r="EF13" s="137">
        <f>FD13 * ER13</f>
        <v>0.22196589248618448</v>
      </c>
      <c r="EG13" s="137">
        <f>FE13 * ES13</f>
        <v>4.9036202523919437E-2</v>
      </c>
      <c r="EH13" s="137">
        <f>FF13 * ET13</f>
        <v>2.8160876628987547E-3</v>
      </c>
      <c r="EI13" s="137">
        <f>FG13 * EU13</f>
        <v>4.381074275640248E-3</v>
      </c>
      <c r="EJ13" s="137">
        <f>FH13 * EV13</f>
        <v>0.43231754803191341</v>
      </c>
      <c r="EK13" s="137">
        <f>FI13 * EW13</f>
        <v>0.11052998746321462</v>
      </c>
      <c r="EL13" s="137"/>
      <c r="EM13" s="137">
        <f>FJ13 * EY13</f>
        <v>0.17060961569731398</v>
      </c>
      <c r="EN13" s="137">
        <f>FK13 * EZ13</f>
        <v>0.61605083815701134</v>
      </c>
      <c r="EP13" s="64">
        <f t="shared" si="56"/>
        <v>10</v>
      </c>
      <c r="EQ13" s="131">
        <f>IFERROR('TLF GC - r0'!CQ13 / 'TLF GC - r0'!CP13, EQ14)</f>
        <v>0.93708214783858901</v>
      </c>
      <c r="ER13" s="131">
        <f>IFERROR('TLF GC - r0'!CS13 / 'TLF GC - r0'!CR13, ER14)</f>
        <v>1.0524688572423566</v>
      </c>
      <c r="ES13" s="131">
        <f>IFERROR('TLF GC - r0'!CU13 / 'TLF GC - r0'!CT13, ES14)</f>
        <v>0.95833354552083994</v>
      </c>
      <c r="ET13" s="131">
        <f>IFERROR('TLF GC - r0'!CW13 / 'TLF GC - r0'!CV13, ET14)</f>
        <v>0.76709641875698142</v>
      </c>
      <c r="EU13" s="131">
        <f>IFERROR('TLF GC - r0'!CY13 / 'TLF GC - r0'!CX13, EU14)</f>
        <v>1.4197071439904885</v>
      </c>
      <c r="EV13" s="131">
        <f>IFERROR('TLF GC - r0'!DA13 / 'TLF GC - r0'!CZ13, EV14)</f>
        <v>2.150588554995045</v>
      </c>
      <c r="EW13" s="131">
        <f>IFERROR('TLF GC - r0'!DC13 / 'TLF GC - r0'!DB13, EW14)</f>
        <v>1.0510839152021063</v>
      </c>
      <c r="EX13" s="131"/>
      <c r="EY13" s="131">
        <f>IFERROR('TLF GC - r0'!DE13 / 'TLF GC - r0'!DD13, EY14)</f>
        <v>2.5783295859084547</v>
      </c>
      <c r="EZ13" s="131">
        <f>IFERROR('TLF GC - r0'!DG13 / 'TLF GC - r0'!DF13, EZ14)</f>
        <v>2.6114947927318743</v>
      </c>
      <c r="FB13" s="132">
        <f>'FF - r0'!A13</f>
        <v>10</v>
      </c>
      <c r="FC13" s="130">
        <f>'FF - r0'!B13</f>
        <v>9.4040799999999994E-2</v>
      </c>
      <c r="FD13" s="130">
        <f>'FF - r0'!C13</f>
        <v>0.21090020000000001</v>
      </c>
      <c r="FE13" s="130">
        <f>'FF - r0'!D13</f>
        <v>5.1168199999999997E-2</v>
      </c>
      <c r="FF13" s="130">
        <f>'FF - r0'!E13</f>
        <v>3.6711000000000001E-3</v>
      </c>
      <c r="FG13" s="130">
        <f>'FF - r0'!F13</f>
        <v>3.0858999999999999E-3</v>
      </c>
      <c r="FH13" s="130">
        <f>'FF - r0'!G13</f>
        <v>0.2010229</v>
      </c>
      <c r="FI13" s="130">
        <f>'FF - r0'!H13</f>
        <v>0.1051581</v>
      </c>
      <c r="FJ13" s="130">
        <f>'FF - r0'!I13</f>
        <v>6.6170599999999996E-2</v>
      </c>
      <c r="FK13" s="130">
        <f>'FF - r0'!J13</f>
        <v>0.23589969999999999</v>
      </c>
      <c r="FL13" s="130">
        <f>'FF - r0'!K13</f>
        <v>0.17768249999999999</v>
      </c>
    </row>
    <row r="14" spans="1:168" x14ac:dyDescent="0.45">
      <c r="A14" s="63">
        <f t="shared" si="41"/>
        <v>12</v>
      </c>
      <c r="B14" s="137">
        <f t="shared" si="42"/>
        <v>8.2455299999999995E-2</v>
      </c>
      <c r="C14" s="137">
        <f t="shared" si="10"/>
        <v>7.5090900000000002E-2</v>
      </c>
      <c r="D14" s="137">
        <f t="shared" si="11"/>
        <v>2.8677399999999999E-2</v>
      </c>
      <c r="E14" s="137">
        <f t="shared" si="12"/>
        <v>2.8888E-3</v>
      </c>
      <c r="F14" s="137">
        <f t="shared" si="13"/>
        <v>3.7707999999999999E-3</v>
      </c>
      <c r="G14" s="137">
        <f t="shared" si="14"/>
        <v>1.2799999999999999E-4</v>
      </c>
      <c r="H14" s="137">
        <f t="shared" si="15"/>
        <v>3.5110299999999997E-2</v>
      </c>
      <c r="I14" s="138"/>
      <c r="J14" s="138">
        <f t="shared" si="16"/>
        <v>12</v>
      </c>
      <c r="K14" s="138">
        <f t="shared" si="17"/>
        <v>7.54996E-2</v>
      </c>
      <c r="BX14" s="64">
        <f t="shared" si="43"/>
        <v>12</v>
      </c>
      <c r="BY14" s="122">
        <f>B14</f>
        <v>8.2455299999999995E-2</v>
      </c>
      <c r="BZ14" s="122">
        <f t="shared" si="18"/>
        <v>8.2455299999999995E-2</v>
      </c>
      <c r="CA14" s="122">
        <f t="shared" si="19"/>
        <v>7.98156E-2</v>
      </c>
      <c r="CB14" s="129">
        <f>C14</f>
        <v>7.5090900000000002E-2</v>
      </c>
      <c r="CC14" s="122">
        <f t="shared" si="20"/>
        <v>7.5090900000000002E-2</v>
      </c>
      <c r="CD14" s="122">
        <f t="shared" si="21"/>
        <v>0.1003122</v>
      </c>
      <c r="CE14" s="129">
        <f>D14</f>
        <v>2.8677399999999999E-2</v>
      </c>
      <c r="CF14" s="122">
        <f t="shared" si="22"/>
        <v>2.8677399999999999E-2</v>
      </c>
      <c r="CG14" s="122">
        <f t="shared" si="23"/>
        <v>3.05261E-2</v>
      </c>
      <c r="CH14" s="129">
        <f>E14</f>
        <v>2.8888E-3</v>
      </c>
      <c r="CI14" s="122">
        <f t="shared" si="24"/>
        <v>2.8888E-3</v>
      </c>
      <c r="CJ14" s="122">
        <f t="shared" si="25"/>
        <v>1.8136999999999999E-3</v>
      </c>
      <c r="CK14" s="129">
        <f>F14</f>
        <v>3.7707999999999999E-3</v>
      </c>
      <c r="CL14" s="122">
        <f t="shared" si="26"/>
        <v>3.7707999999999999E-3</v>
      </c>
      <c r="CM14" s="122">
        <f t="shared" si="27"/>
        <v>1.748E-3</v>
      </c>
      <c r="CN14" s="129">
        <f>G14</f>
        <v>1.2799999999999999E-4</v>
      </c>
      <c r="CO14" s="122">
        <f t="shared" si="28"/>
        <v>1.2799999999999999E-4</v>
      </c>
      <c r="CP14" s="122">
        <f t="shared" si="29"/>
        <v>0.13954929999999999</v>
      </c>
      <c r="CQ14" s="129">
        <f>H14</f>
        <v>3.5110299999999997E-2</v>
      </c>
      <c r="CR14" s="122">
        <f t="shared" si="30"/>
        <v>3.5110299999999997E-2</v>
      </c>
      <c r="CS14" s="122">
        <f t="shared" si="31"/>
        <v>6.7149899999999998E-2</v>
      </c>
      <c r="CT14" s="141">
        <f>J14</f>
        <v>12</v>
      </c>
      <c r="CU14" s="122">
        <f t="shared" si="57"/>
        <v>5.0500000000000001E-5</v>
      </c>
      <c r="CV14" s="122">
        <f t="shared" si="58"/>
        <v>0.1713073</v>
      </c>
      <c r="CW14" s="141">
        <f>K14</f>
        <v>7.54996E-2</v>
      </c>
      <c r="CX14" s="122">
        <f>B14</f>
        <v>8.2455299999999995E-2</v>
      </c>
      <c r="CY14" s="122">
        <f t="shared" si="59"/>
        <v>0.1381474</v>
      </c>
      <c r="DA14" s="53" t="s">
        <v>10</v>
      </c>
      <c r="DB14" s="144">
        <f>'TLF Time - r0'!$CM14</f>
        <v>0.41887415270121398</v>
      </c>
      <c r="DC14" s="143">
        <f>'TLF Dist - r0'!$CM14</f>
        <v>8.3133966070781676E-2</v>
      </c>
      <c r="DD14" s="142">
        <f>'TLF GC - r0'!$CM14</f>
        <v>0.94053282302667685</v>
      </c>
      <c r="DF14" s="64">
        <f t="shared" si="44"/>
        <v>12</v>
      </c>
      <c r="DG14" s="137">
        <f t="shared" si="45"/>
        <v>8.2455299999999995E-2</v>
      </c>
      <c r="DH14" s="137">
        <f t="shared" si="46"/>
        <v>7.5090900000000002E-2</v>
      </c>
      <c r="DI14" s="137">
        <f t="shared" si="47"/>
        <v>2.8677399999999999E-2</v>
      </c>
      <c r="DJ14" s="137">
        <f t="shared" si="48"/>
        <v>2.8888E-3</v>
      </c>
      <c r="DK14" s="137">
        <f t="shared" si="49"/>
        <v>3.7707999999999999E-3</v>
      </c>
      <c r="DL14" s="137">
        <f t="shared" si="50"/>
        <v>1.2799999999999999E-4</v>
      </c>
      <c r="DM14" s="137">
        <f t="shared" si="51"/>
        <v>3.5110299999999997E-2</v>
      </c>
      <c r="DN14" s="137"/>
      <c r="DO14" s="137">
        <f t="shared" si="52"/>
        <v>12</v>
      </c>
      <c r="DP14" s="137">
        <f t="shared" si="53"/>
        <v>7.5499617257357696E-2</v>
      </c>
      <c r="DQ14" s="32"/>
      <c r="DR14" s="64">
        <f t="shared" si="54"/>
        <v>12</v>
      </c>
      <c r="DS14" s="137">
        <f>ROUND(EE14 / EE$3, 7)</f>
        <v>8.2455299999999995E-2</v>
      </c>
      <c r="DT14" s="137">
        <f>ROUND(EF14 / EF$3, 7)</f>
        <v>7.5090900000000002E-2</v>
      </c>
      <c r="DU14" s="137">
        <f>ROUND(EG14 / EG$3, 7)</f>
        <v>2.8677399999999999E-2</v>
      </c>
      <c r="DV14" s="137">
        <f>ROUND(EH14 / EH$3, 7)</f>
        <v>2.8888E-3</v>
      </c>
      <c r="DW14" s="137">
        <f>ROUND(EI14 / EI$3, 7)</f>
        <v>3.7707999999999999E-3</v>
      </c>
      <c r="DX14" s="137">
        <f>ROUND(EJ14 / EJ$3, 7)</f>
        <v>1.2799999999999999E-4</v>
      </c>
      <c r="DY14" s="137">
        <f>ROUND(EK14 / EK$3, 7)</f>
        <v>3.5110299999999997E-2</v>
      </c>
      <c r="DZ14" s="137"/>
      <c r="EA14" s="137">
        <f t="shared" si="40"/>
        <v>5.0500000000000001E-5</v>
      </c>
      <c r="EB14" s="137">
        <f t="shared" si="40"/>
        <v>4.9439999999999998E-4</v>
      </c>
      <c r="ED14" s="64">
        <f t="shared" si="55"/>
        <v>12</v>
      </c>
      <c r="EE14" s="137">
        <f>FC14 * EQ14</f>
        <v>7.5499617257357696E-2</v>
      </c>
      <c r="EF14" s="137">
        <f>FD14 * ER14</f>
        <v>9.0294307346639263E-2</v>
      </c>
      <c r="EG14" s="137">
        <f>FE14 * ES14</f>
        <v>2.9628296541585438E-2</v>
      </c>
      <c r="EH14" s="137">
        <f>FF14 * ET14</f>
        <v>1.6297596833474892E-3</v>
      </c>
      <c r="EI14" s="137">
        <f>FG14 * EU14</f>
        <v>2.2486957479917191E-3</v>
      </c>
      <c r="EJ14" s="137">
        <f>FH14 * EV14</f>
        <v>8.3315699885341904E-2</v>
      </c>
      <c r="EK14" s="137">
        <f>FI14 * EW14</f>
        <v>6.9558176295976756E-2</v>
      </c>
      <c r="EL14" s="137"/>
      <c r="EM14" s="137">
        <f>FJ14 * EY14</f>
        <v>0.12433555718463003</v>
      </c>
      <c r="EN14" s="137">
        <f>FK14 * EZ14</f>
        <v>0.52810738745361252</v>
      </c>
      <c r="EP14" s="64">
        <f t="shared" si="56"/>
        <v>12</v>
      </c>
      <c r="EQ14" s="131">
        <f>IFERROR('TLF GC - r0'!CQ14 / 'TLF GC - r0'!CP14, EQ15)</f>
        <v>0.94592557416542244</v>
      </c>
      <c r="ER14" s="131">
        <f>IFERROR('TLF GC - r0'!CS14 / 'TLF GC - r0'!CR14, ER15)</f>
        <v>0.90013285868158865</v>
      </c>
      <c r="ES14" s="131">
        <f>IFERROR('TLF GC - r0'!CU14 / 'TLF GC - r0'!CT14, ES15)</f>
        <v>0.97058898914651515</v>
      </c>
      <c r="ET14" s="131">
        <f>IFERROR('TLF GC - r0'!CW14 / 'TLF GC - r0'!CV14, ET15)</f>
        <v>0.89858283252328908</v>
      </c>
      <c r="EU14" s="131">
        <f>IFERROR('TLF GC - r0'!CY14 / 'TLF GC - r0'!CX14, EU15)</f>
        <v>1.2864392150982376</v>
      </c>
      <c r="EV14" s="131">
        <f>IFERROR('TLF GC - r0'!DA14 / 'TLF GC - r0'!CZ14, EV15)</f>
        <v>0.59703416559840794</v>
      </c>
      <c r="EW14" s="131">
        <f>IFERROR('TLF GC - r0'!DC14 / 'TLF GC - r0'!DB14, EW15)</f>
        <v>1.0358641829098294</v>
      </c>
      <c r="EX14" s="131"/>
      <c r="EY14" s="131">
        <f>IFERROR('TLF GC - r0'!DE14 / 'TLF GC - r0'!DD14, EY15)</f>
        <v>2.7166898022087831</v>
      </c>
      <c r="EZ14" s="131">
        <f>IFERROR('TLF GC - r0'!DG14 / 'TLF GC - r0'!DF14, EZ15)</f>
        <v>3.0828072560457875</v>
      </c>
      <c r="FB14" s="132">
        <f>'FF - r0'!A14</f>
        <v>12</v>
      </c>
      <c r="FC14" s="130">
        <f>'FF - r0'!B14</f>
        <v>7.98156E-2</v>
      </c>
      <c r="FD14" s="130">
        <f>'FF - r0'!C14</f>
        <v>0.1003122</v>
      </c>
      <c r="FE14" s="130">
        <f>'FF - r0'!D14</f>
        <v>3.05261E-2</v>
      </c>
      <c r="FF14" s="130">
        <f>'FF - r0'!E14</f>
        <v>1.8136999999999999E-3</v>
      </c>
      <c r="FG14" s="130">
        <f>'FF - r0'!F14</f>
        <v>1.748E-3</v>
      </c>
      <c r="FH14" s="130">
        <f>'FF - r0'!G14</f>
        <v>0.13954929999999999</v>
      </c>
      <c r="FI14" s="130">
        <f>'FF - r0'!H14</f>
        <v>6.7149899999999998E-2</v>
      </c>
      <c r="FJ14" s="130">
        <f>'FF - r0'!I14</f>
        <v>4.5767299999999997E-2</v>
      </c>
      <c r="FK14" s="130">
        <f>'FF - r0'!J14</f>
        <v>0.1713073</v>
      </c>
      <c r="FL14" s="130">
        <f>'FF - r0'!K14</f>
        <v>0.1381474</v>
      </c>
    </row>
    <row r="15" spans="1:168" x14ac:dyDescent="0.45">
      <c r="A15" s="63">
        <f t="shared" si="41"/>
        <v>14</v>
      </c>
      <c r="B15" s="137">
        <f t="shared" si="42"/>
        <v>7.6057299999999994E-2</v>
      </c>
      <c r="C15" s="137">
        <f t="shared" si="10"/>
        <v>3.8755900000000003E-2</v>
      </c>
      <c r="D15" s="137">
        <f t="shared" si="11"/>
        <v>1.6367400000000001E-2</v>
      </c>
      <c r="E15" s="137">
        <f t="shared" si="12"/>
        <v>1.4139999999999999E-3</v>
      </c>
      <c r="F15" s="137">
        <f t="shared" si="13"/>
        <v>1.7677999999999999E-3</v>
      </c>
      <c r="G15" s="137">
        <f t="shared" si="14"/>
        <v>7.36E-5</v>
      </c>
      <c r="H15" s="137">
        <f t="shared" si="15"/>
        <v>2.0567999999999999E-2</v>
      </c>
      <c r="I15" s="138"/>
      <c r="J15" s="138">
        <f t="shared" si="16"/>
        <v>14</v>
      </c>
      <c r="K15" s="138">
        <f t="shared" si="17"/>
        <v>6.9641300000000003E-2</v>
      </c>
      <c r="BX15" s="64">
        <f t="shared" si="43"/>
        <v>14</v>
      </c>
      <c r="BY15" s="122">
        <f>B15</f>
        <v>7.6057299999999994E-2</v>
      </c>
      <c r="BZ15" s="122">
        <f t="shared" si="18"/>
        <v>7.6057299999999994E-2</v>
      </c>
      <c r="CA15" s="122">
        <f t="shared" si="19"/>
        <v>6.9138099999999994E-2</v>
      </c>
      <c r="CB15" s="129">
        <f>C15</f>
        <v>3.8755900000000003E-2</v>
      </c>
      <c r="CC15" s="122">
        <f t="shared" si="20"/>
        <v>3.8755900000000003E-2</v>
      </c>
      <c r="CD15" s="122">
        <f t="shared" si="21"/>
        <v>5.3328800000000003E-2</v>
      </c>
      <c r="CE15" s="129">
        <f>D15</f>
        <v>1.6367400000000001E-2</v>
      </c>
      <c r="CF15" s="122">
        <f t="shared" si="22"/>
        <v>1.6367400000000001E-2</v>
      </c>
      <c r="CG15" s="122">
        <f t="shared" si="23"/>
        <v>1.75003E-2</v>
      </c>
      <c r="CH15" s="129">
        <f>E15</f>
        <v>1.4139999999999999E-3</v>
      </c>
      <c r="CI15" s="122">
        <f t="shared" si="24"/>
        <v>1.4139999999999999E-3</v>
      </c>
      <c r="CJ15" s="122">
        <f t="shared" si="25"/>
        <v>8.8069999999999999E-4</v>
      </c>
      <c r="CK15" s="129">
        <f>F15</f>
        <v>1.7677999999999999E-3</v>
      </c>
      <c r="CL15" s="122">
        <f t="shared" si="26"/>
        <v>1.7677999999999999E-3</v>
      </c>
      <c r="CM15" s="122">
        <f t="shared" si="27"/>
        <v>1.0108999999999999E-3</v>
      </c>
      <c r="CN15" s="129">
        <f>G15</f>
        <v>7.36E-5</v>
      </c>
      <c r="CO15" s="122">
        <f t="shared" si="28"/>
        <v>7.36E-5</v>
      </c>
      <c r="CP15" s="122">
        <f t="shared" si="29"/>
        <v>9.5601199999999997E-2</v>
      </c>
      <c r="CQ15" s="129">
        <f>H15</f>
        <v>2.0567999999999999E-2</v>
      </c>
      <c r="CR15" s="122">
        <f t="shared" si="30"/>
        <v>2.0567999999999999E-2</v>
      </c>
      <c r="CS15" s="122">
        <f t="shared" si="31"/>
        <v>4.1780400000000002E-2</v>
      </c>
      <c r="CT15" s="141">
        <f>J15</f>
        <v>14</v>
      </c>
      <c r="CU15" s="122">
        <f t="shared" si="57"/>
        <v>5.8999999999999998E-5</v>
      </c>
      <c r="CV15" s="122">
        <f t="shared" si="58"/>
        <v>0.13989470000000001</v>
      </c>
      <c r="CW15" s="141">
        <f>K15</f>
        <v>6.9641300000000003E-2</v>
      </c>
      <c r="CX15" s="122">
        <f>B15</f>
        <v>7.6057299999999994E-2</v>
      </c>
      <c r="CY15" s="122">
        <f t="shared" si="59"/>
        <v>9.9907899999999994E-2</v>
      </c>
      <c r="DA15" s="53" t="s">
        <v>11</v>
      </c>
      <c r="DB15" s="144">
        <f>'TLF Time - r0'!$CM15</f>
        <v>0.14546915922461523</v>
      </c>
      <c r="DC15" s="142">
        <f>'TLF Dist - r0'!$CM15</f>
        <v>-0.24341158837773857</v>
      </c>
      <c r="DD15" s="142">
        <f>'TLF GC - r0'!$CM15</f>
        <v>0.37709406730541367</v>
      </c>
      <c r="DF15" s="64">
        <f t="shared" si="44"/>
        <v>14</v>
      </c>
      <c r="DG15" s="137">
        <f t="shared" si="45"/>
        <v>7.6057299999999994E-2</v>
      </c>
      <c r="DH15" s="137">
        <f t="shared" si="46"/>
        <v>3.8755900000000003E-2</v>
      </c>
      <c r="DI15" s="137">
        <f t="shared" si="47"/>
        <v>1.6367400000000001E-2</v>
      </c>
      <c r="DJ15" s="137">
        <f t="shared" si="48"/>
        <v>1.4139999999999999E-3</v>
      </c>
      <c r="DK15" s="137">
        <f t="shared" si="49"/>
        <v>1.7677999999999999E-3</v>
      </c>
      <c r="DL15" s="137">
        <f t="shared" si="50"/>
        <v>7.36E-5</v>
      </c>
      <c r="DM15" s="137">
        <f t="shared" si="51"/>
        <v>2.0567999999999999E-2</v>
      </c>
      <c r="DN15" s="137"/>
      <c r="DO15" s="137">
        <f t="shared" si="52"/>
        <v>14</v>
      </c>
      <c r="DP15" s="137">
        <f t="shared" si="53"/>
        <v>6.9641269975874942E-2</v>
      </c>
      <c r="DQ15" s="32"/>
      <c r="DR15" s="64">
        <f t="shared" si="54"/>
        <v>14</v>
      </c>
      <c r="DS15" s="137">
        <f>ROUND(EE15 / EE$3, 7)</f>
        <v>7.6057299999999994E-2</v>
      </c>
      <c r="DT15" s="137">
        <f>ROUND(EF15 / EF$3, 7)</f>
        <v>3.8755900000000003E-2</v>
      </c>
      <c r="DU15" s="137">
        <f>ROUND(EG15 / EG$3, 7)</f>
        <v>1.6367400000000001E-2</v>
      </c>
      <c r="DV15" s="137">
        <f>ROUND(EH15 / EH$3, 7)</f>
        <v>1.4139999999999999E-3</v>
      </c>
      <c r="DW15" s="137">
        <f>ROUND(EI15 / EI$3, 7)</f>
        <v>1.7677999999999999E-3</v>
      </c>
      <c r="DX15" s="137">
        <f>ROUND(EJ15 / EJ$3, 7)</f>
        <v>7.36E-5</v>
      </c>
      <c r="DY15" s="137">
        <f>ROUND(EK15 / EK$3, 7)</f>
        <v>2.0567999999999999E-2</v>
      </c>
      <c r="DZ15" s="137"/>
      <c r="EA15" s="137">
        <f t="shared" si="40"/>
        <v>5.8999999999999998E-5</v>
      </c>
      <c r="EB15" s="137">
        <f t="shared" si="40"/>
        <v>8.9590000000000004E-4</v>
      </c>
      <c r="ED15" s="64">
        <f t="shared" si="55"/>
        <v>14</v>
      </c>
      <c r="EE15" s="137">
        <f>FC15 * EQ15</f>
        <v>6.9641269975874942E-2</v>
      </c>
      <c r="EF15" s="137">
        <f>FD15 * ER15</f>
        <v>4.6602688466694533E-2</v>
      </c>
      <c r="EG15" s="137">
        <f>FE15 * ES15</f>
        <v>1.6910094344870227E-2</v>
      </c>
      <c r="EH15" s="137">
        <f>FF15 * ET15</f>
        <v>7.9771661422545085E-4</v>
      </c>
      <c r="EI15" s="137">
        <f>FG15 * EU15</f>
        <v>1.0542045086455528E-3</v>
      </c>
      <c r="EJ15" s="137">
        <f>FH15 * EV15</f>
        <v>4.7914371958303559E-2</v>
      </c>
      <c r="EK15" s="137">
        <f>FI15 * EW15</f>
        <v>4.0747962333466198E-2</v>
      </c>
      <c r="EL15" s="137"/>
      <c r="EM15" s="137">
        <f>FJ15 * EY15</f>
        <v>0.14542516235296907</v>
      </c>
      <c r="EN15" s="137">
        <f>FK15 * EZ15</f>
        <v>0.95694152583735803</v>
      </c>
      <c r="EP15" s="64">
        <f t="shared" si="56"/>
        <v>14</v>
      </c>
      <c r="EQ15" s="131">
        <f>IFERROR('TLF GC - r0'!CQ15 / 'TLF GC - r0'!CP15, EQ16)</f>
        <v>1.0072777524385967</v>
      </c>
      <c r="ER15" s="131">
        <f>IFERROR('TLF GC - r0'!CS15 / 'TLF GC - r0'!CR15, ER16)</f>
        <v>0.87387468809901092</v>
      </c>
      <c r="ES15" s="131">
        <f>IFERROR('TLF GC - r0'!CU15 / 'TLF GC - r0'!CT15, ES16)</f>
        <v>0.9662745407147435</v>
      </c>
      <c r="ET15" s="131">
        <f>IFERROR('TLF GC - r0'!CW15 / 'TLF GC - r0'!CV15, ET16)</f>
        <v>0.90577564917162579</v>
      </c>
      <c r="EU15" s="131">
        <f>IFERROR('TLF GC - r0'!CY15 / 'TLF GC - r0'!CX15, EU16)</f>
        <v>1.0428375790340814</v>
      </c>
      <c r="EV15" s="131">
        <f>IFERROR('TLF GC - r0'!DA15 / 'TLF GC - r0'!CZ15, EV16)</f>
        <v>0.50119006830775725</v>
      </c>
      <c r="EW15" s="131">
        <f>IFERROR('TLF GC - r0'!DC15 / 'TLF GC - r0'!DB15, EW16)</f>
        <v>0.97528894729265869</v>
      </c>
      <c r="EX15" s="131"/>
      <c r="EY15" s="131">
        <f>IFERROR('TLF GC - r0'!DE15 / 'TLF GC - r0'!DD15, EY16)</f>
        <v>4.1999197807688811</v>
      </c>
      <c r="EZ15" s="131">
        <f>IFERROR('TLF GC - r0'!DG15 / 'TLF GC - r0'!DF15, EZ16)</f>
        <v>6.8404416024149448</v>
      </c>
      <c r="FB15" s="132">
        <f>'FF - r0'!A15</f>
        <v>14</v>
      </c>
      <c r="FC15" s="130">
        <f>'FF - r0'!B15</f>
        <v>6.9138099999999994E-2</v>
      </c>
      <c r="FD15" s="130">
        <f>'FF - r0'!C15</f>
        <v>5.3328800000000003E-2</v>
      </c>
      <c r="FE15" s="130">
        <f>'FF - r0'!D15</f>
        <v>1.75003E-2</v>
      </c>
      <c r="FF15" s="130">
        <f>'FF - r0'!E15</f>
        <v>8.8069999999999999E-4</v>
      </c>
      <c r="FG15" s="130">
        <f>'FF - r0'!F15</f>
        <v>1.0108999999999999E-3</v>
      </c>
      <c r="FH15" s="130">
        <f>'FF - r0'!G15</f>
        <v>9.5601199999999997E-2</v>
      </c>
      <c r="FI15" s="130">
        <f>'FF - r0'!H15</f>
        <v>4.1780400000000002E-2</v>
      </c>
      <c r="FJ15" s="130">
        <f>'FF - r0'!I15</f>
        <v>3.4625700000000002E-2</v>
      </c>
      <c r="FK15" s="130">
        <f>'FF - r0'!J15</f>
        <v>0.13989470000000001</v>
      </c>
      <c r="FL15" s="130">
        <f>'FF - r0'!K15</f>
        <v>9.9907899999999994E-2</v>
      </c>
    </row>
    <row r="16" spans="1:168" x14ac:dyDescent="0.45">
      <c r="A16" s="63">
        <f t="shared" si="41"/>
        <v>16</v>
      </c>
      <c r="B16" s="137">
        <f t="shared" si="42"/>
        <v>6.5121100000000001E-2</v>
      </c>
      <c r="C16" s="137">
        <f t="shared" si="10"/>
        <v>2.5154099999999999E-2</v>
      </c>
      <c r="D16" s="137">
        <f t="shared" si="11"/>
        <v>8.7457000000000003E-3</v>
      </c>
      <c r="E16" s="137">
        <f t="shared" si="12"/>
        <v>1.047E-3</v>
      </c>
      <c r="F16" s="137">
        <f t="shared" si="13"/>
        <v>9.7050000000000001E-4</v>
      </c>
      <c r="G16" s="137">
        <f t="shared" si="14"/>
        <v>1.042E-4</v>
      </c>
      <c r="H16" s="137">
        <f t="shared" si="15"/>
        <v>1.52888E-2</v>
      </c>
      <c r="I16" s="138"/>
      <c r="J16" s="138">
        <f t="shared" si="16"/>
        <v>16</v>
      </c>
      <c r="K16" s="138">
        <f t="shared" si="17"/>
        <v>5.9627600000000003E-2</v>
      </c>
      <c r="BX16" s="64">
        <f t="shared" si="43"/>
        <v>16</v>
      </c>
      <c r="BY16" s="122">
        <f>B16</f>
        <v>6.5121100000000001E-2</v>
      </c>
      <c r="BZ16" s="122">
        <f t="shared" si="18"/>
        <v>6.5121100000000001E-2</v>
      </c>
      <c r="CA16" s="122">
        <f t="shared" si="19"/>
        <v>5.8973100000000001E-2</v>
      </c>
      <c r="CB16" s="129">
        <f>C16</f>
        <v>2.5154099999999999E-2</v>
      </c>
      <c r="CC16" s="122">
        <f t="shared" si="20"/>
        <v>2.5154099999999999E-2</v>
      </c>
      <c r="CD16" s="122">
        <f t="shared" si="21"/>
        <v>3.3900300000000001E-2</v>
      </c>
      <c r="CE16" s="129">
        <f>D16</f>
        <v>8.7457000000000003E-3</v>
      </c>
      <c r="CF16" s="122">
        <f t="shared" si="22"/>
        <v>8.7457000000000003E-3</v>
      </c>
      <c r="CG16" s="122">
        <f t="shared" si="23"/>
        <v>1.02256E-2</v>
      </c>
      <c r="CH16" s="129">
        <f>E16</f>
        <v>1.047E-3</v>
      </c>
      <c r="CI16" s="122">
        <f t="shared" si="24"/>
        <v>1.047E-3</v>
      </c>
      <c r="CJ16" s="122">
        <f t="shared" si="25"/>
        <v>6.5249999999999998E-4</v>
      </c>
      <c r="CK16" s="129">
        <f>F16</f>
        <v>9.7050000000000001E-4</v>
      </c>
      <c r="CL16" s="122">
        <f t="shared" si="26"/>
        <v>9.7050000000000001E-4</v>
      </c>
      <c r="CM16" s="122">
        <f t="shared" si="27"/>
        <v>6.0840000000000004E-4</v>
      </c>
      <c r="CN16" s="129">
        <f>G16</f>
        <v>1.042E-4</v>
      </c>
      <c r="CO16" s="122">
        <f t="shared" si="28"/>
        <v>1.042E-4</v>
      </c>
      <c r="CP16" s="122">
        <f t="shared" si="29"/>
        <v>6.7465499999999998E-2</v>
      </c>
      <c r="CQ16" s="129">
        <f>H16</f>
        <v>1.52888E-2</v>
      </c>
      <c r="CR16" s="122">
        <f t="shared" si="30"/>
        <v>1.52888E-2</v>
      </c>
      <c r="CS16" s="122">
        <f t="shared" si="31"/>
        <v>3.2342000000000003E-2</v>
      </c>
      <c r="CT16" s="141">
        <f>J16</f>
        <v>16</v>
      </c>
      <c r="CU16" s="122">
        <f t="shared" si="57"/>
        <v>2.7399999999999999E-5</v>
      </c>
      <c r="CV16" s="122">
        <f t="shared" si="58"/>
        <v>0.10965220000000001</v>
      </c>
      <c r="CW16" s="141">
        <f>K16</f>
        <v>5.9627600000000003E-2</v>
      </c>
      <c r="CX16" s="122">
        <f>B16</f>
        <v>6.5121100000000001E-2</v>
      </c>
      <c r="CY16" s="122">
        <f t="shared" si="59"/>
        <v>7.7388700000000005E-2</v>
      </c>
      <c r="DF16" s="64">
        <f t="shared" si="44"/>
        <v>16</v>
      </c>
      <c r="DG16" s="137">
        <f t="shared" si="45"/>
        <v>6.5121100000000001E-2</v>
      </c>
      <c r="DH16" s="137">
        <f t="shared" si="46"/>
        <v>2.5154099999999999E-2</v>
      </c>
      <c r="DI16" s="137">
        <f t="shared" si="47"/>
        <v>8.7457000000000003E-3</v>
      </c>
      <c r="DJ16" s="137">
        <f t="shared" si="48"/>
        <v>1.047E-3</v>
      </c>
      <c r="DK16" s="137">
        <f t="shared" si="49"/>
        <v>9.7050000000000001E-4</v>
      </c>
      <c r="DL16" s="137">
        <f t="shared" si="50"/>
        <v>1.042E-4</v>
      </c>
      <c r="DM16" s="137">
        <f t="shared" si="51"/>
        <v>1.52888E-2</v>
      </c>
      <c r="DN16" s="137"/>
      <c r="DO16" s="137">
        <f t="shared" si="52"/>
        <v>16</v>
      </c>
      <c r="DP16" s="137">
        <f t="shared" si="53"/>
        <v>5.9627629019821007E-2</v>
      </c>
      <c r="DQ16" s="32"/>
      <c r="DR16" s="64">
        <f t="shared" si="54"/>
        <v>16</v>
      </c>
      <c r="DS16" s="137">
        <f>ROUND(EE16 / EE$3, 7)</f>
        <v>6.5121100000000001E-2</v>
      </c>
      <c r="DT16" s="137">
        <f>ROUND(EF16 / EF$3, 7)</f>
        <v>2.5154099999999999E-2</v>
      </c>
      <c r="DU16" s="137">
        <f>ROUND(EG16 / EG$3, 7)</f>
        <v>8.7457000000000003E-3</v>
      </c>
      <c r="DV16" s="137">
        <f>ROUND(EH16 / EH$3, 7)</f>
        <v>1.047E-3</v>
      </c>
      <c r="DW16" s="137">
        <f>ROUND(EI16 / EI$3, 7)</f>
        <v>9.7050000000000001E-4</v>
      </c>
      <c r="DX16" s="137">
        <f>ROUND(EJ16 / EJ$3, 7)</f>
        <v>1.042E-4</v>
      </c>
      <c r="DY16" s="137">
        <f>ROUND(EK16 / EK$3, 7)</f>
        <v>1.52888E-2</v>
      </c>
      <c r="DZ16" s="137"/>
      <c r="EA16" s="137">
        <f t="shared" si="40"/>
        <v>2.7399999999999999E-5</v>
      </c>
      <c r="EB16" s="137">
        <f t="shared" si="40"/>
        <v>3.746E-4</v>
      </c>
      <c r="ED16" s="64">
        <f t="shared" si="55"/>
        <v>16</v>
      </c>
      <c r="EE16" s="137">
        <f>FC16 * EQ16</f>
        <v>5.9627629019821007E-2</v>
      </c>
      <c r="EF16" s="137">
        <f>FD16 * ER16</f>
        <v>3.0247022737276232E-2</v>
      </c>
      <c r="EG16" s="137">
        <f>FE16 * ES16</f>
        <v>9.0356917640271543E-3</v>
      </c>
      <c r="EH16" s="137">
        <f>FF16 * ET16</f>
        <v>5.9067746751294953E-4</v>
      </c>
      <c r="EI16" s="137">
        <f>FG16 * EU16</f>
        <v>5.7872431020529794E-4</v>
      </c>
      <c r="EJ16" s="137">
        <f>FH16 * EV16</f>
        <v>6.7823429001191274E-2</v>
      </c>
      <c r="EK16" s="137">
        <f>FI16 * EW16</f>
        <v>3.0289142535180152E-2</v>
      </c>
      <c r="EL16" s="137"/>
      <c r="EM16" s="137">
        <f>FJ16 * EY16</f>
        <v>6.7645126072885697E-2</v>
      </c>
      <c r="EN16" s="137">
        <f>FK16 * EZ16</f>
        <v>0.4001538622706568</v>
      </c>
      <c r="EP16" s="64">
        <f t="shared" si="56"/>
        <v>16</v>
      </c>
      <c r="EQ16" s="131">
        <f>IFERROR('TLF GC - r0'!CQ16 / 'TLF GC - r0'!CP16, EQ17)</f>
        <v>1.0110987724881515</v>
      </c>
      <c r="ER16" s="131">
        <f>IFERROR('TLF GC - r0'!CS16 / 'TLF GC - r0'!CR16, ER17)</f>
        <v>0.89223466273974661</v>
      </c>
      <c r="ES16" s="131">
        <f>IFERROR('TLF GC - r0'!CU16 / 'TLF GC - r0'!CT16, ES17)</f>
        <v>0.88363438468423905</v>
      </c>
      <c r="ET16" s="131">
        <f>IFERROR('TLF GC - r0'!CW16 / 'TLF GC - r0'!CV16, ET17)</f>
        <v>0.90525282377463534</v>
      </c>
      <c r="EU16" s="131">
        <f>IFERROR('TLF GC - r0'!CY16 / 'TLF GC - r0'!CX16, EU17)</f>
        <v>0.95122338955505903</v>
      </c>
      <c r="EV16" s="131">
        <f>IFERROR('TLF GC - r0'!DA16 / 'TLF GC - r0'!CZ16, EV17)</f>
        <v>1.0053053634997335</v>
      </c>
      <c r="EW16" s="131">
        <f>IFERROR('TLF GC - r0'!DC16 / 'TLF GC - r0'!DB16, EW17)</f>
        <v>0.93652657643869119</v>
      </c>
      <c r="EX16" s="131"/>
      <c r="EY16" s="131">
        <f>IFERROR('TLF GC - r0'!DE16 / 'TLF GC - r0'!DD16, EY17)</f>
        <v>2.5523091694638707</v>
      </c>
      <c r="EZ16" s="131">
        <f>IFERROR('TLF GC - r0'!DG16 / 'TLF GC - r0'!DF16, EZ17)</f>
        <v>3.6493008099304598</v>
      </c>
      <c r="FB16" s="132">
        <f>'FF - r0'!A16</f>
        <v>16</v>
      </c>
      <c r="FC16" s="130">
        <f>'FF - r0'!B16</f>
        <v>5.8973100000000001E-2</v>
      </c>
      <c r="FD16" s="130">
        <f>'FF - r0'!C16</f>
        <v>3.3900300000000001E-2</v>
      </c>
      <c r="FE16" s="130">
        <f>'FF - r0'!D16</f>
        <v>1.02256E-2</v>
      </c>
      <c r="FF16" s="130">
        <f>'FF - r0'!E16</f>
        <v>6.5249999999999998E-4</v>
      </c>
      <c r="FG16" s="130">
        <f>'FF - r0'!F16</f>
        <v>6.0840000000000004E-4</v>
      </c>
      <c r="FH16" s="130">
        <f>'FF - r0'!G16</f>
        <v>6.7465499999999998E-2</v>
      </c>
      <c r="FI16" s="130">
        <f>'FF - r0'!H16</f>
        <v>3.2342000000000003E-2</v>
      </c>
      <c r="FJ16" s="130">
        <f>'FF - r0'!I16</f>
        <v>2.6503499999999999E-2</v>
      </c>
      <c r="FK16" s="130">
        <f>'FF - r0'!J16</f>
        <v>0.10965220000000001</v>
      </c>
      <c r="FL16" s="130">
        <f>'FF - r0'!K16</f>
        <v>7.7388700000000005E-2</v>
      </c>
    </row>
    <row r="17" spans="1:168" x14ac:dyDescent="0.45">
      <c r="A17" s="63">
        <f t="shared" si="41"/>
        <v>18</v>
      </c>
      <c r="B17" s="137">
        <f t="shared" si="42"/>
        <v>5.5459700000000001E-2</v>
      </c>
      <c r="C17" s="137">
        <f t="shared" si="10"/>
        <v>1.52374E-2</v>
      </c>
      <c r="D17" s="137">
        <f t="shared" si="11"/>
        <v>6.6435000000000001E-3</v>
      </c>
      <c r="E17" s="137">
        <f t="shared" si="12"/>
        <v>8.4690000000000004E-4</v>
      </c>
      <c r="F17" s="137">
        <f t="shared" si="13"/>
        <v>5.9480000000000004E-4</v>
      </c>
      <c r="G17" s="137">
        <f t="shared" si="14"/>
        <v>6.9900000000000005E-5</v>
      </c>
      <c r="H17" s="137">
        <f t="shared" si="15"/>
        <v>9.9295000000000008E-3</v>
      </c>
      <c r="I17" s="138"/>
      <c r="J17" s="138">
        <f t="shared" si="16"/>
        <v>18</v>
      </c>
      <c r="K17" s="138">
        <f t="shared" si="17"/>
        <v>5.0781300000000001E-2</v>
      </c>
      <c r="BX17" s="64">
        <f t="shared" si="43"/>
        <v>18</v>
      </c>
      <c r="BY17" s="122">
        <f>B17</f>
        <v>5.5459700000000001E-2</v>
      </c>
      <c r="BZ17" s="122">
        <f t="shared" si="18"/>
        <v>5.5459700000000001E-2</v>
      </c>
      <c r="CA17" s="122">
        <f t="shared" si="19"/>
        <v>4.9641200000000003E-2</v>
      </c>
      <c r="CB17" s="129">
        <f>C17</f>
        <v>1.52374E-2</v>
      </c>
      <c r="CC17" s="122">
        <f t="shared" si="20"/>
        <v>1.52374E-2</v>
      </c>
      <c r="CD17" s="122">
        <f t="shared" si="21"/>
        <v>2.0861299999999999E-2</v>
      </c>
      <c r="CE17" s="129">
        <f>D17</f>
        <v>6.6435000000000001E-3</v>
      </c>
      <c r="CF17" s="122">
        <f t="shared" si="22"/>
        <v>6.6435000000000001E-3</v>
      </c>
      <c r="CG17" s="122">
        <f t="shared" si="23"/>
        <v>7.3471999999999999E-3</v>
      </c>
      <c r="CH17" s="129">
        <f>E17</f>
        <v>8.4690000000000004E-4</v>
      </c>
      <c r="CI17" s="122">
        <f t="shared" si="24"/>
        <v>8.4690000000000004E-4</v>
      </c>
      <c r="CJ17" s="122">
        <f t="shared" si="25"/>
        <v>5.3709999999999999E-4</v>
      </c>
      <c r="CK17" s="129">
        <f>F17</f>
        <v>5.9480000000000004E-4</v>
      </c>
      <c r="CL17" s="122">
        <f t="shared" si="26"/>
        <v>5.9480000000000004E-4</v>
      </c>
      <c r="CM17" s="122">
        <f t="shared" si="27"/>
        <v>4.2769999999999999E-4</v>
      </c>
      <c r="CN17" s="129">
        <f>G17</f>
        <v>6.9900000000000005E-5</v>
      </c>
      <c r="CO17" s="122">
        <f t="shared" si="28"/>
        <v>6.9900000000000005E-5</v>
      </c>
      <c r="CP17" s="122">
        <f t="shared" si="29"/>
        <v>5.0729000000000003E-2</v>
      </c>
      <c r="CQ17" s="129">
        <f>H17</f>
        <v>9.9295000000000008E-3</v>
      </c>
      <c r="CR17" s="122">
        <f t="shared" si="30"/>
        <v>9.9295000000000008E-3</v>
      </c>
      <c r="CS17" s="122">
        <f t="shared" si="31"/>
        <v>2.0693E-2</v>
      </c>
      <c r="CT17" s="141">
        <f>J17</f>
        <v>18</v>
      </c>
      <c r="CU17" s="122">
        <f t="shared" si="57"/>
        <v>1.6099999999999998E-5</v>
      </c>
      <c r="CV17" s="122">
        <f t="shared" si="58"/>
        <v>9.91229E-2</v>
      </c>
      <c r="CW17" s="141">
        <f>K17</f>
        <v>5.0781300000000001E-2</v>
      </c>
      <c r="CX17" s="122">
        <f>B17</f>
        <v>5.5459700000000001E-2</v>
      </c>
      <c r="CY17" s="122">
        <f t="shared" si="59"/>
        <v>6.2864799999999998E-2</v>
      </c>
      <c r="DF17" s="64">
        <f t="shared" si="44"/>
        <v>18</v>
      </c>
      <c r="DG17" s="137">
        <f t="shared" si="45"/>
        <v>5.5459700000000001E-2</v>
      </c>
      <c r="DH17" s="137">
        <f t="shared" si="46"/>
        <v>1.52374E-2</v>
      </c>
      <c r="DI17" s="137">
        <f t="shared" si="47"/>
        <v>6.6435000000000001E-3</v>
      </c>
      <c r="DJ17" s="137">
        <f t="shared" si="48"/>
        <v>8.4690000000000004E-4</v>
      </c>
      <c r="DK17" s="137">
        <f t="shared" si="49"/>
        <v>5.9480000000000004E-4</v>
      </c>
      <c r="DL17" s="137">
        <f t="shared" si="50"/>
        <v>6.9900000000000005E-5</v>
      </c>
      <c r="DM17" s="137">
        <f t="shared" si="51"/>
        <v>9.9295000000000008E-3</v>
      </c>
      <c r="DN17" s="137"/>
      <c r="DO17" s="137">
        <f t="shared" si="52"/>
        <v>18</v>
      </c>
      <c r="DP17" s="137">
        <f t="shared" si="53"/>
        <v>5.0781298042150515E-2</v>
      </c>
      <c r="DQ17" s="32"/>
      <c r="DR17" s="64">
        <f t="shared" si="54"/>
        <v>18</v>
      </c>
      <c r="DS17" s="137">
        <f>ROUND(EE17 / EE$3, 7)</f>
        <v>5.5459700000000001E-2</v>
      </c>
      <c r="DT17" s="137">
        <f>ROUND(EF17 / EF$3, 7)</f>
        <v>1.52374E-2</v>
      </c>
      <c r="DU17" s="137">
        <f>ROUND(EG17 / EG$3, 7)</f>
        <v>6.6435000000000001E-3</v>
      </c>
      <c r="DV17" s="137">
        <f>ROUND(EH17 / EH$3, 7)</f>
        <v>8.4690000000000004E-4</v>
      </c>
      <c r="DW17" s="137">
        <f>ROUND(EI17 / EI$3, 7)</f>
        <v>5.9480000000000004E-4</v>
      </c>
      <c r="DX17" s="137">
        <f>ROUND(EJ17 / EJ$3, 7)</f>
        <v>6.9900000000000005E-5</v>
      </c>
      <c r="DY17" s="137">
        <f>ROUND(EK17 / EK$3, 7)</f>
        <v>9.9295000000000008E-3</v>
      </c>
      <c r="DZ17" s="137"/>
      <c r="EA17" s="137">
        <f t="shared" si="40"/>
        <v>1.6099999999999998E-5</v>
      </c>
      <c r="EB17" s="137">
        <f t="shared" si="40"/>
        <v>2.2130000000000001E-4</v>
      </c>
      <c r="ED17" s="64">
        <f t="shared" si="55"/>
        <v>18</v>
      </c>
      <c r="EE17" s="137">
        <f>FC17 * EQ17</f>
        <v>5.0781298042150515E-2</v>
      </c>
      <c r="EF17" s="137">
        <f>FD17 * ER17</f>
        <v>1.8322424566443504E-2</v>
      </c>
      <c r="EG17" s="137">
        <f>FE17 * ES17</f>
        <v>6.8638011489782075E-3</v>
      </c>
      <c r="EH17" s="137">
        <f>FF17 * ET17</f>
        <v>4.7778291791802685E-4</v>
      </c>
      <c r="EI17" s="137">
        <f>FG17 * EU17</f>
        <v>3.5471830457609992E-4</v>
      </c>
      <c r="EJ17" s="137">
        <f>FH17 * EV17</f>
        <v>4.5519002409694802E-2</v>
      </c>
      <c r="EK17" s="137">
        <f>FI17 * EW17</f>
        <v>1.9671660921927375E-2</v>
      </c>
      <c r="EL17" s="137"/>
      <c r="EM17" s="137">
        <f>FJ17 * EY17</f>
        <v>3.9559709426298675E-2</v>
      </c>
      <c r="EN17" s="137">
        <f>FK17 * EZ17</f>
        <v>0.23634742234969255</v>
      </c>
      <c r="EP17" s="64">
        <f t="shared" si="56"/>
        <v>18</v>
      </c>
      <c r="EQ17" s="131">
        <f>IFERROR('TLF GC - r0'!CQ17 / 'TLF GC - r0'!CP17, EQ18)</f>
        <v>1.0229667703873095</v>
      </c>
      <c r="ER17" s="131">
        <f>IFERROR('TLF GC - r0'!CS17 / 'TLF GC - r0'!CR17, ER18)</f>
        <v>0.87829735282285881</v>
      </c>
      <c r="ES17" s="131">
        <f>IFERROR('TLF GC - r0'!CU17 / 'TLF GC - r0'!CT17, ES18)</f>
        <v>0.9342063846061367</v>
      </c>
      <c r="ET17" s="131">
        <f>IFERROR('TLF GC - r0'!CW17 / 'TLF GC - r0'!CV17, ET18)</f>
        <v>0.88956045041524268</v>
      </c>
      <c r="EU17" s="131">
        <f>IFERROR('TLF GC - r0'!CY17 / 'TLF GC - r0'!CX17, EU18)</f>
        <v>0.82936241425321477</v>
      </c>
      <c r="EV17" s="131">
        <f>IFERROR('TLF GC - r0'!DA17 / 'TLF GC - r0'!CZ17, EV18)</f>
        <v>0.89729745135316674</v>
      </c>
      <c r="EW17" s="131">
        <f>IFERROR('TLF GC - r0'!DC17 / 'TLF GC - r0'!DB17, EW18)</f>
        <v>0.95064325723323717</v>
      </c>
      <c r="EX17" s="131"/>
      <c r="EY17" s="131">
        <f>IFERROR('TLF GC - r0'!DE17 / 'TLF GC - r0'!DD17, EY18)</f>
        <v>1.7907208395219283</v>
      </c>
      <c r="EZ17" s="131">
        <f>IFERROR('TLF GC - r0'!DG17 / 'TLF GC - r0'!DF17, EZ18)</f>
        <v>2.3843876879075627</v>
      </c>
      <c r="FB17" s="132">
        <f>'FF - r0'!A17</f>
        <v>18</v>
      </c>
      <c r="FC17" s="130">
        <f>'FF - r0'!B17</f>
        <v>4.9641200000000003E-2</v>
      </c>
      <c r="FD17" s="130">
        <f>'FF - r0'!C17</f>
        <v>2.0861299999999999E-2</v>
      </c>
      <c r="FE17" s="130">
        <f>'FF - r0'!D17</f>
        <v>7.3471999999999999E-3</v>
      </c>
      <c r="FF17" s="130">
        <f>'FF - r0'!E17</f>
        <v>5.3709999999999999E-4</v>
      </c>
      <c r="FG17" s="130">
        <f>'FF - r0'!F17</f>
        <v>4.2769999999999999E-4</v>
      </c>
      <c r="FH17" s="130">
        <f>'FF - r0'!G17</f>
        <v>5.0729000000000003E-2</v>
      </c>
      <c r="FI17" s="130">
        <f>'FF - r0'!H17</f>
        <v>2.0693E-2</v>
      </c>
      <c r="FJ17" s="130">
        <f>'FF - r0'!I17</f>
        <v>2.20915E-2</v>
      </c>
      <c r="FK17" s="130">
        <f>'FF - r0'!J17</f>
        <v>9.91229E-2</v>
      </c>
      <c r="FL17" s="130">
        <f>'FF - r0'!K17</f>
        <v>6.2864799999999998E-2</v>
      </c>
    </row>
    <row r="18" spans="1:168" x14ac:dyDescent="0.45">
      <c r="A18" s="63">
        <f t="shared" si="41"/>
        <v>20</v>
      </c>
      <c r="B18" s="137">
        <f t="shared" si="42"/>
        <v>4.8334000000000002E-2</v>
      </c>
      <c r="C18" s="137">
        <f t="shared" si="10"/>
        <v>1.1023700000000001E-2</v>
      </c>
      <c r="D18" s="137">
        <f t="shared" si="11"/>
        <v>5.117E-3</v>
      </c>
      <c r="E18" s="137">
        <f t="shared" si="12"/>
        <v>6.8729999999999996E-4</v>
      </c>
      <c r="F18" s="137">
        <f t="shared" si="13"/>
        <v>3.6910000000000003E-4</v>
      </c>
      <c r="G18" s="137">
        <f t="shared" si="14"/>
        <v>5.1799999999999999E-5</v>
      </c>
      <c r="H18" s="137">
        <f t="shared" si="15"/>
        <v>6.8358000000000004E-3</v>
      </c>
      <c r="I18" s="138"/>
      <c r="J18" s="138">
        <f t="shared" si="16"/>
        <v>20</v>
      </c>
      <c r="K18" s="138">
        <f t="shared" si="17"/>
        <v>4.4256700000000003E-2</v>
      </c>
      <c r="BX18" s="64">
        <f t="shared" si="43"/>
        <v>20</v>
      </c>
      <c r="BY18" s="122">
        <f>B18</f>
        <v>4.8334000000000002E-2</v>
      </c>
      <c r="BZ18" s="122">
        <f t="shared" si="18"/>
        <v>4.8334000000000002E-2</v>
      </c>
      <c r="CA18" s="122">
        <f t="shared" si="19"/>
        <v>4.2523600000000002E-2</v>
      </c>
      <c r="CB18" s="129">
        <f>C18</f>
        <v>1.1023700000000001E-2</v>
      </c>
      <c r="CC18" s="122">
        <f t="shared" si="20"/>
        <v>1.1023700000000001E-2</v>
      </c>
      <c r="CD18" s="122">
        <f t="shared" si="21"/>
        <v>1.4496200000000001E-2</v>
      </c>
      <c r="CE18" s="129">
        <f>D18</f>
        <v>5.117E-3</v>
      </c>
      <c r="CF18" s="122">
        <f t="shared" si="22"/>
        <v>5.117E-3</v>
      </c>
      <c r="CG18" s="122">
        <f t="shared" si="23"/>
        <v>5.4568999999999998E-3</v>
      </c>
      <c r="CH18" s="129">
        <f>E18</f>
        <v>6.8729999999999996E-4</v>
      </c>
      <c r="CI18" s="122">
        <f t="shared" si="24"/>
        <v>6.8729999999999996E-4</v>
      </c>
      <c r="CJ18" s="122">
        <f t="shared" si="25"/>
        <v>4.4329999999999999E-4</v>
      </c>
      <c r="CK18" s="129">
        <f>F18</f>
        <v>3.6910000000000003E-4</v>
      </c>
      <c r="CL18" s="122">
        <f t="shared" si="26"/>
        <v>3.6910000000000003E-4</v>
      </c>
      <c r="CM18" s="122">
        <f t="shared" si="27"/>
        <v>2.898E-4</v>
      </c>
      <c r="CN18" s="129">
        <f>G18</f>
        <v>5.1799999999999999E-5</v>
      </c>
      <c r="CO18" s="122">
        <f t="shared" si="28"/>
        <v>5.1799999999999999E-5</v>
      </c>
      <c r="CP18" s="122">
        <f t="shared" si="29"/>
        <v>3.9467299999999997E-2</v>
      </c>
      <c r="CQ18" s="129">
        <f>H18</f>
        <v>6.8358000000000004E-3</v>
      </c>
      <c r="CR18" s="122">
        <f t="shared" si="30"/>
        <v>6.8358000000000004E-3</v>
      </c>
      <c r="CS18" s="122">
        <f t="shared" si="31"/>
        <v>1.5148500000000001E-2</v>
      </c>
      <c r="CT18" s="141">
        <f>J18</f>
        <v>20</v>
      </c>
      <c r="CU18" s="122">
        <f t="shared" si="57"/>
        <v>1.4100000000000001E-5</v>
      </c>
      <c r="CV18" s="122">
        <f t="shared" si="58"/>
        <v>8.8721499999999995E-2</v>
      </c>
      <c r="CW18" s="141">
        <f>K18</f>
        <v>4.4256700000000003E-2</v>
      </c>
      <c r="CX18" s="122">
        <f>B18</f>
        <v>4.8334000000000002E-2</v>
      </c>
      <c r="CY18" s="122">
        <f t="shared" si="59"/>
        <v>5.3258199999999999E-2</v>
      </c>
      <c r="DF18" s="64">
        <f t="shared" si="44"/>
        <v>20</v>
      </c>
      <c r="DG18" s="137">
        <f t="shared" si="45"/>
        <v>4.8334000000000002E-2</v>
      </c>
      <c r="DH18" s="137">
        <f t="shared" si="46"/>
        <v>1.1023700000000001E-2</v>
      </c>
      <c r="DI18" s="137">
        <f t="shared" si="47"/>
        <v>5.117E-3</v>
      </c>
      <c r="DJ18" s="137">
        <f t="shared" si="48"/>
        <v>6.8729999999999996E-4</v>
      </c>
      <c r="DK18" s="137">
        <f t="shared" si="49"/>
        <v>3.6910000000000003E-4</v>
      </c>
      <c r="DL18" s="137">
        <f t="shared" si="50"/>
        <v>5.1799999999999999E-5</v>
      </c>
      <c r="DM18" s="137">
        <f t="shared" si="51"/>
        <v>6.8358000000000004E-3</v>
      </c>
      <c r="DN18" s="137"/>
      <c r="DO18" s="137">
        <f t="shared" si="52"/>
        <v>20</v>
      </c>
      <c r="DP18" s="137">
        <f t="shared" si="53"/>
        <v>4.4256693749901044E-2</v>
      </c>
      <c r="DQ18" s="32"/>
      <c r="DR18" s="64">
        <f t="shared" si="54"/>
        <v>20</v>
      </c>
      <c r="DS18" s="137">
        <f>ROUND(EE18 / EE$3, 7)</f>
        <v>4.8334000000000002E-2</v>
      </c>
      <c r="DT18" s="137">
        <f>ROUND(EF18 / EF$3, 7)</f>
        <v>1.1023700000000001E-2</v>
      </c>
      <c r="DU18" s="137">
        <f>ROUND(EG18 / EG$3, 7)</f>
        <v>5.117E-3</v>
      </c>
      <c r="DV18" s="137">
        <f>ROUND(EH18 / EH$3, 7)</f>
        <v>6.8729999999999996E-4</v>
      </c>
      <c r="DW18" s="137">
        <f>ROUND(EI18 / EI$3, 7)</f>
        <v>3.6910000000000003E-4</v>
      </c>
      <c r="DX18" s="137">
        <f>ROUND(EJ18 / EJ$3, 7)</f>
        <v>5.1799999999999999E-5</v>
      </c>
      <c r="DY18" s="137">
        <f>ROUND(EK18 / EK$3, 7)</f>
        <v>6.8358000000000004E-3</v>
      </c>
      <c r="DZ18" s="137"/>
      <c r="EA18" s="137">
        <f t="shared" si="40"/>
        <v>1.4100000000000001E-5</v>
      </c>
      <c r="EB18" s="137">
        <f t="shared" si="40"/>
        <v>1.6000000000000001E-4</v>
      </c>
      <c r="ED18" s="64">
        <f t="shared" si="55"/>
        <v>20</v>
      </c>
      <c r="EE18" s="137">
        <f>FC18 * EQ18</f>
        <v>4.4256693749901044E-2</v>
      </c>
      <c r="EF18" s="137">
        <f>FD18 * ER18</f>
        <v>1.3255610647867608E-2</v>
      </c>
      <c r="EG18" s="137">
        <f>FE18 * ES18</f>
        <v>5.2866982562371004E-3</v>
      </c>
      <c r="EH18" s="137">
        <f>FF18 * ET18</f>
        <v>3.8772924924927488E-4</v>
      </c>
      <c r="EI18" s="137">
        <f>FG18 * EU18</f>
        <v>2.2010977877126708E-4</v>
      </c>
      <c r="EJ18" s="137">
        <f>FH18 * EV18</f>
        <v>3.3734329980396958E-2</v>
      </c>
      <c r="EK18" s="137">
        <f>FI18 * EW18</f>
        <v>1.3542612920140083E-2</v>
      </c>
      <c r="EL18" s="137"/>
      <c r="EM18" s="137">
        <f>FJ18 * EY18</f>
        <v>3.4799501328301306E-2</v>
      </c>
      <c r="EN18" s="137">
        <f>FK18 * EZ18</f>
        <v>0.17088060321412091</v>
      </c>
      <c r="EP18" s="64">
        <f t="shared" si="56"/>
        <v>20</v>
      </c>
      <c r="EQ18" s="131">
        <f>IFERROR('TLF GC - r0'!CQ18 / 'TLF GC - r0'!CP18, EQ19)</f>
        <v>1.0407560448762814</v>
      </c>
      <c r="ER18" s="131">
        <f>IFERROR('TLF GC - r0'!CS18 / 'TLF GC - r0'!CR18, ER19)</f>
        <v>0.91441968570160503</v>
      </c>
      <c r="ES18" s="131">
        <f>IFERROR('TLF GC - r0'!CU18 / 'TLF GC - r0'!CT18, ES19)</f>
        <v>0.96880981074183159</v>
      </c>
      <c r="ET18" s="131">
        <f>IFERROR('TLF GC - r0'!CW18 / 'TLF GC - r0'!CV18, ET19)</f>
        <v>0.87464301657855825</v>
      </c>
      <c r="EU18" s="131">
        <f>IFERROR('TLF GC - r0'!CY18 / 'TLF GC - r0'!CX18, EU19)</f>
        <v>0.75952304613963795</v>
      </c>
      <c r="EV18" s="131">
        <f>IFERROR('TLF GC - r0'!DA18 / 'TLF GC - r0'!CZ18, EV19)</f>
        <v>0.85474126632419656</v>
      </c>
      <c r="EW18" s="131">
        <f>IFERROR('TLF GC - r0'!DC18 / 'TLF GC - r0'!DB18, EW19)</f>
        <v>0.89399035681025063</v>
      </c>
      <c r="EX18" s="131"/>
      <c r="EY18" s="131">
        <f>IFERROR('TLF GC - r0'!DE18 / 'TLF GC - r0'!DD18, EY19)</f>
        <v>1.8414675504585907</v>
      </c>
      <c r="EZ18" s="131">
        <f>IFERROR('TLF GC - r0'!DG18 / 'TLF GC - r0'!DF18, EZ19)</f>
        <v>1.9260337484614318</v>
      </c>
      <c r="FB18" s="132">
        <f>'FF - r0'!A18</f>
        <v>20</v>
      </c>
      <c r="FC18" s="130">
        <f>'FF - r0'!B18</f>
        <v>4.2523600000000002E-2</v>
      </c>
      <c r="FD18" s="130">
        <f>'FF - r0'!C18</f>
        <v>1.4496200000000001E-2</v>
      </c>
      <c r="FE18" s="130">
        <f>'FF - r0'!D18</f>
        <v>5.4568999999999998E-3</v>
      </c>
      <c r="FF18" s="130">
        <f>'FF - r0'!E18</f>
        <v>4.4329999999999999E-4</v>
      </c>
      <c r="FG18" s="130">
        <f>'FF - r0'!F18</f>
        <v>2.898E-4</v>
      </c>
      <c r="FH18" s="130">
        <f>'FF - r0'!G18</f>
        <v>3.9467299999999997E-2</v>
      </c>
      <c r="FI18" s="130">
        <f>'FF - r0'!H18</f>
        <v>1.5148500000000001E-2</v>
      </c>
      <c r="FJ18" s="130">
        <f>'FF - r0'!I18</f>
        <v>1.88977E-2</v>
      </c>
      <c r="FK18" s="130">
        <f>'FF - r0'!J18</f>
        <v>8.8721499999999995E-2</v>
      </c>
      <c r="FL18" s="130">
        <f>'FF - r0'!K18</f>
        <v>5.3258199999999999E-2</v>
      </c>
    </row>
    <row r="19" spans="1:168" x14ac:dyDescent="0.45">
      <c r="A19" s="63">
        <f t="shared" si="41"/>
        <v>22</v>
      </c>
      <c r="B19" s="137">
        <f t="shared" si="42"/>
        <v>4.1291300000000003E-2</v>
      </c>
      <c r="C19" s="137">
        <f t="shared" si="10"/>
        <v>8.2234000000000005E-3</v>
      </c>
      <c r="D19" s="137">
        <f t="shared" si="11"/>
        <v>4.0274999999999998E-3</v>
      </c>
      <c r="E19" s="137">
        <f t="shared" si="12"/>
        <v>5.5619999999999997E-4</v>
      </c>
      <c r="F19" s="137">
        <f t="shared" si="13"/>
        <v>2.065E-4</v>
      </c>
      <c r="G19" s="137">
        <f t="shared" si="14"/>
        <v>4.1300000000000001E-5</v>
      </c>
      <c r="H19" s="137">
        <f t="shared" si="15"/>
        <v>4.2446999999999997E-3</v>
      </c>
      <c r="I19" s="138"/>
      <c r="J19" s="138">
        <f t="shared" si="16"/>
        <v>22</v>
      </c>
      <c r="K19" s="138">
        <f t="shared" si="17"/>
        <v>3.7808099999999997E-2</v>
      </c>
      <c r="BX19" s="64">
        <f t="shared" si="43"/>
        <v>22</v>
      </c>
      <c r="BY19" s="122">
        <f>B19</f>
        <v>4.1291300000000003E-2</v>
      </c>
      <c r="BZ19" s="122">
        <f t="shared" si="18"/>
        <v>4.1291300000000003E-2</v>
      </c>
      <c r="CA19" s="122">
        <f t="shared" si="19"/>
        <v>3.7147800000000002E-2</v>
      </c>
      <c r="CB19" s="129">
        <f>C19</f>
        <v>8.2234000000000005E-3</v>
      </c>
      <c r="CC19" s="122">
        <f t="shared" si="20"/>
        <v>8.2234000000000005E-3</v>
      </c>
      <c r="CD19" s="122">
        <f t="shared" si="21"/>
        <v>1.02501E-2</v>
      </c>
      <c r="CE19" s="129">
        <f>D19</f>
        <v>4.0274999999999998E-3</v>
      </c>
      <c r="CF19" s="122">
        <f t="shared" si="22"/>
        <v>4.0274999999999998E-3</v>
      </c>
      <c r="CG19" s="122">
        <f t="shared" si="23"/>
        <v>4.1701000000000004E-3</v>
      </c>
      <c r="CH19" s="129">
        <f>E19</f>
        <v>5.5619999999999997E-4</v>
      </c>
      <c r="CI19" s="122">
        <f t="shared" si="24"/>
        <v>5.5619999999999997E-4</v>
      </c>
      <c r="CJ19" s="122">
        <f t="shared" si="25"/>
        <v>3.5429999999999999E-4</v>
      </c>
      <c r="CK19" s="129">
        <f>F19</f>
        <v>2.065E-4</v>
      </c>
      <c r="CL19" s="122">
        <f t="shared" si="26"/>
        <v>2.065E-4</v>
      </c>
      <c r="CM19" s="122">
        <f t="shared" si="27"/>
        <v>1.827E-4</v>
      </c>
      <c r="CN19" s="129">
        <f>G19</f>
        <v>4.1300000000000001E-5</v>
      </c>
      <c r="CO19" s="122">
        <f t="shared" si="28"/>
        <v>4.1300000000000001E-5</v>
      </c>
      <c r="CP19" s="122">
        <f t="shared" si="29"/>
        <v>2.8773099999999999E-2</v>
      </c>
      <c r="CQ19" s="129">
        <f>H19</f>
        <v>4.2446999999999997E-3</v>
      </c>
      <c r="CR19" s="122">
        <f t="shared" si="30"/>
        <v>4.2446999999999997E-3</v>
      </c>
      <c r="CS19" s="122">
        <f t="shared" si="31"/>
        <v>1.07676E-2</v>
      </c>
      <c r="CT19" s="141">
        <f>J19</f>
        <v>22</v>
      </c>
      <c r="CU19" s="122">
        <f t="shared" si="57"/>
        <v>8.8999999999999995E-6</v>
      </c>
      <c r="CV19" s="122">
        <f t="shared" si="58"/>
        <v>7.9857800000000007E-2</v>
      </c>
      <c r="CW19" s="141">
        <f>K19</f>
        <v>3.7808099999999997E-2</v>
      </c>
      <c r="CX19" s="122">
        <f>B19</f>
        <v>4.1291300000000003E-2</v>
      </c>
      <c r="CY19" s="122">
        <f t="shared" si="59"/>
        <v>4.37127E-2</v>
      </c>
      <c r="DF19" s="64">
        <f t="shared" si="44"/>
        <v>22</v>
      </c>
      <c r="DG19" s="137">
        <f t="shared" si="45"/>
        <v>4.1291300000000003E-2</v>
      </c>
      <c r="DH19" s="137">
        <f t="shared" si="46"/>
        <v>8.2234000000000005E-3</v>
      </c>
      <c r="DI19" s="137">
        <f t="shared" si="47"/>
        <v>4.0274999999999998E-3</v>
      </c>
      <c r="DJ19" s="137">
        <f t="shared" si="48"/>
        <v>5.5619999999999997E-4</v>
      </c>
      <c r="DK19" s="137">
        <f t="shared" si="49"/>
        <v>2.065E-4</v>
      </c>
      <c r="DL19" s="137">
        <f t="shared" si="50"/>
        <v>4.1300000000000001E-5</v>
      </c>
      <c r="DM19" s="137">
        <f t="shared" si="51"/>
        <v>4.2446999999999997E-3</v>
      </c>
      <c r="DN19" s="137"/>
      <c r="DO19" s="137">
        <f t="shared" si="52"/>
        <v>22</v>
      </c>
      <c r="DP19" s="137">
        <f t="shared" si="53"/>
        <v>3.7808082577316056E-2</v>
      </c>
      <c r="DQ19" s="32"/>
      <c r="DR19" s="64">
        <f t="shared" si="54"/>
        <v>22</v>
      </c>
      <c r="DS19" s="137">
        <f>ROUND(EE19 / EE$3, 7)</f>
        <v>4.1291300000000003E-2</v>
      </c>
      <c r="DT19" s="137">
        <f>ROUND(EF19 / EF$3, 7)</f>
        <v>8.2234000000000005E-3</v>
      </c>
      <c r="DU19" s="137">
        <f>ROUND(EG19 / EG$3, 7)</f>
        <v>4.0274999999999998E-3</v>
      </c>
      <c r="DV19" s="137">
        <f>ROUND(EH19 / EH$3, 7)</f>
        <v>5.5619999999999997E-4</v>
      </c>
      <c r="DW19" s="137">
        <f>ROUND(EI19 / EI$3, 7)</f>
        <v>2.065E-4</v>
      </c>
      <c r="DX19" s="137">
        <f>ROUND(EJ19 / EJ$3, 7)</f>
        <v>4.1300000000000001E-5</v>
      </c>
      <c r="DY19" s="137">
        <f>ROUND(EK19 / EK$3, 7)</f>
        <v>4.2446999999999997E-3</v>
      </c>
      <c r="DZ19" s="137"/>
      <c r="EA19" s="137">
        <f t="shared" si="40"/>
        <v>8.8999999999999995E-6</v>
      </c>
      <c r="EB19" s="137">
        <f t="shared" si="40"/>
        <v>1.119E-4</v>
      </c>
      <c r="ED19" s="64">
        <f t="shared" si="55"/>
        <v>22</v>
      </c>
      <c r="EE19" s="137">
        <f>FC19 * EQ19</f>
        <v>3.7808082577316056E-2</v>
      </c>
      <c r="EF19" s="137">
        <f>FD19 * ER19</f>
        <v>9.888385100154674E-3</v>
      </c>
      <c r="EG19" s="137">
        <f>FE19 * ES19</f>
        <v>4.161004787913476E-3</v>
      </c>
      <c r="EH19" s="137">
        <f>FF19 * ET19</f>
        <v>3.1380812752208843E-4</v>
      </c>
      <c r="EI19" s="137">
        <f>FG19 * EU19</f>
        <v>1.231519473807327E-4</v>
      </c>
      <c r="EJ19" s="137">
        <f>FH19 * EV19</f>
        <v>2.6904458514617799E-2</v>
      </c>
      <c r="EK19" s="137">
        <f>FI19 * EW19</f>
        <v>8.4092320470302209E-3</v>
      </c>
      <c r="EL19" s="137"/>
      <c r="EM19" s="137">
        <f>FJ19 * EY19</f>
        <v>2.2036388852013613E-2</v>
      </c>
      <c r="EN19" s="137">
        <f>FK19 * EZ19</f>
        <v>0.11951340599445021</v>
      </c>
      <c r="EP19" s="64">
        <f t="shared" si="56"/>
        <v>22</v>
      </c>
      <c r="EQ19" s="131">
        <f>IFERROR('TLF GC - r0'!CQ19 / 'TLF GC - r0'!CP19, EQ20)</f>
        <v>1.0177744732478384</v>
      </c>
      <c r="ER19" s="131">
        <f>IFERROR('TLF GC - r0'!CS19 / 'TLF GC - r0'!CR19, ER20)</f>
        <v>0.96471108576059494</v>
      </c>
      <c r="ES19" s="131">
        <f>IFERROR('TLF GC - r0'!CU19 / 'TLF GC - r0'!CT19, ES20)</f>
        <v>0.99781894628749324</v>
      </c>
      <c r="ET19" s="131">
        <f>IFERROR('TLF GC - r0'!CW19 / 'TLF GC - r0'!CV19, ET20)</f>
        <v>0.88571303280295921</v>
      </c>
      <c r="EU19" s="131">
        <f>IFERROR('TLF GC - r0'!CY19 / 'TLF GC - r0'!CX19, EU20)</f>
        <v>0.67406648812661585</v>
      </c>
      <c r="EV19" s="131">
        <f>IFERROR('TLF GC - r0'!DA19 / 'TLF GC - r0'!CZ19, EV20)</f>
        <v>0.9350559555493777</v>
      </c>
      <c r="EW19" s="131">
        <f>IFERROR('TLF GC - r0'!DC19 / 'TLF GC - r0'!DB19, EW20)</f>
        <v>0.78097552351779598</v>
      </c>
      <c r="EX19" s="131"/>
      <c r="EY19" s="131">
        <f>IFERROR('TLF GC - r0'!DE19 / 'TLF GC - r0'!DD19, EY20)</f>
        <v>1.3576478071388991</v>
      </c>
      <c r="EZ19" s="131">
        <f>IFERROR('TLF GC - r0'!DG19 / 'TLF GC - r0'!DF19, EZ20)</f>
        <v>1.4965777418667956</v>
      </c>
      <c r="FB19" s="132">
        <f>'FF - r0'!A19</f>
        <v>22</v>
      </c>
      <c r="FC19" s="130">
        <f>'FF - r0'!B19</f>
        <v>3.7147800000000002E-2</v>
      </c>
      <c r="FD19" s="130">
        <f>'FF - r0'!C19</f>
        <v>1.02501E-2</v>
      </c>
      <c r="FE19" s="130">
        <f>'FF - r0'!D19</f>
        <v>4.1701000000000004E-3</v>
      </c>
      <c r="FF19" s="130">
        <f>'FF - r0'!E19</f>
        <v>3.5429999999999999E-4</v>
      </c>
      <c r="FG19" s="130">
        <f>'FF - r0'!F19</f>
        <v>1.827E-4</v>
      </c>
      <c r="FH19" s="130">
        <f>'FF - r0'!G19</f>
        <v>2.8773099999999999E-2</v>
      </c>
      <c r="FI19" s="130">
        <f>'FF - r0'!H19</f>
        <v>1.07676E-2</v>
      </c>
      <c r="FJ19" s="130">
        <f>'FF - r0'!I19</f>
        <v>1.6231300000000001E-2</v>
      </c>
      <c r="FK19" s="130">
        <f>'FF - r0'!J19</f>
        <v>7.9857800000000007E-2</v>
      </c>
      <c r="FL19" s="130">
        <f>'FF - r0'!K19</f>
        <v>4.37127E-2</v>
      </c>
    </row>
    <row r="20" spans="1:168" x14ac:dyDescent="0.45">
      <c r="A20" s="63">
        <f t="shared" si="41"/>
        <v>24</v>
      </c>
      <c r="B20" s="137">
        <f t="shared" si="42"/>
        <v>3.4684E-2</v>
      </c>
      <c r="C20" s="137">
        <f t="shared" si="10"/>
        <v>6.2912999999999997E-3</v>
      </c>
      <c r="D20" s="137">
        <f t="shared" si="11"/>
        <v>3.0802E-3</v>
      </c>
      <c r="E20" s="137">
        <f t="shared" si="12"/>
        <v>5.0739999999999997E-4</v>
      </c>
      <c r="F20" s="137">
        <f t="shared" si="13"/>
        <v>1.0849999999999999E-4</v>
      </c>
      <c r="G20" s="137">
        <f t="shared" si="14"/>
        <v>3.3800000000000002E-5</v>
      </c>
      <c r="H20" s="137">
        <f t="shared" si="15"/>
        <v>2.9283E-3</v>
      </c>
      <c r="I20" s="138"/>
      <c r="J20" s="138">
        <f t="shared" si="16"/>
        <v>24</v>
      </c>
      <c r="K20" s="138">
        <f t="shared" si="17"/>
        <v>3.17582E-2</v>
      </c>
      <c r="BX20" s="64">
        <f t="shared" si="43"/>
        <v>24</v>
      </c>
      <c r="BY20" s="122">
        <f>B20</f>
        <v>3.4684E-2</v>
      </c>
      <c r="BZ20" s="122">
        <f t="shared" si="18"/>
        <v>3.4684E-2</v>
      </c>
      <c r="CA20" s="122">
        <f t="shared" si="19"/>
        <v>3.1712600000000001E-2</v>
      </c>
      <c r="CB20" s="129">
        <f>C20</f>
        <v>6.2912999999999997E-3</v>
      </c>
      <c r="CC20" s="122">
        <f t="shared" si="20"/>
        <v>6.2912999999999997E-3</v>
      </c>
      <c r="CD20" s="122">
        <f t="shared" si="21"/>
        <v>7.4162999999999998E-3</v>
      </c>
      <c r="CE20" s="129">
        <f>D20</f>
        <v>3.0802E-3</v>
      </c>
      <c r="CF20" s="122">
        <f t="shared" si="22"/>
        <v>3.0802E-3</v>
      </c>
      <c r="CG20" s="122">
        <f t="shared" si="23"/>
        <v>3.2109E-3</v>
      </c>
      <c r="CH20" s="129">
        <f>E20</f>
        <v>5.0739999999999997E-4</v>
      </c>
      <c r="CI20" s="122">
        <f t="shared" si="24"/>
        <v>5.0739999999999997E-4</v>
      </c>
      <c r="CJ20" s="122">
        <f t="shared" si="25"/>
        <v>2.811E-4</v>
      </c>
      <c r="CK20" s="129">
        <f>F20</f>
        <v>1.0849999999999999E-4</v>
      </c>
      <c r="CL20" s="122">
        <f t="shared" si="26"/>
        <v>1.0849999999999999E-4</v>
      </c>
      <c r="CM20" s="122">
        <f t="shared" si="27"/>
        <v>1.064E-4</v>
      </c>
      <c r="CN20" s="129">
        <f>G20</f>
        <v>3.3800000000000002E-5</v>
      </c>
      <c r="CO20" s="122">
        <f t="shared" si="28"/>
        <v>3.3800000000000002E-5</v>
      </c>
      <c r="CP20" s="122">
        <f t="shared" si="29"/>
        <v>2.33072E-2</v>
      </c>
      <c r="CQ20" s="129">
        <f>H20</f>
        <v>2.9283E-3</v>
      </c>
      <c r="CR20" s="122">
        <f t="shared" si="30"/>
        <v>2.9283E-3</v>
      </c>
      <c r="CS20" s="122">
        <f t="shared" si="31"/>
        <v>8.2809000000000008E-3</v>
      </c>
      <c r="CT20" s="141">
        <f>J20</f>
        <v>24</v>
      </c>
      <c r="CU20" s="122">
        <f t="shared" si="57"/>
        <v>1.1600000000000001E-5</v>
      </c>
      <c r="CV20" s="122">
        <f t="shared" si="58"/>
        <v>7.1191000000000004E-2</v>
      </c>
      <c r="CW20" s="141">
        <f>K20</f>
        <v>3.17582E-2</v>
      </c>
      <c r="CX20" s="122">
        <f>B20</f>
        <v>3.4684E-2</v>
      </c>
      <c r="CY20" s="122">
        <f t="shared" si="59"/>
        <v>3.6272600000000002E-2</v>
      </c>
      <c r="DF20" s="64">
        <f t="shared" si="44"/>
        <v>24</v>
      </c>
      <c r="DG20" s="137">
        <f t="shared" si="45"/>
        <v>3.4684E-2</v>
      </c>
      <c r="DH20" s="137">
        <f t="shared" si="46"/>
        <v>6.2912999999999997E-3</v>
      </c>
      <c r="DI20" s="137">
        <f t="shared" si="47"/>
        <v>3.0802E-3</v>
      </c>
      <c r="DJ20" s="137">
        <f t="shared" si="48"/>
        <v>5.0739999999999997E-4</v>
      </c>
      <c r="DK20" s="137">
        <f t="shared" si="49"/>
        <v>1.0849999999999999E-4</v>
      </c>
      <c r="DL20" s="137">
        <f t="shared" si="50"/>
        <v>3.3800000000000002E-5</v>
      </c>
      <c r="DM20" s="137">
        <f t="shared" si="51"/>
        <v>2.9283E-3</v>
      </c>
      <c r="DN20" s="137"/>
      <c r="DO20" s="137">
        <f t="shared" si="52"/>
        <v>24</v>
      </c>
      <c r="DP20" s="137">
        <f t="shared" si="53"/>
        <v>3.1758167543329476E-2</v>
      </c>
      <c r="DQ20" s="32"/>
      <c r="DR20" s="64">
        <f t="shared" si="54"/>
        <v>24</v>
      </c>
      <c r="DS20" s="137">
        <f>ROUND(EE20 / EE$3, 7)</f>
        <v>3.4684E-2</v>
      </c>
      <c r="DT20" s="137">
        <f>ROUND(EF20 / EF$3, 7)</f>
        <v>6.2912999999999997E-3</v>
      </c>
      <c r="DU20" s="137">
        <f>ROUND(EG20 / EG$3, 7)</f>
        <v>3.0802E-3</v>
      </c>
      <c r="DV20" s="137">
        <f>ROUND(EH20 / EH$3, 7)</f>
        <v>5.0739999999999997E-4</v>
      </c>
      <c r="DW20" s="137">
        <f>ROUND(EI20 / EI$3, 7)</f>
        <v>1.0849999999999999E-4</v>
      </c>
      <c r="DX20" s="137">
        <f>ROUND(EJ20 / EJ$3, 7)</f>
        <v>3.3800000000000002E-5</v>
      </c>
      <c r="DY20" s="137">
        <f>ROUND(EK20 / EK$3, 7)</f>
        <v>2.9283E-3</v>
      </c>
      <c r="DZ20" s="137"/>
      <c r="EA20" s="137">
        <f t="shared" si="40"/>
        <v>1.1600000000000001E-5</v>
      </c>
      <c r="EB20" s="137">
        <f t="shared" si="40"/>
        <v>9.9900000000000002E-5</v>
      </c>
      <c r="ED20" s="64">
        <f t="shared" si="55"/>
        <v>24</v>
      </c>
      <c r="EE20" s="137">
        <f>FC20 * EQ20</f>
        <v>3.1758167543329476E-2</v>
      </c>
      <c r="EF20" s="137">
        <f>FD20 * ER20</f>
        <v>7.5650985329105639E-3</v>
      </c>
      <c r="EG20" s="137">
        <f>FE20 * ES20</f>
        <v>3.1823454923708837E-3</v>
      </c>
      <c r="EH20" s="137">
        <f>FF20 * ET20</f>
        <v>2.8628329514175654E-4</v>
      </c>
      <c r="EI20" s="137">
        <f>FG20 * EU20</f>
        <v>6.4675503423226174E-5</v>
      </c>
      <c r="EJ20" s="137">
        <f>FH20 * EV20</f>
        <v>2.1973423328677178E-2</v>
      </c>
      <c r="EK20" s="137">
        <f>FI20 * EW20</f>
        <v>5.8014497153080361E-3</v>
      </c>
      <c r="EL20" s="137"/>
      <c r="EM20" s="137">
        <f>FJ20 * EY20</f>
        <v>2.8637889648697772E-2</v>
      </c>
      <c r="EN20" s="137">
        <f>FK20 * EZ20</f>
        <v>0.10666810659153902</v>
      </c>
      <c r="EP20" s="64">
        <f t="shared" si="56"/>
        <v>24</v>
      </c>
      <c r="EQ20" s="131">
        <f>IFERROR('TLF GC - r0'!CQ20 / 'TLF GC - r0'!CP20, EQ21)</f>
        <v>1.0014368908045848</v>
      </c>
      <c r="ER20" s="131">
        <f>IFERROR('TLF GC - r0'!CS20 / 'TLF GC - r0'!CR20, ER21)</f>
        <v>1.0200637154525254</v>
      </c>
      <c r="ES20" s="131">
        <f>IFERROR('TLF GC - r0'!CU20 / 'TLF GC - r0'!CT20, ES21)</f>
        <v>0.99110700811949415</v>
      </c>
      <c r="ET20" s="131">
        <f>IFERROR('TLF GC - r0'!CW20 / 'TLF GC - r0'!CV20, ET21)</f>
        <v>1.0184393281457009</v>
      </c>
      <c r="EU20" s="131">
        <f>IFERROR('TLF GC - r0'!CY20 / 'TLF GC - r0'!CX20, EU21)</f>
        <v>0.60785247578220092</v>
      </c>
      <c r="EV20" s="131">
        <f>IFERROR('TLF GC - r0'!DA20 / 'TLF GC - r0'!CZ20, EV21)</f>
        <v>0.94277404959313771</v>
      </c>
      <c r="EW20" s="131">
        <f>IFERROR('TLF GC - r0'!DC20 / 'TLF GC - r0'!DB20, EW21)</f>
        <v>0.70058202795686886</v>
      </c>
      <c r="EX20" s="131"/>
      <c r="EY20" s="131">
        <f>IFERROR('TLF GC - r0'!DE20 / 'TLF GC - r0'!DD20, EY21)</f>
        <v>2.0385596378654602</v>
      </c>
      <c r="EZ20" s="131">
        <f>IFERROR('TLF GC - r0'!DG20 / 'TLF GC - r0'!DF20, EZ21)</f>
        <v>1.4983369610138784</v>
      </c>
      <c r="FB20" s="132">
        <f>'FF - r0'!A20</f>
        <v>24</v>
      </c>
      <c r="FC20" s="130">
        <f>'FF - r0'!B20</f>
        <v>3.1712600000000001E-2</v>
      </c>
      <c r="FD20" s="130">
        <f>'FF - r0'!C20</f>
        <v>7.4162999999999998E-3</v>
      </c>
      <c r="FE20" s="130">
        <f>'FF - r0'!D20</f>
        <v>3.2109E-3</v>
      </c>
      <c r="FF20" s="130">
        <f>'FF - r0'!E20</f>
        <v>2.811E-4</v>
      </c>
      <c r="FG20" s="130">
        <f>'FF - r0'!F20</f>
        <v>1.064E-4</v>
      </c>
      <c r="FH20" s="130">
        <f>'FF - r0'!G20</f>
        <v>2.33072E-2</v>
      </c>
      <c r="FI20" s="130">
        <f>'FF - r0'!H20</f>
        <v>8.2809000000000008E-3</v>
      </c>
      <c r="FJ20" s="130">
        <f>'FF - r0'!I20</f>
        <v>1.4048100000000001E-2</v>
      </c>
      <c r="FK20" s="130">
        <f>'FF - r0'!J20</f>
        <v>7.1191000000000004E-2</v>
      </c>
      <c r="FL20" s="130">
        <f>'FF - r0'!K20</f>
        <v>3.6272600000000002E-2</v>
      </c>
    </row>
    <row r="21" spans="1:168" x14ac:dyDescent="0.45">
      <c r="A21" s="63">
        <f t="shared" si="41"/>
        <v>26</v>
      </c>
      <c r="B21" s="137">
        <f t="shared" si="42"/>
        <v>3.2503299999999999E-2</v>
      </c>
      <c r="C21" s="137">
        <f t="shared" si="10"/>
        <v>4.1657999999999999E-3</v>
      </c>
      <c r="D21" s="137">
        <f t="shared" si="11"/>
        <v>2.4859000000000001E-3</v>
      </c>
      <c r="E21" s="137">
        <f t="shared" si="12"/>
        <v>4.3429999999999999E-4</v>
      </c>
      <c r="F21" s="137">
        <f t="shared" si="13"/>
        <v>6.1600000000000007E-5</v>
      </c>
      <c r="G21" s="137">
        <f t="shared" si="14"/>
        <v>2.9899999999999998E-5</v>
      </c>
      <c r="H21" s="137">
        <f t="shared" si="15"/>
        <v>2.2233999999999999E-3</v>
      </c>
      <c r="I21" s="138"/>
      <c r="J21" s="138">
        <f t="shared" si="16"/>
        <v>26</v>
      </c>
      <c r="K21" s="138">
        <f t="shared" si="17"/>
        <v>2.97614E-2</v>
      </c>
      <c r="BX21" s="64">
        <f t="shared" si="43"/>
        <v>26</v>
      </c>
      <c r="BY21" s="122">
        <f>B21</f>
        <v>3.2503299999999999E-2</v>
      </c>
      <c r="BZ21" s="122">
        <f t="shared" si="18"/>
        <v>3.2503299999999999E-2</v>
      </c>
      <c r="CA21" s="122">
        <f t="shared" si="19"/>
        <v>2.8184399999999998E-2</v>
      </c>
      <c r="CB21" s="129">
        <f>C21</f>
        <v>4.1657999999999999E-3</v>
      </c>
      <c r="CC21" s="122">
        <f t="shared" si="20"/>
        <v>4.1657999999999999E-3</v>
      </c>
      <c r="CD21" s="122">
        <f t="shared" si="21"/>
        <v>4.9814999999999998E-3</v>
      </c>
      <c r="CE21" s="129">
        <f>D21</f>
        <v>2.4859000000000001E-3</v>
      </c>
      <c r="CF21" s="122">
        <f t="shared" si="22"/>
        <v>2.4859000000000001E-3</v>
      </c>
      <c r="CG21" s="122">
        <f t="shared" si="23"/>
        <v>2.5365000000000001E-3</v>
      </c>
      <c r="CH21" s="129">
        <f>E21</f>
        <v>4.3429999999999999E-4</v>
      </c>
      <c r="CI21" s="122">
        <f t="shared" si="24"/>
        <v>4.3429999999999999E-4</v>
      </c>
      <c r="CJ21" s="122">
        <f t="shared" si="25"/>
        <v>2.1990000000000001E-4</v>
      </c>
      <c r="CK21" s="129">
        <f>F21</f>
        <v>6.1600000000000007E-5</v>
      </c>
      <c r="CL21" s="122">
        <f t="shared" si="26"/>
        <v>6.1600000000000007E-5</v>
      </c>
      <c r="CM21" s="122">
        <f t="shared" si="27"/>
        <v>5.7800000000000002E-5</v>
      </c>
      <c r="CN21" s="129">
        <f>G21</f>
        <v>2.9899999999999998E-5</v>
      </c>
      <c r="CO21" s="122">
        <f t="shared" si="28"/>
        <v>2.9899999999999998E-5</v>
      </c>
      <c r="CP21" s="122">
        <f t="shared" si="29"/>
        <v>2.0259200000000002E-2</v>
      </c>
      <c r="CQ21" s="129">
        <f>H21</f>
        <v>2.2233999999999999E-3</v>
      </c>
      <c r="CR21" s="122">
        <f t="shared" si="30"/>
        <v>2.2233999999999999E-3</v>
      </c>
      <c r="CS21" s="122">
        <f t="shared" si="31"/>
        <v>6.6341999999999998E-3</v>
      </c>
      <c r="CT21" s="141">
        <f>J21</f>
        <v>26</v>
      </c>
      <c r="CU21" s="122">
        <f t="shared" si="57"/>
        <v>8.6999999999999997E-6</v>
      </c>
      <c r="CV21" s="122">
        <f t="shared" si="58"/>
        <v>6.5400100000000003E-2</v>
      </c>
      <c r="CW21" s="141">
        <f>K21</f>
        <v>2.97614E-2</v>
      </c>
      <c r="CX21" s="122">
        <f>B21</f>
        <v>3.2503299999999999E-2</v>
      </c>
      <c r="CY21" s="122">
        <f t="shared" si="59"/>
        <v>2.8780500000000001E-2</v>
      </c>
      <c r="DF21" s="64">
        <f t="shared" si="44"/>
        <v>26</v>
      </c>
      <c r="DG21" s="137">
        <f t="shared" si="45"/>
        <v>3.2503299999999999E-2</v>
      </c>
      <c r="DH21" s="137">
        <f t="shared" si="46"/>
        <v>4.1657999999999999E-3</v>
      </c>
      <c r="DI21" s="137">
        <f t="shared" si="47"/>
        <v>2.4859000000000001E-3</v>
      </c>
      <c r="DJ21" s="137">
        <f t="shared" si="48"/>
        <v>4.3429999999999999E-4</v>
      </c>
      <c r="DK21" s="137">
        <f t="shared" si="49"/>
        <v>6.1600000000000007E-5</v>
      </c>
      <c r="DL21" s="137">
        <f t="shared" si="50"/>
        <v>2.9899999999999998E-5</v>
      </c>
      <c r="DM21" s="137">
        <f t="shared" si="51"/>
        <v>2.2233999999999999E-3</v>
      </c>
      <c r="DN21" s="137"/>
      <c r="DO21" s="137">
        <f t="shared" si="52"/>
        <v>26</v>
      </c>
      <c r="DP21" s="137">
        <f t="shared" si="53"/>
        <v>2.9761408638407393E-2</v>
      </c>
      <c r="DQ21" s="32"/>
      <c r="DR21" s="64">
        <f t="shared" si="54"/>
        <v>26</v>
      </c>
      <c r="DS21" s="137">
        <f>ROUND(EE21 / EE$3, 7)</f>
        <v>3.2503299999999999E-2</v>
      </c>
      <c r="DT21" s="137">
        <f>ROUND(EF21 / EF$3, 7)</f>
        <v>4.1657999999999999E-3</v>
      </c>
      <c r="DU21" s="137">
        <f>ROUND(EG21 / EG$3, 7)</f>
        <v>2.4859000000000001E-3</v>
      </c>
      <c r="DV21" s="137">
        <f>ROUND(EH21 / EH$3, 7)</f>
        <v>4.3429999999999999E-4</v>
      </c>
      <c r="DW21" s="137">
        <f>ROUND(EI21 / EI$3, 7)</f>
        <v>6.1600000000000007E-5</v>
      </c>
      <c r="DX21" s="137">
        <f>ROUND(EJ21 / EJ$3, 7)</f>
        <v>2.9899999999999998E-5</v>
      </c>
      <c r="DY21" s="137">
        <f>ROUND(EK21 / EK$3, 7)</f>
        <v>2.2233999999999999E-3</v>
      </c>
      <c r="DZ21" s="137"/>
      <c r="EA21" s="137">
        <f t="shared" si="40"/>
        <v>8.6999999999999997E-6</v>
      </c>
      <c r="EB21" s="137">
        <f t="shared" si="40"/>
        <v>6.8800000000000005E-5</v>
      </c>
      <c r="ED21" s="64">
        <f t="shared" si="55"/>
        <v>26</v>
      </c>
      <c r="EE21" s="137">
        <f>FC21 * EQ21</f>
        <v>2.9761408638407393E-2</v>
      </c>
      <c r="EF21" s="137">
        <f>FD21 * ER21</f>
        <v>5.0092877812742808E-3</v>
      </c>
      <c r="EG21" s="137">
        <f>FE21 * ES21</f>
        <v>2.5682997687245341E-3</v>
      </c>
      <c r="EH21" s="137">
        <f>FF21 * ET21</f>
        <v>2.4503711738440648E-4</v>
      </c>
      <c r="EI21" s="137">
        <f>FG21 * EU21</f>
        <v>3.6747784516257952E-5</v>
      </c>
      <c r="EJ21" s="137">
        <f>FH21 * EV21</f>
        <v>1.9490295947501218E-2</v>
      </c>
      <c r="EK21" s="137">
        <f>FI21 * EW21</f>
        <v>4.4047635817570886E-3</v>
      </c>
      <c r="EL21" s="137"/>
      <c r="EM21" s="137">
        <f>FJ21 * EY21</f>
        <v>2.1320881582340797E-2</v>
      </c>
      <c r="EN21" s="137">
        <f>FK21 * EZ21</f>
        <v>7.3458648291878079E-2</v>
      </c>
      <c r="EP21" s="64">
        <f t="shared" si="56"/>
        <v>26</v>
      </c>
      <c r="EQ21" s="131">
        <f>IFERROR('TLF GC - r0'!CQ21 / 'TLF GC - r0'!CP21, EQ22)</f>
        <v>1.0559532450010429</v>
      </c>
      <c r="ER21" s="131">
        <f>IFERROR('TLF GC - r0'!CS21 / 'TLF GC - r0'!CR21, ER22)</f>
        <v>1.0055781955784966</v>
      </c>
      <c r="ES21" s="131">
        <f>IFERROR('TLF GC - r0'!CU21 / 'TLF GC - r0'!CT21, ES22)</f>
        <v>1.0125368691995009</v>
      </c>
      <c r="ET21" s="131">
        <f>IFERROR('TLF GC - r0'!CW21 / 'TLF GC - r0'!CV21, ET22)</f>
        <v>1.1143115842856137</v>
      </c>
      <c r="EU21" s="131">
        <f>IFERROR('TLF GC - r0'!CY21 / 'TLF GC - r0'!CX21, EU22)</f>
        <v>0.63577481862037977</v>
      </c>
      <c r="EV21" s="131">
        <f>IFERROR('TLF GC - r0'!DA21 / 'TLF GC - r0'!CZ21, EV22)</f>
        <v>0.96204667249946774</v>
      </c>
      <c r="EW21" s="131">
        <f>IFERROR('TLF GC - r0'!DC21 / 'TLF GC - r0'!DB21, EW22)</f>
        <v>0.66394796384750066</v>
      </c>
      <c r="EX21" s="131"/>
      <c r="EY21" s="131">
        <f>IFERROR('TLF GC - r0'!DE21 / 'TLF GC - r0'!DD21, EY22)</f>
        <v>1.750899769431211</v>
      </c>
      <c r="EZ21" s="131">
        <f>IFERROR('TLF GC - r0'!DG21 / 'TLF GC - r0'!DF21, EZ22)</f>
        <v>1.1232192044336029</v>
      </c>
      <c r="FB21" s="132">
        <f>'FF - r0'!A21</f>
        <v>26</v>
      </c>
      <c r="FC21" s="130">
        <f>'FF - r0'!B21</f>
        <v>2.8184399999999998E-2</v>
      </c>
      <c r="FD21" s="130">
        <f>'FF - r0'!C21</f>
        <v>4.9814999999999998E-3</v>
      </c>
      <c r="FE21" s="130">
        <f>'FF - r0'!D21</f>
        <v>2.5365000000000001E-3</v>
      </c>
      <c r="FF21" s="130">
        <f>'FF - r0'!E21</f>
        <v>2.1990000000000001E-4</v>
      </c>
      <c r="FG21" s="130">
        <f>'FF - r0'!F21</f>
        <v>5.7800000000000002E-5</v>
      </c>
      <c r="FH21" s="130">
        <f>'FF - r0'!G21</f>
        <v>2.0259200000000002E-2</v>
      </c>
      <c r="FI21" s="130">
        <f>'FF - r0'!H21</f>
        <v>6.6341999999999998E-3</v>
      </c>
      <c r="FJ21" s="130">
        <f>'FF - r0'!I21</f>
        <v>1.21771E-2</v>
      </c>
      <c r="FK21" s="130">
        <f>'FF - r0'!J21</f>
        <v>6.5400100000000003E-2</v>
      </c>
      <c r="FL21" s="130">
        <f>'FF - r0'!K21</f>
        <v>2.8780500000000001E-2</v>
      </c>
    </row>
    <row r="22" spans="1:168" x14ac:dyDescent="0.45">
      <c r="A22" s="63">
        <f t="shared" si="41"/>
        <v>28</v>
      </c>
      <c r="B22" s="137">
        <f t="shared" si="42"/>
        <v>2.7631900000000001E-2</v>
      </c>
      <c r="C22" s="137">
        <f t="shared" si="10"/>
        <v>2.6186E-3</v>
      </c>
      <c r="D22" s="137">
        <f t="shared" si="11"/>
        <v>2.1136000000000002E-3</v>
      </c>
      <c r="E22" s="137">
        <f t="shared" si="12"/>
        <v>4.3070000000000001E-4</v>
      </c>
      <c r="F22" s="137">
        <f t="shared" si="13"/>
        <v>4.8900000000000003E-5</v>
      </c>
      <c r="G22" s="137">
        <f t="shared" si="14"/>
        <v>2.44E-5</v>
      </c>
      <c r="H22" s="137">
        <f t="shared" si="15"/>
        <v>1.7547999999999999E-3</v>
      </c>
      <c r="I22" s="138"/>
      <c r="J22" s="138">
        <f t="shared" si="16"/>
        <v>28</v>
      </c>
      <c r="K22" s="138">
        <f t="shared" si="17"/>
        <v>2.5301000000000001E-2</v>
      </c>
      <c r="BX22" s="64">
        <f t="shared" si="43"/>
        <v>28</v>
      </c>
      <c r="BY22" s="122">
        <f>B22</f>
        <v>2.7631900000000001E-2</v>
      </c>
      <c r="BZ22" s="122">
        <f t="shared" si="18"/>
        <v>2.7631900000000001E-2</v>
      </c>
      <c r="CA22" s="122">
        <f t="shared" si="19"/>
        <v>2.4789800000000001E-2</v>
      </c>
      <c r="CB22" s="129">
        <f>C22</f>
        <v>2.6186E-3</v>
      </c>
      <c r="CC22" s="122">
        <f t="shared" si="20"/>
        <v>2.6186E-3</v>
      </c>
      <c r="CD22" s="122">
        <f t="shared" si="21"/>
        <v>3.4102E-3</v>
      </c>
      <c r="CE22" s="129">
        <f>D22</f>
        <v>2.1136000000000002E-3</v>
      </c>
      <c r="CF22" s="122">
        <f t="shared" si="22"/>
        <v>2.1136000000000002E-3</v>
      </c>
      <c r="CG22" s="122">
        <f t="shared" si="23"/>
        <v>2.101E-3</v>
      </c>
      <c r="CH22" s="129">
        <f>E22</f>
        <v>4.3070000000000001E-4</v>
      </c>
      <c r="CI22" s="122">
        <f t="shared" si="24"/>
        <v>4.3070000000000001E-4</v>
      </c>
      <c r="CJ22" s="122">
        <f t="shared" si="25"/>
        <v>1.7249999999999999E-4</v>
      </c>
      <c r="CK22" s="129">
        <f>F22</f>
        <v>4.8900000000000003E-5</v>
      </c>
      <c r="CL22" s="122">
        <f t="shared" si="26"/>
        <v>4.8900000000000003E-5</v>
      </c>
      <c r="CM22" s="122">
        <f t="shared" si="27"/>
        <v>4.3000000000000002E-5</v>
      </c>
      <c r="CN22" s="129">
        <f>G22</f>
        <v>2.44E-5</v>
      </c>
      <c r="CO22" s="122">
        <f t="shared" si="28"/>
        <v>2.44E-5</v>
      </c>
      <c r="CP22" s="122">
        <f t="shared" si="29"/>
        <v>1.7740200000000001E-2</v>
      </c>
      <c r="CQ22" s="129">
        <f>H22</f>
        <v>1.7547999999999999E-3</v>
      </c>
      <c r="CR22" s="122">
        <f t="shared" si="30"/>
        <v>1.7547999999999999E-3</v>
      </c>
      <c r="CS22" s="122">
        <f t="shared" si="31"/>
        <v>5.2493000000000001E-3</v>
      </c>
      <c r="CT22" s="141">
        <f>J22</f>
        <v>28</v>
      </c>
      <c r="CU22" s="122">
        <f t="shared" si="57"/>
        <v>5.3000000000000001E-6</v>
      </c>
      <c r="CV22" s="122">
        <f t="shared" si="58"/>
        <v>6.01212E-2</v>
      </c>
      <c r="CW22" s="141">
        <f>K22</f>
        <v>2.5301000000000001E-2</v>
      </c>
      <c r="CX22" s="122">
        <f>B22</f>
        <v>2.7631900000000001E-2</v>
      </c>
      <c r="CY22" s="122">
        <f t="shared" si="59"/>
        <v>2.2154299999999998E-2</v>
      </c>
      <c r="DF22" s="64">
        <f t="shared" si="44"/>
        <v>28</v>
      </c>
      <c r="DG22" s="137">
        <f t="shared" si="45"/>
        <v>2.7631900000000001E-2</v>
      </c>
      <c r="DH22" s="137">
        <f t="shared" si="46"/>
        <v>2.6186E-3</v>
      </c>
      <c r="DI22" s="137">
        <f t="shared" si="47"/>
        <v>2.1136000000000002E-3</v>
      </c>
      <c r="DJ22" s="137">
        <f t="shared" si="48"/>
        <v>4.3070000000000001E-4</v>
      </c>
      <c r="DK22" s="137">
        <f t="shared" si="49"/>
        <v>4.8900000000000003E-5</v>
      </c>
      <c r="DL22" s="137">
        <f t="shared" si="50"/>
        <v>2.44E-5</v>
      </c>
      <c r="DM22" s="137">
        <f t="shared" si="51"/>
        <v>1.7547999999999999E-3</v>
      </c>
      <c r="DN22" s="137"/>
      <c r="DO22" s="137">
        <f t="shared" si="52"/>
        <v>28</v>
      </c>
      <c r="DP22" s="137">
        <f t="shared" si="53"/>
        <v>2.5300963655147016E-2</v>
      </c>
      <c r="DQ22" s="32"/>
      <c r="DR22" s="64">
        <f t="shared" si="54"/>
        <v>28</v>
      </c>
      <c r="DS22" s="137">
        <f>ROUND(EE22 / EE$3, 7)</f>
        <v>2.7631900000000001E-2</v>
      </c>
      <c r="DT22" s="137">
        <f>ROUND(EF22 / EF$3, 7)</f>
        <v>2.6186E-3</v>
      </c>
      <c r="DU22" s="137">
        <f>ROUND(EG22 / EG$3, 7)</f>
        <v>2.1136000000000002E-3</v>
      </c>
      <c r="DV22" s="137">
        <f>ROUND(EH22 / EH$3, 7)</f>
        <v>4.3070000000000001E-4</v>
      </c>
      <c r="DW22" s="137">
        <f>ROUND(EI22 / EI$3, 7)</f>
        <v>4.8900000000000003E-5</v>
      </c>
      <c r="DX22" s="137">
        <f>ROUND(EJ22 / EJ$3, 7)</f>
        <v>2.44E-5</v>
      </c>
      <c r="DY22" s="137">
        <f>ROUND(EK22 / EK$3, 7)</f>
        <v>1.7547999999999999E-3</v>
      </c>
      <c r="DZ22" s="137"/>
      <c r="EA22" s="137">
        <f t="shared" si="40"/>
        <v>5.3000000000000001E-6</v>
      </c>
      <c r="EB22" s="137">
        <f t="shared" si="40"/>
        <v>5.3399999999999997E-5</v>
      </c>
      <c r="ED22" s="64">
        <f t="shared" si="55"/>
        <v>28</v>
      </c>
      <c r="EE22" s="137">
        <f>FC22 * EQ22</f>
        <v>2.5300963655147016E-2</v>
      </c>
      <c r="EF22" s="137">
        <f>FD22 * ER22</f>
        <v>3.1487586907383153E-3</v>
      </c>
      <c r="EG22" s="137">
        <f>FE22 * ES22</f>
        <v>2.183687907265188E-3</v>
      </c>
      <c r="EH22" s="137">
        <f>FF22 * ET22</f>
        <v>2.430106245504754E-4</v>
      </c>
      <c r="EI22" s="137">
        <f>FG22 * EU22</f>
        <v>2.9186267481636932E-5</v>
      </c>
      <c r="EJ22" s="137">
        <f>FH22 * EV22</f>
        <v>1.5886912248084317E-2</v>
      </c>
      <c r="EK22" s="137">
        <f>FI22 * EW22</f>
        <v>3.4764597485543972E-3</v>
      </c>
      <c r="EL22" s="137"/>
      <c r="EM22" s="137">
        <f>FJ22 * EY22</f>
        <v>1.2975916271150396E-2</v>
      </c>
      <c r="EN22" s="137">
        <f>FK22 * EZ22</f>
        <v>5.6986319564250792E-2</v>
      </c>
      <c r="EP22" s="64">
        <f t="shared" si="56"/>
        <v>28</v>
      </c>
      <c r="EQ22" s="131">
        <f>IFERROR('TLF GC - r0'!CQ22 / 'TLF GC - r0'!CP22, EQ23)</f>
        <v>1.0206199184804643</v>
      </c>
      <c r="ER22" s="131">
        <f>IFERROR('TLF GC - r0'!CS22 / 'TLF GC - r0'!CR22, ER23)</f>
        <v>0.92333549080356436</v>
      </c>
      <c r="ES22" s="131">
        <f>IFERROR('TLF GC - r0'!CU22 / 'TLF GC - r0'!CT22, ES23)</f>
        <v>1.0393564527678192</v>
      </c>
      <c r="ET22" s="131">
        <f>IFERROR('TLF GC - r0'!CW22 / 'TLF GC - r0'!CV22, ET23)</f>
        <v>1.408757243770872</v>
      </c>
      <c r="EU22" s="131">
        <f>IFERROR('TLF GC - r0'!CY22 / 'TLF GC - r0'!CX22, EU23)</f>
        <v>0.67875040654969609</v>
      </c>
      <c r="EV22" s="131">
        <f>IFERROR('TLF GC - r0'!DA22 / 'TLF GC - r0'!CZ22, EV23)</f>
        <v>0.89553174417900105</v>
      </c>
      <c r="EW22" s="131">
        <f>IFERROR('TLF GC - r0'!DC22 / 'TLF GC - r0'!DB22, EW23)</f>
        <v>0.66227111206339839</v>
      </c>
      <c r="EX22" s="131"/>
      <c r="EY22" s="131">
        <f>IFERROR('TLF GC - r0'!DE22 / 'TLF GC - r0'!DD22, EY23)</f>
        <v>1.2149734336283142</v>
      </c>
      <c r="EZ22" s="131">
        <f>IFERROR('TLF GC - r0'!DG22 / 'TLF GC - r0'!DF22, EZ23)</f>
        <v>0.94785732094919584</v>
      </c>
      <c r="FB22" s="132">
        <f>'FF - r0'!A22</f>
        <v>28</v>
      </c>
      <c r="FC22" s="130">
        <f>'FF - r0'!B22</f>
        <v>2.4789800000000001E-2</v>
      </c>
      <c r="FD22" s="130">
        <f>'FF - r0'!C22</f>
        <v>3.4102E-3</v>
      </c>
      <c r="FE22" s="130">
        <f>'FF - r0'!D22</f>
        <v>2.101E-3</v>
      </c>
      <c r="FF22" s="130">
        <f>'FF - r0'!E22</f>
        <v>1.7249999999999999E-4</v>
      </c>
      <c r="FG22" s="130">
        <f>'FF - r0'!F22</f>
        <v>4.3000000000000002E-5</v>
      </c>
      <c r="FH22" s="130">
        <f>'FF - r0'!G22</f>
        <v>1.7740200000000001E-2</v>
      </c>
      <c r="FI22" s="130">
        <f>'FF - r0'!H22</f>
        <v>5.2493000000000001E-3</v>
      </c>
      <c r="FJ22" s="130">
        <f>'FF - r0'!I22</f>
        <v>1.068E-2</v>
      </c>
      <c r="FK22" s="130">
        <f>'FF - r0'!J22</f>
        <v>6.01212E-2</v>
      </c>
      <c r="FL22" s="130">
        <f>'FF - r0'!K22</f>
        <v>2.2154299999999998E-2</v>
      </c>
    </row>
    <row r="23" spans="1:168" x14ac:dyDescent="0.45">
      <c r="A23" s="63">
        <f t="shared" si="41"/>
        <v>30</v>
      </c>
      <c r="B23" s="137">
        <f t="shared" si="42"/>
        <v>2.5235400000000002E-2</v>
      </c>
      <c r="C23" s="137">
        <f t="shared" si="10"/>
        <v>2.1372000000000001E-3</v>
      </c>
      <c r="D23" s="137">
        <f t="shared" si="11"/>
        <v>1.7944E-3</v>
      </c>
      <c r="E23" s="137">
        <f t="shared" si="12"/>
        <v>4.1990000000000001E-4</v>
      </c>
      <c r="F23" s="137">
        <f t="shared" si="13"/>
        <v>3.7400000000000001E-5</v>
      </c>
      <c r="G23" s="137">
        <f t="shared" si="14"/>
        <v>1.9400000000000001E-5</v>
      </c>
      <c r="H23" s="137">
        <f t="shared" si="15"/>
        <v>1.3174E-3</v>
      </c>
      <c r="I23" s="138"/>
      <c r="J23" s="138">
        <f t="shared" si="16"/>
        <v>30</v>
      </c>
      <c r="K23" s="138">
        <f t="shared" si="17"/>
        <v>2.3106600000000001E-2</v>
      </c>
      <c r="BX23" s="64">
        <f t="shared" si="43"/>
        <v>30</v>
      </c>
      <c r="BY23" s="122">
        <f>B23</f>
        <v>2.5235400000000002E-2</v>
      </c>
      <c r="BZ23" s="122">
        <f t="shared" si="18"/>
        <v>2.5235400000000002E-2</v>
      </c>
      <c r="CA23" s="122">
        <f t="shared" si="19"/>
        <v>2.2512799999999999E-2</v>
      </c>
      <c r="CB23" s="129">
        <f>C23</f>
        <v>2.1372000000000001E-3</v>
      </c>
      <c r="CC23" s="122">
        <f t="shared" si="20"/>
        <v>2.1372000000000001E-3</v>
      </c>
      <c r="CD23" s="122">
        <f t="shared" si="21"/>
        <v>2.5718E-3</v>
      </c>
      <c r="CE23" s="129">
        <f>D23</f>
        <v>1.7944E-3</v>
      </c>
      <c r="CF23" s="122">
        <f t="shared" si="22"/>
        <v>1.7944E-3</v>
      </c>
      <c r="CG23" s="122">
        <f t="shared" si="23"/>
        <v>1.7501999999999999E-3</v>
      </c>
      <c r="CH23" s="129">
        <f>E23</f>
        <v>4.1990000000000001E-4</v>
      </c>
      <c r="CI23" s="122">
        <f t="shared" si="24"/>
        <v>4.1990000000000001E-4</v>
      </c>
      <c r="CJ23" s="122">
        <f t="shared" si="25"/>
        <v>1.3990000000000001E-4</v>
      </c>
      <c r="CK23" s="129">
        <f>F23</f>
        <v>3.7400000000000001E-5</v>
      </c>
      <c r="CL23" s="122">
        <f t="shared" si="26"/>
        <v>3.7400000000000001E-5</v>
      </c>
      <c r="CM23" s="122">
        <f t="shared" si="27"/>
        <v>3.2700000000000002E-5</v>
      </c>
      <c r="CN23" s="129">
        <f>G23</f>
        <v>1.9400000000000001E-5</v>
      </c>
      <c r="CO23" s="122">
        <f t="shared" si="28"/>
        <v>1.9400000000000001E-5</v>
      </c>
      <c r="CP23" s="122">
        <f t="shared" si="29"/>
        <v>1.49812E-2</v>
      </c>
      <c r="CQ23" s="129">
        <f>H23</f>
        <v>1.3174E-3</v>
      </c>
      <c r="CR23" s="122">
        <f t="shared" si="30"/>
        <v>1.3174E-3</v>
      </c>
      <c r="CS23" s="122">
        <f t="shared" si="31"/>
        <v>4.2282999999999999E-3</v>
      </c>
      <c r="CT23" s="141">
        <f>J23</f>
        <v>30</v>
      </c>
      <c r="CU23" s="122">
        <f t="shared" si="57"/>
        <v>3.9999999999999998E-6</v>
      </c>
      <c r="CV23" s="122">
        <f t="shared" si="58"/>
        <v>5.7237299999999998E-2</v>
      </c>
      <c r="CW23" s="141">
        <f>K23</f>
        <v>2.3106600000000001E-2</v>
      </c>
      <c r="CX23" s="122">
        <f>B23</f>
        <v>2.5235400000000002E-2</v>
      </c>
      <c r="CY23" s="122">
        <f t="shared" si="59"/>
        <v>1.9524799999999998E-2</v>
      </c>
      <c r="DF23" s="64">
        <f t="shared" si="44"/>
        <v>30</v>
      </c>
      <c r="DG23" s="137">
        <f t="shared" si="45"/>
        <v>2.5235400000000002E-2</v>
      </c>
      <c r="DH23" s="137">
        <f t="shared" si="46"/>
        <v>2.1372000000000001E-3</v>
      </c>
      <c r="DI23" s="137">
        <f t="shared" si="47"/>
        <v>1.7944E-3</v>
      </c>
      <c r="DJ23" s="137">
        <f t="shared" si="48"/>
        <v>4.1990000000000001E-4</v>
      </c>
      <c r="DK23" s="137">
        <f t="shared" si="49"/>
        <v>3.7400000000000001E-5</v>
      </c>
      <c r="DL23" s="137">
        <f t="shared" si="50"/>
        <v>1.9400000000000001E-5</v>
      </c>
      <c r="DM23" s="137">
        <f t="shared" si="51"/>
        <v>1.3174E-3</v>
      </c>
      <c r="DN23" s="137"/>
      <c r="DO23" s="137">
        <f t="shared" si="52"/>
        <v>30</v>
      </c>
      <c r="DP23" s="137">
        <f t="shared" si="53"/>
        <v>2.3106632104674309E-2</v>
      </c>
      <c r="DQ23" s="32"/>
      <c r="DR23" s="64">
        <f t="shared" si="54"/>
        <v>30</v>
      </c>
      <c r="DS23" s="137">
        <f>ROUND(EE23 / EE$3, 7)</f>
        <v>2.5235400000000002E-2</v>
      </c>
      <c r="DT23" s="137">
        <f>ROUND(EF23 / EF$3, 7)</f>
        <v>2.1372000000000001E-3</v>
      </c>
      <c r="DU23" s="137">
        <f>ROUND(EG23 / EG$3, 7)</f>
        <v>1.7944E-3</v>
      </c>
      <c r="DV23" s="137">
        <f>ROUND(EH23 / EH$3, 7)</f>
        <v>4.1990000000000001E-4</v>
      </c>
      <c r="DW23" s="137">
        <f>ROUND(EI23 / EI$3, 7)</f>
        <v>3.7400000000000001E-5</v>
      </c>
      <c r="DX23" s="137">
        <f>ROUND(EJ23 / EJ$3, 7)</f>
        <v>1.9400000000000001E-5</v>
      </c>
      <c r="DY23" s="137">
        <f>ROUND(EK23 / EK$3, 7)</f>
        <v>1.3174E-3</v>
      </c>
      <c r="DZ23" s="137"/>
      <c r="EA23" s="137">
        <f t="shared" si="40"/>
        <v>3.9999999999999998E-6</v>
      </c>
      <c r="EB23" s="137">
        <f t="shared" si="40"/>
        <v>3.6399999999999997E-5</v>
      </c>
      <c r="ED23" s="64">
        <f t="shared" si="55"/>
        <v>30</v>
      </c>
      <c r="EE23" s="137">
        <f>FC23 * EQ23</f>
        <v>2.3106632104674309E-2</v>
      </c>
      <c r="EF23" s="137">
        <f>FD23 * ER23</f>
        <v>2.5699179312997883E-3</v>
      </c>
      <c r="EG23" s="137">
        <f>FE23 * ES23</f>
        <v>1.8539377433274141E-3</v>
      </c>
      <c r="EH23" s="137">
        <f>FF23 * ET23</f>
        <v>2.3687968711728452E-4</v>
      </c>
      <c r="EI23" s="137">
        <f>FG23 * EU23</f>
        <v>2.2306970833256922E-5</v>
      </c>
      <c r="EJ23" s="137">
        <f>FH23 * EV23</f>
        <v>1.2604461250155991E-2</v>
      </c>
      <c r="EK23" s="137">
        <f>FI23 * EW23</f>
        <v>2.6098951221656063E-3</v>
      </c>
      <c r="EL23" s="137"/>
      <c r="EM23" s="137">
        <f>FJ23 * EY23</f>
        <v>9.9721783887938981E-3</v>
      </c>
      <c r="EN23" s="137">
        <f>FK23 * EZ23</f>
        <v>3.8865032476053905E-2</v>
      </c>
      <c r="EP23" s="64">
        <f t="shared" si="56"/>
        <v>30</v>
      </c>
      <c r="EQ23" s="131">
        <f>IFERROR('TLF GC - r0'!CQ23 / 'TLF GC - r0'!CP23, EQ24)</f>
        <v>1.0263775321005966</v>
      </c>
      <c r="ER23" s="131">
        <f>IFERROR('TLF GC - r0'!CS23 / 'TLF GC - r0'!CR23, ER24)</f>
        <v>0.9992681901002366</v>
      </c>
      <c r="ES23" s="131">
        <f>IFERROR('TLF GC - r0'!CU23 / 'TLF GC - r0'!CT23, ES24)</f>
        <v>1.0592719365372039</v>
      </c>
      <c r="ET23" s="131">
        <f>IFERROR('TLF GC - r0'!CW23 / 'TLF GC - r0'!CV23, ET24)</f>
        <v>1.6932071988369157</v>
      </c>
      <c r="EU23" s="131">
        <f>IFERROR('TLF GC - r0'!CY23 / 'TLF GC - r0'!CX23, EU24)</f>
        <v>0.68217036187330027</v>
      </c>
      <c r="EV23" s="131">
        <f>IFERROR('TLF GC - r0'!DA23 / 'TLF GC - r0'!CZ23, EV24)</f>
        <v>0.84135191107227658</v>
      </c>
      <c r="EW23" s="131">
        <f>IFERROR('TLF GC - r0'!DC23 / 'TLF GC - r0'!DB23, EW24)</f>
        <v>0.61724454796622907</v>
      </c>
      <c r="EX23" s="131"/>
      <c r="EY23" s="131">
        <f>IFERROR('TLF GC - r0'!DE23 / 'TLF GC - r0'!DD23, EY24)</f>
        <v>1.0543866849366552</v>
      </c>
      <c r="EZ23" s="131">
        <f>IFERROR('TLF GC - r0'!DG23 / 'TLF GC - r0'!DF23, EZ24)</f>
        <v>0.67901582492629642</v>
      </c>
      <c r="FB23" s="132">
        <f>'FF - r0'!A23</f>
        <v>30</v>
      </c>
      <c r="FC23" s="130">
        <f>'FF - r0'!B23</f>
        <v>2.2512799999999999E-2</v>
      </c>
      <c r="FD23" s="130">
        <f>'FF - r0'!C23</f>
        <v>2.5718E-3</v>
      </c>
      <c r="FE23" s="130">
        <f>'FF - r0'!D23</f>
        <v>1.7501999999999999E-3</v>
      </c>
      <c r="FF23" s="130">
        <f>'FF - r0'!E23</f>
        <v>1.3990000000000001E-4</v>
      </c>
      <c r="FG23" s="130">
        <f>'FF - r0'!F23</f>
        <v>3.2700000000000002E-5</v>
      </c>
      <c r="FH23" s="130">
        <f>'FF - r0'!G23</f>
        <v>1.49812E-2</v>
      </c>
      <c r="FI23" s="130">
        <f>'FF - r0'!H23</f>
        <v>4.2282999999999999E-3</v>
      </c>
      <c r="FJ23" s="130">
        <f>'FF - r0'!I23</f>
        <v>9.4578000000000006E-3</v>
      </c>
      <c r="FK23" s="130">
        <f>'FF - r0'!J23</f>
        <v>5.7237299999999998E-2</v>
      </c>
      <c r="FL23" s="130">
        <f>'FF - r0'!K23</f>
        <v>1.9524799999999998E-2</v>
      </c>
    </row>
    <row r="24" spans="1:168" x14ac:dyDescent="0.45">
      <c r="A24" s="63">
        <f t="shared" si="41"/>
        <v>32</v>
      </c>
      <c r="B24" s="137">
        <f t="shared" si="42"/>
        <v>2.28592E-2</v>
      </c>
      <c r="C24" s="137">
        <f t="shared" si="10"/>
        <v>1.5690000000000001E-3</v>
      </c>
      <c r="D24" s="137">
        <f t="shared" si="11"/>
        <v>1.5353999999999999E-3</v>
      </c>
      <c r="E24" s="137">
        <f t="shared" si="12"/>
        <v>3.814E-4</v>
      </c>
      <c r="F24" s="137">
        <f t="shared" si="13"/>
        <v>3.4199999999999998E-5</v>
      </c>
      <c r="G24" s="137">
        <f t="shared" si="14"/>
        <v>1.6099999999999998E-5</v>
      </c>
      <c r="H24" s="137">
        <f t="shared" si="15"/>
        <v>1.0794000000000001E-3</v>
      </c>
      <c r="I24" s="138"/>
      <c r="J24" s="138">
        <f t="shared" si="16"/>
        <v>32</v>
      </c>
      <c r="K24" s="138">
        <f t="shared" si="17"/>
        <v>2.0930899999999999E-2</v>
      </c>
      <c r="BX24" s="64">
        <f t="shared" si="43"/>
        <v>32</v>
      </c>
      <c r="BY24" s="122">
        <f>B24</f>
        <v>2.28592E-2</v>
      </c>
      <c r="BZ24" s="122">
        <f t="shared" si="18"/>
        <v>2.28592E-2</v>
      </c>
      <c r="CA24" s="122">
        <f t="shared" si="19"/>
        <v>2.00778E-2</v>
      </c>
      <c r="CB24" s="129">
        <f>C24</f>
        <v>1.5690000000000001E-3</v>
      </c>
      <c r="CC24" s="122">
        <f t="shared" si="20"/>
        <v>1.5690000000000001E-3</v>
      </c>
      <c r="CD24" s="122">
        <f t="shared" si="21"/>
        <v>1.8559E-3</v>
      </c>
      <c r="CE24" s="129">
        <f>D24</f>
        <v>1.5353999999999999E-3</v>
      </c>
      <c r="CF24" s="122">
        <f t="shared" si="22"/>
        <v>1.5353999999999999E-3</v>
      </c>
      <c r="CG24" s="122">
        <f t="shared" si="23"/>
        <v>1.4455E-3</v>
      </c>
      <c r="CH24" s="129">
        <f>E24</f>
        <v>3.814E-4</v>
      </c>
      <c r="CI24" s="122">
        <f t="shared" si="24"/>
        <v>3.814E-4</v>
      </c>
      <c r="CJ24" s="122">
        <f t="shared" si="25"/>
        <v>1.032E-4</v>
      </c>
      <c r="CK24" s="129">
        <f>F24</f>
        <v>3.4199999999999998E-5</v>
      </c>
      <c r="CL24" s="122">
        <f t="shared" si="26"/>
        <v>3.4199999999999998E-5</v>
      </c>
      <c r="CM24" s="122">
        <f t="shared" si="27"/>
        <v>2.7900000000000001E-5</v>
      </c>
      <c r="CN24" s="129">
        <f>G24</f>
        <v>1.6099999999999998E-5</v>
      </c>
      <c r="CO24" s="122">
        <f t="shared" si="28"/>
        <v>1.6099999999999998E-5</v>
      </c>
      <c r="CP24" s="122">
        <f t="shared" si="29"/>
        <v>1.32306E-2</v>
      </c>
      <c r="CQ24" s="129">
        <f>H24</f>
        <v>1.0794000000000001E-3</v>
      </c>
      <c r="CR24" s="122">
        <f t="shared" si="30"/>
        <v>1.0794000000000001E-3</v>
      </c>
      <c r="CS24" s="122">
        <f t="shared" si="31"/>
        <v>3.6389999999999999E-3</v>
      </c>
      <c r="CT24" s="141">
        <f>J24</f>
        <v>32</v>
      </c>
      <c r="CU24" s="122">
        <f t="shared" si="57"/>
        <v>3.5999999999999998E-6</v>
      </c>
      <c r="CV24" s="122">
        <f t="shared" si="58"/>
        <v>5.30582E-2</v>
      </c>
      <c r="CW24" s="141">
        <f>K24</f>
        <v>2.0930899999999999E-2</v>
      </c>
      <c r="CX24" s="122">
        <f>B24</f>
        <v>2.28592E-2</v>
      </c>
      <c r="CY24" s="122">
        <f t="shared" si="59"/>
        <v>1.82883E-2</v>
      </c>
      <c r="DF24" s="64">
        <f t="shared" si="44"/>
        <v>32</v>
      </c>
      <c r="DG24" s="137">
        <f t="shared" si="45"/>
        <v>2.28592E-2</v>
      </c>
      <c r="DH24" s="137">
        <f t="shared" si="46"/>
        <v>1.5690000000000001E-3</v>
      </c>
      <c r="DI24" s="137">
        <f t="shared" si="47"/>
        <v>1.5353999999999999E-3</v>
      </c>
      <c r="DJ24" s="137">
        <f t="shared" si="48"/>
        <v>3.814E-4</v>
      </c>
      <c r="DK24" s="137">
        <f t="shared" si="49"/>
        <v>3.4199999999999998E-5</v>
      </c>
      <c r="DL24" s="137">
        <f t="shared" si="50"/>
        <v>1.6099999999999998E-5</v>
      </c>
      <c r="DM24" s="137">
        <f t="shared" si="51"/>
        <v>1.0794000000000001E-3</v>
      </c>
      <c r="DN24" s="137"/>
      <c r="DO24" s="137">
        <f t="shared" si="52"/>
        <v>32</v>
      </c>
      <c r="DP24" s="137">
        <f t="shared" si="53"/>
        <v>2.0930897691875776E-2</v>
      </c>
      <c r="DQ24" s="32"/>
      <c r="DR24" s="64">
        <f t="shared" si="54"/>
        <v>32</v>
      </c>
      <c r="DS24" s="137">
        <f>ROUND(EE24 / EE$3, 7)</f>
        <v>2.28592E-2</v>
      </c>
      <c r="DT24" s="137">
        <f>ROUND(EF24 / EF$3, 7)</f>
        <v>1.5690000000000001E-3</v>
      </c>
      <c r="DU24" s="137">
        <f>ROUND(EG24 / EG$3, 7)</f>
        <v>1.5353999999999999E-3</v>
      </c>
      <c r="DV24" s="137">
        <f>ROUND(EH24 / EH$3, 7)</f>
        <v>3.814E-4</v>
      </c>
      <c r="DW24" s="137">
        <f>ROUND(EI24 / EI$3, 7)</f>
        <v>3.4199999999999998E-5</v>
      </c>
      <c r="DX24" s="137">
        <f>ROUND(EJ24 / EJ$3, 7)</f>
        <v>1.6099999999999998E-5</v>
      </c>
      <c r="DY24" s="137">
        <f>ROUND(EK24 / EK$3, 7)</f>
        <v>1.0794000000000001E-3</v>
      </c>
      <c r="DZ24" s="137"/>
      <c r="EA24" s="137">
        <f t="shared" si="40"/>
        <v>3.5999999999999998E-6</v>
      </c>
      <c r="EB24" s="137">
        <f t="shared" si="40"/>
        <v>3.4199999999999998E-5</v>
      </c>
      <c r="ED24" s="64">
        <f t="shared" si="55"/>
        <v>32</v>
      </c>
      <c r="EE24" s="137">
        <f>FC24 * EQ24</f>
        <v>2.0930897691875776E-2</v>
      </c>
      <c r="EF24" s="137">
        <f>FD24 * ER24</f>
        <v>1.886626125688423E-3</v>
      </c>
      <c r="EG24" s="137">
        <f>FE24 * ES24</f>
        <v>1.586296490022937E-3</v>
      </c>
      <c r="EH24" s="137">
        <f>FF24 * ET24</f>
        <v>2.151798928264658E-4</v>
      </c>
      <c r="EI24" s="137">
        <f>FG24 * EU24</f>
        <v>2.0385001868517408E-5</v>
      </c>
      <c r="EJ24" s="137">
        <f>FH24 * EV24</f>
        <v>1.0493006344169305E-2</v>
      </c>
      <c r="EK24" s="137">
        <f>FI24 * EW24</f>
        <v>2.138489513703093E-3</v>
      </c>
      <c r="EL24" s="137"/>
      <c r="EM24" s="137">
        <f>FJ24 * EY24</f>
        <v>8.7771771598372256E-3</v>
      </c>
      <c r="EN24" s="137">
        <f>FK24 * EZ24</f>
        <v>3.6549137618342213E-2</v>
      </c>
      <c r="EP24" s="64">
        <f t="shared" si="56"/>
        <v>32</v>
      </c>
      <c r="EQ24" s="131">
        <f>IFERROR('TLF GC - r0'!CQ24 / 'TLF GC - r0'!CP24, EQ25)</f>
        <v>1.0424896000495958</v>
      </c>
      <c r="ER24" s="131">
        <f>IFERROR('TLF GC - r0'!CS24 / 'TLF GC - r0'!CR24, ER25)</f>
        <v>1.0165559166379778</v>
      </c>
      <c r="ES24" s="131">
        <f>IFERROR('TLF GC - r0'!CU24 / 'TLF GC - r0'!CT24, ES25)</f>
        <v>1.0974033137481405</v>
      </c>
      <c r="ET24" s="131">
        <f>IFERROR('TLF GC - r0'!CW24 / 'TLF GC - r0'!CV24, ET25)</f>
        <v>2.0850764808766065</v>
      </c>
      <c r="EU24" s="131">
        <f>IFERROR('TLF GC - r0'!CY24 / 'TLF GC - r0'!CX24, EU25)</f>
        <v>0.73064522826227263</v>
      </c>
      <c r="EV24" s="131">
        <f>IFERROR('TLF GC - r0'!DA24 / 'TLF GC - r0'!CZ24, EV25)</f>
        <v>0.79308620502239535</v>
      </c>
      <c r="EW24" s="131">
        <f>IFERROR('TLF GC - r0'!DC24 / 'TLF GC - r0'!DB24, EW25)</f>
        <v>0.5876585638095887</v>
      </c>
      <c r="EX24" s="131"/>
      <c r="EY24" s="131">
        <f>IFERROR('TLF GC - r0'!DE24 / 'TLF GC - r0'!DD24, EY25)</f>
        <v>1.0436720008367788</v>
      </c>
      <c r="EZ24" s="131">
        <f>IFERROR('TLF GC - r0'!DG24 / 'TLF GC - r0'!DF24, EZ25)</f>
        <v>0.68884993494581825</v>
      </c>
      <c r="FB24" s="132">
        <f>'FF - r0'!A24</f>
        <v>32</v>
      </c>
      <c r="FC24" s="130">
        <f>'FF - r0'!B24</f>
        <v>2.00778E-2</v>
      </c>
      <c r="FD24" s="130">
        <f>'FF - r0'!C24</f>
        <v>1.8559E-3</v>
      </c>
      <c r="FE24" s="130">
        <f>'FF - r0'!D24</f>
        <v>1.4455E-3</v>
      </c>
      <c r="FF24" s="130">
        <f>'FF - r0'!E24</f>
        <v>1.032E-4</v>
      </c>
      <c r="FG24" s="130">
        <f>'FF - r0'!F24</f>
        <v>2.7900000000000001E-5</v>
      </c>
      <c r="FH24" s="130">
        <f>'FF - r0'!G24</f>
        <v>1.32306E-2</v>
      </c>
      <c r="FI24" s="130">
        <f>'FF - r0'!H24</f>
        <v>3.6389999999999999E-3</v>
      </c>
      <c r="FJ24" s="130">
        <f>'FF - r0'!I24</f>
        <v>8.4098999999999997E-3</v>
      </c>
      <c r="FK24" s="130">
        <f>'FF - r0'!J24</f>
        <v>5.30582E-2</v>
      </c>
      <c r="FL24" s="130">
        <f>'FF - r0'!K24</f>
        <v>1.82883E-2</v>
      </c>
    </row>
    <row r="25" spans="1:168" x14ac:dyDescent="0.45">
      <c r="A25" s="63">
        <f t="shared" si="41"/>
        <v>34</v>
      </c>
      <c r="B25" s="137">
        <f t="shared" si="42"/>
        <v>2.0565300000000002E-2</v>
      </c>
      <c r="C25" s="137">
        <f t="shared" si="10"/>
        <v>1.3184E-3</v>
      </c>
      <c r="D25" s="137">
        <f t="shared" si="11"/>
        <v>1.4321E-3</v>
      </c>
      <c r="E25" s="137">
        <f t="shared" si="12"/>
        <v>3.3730000000000001E-4</v>
      </c>
      <c r="F25" s="137">
        <f t="shared" si="13"/>
        <v>3.65E-5</v>
      </c>
      <c r="G25" s="137">
        <f t="shared" si="14"/>
        <v>1.31E-5</v>
      </c>
      <c r="H25" s="137">
        <f t="shared" si="15"/>
        <v>9.2809999999999995E-4</v>
      </c>
      <c r="I25" s="138"/>
      <c r="J25" s="138">
        <f t="shared" si="16"/>
        <v>34</v>
      </c>
      <c r="K25" s="138">
        <f t="shared" si="17"/>
        <v>1.8830400000000001E-2</v>
      </c>
      <c r="BX25" s="64">
        <f t="shared" si="43"/>
        <v>34</v>
      </c>
      <c r="BY25" s="122">
        <f>B25</f>
        <v>2.0565300000000002E-2</v>
      </c>
      <c r="BZ25" s="122">
        <f t="shared" si="18"/>
        <v>2.0565300000000002E-2</v>
      </c>
      <c r="CA25" s="122">
        <f t="shared" si="19"/>
        <v>1.7968100000000001E-2</v>
      </c>
      <c r="CB25" s="129">
        <f>C25</f>
        <v>1.3184E-3</v>
      </c>
      <c r="CC25" s="122">
        <f t="shared" si="20"/>
        <v>1.3184E-3</v>
      </c>
      <c r="CD25" s="122">
        <f t="shared" si="21"/>
        <v>1.4862E-3</v>
      </c>
      <c r="CE25" s="129">
        <f>D25</f>
        <v>1.4321E-3</v>
      </c>
      <c r="CF25" s="122">
        <f t="shared" si="22"/>
        <v>1.4321E-3</v>
      </c>
      <c r="CG25" s="122">
        <f t="shared" si="23"/>
        <v>1.2612000000000001E-3</v>
      </c>
      <c r="CH25" s="129">
        <f>E25</f>
        <v>3.3730000000000001E-4</v>
      </c>
      <c r="CI25" s="122">
        <f t="shared" si="24"/>
        <v>3.3730000000000001E-4</v>
      </c>
      <c r="CJ25" s="122">
        <f t="shared" si="25"/>
        <v>7.5699999999999997E-5</v>
      </c>
      <c r="CK25" s="129">
        <f>F25</f>
        <v>3.65E-5</v>
      </c>
      <c r="CL25" s="122">
        <f t="shared" si="26"/>
        <v>3.65E-5</v>
      </c>
      <c r="CM25" s="122">
        <f t="shared" si="27"/>
        <v>2.55E-5</v>
      </c>
      <c r="CN25" s="129">
        <f>G25</f>
        <v>1.31E-5</v>
      </c>
      <c r="CO25" s="122">
        <f t="shared" si="28"/>
        <v>1.31E-5</v>
      </c>
      <c r="CP25" s="122">
        <f t="shared" si="29"/>
        <v>1.1602899999999999E-2</v>
      </c>
      <c r="CQ25" s="129">
        <f>H25</f>
        <v>9.2809999999999995E-4</v>
      </c>
      <c r="CR25" s="122">
        <f t="shared" si="30"/>
        <v>9.2809999999999995E-4</v>
      </c>
      <c r="CS25" s="122">
        <f t="shared" si="31"/>
        <v>3.1172999999999999E-3</v>
      </c>
      <c r="CT25" s="141">
        <f>J25</f>
        <v>34</v>
      </c>
      <c r="CU25" s="122">
        <f t="shared" si="57"/>
        <v>2.9000000000000002E-6</v>
      </c>
      <c r="CV25" s="122">
        <f t="shared" si="58"/>
        <v>4.9318800000000003E-2</v>
      </c>
      <c r="CW25" s="141">
        <f>K25</f>
        <v>1.8830400000000001E-2</v>
      </c>
      <c r="CX25" s="122">
        <f>B25</f>
        <v>2.0565300000000002E-2</v>
      </c>
      <c r="CY25" s="122">
        <f t="shared" si="59"/>
        <v>1.7143499999999999E-2</v>
      </c>
      <c r="DF25" s="64">
        <f t="shared" si="44"/>
        <v>34</v>
      </c>
      <c r="DG25" s="137">
        <f t="shared" si="45"/>
        <v>2.0565300000000002E-2</v>
      </c>
      <c r="DH25" s="137">
        <f t="shared" si="46"/>
        <v>1.3184E-3</v>
      </c>
      <c r="DI25" s="137">
        <f t="shared" si="47"/>
        <v>1.4321E-3</v>
      </c>
      <c r="DJ25" s="137">
        <f t="shared" si="48"/>
        <v>3.3730000000000001E-4</v>
      </c>
      <c r="DK25" s="137">
        <f t="shared" si="49"/>
        <v>3.65E-5</v>
      </c>
      <c r="DL25" s="137">
        <f t="shared" si="50"/>
        <v>1.31E-5</v>
      </c>
      <c r="DM25" s="137">
        <f t="shared" si="51"/>
        <v>9.2809999999999995E-4</v>
      </c>
      <c r="DN25" s="137"/>
      <c r="DO25" s="137">
        <f t="shared" si="52"/>
        <v>34</v>
      </c>
      <c r="DP25" s="137">
        <f t="shared" si="53"/>
        <v>1.8830425965222233E-2</v>
      </c>
      <c r="DQ25" s="32"/>
      <c r="DR25" s="64">
        <f t="shared" si="54"/>
        <v>34</v>
      </c>
      <c r="DS25" s="137">
        <f>ROUND(EE25 / EE$3, 7)</f>
        <v>2.0565300000000002E-2</v>
      </c>
      <c r="DT25" s="137">
        <f>ROUND(EF25 / EF$3, 7)</f>
        <v>1.3184E-3</v>
      </c>
      <c r="DU25" s="137">
        <f>ROUND(EG25 / EG$3, 7)</f>
        <v>1.4321E-3</v>
      </c>
      <c r="DV25" s="137">
        <f>ROUND(EH25 / EH$3, 7)</f>
        <v>3.3730000000000001E-4</v>
      </c>
      <c r="DW25" s="137">
        <f>ROUND(EI25 / EI$3, 7)</f>
        <v>3.65E-5</v>
      </c>
      <c r="DX25" s="137">
        <f>ROUND(EJ25 / EJ$3, 7)</f>
        <v>1.31E-5</v>
      </c>
      <c r="DY25" s="137">
        <f>ROUND(EK25 / EK$3, 7)</f>
        <v>9.2809999999999995E-4</v>
      </c>
      <c r="DZ25" s="137"/>
      <c r="EA25" s="137">
        <f t="shared" si="40"/>
        <v>2.9000000000000002E-6</v>
      </c>
      <c r="EB25" s="137">
        <f t="shared" si="40"/>
        <v>2.3600000000000001E-5</v>
      </c>
      <c r="ED25" s="64">
        <f t="shared" si="55"/>
        <v>34</v>
      </c>
      <c r="EE25" s="137">
        <f>FC25 * EQ25</f>
        <v>1.8830425965222233E-2</v>
      </c>
      <c r="EF25" s="137">
        <f>FD25 * ER25</f>
        <v>1.585278715525631E-3</v>
      </c>
      <c r="EG25" s="137">
        <f>FE25 * ES25</f>
        <v>1.4796280815981616E-3</v>
      </c>
      <c r="EH25" s="137">
        <f>FF25 * ET25</f>
        <v>1.9030556728371291E-4</v>
      </c>
      <c r="EI25" s="137">
        <f>FG25 * EU25</f>
        <v>2.175332003193204E-5</v>
      </c>
      <c r="EJ25" s="137">
        <f>FH25 * EV25</f>
        <v>8.5483574314137636E-3</v>
      </c>
      <c r="EK25" s="137">
        <f>FI25 * EW25</f>
        <v>1.8387375097358848E-3</v>
      </c>
      <c r="EL25" s="137"/>
      <c r="EM25" s="137">
        <f>FJ25 * EY25</f>
        <v>7.1036340776772632E-3</v>
      </c>
      <c r="EN25" s="137">
        <f>FK25 * EZ25</f>
        <v>2.5183328867068491E-2</v>
      </c>
      <c r="EP25" s="64">
        <f t="shared" si="56"/>
        <v>34</v>
      </c>
      <c r="EQ25" s="131">
        <f>IFERROR('TLF GC - r0'!CQ25 / 'TLF GC - r0'!CP25, EQ26)</f>
        <v>1.0479920506465477</v>
      </c>
      <c r="ER25" s="131">
        <f>IFERROR('TLF GC - r0'!CS25 / 'TLF GC - r0'!CR25, ER26)</f>
        <v>1.0666658023991595</v>
      </c>
      <c r="ES25" s="131">
        <f>IFERROR('TLF GC - r0'!CU25 / 'TLF GC - r0'!CT25, ES26)</f>
        <v>1.1731906768142732</v>
      </c>
      <c r="ET25" s="131">
        <f>IFERROR('TLF GC - r0'!CW25 / 'TLF GC - r0'!CV25, ET26)</f>
        <v>2.5139440856501047</v>
      </c>
      <c r="EU25" s="131">
        <f>IFERROR('TLF GC - r0'!CY25 / 'TLF GC - r0'!CX25, EU26)</f>
        <v>0.85307137380125642</v>
      </c>
      <c r="EV25" s="131">
        <f>IFERROR('TLF GC - r0'!DA25 / 'TLF GC - r0'!CZ25, EV26)</f>
        <v>0.73674317898230302</v>
      </c>
      <c r="EW25" s="131">
        <f>IFERROR('TLF GC - r0'!DC25 / 'TLF GC - r0'!DB25, EW26)</f>
        <v>0.58984939201741404</v>
      </c>
      <c r="EX25" s="131"/>
      <c r="EY25" s="131">
        <f>IFERROR('TLF GC - r0'!DE25 / 'TLF GC - r0'!DD25, EY26)</f>
        <v>0.94509719911090073</v>
      </c>
      <c r="EZ25" s="131">
        <f>IFERROR('TLF GC - r0'!DG25 / 'TLF GC - r0'!DF25, EZ26)</f>
        <v>0.51062330930737343</v>
      </c>
      <c r="FB25" s="132">
        <f>'FF - r0'!A25</f>
        <v>34</v>
      </c>
      <c r="FC25" s="130">
        <f>'FF - r0'!B25</f>
        <v>1.7968100000000001E-2</v>
      </c>
      <c r="FD25" s="130">
        <f>'FF - r0'!C25</f>
        <v>1.4862E-3</v>
      </c>
      <c r="FE25" s="130">
        <f>'FF - r0'!D25</f>
        <v>1.2612000000000001E-3</v>
      </c>
      <c r="FF25" s="130">
        <f>'FF - r0'!E25</f>
        <v>7.5699999999999997E-5</v>
      </c>
      <c r="FG25" s="130">
        <f>'FF - r0'!F25</f>
        <v>2.55E-5</v>
      </c>
      <c r="FH25" s="130">
        <f>'FF - r0'!G25</f>
        <v>1.1602899999999999E-2</v>
      </c>
      <c r="FI25" s="130">
        <f>'FF - r0'!H25</f>
        <v>3.1172999999999999E-3</v>
      </c>
      <c r="FJ25" s="130">
        <f>'FF - r0'!I25</f>
        <v>7.5163000000000001E-3</v>
      </c>
      <c r="FK25" s="130">
        <f>'FF - r0'!J25</f>
        <v>4.9318800000000003E-2</v>
      </c>
      <c r="FL25" s="130">
        <f>'FF - r0'!K25</f>
        <v>1.7143499999999999E-2</v>
      </c>
    </row>
    <row r="26" spans="1:168" x14ac:dyDescent="0.45">
      <c r="A26" s="63">
        <f t="shared" si="41"/>
        <v>36</v>
      </c>
      <c r="B26" s="137">
        <f t="shared" si="42"/>
        <v>1.8991399999999999E-2</v>
      </c>
      <c r="C26" s="137">
        <f t="shared" si="10"/>
        <v>9.0300000000000005E-4</v>
      </c>
      <c r="D26" s="137">
        <f t="shared" si="11"/>
        <v>1.3270999999999999E-3</v>
      </c>
      <c r="E26" s="137">
        <f t="shared" si="12"/>
        <v>2.8259999999999998E-4</v>
      </c>
      <c r="F26" s="137">
        <f t="shared" si="13"/>
        <v>3.4400000000000003E-5</v>
      </c>
      <c r="G26" s="137">
        <f t="shared" si="14"/>
        <v>1.1600000000000001E-5</v>
      </c>
      <c r="H26" s="137">
        <f t="shared" si="15"/>
        <v>7.9140000000000005E-4</v>
      </c>
      <c r="I26" s="138"/>
      <c r="J26" s="138">
        <f t="shared" si="16"/>
        <v>36</v>
      </c>
      <c r="K26" s="138">
        <f t="shared" si="17"/>
        <v>1.7389399999999999E-2</v>
      </c>
      <c r="BX26" s="64">
        <f t="shared" si="43"/>
        <v>36</v>
      </c>
      <c r="BY26" s="122">
        <f>B26</f>
        <v>1.8991399999999999E-2</v>
      </c>
      <c r="BZ26" s="122">
        <f t="shared" si="18"/>
        <v>1.8991399999999999E-2</v>
      </c>
      <c r="CA26" s="122">
        <f t="shared" si="19"/>
        <v>1.61356E-2</v>
      </c>
      <c r="CB26" s="129">
        <f>C26</f>
        <v>9.0300000000000005E-4</v>
      </c>
      <c r="CC26" s="122">
        <f t="shared" si="20"/>
        <v>9.0300000000000005E-4</v>
      </c>
      <c r="CD26" s="122">
        <f t="shared" si="21"/>
        <v>1.1134000000000001E-3</v>
      </c>
      <c r="CE26" s="129">
        <f>D26</f>
        <v>1.3270999999999999E-3</v>
      </c>
      <c r="CF26" s="122">
        <f t="shared" si="22"/>
        <v>1.3270999999999999E-3</v>
      </c>
      <c r="CG26" s="122">
        <f t="shared" si="23"/>
        <v>1.1199999999999999E-3</v>
      </c>
      <c r="CH26" s="129">
        <f>E26</f>
        <v>2.8259999999999998E-4</v>
      </c>
      <c r="CI26" s="122">
        <f t="shared" si="24"/>
        <v>2.8259999999999998E-4</v>
      </c>
      <c r="CJ26" s="122">
        <f t="shared" si="25"/>
        <v>4.5099999999999998E-5</v>
      </c>
      <c r="CK26" s="129">
        <f>F26</f>
        <v>3.4400000000000003E-5</v>
      </c>
      <c r="CL26" s="122">
        <f t="shared" si="26"/>
        <v>3.4400000000000003E-5</v>
      </c>
      <c r="CM26" s="122">
        <f t="shared" si="27"/>
        <v>2.3200000000000001E-5</v>
      </c>
      <c r="CN26" s="129">
        <f>G26</f>
        <v>1.1600000000000001E-5</v>
      </c>
      <c r="CO26" s="122">
        <f t="shared" si="28"/>
        <v>1.1600000000000001E-5</v>
      </c>
      <c r="CP26" s="122">
        <f t="shared" si="29"/>
        <v>1.0246999999999999E-2</v>
      </c>
      <c r="CQ26" s="129">
        <f>H26</f>
        <v>7.9140000000000005E-4</v>
      </c>
      <c r="CR26" s="122">
        <f t="shared" si="30"/>
        <v>7.9140000000000005E-4</v>
      </c>
      <c r="CS26" s="122">
        <f t="shared" si="31"/>
        <v>2.6624999999999999E-3</v>
      </c>
      <c r="CT26" s="141">
        <f>J26</f>
        <v>36</v>
      </c>
      <c r="CU26" s="122">
        <f t="shared" si="57"/>
        <v>2.3E-6</v>
      </c>
      <c r="CV26" s="122">
        <f t="shared" si="58"/>
        <v>4.59795E-2</v>
      </c>
      <c r="CW26" s="141">
        <f>K26</f>
        <v>1.7389399999999999E-2</v>
      </c>
      <c r="CX26" s="122">
        <f>B26</f>
        <v>1.8991399999999999E-2</v>
      </c>
      <c r="CY26" s="122">
        <f t="shared" si="59"/>
        <v>1.63809E-2</v>
      </c>
      <c r="DF26" s="64">
        <f t="shared" si="44"/>
        <v>36</v>
      </c>
      <c r="DG26" s="137">
        <f t="shared" si="45"/>
        <v>1.8991399999999999E-2</v>
      </c>
      <c r="DH26" s="137">
        <f t="shared" si="46"/>
        <v>9.0300000000000005E-4</v>
      </c>
      <c r="DI26" s="137">
        <f t="shared" si="47"/>
        <v>1.3270999999999999E-3</v>
      </c>
      <c r="DJ26" s="137">
        <f t="shared" si="48"/>
        <v>2.8259999999999998E-4</v>
      </c>
      <c r="DK26" s="137">
        <f t="shared" si="49"/>
        <v>3.4400000000000003E-5</v>
      </c>
      <c r="DL26" s="137">
        <f t="shared" si="50"/>
        <v>1.1600000000000001E-5</v>
      </c>
      <c r="DM26" s="137">
        <f t="shared" si="51"/>
        <v>7.9140000000000005E-4</v>
      </c>
      <c r="DN26" s="137"/>
      <c r="DO26" s="137">
        <f t="shared" si="52"/>
        <v>36</v>
      </c>
      <c r="DP26" s="137">
        <f t="shared" si="53"/>
        <v>1.738935518865024E-2</v>
      </c>
      <c r="DQ26" s="32"/>
      <c r="DR26" s="64">
        <f t="shared" si="54"/>
        <v>36</v>
      </c>
      <c r="DS26" s="137">
        <f>ROUND(EE26 / EE$3, 7)</f>
        <v>1.8991399999999999E-2</v>
      </c>
      <c r="DT26" s="137">
        <f>ROUND(EF26 / EF$3, 7)</f>
        <v>9.0300000000000005E-4</v>
      </c>
      <c r="DU26" s="137">
        <f>ROUND(EG26 / EG$3, 7)</f>
        <v>1.3270999999999999E-3</v>
      </c>
      <c r="DV26" s="137">
        <f>ROUND(EH26 / EH$3, 7)</f>
        <v>2.8259999999999998E-4</v>
      </c>
      <c r="DW26" s="137">
        <f>ROUND(EI26 / EI$3, 7)</f>
        <v>3.4400000000000003E-5</v>
      </c>
      <c r="DX26" s="137">
        <f>ROUND(EJ26 / EJ$3, 7)</f>
        <v>1.1600000000000001E-5</v>
      </c>
      <c r="DY26" s="137">
        <f>ROUND(EK26 / EK$3, 7)</f>
        <v>7.9140000000000005E-4</v>
      </c>
      <c r="DZ26" s="137"/>
      <c r="EA26" s="137">
        <f t="shared" si="40"/>
        <v>2.3E-6</v>
      </c>
      <c r="EB26" s="137">
        <f t="shared" si="40"/>
        <v>1.7900000000000001E-5</v>
      </c>
      <c r="ED26" s="64">
        <f t="shared" si="55"/>
        <v>36</v>
      </c>
      <c r="EE26" s="137">
        <f>FC26 * EQ26</f>
        <v>1.738935518865024E-2</v>
      </c>
      <c r="EF26" s="137">
        <f>FD26 * ER26</f>
        <v>1.0858140298331889E-3</v>
      </c>
      <c r="EG26" s="137">
        <f>FE26 * ES26</f>
        <v>1.3711422985740048E-3</v>
      </c>
      <c r="EH26" s="137">
        <f>FF26 * ET26</f>
        <v>1.5941528174117579E-4</v>
      </c>
      <c r="EI26" s="137">
        <f>FG26 * EU26</f>
        <v>2.0525052957331572E-5</v>
      </c>
      <c r="EJ26" s="137">
        <f>FH26 * EV26</f>
        <v>7.5685068243934424E-3</v>
      </c>
      <c r="EK26" s="137">
        <f>FI26 * EW26</f>
        <v>1.5678096176127325E-3</v>
      </c>
      <c r="EL26" s="137"/>
      <c r="EM26" s="137">
        <f>FJ26 * EY26</f>
        <v>5.7189672384984182E-3</v>
      </c>
      <c r="EN26" s="137">
        <f>FK26 * EZ26</f>
        <v>1.910782283260436E-2</v>
      </c>
      <c r="EP26" s="64">
        <f t="shared" si="56"/>
        <v>36</v>
      </c>
      <c r="EQ26" s="131">
        <f>IFERROR('TLF GC - r0'!CQ26 / 'TLF GC - r0'!CP26, EQ27)</f>
        <v>1.0777011817750961</v>
      </c>
      <c r="ER26" s="131">
        <f>IFERROR('TLF GC - r0'!CS26 / 'TLF GC - r0'!CR26, ER27)</f>
        <v>0.97522366609770872</v>
      </c>
      <c r="ES26" s="131">
        <f>IFERROR('TLF GC - r0'!CU26 / 'TLF GC - r0'!CT26, ES27)</f>
        <v>1.2242341951553615</v>
      </c>
      <c r="ET26" s="131">
        <f>IFERROR('TLF GC - r0'!CW26 / 'TLF GC - r0'!CV26, ET27)</f>
        <v>3.5347069122211927</v>
      </c>
      <c r="EU26" s="131">
        <f>IFERROR('TLF GC - r0'!CY26 / 'TLF GC - r0'!CX26, EU27)</f>
        <v>0.8847005585056712</v>
      </c>
      <c r="EV26" s="131">
        <f>IFERROR('TLF GC - r0'!DA26 / 'TLF GC - r0'!CZ26, EV27)</f>
        <v>0.73860708738103276</v>
      </c>
      <c r="EW26" s="131">
        <f>IFERROR('TLF GC - r0'!DC26 / 'TLF GC - r0'!DB26, EW27)</f>
        <v>0.58884868267144885</v>
      </c>
      <c r="EX26" s="131"/>
      <c r="EY26" s="131">
        <f>IFERROR('TLF GC - r0'!DE26 / 'TLF GC - r0'!DD26, EY27)</f>
        <v>0.85094815101082011</v>
      </c>
      <c r="EZ26" s="131">
        <f>IFERROR('TLF GC - r0'!DG26 / 'TLF GC - r0'!DF26, EZ27)</f>
        <v>0.41557265373926122</v>
      </c>
      <c r="FB26" s="132">
        <f>'FF - r0'!A26</f>
        <v>36</v>
      </c>
      <c r="FC26" s="130">
        <f>'FF - r0'!B26</f>
        <v>1.61356E-2</v>
      </c>
      <c r="FD26" s="130">
        <f>'FF - r0'!C26</f>
        <v>1.1134000000000001E-3</v>
      </c>
      <c r="FE26" s="130">
        <f>'FF - r0'!D26</f>
        <v>1.1199999999999999E-3</v>
      </c>
      <c r="FF26" s="130">
        <f>'FF - r0'!E26</f>
        <v>4.5099999999999998E-5</v>
      </c>
      <c r="FG26" s="130">
        <f>'FF - r0'!F26</f>
        <v>2.3200000000000001E-5</v>
      </c>
      <c r="FH26" s="130">
        <f>'FF - r0'!G26</f>
        <v>1.0246999999999999E-2</v>
      </c>
      <c r="FI26" s="130">
        <f>'FF - r0'!H26</f>
        <v>2.6624999999999999E-3</v>
      </c>
      <c r="FJ26" s="130">
        <f>'FF - r0'!I26</f>
        <v>6.7206999999999996E-3</v>
      </c>
      <c r="FK26" s="130">
        <f>'FF - r0'!J26</f>
        <v>4.59795E-2</v>
      </c>
      <c r="FL26" s="130">
        <f>'FF - r0'!K26</f>
        <v>1.63809E-2</v>
      </c>
    </row>
    <row r="27" spans="1:168" x14ac:dyDescent="0.45">
      <c r="A27" s="63">
        <f t="shared" si="41"/>
        <v>38</v>
      </c>
      <c r="B27" s="137">
        <f t="shared" si="42"/>
        <v>1.6972600000000001E-2</v>
      </c>
      <c r="C27" s="137">
        <f t="shared" si="10"/>
        <v>5.4080000000000003E-4</v>
      </c>
      <c r="D27" s="137">
        <f t="shared" si="11"/>
        <v>1.1695E-3</v>
      </c>
      <c r="E27" s="137">
        <f t="shared" si="12"/>
        <v>1.1680000000000001E-4</v>
      </c>
      <c r="F27" s="137">
        <f t="shared" si="13"/>
        <v>3.15E-5</v>
      </c>
      <c r="G27" s="137">
        <f t="shared" si="14"/>
        <v>8.1999999999999994E-6</v>
      </c>
      <c r="H27" s="137">
        <f t="shared" si="15"/>
        <v>6.8340000000000002E-4</v>
      </c>
      <c r="I27" s="138"/>
      <c r="J27" s="138">
        <f t="shared" si="16"/>
        <v>38</v>
      </c>
      <c r="K27" s="138">
        <f t="shared" si="17"/>
        <v>1.55409E-2</v>
      </c>
      <c r="BX27" s="64">
        <f t="shared" si="43"/>
        <v>38</v>
      </c>
      <c r="BY27" s="122">
        <f>B27</f>
        <v>1.6972600000000001E-2</v>
      </c>
      <c r="BZ27" s="122">
        <f t="shared" si="18"/>
        <v>1.6972600000000001E-2</v>
      </c>
      <c r="CA27" s="122">
        <f t="shared" si="19"/>
        <v>1.4544100000000001E-2</v>
      </c>
      <c r="CB27" s="129">
        <f>C27</f>
        <v>5.4080000000000003E-4</v>
      </c>
      <c r="CC27" s="122">
        <f t="shared" si="20"/>
        <v>5.4080000000000003E-4</v>
      </c>
      <c r="CD27" s="122">
        <f t="shared" si="21"/>
        <v>7.8319999999999996E-4</v>
      </c>
      <c r="CE27" s="129">
        <f>D27</f>
        <v>1.1695E-3</v>
      </c>
      <c r="CF27" s="122">
        <f t="shared" si="22"/>
        <v>1.1695E-3</v>
      </c>
      <c r="CG27" s="122">
        <f t="shared" si="23"/>
        <v>9.7289999999999996E-4</v>
      </c>
      <c r="CH27" s="129">
        <f>E27</f>
        <v>1.1680000000000001E-4</v>
      </c>
      <c r="CI27" s="122">
        <f t="shared" si="24"/>
        <v>1.1680000000000001E-4</v>
      </c>
      <c r="CJ27" s="122">
        <f t="shared" si="25"/>
        <v>2.2900000000000001E-5</v>
      </c>
      <c r="CK27" s="129">
        <f>F27</f>
        <v>3.15E-5</v>
      </c>
      <c r="CL27" s="122">
        <f t="shared" si="26"/>
        <v>3.15E-5</v>
      </c>
      <c r="CM27" s="122">
        <f t="shared" si="27"/>
        <v>2.1399999999999998E-5</v>
      </c>
      <c r="CN27" s="129">
        <f>G27</f>
        <v>8.1999999999999994E-6</v>
      </c>
      <c r="CO27" s="122">
        <f t="shared" si="28"/>
        <v>8.1999999999999994E-6</v>
      </c>
      <c r="CP27" s="122">
        <f t="shared" si="29"/>
        <v>8.8366999999999994E-3</v>
      </c>
      <c r="CQ27" s="129">
        <f>H27</f>
        <v>6.8340000000000002E-4</v>
      </c>
      <c r="CR27" s="122">
        <f t="shared" si="30"/>
        <v>6.8340000000000002E-4</v>
      </c>
      <c r="CS27" s="122">
        <f t="shared" si="31"/>
        <v>2.2666000000000001E-3</v>
      </c>
      <c r="CT27" s="141">
        <f>J27</f>
        <v>38</v>
      </c>
      <c r="CU27" s="122">
        <f t="shared" si="57"/>
        <v>2.2000000000000001E-6</v>
      </c>
      <c r="CV27" s="122">
        <f t="shared" si="58"/>
        <v>4.2883699999999997E-2</v>
      </c>
      <c r="CW27" s="141">
        <f>K27</f>
        <v>1.55409E-2</v>
      </c>
      <c r="CX27" s="122">
        <f>B27</f>
        <v>1.6972600000000001E-2</v>
      </c>
      <c r="CY27" s="122">
        <f t="shared" si="59"/>
        <v>1.59562E-2</v>
      </c>
      <c r="DF27" s="64">
        <f t="shared" si="44"/>
        <v>38</v>
      </c>
      <c r="DG27" s="137">
        <f t="shared" si="45"/>
        <v>1.6972600000000001E-2</v>
      </c>
      <c r="DH27" s="137">
        <f t="shared" si="46"/>
        <v>5.4080000000000003E-4</v>
      </c>
      <c r="DI27" s="137">
        <f t="shared" si="47"/>
        <v>1.1695E-3</v>
      </c>
      <c r="DJ27" s="137">
        <f t="shared" si="48"/>
        <v>1.1680000000000001E-4</v>
      </c>
      <c r="DK27" s="137">
        <f t="shared" si="49"/>
        <v>3.15E-5</v>
      </c>
      <c r="DL27" s="137">
        <f t="shared" si="50"/>
        <v>8.1999999999999994E-6</v>
      </c>
      <c r="DM27" s="137">
        <f t="shared" si="51"/>
        <v>6.8340000000000002E-4</v>
      </c>
      <c r="DN27" s="137"/>
      <c r="DO27" s="137">
        <f t="shared" si="52"/>
        <v>38</v>
      </c>
      <c r="DP27" s="137">
        <f t="shared" si="53"/>
        <v>1.554085611948842E-2</v>
      </c>
      <c r="DQ27" s="32"/>
      <c r="DR27" s="64">
        <f t="shared" si="54"/>
        <v>38</v>
      </c>
      <c r="DS27" s="137">
        <f>ROUND(EE27 / EE$3, 7)</f>
        <v>1.6972600000000001E-2</v>
      </c>
      <c r="DT27" s="137">
        <f>ROUND(EF27 / EF$3, 7)</f>
        <v>5.4080000000000003E-4</v>
      </c>
      <c r="DU27" s="137">
        <f>ROUND(EG27 / EG$3, 7)</f>
        <v>1.1695E-3</v>
      </c>
      <c r="DV27" s="137">
        <f>ROUND(EH27 / EH$3, 7)</f>
        <v>1.1680000000000001E-4</v>
      </c>
      <c r="DW27" s="137">
        <f>ROUND(EI27 / EI$3, 7)</f>
        <v>3.15E-5</v>
      </c>
      <c r="DX27" s="137">
        <f>ROUND(EJ27 / EJ$3, 7)</f>
        <v>8.1999999999999994E-6</v>
      </c>
      <c r="DY27" s="137">
        <f>ROUND(EK27 / EK$3, 7)</f>
        <v>6.8340000000000002E-4</v>
      </c>
      <c r="DZ27" s="137"/>
      <c r="EA27" s="137">
        <f t="shared" si="40"/>
        <v>2.2000000000000001E-6</v>
      </c>
      <c r="EB27" s="137">
        <f t="shared" si="40"/>
        <v>1.66E-5</v>
      </c>
      <c r="ED27" s="64">
        <f t="shared" si="55"/>
        <v>38</v>
      </c>
      <c r="EE27" s="137">
        <f>FC27 * EQ27</f>
        <v>1.554085611948842E-2</v>
      </c>
      <c r="EF27" s="137">
        <f>FD27 * ER27</f>
        <v>6.5029319868701555E-4</v>
      </c>
      <c r="EG27" s="137">
        <f>FE27 * ES27</f>
        <v>1.20829578101362E-3</v>
      </c>
      <c r="EH27" s="137">
        <f>FF27 * ET27</f>
        <v>6.5907666147972671E-5</v>
      </c>
      <c r="EI27" s="137">
        <f>FG27 * EU27</f>
        <v>1.8801402541579332E-5</v>
      </c>
      <c r="EJ27" s="137">
        <f>FH27 * EV27</f>
        <v>5.3442686056287513E-3</v>
      </c>
      <c r="EK27" s="137">
        <f>FI27 * EW27</f>
        <v>1.3538947480598762E-3</v>
      </c>
      <c r="EL27" s="137"/>
      <c r="EM27" s="137">
        <f>FJ27 * EY27</f>
        <v>5.4128188904913133E-3</v>
      </c>
      <c r="EN27" s="137">
        <f>FK27 * EZ27</f>
        <v>1.7772681708947129E-2</v>
      </c>
      <c r="EP27" s="64">
        <f t="shared" si="56"/>
        <v>38</v>
      </c>
      <c r="EQ27" s="131">
        <f>IFERROR('TLF GC - r0'!CQ27 / 'TLF GC - r0'!CP27, EQ28)</f>
        <v>1.0685333653844802</v>
      </c>
      <c r="ER27" s="131">
        <f>IFERROR('TLF GC - r0'!CS27 / 'TLF GC - r0'!CR27, ER28)</f>
        <v>0.83030285838485129</v>
      </c>
      <c r="ES27" s="131">
        <f>IFERROR('TLF GC - r0'!CU27 / 'TLF GC - r0'!CT27, ES28)</f>
        <v>1.2419526991608798</v>
      </c>
      <c r="ET27" s="131">
        <f>IFERROR('TLF GC - r0'!CW27 / 'TLF GC - r0'!CV27, ET28)</f>
        <v>2.8780640239289372</v>
      </c>
      <c r="EU27" s="131">
        <f>IFERROR('TLF GC - r0'!CY27 / 'TLF GC - r0'!CX27, EU28)</f>
        <v>0.87857021222333331</v>
      </c>
      <c r="EV27" s="131">
        <f>IFERROR('TLF GC - r0'!DA27 / 'TLF GC - r0'!CZ27, EV28)</f>
        <v>0.60478103880733214</v>
      </c>
      <c r="EW27" s="131">
        <f>IFERROR('TLF GC - r0'!DC27 / 'TLF GC - r0'!DB27, EW28)</f>
        <v>0.59732407485214689</v>
      </c>
      <c r="EX27" s="131"/>
      <c r="EY27" s="131">
        <f>IFERROR('TLF GC - r0'!DE27 / 'TLF GC - r0'!DD27, EY28)</f>
        <v>0.90177577143997623</v>
      </c>
      <c r="EZ27" s="131">
        <f>IFERROR('TLF GC - r0'!DG27 / 'TLF GC - r0'!DF27, EZ28)</f>
        <v>0.41443909245114413</v>
      </c>
      <c r="FB27" s="132">
        <f>'FF - r0'!A27</f>
        <v>38</v>
      </c>
      <c r="FC27" s="130">
        <f>'FF - r0'!B27</f>
        <v>1.4544100000000001E-2</v>
      </c>
      <c r="FD27" s="130">
        <f>'FF - r0'!C27</f>
        <v>7.8319999999999996E-4</v>
      </c>
      <c r="FE27" s="130">
        <f>'FF - r0'!D27</f>
        <v>9.7289999999999996E-4</v>
      </c>
      <c r="FF27" s="130">
        <f>'FF - r0'!E27</f>
        <v>2.2900000000000001E-5</v>
      </c>
      <c r="FG27" s="130">
        <f>'FF - r0'!F27</f>
        <v>2.1399999999999998E-5</v>
      </c>
      <c r="FH27" s="130">
        <f>'FF - r0'!G27</f>
        <v>8.8366999999999994E-3</v>
      </c>
      <c r="FI27" s="130">
        <f>'FF - r0'!H27</f>
        <v>2.2666000000000001E-3</v>
      </c>
      <c r="FJ27" s="130">
        <f>'FF - r0'!I27</f>
        <v>6.0023999999999997E-3</v>
      </c>
      <c r="FK27" s="130">
        <f>'FF - r0'!J27</f>
        <v>4.2883699999999997E-2</v>
      </c>
      <c r="FL27" s="130">
        <f>'FF - r0'!K27</f>
        <v>1.59562E-2</v>
      </c>
    </row>
    <row r="28" spans="1:168" x14ac:dyDescent="0.45">
      <c r="A28" s="63">
        <f t="shared" si="41"/>
        <v>40</v>
      </c>
      <c r="B28" s="137">
        <f t="shared" si="42"/>
        <v>1.5549500000000001E-2</v>
      </c>
      <c r="C28" s="137">
        <f t="shared" si="10"/>
        <v>3.9320000000000002E-4</v>
      </c>
      <c r="D28" s="137">
        <f t="shared" si="11"/>
        <v>1.0179E-3</v>
      </c>
      <c r="E28" s="137">
        <f t="shared" si="12"/>
        <v>3.0700000000000001E-5</v>
      </c>
      <c r="F28" s="137">
        <f t="shared" si="13"/>
        <v>3.1699999999999998E-5</v>
      </c>
      <c r="G28" s="137">
        <f t="shared" si="14"/>
        <v>4.7999999999999998E-6</v>
      </c>
      <c r="H28" s="137">
        <f t="shared" si="15"/>
        <v>6.0519999999999997E-4</v>
      </c>
      <c r="I28" s="138"/>
      <c r="J28" s="138">
        <f t="shared" si="16"/>
        <v>40</v>
      </c>
      <c r="K28" s="138">
        <f t="shared" si="17"/>
        <v>1.42378E-2</v>
      </c>
      <c r="BX28" s="64">
        <f t="shared" si="43"/>
        <v>40</v>
      </c>
      <c r="BY28" s="122">
        <f>B28</f>
        <v>1.5549500000000001E-2</v>
      </c>
      <c r="BZ28" s="122">
        <f t="shared" si="18"/>
        <v>1.5549500000000001E-2</v>
      </c>
      <c r="CA28" s="122">
        <f t="shared" si="19"/>
        <v>1.3088199999999999E-2</v>
      </c>
      <c r="CB28" s="129">
        <f>C28</f>
        <v>3.9320000000000002E-4</v>
      </c>
      <c r="CC28" s="122">
        <f t="shared" si="20"/>
        <v>3.9320000000000002E-4</v>
      </c>
      <c r="CD28" s="122">
        <f t="shared" si="21"/>
        <v>5.9889999999999997E-4</v>
      </c>
      <c r="CE28" s="129">
        <f>D28</f>
        <v>1.0179E-3</v>
      </c>
      <c r="CF28" s="122">
        <f t="shared" si="22"/>
        <v>1.0179E-3</v>
      </c>
      <c r="CG28" s="122">
        <f t="shared" si="23"/>
        <v>8.1680000000000001E-4</v>
      </c>
      <c r="CH28" s="129">
        <f>E28</f>
        <v>3.0700000000000001E-5</v>
      </c>
      <c r="CI28" s="122">
        <f t="shared" si="24"/>
        <v>3.0700000000000001E-5</v>
      </c>
      <c r="CJ28" s="122">
        <f t="shared" si="25"/>
        <v>1.43E-5</v>
      </c>
      <c r="CK28" s="129">
        <f>F28</f>
        <v>3.1699999999999998E-5</v>
      </c>
      <c r="CL28" s="122">
        <f t="shared" si="26"/>
        <v>3.1699999999999998E-5</v>
      </c>
      <c r="CM28" s="122">
        <f t="shared" si="27"/>
        <v>1.9300000000000002E-5</v>
      </c>
      <c r="CN28" s="129">
        <f>G28</f>
        <v>4.7999999999999998E-6</v>
      </c>
      <c r="CO28" s="122">
        <f t="shared" si="28"/>
        <v>4.7999999999999998E-6</v>
      </c>
      <c r="CP28" s="122">
        <f t="shared" si="29"/>
        <v>7.3378000000000002E-3</v>
      </c>
      <c r="CQ28" s="129">
        <f>H28</f>
        <v>6.0519999999999997E-4</v>
      </c>
      <c r="CR28" s="122">
        <f t="shared" si="30"/>
        <v>6.0519999999999997E-4</v>
      </c>
      <c r="CS28" s="122">
        <f t="shared" si="31"/>
        <v>1.9459E-3</v>
      </c>
      <c r="CT28" s="141">
        <f>J28</f>
        <v>40</v>
      </c>
      <c r="CU28" s="122">
        <f t="shared" si="57"/>
        <v>1.3999999999999999E-6</v>
      </c>
      <c r="CV28" s="122">
        <f t="shared" si="58"/>
        <v>4.02876E-2</v>
      </c>
      <c r="CW28" s="141">
        <f>K28</f>
        <v>1.42378E-2</v>
      </c>
      <c r="CX28" s="122">
        <f>B28</f>
        <v>1.5549500000000001E-2</v>
      </c>
      <c r="CY28" s="122">
        <f t="shared" si="59"/>
        <v>1.5646E-2</v>
      </c>
      <c r="DF28" s="64">
        <f t="shared" si="44"/>
        <v>40</v>
      </c>
      <c r="DG28" s="137">
        <f t="shared" si="45"/>
        <v>1.5549500000000001E-2</v>
      </c>
      <c r="DH28" s="137">
        <f t="shared" si="46"/>
        <v>3.9320000000000002E-4</v>
      </c>
      <c r="DI28" s="137">
        <f t="shared" si="47"/>
        <v>1.0179E-3</v>
      </c>
      <c r="DJ28" s="137">
        <f t="shared" si="48"/>
        <v>3.0700000000000001E-5</v>
      </c>
      <c r="DK28" s="137">
        <f t="shared" si="49"/>
        <v>3.1699999999999998E-5</v>
      </c>
      <c r="DL28" s="137">
        <f t="shared" si="50"/>
        <v>4.7999999999999998E-6</v>
      </c>
      <c r="DM28" s="137">
        <f t="shared" si="51"/>
        <v>6.0519999999999997E-4</v>
      </c>
      <c r="DN28" s="137"/>
      <c r="DO28" s="137">
        <f t="shared" si="52"/>
        <v>40</v>
      </c>
      <c r="DP28" s="137">
        <f t="shared" si="53"/>
        <v>1.4237776647779397E-2</v>
      </c>
      <c r="DQ28" s="32"/>
      <c r="DR28" s="64">
        <f t="shared" si="54"/>
        <v>40</v>
      </c>
      <c r="DS28" s="137">
        <f>ROUND(EE28 / EE$3, 7)</f>
        <v>1.5549500000000001E-2</v>
      </c>
      <c r="DT28" s="137">
        <f>ROUND(EF28 / EF$3, 7)</f>
        <v>3.9320000000000002E-4</v>
      </c>
      <c r="DU28" s="137">
        <f>ROUND(EG28 / EG$3, 7)</f>
        <v>1.0179E-3</v>
      </c>
      <c r="DV28" s="137">
        <f>ROUND(EH28 / EH$3, 7)</f>
        <v>3.0700000000000001E-5</v>
      </c>
      <c r="DW28" s="137">
        <f>ROUND(EI28 / EI$3, 7)</f>
        <v>3.1699999999999998E-5</v>
      </c>
      <c r="DX28" s="137">
        <f>ROUND(EJ28 / EJ$3, 7)</f>
        <v>4.7999999999999998E-6</v>
      </c>
      <c r="DY28" s="137">
        <f>ROUND(EK28 / EK$3, 7)</f>
        <v>6.0519999999999997E-4</v>
      </c>
      <c r="DZ28" s="137"/>
      <c r="EA28" s="137">
        <f t="shared" si="40"/>
        <v>1.3999999999999999E-6</v>
      </c>
      <c r="EB28" s="137">
        <f t="shared" si="40"/>
        <v>1.7200000000000001E-5</v>
      </c>
      <c r="ED28" s="64">
        <f t="shared" si="55"/>
        <v>40</v>
      </c>
      <c r="EE28" s="137">
        <f>FC28 * EQ28</f>
        <v>1.4237776647779397E-2</v>
      </c>
      <c r="EF28" s="137">
        <f>FD28 * ER28</f>
        <v>4.7284887440028552E-4</v>
      </c>
      <c r="EG28" s="137">
        <f>FE28 * ES28</f>
        <v>1.051641448627819E-3</v>
      </c>
      <c r="EH28" s="137">
        <f>FF28 * ET28</f>
        <v>1.7295274169799998E-5</v>
      </c>
      <c r="EI28" s="137">
        <f>FG28 * EU28</f>
        <v>1.8887255875457826E-5</v>
      </c>
      <c r="EJ28" s="137">
        <f>FH28 * EV28</f>
        <v>3.1481397182376403E-3</v>
      </c>
      <c r="EK28" s="137">
        <f>FI28 * EW28</f>
        <v>1.1988844588289289E-3</v>
      </c>
      <c r="EL28" s="137"/>
      <c r="EM28" s="137">
        <f>FJ28 * EY28</f>
        <v>3.5531891741828504E-3</v>
      </c>
      <c r="EN28" s="137">
        <f>FK28 * EZ28</f>
        <v>1.8416574603185343E-2</v>
      </c>
      <c r="EP28" s="64">
        <f t="shared" si="56"/>
        <v>40</v>
      </c>
      <c r="EQ28" s="131">
        <f>IFERROR('TLF GC - r0'!CQ28 / 'TLF GC - r0'!CP28, EQ29)</f>
        <v>1.0878330593801591</v>
      </c>
      <c r="ER28" s="131">
        <f>IFERROR('TLF GC - r0'!CS28 / 'TLF GC - r0'!CR28, ER29)</f>
        <v>0.78952892703337041</v>
      </c>
      <c r="ES28" s="131">
        <f>IFERROR('TLF GC - r0'!CU28 / 'TLF GC - r0'!CT28, ES29)</f>
        <v>1.2875140164395433</v>
      </c>
      <c r="ET28" s="131">
        <f>IFERROR('TLF GC - r0'!CW28 / 'TLF GC - r0'!CV28, ET29)</f>
        <v>1.2094597321538461</v>
      </c>
      <c r="EU28" s="131">
        <f>IFERROR('TLF GC - r0'!CY28 / 'TLF GC - r0'!CX28, EU29)</f>
        <v>0.97861429406517231</v>
      </c>
      <c r="EV28" s="131">
        <f>IFERROR('TLF GC - r0'!DA28 / 'TLF GC - r0'!CZ28, EV29)</f>
        <v>0.42903046120603455</v>
      </c>
      <c r="EW28" s="131">
        <f>IFERROR('TLF GC - r0'!DC28 / 'TLF GC - r0'!DB28, EW29)</f>
        <v>0.61610794944700598</v>
      </c>
      <c r="EX28" s="131"/>
      <c r="EY28" s="131">
        <f>IFERROR('TLF GC - r0'!DE28 / 'TLF GC - r0'!DD28, EY29)</f>
        <v>0.66647706454014044</v>
      </c>
      <c r="EZ28" s="131">
        <f>IFERROR('TLF GC - r0'!DG28 / 'TLF GC - r0'!DF28, EZ29)</f>
        <v>0.45712761750973857</v>
      </c>
      <c r="FB28" s="132">
        <f>'FF - r0'!A28</f>
        <v>40</v>
      </c>
      <c r="FC28" s="130">
        <f>'FF - r0'!B28</f>
        <v>1.3088199999999999E-2</v>
      </c>
      <c r="FD28" s="130">
        <f>'FF - r0'!C28</f>
        <v>5.9889999999999997E-4</v>
      </c>
      <c r="FE28" s="130">
        <f>'FF - r0'!D28</f>
        <v>8.1680000000000001E-4</v>
      </c>
      <c r="FF28" s="130">
        <f>'FF - r0'!E28</f>
        <v>1.43E-5</v>
      </c>
      <c r="FG28" s="130">
        <f>'FF - r0'!F28</f>
        <v>1.9300000000000002E-5</v>
      </c>
      <c r="FH28" s="130">
        <f>'FF - r0'!G28</f>
        <v>7.3378000000000002E-3</v>
      </c>
      <c r="FI28" s="130">
        <f>'FF - r0'!H28</f>
        <v>1.9459E-3</v>
      </c>
      <c r="FJ28" s="130">
        <f>'FF - r0'!I28</f>
        <v>5.3312999999999998E-3</v>
      </c>
      <c r="FK28" s="130">
        <f>'FF - r0'!J28</f>
        <v>4.02876E-2</v>
      </c>
      <c r="FL28" s="130">
        <f>'FF - r0'!K28</f>
        <v>1.5646E-2</v>
      </c>
    </row>
    <row r="29" spans="1:168" x14ac:dyDescent="0.45">
      <c r="A29" s="63">
        <f t="shared" si="41"/>
        <v>42</v>
      </c>
      <c r="B29" s="137">
        <f t="shared" si="42"/>
        <v>1.3782300000000001E-2</v>
      </c>
      <c r="C29" s="137">
        <f t="shared" si="10"/>
        <v>2.9460000000000001E-4</v>
      </c>
      <c r="D29" s="137">
        <f t="shared" si="11"/>
        <v>8.6640000000000003E-4</v>
      </c>
      <c r="E29" s="137">
        <f t="shared" si="12"/>
        <v>2.69E-5</v>
      </c>
      <c r="F29" s="137">
        <f t="shared" si="13"/>
        <v>2.65E-5</v>
      </c>
      <c r="G29" s="137">
        <f t="shared" si="14"/>
        <v>3.8999999999999999E-6</v>
      </c>
      <c r="H29" s="137">
        <f t="shared" si="15"/>
        <v>5.3470000000000004E-4</v>
      </c>
      <c r="I29" s="138"/>
      <c r="J29" s="138">
        <f t="shared" si="16"/>
        <v>42</v>
      </c>
      <c r="K29" s="138">
        <f t="shared" si="17"/>
        <v>1.2619699999999999E-2</v>
      </c>
      <c r="BX29" s="64">
        <f t="shared" si="43"/>
        <v>42</v>
      </c>
      <c r="BY29" s="122">
        <f>B29</f>
        <v>1.3782300000000001E-2</v>
      </c>
      <c r="BZ29" s="122">
        <f t="shared" si="18"/>
        <v>1.3782300000000001E-2</v>
      </c>
      <c r="CA29" s="122">
        <f t="shared" si="19"/>
        <v>1.1836899999999999E-2</v>
      </c>
      <c r="CB29" s="129">
        <f>C29</f>
        <v>2.9460000000000001E-4</v>
      </c>
      <c r="CC29" s="122">
        <f t="shared" si="20"/>
        <v>2.9460000000000001E-4</v>
      </c>
      <c r="CD29" s="122">
        <f t="shared" si="21"/>
        <v>4.8859999999999995E-4</v>
      </c>
      <c r="CE29" s="129">
        <f>D29</f>
        <v>8.6640000000000003E-4</v>
      </c>
      <c r="CF29" s="122">
        <f t="shared" si="22"/>
        <v>8.6640000000000003E-4</v>
      </c>
      <c r="CG29" s="122">
        <f t="shared" si="23"/>
        <v>6.9379999999999995E-4</v>
      </c>
      <c r="CH29" s="129">
        <f>E29</f>
        <v>2.69E-5</v>
      </c>
      <c r="CI29" s="122">
        <f t="shared" si="24"/>
        <v>2.69E-5</v>
      </c>
      <c r="CJ29" s="122">
        <f t="shared" si="25"/>
        <v>1.1399999999999999E-5</v>
      </c>
      <c r="CK29" s="129">
        <f>F29</f>
        <v>2.65E-5</v>
      </c>
      <c r="CL29" s="122">
        <f t="shared" si="26"/>
        <v>2.65E-5</v>
      </c>
      <c r="CM29" s="122">
        <f t="shared" si="27"/>
        <v>1.7499999999999998E-5</v>
      </c>
      <c r="CN29" s="129">
        <f>G29</f>
        <v>3.8999999999999999E-6</v>
      </c>
      <c r="CO29" s="122">
        <f t="shared" si="28"/>
        <v>3.8999999999999999E-6</v>
      </c>
      <c r="CP29" s="122">
        <f t="shared" si="29"/>
        <v>6.5515E-3</v>
      </c>
      <c r="CQ29" s="129">
        <f>H29</f>
        <v>5.3470000000000004E-4</v>
      </c>
      <c r="CR29" s="122">
        <f t="shared" si="30"/>
        <v>5.3470000000000004E-4</v>
      </c>
      <c r="CS29" s="122">
        <f t="shared" si="31"/>
        <v>1.722E-3</v>
      </c>
      <c r="CT29" s="141">
        <f>J29</f>
        <v>42</v>
      </c>
      <c r="CU29" s="122">
        <f t="shared" si="57"/>
        <v>1.1999999999999999E-6</v>
      </c>
      <c r="CV29" s="122">
        <f t="shared" si="58"/>
        <v>3.7873999999999998E-2</v>
      </c>
      <c r="CW29" s="141">
        <f>K29</f>
        <v>1.2619699999999999E-2</v>
      </c>
      <c r="CX29" s="122">
        <f>B29</f>
        <v>1.3782300000000001E-2</v>
      </c>
      <c r="CY29" s="122">
        <f t="shared" si="59"/>
        <v>1.52856E-2</v>
      </c>
      <c r="DF29" s="64">
        <f t="shared" si="44"/>
        <v>42</v>
      </c>
      <c r="DG29" s="137">
        <f t="shared" si="45"/>
        <v>1.3782300000000001E-2</v>
      </c>
      <c r="DH29" s="137">
        <f t="shared" si="46"/>
        <v>2.9460000000000001E-4</v>
      </c>
      <c r="DI29" s="137">
        <f t="shared" si="47"/>
        <v>8.6640000000000003E-4</v>
      </c>
      <c r="DJ29" s="137">
        <f t="shared" si="48"/>
        <v>2.69E-5</v>
      </c>
      <c r="DK29" s="137">
        <f t="shared" si="49"/>
        <v>2.65E-5</v>
      </c>
      <c r="DL29" s="137">
        <f t="shared" si="50"/>
        <v>3.8999999999999999E-6</v>
      </c>
      <c r="DM29" s="137">
        <f t="shared" si="51"/>
        <v>5.3470000000000004E-4</v>
      </c>
      <c r="DN29" s="137"/>
      <c r="DO29" s="137">
        <f t="shared" si="52"/>
        <v>42</v>
      </c>
      <c r="DP29" s="137">
        <f t="shared" si="53"/>
        <v>1.2619694735961057E-2</v>
      </c>
      <c r="DQ29" s="32"/>
      <c r="DR29" s="64">
        <f t="shared" si="54"/>
        <v>42</v>
      </c>
      <c r="DS29" s="137">
        <f>ROUND(EE29 / EE$3, 7)</f>
        <v>1.3782300000000001E-2</v>
      </c>
      <c r="DT29" s="137">
        <f>ROUND(EF29 / EF$3, 7)</f>
        <v>2.9460000000000001E-4</v>
      </c>
      <c r="DU29" s="137">
        <f>ROUND(EG29 / EG$3, 7)</f>
        <v>8.6640000000000003E-4</v>
      </c>
      <c r="DV29" s="137">
        <f>ROUND(EH29 / EH$3, 7)</f>
        <v>2.69E-5</v>
      </c>
      <c r="DW29" s="137">
        <f>ROUND(EI29 / EI$3, 7)</f>
        <v>2.65E-5</v>
      </c>
      <c r="DX29" s="137">
        <f>ROUND(EJ29 / EJ$3, 7)</f>
        <v>3.8999999999999999E-6</v>
      </c>
      <c r="DY29" s="137">
        <f>ROUND(EK29 / EK$3, 7)</f>
        <v>5.3470000000000004E-4</v>
      </c>
      <c r="DZ29" s="137"/>
      <c r="EA29" s="137">
        <f t="shared" si="40"/>
        <v>1.1999999999999999E-6</v>
      </c>
      <c r="EB29" s="137">
        <f t="shared" si="40"/>
        <v>1.1600000000000001E-5</v>
      </c>
      <c r="ED29" s="64">
        <f t="shared" si="55"/>
        <v>42</v>
      </c>
      <c r="EE29" s="137">
        <f>FC29 * EQ29</f>
        <v>1.2619694735961057E-2</v>
      </c>
      <c r="EF29" s="137">
        <f>FD29 * ER29</f>
        <v>3.5429457654264452E-4</v>
      </c>
      <c r="EG29" s="137">
        <f>FE29 * ES29</f>
        <v>8.9517772023747007E-4</v>
      </c>
      <c r="EH29" s="137">
        <f>FF29 * ET29</f>
        <v>1.5163070328751205E-5</v>
      </c>
      <c r="EI29" s="137">
        <f>FG29 * EU29</f>
        <v>1.5815803859464884E-5</v>
      </c>
      <c r="EJ29" s="137">
        <f>FH29 * EV29</f>
        <v>2.5256070936894707E-3</v>
      </c>
      <c r="EK29" s="137">
        <f>FI29 * EW29</f>
        <v>1.0593285845406889E-3</v>
      </c>
      <c r="EL29" s="137"/>
      <c r="EM29" s="137">
        <f>FJ29 * EY29</f>
        <v>3.0605887363511228E-3</v>
      </c>
      <c r="EN29" s="137">
        <f>FK29 * EZ29</f>
        <v>1.2368418984810945E-2</v>
      </c>
      <c r="EP29" s="64">
        <f t="shared" si="56"/>
        <v>42</v>
      </c>
      <c r="EQ29" s="131">
        <f>IFERROR('TLF GC - r0'!CQ29 / 'TLF GC - r0'!CP29, EQ30)</f>
        <v>1.0661317351638568</v>
      </c>
      <c r="ER29" s="131">
        <f>IFERROR('TLF GC - r0'!CS29 / 'TLF GC - r0'!CR29, ER30)</f>
        <v>0.7251219331613683</v>
      </c>
      <c r="ES29" s="131">
        <f>IFERROR('TLF GC - r0'!CU29 / 'TLF GC - r0'!CT29, ES30)</f>
        <v>1.2902532721785387</v>
      </c>
      <c r="ET29" s="131">
        <f>IFERROR('TLF GC - r0'!CW29 / 'TLF GC - r0'!CV29, ET30)</f>
        <v>1.330093888486948</v>
      </c>
      <c r="EU29" s="131">
        <f>IFERROR('TLF GC - r0'!CY29 / 'TLF GC - r0'!CX29, EU30)</f>
        <v>0.90376022054085059</v>
      </c>
      <c r="EV29" s="131">
        <f>IFERROR('TLF GC - r0'!DA29 / 'TLF GC - r0'!CZ29, EV30)</f>
        <v>0.38550058668846382</v>
      </c>
      <c r="EW29" s="131">
        <f>IFERROR('TLF GC - r0'!DC29 / 'TLF GC - r0'!DB29, EW30)</f>
        <v>0.61517339404221183</v>
      </c>
      <c r="EX29" s="131"/>
      <c r="EY29" s="131">
        <f>IFERROR('TLF GC - r0'!DE29 / 'TLF GC - r0'!DD29, EY30)</f>
        <v>0.64933778935611719</v>
      </c>
      <c r="EZ29" s="131">
        <f>IFERROR('TLF GC - r0'!DG29 / 'TLF GC - r0'!DF29, EZ30)</f>
        <v>0.32656753933598104</v>
      </c>
      <c r="FB29" s="132">
        <f>'FF - r0'!A29</f>
        <v>42</v>
      </c>
      <c r="FC29" s="130">
        <f>'FF - r0'!B29</f>
        <v>1.1836899999999999E-2</v>
      </c>
      <c r="FD29" s="130">
        <f>'FF - r0'!C29</f>
        <v>4.8859999999999995E-4</v>
      </c>
      <c r="FE29" s="130">
        <f>'FF - r0'!D29</f>
        <v>6.9379999999999995E-4</v>
      </c>
      <c r="FF29" s="130">
        <f>'FF - r0'!E29</f>
        <v>1.1399999999999999E-5</v>
      </c>
      <c r="FG29" s="130">
        <f>'FF - r0'!F29</f>
        <v>1.7499999999999998E-5</v>
      </c>
      <c r="FH29" s="130">
        <f>'FF - r0'!G29</f>
        <v>6.5515E-3</v>
      </c>
      <c r="FI29" s="130">
        <f>'FF - r0'!H29</f>
        <v>1.722E-3</v>
      </c>
      <c r="FJ29" s="130">
        <f>'FF - r0'!I29</f>
        <v>4.7134000000000004E-3</v>
      </c>
      <c r="FK29" s="130">
        <f>'FF - r0'!J29</f>
        <v>3.7873999999999998E-2</v>
      </c>
      <c r="FL29" s="130">
        <f>'FF - r0'!K29</f>
        <v>1.52856E-2</v>
      </c>
    </row>
    <row r="30" spans="1:168" x14ac:dyDescent="0.45">
      <c r="A30" s="63">
        <f t="shared" si="41"/>
        <v>44</v>
      </c>
      <c r="B30" s="137">
        <f t="shared" si="42"/>
        <v>1.2549100000000001E-2</v>
      </c>
      <c r="C30" s="137">
        <f t="shared" si="10"/>
        <v>2.23E-4</v>
      </c>
      <c r="D30" s="137">
        <f t="shared" si="11"/>
        <v>6.6489999999999995E-4</v>
      </c>
      <c r="E30" s="137">
        <f t="shared" si="12"/>
        <v>2.26E-5</v>
      </c>
      <c r="F30" s="137">
        <f t="shared" si="13"/>
        <v>2.4899999999999999E-5</v>
      </c>
      <c r="G30" s="137">
        <f t="shared" si="14"/>
        <v>2.9000000000000002E-6</v>
      </c>
      <c r="H30" s="137">
        <f t="shared" si="15"/>
        <v>5.0889999999999996E-4</v>
      </c>
      <c r="I30" s="138"/>
      <c r="J30" s="138">
        <f t="shared" si="16"/>
        <v>44</v>
      </c>
      <c r="K30" s="138">
        <f t="shared" si="17"/>
        <v>1.1490500000000001E-2</v>
      </c>
      <c r="BX30" s="64">
        <f t="shared" si="43"/>
        <v>44</v>
      </c>
      <c r="BY30" s="122">
        <f>B30</f>
        <v>1.2549100000000001E-2</v>
      </c>
      <c r="BZ30" s="122">
        <f t="shared" si="18"/>
        <v>1.2549100000000001E-2</v>
      </c>
      <c r="CA30" s="122">
        <f t="shared" si="19"/>
        <v>1.0786799999999999E-2</v>
      </c>
      <c r="CB30" s="129">
        <f>C30</f>
        <v>2.23E-4</v>
      </c>
      <c r="CC30" s="122">
        <f t="shared" si="20"/>
        <v>2.23E-4</v>
      </c>
      <c r="CD30" s="122">
        <f t="shared" si="21"/>
        <v>3.9130000000000002E-4</v>
      </c>
      <c r="CE30" s="129">
        <f>D30</f>
        <v>6.6489999999999995E-4</v>
      </c>
      <c r="CF30" s="122">
        <f t="shared" si="22"/>
        <v>6.6489999999999995E-4</v>
      </c>
      <c r="CG30" s="122">
        <f t="shared" si="23"/>
        <v>5.6130000000000004E-4</v>
      </c>
      <c r="CH30" s="129">
        <f>E30</f>
        <v>2.26E-5</v>
      </c>
      <c r="CI30" s="122">
        <f t="shared" si="24"/>
        <v>2.26E-5</v>
      </c>
      <c r="CJ30" s="122">
        <f t="shared" si="25"/>
        <v>8.6000000000000007E-6</v>
      </c>
      <c r="CK30" s="129">
        <f>F30</f>
        <v>2.4899999999999999E-5</v>
      </c>
      <c r="CL30" s="122">
        <f t="shared" si="26"/>
        <v>2.4899999999999999E-5</v>
      </c>
      <c r="CM30" s="122">
        <f t="shared" si="27"/>
        <v>1.59E-5</v>
      </c>
      <c r="CN30" s="129">
        <f>G30</f>
        <v>2.9000000000000002E-6</v>
      </c>
      <c r="CO30" s="122">
        <f t="shared" si="28"/>
        <v>2.9000000000000002E-6</v>
      </c>
      <c r="CP30" s="122">
        <f t="shared" si="29"/>
        <v>5.8637000000000003E-3</v>
      </c>
      <c r="CQ30" s="129">
        <f>H30</f>
        <v>5.0889999999999996E-4</v>
      </c>
      <c r="CR30" s="122">
        <f t="shared" si="30"/>
        <v>5.0889999999999996E-4</v>
      </c>
      <c r="CS30" s="122">
        <f t="shared" si="31"/>
        <v>1.5656999999999999E-3</v>
      </c>
      <c r="CT30" s="141">
        <f>J30</f>
        <v>44</v>
      </c>
      <c r="CU30" s="122">
        <f t="shared" si="57"/>
        <v>1.1999999999999999E-6</v>
      </c>
      <c r="CV30" s="122">
        <f t="shared" si="58"/>
        <v>3.5749900000000001E-2</v>
      </c>
      <c r="CW30" s="141">
        <f>K30</f>
        <v>1.1490500000000001E-2</v>
      </c>
      <c r="CX30" s="122">
        <f>B30</f>
        <v>1.2549100000000001E-2</v>
      </c>
      <c r="CY30" s="122">
        <f t="shared" si="59"/>
        <v>1.4992699999999999E-2</v>
      </c>
      <c r="DF30" s="64">
        <f t="shared" si="44"/>
        <v>44</v>
      </c>
      <c r="DG30" s="137">
        <f t="shared" si="45"/>
        <v>1.2549100000000001E-2</v>
      </c>
      <c r="DH30" s="137">
        <f t="shared" si="46"/>
        <v>2.23E-4</v>
      </c>
      <c r="DI30" s="137">
        <f t="shared" si="47"/>
        <v>6.6489999999999995E-4</v>
      </c>
      <c r="DJ30" s="137">
        <f t="shared" si="48"/>
        <v>2.26E-5</v>
      </c>
      <c r="DK30" s="137">
        <f t="shared" si="49"/>
        <v>2.4899999999999999E-5</v>
      </c>
      <c r="DL30" s="137">
        <f t="shared" si="50"/>
        <v>2.9000000000000002E-6</v>
      </c>
      <c r="DM30" s="137">
        <f t="shared" si="51"/>
        <v>5.0889999999999996E-4</v>
      </c>
      <c r="DN30" s="137"/>
      <c r="DO30" s="137">
        <f t="shared" si="52"/>
        <v>44</v>
      </c>
      <c r="DP30" s="137">
        <f t="shared" si="53"/>
        <v>1.1490464589601851E-2</v>
      </c>
      <c r="DQ30" s="32"/>
      <c r="DR30" s="64">
        <f t="shared" si="54"/>
        <v>44</v>
      </c>
      <c r="DS30" s="137">
        <f>ROUND(EE30 / EE$3, 7)</f>
        <v>1.2549100000000001E-2</v>
      </c>
      <c r="DT30" s="137">
        <f>ROUND(EF30 / EF$3, 7)</f>
        <v>2.23E-4</v>
      </c>
      <c r="DU30" s="137">
        <f>ROUND(EG30 / EG$3, 7)</f>
        <v>6.6489999999999995E-4</v>
      </c>
      <c r="DV30" s="137">
        <f>ROUND(EH30 / EH$3, 7)</f>
        <v>2.26E-5</v>
      </c>
      <c r="DW30" s="137">
        <f>ROUND(EI30 / EI$3, 7)</f>
        <v>2.4899999999999999E-5</v>
      </c>
      <c r="DX30" s="137">
        <f>ROUND(EJ30 / EJ$3, 7)</f>
        <v>2.9000000000000002E-6</v>
      </c>
      <c r="DY30" s="137">
        <f>ROUND(EK30 / EK$3, 7)</f>
        <v>5.0889999999999996E-4</v>
      </c>
      <c r="DZ30" s="137"/>
      <c r="EA30" s="137">
        <f t="shared" si="40"/>
        <v>1.1999999999999999E-6</v>
      </c>
      <c r="EB30" s="137">
        <f t="shared" si="40"/>
        <v>1.11E-5</v>
      </c>
      <c r="ED30" s="64">
        <f t="shared" si="55"/>
        <v>44</v>
      </c>
      <c r="EE30" s="137">
        <f>FC30 * EQ30</f>
        <v>1.1490464589601851E-2</v>
      </c>
      <c r="EF30" s="137">
        <f>FD30 * ER30</f>
        <v>2.681293183069686E-4</v>
      </c>
      <c r="EG30" s="137">
        <f>FE30 * ES30</f>
        <v>6.8691122384657844E-4</v>
      </c>
      <c r="EH30" s="137">
        <f>FF30 * ET30</f>
        <v>1.2775891114689102E-5</v>
      </c>
      <c r="EI30" s="137">
        <f>FG30 * EU30</f>
        <v>1.4821518694957458E-5</v>
      </c>
      <c r="EJ30" s="137">
        <f>FH30 * EV30</f>
        <v>1.8768712692331521E-3</v>
      </c>
      <c r="EK30" s="137">
        <f>FI30 * EW30</f>
        <v>1.0081388372783031E-3</v>
      </c>
      <c r="EL30" s="137"/>
      <c r="EM30" s="137">
        <f>FJ30 * EY30</f>
        <v>2.9477010690511689E-3</v>
      </c>
      <c r="EN30" s="137">
        <f>FK30 * EZ30</f>
        <v>1.1893148832483161E-2</v>
      </c>
      <c r="EP30" s="64">
        <f t="shared" si="56"/>
        <v>44</v>
      </c>
      <c r="EQ30" s="131">
        <f>IFERROR('TLF GC - r0'!CQ30 / 'TLF GC - r0'!CP30, EQ31)</f>
        <v>1.0652338589388746</v>
      </c>
      <c r="ER30" s="131">
        <f>IFERROR('TLF GC - r0'!CS30 / 'TLF GC - r0'!CR30, ER31)</f>
        <v>0.68522698263983794</v>
      </c>
      <c r="ES30" s="131">
        <f>IFERROR('TLF GC - r0'!CU30 / 'TLF GC - r0'!CT30, ES31)</f>
        <v>1.2237862530671271</v>
      </c>
      <c r="ET30" s="131">
        <f>IFERROR('TLF GC - r0'!CW30 / 'TLF GC - r0'!CV30, ET31)</f>
        <v>1.4855687342661745</v>
      </c>
      <c r="EU30" s="131">
        <f>IFERROR('TLF GC - r0'!CY30 / 'TLF GC - r0'!CX30, EU31)</f>
        <v>0.93217098710424262</v>
      </c>
      <c r="EV30" s="131">
        <f>IFERROR('TLF GC - r0'!DA30 / 'TLF GC - r0'!CZ30, EV31)</f>
        <v>0.3200830992774446</v>
      </c>
      <c r="EW30" s="131">
        <f>IFERROR('TLF GC - r0'!DC30 / 'TLF GC - r0'!DB30, EW31)</f>
        <v>0.64389016879242711</v>
      </c>
      <c r="EX30" s="131"/>
      <c r="EY30" s="131">
        <f>IFERROR('TLF GC - r0'!DE30 / 'TLF GC - r0'!DD30, EY31)</f>
        <v>0.70996437030062598</v>
      </c>
      <c r="EZ30" s="131">
        <f>IFERROR('TLF GC - r0'!DG30 / 'TLF GC - r0'!DF30, EZ31)</f>
        <v>0.33267642238113004</v>
      </c>
      <c r="FB30" s="132">
        <f>'FF - r0'!A30</f>
        <v>44</v>
      </c>
      <c r="FC30" s="130">
        <f>'FF - r0'!B30</f>
        <v>1.0786799999999999E-2</v>
      </c>
      <c r="FD30" s="130">
        <f>'FF - r0'!C30</f>
        <v>3.9130000000000002E-4</v>
      </c>
      <c r="FE30" s="130">
        <f>'FF - r0'!D30</f>
        <v>5.6130000000000004E-4</v>
      </c>
      <c r="FF30" s="130">
        <f>'FF - r0'!E30</f>
        <v>8.6000000000000007E-6</v>
      </c>
      <c r="FG30" s="130">
        <f>'FF - r0'!F30</f>
        <v>1.59E-5</v>
      </c>
      <c r="FH30" s="130">
        <f>'FF - r0'!G30</f>
        <v>5.8637000000000003E-3</v>
      </c>
      <c r="FI30" s="130">
        <f>'FF - r0'!H30</f>
        <v>1.5656999999999999E-3</v>
      </c>
      <c r="FJ30" s="130">
        <f>'FF - r0'!I30</f>
        <v>4.1519E-3</v>
      </c>
      <c r="FK30" s="130">
        <f>'FF - r0'!J30</f>
        <v>3.5749900000000001E-2</v>
      </c>
      <c r="FL30" s="130">
        <f>'FF - r0'!K30</f>
        <v>1.4992699999999999E-2</v>
      </c>
    </row>
    <row r="31" spans="1:168" x14ac:dyDescent="0.45">
      <c r="A31" s="63">
        <f t="shared" si="41"/>
        <v>46</v>
      </c>
      <c r="B31" s="137">
        <f t="shared" si="42"/>
        <v>1.17599E-2</v>
      </c>
      <c r="C31" s="137">
        <f t="shared" si="10"/>
        <v>2.2479999999999999E-4</v>
      </c>
      <c r="D31" s="137">
        <f t="shared" si="11"/>
        <v>4.4900000000000002E-4</v>
      </c>
      <c r="E31" s="137">
        <f t="shared" si="12"/>
        <v>1.8300000000000001E-5</v>
      </c>
      <c r="F31" s="137">
        <f t="shared" si="13"/>
        <v>2.23E-5</v>
      </c>
      <c r="G31" s="137">
        <f t="shared" si="14"/>
        <v>2.7999999999999999E-6</v>
      </c>
      <c r="H31" s="137">
        <f t="shared" si="15"/>
        <v>4.7409999999999998E-4</v>
      </c>
      <c r="I31" s="138"/>
      <c r="J31" s="138">
        <f t="shared" si="16"/>
        <v>46</v>
      </c>
      <c r="K31" s="138">
        <f t="shared" si="17"/>
        <v>1.0767799999999999E-2</v>
      </c>
      <c r="BX31" s="64">
        <f t="shared" si="43"/>
        <v>46</v>
      </c>
      <c r="BY31" s="122">
        <f>B31</f>
        <v>1.17599E-2</v>
      </c>
      <c r="BZ31" s="122">
        <f t="shared" si="18"/>
        <v>1.17599E-2</v>
      </c>
      <c r="CA31" s="122">
        <f t="shared" si="19"/>
        <v>9.8872000000000005E-3</v>
      </c>
      <c r="CB31" s="129">
        <f>C31</f>
        <v>2.2479999999999999E-4</v>
      </c>
      <c r="CC31" s="122">
        <f t="shared" si="20"/>
        <v>2.2479999999999999E-4</v>
      </c>
      <c r="CD31" s="122">
        <f t="shared" si="21"/>
        <v>3.3149999999999998E-4</v>
      </c>
      <c r="CE31" s="129">
        <f>D31</f>
        <v>4.4900000000000002E-4</v>
      </c>
      <c r="CF31" s="122">
        <f t="shared" si="22"/>
        <v>4.4900000000000002E-4</v>
      </c>
      <c r="CG31" s="122">
        <f t="shared" si="23"/>
        <v>4.4129999999999999E-4</v>
      </c>
      <c r="CH31" s="129">
        <f>E31</f>
        <v>1.8300000000000001E-5</v>
      </c>
      <c r="CI31" s="122">
        <f t="shared" si="24"/>
        <v>1.8300000000000001E-5</v>
      </c>
      <c r="CJ31" s="122">
        <f t="shared" si="25"/>
        <v>5.6999999999999996E-6</v>
      </c>
      <c r="CK31" s="129">
        <f>F31</f>
        <v>2.23E-5</v>
      </c>
      <c r="CL31" s="122">
        <f t="shared" si="26"/>
        <v>2.23E-5</v>
      </c>
      <c r="CM31" s="122">
        <f t="shared" si="27"/>
        <v>1.47E-5</v>
      </c>
      <c r="CN31" s="129">
        <f>G31</f>
        <v>2.7999999999999999E-6</v>
      </c>
      <c r="CO31" s="122">
        <f t="shared" si="28"/>
        <v>2.7999999999999999E-6</v>
      </c>
      <c r="CP31" s="122">
        <f t="shared" si="29"/>
        <v>5.3144000000000004E-3</v>
      </c>
      <c r="CQ31" s="129">
        <f>H31</f>
        <v>4.7409999999999998E-4</v>
      </c>
      <c r="CR31" s="122">
        <f t="shared" si="30"/>
        <v>4.7409999999999998E-4</v>
      </c>
      <c r="CS31" s="122">
        <f t="shared" si="31"/>
        <v>1.4478E-3</v>
      </c>
      <c r="CT31" s="141">
        <f>J31</f>
        <v>46</v>
      </c>
      <c r="CU31" s="122">
        <f t="shared" si="57"/>
        <v>7.9999999999999996E-7</v>
      </c>
      <c r="CV31" s="122">
        <f t="shared" si="58"/>
        <v>3.3837899999999997E-2</v>
      </c>
      <c r="CW31" s="141">
        <f>K31</f>
        <v>1.0767799999999999E-2</v>
      </c>
      <c r="CX31" s="122">
        <f>B31</f>
        <v>1.17599E-2</v>
      </c>
      <c r="CY31" s="122">
        <f t="shared" si="59"/>
        <v>1.4679599999999999E-2</v>
      </c>
      <c r="DF31" s="64">
        <f t="shared" si="44"/>
        <v>46</v>
      </c>
      <c r="DG31" s="137">
        <f t="shared" si="45"/>
        <v>1.17599E-2</v>
      </c>
      <c r="DH31" s="137">
        <f t="shared" si="46"/>
        <v>2.2479999999999999E-4</v>
      </c>
      <c r="DI31" s="137">
        <f t="shared" si="47"/>
        <v>4.4900000000000002E-4</v>
      </c>
      <c r="DJ31" s="137">
        <f t="shared" si="48"/>
        <v>1.8300000000000001E-5</v>
      </c>
      <c r="DK31" s="137">
        <f t="shared" si="49"/>
        <v>2.23E-5</v>
      </c>
      <c r="DL31" s="137">
        <f t="shared" si="50"/>
        <v>2.7999999999999999E-6</v>
      </c>
      <c r="DM31" s="137">
        <f t="shared" si="51"/>
        <v>4.7409999999999998E-4</v>
      </c>
      <c r="DN31" s="137"/>
      <c r="DO31" s="137">
        <f t="shared" si="52"/>
        <v>46</v>
      </c>
      <c r="DP31" s="137">
        <f t="shared" si="53"/>
        <v>1.0767825605819441E-2</v>
      </c>
      <c r="DQ31" s="32"/>
      <c r="DR31" s="64">
        <f t="shared" si="54"/>
        <v>46</v>
      </c>
      <c r="DS31" s="137">
        <f>ROUND(EE31 / EE$3, 7)</f>
        <v>1.17599E-2</v>
      </c>
      <c r="DT31" s="137">
        <f>ROUND(EF31 / EF$3, 7)</f>
        <v>2.2479999999999999E-4</v>
      </c>
      <c r="DU31" s="137">
        <f>ROUND(EG31 / EG$3, 7)</f>
        <v>4.4900000000000002E-4</v>
      </c>
      <c r="DV31" s="137">
        <f>ROUND(EH31 / EH$3, 7)</f>
        <v>1.8300000000000001E-5</v>
      </c>
      <c r="DW31" s="137">
        <f>ROUND(EI31 / EI$3, 7)</f>
        <v>2.23E-5</v>
      </c>
      <c r="DX31" s="137">
        <f>ROUND(EJ31 / EJ$3, 7)</f>
        <v>2.7999999999999999E-6</v>
      </c>
      <c r="DY31" s="137">
        <f>ROUND(EK31 / EK$3, 7)</f>
        <v>4.7409999999999998E-4</v>
      </c>
      <c r="DZ31" s="137"/>
      <c r="EA31" s="137">
        <f t="shared" si="40"/>
        <v>7.9999999999999996E-7</v>
      </c>
      <c r="EB31" s="137">
        <f t="shared" si="40"/>
        <v>7.7999999999999999E-6</v>
      </c>
      <c r="ED31" s="64">
        <f t="shared" si="55"/>
        <v>46</v>
      </c>
      <c r="EE31" s="137">
        <f>FC31 * EQ31</f>
        <v>1.0767825605819441E-2</v>
      </c>
      <c r="EF31" s="137">
        <f>FD31 * ER31</f>
        <v>2.703376927874208E-4</v>
      </c>
      <c r="EG31" s="137">
        <f>FE31 * ES31</f>
        <v>4.639193780450752E-4</v>
      </c>
      <c r="EH31" s="137">
        <f>FF31 * ET31</f>
        <v>1.0323863352740537E-5</v>
      </c>
      <c r="EI31" s="137">
        <f>FG31 * EU31</f>
        <v>1.3299450245118794E-5</v>
      </c>
      <c r="EJ31" s="137">
        <f>FH31 * EV31</f>
        <v>1.837911109085415E-3</v>
      </c>
      <c r="EK31" s="137">
        <f>FI31 * EW31</f>
        <v>9.3920596566009098E-4</v>
      </c>
      <c r="EL31" s="137"/>
      <c r="EM31" s="137">
        <f>FJ31 * EY31</f>
        <v>2.0946196367899786E-3</v>
      </c>
      <c r="EN31" s="137">
        <f>FK31 * EZ31</f>
        <v>8.3401181118175818E-3</v>
      </c>
      <c r="EP31" s="64">
        <f t="shared" si="56"/>
        <v>46</v>
      </c>
      <c r="EQ31" s="131">
        <f>IFERROR('TLF GC - r0'!CQ31 / 'TLF GC - r0'!CP31, EQ32)</f>
        <v>1.0890672390382961</v>
      </c>
      <c r="ER31" s="131">
        <f>IFERROR('TLF GC - r0'!CS31 / 'TLF GC - r0'!CR31, ER32)</f>
        <v>0.81549831911740822</v>
      </c>
      <c r="ES31" s="131">
        <f>IFERROR('TLF GC - r0'!CU31 / 'TLF GC - r0'!CT31, ES32)</f>
        <v>1.051256238488727</v>
      </c>
      <c r="ET31" s="131">
        <f>IFERROR('TLF GC - r0'!CW31 / 'TLF GC - r0'!CV31, ET32)</f>
        <v>1.811204096972024</v>
      </c>
      <c r="EU31" s="131">
        <f>IFERROR('TLF GC - r0'!CY31 / 'TLF GC - r0'!CX31, EU32)</f>
        <v>0.90472450647066627</v>
      </c>
      <c r="EV31" s="131">
        <f>IFERROR('TLF GC - r0'!DA31 / 'TLF GC - r0'!CZ31, EV32)</f>
        <v>0.34583605093433217</v>
      </c>
      <c r="EW31" s="131">
        <f>IFERROR('TLF GC - r0'!DC31 / 'TLF GC - r0'!DB31, EW32)</f>
        <v>0.64871250563620042</v>
      </c>
      <c r="EX31" s="131"/>
      <c r="EY31" s="131">
        <f>IFERROR('TLF GC - r0'!DE31 / 'TLF GC - r0'!DD31, EY32)</f>
        <v>0.57320881089978071</v>
      </c>
      <c r="EZ31" s="131">
        <f>IFERROR('TLF GC - r0'!DG31 / 'TLF GC - r0'!DF31, EZ32)</f>
        <v>0.2464726863019745</v>
      </c>
      <c r="FB31" s="132">
        <f>'FF - r0'!A31</f>
        <v>46</v>
      </c>
      <c r="FC31" s="130">
        <f>'FF - r0'!B31</f>
        <v>9.8872000000000005E-3</v>
      </c>
      <c r="FD31" s="130">
        <f>'FF - r0'!C31</f>
        <v>3.3149999999999998E-4</v>
      </c>
      <c r="FE31" s="130">
        <f>'FF - r0'!D31</f>
        <v>4.4129999999999999E-4</v>
      </c>
      <c r="FF31" s="130">
        <f>'FF - r0'!E31</f>
        <v>5.6999999999999996E-6</v>
      </c>
      <c r="FG31" s="130">
        <f>'FF - r0'!F31</f>
        <v>1.47E-5</v>
      </c>
      <c r="FH31" s="130">
        <f>'FF - r0'!G31</f>
        <v>5.3144000000000004E-3</v>
      </c>
      <c r="FI31" s="130">
        <f>'FF - r0'!H31</f>
        <v>1.4478E-3</v>
      </c>
      <c r="FJ31" s="130">
        <f>'FF - r0'!I31</f>
        <v>3.6541999999999998E-3</v>
      </c>
      <c r="FK31" s="130">
        <f>'FF - r0'!J31</f>
        <v>3.3837899999999997E-2</v>
      </c>
      <c r="FL31" s="130">
        <f>'FF - r0'!K31</f>
        <v>1.4679599999999999E-2</v>
      </c>
    </row>
    <row r="32" spans="1:168" x14ac:dyDescent="0.45">
      <c r="A32" s="63">
        <f t="shared" si="41"/>
        <v>48</v>
      </c>
      <c r="B32" s="137">
        <f t="shared" si="42"/>
        <v>1.06651E-2</v>
      </c>
      <c r="C32" s="137">
        <f t="shared" si="10"/>
        <v>2.2489999999999999E-4</v>
      </c>
      <c r="D32" s="137">
        <f t="shared" si="11"/>
        <v>3.4539999999999999E-4</v>
      </c>
      <c r="E32" s="137">
        <f t="shared" si="12"/>
        <v>2.05E-5</v>
      </c>
      <c r="F32" s="137">
        <f t="shared" si="13"/>
        <v>2.1999999999999999E-5</v>
      </c>
      <c r="G32" s="137">
        <f t="shared" si="14"/>
        <v>2.9000000000000002E-6</v>
      </c>
      <c r="H32" s="137">
        <f t="shared" si="15"/>
        <v>4.4180000000000001E-4</v>
      </c>
      <c r="I32" s="138"/>
      <c r="J32" s="138">
        <f t="shared" si="16"/>
        <v>48</v>
      </c>
      <c r="K32" s="138">
        <f t="shared" si="17"/>
        <v>9.7654000000000005E-3</v>
      </c>
      <c r="BX32" s="64">
        <f t="shared" si="43"/>
        <v>48</v>
      </c>
      <c r="BY32" s="122">
        <f>B32</f>
        <v>1.06651E-2</v>
      </c>
      <c r="BZ32" s="122">
        <f t="shared" si="18"/>
        <v>1.06651E-2</v>
      </c>
      <c r="CA32" s="122">
        <f t="shared" si="19"/>
        <v>9.0551E-3</v>
      </c>
      <c r="CB32" s="129">
        <f>C32</f>
        <v>2.2489999999999999E-4</v>
      </c>
      <c r="CC32" s="122">
        <f t="shared" si="20"/>
        <v>2.2489999999999999E-4</v>
      </c>
      <c r="CD32" s="122">
        <f t="shared" si="21"/>
        <v>2.9349999999999998E-4</v>
      </c>
      <c r="CE32" s="129">
        <f>D32</f>
        <v>3.4539999999999999E-4</v>
      </c>
      <c r="CF32" s="122">
        <f t="shared" si="22"/>
        <v>3.4539999999999999E-4</v>
      </c>
      <c r="CG32" s="122">
        <f t="shared" si="23"/>
        <v>3.8180000000000001E-4</v>
      </c>
      <c r="CH32" s="129">
        <f>E32</f>
        <v>2.05E-5</v>
      </c>
      <c r="CI32" s="122">
        <f t="shared" si="24"/>
        <v>2.05E-5</v>
      </c>
      <c r="CJ32" s="122">
        <f t="shared" si="25"/>
        <v>2.9000000000000002E-6</v>
      </c>
      <c r="CK32" s="129">
        <f>F32</f>
        <v>2.1999999999999999E-5</v>
      </c>
      <c r="CL32" s="122">
        <f t="shared" si="26"/>
        <v>2.1999999999999999E-5</v>
      </c>
      <c r="CM32" s="122">
        <f t="shared" si="27"/>
        <v>1.3499999999999999E-5</v>
      </c>
      <c r="CN32" s="129">
        <f>G32</f>
        <v>2.9000000000000002E-6</v>
      </c>
      <c r="CO32" s="122">
        <f t="shared" si="28"/>
        <v>2.9000000000000002E-6</v>
      </c>
      <c r="CP32" s="122">
        <f t="shared" si="29"/>
        <v>4.9150000000000001E-3</v>
      </c>
      <c r="CQ32" s="129">
        <f>H32</f>
        <v>4.4180000000000001E-4</v>
      </c>
      <c r="CR32" s="122">
        <f t="shared" si="30"/>
        <v>4.4180000000000001E-4</v>
      </c>
      <c r="CS32" s="122">
        <f t="shared" si="31"/>
        <v>1.33E-3</v>
      </c>
      <c r="CT32" s="141">
        <f>J32</f>
        <v>48</v>
      </c>
      <c r="CU32" s="122">
        <f t="shared" si="57"/>
        <v>8.9999999999999996E-7</v>
      </c>
      <c r="CV32" s="122">
        <f t="shared" si="58"/>
        <v>3.2083399999999998E-2</v>
      </c>
      <c r="CW32" s="141">
        <f>K32</f>
        <v>9.7654000000000005E-3</v>
      </c>
      <c r="CX32" s="122">
        <f>B32</f>
        <v>1.06651E-2</v>
      </c>
      <c r="CY32" s="122">
        <f t="shared" si="59"/>
        <v>1.44656E-2</v>
      </c>
      <c r="DF32" s="64">
        <f t="shared" si="44"/>
        <v>48</v>
      </c>
      <c r="DG32" s="137">
        <f t="shared" si="45"/>
        <v>1.06651E-2</v>
      </c>
      <c r="DH32" s="137">
        <f t="shared" si="46"/>
        <v>2.2489999999999999E-4</v>
      </c>
      <c r="DI32" s="137">
        <f t="shared" si="47"/>
        <v>3.4539999999999999E-4</v>
      </c>
      <c r="DJ32" s="137">
        <f t="shared" si="48"/>
        <v>2.05E-5</v>
      </c>
      <c r="DK32" s="137">
        <f t="shared" si="49"/>
        <v>2.1999999999999999E-5</v>
      </c>
      <c r="DL32" s="137">
        <f t="shared" si="50"/>
        <v>2.9000000000000002E-6</v>
      </c>
      <c r="DM32" s="137">
        <f t="shared" si="51"/>
        <v>4.4180000000000001E-4</v>
      </c>
      <c r="DN32" s="137"/>
      <c r="DO32" s="137">
        <f t="shared" si="52"/>
        <v>48</v>
      </c>
      <c r="DP32" s="137">
        <f t="shared" si="53"/>
        <v>9.7654005181556924E-3</v>
      </c>
      <c r="DQ32" s="32"/>
      <c r="DR32" s="64">
        <f t="shared" si="54"/>
        <v>48</v>
      </c>
      <c r="DS32" s="137">
        <f>ROUND(EE32 / EE$3, 7)</f>
        <v>1.06651E-2</v>
      </c>
      <c r="DT32" s="137">
        <f>ROUND(EF32 / EF$3, 7)</f>
        <v>2.2489999999999999E-4</v>
      </c>
      <c r="DU32" s="137">
        <f>ROUND(EG32 / EG$3, 7)</f>
        <v>3.4539999999999999E-4</v>
      </c>
      <c r="DV32" s="137">
        <f>ROUND(EH32 / EH$3, 7)</f>
        <v>2.05E-5</v>
      </c>
      <c r="DW32" s="137">
        <f>ROUND(EI32 / EI$3, 7)</f>
        <v>2.1999999999999999E-5</v>
      </c>
      <c r="DX32" s="137">
        <f>ROUND(EJ32 / EJ$3, 7)</f>
        <v>2.9000000000000002E-6</v>
      </c>
      <c r="DY32" s="137">
        <f>ROUND(EK32 / EK$3, 7)</f>
        <v>4.4180000000000001E-4</v>
      </c>
      <c r="DZ32" s="137"/>
      <c r="EA32" s="137">
        <f t="shared" si="40"/>
        <v>8.9999999999999996E-7</v>
      </c>
      <c r="EB32" s="137">
        <f t="shared" si="40"/>
        <v>1.0499999999999999E-5</v>
      </c>
      <c r="ED32" s="64">
        <f t="shared" si="55"/>
        <v>48</v>
      </c>
      <c r="EE32" s="137">
        <f>FC32 * EQ32</f>
        <v>9.7654005181556924E-3</v>
      </c>
      <c r="EF32" s="137">
        <f>FD32 * ER32</f>
        <v>2.7039583864134619E-4</v>
      </c>
      <c r="EG32" s="137">
        <f>FE32 * ES32</f>
        <v>3.5681422299371437E-4</v>
      </c>
      <c r="EH32" s="137">
        <f>FF32 * ET32</f>
        <v>1.1555989258341783E-5</v>
      </c>
      <c r="EI32" s="137">
        <f>FG32 * EU32</f>
        <v>1.3125358707318517E-5</v>
      </c>
      <c r="EJ32" s="137">
        <f>FH32 * EV32</f>
        <v>1.9000808428654007E-3</v>
      </c>
      <c r="EK32" s="137">
        <f>FI32 * EW32</f>
        <v>8.7518842200580882E-4</v>
      </c>
      <c r="EL32" s="137"/>
      <c r="EM32" s="137">
        <f>FJ32 * EY32</f>
        <v>2.1095201210299262E-3</v>
      </c>
      <c r="EN32" s="137">
        <f>FK32 * EZ32</f>
        <v>1.1220925258677347E-2</v>
      </c>
      <c r="EP32" s="64">
        <f t="shared" si="56"/>
        <v>48</v>
      </c>
      <c r="EQ32" s="131">
        <f>IFERROR('TLF GC - r0'!CQ32 / 'TLF GC - r0'!CP32, EQ33)</f>
        <v>1.0784420401934482</v>
      </c>
      <c r="ER32" s="131">
        <f>IFERROR('TLF GC - r0'!CS32 / 'TLF GC - r0'!CR32, ER33)</f>
        <v>0.92128054051566</v>
      </c>
      <c r="ES32" s="131">
        <f>IFERROR('TLF GC - r0'!CU32 / 'TLF GC - r0'!CT32, ES33)</f>
        <v>0.93455794393324876</v>
      </c>
      <c r="ET32" s="131">
        <f>IFERROR('TLF GC - r0'!CW32 / 'TLF GC - r0'!CV32, ET33)</f>
        <v>3.9848238821868214</v>
      </c>
      <c r="EU32" s="131">
        <f>IFERROR('TLF GC - r0'!CY32 / 'TLF GC - r0'!CX32, EU33)</f>
        <v>0.97224879313470502</v>
      </c>
      <c r="EV32" s="131">
        <f>IFERROR('TLF GC - r0'!DA32 / 'TLF GC - r0'!CZ32, EV33)</f>
        <v>0.38658816741920665</v>
      </c>
      <c r="EW32" s="131">
        <f>IFERROR('TLF GC - r0'!DC32 / 'TLF GC - r0'!DB32, EW33)</f>
        <v>0.6580364075231645</v>
      </c>
      <c r="EX32" s="131"/>
      <c r="EY32" s="131">
        <f>IFERROR('TLF GC - r0'!DE32 / 'TLF GC - r0'!DD32, EY33)</f>
        <v>0.65788870139713895</v>
      </c>
      <c r="EZ32" s="131">
        <f>IFERROR('TLF GC - r0'!DG32 / 'TLF GC - r0'!DF32, EZ33)</f>
        <v>0.34974239820833664</v>
      </c>
      <c r="FB32" s="132">
        <f>'FF - r0'!A32</f>
        <v>48</v>
      </c>
      <c r="FC32" s="130">
        <f>'FF - r0'!B32</f>
        <v>9.0551E-3</v>
      </c>
      <c r="FD32" s="130">
        <f>'FF - r0'!C32</f>
        <v>2.9349999999999998E-4</v>
      </c>
      <c r="FE32" s="130">
        <f>'FF - r0'!D32</f>
        <v>3.8180000000000001E-4</v>
      </c>
      <c r="FF32" s="130">
        <f>'FF - r0'!E32</f>
        <v>2.9000000000000002E-6</v>
      </c>
      <c r="FG32" s="130">
        <f>'FF - r0'!F32</f>
        <v>1.3499999999999999E-5</v>
      </c>
      <c r="FH32" s="130">
        <f>'FF - r0'!G32</f>
        <v>4.9150000000000001E-3</v>
      </c>
      <c r="FI32" s="130">
        <f>'FF - r0'!H32</f>
        <v>1.33E-3</v>
      </c>
      <c r="FJ32" s="130">
        <f>'FF - r0'!I32</f>
        <v>3.2065000000000001E-3</v>
      </c>
      <c r="FK32" s="130">
        <f>'FF - r0'!J32</f>
        <v>3.2083399999999998E-2</v>
      </c>
      <c r="FL32" s="130">
        <f>'FF - r0'!K32</f>
        <v>1.44656E-2</v>
      </c>
    </row>
    <row r="33" spans="1:168" x14ac:dyDescent="0.45">
      <c r="A33" s="63">
        <f t="shared" si="41"/>
        <v>50</v>
      </c>
      <c r="B33" s="137">
        <f t="shared" si="42"/>
        <v>9.6054E-3</v>
      </c>
      <c r="C33" s="137">
        <f t="shared" si="10"/>
        <v>2.387E-4</v>
      </c>
      <c r="D33" s="137">
        <f t="shared" si="11"/>
        <v>2.9700000000000001E-4</v>
      </c>
      <c r="E33" s="137">
        <f t="shared" si="12"/>
        <v>0</v>
      </c>
      <c r="F33" s="137">
        <f t="shared" si="13"/>
        <v>2.05E-5</v>
      </c>
      <c r="G33" s="137">
        <f t="shared" si="14"/>
        <v>2.6000000000000001E-6</v>
      </c>
      <c r="H33" s="137">
        <f t="shared" si="15"/>
        <v>4.0309999999999999E-4</v>
      </c>
      <c r="I33" s="138"/>
      <c r="J33" s="138">
        <f t="shared" si="16"/>
        <v>50</v>
      </c>
      <c r="K33" s="138">
        <f t="shared" si="17"/>
        <v>8.7951000000000001E-3</v>
      </c>
      <c r="BX33" s="64">
        <f t="shared" si="43"/>
        <v>50</v>
      </c>
      <c r="BY33" s="122">
        <f>B33</f>
        <v>9.6054E-3</v>
      </c>
      <c r="BZ33" s="122">
        <f t="shared" si="18"/>
        <v>9.6054E-3</v>
      </c>
      <c r="CA33" s="122">
        <f t="shared" si="19"/>
        <v>8.2463999999999992E-3</v>
      </c>
      <c r="CB33" s="129">
        <f>C33</f>
        <v>2.387E-4</v>
      </c>
      <c r="CC33" s="122">
        <f t="shared" si="20"/>
        <v>2.387E-4</v>
      </c>
      <c r="CD33" s="122">
        <f t="shared" si="21"/>
        <v>2.6640000000000002E-4</v>
      </c>
      <c r="CE33" s="129">
        <f>D33</f>
        <v>2.9700000000000001E-4</v>
      </c>
      <c r="CF33" s="122">
        <f t="shared" si="22"/>
        <v>2.9700000000000001E-4</v>
      </c>
      <c r="CG33" s="122">
        <f t="shared" si="23"/>
        <v>3.2220000000000003E-4</v>
      </c>
      <c r="CH33" s="129">
        <f>E33</f>
        <v>0</v>
      </c>
      <c r="CI33" s="122">
        <f t="shared" si="24"/>
        <v>0</v>
      </c>
      <c r="CJ33" s="122">
        <f t="shared" si="25"/>
        <v>0</v>
      </c>
      <c r="CK33" s="129">
        <f>F33</f>
        <v>2.05E-5</v>
      </c>
      <c r="CL33" s="122">
        <f t="shared" si="26"/>
        <v>2.05E-5</v>
      </c>
      <c r="CM33" s="122">
        <f t="shared" si="27"/>
        <v>1.24E-5</v>
      </c>
      <c r="CN33" s="129">
        <f>G33</f>
        <v>2.6000000000000001E-6</v>
      </c>
      <c r="CO33" s="122">
        <f t="shared" si="28"/>
        <v>2.6000000000000001E-6</v>
      </c>
      <c r="CP33" s="122">
        <f t="shared" si="29"/>
        <v>4.6030999999999997E-3</v>
      </c>
      <c r="CQ33" s="129">
        <f>H33</f>
        <v>4.0309999999999999E-4</v>
      </c>
      <c r="CR33" s="122">
        <f t="shared" si="30"/>
        <v>4.0309999999999999E-4</v>
      </c>
      <c r="CS33" s="122">
        <f t="shared" si="31"/>
        <v>1.2524999999999999E-3</v>
      </c>
      <c r="CT33" s="141">
        <f>J33</f>
        <v>50</v>
      </c>
      <c r="CU33" s="122">
        <f t="shared" si="57"/>
        <v>5.9999999999999997E-7</v>
      </c>
      <c r="CV33" s="122">
        <f t="shared" si="58"/>
        <v>3.02213E-2</v>
      </c>
      <c r="CW33" s="141">
        <f>K33</f>
        <v>8.7951000000000001E-3</v>
      </c>
      <c r="CX33" s="122">
        <f>B33</f>
        <v>9.6054E-3</v>
      </c>
      <c r="CY33" s="122">
        <f t="shared" si="59"/>
        <v>1.42516E-2</v>
      </c>
      <c r="DF33" s="64">
        <f t="shared" si="44"/>
        <v>50</v>
      </c>
      <c r="DG33" s="137">
        <f t="shared" si="45"/>
        <v>9.6054E-3</v>
      </c>
      <c r="DH33" s="137">
        <f t="shared" si="46"/>
        <v>2.387E-4</v>
      </c>
      <c r="DI33" s="137">
        <f t="shared" si="47"/>
        <v>2.9700000000000001E-4</v>
      </c>
      <c r="DJ33" s="137">
        <f t="shared" si="48"/>
        <v>0</v>
      </c>
      <c r="DK33" s="137">
        <f t="shared" si="49"/>
        <v>2.05E-5</v>
      </c>
      <c r="DL33" s="137">
        <f t="shared" si="50"/>
        <v>2.6000000000000001E-6</v>
      </c>
      <c r="DM33" s="137">
        <f t="shared" si="51"/>
        <v>4.0309999999999999E-4</v>
      </c>
      <c r="DN33" s="137"/>
      <c r="DO33" s="137">
        <f t="shared" si="52"/>
        <v>50</v>
      </c>
      <c r="DP33" s="137">
        <f t="shared" si="53"/>
        <v>8.7951240984747298E-3</v>
      </c>
      <c r="DQ33" s="32"/>
      <c r="DR33" s="64">
        <f t="shared" si="54"/>
        <v>50</v>
      </c>
      <c r="DS33" s="137">
        <f>ROUND(EE33 / EE$3, 7)</f>
        <v>9.6054E-3</v>
      </c>
      <c r="DT33" s="137">
        <f>ROUND(EF33 / EF$3, 7)</f>
        <v>2.387E-4</v>
      </c>
      <c r="DU33" s="137">
        <f>ROUND(EG33 / EG$3, 7)</f>
        <v>2.9700000000000001E-4</v>
      </c>
      <c r="DV33" s="137">
        <f>ROUND(EH33 / EH$3, 7)</f>
        <v>0</v>
      </c>
      <c r="DW33" s="137">
        <f>ROUND(EI33 / EI$3, 7)</f>
        <v>2.05E-5</v>
      </c>
      <c r="DX33" s="137">
        <f>ROUND(EJ33 / EJ$3, 7)</f>
        <v>2.6000000000000001E-6</v>
      </c>
      <c r="DY33" s="137">
        <f>ROUND(EK33 / EK$3, 7)</f>
        <v>4.0309999999999999E-4</v>
      </c>
      <c r="DZ33" s="137"/>
      <c r="EA33" s="137">
        <f t="shared" si="40"/>
        <v>5.9999999999999997E-7</v>
      </c>
      <c r="EB33" s="137">
        <f t="shared" si="40"/>
        <v>7.7999999999999999E-6</v>
      </c>
      <c r="ED33" s="64">
        <f t="shared" si="55"/>
        <v>50</v>
      </c>
      <c r="EE33" s="137">
        <f>FC33 * EQ33</f>
        <v>8.7951240984747298E-3</v>
      </c>
      <c r="EF33" s="137">
        <f>FD33 * ER33</f>
        <v>2.8703286226636502E-4</v>
      </c>
      <c r="EG33" s="137">
        <f>FE33 * ES33</f>
        <v>3.0682524501462924E-4</v>
      </c>
      <c r="EH33" s="137">
        <f>FF33 * ET33</f>
        <v>0</v>
      </c>
      <c r="EI33" s="137">
        <f>FG33 * EU33</f>
        <v>1.2211398071613999E-5</v>
      </c>
      <c r="EJ33" s="137">
        <f>FH33 * EV33</f>
        <v>1.6629253578580589E-3</v>
      </c>
      <c r="EK33" s="137">
        <f>FI33 * EW33</f>
        <v>7.9865715973284613E-4</v>
      </c>
      <c r="EL33" s="137"/>
      <c r="EM33" s="137">
        <f>FJ33 * EY33</f>
        <v>1.5073960000303141E-3</v>
      </c>
      <c r="EN33" s="137">
        <f>FK33 * EZ33</f>
        <v>8.3662791277310106E-3</v>
      </c>
      <c r="EP33" s="64">
        <f t="shared" si="56"/>
        <v>50</v>
      </c>
      <c r="EQ33" s="131">
        <f>IFERROR('TLF GC - r0'!CQ33 / 'TLF GC - r0'!CP33, EQ34)</f>
        <v>1.0665410480300168</v>
      </c>
      <c r="ER33" s="131">
        <f>IFERROR('TLF GC - r0'!CS33 / 'TLF GC - r0'!CR33, ER34)</f>
        <v>1.0774506841830518</v>
      </c>
      <c r="ES33" s="131">
        <f>IFERROR('TLF GC - r0'!CU33 / 'TLF GC - r0'!CT33, ES34)</f>
        <v>0.95228195224900436</v>
      </c>
      <c r="ET33" s="131">
        <f>IFERROR('TLF GC - r0'!CW33 / 'TLF GC - r0'!CV33, ET34)</f>
        <v>0</v>
      </c>
      <c r="EU33" s="131">
        <f>IFERROR('TLF GC - r0'!CY33 / 'TLF GC - r0'!CX33, EU34)</f>
        <v>0.98479016706564515</v>
      </c>
      <c r="EV33" s="131">
        <f>IFERROR('TLF GC - r0'!DA33 / 'TLF GC - r0'!CZ33, EV34)</f>
        <v>0.36126205336796052</v>
      </c>
      <c r="EW33" s="131">
        <f>IFERROR('TLF GC - r0'!DC33 / 'TLF GC - r0'!DB33, EW34)</f>
        <v>0.63765042693241214</v>
      </c>
      <c r="EX33" s="131"/>
      <c r="EY33" s="131">
        <f>IFERROR('TLF GC - r0'!DE33 / 'TLF GC - r0'!DD33, EY34)</f>
        <v>0.53680282042317373</v>
      </c>
      <c r="EZ33" s="131">
        <f>IFERROR('TLF GC - r0'!DG33 / 'TLF GC - r0'!DF33, EZ34)</f>
        <v>0.27683385981843966</v>
      </c>
      <c r="FB33" s="132">
        <f>'FF - r0'!A33</f>
        <v>50</v>
      </c>
      <c r="FC33" s="130">
        <f>'FF - r0'!B33</f>
        <v>8.2463999999999992E-3</v>
      </c>
      <c r="FD33" s="130">
        <f>'FF - r0'!C33</f>
        <v>2.6640000000000002E-4</v>
      </c>
      <c r="FE33" s="130">
        <f>'FF - r0'!D33</f>
        <v>3.2220000000000003E-4</v>
      </c>
      <c r="FF33" s="130">
        <f>'FF - r0'!E33</f>
        <v>0</v>
      </c>
      <c r="FG33" s="130">
        <f>'FF - r0'!F33</f>
        <v>1.24E-5</v>
      </c>
      <c r="FH33" s="130">
        <f>'FF - r0'!G33</f>
        <v>4.6030999999999997E-3</v>
      </c>
      <c r="FI33" s="130">
        <f>'FF - r0'!H33</f>
        <v>1.2524999999999999E-3</v>
      </c>
      <c r="FJ33" s="130">
        <f>'FF - r0'!I33</f>
        <v>2.8081E-3</v>
      </c>
      <c r="FK33" s="130">
        <f>'FF - r0'!J33</f>
        <v>3.02213E-2</v>
      </c>
      <c r="FL33" s="130">
        <f>'FF - r0'!K33</f>
        <v>1.42516E-2</v>
      </c>
    </row>
    <row r="34" spans="1:168" x14ac:dyDescent="0.45">
      <c r="A34" s="63">
        <f t="shared" si="41"/>
        <v>52</v>
      </c>
      <c r="B34" s="137">
        <f t="shared" si="42"/>
        <v>8.5565999999999993E-3</v>
      </c>
      <c r="C34" s="137">
        <f t="shared" si="10"/>
        <v>2.4169999999999999E-4</v>
      </c>
      <c r="D34" s="137">
        <f t="shared" si="11"/>
        <v>2.43E-4</v>
      </c>
      <c r="E34" s="137">
        <f t="shared" si="12"/>
        <v>0</v>
      </c>
      <c r="F34" s="137">
        <f t="shared" si="13"/>
        <v>1.95E-5</v>
      </c>
      <c r="G34" s="137">
        <f t="shared" si="14"/>
        <v>1.9E-6</v>
      </c>
      <c r="H34" s="137">
        <f t="shared" si="15"/>
        <v>3.5599999999999998E-4</v>
      </c>
      <c r="I34" s="138"/>
      <c r="J34" s="138">
        <f t="shared" si="16"/>
        <v>52</v>
      </c>
      <c r="K34" s="138">
        <f t="shared" si="17"/>
        <v>7.8347999999999994E-3</v>
      </c>
      <c r="BX34" s="64">
        <f t="shared" si="43"/>
        <v>52</v>
      </c>
      <c r="BY34" s="122">
        <f>B34</f>
        <v>8.5565999999999993E-3</v>
      </c>
      <c r="BZ34" s="122">
        <f t="shared" si="18"/>
        <v>8.5565999999999993E-3</v>
      </c>
      <c r="CA34" s="122">
        <f t="shared" si="19"/>
        <v>7.5310999999999998E-3</v>
      </c>
      <c r="CB34" s="129">
        <f>C34</f>
        <v>2.4169999999999999E-4</v>
      </c>
      <c r="CC34" s="122">
        <f t="shared" si="20"/>
        <v>2.4169999999999999E-4</v>
      </c>
      <c r="CD34" s="122">
        <f t="shared" si="21"/>
        <v>2.4269999999999999E-4</v>
      </c>
      <c r="CE34" s="129">
        <f>D34</f>
        <v>2.43E-4</v>
      </c>
      <c r="CF34" s="122">
        <f t="shared" si="22"/>
        <v>2.43E-4</v>
      </c>
      <c r="CG34" s="122">
        <f t="shared" si="23"/>
        <v>2.7960000000000002E-4</v>
      </c>
      <c r="CH34" s="129">
        <f>E34</f>
        <v>0</v>
      </c>
      <c r="CI34" s="122">
        <f t="shared" si="24"/>
        <v>0</v>
      </c>
      <c r="CJ34" s="122">
        <f t="shared" si="25"/>
        <v>0</v>
      </c>
      <c r="CK34" s="129">
        <f>F34</f>
        <v>1.95E-5</v>
      </c>
      <c r="CL34" s="122">
        <f t="shared" si="26"/>
        <v>1.95E-5</v>
      </c>
      <c r="CM34" s="122">
        <f t="shared" si="27"/>
        <v>1.1199999999999999E-5</v>
      </c>
      <c r="CN34" s="129">
        <f>G34</f>
        <v>1.9E-6</v>
      </c>
      <c r="CO34" s="122">
        <f t="shared" si="28"/>
        <v>1.9E-6</v>
      </c>
      <c r="CP34" s="122">
        <f t="shared" si="29"/>
        <v>4.3912999999999999E-3</v>
      </c>
      <c r="CQ34" s="129">
        <f>H34</f>
        <v>3.5599999999999998E-4</v>
      </c>
      <c r="CR34" s="122">
        <f t="shared" si="30"/>
        <v>3.5599999999999998E-4</v>
      </c>
      <c r="CS34" s="122">
        <f t="shared" si="31"/>
        <v>1.1749E-3</v>
      </c>
      <c r="CT34" s="141">
        <f>J34</f>
        <v>52</v>
      </c>
      <c r="CU34" s="122">
        <f t="shared" si="57"/>
        <v>5.9999999999999997E-7</v>
      </c>
      <c r="CV34" s="122">
        <f t="shared" si="58"/>
        <v>2.8465000000000001E-2</v>
      </c>
      <c r="CW34" s="141">
        <f>K34</f>
        <v>7.8347999999999994E-3</v>
      </c>
      <c r="CX34" s="122">
        <f>B34</f>
        <v>8.5565999999999993E-3</v>
      </c>
      <c r="CY34" s="122">
        <f t="shared" si="59"/>
        <v>1.4037600000000001E-2</v>
      </c>
      <c r="DF34" s="64">
        <f t="shared" si="44"/>
        <v>52</v>
      </c>
      <c r="DG34" s="137">
        <f t="shared" si="45"/>
        <v>8.5565999999999993E-3</v>
      </c>
      <c r="DH34" s="137">
        <f t="shared" si="46"/>
        <v>2.4169999999999999E-4</v>
      </c>
      <c r="DI34" s="137">
        <f t="shared" si="47"/>
        <v>2.43E-4</v>
      </c>
      <c r="DJ34" s="137">
        <f t="shared" si="48"/>
        <v>0</v>
      </c>
      <c r="DK34" s="137">
        <f t="shared" si="49"/>
        <v>1.95E-5</v>
      </c>
      <c r="DL34" s="137">
        <f t="shared" si="50"/>
        <v>1.9E-6</v>
      </c>
      <c r="DM34" s="137">
        <f t="shared" si="51"/>
        <v>3.5599999999999998E-4</v>
      </c>
      <c r="DN34" s="137"/>
      <c r="DO34" s="137">
        <f t="shared" si="52"/>
        <v>52</v>
      </c>
      <c r="DP34" s="137">
        <f t="shared" si="53"/>
        <v>7.8347640655310677E-3</v>
      </c>
      <c r="DQ34" s="32"/>
      <c r="DR34" s="64">
        <f t="shared" si="54"/>
        <v>52</v>
      </c>
      <c r="DS34" s="137">
        <f>ROUND(EE34 / EE$3, 7)</f>
        <v>8.5565999999999993E-3</v>
      </c>
      <c r="DT34" s="137">
        <f>ROUND(EF34 / EF$3, 7)</f>
        <v>2.4169999999999999E-4</v>
      </c>
      <c r="DU34" s="137">
        <f>ROUND(EG34 / EG$3, 7)</f>
        <v>2.43E-4</v>
      </c>
      <c r="DV34" s="137">
        <f>ROUND(EH34 / EH$3, 7)</f>
        <v>0</v>
      </c>
      <c r="DW34" s="137">
        <f>ROUND(EI34 / EI$3, 7)</f>
        <v>1.95E-5</v>
      </c>
      <c r="DX34" s="137">
        <f>ROUND(EJ34 / EJ$3, 7)</f>
        <v>1.9E-6</v>
      </c>
      <c r="DY34" s="137">
        <f>ROUND(EK34 / EK$3, 7)</f>
        <v>3.5599999999999998E-4</v>
      </c>
      <c r="DZ34" s="137"/>
      <c r="EA34" s="137">
        <f t="shared" si="40"/>
        <v>5.9999999999999997E-7</v>
      </c>
      <c r="EB34" s="137">
        <f t="shared" si="40"/>
        <v>8.4999999999999999E-6</v>
      </c>
      <c r="ED34" s="64">
        <f t="shared" si="55"/>
        <v>52</v>
      </c>
      <c r="EE34" s="137">
        <f>FC34 * EQ34</f>
        <v>7.8347640655310677E-3</v>
      </c>
      <c r="EF34" s="137">
        <f>FD34 * ER34</f>
        <v>2.9062684386990624E-4</v>
      </c>
      <c r="EG34" s="137">
        <f>FE34 * ES34</f>
        <v>2.5100677096408561E-4</v>
      </c>
      <c r="EH34" s="137">
        <f>FF34 * ET34</f>
        <v>0</v>
      </c>
      <c r="EI34" s="137">
        <f>FG34 * EU34</f>
        <v>1.1620829806381559E-5</v>
      </c>
      <c r="EJ34" s="137">
        <f>FH34 * EV34</f>
        <v>1.2233014902061441E-3</v>
      </c>
      <c r="EK34" s="137">
        <f>FI34 * EW34</f>
        <v>7.0529496208177208E-4</v>
      </c>
      <c r="EL34" s="137"/>
      <c r="EM34" s="137">
        <f>FJ34 * EY34</f>
        <v>1.4297266735014125E-3</v>
      </c>
      <c r="EN34" s="137">
        <f>FK34 * EZ34</f>
        <v>9.0561215524046883E-3</v>
      </c>
      <c r="EP34" s="64">
        <f t="shared" si="56"/>
        <v>52</v>
      </c>
      <c r="EQ34" s="131">
        <f>IFERROR('TLF GC - r0'!CQ34 / 'TLF GC - r0'!CP34, EQ35)</f>
        <v>1.0403213429022411</v>
      </c>
      <c r="ER34" s="131">
        <f>IFERROR('TLF GC - r0'!CS34 / 'TLF GC - r0'!CR34, ER35)</f>
        <v>1.1974736047379739</v>
      </c>
      <c r="ES34" s="131">
        <f>IFERROR('TLF GC - r0'!CU34 / 'TLF GC - r0'!CT34, ES35)</f>
        <v>0.89773523234651498</v>
      </c>
      <c r="ET34" s="131">
        <f>IFERROR('TLF GC - r0'!CW34 / 'TLF GC - r0'!CV34, ET35)</f>
        <v>0</v>
      </c>
      <c r="EU34" s="131">
        <f>IFERROR('TLF GC - r0'!CY34 / 'TLF GC - r0'!CX34, EU35)</f>
        <v>1.0375740898554964</v>
      </c>
      <c r="EV34" s="131">
        <f>IFERROR('TLF GC - r0'!DA34 / 'TLF GC - r0'!CZ34, EV35)</f>
        <v>0.2785738824963323</v>
      </c>
      <c r="EW34" s="131">
        <f>IFERROR('TLF GC - r0'!DC34 / 'TLF GC - r0'!DB34, EW35)</f>
        <v>0.60030212110117631</v>
      </c>
      <c r="EX34" s="131"/>
      <c r="EY34" s="131">
        <f>IFERROR('TLF GC - r0'!DE34 / 'TLF GC - r0'!DD34, EY35)</f>
        <v>0.5816389380014696</v>
      </c>
      <c r="EZ34" s="131">
        <f>IFERROR('TLF GC - r0'!DG34 / 'TLF GC - r0'!DF34, EZ35)</f>
        <v>0.31814936070278194</v>
      </c>
      <c r="FB34" s="132">
        <f>'FF - r0'!A34</f>
        <v>52</v>
      </c>
      <c r="FC34" s="130">
        <f>'FF - r0'!B34</f>
        <v>7.5310999999999998E-3</v>
      </c>
      <c r="FD34" s="130">
        <f>'FF - r0'!C34</f>
        <v>2.4269999999999999E-4</v>
      </c>
      <c r="FE34" s="130">
        <f>'FF - r0'!D34</f>
        <v>2.7960000000000002E-4</v>
      </c>
      <c r="FF34" s="130">
        <f>'FF - r0'!E34</f>
        <v>0</v>
      </c>
      <c r="FG34" s="130">
        <f>'FF - r0'!F34</f>
        <v>1.1199999999999999E-5</v>
      </c>
      <c r="FH34" s="130">
        <f>'FF - r0'!G34</f>
        <v>4.3912999999999999E-3</v>
      </c>
      <c r="FI34" s="130">
        <f>'FF - r0'!H34</f>
        <v>1.1749E-3</v>
      </c>
      <c r="FJ34" s="130">
        <f>'FF - r0'!I34</f>
        <v>2.4581E-3</v>
      </c>
      <c r="FK34" s="130">
        <f>'FF - r0'!J34</f>
        <v>2.8465000000000001E-2</v>
      </c>
      <c r="FL34" s="130">
        <f>'FF - r0'!K34</f>
        <v>1.4037600000000001E-2</v>
      </c>
    </row>
    <row r="35" spans="1:168" x14ac:dyDescent="0.45">
      <c r="A35" s="63">
        <f t="shared" si="41"/>
        <v>54</v>
      </c>
      <c r="B35" s="137">
        <f t="shared" si="42"/>
        <v>8.0096999999999998E-3</v>
      </c>
      <c r="C35" s="137">
        <f t="shared" si="10"/>
        <v>2.3450000000000001E-4</v>
      </c>
      <c r="D35" s="137">
        <f t="shared" si="11"/>
        <v>2.176E-4</v>
      </c>
      <c r="E35" s="137">
        <f t="shared" si="12"/>
        <v>0</v>
      </c>
      <c r="F35" s="137">
        <f t="shared" si="13"/>
        <v>1.6200000000000001E-5</v>
      </c>
      <c r="G35" s="137">
        <f t="shared" si="14"/>
        <v>1.7999999999999999E-6</v>
      </c>
      <c r="H35" s="137">
        <f t="shared" si="15"/>
        <v>3.2689999999999998E-4</v>
      </c>
      <c r="I35" s="138"/>
      <c r="J35" s="138">
        <f t="shared" si="16"/>
        <v>54</v>
      </c>
      <c r="K35" s="138">
        <f t="shared" si="17"/>
        <v>7.3340000000000002E-3</v>
      </c>
      <c r="BX35" s="64">
        <f t="shared" si="43"/>
        <v>54</v>
      </c>
      <c r="BY35" s="122">
        <f>B35</f>
        <v>8.0096999999999998E-3</v>
      </c>
      <c r="BZ35" s="122">
        <f t="shared" si="18"/>
        <v>8.0096999999999998E-3</v>
      </c>
      <c r="CA35" s="122">
        <f t="shared" si="19"/>
        <v>6.8462000000000002E-3</v>
      </c>
      <c r="CB35" s="129">
        <f>C35</f>
        <v>2.3450000000000001E-4</v>
      </c>
      <c r="CC35" s="122">
        <f t="shared" si="20"/>
        <v>2.3450000000000001E-4</v>
      </c>
      <c r="CD35" s="122">
        <f t="shared" si="21"/>
        <v>2.1699999999999999E-4</v>
      </c>
      <c r="CE35" s="129">
        <f>D35</f>
        <v>2.176E-4</v>
      </c>
      <c r="CF35" s="122">
        <f t="shared" si="22"/>
        <v>2.176E-4</v>
      </c>
      <c r="CG35" s="122">
        <f t="shared" si="23"/>
        <v>2.452E-4</v>
      </c>
      <c r="CH35" s="129">
        <f>E35</f>
        <v>0</v>
      </c>
      <c r="CI35" s="122">
        <f t="shared" si="24"/>
        <v>0</v>
      </c>
      <c r="CJ35" s="122">
        <f t="shared" si="25"/>
        <v>0</v>
      </c>
      <c r="CK35" s="129">
        <f>F35</f>
        <v>1.6200000000000001E-5</v>
      </c>
      <c r="CL35" s="122">
        <f t="shared" si="26"/>
        <v>1.6200000000000001E-5</v>
      </c>
      <c r="CM35" s="122">
        <f t="shared" si="27"/>
        <v>9.9000000000000001E-6</v>
      </c>
      <c r="CN35" s="129">
        <f>G35</f>
        <v>1.7999999999999999E-6</v>
      </c>
      <c r="CO35" s="122">
        <f t="shared" si="28"/>
        <v>1.7999999999999999E-6</v>
      </c>
      <c r="CP35" s="122">
        <f t="shared" si="29"/>
        <v>4.1793999999999998E-3</v>
      </c>
      <c r="CQ35" s="129">
        <f>H35</f>
        <v>3.2689999999999998E-4</v>
      </c>
      <c r="CR35" s="122">
        <f t="shared" si="30"/>
        <v>3.2689999999999998E-4</v>
      </c>
      <c r="CS35" s="122">
        <f t="shared" si="31"/>
        <v>1.0942E-3</v>
      </c>
      <c r="CT35" s="141">
        <f>J35</f>
        <v>54</v>
      </c>
      <c r="CU35" s="122">
        <f t="shared" si="57"/>
        <v>3.9999999999999998E-7</v>
      </c>
      <c r="CV35" s="122">
        <f t="shared" si="58"/>
        <v>2.6634700000000001E-2</v>
      </c>
      <c r="CW35" s="141">
        <f>K35</f>
        <v>7.3340000000000002E-3</v>
      </c>
      <c r="CX35" s="122">
        <f>B35</f>
        <v>8.0096999999999998E-3</v>
      </c>
      <c r="CY35" s="122">
        <f t="shared" si="59"/>
        <v>1.38236E-2</v>
      </c>
      <c r="DF35" s="64">
        <f t="shared" si="44"/>
        <v>54</v>
      </c>
      <c r="DG35" s="137">
        <f t="shared" si="45"/>
        <v>8.0096999999999998E-3</v>
      </c>
      <c r="DH35" s="137">
        <f t="shared" si="46"/>
        <v>2.3450000000000001E-4</v>
      </c>
      <c r="DI35" s="137">
        <f t="shared" si="47"/>
        <v>2.176E-4</v>
      </c>
      <c r="DJ35" s="137">
        <f t="shared" si="48"/>
        <v>0</v>
      </c>
      <c r="DK35" s="137">
        <f t="shared" si="49"/>
        <v>1.6200000000000001E-5</v>
      </c>
      <c r="DL35" s="137">
        <f t="shared" si="50"/>
        <v>1.7999999999999999E-6</v>
      </c>
      <c r="DM35" s="137">
        <f t="shared" si="51"/>
        <v>3.2689999999999998E-4</v>
      </c>
      <c r="DN35" s="137"/>
      <c r="DO35" s="137">
        <f t="shared" si="52"/>
        <v>54</v>
      </c>
      <c r="DP35" s="137">
        <f t="shared" si="53"/>
        <v>7.3340153102029347E-3</v>
      </c>
      <c r="DQ35" s="32"/>
      <c r="DR35" s="64">
        <f t="shared" si="54"/>
        <v>54</v>
      </c>
      <c r="DS35" s="137">
        <f>ROUND(EE35 / EE$3, 7)</f>
        <v>8.0096999999999998E-3</v>
      </c>
      <c r="DT35" s="137">
        <f>ROUND(EF35 / EF$3, 7)</f>
        <v>2.3450000000000001E-4</v>
      </c>
      <c r="DU35" s="137">
        <f>ROUND(EG35 / EG$3, 7)</f>
        <v>2.176E-4</v>
      </c>
      <c r="DV35" s="137">
        <f>ROUND(EH35 / EH$3, 7)</f>
        <v>0</v>
      </c>
      <c r="DW35" s="137">
        <f>ROUND(EI35 / EI$3, 7)</f>
        <v>1.6200000000000001E-5</v>
      </c>
      <c r="DX35" s="137">
        <f>ROUND(EJ35 / EJ$3, 7)</f>
        <v>1.7999999999999999E-6</v>
      </c>
      <c r="DY35" s="137">
        <f>ROUND(EK35 / EK$3, 7)</f>
        <v>3.2689999999999998E-4</v>
      </c>
      <c r="DZ35" s="137"/>
      <c r="EA35" s="137">
        <f t="shared" si="40"/>
        <v>3.9999999999999998E-7</v>
      </c>
      <c r="EB35" s="137">
        <f t="shared" si="40"/>
        <v>5.9000000000000003E-6</v>
      </c>
      <c r="ED35" s="64">
        <f t="shared" si="55"/>
        <v>54</v>
      </c>
      <c r="EE35" s="137">
        <f>FC35 * EQ35</f>
        <v>7.3340153102029347E-3</v>
      </c>
      <c r="EF35" s="137">
        <f>FD35 * ER35</f>
        <v>2.8195548513314613E-4</v>
      </c>
      <c r="EG35" s="137">
        <f>FE35 * ES35</f>
        <v>2.2478819520298484E-4</v>
      </c>
      <c r="EH35" s="137">
        <f>FF35 * ET35</f>
        <v>0</v>
      </c>
      <c r="EI35" s="137">
        <f>FG35 * EU35</f>
        <v>9.6466405280660107E-6</v>
      </c>
      <c r="EJ35" s="137">
        <f>FH35 * EV35</f>
        <v>1.1785118273467334E-3</v>
      </c>
      <c r="EK35" s="137">
        <f>FI35 * EW35</f>
        <v>6.4756680044687146E-4</v>
      </c>
      <c r="EL35" s="137"/>
      <c r="EM35" s="137">
        <f>FJ35 * EY35</f>
        <v>1.0844359070222313E-3</v>
      </c>
      <c r="EN35" s="137">
        <f>FK35 * EZ35</f>
        <v>6.3294040839549318E-3</v>
      </c>
      <c r="EP35" s="64">
        <f t="shared" si="56"/>
        <v>54</v>
      </c>
      <c r="EQ35" s="131">
        <f>IFERROR('TLF GC - r0'!CQ35 / 'TLF GC - r0'!CP35, EQ36)</f>
        <v>1.0712534413547565</v>
      </c>
      <c r="ER35" s="131">
        <f>IFERROR('TLF GC - r0'!CS35 / 'TLF GC - r0'!CR35, ER36)</f>
        <v>1.2993340328716412</v>
      </c>
      <c r="ES35" s="131">
        <f>IFERROR('TLF GC - r0'!CU35 / 'TLF GC - r0'!CT35, ES36)</f>
        <v>0.91675446657008497</v>
      </c>
      <c r="ET35" s="131">
        <f>IFERROR('TLF GC - r0'!CW35 / 'TLF GC - r0'!CV35, ET36)</f>
        <v>0</v>
      </c>
      <c r="EU35" s="131">
        <f>IFERROR('TLF GC - r0'!CY35 / 'TLF GC - r0'!CX35, EU36)</f>
        <v>0.97440813414808192</v>
      </c>
      <c r="EV35" s="131">
        <f>IFERROR('TLF GC - r0'!DA35 / 'TLF GC - r0'!CZ35, EV36)</f>
        <v>0.28198110430844942</v>
      </c>
      <c r="EW35" s="131">
        <f>IFERROR('TLF GC - r0'!DC35 / 'TLF GC - r0'!DB35, EW36)</f>
        <v>0.59181758403113827</v>
      </c>
      <c r="EX35" s="131"/>
      <c r="EY35" s="131">
        <f>IFERROR('TLF GC - r0'!DE35 / 'TLF GC - r0'!DD35, EY36)</f>
        <v>0.49877467897260203</v>
      </c>
      <c r="EZ35" s="131">
        <f>IFERROR('TLF GC - r0'!DG35 / 'TLF GC - r0'!DF35, EZ36)</f>
        <v>0.23763752112676065</v>
      </c>
      <c r="FB35" s="132">
        <f>'FF - r0'!A35</f>
        <v>54</v>
      </c>
      <c r="FC35" s="130">
        <f>'FF - r0'!B35</f>
        <v>6.8462000000000002E-3</v>
      </c>
      <c r="FD35" s="130">
        <f>'FF - r0'!C35</f>
        <v>2.1699999999999999E-4</v>
      </c>
      <c r="FE35" s="130">
        <f>'FF - r0'!D35</f>
        <v>2.452E-4</v>
      </c>
      <c r="FF35" s="130">
        <f>'FF - r0'!E35</f>
        <v>0</v>
      </c>
      <c r="FG35" s="130">
        <f>'FF - r0'!F35</f>
        <v>9.9000000000000001E-6</v>
      </c>
      <c r="FH35" s="130">
        <f>'FF - r0'!G35</f>
        <v>4.1793999999999998E-3</v>
      </c>
      <c r="FI35" s="130">
        <f>'FF - r0'!H35</f>
        <v>1.0942E-3</v>
      </c>
      <c r="FJ35" s="130">
        <f>'FF - r0'!I35</f>
        <v>2.1741999999999998E-3</v>
      </c>
      <c r="FK35" s="130">
        <f>'FF - r0'!J35</f>
        <v>2.6634700000000001E-2</v>
      </c>
      <c r="FL35" s="130">
        <f>'FF - r0'!K35</f>
        <v>1.38236E-2</v>
      </c>
    </row>
    <row r="36" spans="1:168" x14ac:dyDescent="0.45">
      <c r="A36" s="63">
        <f t="shared" si="41"/>
        <v>56</v>
      </c>
      <c r="B36" s="137">
        <f t="shared" si="42"/>
        <v>6.8196000000000003E-3</v>
      </c>
      <c r="C36" s="137">
        <f t="shared" si="10"/>
        <v>2.1330000000000001E-4</v>
      </c>
      <c r="D36" s="137">
        <f t="shared" si="11"/>
        <v>1.9320000000000001E-4</v>
      </c>
      <c r="E36" s="137">
        <f t="shared" si="12"/>
        <v>0</v>
      </c>
      <c r="F36" s="137">
        <f t="shared" si="13"/>
        <v>1.2799999999999999E-5</v>
      </c>
      <c r="G36" s="137">
        <f t="shared" si="14"/>
        <v>2.2000000000000001E-6</v>
      </c>
      <c r="H36" s="137">
        <f t="shared" si="15"/>
        <v>3.1799999999999998E-4</v>
      </c>
      <c r="I36" s="138"/>
      <c r="J36" s="138">
        <f t="shared" si="16"/>
        <v>56</v>
      </c>
      <c r="K36" s="138">
        <f t="shared" si="17"/>
        <v>6.2443000000000004E-3</v>
      </c>
      <c r="BX36" s="64">
        <f t="shared" si="43"/>
        <v>56</v>
      </c>
      <c r="BY36" s="122">
        <f>B36</f>
        <v>6.8196000000000003E-3</v>
      </c>
      <c r="BZ36" s="122">
        <f t="shared" si="18"/>
        <v>6.8196000000000003E-3</v>
      </c>
      <c r="CA36" s="122">
        <f t="shared" si="19"/>
        <v>6.1986000000000003E-3</v>
      </c>
      <c r="CB36" s="129">
        <f>C36</f>
        <v>2.1330000000000001E-4</v>
      </c>
      <c r="CC36" s="122">
        <f t="shared" si="20"/>
        <v>2.1330000000000001E-4</v>
      </c>
      <c r="CD36" s="122">
        <f t="shared" si="21"/>
        <v>1.92E-4</v>
      </c>
      <c r="CE36" s="129">
        <f>D36</f>
        <v>1.9320000000000001E-4</v>
      </c>
      <c r="CF36" s="122">
        <f t="shared" si="22"/>
        <v>1.9320000000000001E-4</v>
      </c>
      <c r="CG36" s="122">
        <f t="shared" si="23"/>
        <v>2.1790000000000001E-4</v>
      </c>
      <c r="CH36" s="129">
        <f>E36</f>
        <v>0</v>
      </c>
      <c r="CI36" s="122">
        <f t="shared" si="24"/>
        <v>0</v>
      </c>
      <c r="CJ36" s="122">
        <f t="shared" si="25"/>
        <v>0</v>
      </c>
      <c r="CK36" s="129">
        <f>F36</f>
        <v>1.2799999999999999E-5</v>
      </c>
      <c r="CL36" s="122">
        <f t="shared" si="26"/>
        <v>1.2799999999999999E-5</v>
      </c>
      <c r="CM36" s="122">
        <f t="shared" si="27"/>
        <v>8.6999999999999997E-6</v>
      </c>
      <c r="CN36" s="129">
        <f>G36</f>
        <v>2.2000000000000001E-6</v>
      </c>
      <c r="CO36" s="122">
        <f t="shared" si="28"/>
        <v>2.2000000000000001E-6</v>
      </c>
      <c r="CP36" s="122">
        <f t="shared" si="29"/>
        <v>3.9792999999999999E-3</v>
      </c>
      <c r="CQ36" s="129">
        <f>H36</f>
        <v>3.1799999999999998E-4</v>
      </c>
      <c r="CR36" s="122">
        <f t="shared" si="30"/>
        <v>3.1799999999999998E-4</v>
      </c>
      <c r="CS36" s="122">
        <f t="shared" si="31"/>
        <v>1.0189999999999999E-3</v>
      </c>
      <c r="CT36" s="141">
        <f>J36</f>
        <v>56</v>
      </c>
      <c r="CU36" s="122">
        <f t="shared" si="57"/>
        <v>3.9999999999999998E-7</v>
      </c>
      <c r="CV36" s="122">
        <f t="shared" si="58"/>
        <v>2.5082500000000001E-2</v>
      </c>
      <c r="CW36" s="141">
        <f>K36</f>
        <v>6.2443000000000004E-3</v>
      </c>
      <c r="CX36" s="122">
        <f>B36</f>
        <v>6.8196000000000003E-3</v>
      </c>
      <c r="CY36" s="122">
        <f t="shared" si="59"/>
        <v>1.3609599999999999E-2</v>
      </c>
      <c r="DF36" s="64">
        <f t="shared" si="44"/>
        <v>56</v>
      </c>
      <c r="DG36" s="137">
        <f t="shared" si="45"/>
        <v>6.8196000000000003E-3</v>
      </c>
      <c r="DH36" s="137">
        <f t="shared" si="46"/>
        <v>2.1330000000000001E-4</v>
      </c>
      <c r="DI36" s="137">
        <f t="shared" si="47"/>
        <v>1.9320000000000001E-4</v>
      </c>
      <c r="DJ36" s="137">
        <f t="shared" si="48"/>
        <v>0</v>
      </c>
      <c r="DK36" s="137">
        <f t="shared" si="49"/>
        <v>1.2799999999999999E-5</v>
      </c>
      <c r="DL36" s="137">
        <f t="shared" si="50"/>
        <v>2.2000000000000001E-6</v>
      </c>
      <c r="DM36" s="137">
        <f t="shared" si="51"/>
        <v>3.1799999999999998E-4</v>
      </c>
      <c r="DN36" s="137"/>
      <c r="DO36" s="137">
        <f t="shared" si="52"/>
        <v>56</v>
      </c>
      <c r="DP36" s="137">
        <f t="shared" si="53"/>
        <v>6.2442837066592552E-3</v>
      </c>
      <c r="DQ36" s="32"/>
      <c r="DR36" s="64">
        <f t="shared" si="54"/>
        <v>56</v>
      </c>
      <c r="DS36" s="137">
        <f>ROUND(EE36 / EE$3, 7)</f>
        <v>6.8196000000000003E-3</v>
      </c>
      <c r="DT36" s="137">
        <f>ROUND(EF36 / EF$3, 7)</f>
        <v>2.1330000000000001E-4</v>
      </c>
      <c r="DU36" s="137">
        <f>ROUND(EG36 / EG$3, 7)</f>
        <v>1.9320000000000001E-4</v>
      </c>
      <c r="DV36" s="137">
        <f>ROUND(EH36 / EH$3, 7)</f>
        <v>0</v>
      </c>
      <c r="DW36" s="137">
        <f>ROUND(EI36 / EI$3, 7)</f>
        <v>1.2799999999999999E-5</v>
      </c>
      <c r="DX36" s="137">
        <f>ROUND(EJ36 / EJ$3, 7)</f>
        <v>2.2000000000000001E-6</v>
      </c>
      <c r="DY36" s="137">
        <f>ROUND(EK36 / EK$3, 7)</f>
        <v>3.1799999999999998E-4</v>
      </c>
      <c r="DZ36" s="137"/>
      <c r="EA36" s="137">
        <f t="shared" si="40"/>
        <v>3.9999999999999998E-7</v>
      </c>
      <c r="EB36" s="137">
        <f t="shared" si="40"/>
        <v>6.6000000000000003E-6</v>
      </c>
      <c r="ED36" s="64">
        <f t="shared" si="55"/>
        <v>56</v>
      </c>
      <c r="EE36" s="137">
        <f>FC36 * EQ36</f>
        <v>6.2442837066592552E-3</v>
      </c>
      <c r="EF36" s="137">
        <f>FD36 * ER36</f>
        <v>2.5647052497842484E-4</v>
      </c>
      <c r="EG36" s="137">
        <f>FE36 * ES36</f>
        <v>1.9961351742354543E-4</v>
      </c>
      <c r="EH36" s="137">
        <f>FF36 * ET36</f>
        <v>0</v>
      </c>
      <c r="EI36" s="137">
        <f>FG36 * EU36</f>
        <v>7.6214179408670922E-6</v>
      </c>
      <c r="EJ36" s="137">
        <f>FH36 * EV36</f>
        <v>1.4354930849589792E-3</v>
      </c>
      <c r="EK36" s="137">
        <f>FI36 * EW36</f>
        <v>6.2998050103474379E-4</v>
      </c>
      <c r="EL36" s="137"/>
      <c r="EM36" s="137">
        <f>FJ36 * EY36</f>
        <v>1.007005617460931E-3</v>
      </c>
      <c r="EN36" s="137">
        <f>FK36 * EZ36</f>
        <v>7.0799087584432242E-3</v>
      </c>
      <c r="EP36" s="64">
        <f t="shared" si="56"/>
        <v>56</v>
      </c>
      <c r="EQ36" s="131">
        <f>IFERROR('TLF GC - r0'!CQ36 / 'TLF GC - r0'!CP36, EQ37)</f>
        <v>1.0073700039781974</v>
      </c>
      <c r="ER36" s="131">
        <f>IFERROR('TLF GC - r0'!CS36 / 'TLF GC - r0'!CR36, ER37)</f>
        <v>1.3357839842626293</v>
      </c>
      <c r="ES36" s="131">
        <f>IFERROR('TLF GC - r0'!CU36 / 'TLF GC - r0'!CT36, ES37)</f>
        <v>0.91607855632650492</v>
      </c>
      <c r="ET36" s="131">
        <f>IFERROR('TLF GC - r0'!CW36 / 'TLF GC - r0'!CV36, ET37)</f>
        <v>0</v>
      </c>
      <c r="EU36" s="131">
        <f>IFERROR('TLF GC - r0'!CY36 / 'TLF GC - r0'!CX36, EU37)</f>
        <v>0.87602505067437841</v>
      </c>
      <c r="EV36" s="131">
        <f>IFERROR('TLF GC - r0'!DA36 / 'TLF GC - r0'!CZ36, EV37)</f>
        <v>0.36074010126378492</v>
      </c>
      <c r="EW36" s="131">
        <f>IFERROR('TLF GC - r0'!DC36 / 'TLF GC - r0'!DB36, EW37)</f>
        <v>0.61823405400858078</v>
      </c>
      <c r="EX36" s="131"/>
      <c r="EY36" s="131">
        <f>IFERROR('TLF GC - r0'!DE36 / 'TLF GC - r0'!DD36, EY37)</f>
        <v>0.52309262763541164</v>
      </c>
      <c r="EZ36" s="131">
        <f>IFERROR('TLF GC - r0'!DG36 / 'TLF GC - r0'!DF36, EZ37)</f>
        <v>0.28226487624611679</v>
      </c>
      <c r="FB36" s="132">
        <f>'FF - r0'!A36</f>
        <v>56</v>
      </c>
      <c r="FC36" s="130">
        <f>'FF - r0'!B36</f>
        <v>6.1986000000000003E-3</v>
      </c>
      <c r="FD36" s="130">
        <f>'FF - r0'!C36</f>
        <v>1.92E-4</v>
      </c>
      <c r="FE36" s="130">
        <f>'FF - r0'!D36</f>
        <v>2.1790000000000001E-4</v>
      </c>
      <c r="FF36" s="130">
        <f>'FF - r0'!E36</f>
        <v>0</v>
      </c>
      <c r="FG36" s="130">
        <f>'FF - r0'!F36</f>
        <v>8.6999999999999997E-6</v>
      </c>
      <c r="FH36" s="130">
        <f>'FF - r0'!G36</f>
        <v>3.9792999999999999E-3</v>
      </c>
      <c r="FI36" s="130">
        <f>'FF - r0'!H36</f>
        <v>1.0189999999999999E-3</v>
      </c>
      <c r="FJ36" s="130">
        <f>'FF - r0'!I36</f>
        <v>1.9250999999999999E-3</v>
      </c>
      <c r="FK36" s="130">
        <f>'FF - r0'!J36</f>
        <v>2.5082500000000001E-2</v>
      </c>
      <c r="FL36" s="130">
        <f>'FF - r0'!K36</f>
        <v>1.3609599999999999E-2</v>
      </c>
    </row>
    <row r="37" spans="1:168" x14ac:dyDescent="0.45">
      <c r="A37" s="63">
        <f t="shared" si="41"/>
        <v>58</v>
      </c>
      <c r="B37" s="137">
        <f t="shared" si="42"/>
        <v>6.1054000000000004E-3</v>
      </c>
      <c r="C37" s="137">
        <f t="shared" si="10"/>
        <v>1.8029999999999999E-4</v>
      </c>
      <c r="D37" s="137">
        <f t="shared" si="11"/>
        <v>1.8310000000000001E-4</v>
      </c>
      <c r="E37" s="137">
        <f t="shared" si="12"/>
        <v>0</v>
      </c>
      <c r="F37" s="137">
        <f t="shared" si="13"/>
        <v>9.7000000000000003E-6</v>
      </c>
      <c r="G37" s="137">
        <f t="shared" si="14"/>
        <v>2.5000000000000002E-6</v>
      </c>
      <c r="H37" s="137">
        <f t="shared" si="15"/>
        <v>2.9579999999999998E-4</v>
      </c>
      <c r="I37" s="138"/>
      <c r="J37" s="138">
        <f t="shared" si="16"/>
        <v>58</v>
      </c>
      <c r="K37" s="138">
        <f t="shared" si="17"/>
        <v>5.5903999999999997E-3</v>
      </c>
      <c r="BX37" s="64">
        <f t="shared" si="43"/>
        <v>58</v>
      </c>
      <c r="BY37" s="122">
        <f>B37</f>
        <v>6.1054000000000004E-3</v>
      </c>
      <c r="BZ37" s="122">
        <f t="shared" si="18"/>
        <v>6.1054000000000004E-3</v>
      </c>
      <c r="CA37" s="122">
        <f t="shared" si="19"/>
        <v>5.6268999999999998E-3</v>
      </c>
      <c r="CB37" s="129">
        <f>C37</f>
        <v>1.8029999999999999E-4</v>
      </c>
      <c r="CC37" s="122">
        <f t="shared" si="20"/>
        <v>1.8029999999999999E-4</v>
      </c>
      <c r="CD37" s="122">
        <f t="shared" si="21"/>
        <v>1.6919999999999999E-4</v>
      </c>
      <c r="CE37" s="129">
        <f>D37</f>
        <v>1.8310000000000001E-4</v>
      </c>
      <c r="CF37" s="122">
        <f t="shared" si="22"/>
        <v>1.8310000000000001E-4</v>
      </c>
      <c r="CG37" s="122">
        <f t="shared" si="23"/>
        <v>1.974E-4</v>
      </c>
      <c r="CH37" s="129">
        <f>E37</f>
        <v>0</v>
      </c>
      <c r="CI37" s="122">
        <f t="shared" si="24"/>
        <v>0</v>
      </c>
      <c r="CJ37" s="122">
        <f t="shared" si="25"/>
        <v>0</v>
      </c>
      <c r="CK37" s="129">
        <f>F37</f>
        <v>9.7000000000000003E-6</v>
      </c>
      <c r="CL37" s="122">
        <f t="shared" si="26"/>
        <v>9.7000000000000003E-6</v>
      </c>
      <c r="CM37" s="122">
        <f t="shared" si="27"/>
        <v>7.4000000000000003E-6</v>
      </c>
      <c r="CN37" s="129">
        <f>G37</f>
        <v>2.5000000000000002E-6</v>
      </c>
      <c r="CO37" s="122">
        <f t="shared" si="28"/>
        <v>2.5000000000000002E-6</v>
      </c>
      <c r="CP37" s="122">
        <f t="shared" si="29"/>
        <v>3.7940999999999999E-3</v>
      </c>
      <c r="CQ37" s="129">
        <f>H37</f>
        <v>2.9579999999999998E-4</v>
      </c>
      <c r="CR37" s="122">
        <f t="shared" si="30"/>
        <v>2.9579999999999998E-4</v>
      </c>
      <c r="CS37" s="122">
        <f t="shared" si="31"/>
        <v>9.4370000000000001E-4</v>
      </c>
      <c r="CT37" s="141">
        <f>J37</f>
        <v>58</v>
      </c>
      <c r="CU37" s="122">
        <f t="shared" si="57"/>
        <v>2.9999999999999999E-7</v>
      </c>
      <c r="CV37" s="122">
        <f t="shared" si="58"/>
        <v>2.3687199999999999E-2</v>
      </c>
      <c r="CW37" s="141">
        <f>K37</f>
        <v>5.5903999999999997E-3</v>
      </c>
      <c r="CX37" s="122">
        <f>B37</f>
        <v>6.1054000000000004E-3</v>
      </c>
      <c r="CY37" s="122">
        <f t="shared" si="59"/>
        <v>1.3395499999999999E-2</v>
      </c>
      <c r="DF37" s="64">
        <f t="shared" si="44"/>
        <v>58</v>
      </c>
      <c r="DG37" s="137">
        <f t="shared" si="45"/>
        <v>6.1054000000000004E-3</v>
      </c>
      <c r="DH37" s="137">
        <f t="shared" si="46"/>
        <v>1.8029999999999999E-4</v>
      </c>
      <c r="DI37" s="137">
        <f t="shared" si="47"/>
        <v>1.8310000000000001E-4</v>
      </c>
      <c r="DJ37" s="137">
        <f t="shared" si="48"/>
        <v>0</v>
      </c>
      <c r="DK37" s="137">
        <f t="shared" si="49"/>
        <v>9.7000000000000003E-6</v>
      </c>
      <c r="DL37" s="137">
        <f t="shared" si="50"/>
        <v>2.5000000000000002E-6</v>
      </c>
      <c r="DM37" s="137">
        <f t="shared" si="51"/>
        <v>2.9579999999999998E-4</v>
      </c>
      <c r="DN37" s="137"/>
      <c r="DO37" s="137">
        <f t="shared" si="52"/>
        <v>58</v>
      </c>
      <c r="DP37" s="137">
        <f t="shared" si="53"/>
        <v>5.5904010968624261E-3</v>
      </c>
      <c r="DQ37" s="32"/>
      <c r="DR37" s="64">
        <f t="shared" si="54"/>
        <v>58</v>
      </c>
      <c r="DS37" s="137">
        <f>ROUND(EE37 / EE$3, 7)</f>
        <v>6.1054000000000004E-3</v>
      </c>
      <c r="DT37" s="137">
        <f>ROUND(EF37 / EF$3, 7)</f>
        <v>1.8029999999999999E-4</v>
      </c>
      <c r="DU37" s="137">
        <f>ROUND(EG37 / EG$3, 7)</f>
        <v>1.8310000000000001E-4</v>
      </c>
      <c r="DV37" s="137">
        <f>ROUND(EH37 / EH$3, 7)</f>
        <v>0</v>
      </c>
      <c r="DW37" s="137">
        <f>ROUND(EI37 / EI$3, 7)</f>
        <v>9.7000000000000003E-6</v>
      </c>
      <c r="DX37" s="137">
        <f>ROUND(EJ37 / EJ$3, 7)</f>
        <v>2.5000000000000002E-6</v>
      </c>
      <c r="DY37" s="137">
        <f>ROUND(EK37 / EK$3, 7)</f>
        <v>2.9579999999999998E-4</v>
      </c>
      <c r="DZ37" s="137"/>
      <c r="EA37" s="137">
        <f t="shared" si="40"/>
        <v>2.9999999999999999E-7</v>
      </c>
      <c r="EB37" s="137">
        <f t="shared" si="40"/>
        <v>3.8999999999999999E-6</v>
      </c>
      <c r="ED37" s="64">
        <f t="shared" si="55"/>
        <v>58</v>
      </c>
      <c r="EE37" s="137">
        <f>FC37 * EQ37</f>
        <v>5.5904010968624261E-3</v>
      </c>
      <c r="EF37" s="137">
        <f>FD37 * ER37</f>
        <v>2.1677621374795213E-4</v>
      </c>
      <c r="EG37" s="137">
        <f>FE37 * ES37</f>
        <v>1.8919051472156119E-4</v>
      </c>
      <c r="EH37" s="137">
        <f>FF37 * ET37</f>
        <v>0</v>
      </c>
      <c r="EI37" s="137">
        <f>FG37 * EU37</f>
        <v>5.7883039529771051E-6</v>
      </c>
      <c r="EJ37" s="137">
        <f>FH37 * EV37</f>
        <v>1.6267836975830446E-3</v>
      </c>
      <c r="EK37" s="137">
        <f>FI37 * EW37</f>
        <v>5.8599319814815255E-4</v>
      </c>
      <c r="EL37" s="137"/>
      <c r="EM37" s="137">
        <f>FJ37 * EY37</f>
        <v>7.4398463953225338E-4</v>
      </c>
      <c r="EN37" s="137">
        <f>FK37 * EZ37</f>
        <v>4.1205029242250193E-3</v>
      </c>
      <c r="EP37" s="64">
        <f t="shared" si="56"/>
        <v>58</v>
      </c>
      <c r="EQ37" s="131">
        <f>IFERROR('TLF GC - r0'!CQ37 / 'TLF GC - r0'!CP37, EQ38)</f>
        <v>0.99351349710540915</v>
      </c>
      <c r="ER37" s="131">
        <f>IFERROR('TLF GC - r0'!CS37 / 'TLF GC - r0'!CR37, ER38)</f>
        <v>1.2811832963826959</v>
      </c>
      <c r="ES37" s="131">
        <f>IFERROR('TLF GC - r0'!CU37 / 'TLF GC - r0'!CT37, ES38)</f>
        <v>0.9584119286806545</v>
      </c>
      <c r="ET37" s="131">
        <f>IFERROR('TLF GC - r0'!CW37 / 'TLF GC - r0'!CV37, ET38)</f>
        <v>0</v>
      </c>
      <c r="EU37" s="131">
        <f>IFERROR('TLF GC - r0'!CY37 / 'TLF GC - r0'!CX37, EU38)</f>
        <v>0.782203236888798</v>
      </c>
      <c r="EV37" s="131">
        <f>IFERROR('TLF GC - r0'!DA37 / 'TLF GC - r0'!CZ37, EV38)</f>
        <v>0.42876668975067728</v>
      </c>
      <c r="EW37" s="131">
        <f>IFERROR('TLF GC - r0'!DC37 / 'TLF GC - r0'!DB37, EW38)</f>
        <v>0.62095284322152433</v>
      </c>
      <c r="EX37" s="131"/>
      <c r="EY37" s="131">
        <f>IFERROR('TLF GC - r0'!DE37 / 'TLF GC - r0'!DD37, EY38)</f>
        <v>0.43828255642548064</v>
      </c>
      <c r="EZ37" s="131">
        <f>IFERROR('TLF GC - r0'!DG37 / 'TLF GC - r0'!DF37, EZ38)</f>
        <v>0.17395483316833646</v>
      </c>
      <c r="FB37" s="132">
        <f>'FF - r0'!A37</f>
        <v>58</v>
      </c>
      <c r="FC37" s="130">
        <f>'FF - r0'!B37</f>
        <v>5.6268999999999998E-3</v>
      </c>
      <c r="FD37" s="130">
        <f>'FF - r0'!C37</f>
        <v>1.6919999999999999E-4</v>
      </c>
      <c r="FE37" s="130">
        <f>'FF - r0'!D37</f>
        <v>1.974E-4</v>
      </c>
      <c r="FF37" s="130">
        <f>'FF - r0'!E37</f>
        <v>0</v>
      </c>
      <c r="FG37" s="130">
        <f>'FF - r0'!F37</f>
        <v>7.4000000000000003E-6</v>
      </c>
      <c r="FH37" s="130">
        <f>'FF - r0'!G37</f>
        <v>3.7940999999999999E-3</v>
      </c>
      <c r="FI37" s="130">
        <f>'FF - r0'!H37</f>
        <v>9.4370000000000001E-4</v>
      </c>
      <c r="FJ37" s="130">
        <f>'FF - r0'!I37</f>
        <v>1.6975E-3</v>
      </c>
      <c r="FK37" s="130">
        <f>'FF - r0'!J37</f>
        <v>2.3687199999999999E-2</v>
      </c>
      <c r="FL37" s="130">
        <f>'FF - r0'!K37</f>
        <v>1.3395499999999999E-2</v>
      </c>
    </row>
    <row r="38" spans="1:168" x14ac:dyDescent="0.45">
      <c r="A38" s="63">
        <f t="shared" si="41"/>
        <v>60</v>
      </c>
      <c r="B38" s="137">
        <f t="shared" si="42"/>
        <v>5.6021999999999999E-3</v>
      </c>
      <c r="C38" s="137">
        <f t="shared" si="10"/>
        <v>1.4899999999999999E-4</v>
      </c>
      <c r="D38" s="137">
        <f t="shared" si="11"/>
        <v>1.7679999999999999E-4</v>
      </c>
      <c r="E38" s="137">
        <f t="shared" si="12"/>
        <v>0</v>
      </c>
      <c r="F38" s="137">
        <f t="shared" si="13"/>
        <v>7.5000000000000002E-6</v>
      </c>
      <c r="G38" s="137">
        <f t="shared" si="14"/>
        <v>3.3000000000000002E-6</v>
      </c>
      <c r="H38" s="137">
        <f t="shared" si="15"/>
        <v>2.6499999999999999E-4</v>
      </c>
      <c r="I38" s="138"/>
      <c r="J38" s="138">
        <f t="shared" si="16"/>
        <v>60</v>
      </c>
      <c r="K38" s="138">
        <f t="shared" si="17"/>
        <v>5.1295999999999998E-3</v>
      </c>
      <c r="BX38" s="64">
        <f t="shared" si="43"/>
        <v>60</v>
      </c>
      <c r="BY38" s="122">
        <f>B38</f>
        <v>5.6021999999999999E-3</v>
      </c>
      <c r="BZ38" s="122">
        <f t="shared" si="18"/>
        <v>5.6021999999999999E-3</v>
      </c>
      <c r="CA38" s="122">
        <f t="shared" si="19"/>
        <v>5.0815000000000001E-3</v>
      </c>
      <c r="CB38" s="129">
        <f>C38</f>
        <v>1.4899999999999999E-4</v>
      </c>
      <c r="CC38" s="122">
        <f t="shared" si="20"/>
        <v>1.4899999999999999E-4</v>
      </c>
      <c r="CD38" s="122">
        <f t="shared" si="21"/>
        <v>1.493E-4</v>
      </c>
      <c r="CE38" s="129">
        <f>D38</f>
        <v>1.7679999999999999E-4</v>
      </c>
      <c r="CF38" s="122">
        <f t="shared" si="22"/>
        <v>1.7679999999999999E-4</v>
      </c>
      <c r="CG38" s="122">
        <f t="shared" si="23"/>
        <v>1.786E-4</v>
      </c>
      <c r="CH38" s="129">
        <f>E38</f>
        <v>0</v>
      </c>
      <c r="CI38" s="122">
        <f t="shared" si="24"/>
        <v>0</v>
      </c>
      <c r="CJ38" s="122">
        <f t="shared" si="25"/>
        <v>0</v>
      </c>
      <c r="CK38" s="129">
        <f>F38</f>
        <v>7.5000000000000002E-6</v>
      </c>
      <c r="CL38" s="122">
        <f t="shared" si="26"/>
        <v>7.5000000000000002E-6</v>
      </c>
      <c r="CM38" s="122">
        <f t="shared" si="27"/>
        <v>6.1999999999999999E-6</v>
      </c>
      <c r="CN38" s="129">
        <f>G38</f>
        <v>3.3000000000000002E-6</v>
      </c>
      <c r="CO38" s="122">
        <f t="shared" si="28"/>
        <v>3.3000000000000002E-6</v>
      </c>
      <c r="CP38" s="122">
        <f t="shared" si="29"/>
        <v>3.6021999999999998E-3</v>
      </c>
      <c r="CQ38" s="129">
        <f>H38</f>
        <v>2.6499999999999999E-4</v>
      </c>
      <c r="CR38" s="122">
        <f t="shared" si="30"/>
        <v>2.6499999999999999E-4</v>
      </c>
      <c r="CS38" s="122">
        <f t="shared" si="31"/>
        <v>8.7770000000000003E-4</v>
      </c>
      <c r="CT38" s="141">
        <f>J38</f>
        <v>60</v>
      </c>
      <c r="CU38" s="122">
        <f t="shared" si="57"/>
        <v>1.9999999999999999E-7</v>
      </c>
      <c r="CV38" s="122">
        <f t="shared" si="58"/>
        <v>2.2529199999999999E-2</v>
      </c>
      <c r="CW38" s="141">
        <f>K38</f>
        <v>5.1295999999999998E-3</v>
      </c>
      <c r="CX38" s="122">
        <f>B38</f>
        <v>5.6021999999999999E-3</v>
      </c>
      <c r="CY38" s="122">
        <f t="shared" si="59"/>
        <v>1.3181500000000001E-2</v>
      </c>
      <c r="DF38" s="64">
        <f t="shared" si="44"/>
        <v>60</v>
      </c>
      <c r="DG38" s="137">
        <f t="shared" si="45"/>
        <v>5.6021999999999999E-3</v>
      </c>
      <c r="DH38" s="137">
        <f t="shared" si="46"/>
        <v>1.4899999999999999E-4</v>
      </c>
      <c r="DI38" s="137">
        <f t="shared" si="47"/>
        <v>1.7679999999999999E-4</v>
      </c>
      <c r="DJ38" s="137">
        <f t="shared" si="48"/>
        <v>0</v>
      </c>
      <c r="DK38" s="137">
        <f t="shared" si="49"/>
        <v>7.5000000000000002E-6</v>
      </c>
      <c r="DL38" s="137">
        <f t="shared" si="50"/>
        <v>3.3000000000000002E-6</v>
      </c>
      <c r="DM38" s="137">
        <f t="shared" si="51"/>
        <v>2.6499999999999999E-4</v>
      </c>
      <c r="DN38" s="137"/>
      <c r="DO38" s="137">
        <f t="shared" si="52"/>
        <v>60</v>
      </c>
      <c r="DP38" s="137">
        <f t="shared" si="53"/>
        <v>5.1295869736199071E-3</v>
      </c>
      <c r="DQ38" s="32"/>
      <c r="DR38" s="64">
        <f t="shared" si="54"/>
        <v>60</v>
      </c>
      <c r="DS38" s="137">
        <f>ROUND(EE38 / EE$3, 7)</f>
        <v>5.6021999999999999E-3</v>
      </c>
      <c r="DT38" s="137">
        <f>ROUND(EF38 / EF$3, 7)</f>
        <v>1.4899999999999999E-4</v>
      </c>
      <c r="DU38" s="137">
        <f>ROUND(EG38 / EG$3, 7)</f>
        <v>1.7679999999999999E-4</v>
      </c>
      <c r="DV38" s="137">
        <f>ROUND(EH38 / EH$3, 7)</f>
        <v>0</v>
      </c>
      <c r="DW38" s="137">
        <f>ROUND(EI38 / EI$3, 7)</f>
        <v>7.5000000000000002E-6</v>
      </c>
      <c r="DX38" s="137">
        <f>ROUND(EJ38 / EJ$3, 7)</f>
        <v>3.3000000000000002E-6</v>
      </c>
      <c r="DY38" s="137">
        <f>ROUND(EK38 / EK$3, 7)</f>
        <v>2.6499999999999999E-4</v>
      </c>
      <c r="DZ38" s="137"/>
      <c r="EA38" s="137">
        <f t="shared" si="40"/>
        <v>1.9999999999999999E-7</v>
      </c>
      <c r="EB38" s="137">
        <f t="shared" si="40"/>
        <v>4.4000000000000002E-6</v>
      </c>
      <c r="ED38" s="64">
        <f t="shared" si="55"/>
        <v>60</v>
      </c>
      <c r="EE38" s="137">
        <f>FC38 * EQ38</f>
        <v>5.1295869736199071E-3</v>
      </c>
      <c r="EF38" s="137">
        <f>FD38 * ER38</f>
        <v>1.791268022219137E-4</v>
      </c>
      <c r="EG38" s="137">
        <f>FE38 * ES38</f>
        <v>1.8266757487944311E-4</v>
      </c>
      <c r="EH38" s="137">
        <f>FF38 * ET38</f>
        <v>0</v>
      </c>
      <c r="EI38" s="137">
        <f>FG38 * EU38</f>
        <v>4.4525047063338818E-6</v>
      </c>
      <c r="EJ38" s="137">
        <f>FH38 * EV38</f>
        <v>2.1519209643784897E-3</v>
      </c>
      <c r="EK38" s="137">
        <f>FI38 * EW38</f>
        <v>5.2505688126130567E-4</v>
      </c>
      <c r="EL38" s="137"/>
      <c r="EM38" s="137">
        <f>FJ38 * EY38</f>
        <v>5.2833898229507812E-4</v>
      </c>
      <c r="EN38" s="137">
        <f>FK38 * EZ38</f>
        <v>4.7037316494074116E-3</v>
      </c>
      <c r="EP38" s="64">
        <f t="shared" si="56"/>
        <v>60</v>
      </c>
      <c r="EQ38" s="131">
        <f>IFERROR('TLF GC - r0'!CQ38 / 'TLF GC - r0'!CP38, EQ39)</f>
        <v>1.009463145453096</v>
      </c>
      <c r="ER38" s="131">
        <f>IFERROR('TLF GC - r0'!CS38 / 'TLF GC - r0'!CR38, ER39)</f>
        <v>1.1997776438172385</v>
      </c>
      <c r="ES38" s="131">
        <f>IFERROR('TLF GC - r0'!CU38 / 'TLF GC - r0'!CT38, ES39)</f>
        <v>1.0227747753608236</v>
      </c>
      <c r="ET38" s="131">
        <f>IFERROR('TLF GC - r0'!CW38 / 'TLF GC - r0'!CV38, ET39)</f>
        <v>0</v>
      </c>
      <c r="EU38" s="131">
        <f>IFERROR('TLF GC - r0'!CY38 / 'TLF GC - r0'!CX38, EU39)</f>
        <v>0.71814592037643254</v>
      </c>
      <c r="EV38" s="131">
        <f>IFERROR('TLF GC - r0'!DA38 / 'TLF GC - r0'!CZ38, EV39)</f>
        <v>0.59739075131266717</v>
      </c>
      <c r="EW38" s="131">
        <f>IFERROR('TLF GC - r0'!DC38 / 'TLF GC - r0'!DB38, EW39)</f>
        <v>0.59821907401310892</v>
      </c>
      <c r="EX38" s="131"/>
      <c r="EY38" s="131">
        <f>IFERROR('TLF GC - r0'!DE38 / 'TLF GC - r0'!DD38, EY39)</f>
        <v>0.35364055039831194</v>
      </c>
      <c r="EZ38" s="131">
        <f>IFERROR('TLF GC - r0'!DG38 / 'TLF GC - r0'!DF38, EZ39)</f>
        <v>0.2087837850171072</v>
      </c>
      <c r="FB38" s="132">
        <f>'FF - r0'!A38</f>
        <v>60</v>
      </c>
      <c r="FC38" s="130">
        <f>'FF - r0'!B38</f>
        <v>5.0815000000000001E-3</v>
      </c>
      <c r="FD38" s="130">
        <f>'FF - r0'!C38</f>
        <v>1.493E-4</v>
      </c>
      <c r="FE38" s="130">
        <f>'FF - r0'!D38</f>
        <v>1.786E-4</v>
      </c>
      <c r="FF38" s="130">
        <f>'FF - r0'!E38</f>
        <v>0</v>
      </c>
      <c r="FG38" s="130">
        <f>'FF - r0'!F38</f>
        <v>6.1999999999999999E-6</v>
      </c>
      <c r="FH38" s="130">
        <f>'FF - r0'!G38</f>
        <v>3.6021999999999998E-3</v>
      </c>
      <c r="FI38" s="130">
        <f>'FF - r0'!H38</f>
        <v>8.7770000000000003E-4</v>
      </c>
      <c r="FJ38" s="130">
        <f>'FF - r0'!I38</f>
        <v>1.4940000000000001E-3</v>
      </c>
      <c r="FK38" s="130">
        <f>'FF - r0'!J38</f>
        <v>2.2529199999999999E-2</v>
      </c>
      <c r="FL38" s="130">
        <f>'FF - r0'!K38</f>
        <v>1.3181500000000001E-2</v>
      </c>
    </row>
    <row r="39" spans="1:168" x14ac:dyDescent="0.45">
      <c r="A39" s="63">
        <f t="shared" si="41"/>
        <v>62</v>
      </c>
      <c r="B39" s="137">
        <f t="shared" si="42"/>
        <v>4.9052000000000002E-3</v>
      </c>
      <c r="C39" s="137">
        <f t="shared" si="10"/>
        <v>1.2310000000000001E-4</v>
      </c>
      <c r="D39" s="137">
        <f t="shared" si="11"/>
        <v>1.5559999999999999E-4</v>
      </c>
      <c r="E39" s="137">
        <f t="shared" si="12"/>
        <v>0</v>
      </c>
      <c r="F39" s="137">
        <f t="shared" si="13"/>
        <v>5.1000000000000003E-6</v>
      </c>
      <c r="G39" s="137">
        <f t="shared" si="14"/>
        <v>2.5000000000000002E-6</v>
      </c>
      <c r="H39" s="137">
        <f t="shared" si="15"/>
        <v>2.3059999999999999E-4</v>
      </c>
      <c r="I39" s="138"/>
      <c r="J39" s="138">
        <f t="shared" si="16"/>
        <v>62</v>
      </c>
      <c r="K39" s="138">
        <f t="shared" si="17"/>
        <v>4.4914000000000004E-3</v>
      </c>
      <c r="BX39" s="64">
        <f t="shared" si="43"/>
        <v>62</v>
      </c>
      <c r="BY39" s="122">
        <f>B39</f>
        <v>4.9052000000000002E-3</v>
      </c>
      <c r="BZ39" s="122">
        <f t="shared" si="18"/>
        <v>4.9052000000000002E-3</v>
      </c>
      <c r="CA39" s="122">
        <f t="shared" si="19"/>
        <v>4.5776999999999997E-3</v>
      </c>
      <c r="CB39" s="129">
        <f>C39</f>
        <v>1.2310000000000001E-4</v>
      </c>
      <c r="CC39" s="122">
        <f t="shared" si="20"/>
        <v>1.2310000000000001E-4</v>
      </c>
      <c r="CD39" s="122">
        <f t="shared" si="21"/>
        <v>1.3129999999999999E-4</v>
      </c>
      <c r="CE39" s="129">
        <f>D39</f>
        <v>1.5559999999999999E-4</v>
      </c>
      <c r="CF39" s="122">
        <f t="shared" si="22"/>
        <v>1.5559999999999999E-4</v>
      </c>
      <c r="CG39" s="122">
        <f t="shared" si="23"/>
        <v>1.593E-4</v>
      </c>
      <c r="CH39" s="129">
        <f>E39</f>
        <v>0</v>
      </c>
      <c r="CI39" s="122">
        <f t="shared" si="24"/>
        <v>0</v>
      </c>
      <c r="CJ39" s="122">
        <f t="shared" si="25"/>
        <v>0</v>
      </c>
      <c r="CK39" s="129">
        <f>F39</f>
        <v>5.1000000000000003E-6</v>
      </c>
      <c r="CL39" s="122">
        <f t="shared" si="26"/>
        <v>5.1000000000000003E-6</v>
      </c>
      <c r="CM39" s="122">
        <f t="shared" si="27"/>
        <v>5.0000000000000004E-6</v>
      </c>
      <c r="CN39" s="129">
        <f>G39</f>
        <v>2.5000000000000002E-6</v>
      </c>
      <c r="CO39" s="122">
        <f t="shared" si="28"/>
        <v>2.5000000000000002E-6</v>
      </c>
      <c r="CP39" s="122">
        <f t="shared" si="29"/>
        <v>3.4129E-3</v>
      </c>
      <c r="CQ39" s="129">
        <f>H39</f>
        <v>2.3059999999999999E-4</v>
      </c>
      <c r="CR39" s="122">
        <f t="shared" si="30"/>
        <v>2.3059999999999999E-4</v>
      </c>
      <c r="CS39" s="122">
        <f t="shared" si="31"/>
        <v>8.1189999999999995E-4</v>
      </c>
      <c r="CT39" s="141">
        <f>J39</f>
        <v>62</v>
      </c>
      <c r="CU39" s="122">
        <f t="shared" si="57"/>
        <v>1.9999999999999999E-7</v>
      </c>
      <c r="CV39" s="122">
        <f t="shared" si="58"/>
        <v>2.1534299999999999E-2</v>
      </c>
      <c r="CW39" s="141">
        <f>K39</f>
        <v>4.4914000000000004E-3</v>
      </c>
      <c r="CX39" s="122">
        <f>B39</f>
        <v>4.9052000000000002E-3</v>
      </c>
      <c r="CY39" s="122">
        <f t="shared" si="59"/>
        <v>1.29675E-2</v>
      </c>
      <c r="DF39" s="64">
        <f t="shared" si="44"/>
        <v>62</v>
      </c>
      <c r="DG39" s="137">
        <f t="shared" si="45"/>
        <v>4.9052000000000002E-3</v>
      </c>
      <c r="DH39" s="137">
        <f t="shared" si="46"/>
        <v>1.2310000000000001E-4</v>
      </c>
      <c r="DI39" s="137">
        <f t="shared" si="47"/>
        <v>1.5559999999999999E-4</v>
      </c>
      <c r="DJ39" s="137">
        <f t="shared" si="48"/>
        <v>0</v>
      </c>
      <c r="DK39" s="137">
        <f t="shared" si="49"/>
        <v>5.1000000000000003E-6</v>
      </c>
      <c r="DL39" s="137">
        <f t="shared" si="50"/>
        <v>2.5000000000000002E-6</v>
      </c>
      <c r="DM39" s="137">
        <f t="shared" si="51"/>
        <v>2.3059999999999999E-4</v>
      </c>
      <c r="DN39" s="137"/>
      <c r="DO39" s="137">
        <f t="shared" si="52"/>
        <v>62</v>
      </c>
      <c r="DP39" s="137">
        <f t="shared" si="53"/>
        <v>4.4914320620861193E-3</v>
      </c>
      <c r="DQ39" s="32"/>
      <c r="DR39" s="64">
        <f t="shared" si="54"/>
        <v>62</v>
      </c>
      <c r="DS39" s="137">
        <f>ROUND(EE39 / EE$3, 7)</f>
        <v>4.9052000000000002E-3</v>
      </c>
      <c r="DT39" s="137">
        <f>ROUND(EF39 / EF$3, 7)</f>
        <v>1.2310000000000001E-4</v>
      </c>
      <c r="DU39" s="137">
        <f>ROUND(EG39 / EG$3, 7)</f>
        <v>1.5559999999999999E-4</v>
      </c>
      <c r="DV39" s="137">
        <f>ROUND(EH39 / EH$3, 7)</f>
        <v>0</v>
      </c>
      <c r="DW39" s="137">
        <f>ROUND(EI39 / EI$3, 7)</f>
        <v>5.1000000000000003E-6</v>
      </c>
      <c r="DX39" s="137">
        <f>ROUND(EJ39 / EJ$3, 7)</f>
        <v>2.5000000000000002E-6</v>
      </c>
      <c r="DY39" s="137">
        <f>ROUND(EK39 / EK$3, 7)</f>
        <v>2.3059999999999999E-4</v>
      </c>
      <c r="DZ39" s="137"/>
      <c r="EA39" s="137">
        <f t="shared" si="40"/>
        <v>1.9999999999999999E-7</v>
      </c>
      <c r="EB39" s="137">
        <f t="shared" ref="EB39:EB102" si="60">ROUND(EN39 / EN$3, 7)</f>
        <v>4.0999999999999997E-6</v>
      </c>
      <c r="ED39" s="64">
        <f t="shared" si="55"/>
        <v>62</v>
      </c>
      <c r="EE39" s="137">
        <f>FC39 * EQ39</f>
        <v>4.4914320620861193E-3</v>
      </c>
      <c r="EF39" s="137">
        <f>FD39 * ER39</f>
        <v>1.4807701616859965E-4</v>
      </c>
      <c r="EG39" s="137">
        <f>FE39 * ES39</f>
        <v>1.6074421601739718E-4</v>
      </c>
      <c r="EH39" s="137">
        <f>FF39 * ET39</f>
        <v>0</v>
      </c>
      <c r="EI39" s="137">
        <f>FG39 * EU39</f>
        <v>3.0286494496956366E-6</v>
      </c>
      <c r="EJ39" s="137">
        <f>FH39 * EV39</f>
        <v>1.5967490412366952E-3</v>
      </c>
      <c r="EK39" s="137">
        <f>FI39 * EW39</f>
        <v>4.5692212454772371E-4</v>
      </c>
      <c r="EL39" s="137"/>
      <c r="EM39" s="137">
        <f>FJ39 * EY39</f>
        <v>5.0434699150681223E-4</v>
      </c>
      <c r="EN39" s="137">
        <f>FK39 * EZ39</f>
        <v>4.3977792001049674E-3</v>
      </c>
      <c r="EP39" s="64">
        <f t="shared" si="56"/>
        <v>62</v>
      </c>
      <c r="EQ39" s="131">
        <f>IFERROR('TLF GC - r0'!CQ39 / 'TLF GC - r0'!CP39, EQ40)</f>
        <v>0.98115474191976748</v>
      </c>
      <c r="ER39" s="131">
        <f>IFERROR('TLF GC - r0'!CS39 / 'TLF GC - r0'!CR39, ER40)</f>
        <v>1.127776208443257</v>
      </c>
      <c r="ES39" s="131">
        <f>IFERROR('TLF GC - r0'!CU39 / 'TLF GC - r0'!CT39, ES40)</f>
        <v>1.0090660139196308</v>
      </c>
      <c r="ET39" s="131">
        <f>IFERROR('TLF GC - r0'!CW39 / 'TLF GC - r0'!CV39, ET40)</f>
        <v>0</v>
      </c>
      <c r="EU39" s="131">
        <f>IFERROR('TLF GC - r0'!CY39 / 'TLF GC - r0'!CX39, EU40)</f>
        <v>0.60572988993912724</v>
      </c>
      <c r="EV39" s="131">
        <f>IFERROR('TLF GC - r0'!DA39 / 'TLF GC - r0'!CZ39, EV40)</f>
        <v>0.46785696657877324</v>
      </c>
      <c r="EW39" s="131">
        <f>IFERROR('TLF GC - r0'!DC39 / 'TLF GC - r0'!DB39, EW40)</f>
        <v>0.5627812840839066</v>
      </c>
      <c r="EX39" s="131"/>
      <c r="EY39" s="131">
        <f>IFERROR('TLF GC - r0'!DE39 / 'TLF GC - r0'!DD39, EY40)</f>
        <v>0.38283512335419179</v>
      </c>
      <c r="EZ39" s="131">
        <f>IFERROR('TLF GC - r0'!DG39 / 'TLF GC - r0'!DF39, EZ40)</f>
        <v>0.20422206433944765</v>
      </c>
      <c r="FB39" s="132">
        <f>'FF - r0'!A39</f>
        <v>62</v>
      </c>
      <c r="FC39" s="130">
        <f>'FF - r0'!B39</f>
        <v>4.5776999999999997E-3</v>
      </c>
      <c r="FD39" s="130">
        <f>'FF - r0'!C39</f>
        <v>1.3129999999999999E-4</v>
      </c>
      <c r="FE39" s="130">
        <f>'FF - r0'!D39</f>
        <v>1.593E-4</v>
      </c>
      <c r="FF39" s="130">
        <f>'FF - r0'!E39</f>
        <v>0</v>
      </c>
      <c r="FG39" s="130">
        <f>'FF - r0'!F39</f>
        <v>5.0000000000000004E-6</v>
      </c>
      <c r="FH39" s="130">
        <f>'FF - r0'!G39</f>
        <v>3.4129E-3</v>
      </c>
      <c r="FI39" s="130">
        <f>'FF - r0'!H39</f>
        <v>8.1189999999999995E-4</v>
      </c>
      <c r="FJ39" s="130">
        <f>'FF - r0'!I39</f>
        <v>1.3174E-3</v>
      </c>
      <c r="FK39" s="130">
        <f>'FF - r0'!J39</f>
        <v>2.1534299999999999E-2</v>
      </c>
      <c r="FL39" s="130">
        <f>'FF - r0'!K39</f>
        <v>1.29675E-2</v>
      </c>
    </row>
    <row r="40" spans="1:168" x14ac:dyDescent="0.45">
      <c r="A40" s="63">
        <f t="shared" si="41"/>
        <v>64</v>
      </c>
      <c r="B40" s="137">
        <f t="shared" si="42"/>
        <v>4.1682999999999998E-3</v>
      </c>
      <c r="C40" s="137">
        <f t="shared" si="10"/>
        <v>9.7499999999999998E-5</v>
      </c>
      <c r="D40" s="137">
        <f t="shared" si="11"/>
        <v>1.4090000000000001E-4</v>
      </c>
      <c r="E40" s="137">
        <f t="shared" si="12"/>
        <v>0</v>
      </c>
      <c r="F40" s="137">
        <f t="shared" si="13"/>
        <v>2.9000000000000002E-6</v>
      </c>
      <c r="G40" s="137">
        <f t="shared" si="14"/>
        <v>3.1999999999999999E-6</v>
      </c>
      <c r="H40" s="137">
        <f t="shared" si="15"/>
        <v>2.074E-4</v>
      </c>
      <c r="I40" s="138"/>
      <c r="J40" s="138">
        <f t="shared" si="16"/>
        <v>64</v>
      </c>
      <c r="K40" s="138">
        <f t="shared" si="17"/>
        <v>3.8167000000000001E-3</v>
      </c>
      <c r="BX40" s="64">
        <f t="shared" si="43"/>
        <v>64</v>
      </c>
      <c r="BY40" s="122">
        <f>B40</f>
        <v>4.1682999999999998E-3</v>
      </c>
      <c r="BZ40" s="122">
        <f t="shared" ref="BZ40:BZ71" si="61">DS40</f>
        <v>4.1682999999999998E-3</v>
      </c>
      <c r="CA40" s="122">
        <f t="shared" ref="CA40:CA71" si="62">FC40</f>
        <v>4.1549000000000004E-3</v>
      </c>
      <c r="CB40" s="129">
        <f>C40</f>
        <v>9.7499999999999998E-5</v>
      </c>
      <c r="CC40" s="122">
        <f t="shared" ref="CC40:CC71" si="63">DT40</f>
        <v>9.7499999999999998E-5</v>
      </c>
      <c r="CD40" s="122">
        <f t="shared" ref="CD40:CD71" si="64">FD40</f>
        <v>1.125E-4</v>
      </c>
      <c r="CE40" s="129">
        <f>D40</f>
        <v>1.4090000000000001E-4</v>
      </c>
      <c r="CF40" s="122">
        <f t="shared" ref="CF40:CF71" si="65">DU40</f>
        <v>1.4090000000000001E-4</v>
      </c>
      <c r="CG40" s="122">
        <f t="shared" ref="CG40:CG71" si="66">FE40</f>
        <v>1.3870000000000001E-4</v>
      </c>
      <c r="CH40" s="129">
        <f>E40</f>
        <v>0</v>
      </c>
      <c r="CI40" s="122">
        <f t="shared" ref="CI40:CI71" si="67">DV40</f>
        <v>0</v>
      </c>
      <c r="CJ40" s="122">
        <f t="shared" ref="CJ40:CJ71" si="68">FF40</f>
        <v>0</v>
      </c>
      <c r="CK40" s="129">
        <f>F40</f>
        <v>2.9000000000000002E-6</v>
      </c>
      <c r="CL40" s="122">
        <f t="shared" ref="CL40:CL71" si="69">DW40</f>
        <v>2.9000000000000002E-6</v>
      </c>
      <c r="CM40" s="122">
        <f t="shared" ref="CM40:CM71" si="70">FG40</f>
        <v>3.7000000000000002E-6</v>
      </c>
      <c r="CN40" s="129">
        <f>G40</f>
        <v>3.1999999999999999E-6</v>
      </c>
      <c r="CO40" s="122">
        <f t="shared" ref="CO40:CO71" si="71">DX40</f>
        <v>3.1999999999999999E-6</v>
      </c>
      <c r="CP40" s="122">
        <f t="shared" ref="CP40:CP71" si="72">FH40</f>
        <v>3.2323999999999999E-3</v>
      </c>
      <c r="CQ40" s="129">
        <f>H40</f>
        <v>2.074E-4</v>
      </c>
      <c r="CR40" s="122">
        <f t="shared" ref="CR40:CR71" si="73">DY40</f>
        <v>2.074E-4</v>
      </c>
      <c r="CS40" s="122">
        <f t="shared" ref="CS40:CS71" si="74">FI40</f>
        <v>7.54E-4</v>
      </c>
      <c r="CT40" s="141">
        <f>J40</f>
        <v>64</v>
      </c>
      <c r="CU40" s="122">
        <f t="shared" si="57"/>
        <v>1.9999999999999999E-7</v>
      </c>
      <c r="CV40" s="122">
        <f t="shared" si="58"/>
        <v>2.0934100000000001E-2</v>
      </c>
      <c r="CW40" s="141">
        <f>K40</f>
        <v>3.8167000000000001E-3</v>
      </c>
      <c r="CX40" s="122">
        <f>B40</f>
        <v>4.1682999999999998E-3</v>
      </c>
      <c r="CY40" s="122">
        <f t="shared" si="59"/>
        <v>1.2753499999999999E-2</v>
      </c>
      <c r="DF40" s="64">
        <f t="shared" si="44"/>
        <v>64</v>
      </c>
      <c r="DG40" s="137">
        <f t="shared" si="45"/>
        <v>4.1682999999999998E-3</v>
      </c>
      <c r="DH40" s="137">
        <f t="shared" si="46"/>
        <v>9.7499999999999998E-5</v>
      </c>
      <c r="DI40" s="137">
        <f t="shared" si="47"/>
        <v>1.4090000000000001E-4</v>
      </c>
      <c r="DJ40" s="137">
        <f t="shared" si="48"/>
        <v>0</v>
      </c>
      <c r="DK40" s="137">
        <f t="shared" si="49"/>
        <v>2.9000000000000002E-6</v>
      </c>
      <c r="DL40" s="137">
        <f t="shared" si="50"/>
        <v>3.1999999999999999E-6</v>
      </c>
      <c r="DM40" s="137">
        <f t="shared" si="51"/>
        <v>2.074E-4</v>
      </c>
      <c r="DN40" s="137"/>
      <c r="DO40" s="137">
        <f t="shared" si="52"/>
        <v>64</v>
      </c>
      <c r="DP40" s="137">
        <f t="shared" si="53"/>
        <v>3.8166593902201479E-3</v>
      </c>
      <c r="DQ40" s="32"/>
      <c r="DR40" s="64">
        <f t="shared" si="54"/>
        <v>64</v>
      </c>
      <c r="DS40" s="137">
        <f>ROUND(EE40 / EE$3, 7)</f>
        <v>4.1682999999999998E-3</v>
      </c>
      <c r="DT40" s="137">
        <f>ROUND(EF40 / EF$3, 7)</f>
        <v>9.7499999999999998E-5</v>
      </c>
      <c r="DU40" s="137">
        <f>ROUND(EG40 / EG$3, 7)</f>
        <v>1.4090000000000001E-4</v>
      </c>
      <c r="DV40" s="137">
        <f>ROUND(EH40 / EH$3, 7)</f>
        <v>0</v>
      </c>
      <c r="DW40" s="137">
        <f>ROUND(EI40 / EI$3, 7)</f>
        <v>2.9000000000000002E-6</v>
      </c>
      <c r="DX40" s="137">
        <f>ROUND(EJ40 / EJ$3, 7)</f>
        <v>3.1999999999999999E-6</v>
      </c>
      <c r="DY40" s="137">
        <f>ROUND(EK40 / EK$3, 7)</f>
        <v>2.074E-4</v>
      </c>
      <c r="DZ40" s="137"/>
      <c r="EA40" s="137">
        <f t="shared" ref="EA40:EA67" si="75">ROUND(EM40 / EM$3, 7)</f>
        <v>1.9999999999999999E-7</v>
      </c>
      <c r="EB40" s="137">
        <f t="shared" si="60"/>
        <v>4.0999999999999997E-6</v>
      </c>
      <c r="ED40" s="64">
        <f t="shared" si="55"/>
        <v>64</v>
      </c>
      <c r="EE40" s="137">
        <f>FC40 * EQ40</f>
        <v>3.8166593902201479E-3</v>
      </c>
      <c r="EF40" s="137">
        <f>FD40 * ER40</f>
        <v>1.1720157448459067E-4</v>
      </c>
      <c r="EG40" s="137">
        <f>FE40 * ES40</f>
        <v>1.4554073398814134E-4</v>
      </c>
      <c r="EH40" s="137">
        <f>FF40 * ET40</f>
        <v>0</v>
      </c>
      <c r="EI40" s="137">
        <f>FG40 * EU40</f>
        <v>1.7119788418403726E-6</v>
      </c>
      <c r="EJ40" s="137">
        <f>FH40 * EV40</f>
        <v>2.1138834941035137E-3</v>
      </c>
      <c r="EK40" s="137">
        <f>FI40 * EW40</f>
        <v>4.1090910306427222E-4</v>
      </c>
      <c r="EL40" s="137"/>
      <c r="EM40" s="137">
        <f>FJ40 * EY40</f>
        <v>4.6398727527613968E-4</v>
      </c>
      <c r="EN40" s="137">
        <f>FK40 * EZ40</f>
        <v>4.3341261075380694E-3</v>
      </c>
      <c r="EP40" s="64">
        <f t="shared" si="56"/>
        <v>64</v>
      </c>
      <c r="EQ40" s="131">
        <f>IFERROR('TLF GC - r0'!CQ40 / 'TLF GC - r0'!CP40, EQ41)</f>
        <v>0.91859235847316356</v>
      </c>
      <c r="ER40" s="131">
        <f>IFERROR('TLF GC - r0'!CS40 / 'TLF GC - r0'!CR40, ER41)</f>
        <v>1.0417917731963615</v>
      </c>
      <c r="ES40" s="131">
        <f>IFERROR('TLF GC - r0'!CU40 / 'TLF GC - r0'!CT40, ES41)</f>
        <v>1.0493203604047681</v>
      </c>
      <c r="ET40" s="131">
        <f>IFERROR('TLF GC - r0'!CW40 / 'TLF GC - r0'!CV40, ET41)</f>
        <v>0</v>
      </c>
      <c r="EU40" s="131">
        <f>IFERROR('TLF GC - r0'!CY40 / 'TLF GC - r0'!CX40, EU41)</f>
        <v>0.46269698428118178</v>
      </c>
      <c r="EV40" s="131">
        <f>IFERROR('TLF GC - r0'!DA40 / 'TLF GC - r0'!CZ40, EV41)</f>
        <v>0.65396717426788575</v>
      </c>
      <c r="EW40" s="131">
        <f>IFERROR('TLF GC - r0'!DC40 / 'TLF GC - r0'!DB40, EW41)</f>
        <v>0.54497228523113028</v>
      </c>
      <c r="EX40" s="131"/>
      <c r="EY40" s="131">
        <f>IFERROR('TLF GC - r0'!DE40 / 'TLF GC - r0'!DD40, EY41)</f>
        <v>0.39830652869442845</v>
      </c>
      <c r="EZ40" s="131">
        <f>IFERROR('TLF GC - r0'!DG40 / 'TLF GC - r0'!DF40, EZ41)</f>
        <v>0.20703665825318829</v>
      </c>
      <c r="FB40" s="132">
        <f>'FF - r0'!A40</f>
        <v>64</v>
      </c>
      <c r="FC40" s="130">
        <f>'FF - r0'!B40</f>
        <v>4.1549000000000004E-3</v>
      </c>
      <c r="FD40" s="130">
        <f>'FF - r0'!C40</f>
        <v>1.125E-4</v>
      </c>
      <c r="FE40" s="130">
        <f>'FF - r0'!D40</f>
        <v>1.3870000000000001E-4</v>
      </c>
      <c r="FF40" s="130">
        <f>'FF - r0'!E40</f>
        <v>0</v>
      </c>
      <c r="FG40" s="130">
        <f>'FF - r0'!F40</f>
        <v>3.7000000000000002E-6</v>
      </c>
      <c r="FH40" s="130">
        <f>'FF - r0'!G40</f>
        <v>3.2323999999999999E-3</v>
      </c>
      <c r="FI40" s="130">
        <f>'FF - r0'!H40</f>
        <v>7.54E-4</v>
      </c>
      <c r="FJ40" s="130">
        <f>'FF - r0'!I40</f>
        <v>1.1649E-3</v>
      </c>
      <c r="FK40" s="130">
        <f>'FF - r0'!J40</f>
        <v>2.0934100000000001E-2</v>
      </c>
      <c r="FL40" s="130">
        <f>'FF - r0'!K40</f>
        <v>1.2753499999999999E-2</v>
      </c>
    </row>
    <row r="41" spans="1:168" x14ac:dyDescent="0.45">
      <c r="A41" s="63">
        <f t="shared" si="41"/>
        <v>66</v>
      </c>
      <c r="B41" s="137">
        <f t="shared" si="42"/>
        <v>3.8370000000000001E-3</v>
      </c>
      <c r="C41" s="137">
        <f t="shared" si="10"/>
        <v>7.3999999999999996E-5</v>
      </c>
      <c r="D41" s="137">
        <f t="shared" si="11"/>
        <v>1.053E-4</v>
      </c>
      <c r="E41" s="137">
        <f t="shared" si="12"/>
        <v>0</v>
      </c>
      <c r="F41" s="137">
        <f t="shared" si="13"/>
        <v>1.3999999999999999E-6</v>
      </c>
      <c r="G41" s="137">
        <f t="shared" si="14"/>
        <v>3.1999999999999999E-6</v>
      </c>
      <c r="H41" s="137">
        <f t="shared" si="15"/>
        <v>1.8349999999999999E-4</v>
      </c>
      <c r="I41" s="138"/>
      <c r="J41" s="138">
        <f t="shared" si="16"/>
        <v>66</v>
      </c>
      <c r="K41" s="138">
        <f t="shared" si="17"/>
        <v>3.5133E-3</v>
      </c>
      <c r="BX41" s="64">
        <f t="shared" si="43"/>
        <v>66</v>
      </c>
      <c r="BY41" s="122">
        <f>B41</f>
        <v>3.8370000000000001E-3</v>
      </c>
      <c r="BZ41" s="122">
        <f t="shared" si="61"/>
        <v>3.8370000000000001E-3</v>
      </c>
      <c r="CA41" s="122">
        <f t="shared" si="62"/>
        <v>3.7626000000000001E-3</v>
      </c>
      <c r="CB41" s="129">
        <f>C41</f>
        <v>7.3999999999999996E-5</v>
      </c>
      <c r="CC41" s="122">
        <f t="shared" si="63"/>
        <v>7.3999999999999996E-5</v>
      </c>
      <c r="CD41" s="122">
        <f t="shared" si="64"/>
        <v>9.7E-5</v>
      </c>
      <c r="CE41" s="129">
        <f>D41</f>
        <v>1.053E-4</v>
      </c>
      <c r="CF41" s="122">
        <f t="shared" si="65"/>
        <v>1.053E-4</v>
      </c>
      <c r="CG41" s="122">
        <f t="shared" si="66"/>
        <v>1.1790000000000001E-4</v>
      </c>
      <c r="CH41" s="129">
        <f>E41</f>
        <v>0</v>
      </c>
      <c r="CI41" s="122">
        <f t="shared" si="67"/>
        <v>0</v>
      </c>
      <c r="CJ41" s="122">
        <f t="shared" si="68"/>
        <v>0</v>
      </c>
      <c r="CK41" s="129">
        <f>F41</f>
        <v>1.3999999999999999E-6</v>
      </c>
      <c r="CL41" s="122">
        <f t="shared" si="69"/>
        <v>1.3999999999999999E-6</v>
      </c>
      <c r="CM41" s="122">
        <f t="shared" si="70"/>
        <v>2.5000000000000002E-6</v>
      </c>
      <c r="CN41" s="129">
        <f>G41</f>
        <v>3.1999999999999999E-6</v>
      </c>
      <c r="CO41" s="122">
        <f t="shared" si="71"/>
        <v>3.1999999999999999E-6</v>
      </c>
      <c r="CP41" s="122">
        <f t="shared" si="72"/>
        <v>3.0593999999999999E-3</v>
      </c>
      <c r="CQ41" s="129">
        <f>H41</f>
        <v>1.8349999999999999E-4</v>
      </c>
      <c r="CR41" s="122">
        <f t="shared" si="73"/>
        <v>1.8349999999999999E-4</v>
      </c>
      <c r="CS41" s="122">
        <f t="shared" si="74"/>
        <v>6.9760000000000004E-4</v>
      </c>
      <c r="CT41" s="141">
        <f>J41</f>
        <v>66</v>
      </c>
      <c r="CU41" s="122">
        <f t="shared" si="57"/>
        <v>1.9999999999999999E-7</v>
      </c>
      <c r="CV41" s="122">
        <f t="shared" si="58"/>
        <v>2.0389999999999998E-2</v>
      </c>
      <c r="CW41" s="141">
        <f>K41</f>
        <v>3.5133E-3</v>
      </c>
      <c r="CX41" s="122">
        <f>B41</f>
        <v>3.8370000000000001E-3</v>
      </c>
      <c r="CY41" s="122">
        <f t="shared" si="59"/>
        <v>1.25395E-2</v>
      </c>
      <c r="DF41" s="64">
        <f t="shared" si="44"/>
        <v>66</v>
      </c>
      <c r="DG41" s="137">
        <f t="shared" si="45"/>
        <v>3.8370000000000001E-3</v>
      </c>
      <c r="DH41" s="137">
        <f t="shared" si="46"/>
        <v>7.3999999999999996E-5</v>
      </c>
      <c r="DI41" s="137">
        <f t="shared" si="47"/>
        <v>1.053E-4</v>
      </c>
      <c r="DJ41" s="137">
        <f t="shared" si="48"/>
        <v>0</v>
      </c>
      <c r="DK41" s="137">
        <f t="shared" si="49"/>
        <v>1.3999999999999999E-6</v>
      </c>
      <c r="DL41" s="137">
        <f t="shared" si="50"/>
        <v>3.1999999999999999E-6</v>
      </c>
      <c r="DM41" s="137">
        <f t="shared" si="51"/>
        <v>1.8349999999999999E-4</v>
      </c>
      <c r="DN41" s="137"/>
      <c r="DO41" s="137">
        <f t="shared" si="52"/>
        <v>66</v>
      </c>
      <c r="DP41" s="137">
        <f t="shared" si="53"/>
        <v>3.5133246106853521E-3</v>
      </c>
      <c r="DQ41" s="32"/>
      <c r="DR41" s="64">
        <f t="shared" si="54"/>
        <v>66</v>
      </c>
      <c r="DS41" s="137">
        <f>ROUND(EE41 / EE$3, 7)</f>
        <v>3.8370000000000001E-3</v>
      </c>
      <c r="DT41" s="137">
        <f>ROUND(EF41 / EF$3, 7)</f>
        <v>7.3999999999999996E-5</v>
      </c>
      <c r="DU41" s="137">
        <f>ROUND(EG41 / EG$3, 7)</f>
        <v>1.053E-4</v>
      </c>
      <c r="DV41" s="137">
        <f>ROUND(EH41 / EH$3, 7)</f>
        <v>0</v>
      </c>
      <c r="DW41" s="137">
        <f>ROUND(EI41 / EI$3, 7)</f>
        <v>1.3999999999999999E-6</v>
      </c>
      <c r="DX41" s="137">
        <f>ROUND(EJ41 / EJ$3, 7)</f>
        <v>3.1999999999999999E-6</v>
      </c>
      <c r="DY41" s="137">
        <f>ROUND(EK41 / EK$3, 7)</f>
        <v>1.8349999999999999E-4</v>
      </c>
      <c r="DZ41" s="137"/>
      <c r="EA41" s="137">
        <f t="shared" si="75"/>
        <v>1.9999999999999999E-7</v>
      </c>
      <c r="EB41" s="137">
        <f t="shared" si="60"/>
        <v>4.5000000000000001E-6</v>
      </c>
      <c r="ED41" s="64">
        <f t="shared" si="55"/>
        <v>66</v>
      </c>
      <c r="EE41" s="137">
        <f>FC41 * EQ41</f>
        <v>3.5133246106853521E-3</v>
      </c>
      <c r="EF41" s="137">
        <f>FD41 * ER41</f>
        <v>8.8943561895523876E-5</v>
      </c>
      <c r="EG41" s="137">
        <f>FE41 * ES41</f>
        <v>1.0881970172803038E-4</v>
      </c>
      <c r="EH41" s="137">
        <f>FF41 * ET41</f>
        <v>0</v>
      </c>
      <c r="EI41" s="137">
        <f>FG41 * EU41</f>
        <v>8.3686419699056969E-7</v>
      </c>
      <c r="EJ41" s="137">
        <f>FH41 * EV41</f>
        <v>2.0842514299368956E-3</v>
      </c>
      <c r="EK41" s="137">
        <f>FI41 * EW41</f>
        <v>3.6351722072985117E-4</v>
      </c>
      <c r="EL41" s="137"/>
      <c r="EM41" s="137">
        <f>FJ41 * EY41</f>
        <v>4.8966408530884159E-4</v>
      </c>
      <c r="EN41" s="137">
        <f>FK41 * EZ41</f>
        <v>4.8483885067408675E-3</v>
      </c>
      <c r="EP41" s="64">
        <f t="shared" si="56"/>
        <v>66</v>
      </c>
      <c r="EQ41" s="131">
        <f>IFERROR('TLF GC - r0'!CQ41 / 'TLF GC - r0'!CP41, EQ42)</f>
        <v>0.93374916565283372</v>
      </c>
      <c r="ER41" s="131">
        <f>IFERROR('TLF GC - r0'!CS41 / 'TLF GC - r0'!CR41, ER42)</f>
        <v>0.91694393706725652</v>
      </c>
      <c r="ES41" s="131">
        <f>IFERROR('TLF GC - r0'!CU41 / 'TLF GC - r0'!CT41, ES42)</f>
        <v>0.92298305112833223</v>
      </c>
      <c r="ET41" s="131">
        <f>IFERROR('TLF GC - r0'!CW41 / 'TLF GC - r0'!CV41, ET42)</f>
        <v>0</v>
      </c>
      <c r="EU41" s="131">
        <f>IFERROR('TLF GC - r0'!CY41 / 'TLF GC - r0'!CX41, EU42)</f>
        <v>0.33474567879622785</v>
      </c>
      <c r="EV41" s="131">
        <f>IFERROR('TLF GC - r0'!DA41 / 'TLF GC - r0'!CZ41, EV42)</f>
        <v>0.681261498966103</v>
      </c>
      <c r="EW41" s="131">
        <f>IFERROR('TLF GC - r0'!DC41 / 'TLF GC - r0'!DB41, EW42)</f>
        <v>0.52109693338568108</v>
      </c>
      <c r="EX41" s="131"/>
      <c r="EY41" s="131">
        <f>IFERROR('TLF GC - r0'!DE41 / 'TLF GC - r0'!DD41, EY42)</f>
        <v>0.46992714521002077</v>
      </c>
      <c r="EZ41" s="131">
        <f>IFERROR('TLF GC - r0'!DG41 / 'TLF GC - r0'!DF41, EZ42)</f>
        <v>0.23778266340072918</v>
      </c>
      <c r="FB41" s="132">
        <f>'FF - r0'!A41</f>
        <v>66</v>
      </c>
      <c r="FC41" s="130">
        <f>'FF - r0'!B41</f>
        <v>3.7626000000000001E-3</v>
      </c>
      <c r="FD41" s="130">
        <f>'FF - r0'!C41</f>
        <v>9.7E-5</v>
      </c>
      <c r="FE41" s="130">
        <f>'FF - r0'!D41</f>
        <v>1.1790000000000001E-4</v>
      </c>
      <c r="FF41" s="130">
        <f>'FF - r0'!E41</f>
        <v>0</v>
      </c>
      <c r="FG41" s="130">
        <f>'FF - r0'!F41</f>
        <v>2.5000000000000002E-6</v>
      </c>
      <c r="FH41" s="130">
        <f>'FF - r0'!G41</f>
        <v>3.0593999999999999E-3</v>
      </c>
      <c r="FI41" s="130">
        <f>'FF - r0'!H41</f>
        <v>6.9760000000000004E-4</v>
      </c>
      <c r="FJ41" s="130">
        <f>'FF - r0'!I41</f>
        <v>1.042E-3</v>
      </c>
      <c r="FK41" s="130">
        <f>'FF - r0'!J41</f>
        <v>2.0389999999999998E-2</v>
      </c>
      <c r="FL41" s="130">
        <f>'FF - r0'!K41</f>
        <v>1.25395E-2</v>
      </c>
    </row>
    <row r="42" spans="1:168" x14ac:dyDescent="0.45">
      <c r="A42" s="63">
        <f t="shared" si="41"/>
        <v>68</v>
      </c>
      <c r="B42" s="137">
        <f t="shared" si="42"/>
        <v>3.3481000000000001E-3</v>
      </c>
      <c r="C42" s="137">
        <f t="shared" si="10"/>
        <v>6.5400000000000004E-5</v>
      </c>
      <c r="D42" s="137">
        <f t="shared" si="11"/>
        <v>8.2799999999999993E-5</v>
      </c>
      <c r="E42" s="137">
        <f t="shared" si="12"/>
        <v>0</v>
      </c>
      <c r="F42" s="137">
        <f t="shared" si="13"/>
        <v>3.9999999999999998E-7</v>
      </c>
      <c r="G42" s="137">
        <f t="shared" si="14"/>
        <v>4.1999999999999996E-6</v>
      </c>
      <c r="H42" s="137">
        <f t="shared" si="15"/>
        <v>1.663E-4</v>
      </c>
      <c r="I42" s="138"/>
      <c r="J42" s="138">
        <f t="shared" si="16"/>
        <v>68</v>
      </c>
      <c r="K42" s="138">
        <f t="shared" si="17"/>
        <v>3.0657000000000002E-3</v>
      </c>
      <c r="BX42" s="64">
        <f t="shared" si="43"/>
        <v>68</v>
      </c>
      <c r="BY42" s="122">
        <f>B42</f>
        <v>3.3481000000000001E-3</v>
      </c>
      <c r="BZ42" s="122">
        <f t="shared" si="61"/>
        <v>3.3481000000000001E-3</v>
      </c>
      <c r="CA42" s="122">
        <f t="shared" si="62"/>
        <v>3.3963999999999999E-3</v>
      </c>
      <c r="CB42" s="129">
        <f>C42</f>
        <v>6.5400000000000004E-5</v>
      </c>
      <c r="CC42" s="122">
        <f t="shared" si="63"/>
        <v>6.5400000000000004E-5</v>
      </c>
      <c r="CD42" s="122">
        <f t="shared" si="64"/>
        <v>8.4300000000000003E-5</v>
      </c>
      <c r="CE42" s="129">
        <f>D42</f>
        <v>8.2799999999999993E-5</v>
      </c>
      <c r="CF42" s="122">
        <f t="shared" si="65"/>
        <v>8.2799999999999993E-5</v>
      </c>
      <c r="CG42" s="122">
        <f t="shared" si="66"/>
        <v>1.027E-4</v>
      </c>
      <c r="CH42" s="129">
        <f>E42</f>
        <v>0</v>
      </c>
      <c r="CI42" s="122">
        <f t="shared" si="67"/>
        <v>0</v>
      </c>
      <c r="CJ42" s="122">
        <f t="shared" si="68"/>
        <v>0</v>
      </c>
      <c r="CK42" s="129">
        <f>F42</f>
        <v>3.9999999999999998E-7</v>
      </c>
      <c r="CL42" s="122">
        <f t="shared" si="69"/>
        <v>3.9999999999999998E-7</v>
      </c>
      <c r="CM42" s="122">
        <f t="shared" si="70"/>
        <v>1.1999999999999999E-6</v>
      </c>
      <c r="CN42" s="129">
        <f>G42</f>
        <v>4.1999999999999996E-6</v>
      </c>
      <c r="CO42" s="122">
        <f t="shared" si="71"/>
        <v>4.1999999999999996E-6</v>
      </c>
      <c r="CP42" s="122">
        <f t="shared" si="72"/>
        <v>2.8974999999999999E-3</v>
      </c>
      <c r="CQ42" s="129">
        <f>H42</f>
        <v>1.663E-4</v>
      </c>
      <c r="CR42" s="122">
        <f t="shared" si="73"/>
        <v>1.663E-4</v>
      </c>
      <c r="CS42" s="122">
        <f t="shared" si="74"/>
        <v>6.4409999999999999E-4</v>
      </c>
      <c r="CT42" s="141">
        <f>J42</f>
        <v>68</v>
      </c>
      <c r="CU42" s="122">
        <f t="shared" si="57"/>
        <v>1.9999999999999999E-7</v>
      </c>
      <c r="CV42" s="122">
        <f t="shared" si="58"/>
        <v>1.9978699999999999E-2</v>
      </c>
      <c r="CW42" s="141">
        <f>K42</f>
        <v>3.0657000000000002E-3</v>
      </c>
      <c r="CX42" s="122">
        <f>B42</f>
        <v>3.3481000000000001E-3</v>
      </c>
      <c r="CY42" s="122">
        <f t="shared" si="59"/>
        <v>1.23255E-2</v>
      </c>
      <c r="DF42" s="64">
        <f t="shared" si="44"/>
        <v>68</v>
      </c>
      <c r="DG42" s="137">
        <f t="shared" si="45"/>
        <v>3.3481000000000001E-3</v>
      </c>
      <c r="DH42" s="137">
        <f t="shared" si="46"/>
        <v>6.5400000000000004E-5</v>
      </c>
      <c r="DI42" s="137">
        <f t="shared" si="47"/>
        <v>8.2799999999999993E-5</v>
      </c>
      <c r="DJ42" s="137">
        <f t="shared" si="48"/>
        <v>0</v>
      </c>
      <c r="DK42" s="137">
        <f t="shared" si="49"/>
        <v>3.9999999999999998E-7</v>
      </c>
      <c r="DL42" s="137">
        <f t="shared" si="50"/>
        <v>4.1999999999999996E-6</v>
      </c>
      <c r="DM42" s="137">
        <f t="shared" si="51"/>
        <v>1.663E-4</v>
      </c>
      <c r="DN42" s="137"/>
      <c r="DO42" s="137">
        <f t="shared" si="52"/>
        <v>68</v>
      </c>
      <c r="DP42" s="137">
        <f t="shared" si="53"/>
        <v>3.0656629594702904E-3</v>
      </c>
      <c r="DQ42" s="32"/>
      <c r="DR42" s="64">
        <f t="shared" si="54"/>
        <v>68</v>
      </c>
      <c r="DS42" s="137">
        <f>ROUND(EE42 / EE$3, 7)</f>
        <v>3.3481000000000001E-3</v>
      </c>
      <c r="DT42" s="137">
        <f>ROUND(EF42 / EF$3, 7)</f>
        <v>6.5400000000000004E-5</v>
      </c>
      <c r="DU42" s="137">
        <f>ROUND(EG42 / EG$3, 7)</f>
        <v>8.2799999999999993E-5</v>
      </c>
      <c r="DV42" s="137">
        <f>ROUND(EH42 / EH$3, 7)</f>
        <v>0</v>
      </c>
      <c r="DW42" s="137">
        <f>ROUND(EI42 / EI$3, 7)</f>
        <v>3.9999999999999998E-7</v>
      </c>
      <c r="DX42" s="137">
        <f>ROUND(EJ42 / EJ$3, 7)</f>
        <v>4.1999999999999996E-6</v>
      </c>
      <c r="DY42" s="137">
        <f>ROUND(EK42 / EK$3, 7)</f>
        <v>1.663E-4</v>
      </c>
      <c r="DZ42" s="137"/>
      <c r="EA42" s="137">
        <f t="shared" si="75"/>
        <v>1.9999999999999999E-7</v>
      </c>
      <c r="EB42" s="137">
        <f t="shared" si="60"/>
        <v>5.3000000000000001E-6</v>
      </c>
      <c r="ED42" s="64">
        <f t="shared" si="55"/>
        <v>68</v>
      </c>
      <c r="EE42" s="137">
        <f>FC42 * EQ42</f>
        <v>3.0656629594702904E-3</v>
      </c>
      <c r="EF42" s="137">
        <f>FD42 * ER42</f>
        <v>7.8635575408247263E-5</v>
      </c>
      <c r="EG42" s="137">
        <f>FE42 * ES42</f>
        <v>8.5580480860503194E-5</v>
      </c>
      <c r="EH42" s="137">
        <f>FF42 * ET42</f>
        <v>0</v>
      </c>
      <c r="EI42" s="137">
        <f>FG42 * EU42</f>
        <v>2.1375433083530623E-7</v>
      </c>
      <c r="EJ42" s="137">
        <f>FH42 * EV42</f>
        <v>2.7142747798027077E-3</v>
      </c>
      <c r="EK42" s="137">
        <f>FI42 * EW42</f>
        <v>3.2953607306105412E-4</v>
      </c>
      <c r="EL42" s="137"/>
      <c r="EM42" s="137">
        <f>FJ42 * EY42</f>
        <v>4.3212957113141219E-4</v>
      </c>
      <c r="EN42" s="137">
        <f>FK42 * EZ42</f>
        <v>5.6526033739670075E-3</v>
      </c>
      <c r="EP42" s="64">
        <f t="shared" si="56"/>
        <v>68</v>
      </c>
      <c r="EQ42" s="131">
        <f>IFERROR('TLF GC - r0'!CQ42 / 'TLF GC - r0'!CP42, EQ43)</f>
        <v>0.90262129297794436</v>
      </c>
      <c r="ER42" s="131">
        <f>IFERROR('TLF GC - r0'!CS42 / 'TLF GC - r0'!CR42, ER43)</f>
        <v>0.93280635122475997</v>
      </c>
      <c r="ES42" s="131">
        <f>IFERROR('TLF GC - r0'!CU42 / 'TLF GC - r0'!CT42, ES43)</f>
        <v>0.83330555852486066</v>
      </c>
      <c r="ET42" s="131">
        <f>IFERROR('TLF GC - r0'!CW42 / 'TLF GC - r0'!CV42, ET43)</f>
        <v>0</v>
      </c>
      <c r="EU42" s="131">
        <f>IFERROR('TLF GC - r0'!CY42 / 'TLF GC - r0'!CX42, EU43)</f>
        <v>0.17812860902942187</v>
      </c>
      <c r="EV42" s="131">
        <f>IFERROR('TLF GC - r0'!DA42 / 'TLF GC - r0'!CZ42, EV43)</f>
        <v>0.93676437611827712</v>
      </c>
      <c r="EW42" s="131">
        <f>IFERROR('TLF GC - r0'!DC42 / 'TLF GC - r0'!DB42, EW43)</f>
        <v>0.51162253231028432</v>
      </c>
      <c r="EX42" s="131"/>
      <c r="EY42" s="131">
        <f>IFERROR('TLF GC - r0'!DE42 / 'TLF GC - r0'!DD42, EY43)</f>
        <v>0.46939992519162738</v>
      </c>
      <c r="EZ42" s="131">
        <f>IFERROR('TLF GC - r0'!DG42 / 'TLF GC - r0'!DF42, EZ43)</f>
        <v>0.28293149073598423</v>
      </c>
      <c r="FB42" s="132">
        <f>'FF - r0'!A42</f>
        <v>68</v>
      </c>
      <c r="FC42" s="130">
        <f>'FF - r0'!B42</f>
        <v>3.3963999999999999E-3</v>
      </c>
      <c r="FD42" s="130">
        <f>'FF - r0'!C42</f>
        <v>8.4300000000000003E-5</v>
      </c>
      <c r="FE42" s="130">
        <f>'FF - r0'!D42</f>
        <v>1.027E-4</v>
      </c>
      <c r="FF42" s="130">
        <f>'FF - r0'!E42</f>
        <v>0</v>
      </c>
      <c r="FG42" s="130">
        <f>'FF - r0'!F42</f>
        <v>1.1999999999999999E-6</v>
      </c>
      <c r="FH42" s="130">
        <f>'FF - r0'!G42</f>
        <v>2.8974999999999999E-3</v>
      </c>
      <c r="FI42" s="130">
        <f>'FF - r0'!H42</f>
        <v>6.4409999999999999E-4</v>
      </c>
      <c r="FJ42" s="130">
        <f>'FF - r0'!I42</f>
        <v>9.2060000000000004E-4</v>
      </c>
      <c r="FK42" s="130">
        <f>'FF - r0'!J42</f>
        <v>1.9978699999999999E-2</v>
      </c>
      <c r="FL42" s="130">
        <f>'FF - r0'!K42</f>
        <v>1.23255E-2</v>
      </c>
    </row>
    <row r="43" spans="1:168" x14ac:dyDescent="0.45">
      <c r="A43" s="63">
        <f t="shared" si="41"/>
        <v>70</v>
      </c>
      <c r="B43" s="137">
        <f t="shared" si="42"/>
        <v>3.1273999999999998E-3</v>
      </c>
      <c r="C43" s="137">
        <f t="shared" si="10"/>
        <v>6.69E-5</v>
      </c>
      <c r="D43" s="137">
        <f t="shared" si="11"/>
        <v>6.3299999999999994E-5</v>
      </c>
      <c r="E43" s="137">
        <f t="shared" si="12"/>
        <v>0</v>
      </c>
      <c r="F43" s="137">
        <f t="shared" si="13"/>
        <v>0</v>
      </c>
      <c r="G43" s="137">
        <f t="shared" si="14"/>
        <v>6.4999999999999996E-6</v>
      </c>
      <c r="H43" s="137">
        <f t="shared" si="15"/>
        <v>1.548E-4</v>
      </c>
      <c r="I43" s="138"/>
      <c r="J43" s="138">
        <f t="shared" si="16"/>
        <v>70</v>
      </c>
      <c r="K43" s="138">
        <f t="shared" si="17"/>
        <v>2.8636E-3</v>
      </c>
      <c r="BX43" s="64">
        <f t="shared" si="43"/>
        <v>70</v>
      </c>
      <c r="BY43" s="122">
        <f>B43</f>
        <v>3.1273999999999998E-3</v>
      </c>
      <c r="BZ43" s="122">
        <f t="shared" si="61"/>
        <v>3.1273999999999998E-3</v>
      </c>
      <c r="CA43" s="122">
        <f t="shared" si="62"/>
        <v>3.0887000000000002E-3</v>
      </c>
      <c r="CB43" s="129">
        <f>C43</f>
        <v>6.69E-5</v>
      </c>
      <c r="CC43" s="122">
        <f t="shared" si="63"/>
        <v>6.69E-5</v>
      </c>
      <c r="CD43" s="122">
        <f t="shared" si="64"/>
        <v>7.8100000000000001E-5</v>
      </c>
      <c r="CE43" s="129">
        <f>D43</f>
        <v>6.3299999999999994E-5</v>
      </c>
      <c r="CF43" s="122">
        <f t="shared" si="65"/>
        <v>6.3299999999999994E-5</v>
      </c>
      <c r="CG43" s="122">
        <f t="shared" si="66"/>
        <v>8.6500000000000002E-5</v>
      </c>
      <c r="CH43" s="129">
        <f>E43</f>
        <v>0</v>
      </c>
      <c r="CI43" s="122">
        <f t="shared" si="67"/>
        <v>0</v>
      </c>
      <c r="CJ43" s="122">
        <f t="shared" si="68"/>
        <v>0</v>
      </c>
      <c r="CK43" s="129">
        <f>F43</f>
        <v>0</v>
      </c>
      <c r="CL43" s="122">
        <f t="shared" si="69"/>
        <v>0</v>
      </c>
      <c r="CM43" s="122">
        <f t="shared" si="70"/>
        <v>0</v>
      </c>
      <c r="CN43" s="129">
        <f>G43</f>
        <v>6.4999999999999996E-6</v>
      </c>
      <c r="CO43" s="122">
        <f t="shared" si="71"/>
        <v>6.4999999999999996E-6</v>
      </c>
      <c r="CP43" s="122">
        <f t="shared" si="72"/>
        <v>2.7574000000000001E-3</v>
      </c>
      <c r="CQ43" s="129">
        <f>H43</f>
        <v>1.548E-4</v>
      </c>
      <c r="CR43" s="122">
        <f t="shared" si="73"/>
        <v>1.548E-4</v>
      </c>
      <c r="CS43" s="122">
        <f t="shared" si="74"/>
        <v>5.9360000000000001E-4</v>
      </c>
      <c r="CT43" s="141">
        <f>J43</f>
        <v>70</v>
      </c>
      <c r="CU43" s="122">
        <f t="shared" si="57"/>
        <v>1.9999999999999999E-7</v>
      </c>
      <c r="CV43" s="122">
        <f t="shared" si="58"/>
        <v>1.9509800000000001E-2</v>
      </c>
      <c r="CW43" s="141">
        <f>K43</f>
        <v>2.8636E-3</v>
      </c>
      <c r="CX43" s="122">
        <f>B43</f>
        <v>3.1273999999999998E-3</v>
      </c>
      <c r="CY43" s="122">
        <f t="shared" si="59"/>
        <v>1.2111500000000001E-2</v>
      </c>
      <c r="DF43" s="64">
        <f t="shared" si="44"/>
        <v>70</v>
      </c>
      <c r="DG43" s="137">
        <f t="shared" si="45"/>
        <v>3.1273999999999998E-3</v>
      </c>
      <c r="DH43" s="137">
        <f t="shared" si="46"/>
        <v>6.69E-5</v>
      </c>
      <c r="DI43" s="137">
        <f t="shared" si="47"/>
        <v>6.3299999999999994E-5</v>
      </c>
      <c r="DJ43" s="137">
        <f t="shared" si="48"/>
        <v>0</v>
      </c>
      <c r="DK43" s="137">
        <f t="shared" si="49"/>
        <v>0</v>
      </c>
      <c r="DL43" s="137">
        <f t="shared" si="50"/>
        <v>6.4999999999999996E-6</v>
      </c>
      <c r="DM43" s="137">
        <f t="shared" si="51"/>
        <v>1.548E-4</v>
      </c>
      <c r="DN43" s="137"/>
      <c r="DO43" s="137">
        <f t="shared" si="52"/>
        <v>70</v>
      </c>
      <c r="DP43" s="137">
        <f t="shared" si="53"/>
        <v>2.8635882001097372E-3</v>
      </c>
      <c r="DQ43" s="32"/>
      <c r="DR43" s="64">
        <f t="shared" si="54"/>
        <v>70</v>
      </c>
      <c r="DS43" s="137">
        <f>ROUND(EE43 / EE$3, 7)</f>
        <v>3.1273999999999998E-3</v>
      </c>
      <c r="DT43" s="137">
        <f>ROUND(EF43 / EF$3, 7)</f>
        <v>6.69E-5</v>
      </c>
      <c r="DU43" s="137">
        <f>ROUND(EG43 / EG$3, 7)</f>
        <v>6.3299999999999994E-5</v>
      </c>
      <c r="DV43" s="137">
        <f>ROUND(EH43 / EH$3, 7)</f>
        <v>0</v>
      </c>
      <c r="DW43" s="137">
        <f>ROUND(EI43 / EI$3, 7)</f>
        <v>0</v>
      </c>
      <c r="DX43" s="137">
        <f>ROUND(EJ43 / EJ$3, 7)</f>
        <v>6.4999999999999996E-6</v>
      </c>
      <c r="DY43" s="137">
        <f>ROUND(EK43 / EK$3, 7)</f>
        <v>1.548E-4</v>
      </c>
      <c r="DZ43" s="137"/>
      <c r="EA43" s="137">
        <f t="shared" si="75"/>
        <v>1.9999999999999999E-7</v>
      </c>
      <c r="EB43" s="137">
        <f t="shared" si="60"/>
        <v>4.4000000000000002E-6</v>
      </c>
      <c r="ED43" s="64">
        <f t="shared" si="55"/>
        <v>70</v>
      </c>
      <c r="EE43" s="137">
        <f>FC43 * EQ43</f>
        <v>2.8635882001097372E-3</v>
      </c>
      <c r="EF43" s="137">
        <f>FD43 * ER43</f>
        <v>8.0422432568473605E-5</v>
      </c>
      <c r="EG43" s="137">
        <f>FE43 * ES43</f>
        <v>6.5368058269832781E-5</v>
      </c>
      <c r="EH43" s="137">
        <f>FF43 * ET43</f>
        <v>0</v>
      </c>
      <c r="EI43" s="137">
        <f>FG43 * EU43</f>
        <v>0</v>
      </c>
      <c r="EJ43" s="137">
        <f>FH43 * EV43</f>
        <v>4.2099274869457056E-3</v>
      </c>
      <c r="EK43" s="137">
        <f>FI43 * EW43</f>
        <v>3.0673892573178531E-4</v>
      </c>
      <c r="EL43" s="137"/>
      <c r="EM43" s="137">
        <f>FJ43 * EY43</f>
        <v>4.2544635635881714E-4</v>
      </c>
      <c r="EN43" s="137">
        <f>FK43 * EZ43</f>
        <v>4.7162717347587306E-3</v>
      </c>
      <c r="EP43" s="64">
        <f t="shared" si="56"/>
        <v>70</v>
      </c>
      <c r="EQ43" s="131">
        <f>IFERROR('TLF GC - r0'!CQ43 / 'TLF GC - r0'!CP43, EQ44)</f>
        <v>0.92711762233617279</v>
      </c>
      <c r="ER43" s="131">
        <f>IFERROR('TLF GC - r0'!CS43 / 'TLF GC - r0'!CR43, ER44)</f>
        <v>1.0297366526052958</v>
      </c>
      <c r="ES43" s="131">
        <f>IFERROR('TLF GC - r0'!CU43 / 'TLF GC - r0'!CT43, ES44)</f>
        <v>0.75570009560500317</v>
      </c>
      <c r="ET43" s="131">
        <f>IFERROR('TLF GC - r0'!CW43 / 'TLF GC - r0'!CV43, ET44)</f>
        <v>0</v>
      </c>
      <c r="EU43" s="131">
        <f>IFERROR('TLF GC - r0'!CY43 / 'TLF GC - r0'!CX43, EU44)</f>
        <v>0</v>
      </c>
      <c r="EV43" s="131">
        <f>IFERROR('TLF GC - r0'!DA43 / 'TLF GC - r0'!CZ43, EV44)</f>
        <v>1.5267743116507235</v>
      </c>
      <c r="EW43" s="131">
        <f>IFERROR('TLF GC - r0'!DC43 / 'TLF GC - r0'!DB43, EW44)</f>
        <v>0.51674347326783243</v>
      </c>
      <c r="EX43" s="131"/>
      <c r="EY43" s="131">
        <f>IFERROR('TLF GC - r0'!DE43 / 'TLF GC - r0'!DD43, EY44)</f>
        <v>0.51814195147828179</v>
      </c>
      <c r="EZ43" s="131">
        <f>IFERROR('TLF GC - r0'!DG43 / 'TLF GC - r0'!DF43, EZ44)</f>
        <v>0.24173859981951279</v>
      </c>
      <c r="FB43" s="132">
        <f>'FF - r0'!A43</f>
        <v>70</v>
      </c>
      <c r="FC43" s="130">
        <f>'FF - r0'!B43</f>
        <v>3.0887000000000002E-3</v>
      </c>
      <c r="FD43" s="130">
        <f>'FF - r0'!C43</f>
        <v>7.8100000000000001E-5</v>
      </c>
      <c r="FE43" s="130">
        <f>'FF - r0'!D43</f>
        <v>8.6500000000000002E-5</v>
      </c>
      <c r="FF43" s="130">
        <f>'FF - r0'!E43</f>
        <v>0</v>
      </c>
      <c r="FG43" s="130">
        <f>'FF - r0'!F43</f>
        <v>0</v>
      </c>
      <c r="FH43" s="130">
        <f>'FF - r0'!G43</f>
        <v>2.7574000000000001E-3</v>
      </c>
      <c r="FI43" s="130">
        <f>'FF - r0'!H43</f>
        <v>5.9360000000000001E-4</v>
      </c>
      <c r="FJ43" s="130">
        <f>'FF - r0'!I43</f>
        <v>8.2109999999999995E-4</v>
      </c>
      <c r="FK43" s="130">
        <f>'FF - r0'!J43</f>
        <v>1.9509800000000001E-2</v>
      </c>
      <c r="FL43" s="130">
        <f>'FF - r0'!K43</f>
        <v>1.2111500000000001E-2</v>
      </c>
    </row>
    <row r="44" spans="1:168" x14ac:dyDescent="0.45">
      <c r="A44" s="63">
        <f t="shared" si="41"/>
        <v>72</v>
      </c>
      <c r="B44" s="137">
        <f t="shared" si="42"/>
        <v>2.8473000000000001E-3</v>
      </c>
      <c r="C44" s="137">
        <f t="shared" si="10"/>
        <v>5.8E-5</v>
      </c>
      <c r="D44" s="137">
        <f t="shared" si="11"/>
        <v>6.0300000000000002E-5</v>
      </c>
      <c r="E44" s="137">
        <f t="shared" si="12"/>
        <v>0</v>
      </c>
      <c r="F44" s="137">
        <f t="shared" si="13"/>
        <v>0</v>
      </c>
      <c r="G44" s="137">
        <f t="shared" si="14"/>
        <v>4.4000000000000002E-6</v>
      </c>
      <c r="H44" s="137">
        <f t="shared" si="15"/>
        <v>1.407E-4</v>
      </c>
      <c r="I44" s="138"/>
      <c r="J44" s="138">
        <f t="shared" si="16"/>
        <v>72</v>
      </c>
      <c r="K44" s="138">
        <f t="shared" si="17"/>
        <v>2.6071000000000002E-3</v>
      </c>
      <c r="BX44" s="64">
        <f t="shared" si="43"/>
        <v>72</v>
      </c>
      <c r="BY44" s="122">
        <f>B44</f>
        <v>2.8473000000000001E-3</v>
      </c>
      <c r="BZ44" s="122">
        <f t="shared" si="61"/>
        <v>2.8473000000000001E-3</v>
      </c>
      <c r="CA44" s="122">
        <f t="shared" si="62"/>
        <v>2.8019E-3</v>
      </c>
      <c r="CB44" s="129">
        <f>C44</f>
        <v>5.8E-5</v>
      </c>
      <c r="CC44" s="122">
        <f t="shared" si="63"/>
        <v>5.8E-5</v>
      </c>
      <c r="CD44" s="122">
        <f t="shared" si="64"/>
        <v>7.2899999999999997E-5</v>
      </c>
      <c r="CE44" s="129">
        <f>D44</f>
        <v>6.0300000000000002E-5</v>
      </c>
      <c r="CF44" s="122">
        <f t="shared" si="65"/>
        <v>6.0300000000000002E-5</v>
      </c>
      <c r="CG44" s="122">
        <f t="shared" si="66"/>
        <v>7.4099999999999999E-5</v>
      </c>
      <c r="CH44" s="129">
        <f>E44</f>
        <v>0</v>
      </c>
      <c r="CI44" s="122">
        <f t="shared" si="67"/>
        <v>0</v>
      </c>
      <c r="CJ44" s="122">
        <f t="shared" si="68"/>
        <v>0</v>
      </c>
      <c r="CK44" s="129">
        <f>F44</f>
        <v>0</v>
      </c>
      <c r="CL44" s="122">
        <f t="shared" si="69"/>
        <v>0</v>
      </c>
      <c r="CM44" s="122">
        <f t="shared" si="70"/>
        <v>0</v>
      </c>
      <c r="CN44" s="129">
        <f>G44</f>
        <v>4.4000000000000002E-6</v>
      </c>
      <c r="CO44" s="122">
        <f t="shared" si="71"/>
        <v>4.4000000000000002E-6</v>
      </c>
      <c r="CP44" s="122">
        <f t="shared" si="72"/>
        <v>2.637E-3</v>
      </c>
      <c r="CQ44" s="129">
        <f>H44</f>
        <v>1.407E-4</v>
      </c>
      <c r="CR44" s="122">
        <f t="shared" si="73"/>
        <v>1.407E-4</v>
      </c>
      <c r="CS44" s="122">
        <f t="shared" si="74"/>
        <v>5.4779999999999998E-4</v>
      </c>
      <c r="CT44" s="141">
        <f>J44</f>
        <v>72</v>
      </c>
      <c r="CU44" s="122">
        <f t="shared" si="57"/>
        <v>1.9999999999999999E-7</v>
      </c>
      <c r="CV44" s="122">
        <f t="shared" si="58"/>
        <v>1.9040999999999999E-2</v>
      </c>
      <c r="CW44" s="141">
        <f>K44</f>
        <v>2.6071000000000002E-3</v>
      </c>
      <c r="CX44" s="122">
        <f>B44</f>
        <v>2.8473000000000001E-3</v>
      </c>
      <c r="CY44" s="122">
        <f t="shared" si="59"/>
        <v>1.18975E-2</v>
      </c>
      <c r="DF44" s="64">
        <f t="shared" si="44"/>
        <v>72</v>
      </c>
      <c r="DG44" s="137">
        <f t="shared" si="45"/>
        <v>2.8473000000000001E-3</v>
      </c>
      <c r="DH44" s="137">
        <f t="shared" si="46"/>
        <v>5.8E-5</v>
      </c>
      <c r="DI44" s="137">
        <f t="shared" si="47"/>
        <v>6.0300000000000002E-5</v>
      </c>
      <c r="DJ44" s="137">
        <f t="shared" si="48"/>
        <v>0</v>
      </c>
      <c r="DK44" s="137">
        <f t="shared" si="49"/>
        <v>0</v>
      </c>
      <c r="DL44" s="137">
        <f t="shared" si="50"/>
        <v>4.4000000000000002E-6</v>
      </c>
      <c r="DM44" s="137">
        <f t="shared" si="51"/>
        <v>1.407E-4</v>
      </c>
      <c r="DN44" s="137"/>
      <c r="DO44" s="137">
        <f t="shared" si="52"/>
        <v>72</v>
      </c>
      <c r="DP44" s="137">
        <f t="shared" si="53"/>
        <v>2.6070962451485973E-3</v>
      </c>
      <c r="DQ44" s="32"/>
      <c r="DR44" s="64">
        <f t="shared" si="54"/>
        <v>72</v>
      </c>
      <c r="DS44" s="137">
        <f>ROUND(EE44 / EE$3, 7)</f>
        <v>2.8473000000000001E-3</v>
      </c>
      <c r="DT44" s="137">
        <f>ROUND(EF44 / EF$3, 7)</f>
        <v>5.8E-5</v>
      </c>
      <c r="DU44" s="137">
        <f>ROUND(EG44 / EG$3, 7)</f>
        <v>6.0300000000000002E-5</v>
      </c>
      <c r="DV44" s="137">
        <f>ROUND(EH44 / EH$3, 7)</f>
        <v>0</v>
      </c>
      <c r="DW44" s="137">
        <f>ROUND(EI44 / EI$3, 7)</f>
        <v>0</v>
      </c>
      <c r="DX44" s="137">
        <f>ROUND(EJ44 / EJ$3, 7)</f>
        <v>4.4000000000000002E-6</v>
      </c>
      <c r="DY44" s="137">
        <f>ROUND(EK44 / EK$3, 7)</f>
        <v>1.407E-4</v>
      </c>
      <c r="DZ44" s="137"/>
      <c r="EA44" s="137">
        <f t="shared" si="75"/>
        <v>1.9999999999999999E-7</v>
      </c>
      <c r="EB44" s="137">
        <f t="shared" si="60"/>
        <v>6.3999999999999997E-6</v>
      </c>
      <c r="ED44" s="64">
        <f t="shared" si="55"/>
        <v>72</v>
      </c>
      <c r="EE44" s="137">
        <f>FC44 * EQ44</f>
        <v>2.6070962451485973E-3</v>
      </c>
      <c r="EF44" s="137">
        <f>FD44 * ER44</f>
        <v>6.968477503045204E-5</v>
      </c>
      <c r="EG44" s="137">
        <f>FE44 * ES44</f>
        <v>6.2261415654595113E-5</v>
      </c>
      <c r="EH44" s="137">
        <f>FF44 * ET44</f>
        <v>0</v>
      </c>
      <c r="EI44" s="137">
        <f>FG44 * EU44</f>
        <v>0</v>
      </c>
      <c r="EJ44" s="137">
        <f>FH44 * EV44</f>
        <v>2.8505349694547617E-3</v>
      </c>
      <c r="EK44" s="137">
        <f>FI44 * EW44</f>
        <v>2.7874702870384744E-4</v>
      </c>
      <c r="EL44" s="137"/>
      <c r="EM44" s="137">
        <f>FJ44 * EY44</f>
        <v>3.9819903965415552E-4</v>
      </c>
      <c r="EN44" s="137">
        <f>FK44 * EZ44</f>
        <v>6.8032907169853296E-3</v>
      </c>
      <c r="EP44" s="64">
        <f t="shared" si="56"/>
        <v>72</v>
      </c>
      <c r="EQ44" s="131">
        <f>IFERROR('TLF GC - r0'!CQ44 / 'TLF GC - r0'!CP44, EQ45)</f>
        <v>0.93047440849016649</v>
      </c>
      <c r="ER44" s="131">
        <f>IFERROR('TLF GC - r0'!CS44 / 'TLF GC - r0'!CR44, ER45)</f>
        <v>0.95589540508164661</v>
      </c>
      <c r="ES44" s="131">
        <f>IFERROR('TLF GC - r0'!CU44 / 'TLF GC - r0'!CT44, ES45)</f>
        <v>0.8402350290768571</v>
      </c>
      <c r="ET44" s="131">
        <f>IFERROR('TLF GC - r0'!CW44 / 'TLF GC - r0'!CV44, ET45)</f>
        <v>0</v>
      </c>
      <c r="EU44" s="131">
        <f>IFERROR('TLF GC - r0'!CY44 / 'TLF GC - r0'!CX44, EU45)</f>
        <v>0</v>
      </c>
      <c r="EV44" s="131">
        <f>IFERROR('TLF GC - r0'!DA44 / 'TLF GC - r0'!CZ44, EV45)</f>
        <v>1.0809764768504975</v>
      </c>
      <c r="EW44" s="131">
        <f>IFERROR('TLF GC - r0'!DC44 / 'TLF GC - r0'!DB44, EW45)</f>
        <v>0.50884817215014133</v>
      </c>
      <c r="EX44" s="131"/>
      <c r="EY44" s="131">
        <f>IFERROR('TLF GC - r0'!DE44 / 'TLF GC - r0'!DD44, EY45)</f>
        <v>0.5341368741169088</v>
      </c>
      <c r="EZ44" s="131">
        <f>IFERROR('TLF GC - r0'!DG44 / 'TLF GC - r0'!DF44, EZ45)</f>
        <v>0.35729692332258445</v>
      </c>
      <c r="FB44" s="132">
        <f>'FF - r0'!A44</f>
        <v>72</v>
      </c>
      <c r="FC44" s="130">
        <f>'FF - r0'!B44</f>
        <v>2.8019E-3</v>
      </c>
      <c r="FD44" s="130">
        <f>'FF - r0'!C44</f>
        <v>7.2899999999999997E-5</v>
      </c>
      <c r="FE44" s="130">
        <f>'FF - r0'!D44</f>
        <v>7.4099999999999999E-5</v>
      </c>
      <c r="FF44" s="130">
        <f>'FF - r0'!E44</f>
        <v>0</v>
      </c>
      <c r="FG44" s="130">
        <f>'FF - r0'!F44</f>
        <v>0</v>
      </c>
      <c r="FH44" s="130">
        <f>'FF - r0'!G44</f>
        <v>2.637E-3</v>
      </c>
      <c r="FI44" s="130">
        <f>'FF - r0'!H44</f>
        <v>5.4779999999999998E-4</v>
      </c>
      <c r="FJ44" s="130">
        <f>'FF - r0'!I44</f>
        <v>7.4549999999999996E-4</v>
      </c>
      <c r="FK44" s="130">
        <f>'FF - r0'!J44</f>
        <v>1.9040999999999999E-2</v>
      </c>
      <c r="FL44" s="130">
        <f>'FF - r0'!K44</f>
        <v>1.18975E-2</v>
      </c>
    </row>
    <row r="45" spans="1:168" x14ac:dyDescent="0.45">
      <c r="A45" s="63">
        <f t="shared" si="41"/>
        <v>74</v>
      </c>
      <c r="B45" s="137">
        <f t="shared" si="42"/>
        <v>2.5355E-3</v>
      </c>
      <c r="C45" s="137">
        <f t="shared" si="10"/>
        <v>4.9599999999999999E-5</v>
      </c>
      <c r="D45" s="137">
        <f t="shared" si="11"/>
        <v>4.5099999999999998E-5</v>
      </c>
      <c r="E45" s="137">
        <f t="shared" si="12"/>
        <v>0</v>
      </c>
      <c r="F45" s="137">
        <f t="shared" si="13"/>
        <v>0</v>
      </c>
      <c r="G45" s="137">
        <f t="shared" si="14"/>
        <v>4.6999999999999999E-6</v>
      </c>
      <c r="H45" s="137">
        <f t="shared" si="15"/>
        <v>1.3210000000000001E-4</v>
      </c>
      <c r="I45" s="138"/>
      <c r="J45" s="138">
        <f t="shared" si="16"/>
        <v>74</v>
      </c>
      <c r="K45" s="138">
        <f t="shared" si="17"/>
        <v>2.3216000000000001E-3</v>
      </c>
      <c r="BX45" s="64">
        <f t="shared" si="43"/>
        <v>74</v>
      </c>
      <c r="BY45" s="122">
        <f>B45</f>
        <v>2.5355E-3</v>
      </c>
      <c r="BZ45" s="122">
        <f t="shared" si="61"/>
        <v>2.5355E-3</v>
      </c>
      <c r="CA45" s="122">
        <f t="shared" si="62"/>
        <v>2.5105000000000001E-3</v>
      </c>
      <c r="CB45" s="129">
        <f>C45</f>
        <v>4.9599999999999999E-5</v>
      </c>
      <c r="CC45" s="122">
        <f t="shared" si="63"/>
        <v>4.9599999999999999E-5</v>
      </c>
      <c r="CD45" s="122">
        <f t="shared" si="64"/>
        <v>6.8200000000000004E-5</v>
      </c>
      <c r="CE45" s="129">
        <f>D45</f>
        <v>4.5099999999999998E-5</v>
      </c>
      <c r="CF45" s="122">
        <f t="shared" si="65"/>
        <v>4.5099999999999998E-5</v>
      </c>
      <c r="CG45" s="122">
        <f t="shared" si="66"/>
        <v>6.5300000000000002E-5</v>
      </c>
      <c r="CH45" s="129">
        <f>E45</f>
        <v>0</v>
      </c>
      <c r="CI45" s="122">
        <f t="shared" si="67"/>
        <v>0</v>
      </c>
      <c r="CJ45" s="122">
        <f t="shared" si="68"/>
        <v>0</v>
      </c>
      <c r="CK45" s="129">
        <f>F45</f>
        <v>0</v>
      </c>
      <c r="CL45" s="122">
        <f t="shared" si="69"/>
        <v>0</v>
      </c>
      <c r="CM45" s="122">
        <f t="shared" si="70"/>
        <v>0</v>
      </c>
      <c r="CN45" s="129">
        <f>G45</f>
        <v>4.6999999999999999E-6</v>
      </c>
      <c r="CO45" s="122">
        <f t="shared" si="71"/>
        <v>4.6999999999999999E-6</v>
      </c>
      <c r="CP45" s="122">
        <f t="shared" si="72"/>
        <v>2.5314999999999999E-3</v>
      </c>
      <c r="CQ45" s="129">
        <f>H45</f>
        <v>1.3210000000000001E-4</v>
      </c>
      <c r="CR45" s="122">
        <f t="shared" si="73"/>
        <v>1.3210000000000001E-4</v>
      </c>
      <c r="CS45" s="122">
        <f t="shared" si="74"/>
        <v>5.0710000000000002E-4</v>
      </c>
      <c r="CT45" s="141">
        <f>J45</f>
        <v>74</v>
      </c>
      <c r="CU45" s="122">
        <f t="shared" si="57"/>
        <v>1.9999999999999999E-7</v>
      </c>
      <c r="CV45" s="122">
        <f t="shared" si="58"/>
        <v>1.8572100000000001E-2</v>
      </c>
      <c r="CW45" s="141">
        <f>K45</f>
        <v>2.3216000000000001E-3</v>
      </c>
      <c r="CX45" s="122">
        <f>B45</f>
        <v>2.5355E-3</v>
      </c>
      <c r="CY45" s="122">
        <f t="shared" si="59"/>
        <v>1.16834E-2</v>
      </c>
      <c r="DF45" s="64">
        <f t="shared" si="44"/>
        <v>74</v>
      </c>
      <c r="DG45" s="137">
        <f t="shared" si="45"/>
        <v>2.5355E-3</v>
      </c>
      <c r="DH45" s="137">
        <f t="shared" si="46"/>
        <v>4.9599999999999999E-5</v>
      </c>
      <c r="DI45" s="137">
        <f t="shared" si="47"/>
        <v>4.5099999999999998E-5</v>
      </c>
      <c r="DJ45" s="137">
        <f t="shared" si="48"/>
        <v>0</v>
      </c>
      <c r="DK45" s="137">
        <f t="shared" si="49"/>
        <v>0</v>
      </c>
      <c r="DL45" s="137">
        <f t="shared" si="50"/>
        <v>4.6999999999999999E-6</v>
      </c>
      <c r="DM45" s="137">
        <f t="shared" si="51"/>
        <v>1.3210000000000001E-4</v>
      </c>
      <c r="DN45" s="137"/>
      <c r="DO45" s="137">
        <f t="shared" si="52"/>
        <v>74</v>
      </c>
      <c r="DP45" s="137">
        <f t="shared" si="53"/>
        <v>2.3215856119195716E-3</v>
      </c>
      <c r="DQ45" s="32"/>
      <c r="DR45" s="64">
        <f t="shared" si="54"/>
        <v>74</v>
      </c>
      <c r="DS45" s="137">
        <f>ROUND(EE45 / EE$3, 7)</f>
        <v>2.5355E-3</v>
      </c>
      <c r="DT45" s="137">
        <f>ROUND(EF45 / EF$3, 7)</f>
        <v>4.9599999999999999E-5</v>
      </c>
      <c r="DU45" s="137">
        <f>ROUND(EG45 / EG$3, 7)</f>
        <v>4.5099999999999998E-5</v>
      </c>
      <c r="DV45" s="137">
        <f>ROUND(EH45 / EH$3, 7)</f>
        <v>0</v>
      </c>
      <c r="DW45" s="137">
        <f>ROUND(EI45 / EI$3, 7)</f>
        <v>0</v>
      </c>
      <c r="DX45" s="137">
        <f>ROUND(EJ45 / EJ$3, 7)</f>
        <v>4.6999999999999999E-6</v>
      </c>
      <c r="DY45" s="137">
        <f>ROUND(EK45 / EK$3, 7)</f>
        <v>1.3210000000000001E-4</v>
      </c>
      <c r="DZ45" s="137"/>
      <c r="EA45" s="137">
        <f t="shared" si="75"/>
        <v>1.9999999999999999E-7</v>
      </c>
      <c r="EB45" s="137">
        <f t="shared" si="60"/>
        <v>7.6000000000000001E-6</v>
      </c>
      <c r="ED45" s="64">
        <f t="shared" si="55"/>
        <v>74</v>
      </c>
      <c r="EE45" s="137">
        <f>FC45 * EQ45</f>
        <v>2.3215856119195716E-3</v>
      </c>
      <c r="EF45" s="137">
        <f>FD45 * ER45</f>
        <v>5.9612673724864347E-5</v>
      </c>
      <c r="EG45" s="137">
        <f>FE45 * ES45</f>
        <v>4.6611302351232597E-5</v>
      </c>
      <c r="EH45" s="137">
        <f>FF45 * ET45</f>
        <v>0</v>
      </c>
      <c r="EI45" s="137">
        <f>FG45 * EU45</f>
        <v>0</v>
      </c>
      <c r="EJ45" s="137">
        <f>FH45 * EV45</f>
        <v>3.0565343539455747E-3</v>
      </c>
      <c r="EK45" s="137">
        <f>FI45 * EW45</f>
        <v>2.617551268097249E-4</v>
      </c>
      <c r="EL45" s="137"/>
      <c r="EM45" s="137">
        <f>FJ45 * EY45</f>
        <v>3.9903017523378748E-4</v>
      </c>
      <c r="EN45" s="137">
        <f>FK45 * EZ45</f>
        <v>8.1648619783281102E-3</v>
      </c>
      <c r="EP45" s="64">
        <f t="shared" si="56"/>
        <v>74</v>
      </c>
      <c r="EQ45" s="131">
        <f>IFERROR('TLF GC - r0'!CQ45 / 'TLF GC - r0'!CP45, EQ46)</f>
        <v>0.92475029353498162</v>
      </c>
      <c r="ER45" s="131">
        <f>IFERROR('TLF GC - r0'!CS45 / 'TLF GC - r0'!CR45, ER46)</f>
        <v>0.87408612499801086</v>
      </c>
      <c r="ES45" s="131">
        <f>IFERROR('TLF GC - r0'!CU45 / 'TLF GC - r0'!CT45, ES46)</f>
        <v>0.7138024862363338</v>
      </c>
      <c r="ET45" s="131">
        <f>IFERROR('TLF GC - r0'!CW45 / 'TLF GC - r0'!CV45, ET46)</f>
        <v>0</v>
      </c>
      <c r="EU45" s="131">
        <f>IFERROR('TLF GC - r0'!CY45 / 'TLF GC - r0'!CX45, EU46)</f>
        <v>0</v>
      </c>
      <c r="EV45" s="131">
        <f>IFERROR('TLF GC - r0'!DA45 / 'TLF GC - r0'!CZ45, EV46)</f>
        <v>1.2074004953369839</v>
      </c>
      <c r="EW45" s="131">
        <f>IFERROR('TLF GC - r0'!DC45 / 'TLF GC - r0'!DB45, EW46)</f>
        <v>0.51618049065218874</v>
      </c>
      <c r="EX45" s="131"/>
      <c r="EY45" s="131">
        <f>IFERROR('TLF GC - r0'!DE45 / 'TLF GC - r0'!DD45, EY46)</f>
        <v>0.59326520254800397</v>
      </c>
      <c r="EZ45" s="131">
        <f>IFERROR('TLF GC - r0'!DG45 / 'TLF GC - r0'!DF45, EZ46)</f>
        <v>0.439630519883487</v>
      </c>
      <c r="FB45" s="132">
        <f>'FF - r0'!A45</f>
        <v>74</v>
      </c>
      <c r="FC45" s="130">
        <f>'FF - r0'!B45</f>
        <v>2.5105000000000001E-3</v>
      </c>
      <c r="FD45" s="130">
        <f>'FF - r0'!C45</f>
        <v>6.8200000000000004E-5</v>
      </c>
      <c r="FE45" s="130">
        <f>'FF - r0'!D45</f>
        <v>6.5300000000000002E-5</v>
      </c>
      <c r="FF45" s="130">
        <f>'FF - r0'!E45</f>
        <v>0</v>
      </c>
      <c r="FG45" s="130">
        <f>'FF - r0'!F45</f>
        <v>0</v>
      </c>
      <c r="FH45" s="130">
        <f>'FF - r0'!G45</f>
        <v>2.5314999999999999E-3</v>
      </c>
      <c r="FI45" s="130">
        <f>'FF - r0'!H45</f>
        <v>5.0710000000000002E-4</v>
      </c>
      <c r="FJ45" s="130">
        <f>'FF - r0'!I45</f>
        <v>6.7259999999999998E-4</v>
      </c>
      <c r="FK45" s="130">
        <f>'FF - r0'!J45</f>
        <v>1.8572100000000001E-2</v>
      </c>
      <c r="FL45" s="130">
        <f>'FF - r0'!K45</f>
        <v>1.16834E-2</v>
      </c>
    </row>
    <row r="46" spans="1:168" x14ac:dyDescent="0.45">
      <c r="A46" s="63">
        <f t="shared" si="41"/>
        <v>76</v>
      </c>
      <c r="B46" s="137">
        <f t="shared" si="42"/>
        <v>2.2073000000000001E-3</v>
      </c>
      <c r="C46" s="137">
        <f t="shared" si="10"/>
        <v>4.6900000000000002E-5</v>
      </c>
      <c r="D46" s="137">
        <f t="shared" si="11"/>
        <v>3.8600000000000003E-5</v>
      </c>
      <c r="E46" s="137">
        <f t="shared" si="12"/>
        <v>0</v>
      </c>
      <c r="F46" s="137">
        <f t="shared" si="13"/>
        <v>0</v>
      </c>
      <c r="G46" s="137">
        <f t="shared" si="14"/>
        <v>5.1000000000000003E-6</v>
      </c>
      <c r="H46" s="137">
        <f t="shared" si="15"/>
        <v>1.148E-4</v>
      </c>
      <c r="I46" s="138"/>
      <c r="J46" s="138">
        <f t="shared" si="16"/>
        <v>76</v>
      </c>
      <c r="K46" s="138">
        <f t="shared" si="17"/>
        <v>2.0211000000000001E-3</v>
      </c>
      <c r="BX46" s="64">
        <f t="shared" si="43"/>
        <v>76</v>
      </c>
      <c r="BY46" s="122">
        <f>B46</f>
        <v>2.2073000000000001E-3</v>
      </c>
      <c r="BZ46" s="122">
        <f t="shared" si="61"/>
        <v>2.2073000000000001E-3</v>
      </c>
      <c r="CA46" s="122">
        <f t="shared" si="62"/>
        <v>2.2636000000000002E-3</v>
      </c>
      <c r="CB46" s="129">
        <f>C46</f>
        <v>4.6900000000000002E-5</v>
      </c>
      <c r="CC46" s="122">
        <f t="shared" si="63"/>
        <v>4.6900000000000002E-5</v>
      </c>
      <c r="CD46" s="122">
        <f t="shared" si="64"/>
        <v>6.3600000000000001E-5</v>
      </c>
      <c r="CE46" s="129">
        <f>D46</f>
        <v>3.8600000000000003E-5</v>
      </c>
      <c r="CF46" s="122">
        <f t="shared" si="65"/>
        <v>3.8600000000000003E-5</v>
      </c>
      <c r="CG46" s="122">
        <f t="shared" si="66"/>
        <v>5.9299999999999998E-5</v>
      </c>
      <c r="CH46" s="129">
        <f>E46</f>
        <v>0</v>
      </c>
      <c r="CI46" s="122">
        <f t="shared" si="67"/>
        <v>0</v>
      </c>
      <c r="CJ46" s="122">
        <f t="shared" si="68"/>
        <v>0</v>
      </c>
      <c r="CK46" s="129">
        <f>F46</f>
        <v>0</v>
      </c>
      <c r="CL46" s="122">
        <f t="shared" si="69"/>
        <v>0</v>
      </c>
      <c r="CM46" s="122">
        <f t="shared" si="70"/>
        <v>0</v>
      </c>
      <c r="CN46" s="129">
        <f>G46</f>
        <v>5.1000000000000003E-6</v>
      </c>
      <c r="CO46" s="122">
        <f t="shared" si="71"/>
        <v>5.1000000000000003E-6</v>
      </c>
      <c r="CP46" s="122">
        <f t="shared" si="72"/>
        <v>2.4290000000000002E-3</v>
      </c>
      <c r="CQ46" s="129">
        <f>H46</f>
        <v>1.148E-4</v>
      </c>
      <c r="CR46" s="122">
        <f t="shared" si="73"/>
        <v>1.148E-4</v>
      </c>
      <c r="CS46" s="122">
        <f t="shared" si="74"/>
        <v>4.6989999999999998E-4</v>
      </c>
      <c r="CT46" s="141">
        <f>J46</f>
        <v>76</v>
      </c>
      <c r="CU46" s="122">
        <f t="shared" si="57"/>
        <v>1.9999999999999999E-7</v>
      </c>
      <c r="CV46" s="122">
        <f t="shared" si="58"/>
        <v>1.8103299999999999E-2</v>
      </c>
      <c r="CW46" s="141">
        <f>K46</f>
        <v>2.0211000000000001E-3</v>
      </c>
      <c r="CX46" s="122">
        <f>B46</f>
        <v>2.2073000000000001E-3</v>
      </c>
      <c r="CY46" s="122">
        <f t="shared" si="59"/>
        <v>1.1469399999999999E-2</v>
      </c>
      <c r="DF46" s="64">
        <f t="shared" si="44"/>
        <v>76</v>
      </c>
      <c r="DG46" s="137">
        <f t="shared" si="45"/>
        <v>2.2073000000000001E-3</v>
      </c>
      <c r="DH46" s="137">
        <f t="shared" si="46"/>
        <v>4.6900000000000002E-5</v>
      </c>
      <c r="DI46" s="137">
        <f t="shared" si="47"/>
        <v>3.8600000000000003E-5</v>
      </c>
      <c r="DJ46" s="137">
        <f t="shared" si="48"/>
        <v>0</v>
      </c>
      <c r="DK46" s="137">
        <f t="shared" si="49"/>
        <v>0</v>
      </c>
      <c r="DL46" s="137">
        <f t="shared" si="50"/>
        <v>5.1000000000000003E-6</v>
      </c>
      <c r="DM46" s="137">
        <f t="shared" si="51"/>
        <v>1.148E-4</v>
      </c>
      <c r="DN46" s="137"/>
      <c r="DO46" s="137">
        <f t="shared" si="52"/>
        <v>76</v>
      </c>
      <c r="DP46" s="137">
        <f t="shared" si="53"/>
        <v>2.0211048098744519E-3</v>
      </c>
      <c r="DQ46" s="32"/>
      <c r="DR46" s="64">
        <f t="shared" si="54"/>
        <v>76</v>
      </c>
      <c r="DS46" s="137">
        <f>ROUND(EE46 / EE$3, 7)</f>
        <v>2.2073000000000001E-3</v>
      </c>
      <c r="DT46" s="137">
        <f>ROUND(EF46 / EF$3, 7)</f>
        <v>4.6900000000000002E-5</v>
      </c>
      <c r="DU46" s="137">
        <f>ROUND(EG46 / EG$3, 7)</f>
        <v>3.8600000000000003E-5</v>
      </c>
      <c r="DV46" s="137">
        <f>ROUND(EH46 / EH$3, 7)</f>
        <v>0</v>
      </c>
      <c r="DW46" s="137">
        <f>ROUND(EI46 / EI$3, 7)</f>
        <v>0</v>
      </c>
      <c r="DX46" s="137">
        <f>ROUND(EJ46 / EJ$3, 7)</f>
        <v>5.1000000000000003E-6</v>
      </c>
      <c r="DY46" s="137">
        <f>ROUND(EK46 / EK$3, 7)</f>
        <v>1.148E-4</v>
      </c>
      <c r="DZ46" s="137"/>
      <c r="EA46" s="137">
        <f t="shared" si="75"/>
        <v>1.9999999999999999E-7</v>
      </c>
      <c r="EB46" s="137">
        <f t="shared" si="60"/>
        <v>8.3000000000000002E-6</v>
      </c>
      <c r="ED46" s="64">
        <f t="shared" si="55"/>
        <v>76</v>
      </c>
      <c r="EE46" s="137">
        <f>FC46 * EQ46</f>
        <v>2.0211048098744519E-3</v>
      </c>
      <c r="EF46" s="137">
        <f>FD46 * ER46</f>
        <v>5.6406325880557973E-5</v>
      </c>
      <c r="EG46" s="137">
        <f>FE46 * ES46</f>
        <v>3.9882800412717858E-5</v>
      </c>
      <c r="EH46" s="137">
        <f>FF46 * ET46</f>
        <v>0</v>
      </c>
      <c r="EI46" s="137">
        <f>FG46 * EU46</f>
        <v>0</v>
      </c>
      <c r="EJ46" s="137">
        <f>FH46 * EV46</f>
        <v>3.3234307824687665E-3</v>
      </c>
      <c r="EK46" s="137">
        <f>FI46 * EW46</f>
        <v>2.2743303230984919E-4</v>
      </c>
      <c r="EL46" s="137"/>
      <c r="EM46" s="137">
        <f>FJ46 * EY46</f>
        <v>4.0907443240276306E-4</v>
      </c>
      <c r="EN46" s="137">
        <f>FK46 * EZ46</f>
        <v>8.8668580275844035E-3</v>
      </c>
      <c r="EP46" s="64">
        <f t="shared" si="56"/>
        <v>76</v>
      </c>
      <c r="EQ46" s="131">
        <f>IFERROR('TLF GC - r0'!CQ46 / 'TLF GC - r0'!CP46, EQ47)</f>
        <v>0.89287188985441412</v>
      </c>
      <c r="ER46" s="131">
        <f>IFERROR('TLF GC - r0'!CS46 / 'TLF GC - r0'!CR46, ER47)</f>
        <v>0.88689191636097442</v>
      </c>
      <c r="ES46" s="131">
        <f>IFERROR('TLF GC - r0'!CU46 / 'TLF GC - r0'!CT46, ES47)</f>
        <v>0.67255987205257772</v>
      </c>
      <c r="ET46" s="131">
        <f>IFERROR('TLF GC - r0'!CW46 / 'TLF GC - r0'!CV46, ET47)</f>
        <v>0</v>
      </c>
      <c r="EU46" s="131">
        <f>IFERROR('TLF GC - r0'!CY46 / 'TLF GC - r0'!CX46, EU47)</f>
        <v>0</v>
      </c>
      <c r="EV46" s="131">
        <f>IFERROR('TLF GC - r0'!DA46 / 'TLF GC - r0'!CZ46, EV47)</f>
        <v>1.3682300463024974</v>
      </c>
      <c r="EW46" s="131">
        <f>IFERROR('TLF GC - r0'!DC46 / 'TLF GC - r0'!DB46, EW47)</f>
        <v>0.48400304811629963</v>
      </c>
      <c r="EX46" s="131"/>
      <c r="EY46" s="131">
        <f>IFERROR('TLF GC - r0'!DE46 / 'TLF GC - r0'!DD46, EY47)</f>
        <v>0.6769393221955371</v>
      </c>
      <c r="EZ46" s="131">
        <f>IFERROR('TLF GC - r0'!DG46 / 'TLF GC - r0'!DF46, EZ47)</f>
        <v>0.48979235982303804</v>
      </c>
      <c r="FB46" s="132">
        <f>'FF - r0'!A46</f>
        <v>76</v>
      </c>
      <c r="FC46" s="130">
        <f>'FF - r0'!B46</f>
        <v>2.2636000000000002E-3</v>
      </c>
      <c r="FD46" s="130">
        <f>'FF - r0'!C46</f>
        <v>6.3600000000000001E-5</v>
      </c>
      <c r="FE46" s="130">
        <f>'FF - r0'!D46</f>
        <v>5.9299999999999998E-5</v>
      </c>
      <c r="FF46" s="130">
        <f>'FF - r0'!E46</f>
        <v>0</v>
      </c>
      <c r="FG46" s="130">
        <f>'FF - r0'!F46</f>
        <v>0</v>
      </c>
      <c r="FH46" s="130">
        <f>'FF - r0'!G46</f>
        <v>2.4290000000000002E-3</v>
      </c>
      <c r="FI46" s="130">
        <f>'FF - r0'!H46</f>
        <v>4.6989999999999998E-4</v>
      </c>
      <c r="FJ46" s="130">
        <f>'FF - r0'!I46</f>
        <v>6.043E-4</v>
      </c>
      <c r="FK46" s="130">
        <f>'FF - r0'!J46</f>
        <v>1.8103299999999999E-2</v>
      </c>
      <c r="FL46" s="130">
        <f>'FF - r0'!K46</f>
        <v>1.1469399999999999E-2</v>
      </c>
    </row>
    <row r="47" spans="1:168" x14ac:dyDescent="0.45">
      <c r="A47" s="63">
        <f t="shared" si="41"/>
        <v>78</v>
      </c>
      <c r="B47" s="137">
        <f t="shared" si="42"/>
        <v>1.9319000000000001E-3</v>
      </c>
      <c r="C47" s="137">
        <f t="shared" si="10"/>
        <v>4.7200000000000002E-5</v>
      </c>
      <c r="D47" s="137">
        <f t="shared" si="11"/>
        <v>4.2700000000000001E-5</v>
      </c>
      <c r="E47" s="137">
        <f t="shared" si="12"/>
        <v>0</v>
      </c>
      <c r="F47" s="137">
        <f t="shared" si="13"/>
        <v>0</v>
      </c>
      <c r="G47" s="137">
        <f t="shared" si="14"/>
        <v>4.1999999999999996E-6</v>
      </c>
      <c r="H47" s="137">
        <f t="shared" si="15"/>
        <v>1.039E-4</v>
      </c>
      <c r="I47" s="138"/>
      <c r="J47" s="138">
        <f t="shared" si="16"/>
        <v>78</v>
      </c>
      <c r="K47" s="138">
        <f t="shared" si="17"/>
        <v>1.769E-3</v>
      </c>
      <c r="BX47" s="64">
        <f t="shared" si="43"/>
        <v>78</v>
      </c>
      <c r="BY47" s="122">
        <f>B47</f>
        <v>1.9319000000000001E-3</v>
      </c>
      <c r="BZ47" s="122">
        <f t="shared" si="61"/>
        <v>1.9319000000000001E-3</v>
      </c>
      <c r="CA47" s="122">
        <f t="shared" si="62"/>
        <v>2.0441000000000001E-3</v>
      </c>
      <c r="CB47" s="129">
        <f>C47</f>
        <v>4.7200000000000002E-5</v>
      </c>
      <c r="CC47" s="122">
        <f t="shared" si="63"/>
        <v>4.7200000000000002E-5</v>
      </c>
      <c r="CD47" s="122">
        <f t="shared" si="64"/>
        <v>5.9700000000000001E-5</v>
      </c>
      <c r="CE47" s="129">
        <f>D47</f>
        <v>4.2700000000000001E-5</v>
      </c>
      <c r="CF47" s="122">
        <f t="shared" si="65"/>
        <v>4.2700000000000001E-5</v>
      </c>
      <c r="CG47" s="122">
        <f t="shared" si="66"/>
        <v>5.5000000000000002E-5</v>
      </c>
      <c r="CH47" s="129">
        <f>E47</f>
        <v>0</v>
      </c>
      <c r="CI47" s="122">
        <f t="shared" si="67"/>
        <v>0</v>
      </c>
      <c r="CJ47" s="122">
        <f t="shared" si="68"/>
        <v>0</v>
      </c>
      <c r="CK47" s="129">
        <f>F47</f>
        <v>0</v>
      </c>
      <c r="CL47" s="122">
        <f t="shared" si="69"/>
        <v>0</v>
      </c>
      <c r="CM47" s="122">
        <f t="shared" si="70"/>
        <v>0</v>
      </c>
      <c r="CN47" s="129">
        <f>G47</f>
        <v>4.1999999999999996E-6</v>
      </c>
      <c r="CO47" s="122">
        <f t="shared" si="71"/>
        <v>4.1999999999999996E-6</v>
      </c>
      <c r="CP47" s="122">
        <f t="shared" si="72"/>
        <v>2.3262000000000001E-3</v>
      </c>
      <c r="CQ47" s="129">
        <f>H47</f>
        <v>1.039E-4</v>
      </c>
      <c r="CR47" s="122">
        <f t="shared" si="73"/>
        <v>1.039E-4</v>
      </c>
      <c r="CS47" s="122">
        <f t="shared" si="74"/>
        <v>4.3869999999999998E-4</v>
      </c>
      <c r="CT47" s="141">
        <f>J47</f>
        <v>78</v>
      </c>
      <c r="CU47" s="122">
        <f t="shared" si="57"/>
        <v>1.9999999999999999E-7</v>
      </c>
      <c r="CV47" s="122">
        <f t="shared" si="58"/>
        <v>1.7634400000000001E-2</v>
      </c>
      <c r="CW47" s="141">
        <f>K47</f>
        <v>1.769E-3</v>
      </c>
      <c r="CX47" s="122">
        <f>B47</f>
        <v>1.9319000000000001E-3</v>
      </c>
      <c r="CY47" s="122">
        <f t="shared" si="59"/>
        <v>1.12554E-2</v>
      </c>
      <c r="DF47" s="64">
        <f t="shared" si="44"/>
        <v>78</v>
      </c>
      <c r="DG47" s="137">
        <f t="shared" si="45"/>
        <v>1.9319000000000001E-3</v>
      </c>
      <c r="DH47" s="137">
        <f t="shared" si="46"/>
        <v>4.7200000000000002E-5</v>
      </c>
      <c r="DI47" s="137">
        <f t="shared" si="47"/>
        <v>4.2700000000000001E-5</v>
      </c>
      <c r="DJ47" s="137">
        <f t="shared" si="48"/>
        <v>0</v>
      </c>
      <c r="DK47" s="137">
        <f t="shared" si="49"/>
        <v>0</v>
      </c>
      <c r="DL47" s="137">
        <f t="shared" si="50"/>
        <v>4.1999999999999996E-6</v>
      </c>
      <c r="DM47" s="137">
        <f t="shared" si="51"/>
        <v>1.039E-4</v>
      </c>
      <c r="DN47" s="137"/>
      <c r="DO47" s="137">
        <f t="shared" si="52"/>
        <v>78</v>
      </c>
      <c r="DP47" s="137">
        <f t="shared" si="53"/>
        <v>1.7689749124792083E-3</v>
      </c>
      <c r="DQ47" s="32"/>
      <c r="DR47" s="64">
        <f t="shared" si="54"/>
        <v>78</v>
      </c>
      <c r="DS47" s="137">
        <f>ROUND(EE47 / EE$3, 7)</f>
        <v>1.9319000000000001E-3</v>
      </c>
      <c r="DT47" s="137">
        <f>ROUND(EF47 / EF$3, 7)</f>
        <v>4.7200000000000002E-5</v>
      </c>
      <c r="DU47" s="137">
        <f>ROUND(EG47 / EG$3, 7)</f>
        <v>4.2700000000000001E-5</v>
      </c>
      <c r="DV47" s="137">
        <f>ROUND(EH47 / EH$3, 7)</f>
        <v>0</v>
      </c>
      <c r="DW47" s="137">
        <f>ROUND(EI47 / EI$3, 7)</f>
        <v>0</v>
      </c>
      <c r="DX47" s="137">
        <f>ROUND(EJ47 / EJ$3, 7)</f>
        <v>4.1999999999999996E-6</v>
      </c>
      <c r="DY47" s="137">
        <f>ROUND(EK47 / EK$3, 7)</f>
        <v>1.039E-4</v>
      </c>
      <c r="DZ47" s="137"/>
      <c r="EA47" s="137">
        <f t="shared" si="75"/>
        <v>1.9999999999999999E-7</v>
      </c>
      <c r="EB47" s="137">
        <f t="shared" si="60"/>
        <v>8.8000000000000004E-6</v>
      </c>
      <c r="ED47" s="64">
        <f t="shared" si="55"/>
        <v>78</v>
      </c>
      <c r="EE47" s="137">
        <f>FC47 * EQ47</f>
        <v>1.7689749124792083E-3</v>
      </c>
      <c r="EF47" s="137">
        <f>FD47 * ER47</f>
        <v>5.6784779139078332E-5</v>
      </c>
      <c r="EG47" s="137">
        <f>FE47 * ES47</f>
        <v>4.4110608488707978E-5</v>
      </c>
      <c r="EH47" s="137">
        <f>FF47 * ET47</f>
        <v>0</v>
      </c>
      <c r="EI47" s="137">
        <f>FG47 * EU47</f>
        <v>0</v>
      </c>
      <c r="EJ47" s="137">
        <f>FH47 * EV47</f>
        <v>2.75590266375874E-3</v>
      </c>
      <c r="EK47" s="137">
        <f>FI47 * EW47</f>
        <v>2.0582821885819586E-4</v>
      </c>
      <c r="EL47" s="137"/>
      <c r="EM47" s="137">
        <f>FJ47 * EY47</f>
        <v>4.102742034337189E-4</v>
      </c>
      <c r="EN47" s="137">
        <f>FK47 * EZ47</f>
        <v>9.3500716566445544E-3</v>
      </c>
      <c r="EP47" s="64">
        <f t="shared" si="56"/>
        <v>78</v>
      </c>
      <c r="EQ47" s="131">
        <f>IFERROR('TLF GC - r0'!CQ47 / 'TLF GC - r0'!CP47, EQ48)</f>
        <v>0.86540527003532519</v>
      </c>
      <c r="ER47" s="131">
        <f>IFERROR('TLF GC - r0'!CS47 / 'TLF GC - r0'!CR47, ER48)</f>
        <v>0.95116882980030704</v>
      </c>
      <c r="ES47" s="131">
        <f>IFERROR('TLF GC - r0'!CU47 / 'TLF GC - r0'!CT47, ES48)</f>
        <v>0.80201106343105411</v>
      </c>
      <c r="ET47" s="131">
        <f>IFERROR('TLF GC - r0'!CW47 / 'TLF GC - r0'!CV47, ET48)</f>
        <v>0</v>
      </c>
      <c r="EU47" s="131">
        <f>IFERROR('TLF GC - r0'!CY47 / 'TLF GC - r0'!CX47, EU48)</f>
        <v>0</v>
      </c>
      <c r="EV47" s="131">
        <f>IFERROR('TLF GC - r0'!DA47 / 'TLF GC - r0'!CZ47, EV48)</f>
        <v>1.1847230090958387</v>
      </c>
      <c r="EW47" s="131">
        <f>IFERROR('TLF GC - r0'!DC47 / 'TLF GC - r0'!DB47, EW48)</f>
        <v>0.46917761307999967</v>
      </c>
      <c r="EX47" s="131"/>
      <c r="EY47" s="131">
        <f>IFERROR('TLF GC - r0'!DE47 / 'TLF GC - r0'!DD47, EY48)</f>
        <v>0.76557977875297434</v>
      </c>
      <c r="EZ47" s="131">
        <f>IFERROR('TLF GC - r0'!DG47 / 'TLF GC - r0'!DF47, EZ48)</f>
        <v>0.53021773673300787</v>
      </c>
      <c r="FB47" s="132">
        <f>'FF - r0'!A47</f>
        <v>78</v>
      </c>
      <c r="FC47" s="130">
        <f>'FF - r0'!B47</f>
        <v>2.0441000000000001E-3</v>
      </c>
      <c r="FD47" s="130">
        <f>'FF - r0'!C47</f>
        <v>5.9700000000000001E-5</v>
      </c>
      <c r="FE47" s="130">
        <f>'FF - r0'!D47</f>
        <v>5.5000000000000002E-5</v>
      </c>
      <c r="FF47" s="130">
        <f>'FF - r0'!E47</f>
        <v>0</v>
      </c>
      <c r="FG47" s="130">
        <f>'FF - r0'!F47</f>
        <v>0</v>
      </c>
      <c r="FH47" s="130">
        <f>'FF - r0'!G47</f>
        <v>2.3262000000000001E-3</v>
      </c>
      <c r="FI47" s="130">
        <f>'FF - r0'!H47</f>
        <v>4.3869999999999998E-4</v>
      </c>
      <c r="FJ47" s="130">
        <f>'FF - r0'!I47</f>
        <v>5.3589999999999996E-4</v>
      </c>
      <c r="FK47" s="130">
        <f>'FF - r0'!J47</f>
        <v>1.7634400000000001E-2</v>
      </c>
      <c r="FL47" s="130">
        <f>'FF - r0'!K47</f>
        <v>1.12554E-2</v>
      </c>
    </row>
    <row r="48" spans="1:168" x14ac:dyDescent="0.45">
      <c r="A48" s="63">
        <f t="shared" si="41"/>
        <v>80</v>
      </c>
      <c r="B48" s="137">
        <f t="shared" si="42"/>
        <v>1.7511E-3</v>
      </c>
      <c r="C48" s="137">
        <f t="shared" si="10"/>
        <v>5.5500000000000001E-5</v>
      </c>
      <c r="D48" s="137">
        <f t="shared" si="11"/>
        <v>4.18E-5</v>
      </c>
      <c r="E48" s="137">
        <f t="shared" si="12"/>
        <v>0</v>
      </c>
      <c r="F48" s="137">
        <f t="shared" si="13"/>
        <v>0</v>
      </c>
      <c r="G48" s="137">
        <f t="shared" si="14"/>
        <v>5.0000000000000004E-6</v>
      </c>
      <c r="H48" s="137">
        <f t="shared" si="15"/>
        <v>9.4900000000000003E-5</v>
      </c>
      <c r="I48" s="138"/>
      <c r="J48" s="138">
        <f t="shared" si="16"/>
        <v>80</v>
      </c>
      <c r="K48" s="138">
        <f t="shared" si="17"/>
        <v>1.6034000000000001E-3</v>
      </c>
      <c r="BX48" s="64">
        <f t="shared" si="43"/>
        <v>80</v>
      </c>
      <c r="BY48" s="122">
        <f>B48</f>
        <v>1.7511E-3</v>
      </c>
      <c r="BZ48" s="122">
        <f t="shared" si="61"/>
        <v>1.7511E-3</v>
      </c>
      <c r="CA48" s="122">
        <f t="shared" si="62"/>
        <v>1.8536E-3</v>
      </c>
      <c r="CB48" s="129">
        <f>C48</f>
        <v>5.5500000000000001E-5</v>
      </c>
      <c r="CC48" s="122">
        <f t="shared" si="63"/>
        <v>5.5500000000000001E-5</v>
      </c>
      <c r="CD48" s="122">
        <f t="shared" si="64"/>
        <v>5.6900000000000001E-5</v>
      </c>
      <c r="CE48" s="129">
        <f>D48</f>
        <v>4.18E-5</v>
      </c>
      <c r="CF48" s="122">
        <f t="shared" si="65"/>
        <v>4.18E-5</v>
      </c>
      <c r="CG48" s="122">
        <f t="shared" si="66"/>
        <v>5.1999999999999997E-5</v>
      </c>
      <c r="CH48" s="129">
        <f>E48</f>
        <v>0</v>
      </c>
      <c r="CI48" s="122">
        <f t="shared" si="67"/>
        <v>0</v>
      </c>
      <c r="CJ48" s="122">
        <f t="shared" si="68"/>
        <v>0</v>
      </c>
      <c r="CK48" s="129">
        <f>F48</f>
        <v>0</v>
      </c>
      <c r="CL48" s="122">
        <f t="shared" si="69"/>
        <v>0</v>
      </c>
      <c r="CM48" s="122">
        <f t="shared" si="70"/>
        <v>0</v>
      </c>
      <c r="CN48" s="129">
        <f>G48</f>
        <v>5.0000000000000004E-6</v>
      </c>
      <c r="CO48" s="122">
        <f t="shared" si="71"/>
        <v>5.0000000000000004E-6</v>
      </c>
      <c r="CP48" s="122">
        <f t="shared" si="72"/>
        <v>2.2200000000000002E-3</v>
      </c>
      <c r="CQ48" s="129">
        <f>H48</f>
        <v>9.4900000000000003E-5</v>
      </c>
      <c r="CR48" s="122">
        <f t="shared" si="73"/>
        <v>9.4900000000000003E-5</v>
      </c>
      <c r="CS48" s="122">
        <f t="shared" si="74"/>
        <v>4.0969999999999998E-4</v>
      </c>
      <c r="CT48" s="141">
        <f>J48</f>
        <v>80</v>
      </c>
      <c r="CU48" s="122">
        <f t="shared" si="57"/>
        <v>9.9999999999999995E-8</v>
      </c>
      <c r="CV48" s="122">
        <f t="shared" si="58"/>
        <v>1.71655E-2</v>
      </c>
      <c r="CW48" s="141">
        <f>K48</f>
        <v>1.6034000000000001E-3</v>
      </c>
      <c r="CX48" s="122">
        <f>B48</f>
        <v>1.7511E-3</v>
      </c>
      <c r="CY48" s="122">
        <f t="shared" si="59"/>
        <v>1.10414E-2</v>
      </c>
      <c r="DF48" s="64">
        <f t="shared" si="44"/>
        <v>80</v>
      </c>
      <c r="DG48" s="137">
        <f t="shared" si="45"/>
        <v>1.7511E-3</v>
      </c>
      <c r="DH48" s="137">
        <f t="shared" si="46"/>
        <v>5.5500000000000001E-5</v>
      </c>
      <c r="DI48" s="137">
        <f t="shared" si="47"/>
        <v>4.18E-5</v>
      </c>
      <c r="DJ48" s="137">
        <f t="shared" si="48"/>
        <v>0</v>
      </c>
      <c r="DK48" s="137">
        <f t="shared" si="49"/>
        <v>0</v>
      </c>
      <c r="DL48" s="137">
        <f t="shared" si="50"/>
        <v>5.0000000000000004E-6</v>
      </c>
      <c r="DM48" s="137">
        <f t="shared" si="51"/>
        <v>9.4900000000000003E-5</v>
      </c>
      <c r="DN48" s="137"/>
      <c r="DO48" s="137">
        <f t="shared" si="52"/>
        <v>80</v>
      </c>
      <c r="DP48" s="137">
        <f t="shared" si="53"/>
        <v>1.6033656548099069E-3</v>
      </c>
      <c r="DQ48" s="32"/>
      <c r="DR48" s="64">
        <f t="shared" si="54"/>
        <v>80</v>
      </c>
      <c r="DS48" s="137">
        <f>ROUND(EE48 / EE$3, 7)</f>
        <v>1.7511E-3</v>
      </c>
      <c r="DT48" s="137">
        <f>ROUND(EF48 / EF$3, 7)</f>
        <v>5.5500000000000001E-5</v>
      </c>
      <c r="DU48" s="137">
        <f>ROUND(EG48 / EG$3, 7)</f>
        <v>4.18E-5</v>
      </c>
      <c r="DV48" s="137">
        <f>ROUND(EH48 / EH$3, 7)</f>
        <v>0</v>
      </c>
      <c r="DW48" s="137">
        <f>ROUND(EI48 / EI$3, 7)</f>
        <v>0</v>
      </c>
      <c r="DX48" s="137">
        <f>ROUND(EJ48 / EJ$3, 7)</f>
        <v>5.0000000000000004E-6</v>
      </c>
      <c r="DY48" s="137">
        <f>ROUND(EK48 / EK$3, 7)</f>
        <v>9.4900000000000003E-5</v>
      </c>
      <c r="DZ48" s="137"/>
      <c r="EA48" s="137">
        <f t="shared" si="75"/>
        <v>9.9999999999999995E-8</v>
      </c>
      <c r="EB48" s="137">
        <f t="shared" si="60"/>
        <v>1.27E-5</v>
      </c>
      <c r="ED48" s="64">
        <f t="shared" si="55"/>
        <v>80</v>
      </c>
      <c r="EE48" s="137">
        <f>FC48 * EQ48</f>
        <v>1.6033656548099069E-3</v>
      </c>
      <c r="EF48" s="137">
        <f>FD48 * ER48</f>
        <v>6.6770877371357288E-5</v>
      </c>
      <c r="EG48" s="137">
        <f>FE48 * ES48</f>
        <v>4.3157781258226881E-5</v>
      </c>
      <c r="EH48" s="137">
        <f>FF48 * ET48</f>
        <v>0</v>
      </c>
      <c r="EI48" s="137">
        <f>FG48 * EU48</f>
        <v>0</v>
      </c>
      <c r="EJ48" s="137">
        <f>FH48 * EV48</f>
        <v>3.2517692532455199E-3</v>
      </c>
      <c r="EK48" s="137">
        <f>FI48 * EW48</f>
        <v>1.8806425247056141E-4</v>
      </c>
      <c r="EL48" s="137"/>
      <c r="EM48" s="137">
        <f>FJ48 * EY48</f>
        <v>3.4877132642548674E-4</v>
      </c>
      <c r="EN48" s="137">
        <f>FK48 * EZ48</f>
        <v>1.354202244913977E-2</v>
      </c>
      <c r="EP48" s="64">
        <f t="shared" si="56"/>
        <v>80</v>
      </c>
      <c r="EQ48" s="131">
        <f>IFERROR('TLF GC - r0'!CQ48 / 'TLF GC - r0'!CP48, EQ49)</f>
        <v>0.86500089275458936</v>
      </c>
      <c r="ER48" s="131">
        <f>IFERROR('TLF GC - r0'!CS48 / 'TLF GC - r0'!CR48, ER49)</f>
        <v>1.1734776339430104</v>
      </c>
      <c r="ES48" s="131">
        <f>IFERROR('TLF GC - r0'!CU48 / 'TLF GC - r0'!CT48, ES49)</f>
        <v>0.82995733188897858</v>
      </c>
      <c r="ET48" s="131">
        <f>IFERROR('TLF GC - r0'!CW48 / 'TLF GC - r0'!CV48, ET49)</f>
        <v>0</v>
      </c>
      <c r="EU48" s="131">
        <f>IFERROR('TLF GC - r0'!CY48 / 'TLF GC - r0'!CX48, EU49)</f>
        <v>0</v>
      </c>
      <c r="EV48" s="131">
        <f>IFERROR('TLF GC - r0'!DA48 / 'TLF GC - r0'!CZ48, EV49)</f>
        <v>1.4647609248853692</v>
      </c>
      <c r="EW48" s="131">
        <f>IFERROR('TLF GC - r0'!DC48 / 'TLF GC - r0'!DB48, EW49)</f>
        <v>0.45902917371384283</v>
      </c>
      <c r="EX48" s="131"/>
      <c r="EY48" s="131">
        <f>IFERROR('TLF GC - r0'!DE48 / 'TLF GC - r0'!DD48, EY49)</f>
        <v>0.74444253239164726</v>
      </c>
      <c r="EZ48" s="131">
        <f>IFERROR('TLF GC - r0'!DG48 / 'TLF GC - r0'!DF48, EZ49)</f>
        <v>0.78890929184350989</v>
      </c>
      <c r="FB48" s="132">
        <f>'FF - r0'!A48</f>
        <v>80</v>
      </c>
      <c r="FC48" s="130">
        <f>'FF - r0'!B48</f>
        <v>1.8536E-3</v>
      </c>
      <c r="FD48" s="130">
        <f>'FF - r0'!C48</f>
        <v>5.6900000000000001E-5</v>
      </c>
      <c r="FE48" s="130">
        <f>'FF - r0'!D48</f>
        <v>5.1999999999999997E-5</v>
      </c>
      <c r="FF48" s="130">
        <f>'FF - r0'!E48</f>
        <v>0</v>
      </c>
      <c r="FG48" s="130">
        <f>'FF - r0'!F48</f>
        <v>0</v>
      </c>
      <c r="FH48" s="130">
        <f>'FF - r0'!G48</f>
        <v>2.2200000000000002E-3</v>
      </c>
      <c r="FI48" s="130">
        <f>'FF - r0'!H48</f>
        <v>4.0969999999999998E-4</v>
      </c>
      <c r="FJ48" s="130">
        <f>'FF - r0'!I48</f>
        <v>4.685E-4</v>
      </c>
      <c r="FK48" s="130">
        <f>'FF - r0'!J48</f>
        <v>1.71655E-2</v>
      </c>
      <c r="FL48" s="130">
        <f>'FF - r0'!K48</f>
        <v>1.10414E-2</v>
      </c>
    </row>
    <row r="49" spans="1:168" x14ac:dyDescent="0.45">
      <c r="A49" s="63">
        <f t="shared" si="41"/>
        <v>82</v>
      </c>
      <c r="B49" s="137">
        <f t="shared" si="42"/>
        <v>1.6191999999999999E-3</v>
      </c>
      <c r="C49" s="137">
        <f t="shared" si="10"/>
        <v>5.7000000000000003E-5</v>
      </c>
      <c r="D49" s="137">
        <f t="shared" si="11"/>
        <v>4.1E-5</v>
      </c>
      <c r="E49" s="137">
        <f t="shared" si="12"/>
        <v>0</v>
      </c>
      <c r="F49" s="137">
        <f t="shared" si="13"/>
        <v>0</v>
      </c>
      <c r="G49" s="137">
        <f t="shared" si="14"/>
        <v>8.8000000000000004E-6</v>
      </c>
      <c r="H49" s="137">
        <f t="shared" si="15"/>
        <v>9.5600000000000006E-5</v>
      </c>
      <c r="I49" s="138"/>
      <c r="J49" s="138">
        <f t="shared" si="16"/>
        <v>82</v>
      </c>
      <c r="K49" s="138">
        <f t="shared" si="17"/>
        <v>1.4825999999999999E-3</v>
      </c>
      <c r="BX49" s="64">
        <f t="shared" si="43"/>
        <v>82</v>
      </c>
      <c r="BY49" s="122">
        <f>B49</f>
        <v>1.6191999999999999E-3</v>
      </c>
      <c r="BZ49" s="122">
        <f t="shared" si="61"/>
        <v>1.6191999999999999E-3</v>
      </c>
      <c r="CA49" s="122">
        <f t="shared" si="62"/>
        <v>1.6964E-3</v>
      </c>
      <c r="CB49" s="129">
        <f>C49</f>
        <v>5.7000000000000003E-5</v>
      </c>
      <c r="CC49" s="122">
        <f t="shared" si="63"/>
        <v>5.7000000000000003E-5</v>
      </c>
      <c r="CD49" s="122">
        <f t="shared" si="64"/>
        <v>5.4700000000000001E-5</v>
      </c>
      <c r="CE49" s="129">
        <f>D49</f>
        <v>4.1E-5</v>
      </c>
      <c r="CF49" s="122">
        <f t="shared" si="65"/>
        <v>4.1E-5</v>
      </c>
      <c r="CG49" s="122">
        <f t="shared" si="66"/>
        <v>4.9599999999999999E-5</v>
      </c>
      <c r="CH49" s="129">
        <f>E49</f>
        <v>0</v>
      </c>
      <c r="CI49" s="122">
        <f t="shared" si="67"/>
        <v>0</v>
      </c>
      <c r="CJ49" s="122">
        <f t="shared" si="68"/>
        <v>0</v>
      </c>
      <c r="CK49" s="129">
        <f>F49</f>
        <v>0</v>
      </c>
      <c r="CL49" s="122">
        <f t="shared" si="69"/>
        <v>0</v>
      </c>
      <c r="CM49" s="122">
        <f t="shared" si="70"/>
        <v>0</v>
      </c>
      <c r="CN49" s="129">
        <f>G49</f>
        <v>8.8000000000000004E-6</v>
      </c>
      <c r="CO49" s="122">
        <f t="shared" si="71"/>
        <v>8.8000000000000004E-6</v>
      </c>
      <c r="CP49" s="122">
        <f t="shared" si="72"/>
        <v>2.1150000000000001E-3</v>
      </c>
      <c r="CQ49" s="129">
        <f>H49</f>
        <v>9.5600000000000006E-5</v>
      </c>
      <c r="CR49" s="122">
        <f t="shared" si="73"/>
        <v>9.5600000000000006E-5</v>
      </c>
      <c r="CS49" s="122">
        <f t="shared" si="74"/>
        <v>3.8309999999999999E-4</v>
      </c>
      <c r="CT49" s="141">
        <f>J49</f>
        <v>82</v>
      </c>
      <c r="CU49" s="122">
        <f t="shared" si="57"/>
        <v>1.9999999999999999E-7</v>
      </c>
      <c r="CV49" s="122">
        <f t="shared" si="58"/>
        <v>1.6696699999999998E-2</v>
      </c>
      <c r="CW49" s="141">
        <f>K49</f>
        <v>1.4825999999999999E-3</v>
      </c>
      <c r="CX49" s="122">
        <f>B49</f>
        <v>1.6191999999999999E-3</v>
      </c>
      <c r="CY49" s="122">
        <f t="shared" si="59"/>
        <v>1.0827399999999999E-2</v>
      </c>
      <c r="DF49" s="64">
        <f t="shared" si="44"/>
        <v>82</v>
      </c>
      <c r="DG49" s="137">
        <f t="shared" si="45"/>
        <v>1.6191999999999999E-3</v>
      </c>
      <c r="DH49" s="137">
        <f t="shared" si="46"/>
        <v>5.7000000000000003E-5</v>
      </c>
      <c r="DI49" s="137">
        <f t="shared" si="47"/>
        <v>4.1E-5</v>
      </c>
      <c r="DJ49" s="137">
        <f t="shared" si="48"/>
        <v>0</v>
      </c>
      <c r="DK49" s="137">
        <f t="shared" si="49"/>
        <v>0</v>
      </c>
      <c r="DL49" s="137">
        <f t="shared" si="50"/>
        <v>8.8000000000000004E-6</v>
      </c>
      <c r="DM49" s="137">
        <f t="shared" si="51"/>
        <v>9.5600000000000006E-5</v>
      </c>
      <c r="DN49" s="137"/>
      <c r="DO49" s="137">
        <f t="shared" si="52"/>
        <v>82</v>
      </c>
      <c r="DP49" s="137">
        <f t="shared" si="53"/>
        <v>1.4825705283695899E-3</v>
      </c>
      <c r="DQ49" s="32"/>
      <c r="DR49" s="64">
        <f t="shared" si="54"/>
        <v>82</v>
      </c>
      <c r="DS49" s="137">
        <f>ROUND(EE49 / EE$3, 7)</f>
        <v>1.6191999999999999E-3</v>
      </c>
      <c r="DT49" s="137">
        <f>ROUND(EF49 / EF$3, 7)</f>
        <v>5.7000000000000003E-5</v>
      </c>
      <c r="DU49" s="137">
        <f>ROUND(EG49 / EG$3, 7)</f>
        <v>4.1E-5</v>
      </c>
      <c r="DV49" s="137">
        <f>ROUND(EH49 / EH$3, 7)</f>
        <v>0</v>
      </c>
      <c r="DW49" s="137">
        <f>ROUND(EI49 / EI$3, 7)</f>
        <v>0</v>
      </c>
      <c r="DX49" s="137">
        <f>ROUND(EJ49 / EJ$3, 7)</f>
        <v>8.8000000000000004E-6</v>
      </c>
      <c r="DY49" s="137">
        <f>ROUND(EK49 / EK$3, 7)</f>
        <v>9.5600000000000006E-5</v>
      </c>
      <c r="DZ49" s="137"/>
      <c r="EA49" s="137">
        <f t="shared" si="75"/>
        <v>1.9999999999999999E-7</v>
      </c>
      <c r="EB49" s="137">
        <f t="shared" si="60"/>
        <v>1.27E-5</v>
      </c>
      <c r="ED49" s="64">
        <f t="shared" si="55"/>
        <v>82</v>
      </c>
      <c r="EE49" s="137">
        <f>FC49 * EQ49</f>
        <v>1.4825705283695899E-3</v>
      </c>
      <c r="EF49" s="137">
        <f>FD49 * ER49</f>
        <v>6.8491058502084069E-5</v>
      </c>
      <c r="EG49" s="137">
        <f>FE49 * ES49</f>
        <v>4.2357857739723704E-5</v>
      </c>
      <c r="EH49" s="137">
        <f>FF49 * ET49</f>
        <v>0</v>
      </c>
      <c r="EI49" s="137">
        <f>FG49 * EU49</f>
        <v>0</v>
      </c>
      <c r="EJ49" s="137">
        <f>FH49 * EV49</f>
        <v>5.7349563886253015E-3</v>
      </c>
      <c r="EK49" s="137">
        <f>FI49 * EW49</f>
        <v>1.8941455851702825E-4</v>
      </c>
      <c r="EL49" s="137"/>
      <c r="EM49" s="137">
        <f>FJ49 * EY49</f>
        <v>3.914002152454311E-4</v>
      </c>
      <c r="EN49" s="137">
        <f>FK49 * EZ49</f>
        <v>1.3606253225126324E-2</v>
      </c>
      <c r="EP49" s="64">
        <f t="shared" si="56"/>
        <v>82</v>
      </c>
      <c r="EQ49" s="131">
        <f>IFERROR('TLF GC - r0'!CQ49 / 'TLF GC - r0'!CP49, EQ50)</f>
        <v>0.87395103063522162</v>
      </c>
      <c r="ER49" s="131">
        <f>IFERROR('TLF GC - r0'!CS49 / 'TLF GC - r0'!CR49, ER50)</f>
        <v>1.2521217276432188</v>
      </c>
      <c r="ES49" s="131">
        <f>IFERROR('TLF GC - r0'!CU49 / 'TLF GC - r0'!CT49, ES50)</f>
        <v>0.85398906733313917</v>
      </c>
      <c r="ET49" s="131">
        <f>IFERROR('TLF GC - r0'!CW49 / 'TLF GC - r0'!CV49, ET50)</f>
        <v>0</v>
      </c>
      <c r="EU49" s="131">
        <f>IFERROR('TLF GC - r0'!CY49 / 'TLF GC - r0'!CX49, EU50)</f>
        <v>0</v>
      </c>
      <c r="EV49" s="131">
        <f>IFERROR('TLF GC - r0'!DA49 / 'TLF GC - r0'!CZ49, EV50)</f>
        <v>2.7115633043145633</v>
      </c>
      <c r="EW49" s="131">
        <f>IFERROR('TLF GC - r0'!DC49 / 'TLF GC - r0'!DB49, EW50)</f>
        <v>0.49442589015147026</v>
      </c>
      <c r="EX49" s="131"/>
      <c r="EY49" s="131">
        <f>IFERROR('TLF GC - r0'!DE49 / 'TLF GC - r0'!DD49, EY50)</f>
        <v>0.90018448768498416</v>
      </c>
      <c r="EZ49" s="131">
        <f>IFERROR('TLF GC - r0'!DG49 / 'TLF GC - r0'!DF49, EZ50)</f>
        <v>0.81490673157727733</v>
      </c>
      <c r="FB49" s="132">
        <f>'FF - r0'!A49</f>
        <v>82</v>
      </c>
      <c r="FC49" s="130">
        <f>'FF - r0'!B49</f>
        <v>1.6964E-3</v>
      </c>
      <c r="FD49" s="130">
        <f>'FF - r0'!C49</f>
        <v>5.4700000000000001E-5</v>
      </c>
      <c r="FE49" s="130">
        <f>'FF - r0'!D49</f>
        <v>4.9599999999999999E-5</v>
      </c>
      <c r="FF49" s="130">
        <f>'FF - r0'!E49</f>
        <v>0</v>
      </c>
      <c r="FG49" s="130">
        <f>'FF - r0'!F49</f>
        <v>0</v>
      </c>
      <c r="FH49" s="130">
        <f>'FF - r0'!G49</f>
        <v>2.1150000000000001E-3</v>
      </c>
      <c r="FI49" s="130">
        <f>'FF - r0'!H49</f>
        <v>3.8309999999999999E-4</v>
      </c>
      <c r="FJ49" s="130">
        <f>'FF - r0'!I49</f>
        <v>4.348E-4</v>
      </c>
      <c r="FK49" s="130">
        <f>'FF - r0'!J49</f>
        <v>1.6696699999999998E-2</v>
      </c>
      <c r="FL49" s="130">
        <f>'FF - r0'!K49</f>
        <v>1.0827399999999999E-2</v>
      </c>
    </row>
    <row r="50" spans="1:168" x14ac:dyDescent="0.45">
      <c r="A50" s="63">
        <f t="shared" si="41"/>
        <v>84</v>
      </c>
      <c r="B50" s="137">
        <f t="shared" si="42"/>
        <v>1.5471E-3</v>
      </c>
      <c r="C50" s="137">
        <f t="shared" si="10"/>
        <v>5.4500000000000003E-5</v>
      </c>
      <c r="D50" s="137">
        <f t="shared" si="11"/>
        <v>4.2799999999999997E-5</v>
      </c>
      <c r="E50" s="137">
        <f t="shared" si="12"/>
        <v>0</v>
      </c>
      <c r="F50" s="137">
        <f t="shared" si="13"/>
        <v>0</v>
      </c>
      <c r="G50" s="137">
        <f t="shared" si="14"/>
        <v>3.9999999999999998E-6</v>
      </c>
      <c r="H50" s="137">
        <f t="shared" si="15"/>
        <v>9.2399999999999996E-5</v>
      </c>
      <c r="I50" s="138"/>
      <c r="J50" s="138">
        <f t="shared" si="16"/>
        <v>84</v>
      </c>
      <c r="K50" s="138">
        <f t="shared" si="17"/>
        <v>1.4166000000000001E-3</v>
      </c>
      <c r="BX50" s="64">
        <f t="shared" si="43"/>
        <v>84</v>
      </c>
      <c r="BY50" s="122">
        <f>B50</f>
        <v>1.5471E-3</v>
      </c>
      <c r="BZ50" s="122">
        <f t="shared" si="61"/>
        <v>1.5471E-3</v>
      </c>
      <c r="CA50" s="122">
        <f t="shared" si="62"/>
        <v>1.5612E-3</v>
      </c>
      <c r="CB50" s="129">
        <f>C50</f>
        <v>5.4500000000000003E-5</v>
      </c>
      <c r="CC50" s="122">
        <f t="shared" si="63"/>
        <v>5.4500000000000003E-5</v>
      </c>
      <c r="CD50" s="122">
        <f t="shared" si="64"/>
        <v>5.2800000000000003E-5</v>
      </c>
      <c r="CE50" s="129">
        <f>D50</f>
        <v>4.2799999999999997E-5</v>
      </c>
      <c r="CF50" s="122">
        <f t="shared" si="65"/>
        <v>4.2799999999999997E-5</v>
      </c>
      <c r="CG50" s="122">
        <f t="shared" si="66"/>
        <v>4.7700000000000001E-5</v>
      </c>
      <c r="CH50" s="129">
        <f>E50</f>
        <v>0</v>
      </c>
      <c r="CI50" s="122">
        <f t="shared" si="67"/>
        <v>0</v>
      </c>
      <c r="CJ50" s="122">
        <f t="shared" si="68"/>
        <v>0</v>
      </c>
      <c r="CK50" s="129">
        <f>F50</f>
        <v>0</v>
      </c>
      <c r="CL50" s="122">
        <f t="shared" si="69"/>
        <v>0</v>
      </c>
      <c r="CM50" s="122">
        <f t="shared" si="70"/>
        <v>0</v>
      </c>
      <c r="CN50" s="129">
        <f>G50</f>
        <v>3.9999999999999998E-6</v>
      </c>
      <c r="CO50" s="122">
        <f t="shared" si="71"/>
        <v>3.9999999999999998E-6</v>
      </c>
      <c r="CP50" s="122">
        <f t="shared" si="72"/>
        <v>2.0079E-3</v>
      </c>
      <c r="CQ50" s="129">
        <f>H50</f>
        <v>9.2399999999999996E-5</v>
      </c>
      <c r="CR50" s="122">
        <f t="shared" si="73"/>
        <v>9.2399999999999996E-5</v>
      </c>
      <c r="CS50" s="122">
        <f t="shared" si="74"/>
        <v>3.612E-4</v>
      </c>
      <c r="CT50" s="141">
        <f>J50</f>
        <v>84</v>
      </c>
      <c r="CU50" s="122">
        <f t="shared" si="57"/>
        <v>9.9999999999999995E-8</v>
      </c>
      <c r="CV50" s="122">
        <f t="shared" si="58"/>
        <v>1.6227800000000001E-2</v>
      </c>
      <c r="CW50" s="141">
        <f>K50</f>
        <v>1.4166000000000001E-3</v>
      </c>
      <c r="CX50" s="122">
        <f>B50</f>
        <v>1.5471E-3</v>
      </c>
      <c r="CY50" s="122">
        <f t="shared" si="59"/>
        <v>1.06134E-2</v>
      </c>
      <c r="DF50" s="64">
        <f t="shared" si="44"/>
        <v>84</v>
      </c>
      <c r="DG50" s="137">
        <f t="shared" si="45"/>
        <v>1.5471E-3</v>
      </c>
      <c r="DH50" s="137">
        <f t="shared" si="46"/>
        <v>5.4500000000000003E-5</v>
      </c>
      <c r="DI50" s="137">
        <f t="shared" si="47"/>
        <v>4.2799999999999997E-5</v>
      </c>
      <c r="DJ50" s="137">
        <f t="shared" si="48"/>
        <v>0</v>
      </c>
      <c r="DK50" s="137">
        <f t="shared" si="49"/>
        <v>0</v>
      </c>
      <c r="DL50" s="137">
        <f t="shared" si="50"/>
        <v>3.9999999999999998E-6</v>
      </c>
      <c r="DM50" s="137">
        <f t="shared" si="51"/>
        <v>9.2399999999999996E-5</v>
      </c>
      <c r="DN50" s="137"/>
      <c r="DO50" s="137">
        <f t="shared" si="52"/>
        <v>84</v>
      </c>
      <c r="DP50" s="137">
        <f t="shared" si="53"/>
        <v>1.4166089052817413E-3</v>
      </c>
      <c r="DQ50" s="32"/>
      <c r="DR50" s="64">
        <f t="shared" si="54"/>
        <v>84</v>
      </c>
      <c r="DS50" s="137">
        <f>ROUND(EE50 / EE$3, 7)</f>
        <v>1.5471E-3</v>
      </c>
      <c r="DT50" s="137">
        <f>ROUND(EF50 / EF$3, 7)</f>
        <v>5.4500000000000003E-5</v>
      </c>
      <c r="DU50" s="137">
        <f>ROUND(EG50 / EG$3, 7)</f>
        <v>4.2799999999999997E-5</v>
      </c>
      <c r="DV50" s="137">
        <f>ROUND(EH50 / EH$3, 7)</f>
        <v>0</v>
      </c>
      <c r="DW50" s="137">
        <f>ROUND(EI50 / EI$3, 7)</f>
        <v>0</v>
      </c>
      <c r="DX50" s="137">
        <f>ROUND(EJ50 / EJ$3, 7)</f>
        <v>3.9999999999999998E-6</v>
      </c>
      <c r="DY50" s="137">
        <f>ROUND(EK50 / EK$3, 7)</f>
        <v>9.2399999999999996E-5</v>
      </c>
      <c r="DZ50" s="137"/>
      <c r="EA50" s="137">
        <f t="shared" si="75"/>
        <v>9.9999999999999995E-8</v>
      </c>
      <c r="EB50" s="137">
        <f t="shared" si="60"/>
        <v>1.34E-5</v>
      </c>
      <c r="ED50" s="64">
        <f t="shared" si="55"/>
        <v>84</v>
      </c>
      <c r="EE50" s="137">
        <f>FC50 * EQ50</f>
        <v>1.4166089052817413E-3</v>
      </c>
      <c r="EF50" s="137">
        <f>FD50 * ER50</f>
        <v>6.5476603626816264E-5</v>
      </c>
      <c r="EG50" s="137">
        <f>FE50 * ES50</f>
        <v>4.4211430342766678E-5</v>
      </c>
      <c r="EH50" s="137">
        <f>FF50 * ET50</f>
        <v>0</v>
      </c>
      <c r="EI50" s="137">
        <f>FG50 * EU50</f>
        <v>0</v>
      </c>
      <c r="EJ50" s="137">
        <f>FH50 * EV50</f>
        <v>2.6139666477654989E-3</v>
      </c>
      <c r="EK50" s="137">
        <f>FI50 * EW50</f>
        <v>1.8298778069853844E-4</v>
      </c>
      <c r="EL50" s="137"/>
      <c r="EM50" s="137">
        <f>FJ50 * EY50</f>
        <v>3.6017693328081139E-4</v>
      </c>
      <c r="EN50" s="137">
        <f>FK50 * EZ50</f>
        <v>1.4356340800618971E-2</v>
      </c>
      <c r="EP50" s="64">
        <f t="shared" si="56"/>
        <v>84</v>
      </c>
      <c r="EQ50" s="131">
        <f>IFERROR('TLF GC - r0'!CQ50 / 'TLF GC - r0'!CP50, EQ51)</f>
        <v>0.90738464340362623</v>
      </c>
      <c r="ER50" s="131">
        <f>IFERROR('TLF GC - r0'!CS50 / 'TLF GC - r0'!CR50, ER51)</f>
        <v>1.2400871899018231</v>
      </c>
      <c r="ES50" s="131">
        <f>IFERROR('TLF GC - r0'!CU50 / 'TLF GC - r0'!CT50, ES51)</f>
        <v>0.92686436777288628</v>
      </c>
      <c r="ET50" s="131">
        <f>IFERROR('TLF GC - r0'!CW50 / 'TLF GC - r0'!CV50, ET51)</f>
        <v>0</v>
      </c>
      <c r="EU50" s="131">
        <f>IFERROR('TLF GC - r0'!CY50 / 'TLF GC - r0'!CX50, EU51)</f>
        <v>0</v>
      </c>
      <c r="EV50" s="131">
        <f>IFERROR('TLF GC - r0'!DA50 / 'TLF GC - r0'!CZ50, EV51)</f>
        <v>1.3018410517284222</v>
      </c>
      <c r="EW50" s="131">
        <f>IFERROR('TLF GC - r0'!DC50 / 'TLF GC - r0'!DB50, EW51)</f>
        <v>0.50661068853415958</v>
      </c>
      <c r="EX50" s="131"/>
      <c r="EY50" s="131">
        <f>IFERROR('TLF GC - r0'!DE50 / 'TLF GC - r0'!DD50, EY51)</f>
        <v>0.89797290770583738</v>
      </c>
      <c r="EZ50" s="131">
        <f>IFERROR('TLF GC - r0'!DG50 / 'TLF GC - r0'!DF50, EZ51)</f>
        <v>0.88467572934217642</v>
      </c>
      <c r="FB50" s="132">
        <f>'FF - r0'!A50</f>
        <v>84</v>
      </c>
      <c r="FC50" s="130">
        <f>'FF - r0'!B50</f>
        <v>1.5612E-3</v>
      </c>
      <c r="FD50" s="130">
        <f>'FF - r0'!C50</f>
        <v>5.2800000000000003E-5</v>
      </c>
      <c r="FE50" s="130">
        <f>'FF - r0'!D50</f>
        <v>4.7700000000000001E-5</v>
      </c>
      <c r="FF50" s="130">
        <f>'FF - r0'!E50</f>
        <v>0</v>
      </c>
      <c r="FG50" s="130">
        <f>'FF - r0'!F50</f>
        <v>0</v>
      </c>
      <c r="FH50" s="130">
        <f>'FF - r0'!G50</f>
        <v>2.0079E-3</v>
      </c>
      <c r="FI50" s="130">
        <f>'FF - r0'!H50</f>
        <v>3.612E-4</v>
      </c>
      <c r="FJ50" s="130">
        <f>'FF - r0'!I50</f>
        <v>4.0109999999999999E-4</v>
      </c>
      <c r="FK50" s="130">
        <f>'FF - r0'!J50</f>
        <v>1.6227800000000001E-2</v>
      </c>
      <c r="FL50" s="130">
        <f>'FF - r0'!K50</f>
        <v>1.06134E-2</v>
      </c>
    </row>
    <row r="51" spans="1:168" x14ac:dyDescent="0.45">
      <c r="A51" s="63">
        <f t="shared" si="41"/>
        <v>86</v>
      </c>
      <c r="B51" s="137">
        <f t="shared" si="42"/>
        <v>1.4192E-3</v>
      </c>
      <c r="C51" s="137">
        <f t="shared" si="10"/>
        <v>5.6199999999999997E-5</v>
      </c>
      <c r="D51" s="137">
        <f t="shared" si="11"/>
        <v>3.93E-5</v>
      </c>
      <c r="E51" s="137">
        <f t="shared" si="12"/>
        <v>0</v>
      </c>
      <c r="F51" s="137">
        <f t="shared" si="13"/>
        <v>0</v>
      </c>
      <c r="G51" s="137">
        <f t="shared" si="14"/>
        <v>4.5000000000000001E-6</v>
      </c>
      <c r="H51" s="137">
        <f t="shared" si="15"/>
        <v>9.6500000000000001E-5</v>
      </c>
      <c r="I51" s="138"/>
      <c r="J51" s="138">
        <f t="shared" si="16"/>
        <v>86</v>
      </c>
      <c r="K51" s="138">
        <f t="shared" si="17"/>
        <v>1.2995000000000001E-3</v>
      </c>
      <c r="BX51" s="64">
        <f t="shared" si="43"/>
        <v>86</v>
      </c>
      <c r="BY51" s="122">
        <f>B51</f>
        <v>1.4192E-3</v>
      </c>
      <c r="BZ51" s="122">
        <f t="shared" si="61"/>
        <v>1.4192E-3</v>
      </c>
      <c r="CA51" s="122">
        <f t="shared" si="62"/>
        <v>1.4421E-3</v>
      </c>
      <c r="CB51" s="129">
        <f>C51</f>
        <v>5.6199999999999997E-5</v>
      </c>
      <c r="CC51" s="122">
        <f t="shared" si="63"/>
        <v>5.6199999999999997E-5</v>
      </c>
      <c r="CD51" s="122">
        <f t="shared" si="64"/>
        <v>5.1100000000000002E-5</v>
      </c>
      <c r="CE51" s="129">
        <f>D51</f>
        <v>3.93E-5</v>
      </c>
      <c r="CF51" s="122">
        <f t="shared" si="65"/>
        <v>3.93E-5</v>
      </c>
      <c r="CG51" s="122">
        <f t="shared" si="66"/>
        <v>4.5899999999999998E-5</v>
      </c>
      <c r="CH51" s="129">
        <f>E51</f>
        <v>0</v>
      </c>
      <c r="CI51" s="122">
        <f t="shared" si="67"/>
        <v>0</v>
      </c>
      <c r="CJ51" s="122">
        <f t="shared" si="68"/>
        <v>0</v>
      </c>
      <c r="CK51" s="129">
        <f>F51</f>
        <v>0</v>
      </c>
      <c r="CL51" s="122">
        <f t="shared" si="69"/>
        <v>0</v>
      </c>
      <c r="CM51" s="122">
        <f t="shared" si="70"/>
        <v>0</v>
      </c>
      <c r="CN51" s="129">
        <f>G51</f>
        <v>4.5000000000000001E-6</v>
      </c>
      <c r="CO51" s="122">
        <f t="shared" si="71"/>
        <v>4.5000000000000001E-6</v>
      </c>
      <c r="CP51" s="122">
        <f t="shared" si="72"/>
        <v>1.9021000000000001E-3</v>
      </c>
      <c r="CQ51" s="129">
        <f>H51</f>
        <v>9.6500000000000001E-5</v>
      </c>
      <c r="CR51" s="122">
        <f t="shared" si="73"/>
        <v>9.6500000000000001E-5</v>
      </c>
      <c r="CS51" s="122">
        <f t="shared" si="74"/>
        <v>3.4019999999999998E-4</v>
      </c>
      <c r="CT51" s="141">
        <f>J51</f>
        <v>86</v>
      </c>
      <c r="CU51" s="122">
        <f t="shared" si="57"/>
        <v>9.9999999999999995E-8</v>
      </c>
      <c r="CV51" s="122">
        <f t="shared" si="58"/>
        <v>1.5758899999999999E-2</v>
      </c>
      <c r="CW51" s="141">
        <f>K51</f>
        <v>1.2995000000000001E-3</v>
      </c>
      <c r="CX51" s="122">
        <f>B51</f>
        <v>1.4192E-3</v>
      </c>
      <c r="CY51" s="122">
        <f t="shared" si="59"/>
        <v>1.03994E-2</v>
      </c>
      <c r="DF51" s="64">
        <f t="shared" si="44"/>
        <v>86</v>
      </c>
      <c r="DG51" s="137">
        <f t="shared" si="45"/>
        <v>1.4192E-3</v>
      </c>
      <c r="DH51" s="137">
        <f t="shared" si="46"/>
        <v>5.6199999999999997E-5</v>
      </c>
      <c r="DI51" s="137">
        <f t="shared" si="47"/>
        <v>3.93E-5</v>
      </c>
      <c r="DJ51" s="137">
        <f t="shared" si="48"/>
        <v>0</v>
      </c>
      <c r="DK51" s="137">
        <f t="shared" si="49"/>
        <v>0</v>
      </c>
      <c r="DL51" s="137">
        <f t="shared" si="50"/>
        <v>4.5000000000000001E-6</v>
      </c>
      <c r="DM51" s="137">
        <f t="shared" si="51"/>
        <v>9.6500000000000001E-5</v>
      </c>
      <c r="DN51" s="137"/>
      <c r="DO51" s="137">
        <f t="shared" si="52"/>
        <v>86</v>
      </c>
      <c r="DP51" s="137">
        <f t="shared" si="53"/>
        <v>1.2995060625660361E-3</v>
      </c>
      <c r="DQ51" s="32"/>
      <c r="DR51" s="64">
        <f t="shared" si="54"/>
        <v>86</v>
      </c>
      <c r="DS51" s="137">
        <f>ROUND(EE51 / EE$3, 7)</f>
        <v>1.4192E-3</v>
      </c>
      <c r="DT51" s="137">
        <f>ROUND(EF51 / EF$3, 7)</f>
        <v>5.6199999999999997E-5</v>
      </c>
      <c r="DU51" s="137">
        <f>ROUND(EG51 / EG$3, 7)</f>
        <v>3.93E-5</v>
      </c>
      <c r="DV51" s="137">
        <f>ROUND(EH51 / EH$3, 7)</f>
        <v>0</v>
      </c>
      <c r="DW51" s="137">
        <f>ROUND(EI51 / EI$3, 7)</f>
        <v>0</v>
      </c>
      <c r="DX51" s="137">
        <f>ROUND(EJ51 / EJ$3, 7)</f>
        <v>4.5000000000000001E-6</v>
      </c>
      <c r="DY51" s="137">
        <f>ROUND(EK51 / EK$3, 7)</f>
        <v>9.6500000000000001E-5</v>
      </c>
      <c r="DZ51" s="137"/>
      <c r="EA51" s="137">
        <f t="shared" si="75"/>
        <v>9.9999999999999995E-8</v>
      </c>
      <c r="EB51" s="137">
        <f t="shared" si="60"/>
        <v>1.24E-5</v>
      </c>
      <c r="ED51" s="64">
        <f t="shared" si="55"/>
        <v>86</v>
      </c>
      <c r="EE51" s="137">
        <f>FC51 * EQ51</f>
        <v>1.2995060625660361E-3</v>
      </c>
      <c r="EF51" s="137">
        <f>FD51 * ER51</f>
        <v>6.7624392411314802E-5</v>
      </c>
      <c r="EG51" s="137">
        <f>FE51 * ES51</f>
        <v>4.0553636579359304E-5</v>
      </c>
      <c r="EH51" s="137">
        <f>FF51 * ET51</f>
        <v>0</v>
      </c>
      <c r="EI51" s="137">
        <f>FG51 * EU51</f>
        <v>0</v>
      </c>
      <c r="EJ51" s="137">
        <f>FH51 * EV51</f>
        <v>2.9091324028117042E-3</v>
      </c>
      <c r="EK51" s="137">
        <f>FI51 * EW51</f>
        <v>1.9120629341189816E-4</v>
      </c>
      <c r="EL51" s="137"/>
      <c r="EM51" s="137">
        <f>FJ51 * EY51</f>
        <v>3.0331865946845674E-4</v>
      </c>
      <c r="EN51" s="137">
        <f>FK51 * EZ51</f>
        <v>1.3198177435694632E-2</v>
      </c>
      <c r="EP51" s="64">
        <f t="shared" si="56"/>
        <v>86</v>
      </c>
      <c r="EQ51" s="131">
        <f>IFERROR('TLF GC - r0'!CQ51 / 'TLF GC - r0'!CP51, EQ52)</f>
        <v>0.90112063141670906</v>
      </c>
      <c r="ER51" s="131">
        <f>IFERROR('TLF GC - r0'!CS51 / 'TLF GC - r0'!CR51, ER52)</f>
        <v>1.3233736284014639</v>
      </c>
      <c r="ES51" s="131">
        <f>IFERROR('TLF GC - r0'!CU51 / 'TLF GC - r0'!CT51, ES52)</f>
        <v>0.88352149410368852</v>
      </c>
      <c r="ET51" s="131">
        <f>IFERROR('TLF GC - r0'!CW51 / 'TLF GC - r0'!CV51, ET52)</f>
        <v>0</v>
      </c>
      <c r="EU51" s="131">
        <f>IFERROR('TLF GC - r0'!CY51 / 'TLF GC - r0'!CX51, EU52)</f>
        <v>0</v>
      </c>
      <c r="EV51" s="131">
        <f>IFERROR('TLF GC - r0'!DA51 / 'TLF GC - r0'!CZ51, EV52)</f>
        <v>1.5294318925459776</v>
      </c>
      <c r="EW51" s="131">
        <f>IFERROR('TLF GC - r0'!DC51 / 'TLF GC - r0'!DB51, EW52)</f>
        <v>0.5620408389532574</v>
      </c>
      <c r="EX51" s="131"/>
      <c r="EY51" s="131">
        <f>IFERROR('TLF GC - r0'!DE51 / 'TLF GC - r0'!DD51, EY52)</f>
        <v>0.82558154455214139</v>
      </c>
      <c r="EZ51" s="131">
        <f>IFERROR('TLF GC - r0'!DG51 / 'TLF GC - r0'!DF51, EZ52)</f>
        <v>0.83750626221973823</v>
      </c>
      <c r="FB51" s="132">
        <f>'FF - r0'!A51</f>
        <v>86</v>
      </c>
      <c r="FC51" s="130">
        <f>'FF - r0'!B51</f>
        <v>1.4421E-3</v>
      </c>
      <c r="FD51" s="130">
        <f>'FF - r0'!C51</f>
        <v>5.1100000000000002E-5</v>
      </c>
      <c r="FE51" s="130">
        <f>'FF - r0'!D51</f>
        <v>4.5899999999999998E-5</v>
      </c>
      <c r="FF51" s="130">
        <f>'FF - r0'!E51</f>
        <v>0</v>
      </c>
      <c r="FG51" s="130">
        <f>'FF - r0'!F51</f>
        <v>0</v>
      </c>
      <c r="FH51" s="130">
        <f>'FF - r0'!G51</f>
        <v>1.9021000000000001E-3</v>
      </c>
      <c r="FI51" s="130">
        <f>'FF - r0'!H51</f>
        <v>3.4019999999999998E-4</v>
      </c>
      <c r="FJ51" s="130">
        <f>'FF - r0'!I51</f>
        <v>3.6739999999999999E-4</v>
      </c>
      <c r="FK51" s="130">
        <f>'FF - r0'!J51</f>
        <v>1.5758899999999999E-2</v>
      </c>
      <c r="FL51" s="130">
        <f>'FF - r0'!K51</f>
        <v>1.03994E-2</v>
      </c>
    </row>
    <row r="52" spans="1:168" x14ac:dyDescent="0.45">
      <c r="A52" s="63">
        <f t="shared" si="41"/>
        <v>88</v>
      </c>
      <c r="B52" s="137">
        <f t="shared" si="42"/>
        <v>1.3106000000000001E-3</v>
      </c>
      <c r="C52" s="137">
        <f t="shared" si="10"/>
        <v>5.2299999999999997E-5</v>
      </c>
      <c r="D52" s="137">
        <f t="shared" si="11"/>
        <v>3.8800000000000001E-5</v>
      </c>
      <c r="E52" s="137">
        <f t="shared" si="12"/>
        <v>0</v>
      </c>
      <c r="F52" s="137">
        <f t="shared" si="13"/>
        <v>0</v>
      </c>
      <c r="G52" s="137">
        <f t="shared" si="14"/>
        <v>5.8000000000000004E-6</v>
      </c>
      <c r="H52" s="137">
        <f t="shared" si="15"/>
        <v>9.1100000000000005E-5</v>
      </c>
      <c r="I52" s="138"/>
      <c r="J52" s="138">
        <f t="shared" si="16"/>
        <v>88</v>
      </c>
      <c r="K52" s="138">
        <f t="shared" si="17"/>
        <v>1.2001E-3</v>
      </c>
      <c r="BX52" s="64">
        <f t="shared" si="43"/>
        <v>88</v>
      </c>
      <c r="BY52" s="122">
        <f>B52</f>
        <v>1.3106000000000001E-3</v>
      </c>
      <c r="BZ52" s="122">
        <f t="shared" si="61"/>
        <v>1.3106000000000001E-3</v>
      </c>
      <c r="CA52" s="122">
        <f t="shared" si="62"/>
        <v>1.3466000000000001E-3</v>
      </c>
      <c r="CB52" s="129">
        <f>C52</f>
        <v>5.2299999999999997E-5</v>
      </c>
      <c r="CC52" s="122">
        <f t="shared" si="63"/>
        <v>5.2299999999999997E-5</v>
      </c>
      <c r="CD52" s="122">
        <f t="shared" si="64"/>
        <v>4.9700000000000002E-5</v>
      </c>
      <c r="CE52" s="129">
        <f>D52</f>
        <v>3.8800000000000001E-5</v>
      </c>
      <c r="CF52" s="122">
        <f t="shared" si="65"/>
        <v>3.8800000000000001E-5</v>
      </c>
      <c r="CG52" s="122">
        <f t="shared" si="66"/>
        <v>4.4400000000000002E-5</v>
      </c>
      <c r="CH52" s="129">
        <f>E52</f>
        <v>0</v>
      </c>
      <c r="CI52" s="122">
        <f t="shared" si="67"/>
        <v>0</v>
      </c>
      <c r="CJ52" s="122">
        <f t="shared" si="68"/>
        <v>0</v>
      </c>
      <c r="CK52" s="129">
        <f>F52</f>
        <v>0</v>
      </c>
      <c r="CL52" s="122">
        <f t="shared" si="69"/>
        <v>0</v>
      </c>
      <c r="CM52" s="122">
        <f t="shared" si="70"/>
        <v>0</v>
      </c>
      <c r="CN52" s="129">
        <f>G52</f>
        <v>5.8000000000000004E-6</v>
      </c>
      <c r="CO52" s="122">
        <f t="shared" si="71"/>
        <v>5.8000000000000004E-6</v>
      </c>
      <c r="CP52" s="122">
        <f t="shared" si="72"/>
        <v>1.7989E-3</v>
      </c>
      <c r="CQ52" s="129">
        <f>H52</f>
        <v>9.1100000000000005E-5</v>
      </c>
      <c r="CR52" s="122">
        <f t="shared" si="73"/>
        <v>9.1100000000000005E-5</v>
      </c>
      <c r="CS52" s="122">
        <f t="shared" si="74"/>
        <v>3.19E-4</v>
      </c>
      <c r="CT52" s="141">
        <f>J52</f>
        <v>88</v>
      </c>
      <c r="CU52" s="122">
        <f t="shared" si="57"/>
        <v>9.9999999999999995E-8</v>
      </c>
      <c r="CV52" s="122">
        <f t="shared" si="58"/>
        <v>1.5290099999999999E-2</v>
      </c>
      <c r="CW52" s="141">
        <f>K52</f>
        <v>1.2001E-3</v>
      </c>
      <c r="CX52" s="122">
        <f>B52</f>
        <v>1.3106000000000001E-3</v>
      </c>
      <c r="CY52" s="122">
        <f t="shared" si="59"/>
        <v>1.01853E-2</v>
      </c>
      <c r="DF52" s="64">
        <f t="shared" si="44"/>
        <v>88</v>
      </c>
      <c r="DG52" s="137">
        <f t="shared" si="45"/>
        <v>1.3106000000000001E-3</v>
      </c>
      <c r="DH52" s="137">
        <f t="shared" si="46"/>
        <v>5.2299999999999997E-5</v>
      </c>
      <c r="DI52" s="137">
        <f t="shared" si="47"/>
        <v>3.8800000000000001E-5</v>
      </c>
      <c r="DJ52" s="137">
        <f t="shared" si="48"/>
        <v>0</v>
      </c>
      <c r="DK52" s="137">
        <f t="shared" si="49"/>
        <v>0</v>
      </c>
      <c r="DL52" s="137">
        <f t="shared" si="50"/>
        <v>5.8000000000000004E-6</v>
      </c>
      <c r="DM52" s="137">
        <f t="shared" si="51"/>
        <v>9.1100000000000005E-5</v>
      </c>
      <c r="DN52" s="137"/>
      <c r="DO52" s="137">
        <f t="shared" si="52"/>
        <v>88</v>
      </c>
      <c r="DP52" s="137">
        <f t="shared" si="53"/>
        <v>1.2000618183106541E-3</v>
      </c>
      <c r="DQ52" s="32"/>
      <c r="DR52" s="64">
        <f t="shared" si="54"/>
        <v>88</v>
      </c>
      <c r="DS52" s="137">
        <f>ROUND(EE52 / EE$3, 7)</f>
        <v>1.3106000000000001E-3</v>
      </c>
      <c r="DT52" s="137">
        <f>ROUND(EF52 / EF$3, 7)</f>
        <v>5.2299999999999997E-5</v>
      </c>
      <c r="DU52" s="137">
        <f>ROUND(EG52 / EG$3, 7)</f>
        <v>3.8800000000000001E-5</v>
      </c>
      <c r="DV52" s="137">
        <f>ROUND(EH52 / EH$3, 7)</f>
        <v>0</v>
      </c>
      <c r="DW52" s="137">
        <f>ROUND(EI52 / EI$3, 7)</f>
        <v>0</v>
      </c>
      <c r="DX52" s="137">
        <f>ROUND(EJ52 / EJ$3, 7)</f>
        <v>5.8000000000000004E-6</v>
      </c>
      <c r="DY52" s="137">
        <f>ROUND(EK52 / EK$3, 7)</f>
        <v>9.1100000000000005E-5</v>
      </c>
      <c r="DZ52" s="137"/>
      <c r="EA52" s="137">
        <f t="shared" si="75"/>
        <v>9.9999999999999995E-8</v>
      </c>
      <c r="EB52" s="137">
        <f t="shared" si="60"/>
        <v>1.3900000000000001E-5</v>
      </c>
      <c r="ED52" s="64">
        <f t="shared" si="55"/>
        <v>88</v>
      </c>
      <c r="EE52" s="137">
        <f>FC52 * EQ52</f>
        <v>1.2000618183106541E-3</v>
      </c>
      <c r="EF52" s="137">
        <f>FD52 * ER52</f>
        <v>6.2886461778738681E-5</v>
      </c>
      <c r="EG52" s="137">
        <f>FE52 * ES52</f>
        <v>4.0129179443739187E-5</v>
      </c>
      <c r="EH52" s="137">
        <f>FF52 * ET52</f>
        <v>0</v>
      </c>
      <c r="EI52" s="137">
        <f>FG52 * EU52</f>
        <v>0</v>
      </c>
      <c r="EJ52" s="137">
        <f>FH52 * EV52</f>
        <v>3.7530804332740761E-3</v>
      </c>
      <c r="EK52" s="137">
        <f>FI52 * EW52</f>
        <v>1.8050881356296227E-4</v>
      </c>
      <c r="EL52" s="137"/>
      <c r="EM52" s="137">
        <f>FJ52 * EY52</f>
        <v>2.7446095145914267E-4</v>
      </c>
      <c r="EN52" s="137">
        <f>FK52 * EZ52</f>
        <v>1.4873659759873932E-2</v>
      </c>
      <c r="EP52" s="64">
        <f t="shared" si="56"/>
        <v>88</v>
      </c>
      <c r="EQ52" s="131">
        <f>IFERROR('TLF GC - r0'!CQ52 / 'TLF GC - r0'!CP52, EQ53)</f>
        <v>0.89117913137580129</v>
      </c>
      <c r="ER52" s="131">
        <f>IFERROR('TLF GC - r0'!CS52 / 'TLF GC - r0'!CR52, ER53)</f>
        <v>1.265321162550074</v>
      </c>
      <c r="ES52" s="131">
        <f>IFERROR('TLF GC - r0'!CU52 / 'TLF GC - r0'!CT52, ES53)</f>
        <v>0.90381034783196368</v>
      </c>
      <c r="ET52" s="131">
        <f>IFERROR('TLF GC - r0'!CW52 / 'TLF GC - r0'!CV52, ET53)</f>
        <v>0</v>
      </c>
      <c r="EU52" s="131">
        <f>IFERROR('TLF GC - r0'!CY52 / 'TLF GC - r0'!CX52, EU53)</f>
        <v>0</v>
      </c>
      <c r="EV52" s="131">
        <f>IFERROR('TLF GC - r0'!DA52 / 'TLF GC - r0'!CZ52, EV53)</f>
        <v>2.0863196582767669</v>
      </c>
      <c r="EW52" s="131">
        <f>IFERROR('TLF GC - r0'!DC52 / 'TLF GC - r0'!DB52, EW53)</f>
        <v>0.56585834972715443</v>
      </c>
      <c r="EX52" s="131"/>
      <c r="EY52" s="131">
        <f>IFERROR('TLF GC - r0'!DE52 / 'TLF GC - r0'!DD52, EY53)</f>
        <v>0.82247812843614831</v>
      </c>
      <c r="EZ52" s="131">
        <f>IFERROR('TLF GC - r0'!DG52 / 'TLF GC - r0'!DF52, EZ53)</f>
        <v>0.9727640603968537</v>
      </c>
      <c r="FB52" s="132">
        <f>'FF - r0'!A52</f>
        <v>88</v>
      </c>
      <c r="FC52" s="130">
        <f>'FF - r0'!B52</f>
        <v>1.3466000000000001E-3</v>
      </c>
      <c r="FD52" s="130">
        <f>'FF - r0'!C52</f>
        <v>4.9700000000000002E-5</v>
      </c>
      <c r="FE52" s="130">
        <f>'FF - r0'!D52</f>
        <v>4.4400000000000002E-5</v>
      </c>
      <c r="FF52" s="130">
        <f>'FF - r0'!E52</f>
        <v>0</v>
      </c>
      <c r="FG52" s="130">
        <f>'FF - r0'!F52</f>
        <v>0</v>
      </c>
      <c r="FH52" s="130">
        <f>'FF - r0'!G52</f>
        <v>1.7989E-3</v>
      </c>
      <c r="FI52" s="130">
        <f>'FF - r0'!H52</f>
        <v>3.19E-4</v>
      </c>
      <c r="FJ52" s="130">
        <f>'FF - r0'!I52</f>
        <v>3.3369999999999998E-4</v>
      </c>
      <c r="FK52" s="130">
        <f>'FF - r0'!J52</f>
        <v>1.5290099999999999E-2</v>
      </c>
      <c r="FL52" s="130">
        <f>'FF - r0'!K52</f>
        <v>1.01853E-2</v>
      </c>
    </row>
    <row r="53" spans="1:168" x14ac:dyDescent="0.45">
      <c r="A53" s="63">
        <f t="shared" si="41"/>
        <v>90</v>
      </c>
      <c r="B53" s="137">
        <f t="shared" si="42"/>
        <v>1.2168000000000001E-3</v>
      </c>
      <c r="C53" s="137">
        <f t="shared" si="10"/>
        <v>5.7800000000000002E-5</v>
      </c>
      <c r="D53" s="137">
        <f t="shared" si="11"/>
        <v>4.1199999999999999E-5</v>
      </c>
      <c r="E53" s="137">
        <f t="shared" si="12"/>
        <v>0</v>
      </c>
      <c r="F53" s="137">
        <f t="shared" si="13"/>
        <v>0</v>
      </c>
      <c r="G53" s="137">
        <f t="shared" si="14"/>
        <v>4.6999999999999999E-6</v>
      </c>
      <c r="H53" s="137">
        <f t="shared" si="15"/>
        <v>8.7700000000000004E-5</v>
      </c>
      <c r="I53" s="138"/>
      <c r="J53" s="138">
        <f t="shared" si="16"/>
        <v>90</v>
      </c>
      <c r="K53" s="138">
        <f t="shared" si="17"/>
        <v>1.1141E-3</v>
      </c>
      <c r="BX53" s="64">
        <f t="shared" si="43"/>
        <v>90</v>
      </c>
      <c r="BY53" s="122">
        <f>B53</f>
        <v>1.2168000000000001E-3</v>
      </c>
      <c r="BZ53" s="122">
        <f t="shared" si="61"/>
        <v>1.2168000000000001E-3</v>
      </c>
      <c r="CA53" s="122">
        <f t="shared" si="62"/>
        <v>1.2524000000000001E-3</v>
      </c>
      <c r="CB53" s="129">
        <f>C53</f>
        <v>5.7800000000000002E-5</v>
      </c>
      <c r="CC53" s="122">
        <f t="shared" si="63"/>
        <v>5.7800000000000002E-5</v>
      </c>
      <c r="CD53" s="122">
        <f t="shared" si="64"/>
        <v>4.8600000000000002E-5</v>
      </c>
      <c r="CE53" s="129">
        <f>D53</f>
        <v>4.1199999999999999E-5</v>
      </c>
      <c r="CF53" s="122">
        <f t="shared" si="65"/>
        <v>4.1199999999999999E-5</v>
      </c>
      <c r="CG53" s="122">
        <f t="shared" si="66"/>
        <v>4.3000000000000002E-5</v>
      </c>
      <c r="CH53" s="129">
        <f>E53</f>
        <v>0</v>
      </c>
      <c r="CI53" s="122">
        <f t="shared" si="67"/>
        <v>0</v>
      </c>
      <c r="CJ53" s="122">
        <f t="shared" si="68"/>
        <v>0</v>
      </c>
      <c r="CK53" s="129">
        <f>F53</f>
        <v>0</v>
      </c>
      <c r="CL53" s="122">
        <f t="shared" si="69"/>
        <v>0</v>
      </c>
      <c r="CM53" s="122">
        <f t="shared" si="70"/>
        <v>0</v>
      </c>
      <c r="CN53" s="129">
        <f>G53</f>
        <v>4.6999999999999999E-6</v>
      </c>
      <c r="CO53" s="122">
        <f t="shared" si="71"/>
        <v>4.6999999999999999E-6</v>
      </c>
      <c r="CP53" s="122">
        <f t="shared" si="72"/>
        <v>1.6991E-3</v>
      </c>
      <c r="CQ53" s="129">
        <f>H53</f>
        <v>8.7700000000000004E-5</v>
      </c>
      <c r="CR53" s="122">
        <f t="shared" si="73"/>
        <v>8.7700000000000004E-5</v>
      </c>
      <c r="CS53" s="122">
        <f t="shared" si="74"/>
        <v>3.009E-4</v>
      </c>
      <c r="CT53" s="141">
        <f>J53</f>
        <v>90</v>
      </c>
      <c r="CU53" s="122">
        <f t="shared" si="57"/>
        <v>9.9999999999999995E-8</v>
      </c>
      <c r="CV53" s="122">
        <f t="shared" si="58"/>
        <v>1.48212E-2</v>
      </c>
      <c r="CW53" s="141">
        <f>K53</f>
        <v>1.1141E-3</v>
      </c>
      <c r="CX53" s="122">
        <f>B53</f>
        <v>1.2168000000000001E-3</v>
      </c>
      <c r="CY53" s="122">
        <f t="shared" si="59"/>
        <v>9.9713000000000006E-3</v>
      </c>
      <c r="DF53" s="64">
        <f t="shared" si="44"/>
        <v>90</v>
      </c>
      <c r="DG53" s="137">
        <f t="shared" si="45"/>
        <v>1.2168000000000001E-3</v>
      </c>
      <c r="DH53" s="137">
        <f t="shared" si="46"/>
        <v>5.7800000000000002E-5</v>
      </c>
      <c r="DI53" s="137">
        <f t="shared" si="47"/>
        <v>4.1199999999999999E-5</v>
      </c>
      <c r="DJ53" s="137">
        <f t="shared" si="48"/>
        <v>0</v>
      </c>
      <c r="DK53" s="137">
        <f t="shared" si="49"/>
        <v>0</v>
      </c>
      <c r="DL53" s="137">
        <f t="shared" si="50"/>
        <v>4.6999999999999999E-6</v>
      </c>
      <c r="DM53" s="137">
        <f t="shared" si="51"/>
        <v>8.7700000000000004E-5</v>
      </c>
      <c r="DN53" s="137"/>
      <c r="DO53" s="137">
        <f t="shared" si="52"/>
        <v>90</v>
      </c>
      <c r="DP53" s="137">
        <f t="shared" si="53"/>
        <v>1.1141199845120023E-3</v>
      </c>
      <c r="DQ53" s="32"/>
      <c r="DR53" s="64">
        <f t="shared" si="54"/>
        <v>90</v>
      </c>
      <c r="DS53" s="137">
        <f>ROUND(EE53 / EE$3, 7)</f>
        <v>1.2168000000000001E-3</v>
      </c>
      <c r="DT53" s="137">
        <f>ROUND(EF53 / EF$3, 7)</f>
        <v>5.7800000000000002E-5</v>
      </c>
      <c r="DU53" s="137">
        <f>ROUND(EG53 / EG$3, 7)</f>
        <v>4.1199999999999999E-5</v>
      </c>
      <c r="DV53" s="137">
        <f>ROUND(EH53 / EH$3, 7)</f>
        <v>0</v>
      </c>
      <c r="DW53" s="137">
        <f>ROUND(EI53 / EI$3, 7)</f>
        <v>0</v>
      </c>
      <c r="DX53" s="137">
        <f>ROUND(EJ53 / EJ$3, 7)</f>
        <v>4.6999999999999999E-6</v>
      </c>
      <c r="DY53" s="137">
        <f>ROUND(EK53 / EK$3, 7)</f>
        <v>8.7700000000000004E-5</v>
      </c>
      <c r="DZ53" s="137"/>
      <c r="EA53" s="137">
        <f t="shared" si="75"/>
        <v>9.9999999999999995E-8</v>
      </c>
      <c r="EB53" s="137">
        <f t="shared" si="60"/>
        <v>1.38E-5</v>
      </c>
      <c r="ED53" s="64">
        <f t="shared" si="55"/>
        <v>90</v>
      </c>
      <c r="EE53" s="137">
        <f>FC53 * EQ53</f>
        <v>1.1141199845120023E-3</v>
      </c>
      <c r="EF53" s="137">
        <f>FD53 * ER53</f>
        <v>6.9452292045872279E-5</v>
      </c>
      <c r="EG53" s="137">
        <f>FE53 * ES53</f>
        <v>4.2574552009810958E-5</v>
      </c>
      <c r="EH53" s="137">
        <f>FF53 * ET53</f>
        <v>0</v>
      </c>
      <c r="EI53" s="137">
        <f>FG53 * EU53</f>
        <v>0</v>
      </c>
      <c r="EJ53" s="137">
        <f>FH53 * EV53</f>
        <v>3.0328271197504059E-3</v>
      </c>
      <c r="EK53" s="137">
        <f>FI53 * EW53</f>
        <v>1.7366595704094607E-4</v>
      </c>
      <c r="EL53" s="137"/>
      <c r="EM53" s="137">
        <f>FJ53 * EY53</f>
        <v>3.2161834097842033E-4</v>
      </c>
      <c r="EN53" s="137">
        <f>FK53 * EZ53</f>
        <v>1.4690402814701303E-2</v>
      </c>
      <c r="EP53" s="64">
        <f t="shared" si="56"/>
        <v>90</v>
      </c>
      <c r="EQ53" s="131">
        <f>IFERROR('TLF GC - r0'!CQ53 / 'TLF GC - r0'!CP53, EQ54)</f>
        <v>0.88958797869051598</v>
      </c>
      <c r="ER53" s="131">
        <f>IFERROR('TLF GC - r0'!CS53 / 'TLF GC - r0'!CR53, ER54)</f>
        <v>1.4290595071167136</v>
      </c>
      <c r="ES53" s="131">
        <f>IFERROR('TLF GC - r0'!CU53 / 'TLF GC - r0'!CT53, ES54)</f>
        <v>0.99010586069327811</v>
      </c>
      <c r="ET53" s="131">
        <f>IFERROR('TLF GC - r0'!CW53 / 'TLF GC - r0'!CV53, ET54)</f>
        <v>0</v>
      </c>
      <c r="EU53" s="131">
        <f>IFERROR('TLF GC - r0'!CY53 / 'TLF GC - r0'!CX53, EU54)</f>
        <v>0</v>
      </c>
      <c r="EV53" s="131">
        <f>IFERROR('TLF GC - r0'!DA53 / 'TLF GC - r0'!CZ53, EV54)</f>
        <v>1.7849609321113564</v>
      </c>
      <c r="EW53" s="131">
        <f>IFERROR('TLF GC - r0'!DC53 / 'TLF GC - r0'!DB53, EW54)</f>
        <v>0.57715505829493541</v>
      </c>
      <c r="EX53" s="131"/>
      <c r="EY53" s="131">
        <f>IFERROR('TLF GC - r0'!DE53 / 'TLF GC - r0'!DD53, EY54)</f>
        <v>1.0720611365947346</v>
      </c>
      <c r="EZ53" s="131">
        <f>IFERROR('TLF GC - r0'!DG53 / 'TLF GC - r0'!DF53, EZ54)</f>
        <v>0.9911749935701093</v>
      </c>
      <c r="FB53" s="132">
        <f>'FF - r0'!A53</f>
        <v>90</v>
      </c>
      <c r="FC53" s="130">
        <f>'FF - r0'!B53</f>
        <v>1.2524000000000001E-3</v>
      </c>
      <c r="FD53" s="130">
        <f>'FF - r0'!C53</f>
        <v>4.8600000000000002E-5</v>
      </c>
      <c r="FE53" s="130">
        <f>'FF - r0'!D53</f>
        <v>4.3000000000000002E-5</v>
      </c>
      <c r="FF53" s="130">
        <f>'FF - r0'!E53</f>
        <v>0</v>
      </c>
      <c r="FG53" s="130">
        <f>'FF - r0'!F53</f>
        <v>0</v>
      </c>
      <c r="FH53" s="130">
        <f>'FF - r0'!G53</f>
        <v>1.6991E-3</v>
      </c>
      <c r="FI53" s="130">
        <f>'FF - r0'!H53</f>
        <v>3.009E-4</v>
      </c>
      <c r="FJ53" s="130">
        <f>'FF - r0'!I53</f>
        <v>2.9999999999999997E-4</v>
      </c>
      <c r="FK53" s="130">
        <f>'FF - r0'!J53</f>
        <v>1.48212E-2</v>
      </c>
      <c r="FL53" s="130">
        <f>'FF - r0'!K53</f>
        <v>9.9713000000000006E-3</v>
      </c>
    </row>
    <row r="54" spans="1:168" x14ac:dyDescent="0.45">
      <c r="A54" s="63">
        <f t="shared" si="41"/>
        <v>92</v>
      </c>
      <c r="B54" s="137">
        <f t="shared" si="42"/>
        <v>1.2235E-3</v>
      </c>
      <c r="C54" s="137">
        <f t="shared" si="10"/>
        <v>5.9899999999999999E-5</v>
      </c>
      <c r="D54" s="137">
        <f t="shared" si="11"/>
        <v>4.3900000000000003E-5</v>
      </c>
      <c r="E54" s="137">
        <f t="shared" si="12"/>
        <v>0</v>
      </c>
      <c r="F54" s="137">
        <f t="shared" si="13"/>
        <v>0</v>
      </c>
      <c r="G54" s="137">
        <f t="shared" si="14"/>
        <v>3.1E-6</v>
      </c>
      <c r="H54" s="137">
        <f t="shared" si="15"/>
        <v>8.4499999999999994E-5</v>
      </c>
      <c r="I54" s="138"/>
      <c r="J54" s="138">
        <f t="shared" si="16"/>
        <v>92</v>
      </c>
      <c r="K54" s="138">
        <f t="shared" si="17"/>
        <v>1.1203000000000001E-3</v>
      </c>
      <c r="BX54" s="64">
        <f t="shared" si="43"/>
        <v>92</v>
      </c>
      <c r="BY54" s="122">
        <f>B54</f>
        <v>1.2235E-3</v>
      </c>
      <c r="BZ54" s="122">
        <f t="shared" si="61"/>
        <v>1.2235E-3</v>
      </c>
      <c r="CA54" s="122">
        <f t="shared" si="62"/>
        <v>1.1673E-3</v>
      </c>
      <c r="CB54" s="129">
        <f>C54</f>
        <v>5.9899999999999999E-5</v>
      </c>
      <c r="CC54" s="122">
        <f t="shared" si="63"/>
        <v>5.9899999999999999E-5</v>
      </c>
      <c r="CD54" s="122">
        <f t="shared" si="64"/>
        <v>4.7500000000000003E-5</v>
      </c>
      <c r="CE54" s="129">
        <f>D54</f>
        <v>4.3900000000000003E-5</v>
      </c>
      <c r="CF54" s="122">
        <f t="shared" si="65"/>
        <v>4.3900000000000003E-5</v>
      </c>
      <c r="CG54" s="122">
        <f t="shared" si="66"/>
        <v>4.1999999999999998E-5</v>
      </c>
      <c r="CH54" s="129">
        <f>E54</f>
        <v>0</v>
      </c>
      <c r="CI54" s="122">
        <f t="shared" si="67"/>
        <v>0</v>
      </c>
      <c r="CJ54" s="122">
        <f t="shared" si="68"/>
        <v>0</v>
      </c>
      <c r="CK54" s="129">
        <f>F54</f>
        <v>0</v>
      </c>
      <c r="CL54" s="122">
        <f t="shared" si="69"/>
        <v>0</v>
      </c>
      <c r="CM54" s="122">
        <f t="shared" si="70"/>
        <v>0</v>
      </c>
      <c r="CN54" s="129">
        <f>G54</f>
        <v>3.1E-6</v>
      </c>
      <c r="CO54" s="122">
        <f t="shared" si="71"/>
        <v>3.1E-6</v>
      </c>
      <c r="CP54" s="122">
        <f t="shared" si="72"/>
        <v>1.6012000000000001E-3</v>
      </c>
      <c r="CQ54" s="129">
        <f>H54</f>
        <v>8.4499999999999994E-5</v>
      </c>
      <c r="CR54" s="122">
        <f t="shared" si="73"/>
        <v>8.4499999999999994E-5</v>
      </c>
      <c r="CS54" s="122">
        <f t="shared" si="74"/>
        <v>2.8049999999999999E-4</v>
      </c>
      <c r="CT54" s="141">
        <f>J54</f>
        <v>92</v>
      </c>
      <c r="CU54" s="122">
        <f t="shared" si="57"/>
        <v>9.9999999999999995E-8</v>
      </c>
      <c r="CV54" s="122">
        <f t="shared" si="58"/>
        <v>1.43523E-2</v>
      </c>
      <c r="CW54" s="141">
        <f>K54</f>
        <v>1.1203000000000001E-3</v>
      </c>
      <c r="CX54" s="122">
        <f>B54</f>
        <v>1.2235E-3</v>
      </c>
      <c r="CY54" s="122">
        <f t="shared" si="59"/>
        <v>9.7573E-3</v>
      </c>
      <c r="DF54" s="64">
        <f t="shared" si="44"/>
        <v>92</v>
      </c>
      <c r="DG54" s="137">
        <f t="shared" si="45"/>
        <v>1.2235E-3</v>
      </c>
      <c r="DH54" s="137">
        <f t="shared" si="46"/>
        <v>5.9899999999999999E-5</v>
      </c>
      <c r="DI54" s="137">
        <f t="shared" si="47"/>
        <v>4.3900000000000003E-5</v>
      </c>
      <c r="DJ54" s="137">
        <f t="shared" si="48"/>
        <v>0</v>
      </c>
      <c r="DK54" s="137">
        <f t="shared" si="49"/>
        <v>0</v>
      </c>
      <c r="DL54" s="137">
        <f t="shared" si="50"/>
        <v>3.1E-6</v>
      </c>
      <c r="DM54" s="137">
        <f t="shared" si="51"/>
        <v>8.4499999999999994E-5</v>
      </c>
      <c r="DN54" s="137"/>
      <c r="DO54" s="137">
        <f t="shared" si="52"/>
        <v>92</v>
      </c>
      <c r="DP54" s="137">
        <f t="shared" si="53"/>
        <v>1.1202552620285017E-3</v>
      </c>
      <c r="DQ54" s="32"/>
      <c r="DR54" s="64">
        <f t="shared" si="54"/>
        <v>92</v>
      </c>
      <c r="DS54" s="137">
        <f>ROUND(EE54 / EE$3, 7)</f>
        <v>1.2235E-3</v>
      </c>
      <c r="DT54" s="137">
        <f>ROUND(EF54 / EF$3, 7)</f>
        <v>5.9899999999999999E-5</v>
      </c>
      <c r="DU54" s="137">
        <f>ROUND(EG54 / EG$3, 7)</f>
        <v>4.3900000000000003E-5</v>
      </c>
      <c r="DV54" s="137">
        <f>ROUND(EH54 / EH$3, 7)</f>
        <v>0</v>
      </c>
      <c r="DW54" s="137">
        <f>ROUND(EI54 / EI$3, 7)</f>
        <v>0</v>
      </c>
      <c r="DX54" s="137">
        <f>ROUND(EJ54 / EJ$3, 7)</f>
        <v>3.1E-6</v>
      </c>
      <c r="DY54" s="137">
        <f>ROUND(EK54 / EK$3, 7)</f>
        <v>8.4499999999999994E-5</v>
      </c>
      <c r="DZ54" s="137"/>
      <c r="EA54" s="137">
        <f t="shared" si="75"/>
        <v>9.9999999999999995E-8</v>
      </c>
      <c r="EB54" s="137">
        <f t="shared" si="60"/>
        <v>1.56E-5</v>
      </c>
      <c r="ED54" s="64">
        <f t="shared" si="55"/>
        <v>92</v>
      </c>
      <c r="EE54" s="137">
        <f>FC54 * EQ54</f>
        <v>1.1202552620285017E-3</v>
      </c>
      <c r="EF54" s="137">
        <f>FD54 * ER54</f>
        <v>7.2025873213421983E-5</v>
      </c>
      <c r="EG54" s="137">
        <f>FE54 * ES54</f>
        <v>4.538716356781102E-5</v>
      </c>
      <c r="EH54" s="137">
        <f>FF54 * ET54</f>
        <v>0</v>
      </c>
      <c r="EI54" s="137">
        <f>FG54 * EU54</f>
        <v>0</v>
      </c>
      <c r="EJ54" s="137">
        <f>FH54 * EV54</f>
        <v>2.001266222140495E-3</v>
      </c>
      <c r="EK54" s="137">
        <f>FI54 * EW54</f>
        <v>1.6735315955284421E-4</v>
      </c>
      <c r="EL54" s="137"/>
      <c r="EM54" s="137">
        <f>FJ54 * EY54</f>
        <v>2.3147206267215797E-4</v>
      </c>
      <c r="EN54" s="137">
        <f>FK54 * EZ54</f>
        <v>1.6619147757963165E-2</v>
      </c>
      <c r="EP54" s="64">
        <f t="shared" si="56"/>
        <v>92</v>
      </c>
      <c r="EQ54" s="131">
        <f>IFERROR('TLF GC - r0'!CQ54 / 'TLF GC - r0'!CP54, EQ55)</f>
        <v>0.95969781720937342</v>
      </c>
      <c r="ER54" s="131">
        <f>IFERROR('TLF GC - r0'!CS54 / 'TLF GC - r0'!CR54, ER55)</f>
        <v>1.5163341729141468</v>
      </c>
      <c r="ES54" s="131">
        <f>IFERROR('TLF GC - r0'!CU54 / 'TLF GC - r0'!CT54, ES55)</f>
        <v>1.0806467516145482</v>
      </c>
      <c r="ET54" s="131">
        <f>IFERROR('TLF GC - r0'!CW54 / 'TLF GC - r0'!CV54, ET55)</f>
        <v>0</v>
      </c>
      <c r="EU54" s="131">
        <f>IFERROR('TLF GC - r0'!CY54 / 'TLF GC - r0'!CX54, EU55)</f>
        <v>0</v>
      </c>
      <c r="EV54" s="131">
        <f>IFERROR('TLF GC - r0'!DA54 / 'TLF GC - r0'!CZ54, EV55)</f>
        <v>1.2498539983390551</v>
      </c>
      <c r="EW54" s="131">
        <f>IFERROR('TLF GC - r0'!DC54 / 'TLF GC - r0'!DB54, EW55)</f>
        <v>0.59662445473384751</v>
      </c>
      <c r="EX54" s="131"/>
      <c r="EY54" s="131">
        <f>IFERROR('TLF GC - r0'!DE54 / 'TLF GC - r0'!DD54, EY55)</f>
        <v>0.81792248294048753</v>
      </c>
      <c r="EZ54" s="131">
        <f>IFERROR('TLF GC - r0'!DG54 / 'TLF GC - r0'!DF54, EZ55)</f>
        <v>1.1579431699423204</v>
      </c>
      <c r="FB54" s="132">
        <f>'FF - r0'!A54</f>
        <v>92</v>
      </c>
      <c r="FC54" s="130">
        <f>'FF - r0'!B54</f>
        <v>1.1673E-3</v>
      </c>
      <c r="FD54" s="130">
        <f>'FF - r0'!C54</f>
        <v>4.7500000000000003E-5</v>
      </c>
      <c r="FE54" s="130">
        <f>'FF - r0'!D54</f>
        <v>4.1999999999999998E-5</v>
      </c>
      <c r="FF54" s="130">
        <f>'FF - r0'!E54</f>
        <v>0</v>
      </c>
      <c r="FG54" s="130">
        <f>'FF - r0'!F54</f>
        <v>0</v>
      </c>
      <c r="FH54" s="130">
        <f>'FF - r0'!G54</f>
        <v>1.6012000000000001E-3</v>
      </c>
      <c r="FI54" s="130">
        <f>'FF - r0'!H54</f>
        <v>2.8049999999999999E-4</v>
      </c>
      <c r="FJ54" s="130">
        <f>'FF - r0'!I54</f>
        <v>2.8299999999999999E-4</v>
      </c>
      <c r="FK54" s="130">
        <f>'FF - r0'!J54</f>
        <v>1.43523E-2</v>
      </c>
      <c r="FL54" s="130">
        <f>'FF - r0'!K54</f>
        <v>9.7573E-3</v>
      </c>
    </row>
    <row r="55" spans="1:168" x14ac:dyDescent="0.45">
      <c r="A55" s="63">
        <f t="shared" si="41"/>
        <v>94</v>
      </c>
      <c r="B55" s="137">
        <f t="shared" si="42"/>
        <v>1.1523E-3</v>
      </c>
      <c r="C55" s="137">
        <f t="shared" si="10"/>
        <v>5.1100000000000002E-5</v>
      </c>
      <c r="D55" s="137">
        <f t="shared" si="11"/>
        <v>4.1300000000000001E-5</v>
      </c>
      <c r="E55" s="137">
        <f t="shared" si="12"/>
        <v>0</v>
      </c>
      <c r="F55" s="137">
        <f t="shared" si="13"/>
        <v>0</v>
      </c>
      <c r="G55" s="137">
        <f t="shared" si="14"/>
        <v>3.1999999999999999E-6</v>
      </c>
      <c r="H55" s="137">
        <f t="shared" si="15"/>
        <v>8.4699999999999999E-5</v>
      </c>
      <c r="I55" s="138"/>
      <c r="J55" s="138">
        <f t="shared" si="16"/>
        <v>94</v>
      </c>
      <c r="K55" s="138">
        <f t="shared" si="17"/>
        <v>1.0551E-3</v>
      </c>
      <c r="BX55" s="64">
        <f t="shared" si="43"/>
        <v>94</v>
      </c>
      <c r="BY55" s="122">
        <f>B55</f>
        <v>1.1523E-3</v>
      </c>
      <c r="BZ55" s="122">
        <f t="shared" si="61"/>
        <v>1.1523E-3</v>
      </c>
      <c r="CA55" s="122">
        <f t="shared" si="62"/>
        <v>1.0931000000000001E-3</v>
      </c>
      <c r="CB55" s="129">
        <f>C55</f>
        <v>5.1100000000000002E-5</v>
      </c>
      <c r="CC55" s="122">
        <f t="shared" si="63"/>
        <v>5.1100000000000002E-5</v>
      </c>
      <c r="CD55" s="122">
        <f t="shared" si="64"/>
        <v>4.6799999999999999E-5</v>
      </c>
      <c r="CE55" s="129">
        <f>D55</f>
        <v>4.1300000000000001E-5</v>
      </c>
      <c r="CF55" s="122">
        <f t="shared" si="65"/>
        <v>4.1300000000000001E-5</v>
      </c>
      <c r="CG55" s="122">
        <f t="shared" si="66"/>
        <v>4.1100000000000003E-5</v>
      </c>
      <c r="CH55" s="129">
        <f>E55</f>
        <v>0</v>
      </c>
      <c r="CI55" s="122">
        <f t="shared" si="67"/>
        <v>0</v>
      </c>
      <c r="CJ55" s="122">
        <f t="shared" si="68"/>
        <v>0</v>
      </c>
      <c r="CK55" s="129">
        <f>F55</f>
        <v>0</v>
      </c>
      <c r="CL55" s="122">
        <f t="shared" si="69"/>
        <v>0</v>
      </c>
      <c r="CM55" s="122">
        <f t="shared" si="70"/>
        <v>0</v>
      </c>
      <c r="CN55" s="129">
        <f>G55</f>
        <v>3.1999999999999999E-6</v>
      </c>
      <c r="CO55" s="122">
        <f t="shared" si="71"/>
        <v>3.1999999999999999E-6</v>
      </c>
      <c r="CP55" s="122">
        <f t="shared" si="72"/>
        <v>1.5108999999999999E-3</v>
      </c>
      <c r="CQ55" s="129">
        <f>H55</f>
        <v>8.4699999999999999E-5</v>
      </c>
      <c r="CR55" s="122">
        <f t="shared" si="73"/>
        <v>8.4699999999999999E-5</v>
      </c>
      <c r="CS55" s="122">
        <f t="shared" si="74"/>
        <v>2.6239999999999998E-4</v>
      </c>
      <c r="CT55" s="141">
        <f>J55</f>
        <v>94</v>
      </c>
      <c r="CU55" s="122">
        <f t="shared" si="57"/>
        <v>9.9999999999999995E-8</v>
      </c>
      <c r="CV55" s="122">
        <f t="shared" si="58"/>
        <v>1.38835E-2</v>
      </c>
      <c r="CW55" s="141">
        <f>K55</f>
        <v>1.0551E-3</v>
      </c>
      <c r="CX55" s="122">
        <f>B55</f>
        <v>1.1523E-3</v>
      </c>
      <c r="CY55" s="122">
        <f t="shared" si="59"/>
        <v>9.5432999999999994E-3</v>
      </c>
      <c r="DF55" s="64">
        <f t="shared" si="44"/>
        <v>94</v>
      </c>
      <c r="DG55" s="137">
        <f t="shared" si="45"/>
        <v>1.1523E-3</v>
      </c>
      <c r="DH55" s="137">
        <f t="shared" si="46"/>
        <v>5.1100000000000002E-5</v>
      </c>
      <c r="DI55" s="137">
        <f t="shared" si="47"/>
        <v>4.1300000000000001E-5</v>
      </c>
      <c r="DJ55" s="137">
        <f t="shared" si="48"/>
        <v>0</v>
      </c>
      <c r="DK55" s="137">
        <f t="shared" si="49"/>
        <v>0</v>
      </c>
      <c r="DL55" s="137">
        <f t="shared" si="50"/>
        <v>3.1999999999999999E-6</v>
      </c>
      <c r="DM55" s="137">
        <f t="shared" si="51"/>
        <v>8.4699999999999999E-5</v>
      </c>
      <c r="DN55" s="137"/>
      <c r="DO55" s="137">
        <f t="shared" si="52"/>
        <v>94</v>
      </c>
      <c r="DP55" s="137">
        <f t="shared" si="53"/>
        <v>1.0551017116628828E-3</v>
      </c>
      <c r="DQ55" s="32"/>
      <c r="DR55" s="64">
        <f t="shared" si="54"/>
        <v>94</v>
      </c>
      <c r="DS55" s="137">
        <f>ROUND(EE55 / EE$3, 7)</f>
        <v>1.1523E-3</v>
      </c>
      <c r="DT55" s="137">
        <f>ROUND(EF55 / EF$3, 7)</f>
        <v>5.1100000000000002E-5</v>
      </c>
      <c r="DU55" s="137">
        <f>ROUND(EG55 / EG$3, 7)</f>
        <v>4.1300000000000001E-5</v>
      </c>
      <c r="DV55" s="137">
        <f>ROUND(EH55 / EH$3, 7)</f>
        <v>0</v>
      </c>
      <c r="DW55" s="137">
        <f>ROUND(EI55 / EI$3, 7)</f>
        <v>0</v>
      </c>
      <c r="DX55" s="137">
        <f>ROUND(EJ55 / EJ$3, 7)</f>
        <v>3.1999999999999999E-6</v>
      </c>
      <c r="DY55" s="137">
        <f>ROUND(EK55 / EK$3, 7)</f>
        <v>8.4699999999999999E-5</v>
      </c>
      <c r="DZ55" s="137"/>
      <c r="EA55" s="137">
        <f t="shared" si="75"/>
        <v>9.9999999999999995E-8</v>
      </c>
      <c r="EB55" s="137">
        <f t="shared" si="60"/>
        <v>1.43E-5</v>
      </c>
      <c r="ED55" s="64">
        <f t="shared" si="55"/>
        <v>94</v>
      </c>
      <c r="EE55" s="137">
        <f>FC55 * EQ55</f>
        <v>1.0551017116628828E-3</v>
      </c>
      <c r="EF55" s="137">
        <f>FD55 * ER55</f>
        <v>6.142501855050647E-5</v>
      </c>
      <c r="EG55" s="137">
        <f>FE55 * ES55</f>
        <v>4.2679633883601895E-5</v>
      </c>
      <c r="EH55" s="137">
        <f>FF55 * ET55</f>
        <v>0</v>
      </c>
      <c r="EI55" s="137">
        <f>FG55 * EU55</f>
        <v>0</v>
      </c>
      <c r="EJ55" s="137">
        <f>FH55 * EV55</f>
        <v>2.0943648779369771E-3</v>
      </c>
      <c r="EK55" s="137">
        <f>FI55 * EW55</f>
        <v>1.6787370500216802E-4</v>
      </c>
      <c r="EL55" s="137"/>
      <c r="EM55" s="137">
        <f>FJ55 * EY55</f>
        <v>2.1479732141931033E-4</v>
      </c>
      <c r="EN55" s="137">
        <f>FK55 * EZ55</f>
        <v>1.5268116970049768E-2</v>
      </c>
      <c r="EP55" s="64">
        <f t="shared" si="56"/>
        <v>94</v>
      </c>
      <c r="EQ55" s="131">
        <f>IFERROR('TLF GC - r0'!CQ55 / 'TLF GC - r0'!CP55, EQ56)</f>
        <v>0.96523804927534784</v>
      </c>
      <c r="ER55" s="131">
        <f>IFERROR('TLF GC - r0'!CS55 / 'TLF GC - r0'!CR55, ER56)</f>
        <v>1.3125003963783433</v>
      </c>
      <c r="ES55" s="131">
        <f>IFERROR('TLF GC - r0'!CU55 / 'TLF GC - r0'!CT55, ES56)</f>
        <v>1.0384339144428685</v>
      </c>
      <c r="ET55" s="131">
        <f>IFERROR('TLF GC - r0'!CW55 / 'TLF GC - r0'!CV55, ET56)</f>
        <v>0</v>
      </c>
      <c r="EU55" s="131">
        <f>IFERROR('TLF GC - r0'!CY55 / 'TLF GC - r0'!CX55, EU56)</f>
        <v>0</v>
      </c>
      <c r="EV55" s="131">
        <f>IFERROR('TLF GC - r0'!DA55 / 'TLF GC - r0'!CZ55, EV56)</f>
        <v>1.3861704136190198</v>
      </c>
      <c r="EW55" s="131">
        <f>IFERROR('TLF GC - r0'!DC55 / 'TLF GC - r0'!DB55, EW56)</f>
        <v>0.63976259528265256</v>
      </c>
      <c r="EX55" s="131"/>
      <c r="EY55" s="131">
        <f>IFERROR('TLF GC - r0'!DE55 / 'TLF GC - r0'!DD55, EY56)</f>
        <v>0.80750872714026434</v>
      </c>
      <c r="EZ55" s="131">
        <f>IFERROR('TLF GC - r0'!DG55 / 'TLF GC - r0'!DF55, EZ56)</f>
        <v>1.09973111751718</v>
      </c>
      <c r="FB55" s="132">
        <f>'FF - r0'!A55</f>
        <v>94</v>
      </c>
      <c r="FC55" s="130">
        <f>'FF - r0'!B55</f>
        <v>1.0931000000000001E-3</v>
      </c>
      <c r="FD55" s="130">
        <f>'FF - r0'!C55</f>
        <v>4.6799999999999999E-5</v>
      </c>
      <c r="FE55" s="130">
        <f>'FF - r0'!D55</f>
        <v>4.1100000000000003E-5</v>
      </c>
      <c r="FF55" s="130">
        <f>'FF - r0'!E55</f>
        <v>0</v>
      </c>
      <c r="FG55" s="130">
        <f>'FF - r0'!F55</f>
        <v>0</v>
      </c>
      <c r="FH55" s="130">
        <f>'FF - r0'!G55</f>
        <v>1.5108999999999999E-3</v>
      </c>
      <c r="FI55" s="130">
        <f>'FF - r0'!H55</f>
        <v>2.6239999999999998E-4</v>
      </c>
      <c r="FJ55" s="130">
        <f>'FF - r0'!I55</f>
        <v>2.6600000000000001E-4</v>
      </c>
      <c r="FK55" s="130">
        <f>'FF - r0'!J55</f>
        <v>1.38835E-2</v>
      </c>
      <c r="FL55" s="130">
        <f>'FF - r0'!K55</f>
        <v>9.5432999999999994E-3</v>
      </c>
    </row>
    <row r="56" spans="1:168" x14ac:dyDescent="0.45">
      <c r="A56" s="63">
        <f t="shared" si="41"/>
        <v>96</v>
      </c>
      <c r="B56" s="137">
        <f t="shared" si="42"/>
        <v>1.0824000000000001E-3</v>
      </c>
      <c r="C56" s="137">
        <f t="shared" si="10"/>
        <v>4.57E-5</v>
      </c>
      <c r="D56" s="137">
        <f t="shared" si="11"/>
        <v>3.7799999999999997E-5</v>
      </c>
      <c r="E56" s="137">
        <f t="shared" si="12"/>
        <v>0</v>
      </c>
      <c r="F56" s="137">
        <f t="shared" si="13"/>
        <v>0</v>
      </c>
      <c r="G56" s="137">
        <f t="shared" si="14"/>
        <v>3.1E-6</v>
      </c>
      <c r="H56" s="137">
        <f t="shared" si="15"/>
        <v>8.1699999999999994E-5</v>
      </c>
      <c r="I56" s="138"/>
      <c r="J56" s="138">
        <f t="shared" si="16"/>
        <v>96</v>
      </c>
      <c r="K56" s="138">
        <f t="shared" si="17"/>
        <v>9.9109999999999997E-4</v>
      </c>
      <c r="BX56" s="64">
        <f t="shared" si="43"/>
        <v>96</v>
      </c>
      <c r="BY56" s="122">
        <f>B56</f>
        <v>1.0824000000000001E-3</v>
      </c>
      <c r="BZ56" s="122">
        <f t="shared" si="61"/>
        <v>1.0824000000000001E-3</v>
      </c>
      <c r="CA56" s="122">
        <f t="shared" si="62"/>
        <v>1.0269000000000001E-3</v>
      </c>
      <c r="CB56" s="129">
        <f>C56</f>
        <v>4.57E-5</v>
      </c>
      <c r="CC56" s="122">
        <f t="shared" si="63"/>
        <v>4.57E-5</v>
      </c>
      <c r="CD56" s="122">
        <f t="shared" si="64"/>
        <v>4.6E-5</v>
      </c>
      <c r="CE56" s="129">
        <f>D56</f>
        <v>3.7799999999999997E-5</v>
      </c>
      <c r="CF56" s="122">
        <f t="shared" si="65"/>
        <v>3.7799999999999997E-5</v>
      </c>
      <c r="CG56" s="122">
        <f t="shared" si="66"/>
        <v>4.0599999999999998E-5</v>
      </c>
      <c r="CH56" s="129">
        <f>E56</f>
        <v>0</v>
      </c>
      <c r="CI56" s="122">
        <f t="shared" si="67"/>
        <v>0</v>
      </c>
      <c r="CJ56" s="122">
        <f t="shared" si="68"/>
        <v>0</v>
      </c>
      <c r="CK56" s="129">
        <f>F56</f>
        <v>0</v>
      </c>
      <c r="CL56" s="122">
        <f t="shared" si="69"/>
        <v>0</v>
      </c>
      <c r="CM56" s="122">
        <f t="shared" si="70"/>
        <v>0</v>
      </c>
      <c r="CN56" s="129">
        <f>G56</f>
        <v>3.1E-6</v>
      </c>
      <c r="CO56" s="122">
        <f t="shared" si="71"/>
        <v>3.1E-6</v>
      </c>
      <c r="CP56" s="122">
        <f t="shared" si="72"/>
        <v>1.4258999999999999E-3</v>
      </c>
      <c r="CQ56" s="129">
        <f>H56</f>
        <v>8.1699999999999994E-5</v>
      </c>
      <c r="CR56" s="122">
        <f t="shared" si="73"/>
        <v>8.1699999999999994E-5</v>
      </c>
      <c r="CS56" s="122">
        <f t="shared" si="74"/>
        <v>2.4709999999999999E-4</v>
      </c>
      <c r="CT56" s="141">
        <f>J56</f>
        <v>96</v>
      </c>
      <c r="CU56" s="122">
        <f t="shared" si="57"/>
        <v>9.9999999999999995E-8</v>
      </c>
      <c r="CV56" s="122">
        <f t="shared" si="58"/>
        <v>1.34146E-2</v>
      </c>
      <c r="CW56" s="141">
        <f>K56</f>
        <v>9.9109999999999997E-4</v>
      </c>
      <c r="CX56" s="122">
        <f>B56</f>
        <v>1.0824000000000001E-3</v>
      </c>
      <c r="CY56" s="122">
        <f t="shared" si="59"/>
        <v>9.3293000000000004E-3</v>
      </c>
      <c r="DF56" s="64">
        <f t="shared" si="44"/>
        <v>96</v>
      </c>
      <c r="DG56" s="137">
        <f t="shared" si="45"/>
        <v>1.0824000000000001E-3</v>
      </c>
      <c r="DH56" s="137">
        <f t="shared" si="46"/>
        <v>4.57E-5</v>
      </c>
      <c r="DI56" s="137">
        <f t="shared" si="47"/>
        <v>3.7799999999999997E-5</v>
      </c>
      <c r="DJ56" s="137">
        <f t="shared" si="48"/>
        <v>0</v>
      </c>
      <c r="DK56" s="137">
        <f t="shared" si="49"/>
        <v>0</v>
      </c>
      <c r="DL56" s="137">
        <f t="shared" si="50"/>
        <v>3.1E-6</v>
      </c>
      <c r="DM56" s="137">
        <f t="shared" si="51"/>
        <v>8.1699999999999994E-5</v>
      </c>
      <c r="DN56" s="137"/>
      <c r="DO56" s="137">
        <f t="shared" si="52"/>
        <v>96</v>
      </c>
      <c r="DP56" s="137">
        <f t="shared" si="53"/>
        <v>9.9106394462821022E-4</v>
      </c>
      <c r="DQ56" s="32"/>
      <c r="DR56" s="64">
        <f t="shared" si="54"/>
        <v>96</v>
      </c>
      <c r="DS56" s="137">
        <f>ROUND(EE56 / EE$3, 7)</f>
        <v>1.0824000000000001E-3</v>
      </c>
      <c r="DT56" s="137">
        <f>ROUND(EF56 / EF$3, 7)</f>
        <v>4.57E-5</v>
      </c>
      <c r="DU56" s="137">
        <f>ROUND(EG56 / EG$3, 7)</f>
        <v>3.7799999999999997E-5</v>
      </c>
      <c r="DV56" s="137">
        <f>ROUND(EH56 / EH$3, 7)</f>
        <v>0</v>
      </c>
      <c r="DW56" s="137">
        <f>ROUND(EI56 / EI$3, 7)</f>
        <v>0</v>
      </c>
      <c r="DX56" s="137">
        <f>ROUND(EJ56 / EJ$3, 7)</f>
        <v>3.1E-6</v>
      </c>
      <c r="DY56" s="137">
        <f>ROUND(EK56 / EK$3, 7)</f>
        <v>8.1699999999999994E-5</v>
      </c>
      <c r="DZ56" s="137"/>
      <c r="EA56" s="137">
        <f t="shared" si="75"/>
        <v>9.9999999999999995E-8</v>
      </c>
      <c r="EB56" s="137">
        <f t="shared" si="60"/>
        <v>1.26E-5</v>
      </c>
      <c r="ED56" s="64">
        <f t="shared" si="55"/>
        <v>96</v>
      </c>
      <c r="EE56" s="137">
        <f>FC56 * EQ56</f>
        <v>9.9106394462821022E-4</v>
      </c>
      <c r="EF56" s="137">
        <f>FD56 * ER56</f>
        <v>5.4937632626123842E-5</v>
      </c>
      <c r="EG56" s="137">
        <f>FE56 * ES56</f>
        <v>3.9022424909509975E-5</v>
      </c>
      <c r="EH56" s="137">
        <f>FF56 * ET56</f>
        <v>0</v>
      </c>
      <c r="EI56" s="137">
        <f>FG56 * EU56</f>
        <v>0</v>
      </c>
      <c r="EJ56" s="137">
        <f>FH56 * EV56</f>
        <v>2.0012224163695261E-3</v>
      </c>
      <c r="EK56" s="137">
        <f>FI56 * EW56</f>
        <v>1.6177755772604644E-4</v>
      </c>
      <c r="EL56" s="137"/>
      <c r="EM56" s="137">
        <f>FJ56 * EY56</f>
        <v>2.4418233606060861E-4</v>
      </c>
      <c r="EN56" s="137">
        <f>FK56 * EZ56</f>
        <v>1.3486306105858591E-2</v>
      </c>
      <c r="EP56" s="64">
        <f t="shared" si="56"/>
        <v>96</v>
      </c>
      <c r="EQ56" s="131">
        <f>IFERROR('TLF GC - r0'!CQ56 / 'TLF GC - r0'!CP56, EQ57)</f>
        <v>0.96510268246977315</v>
      </c>
      <c r="ER56" s="131">
        <f>IFERROR('TLF GC - r0'!CS56 / 'TLF GC - r0'!CR56, ER57)</f>
        <v>1.1942963614374749</v>
      </c>
      <c r="ES56" s="131">
        <f>IFERROR('TLF GC - r0'!CU56 / 'TLF GC - r0'!CT56, ES57)</f>
        <v>0.96114347067758565</v>
      </c>
      <c r="ET56" s="131">
        <f>IFERROR('TLF GC - r0'!CW56 / 'TLF GC - r0'!CV56, ET57)</f>
        <v>0</v>
      </c>
      <c r="EU56" s="131">
        <f>IFERROR('TLF GC - r0'!CY56 / 'TLF GC - r0'!CX56, EU57)</f>
        <v>0</v>
      </c>
      <c r="EV56" s="131">
        <f>IFERROR('TLF GC - r0'!DA56 / 'TLF GC - r0'!CZ56, EV57)</f>
        <v>1.4034801994316055</v>
      </c>
      <c r="EW56" s="131">
        <f>IFERROR('TLF GC - r0'!DC56 / 'TLF GC - r0'!DB56, EW57)</f>
        <v>0.65470480666145869</v>
      </c>
      <c r="EX56" s="131"/>
      <c r="EY56" s="131">
        <f>IFERROR('TLF GC - r0'!DE56 / 'TLF GC - r0'!DD56, EY57)</f>
        <v>0.98065195205063715</v>
      </c>
      <c r="EZ56" s="131">
        <f>IFERROR('TLF GC - r0'!DG56 / 'TLF GC - r0'!DF56, EZ57)</f>
        <v>1.0053453778613295</v>
      </c>
      <c r="FB56" s="132">
        <f>'FF - r0'!A56</f>
        <v>96</v>
      </c>
      <c r="FC56" s="130">
        <f>'FF - r0'!B56</f>
        <v>1.0269000000000001E-3</v>
      </c>
      <c r="FD56" s="130">
        <f>'FF - r0'!C56</f>
        <v>4.6E-5</v>
      </c>
      <c r="FE56" s="130">
        <f>'FF - r0'!D56</f>
        <v>4.0599999999999998E-5</v>
      </c>
      <c r="FF56" s="130">
        <f>'FF - r0'!E56</f>
        <v>0</v>
      </c>
      <c r="FG56" s="130">
        <f>'FF - r0'!F56</f>
        <v>0</v>
      </c>
      <c r="FH56" s="130">
        <f>'FF - r0'!G56</f>
        <v>1.4258999999999999E-3</v>
      </c>
      <c r="FI56" s="130">
        <f>'FF - r0'!H56</f>
        <v>2.4709999999999999E-4</v>
      </c>
      <c r="FJ56" s="130">
        <f>'FF - r0'!I56</f>
        <v>2.4899999999999998E-4</v>
      </c>
      <c r="FK56" s="130">
        <f>'FF - r0'!J56</f>
        <v>1.34146E-2</v>
      </c>
      <c r="FL56" s="130">
        <f>'FF - r0'!K56</f>
        <v>9.3293000000000004E-3</v>
      </c>
    </row>
    <row r="57" spans="1:168" x14ac:dyDescent="0.45">
      <c r="A57" s="63">
        <f t="shared" si="41"/>
        <v>98</v>
      </c>
      <c r="B57" s="137">
        <f t="shared" si="42"/>
        <v>1.0265000000000001E-3</v>
      </c>
      <c r="C57" s="137">
        <f t="shared" si="10"/>
        <v>4.7899999999999999E-5</v>
      </c>
      <c r="D57" s="137">
        <f t="shared" si="11"/>
        <v>3.8899999999999997E-5</v>
      </c>
      <c r="E57" s="137">
        <f t="shared" si="12"/>
        <v>0</v>
      </c>
      <c r="F57" s="137">
        <f t="shared" si="13"/>
        <v>0</v>
      </c>
      <c r="G57" s="137">
        <f t="shared" si="14"/>
        <v>3.1E-6</v>
      </c>
      <c r="H57" s="137">
        <f t="shared" si="15"/>
        <v>8.3100000000000001E-5</v>
      </c>
      <c r="I57" s="138"/>
      <c r="J57" s="138">
        <f t="shared" si="16"/>
        <v>98</v>
      </c>
      <c r="K57" s="138">
        <f t="shared" si="17"/>
        <v>9.3990000000000002E-4</v>
      </c>
      <c r="BX57" s="64">
        <f t="shared" si="43"/>
        <v>98</v>
      </c>
      <c r="BY57" s="122">
        <f>B57</f>
        <v>1.0265000000000001E-3</v>
      </c>
      <c r="BZ57" s="122">
        <f t="shared" si="61"/>
        <v>1.0265000000000001E-3</v>
      </c>
      <c r="CA57" s="122">
        <f t="shared" si="62"/>
        <v>9.68E-4</v>
      </c>
      <c r="CB57" s="129">
        <f>C57</f>
        <v>4.7899999999999999E-5</v>
      </c>
      <c r="CC57" s="122">
        <f t="shared" si="63"/>
        <v>4.7899999999999999E-5</v>
      </c>
      <c r="CD57" s="122">
        <f t="shared" si="64"/>
        <v>4.5200000000000001E-5</v>
      </c>
      <c r="CE57" s="129">
        <f>D57</f>
        <v>3.8899999999999997E-5</v>
      </c>
      <c r="CF57" s="122">
        <f t="shared" si="65"/>
        <v>3.8899999999999997E-5</v>
      </c>
      <c r="CG57" s="122">
        <f t="shared" si="66"/>
        <v>4.0200000000000001E-5</v>
      </c>
      <c r="CH57" s="129">
        <f>E57</f>
        <v>0</v>
      </c>
      <c r="CI57" s="122">
        <f t="shared" si="67"/>
        <v>0</v>
      </c>
      <c r="CJ57" s="122">
        <f t="shared" si="68"/>
        <v>0</v>
      </c>
      <c r="CK57" s="129">
        <f>F57</f>
        <v>0</v>
      </c>
      <c r="CL57" s="122">
        <f t="shared" si="69"/>
        <v>0</v>
      </c>
      <c r="CM57" s="122">
        <f t="shared" si="70"/>
        <v>0</v>
      </c>
      <c r="CN57" s="129">
        <f>G57</f>
        <v>3.1E-6</v>
      </c>
      <c r="CO57" s="122">
        <f t="shared" si="71"/>
        <v>3.1E-6</v>
      </c>
      <c r="CP57" s="122">
        <f t="shared" si="72"/>
        <v>1.3465E-3</v>
      </c>
      <c r="CQ57" s="129">
        <f>H57</f>
        <v>8.3100000000000001E-5</v>
      </c>
      <c r="CR57" s="122">
        <f t="shared" si="73"/>
        <v>8.3100000000000001E-5</v>
      </c>
      <c r="CS57" s="122">
        <f t="shared" si="74"/>
        <v>2.3259999999999999E-4</v>
      </c>
      <c r="CT57" s="141">
        <f>J57</f>
        <v>98</v>
      </c>
      <c r="CU57" s="122">
        <f t="shared" si="57"/>
        <v>9.9999999999999995E-8</v>
      </c>
      <c r="CV57" s="122">
        <f t="shared" si="58"/>
        <v>1.2945699999999999E-2</v>
      </c>
      <c r="CW57" s="141">
        <f>K57</f>
        <v>9.3990000000000002E-4</v>
      </c>
      <c r="CX57" s="122">
        <f>B57</f>
        <v>1.0265000000000001E-3</v>
      </c>
      <c r="CY57" s="122">
        <f t="shared" si="59"/>
        <v>9.1152999999999998E-3</v>
      </c>
      <c r="DF57" s="64">
        <f t="shared" si="44"/>
        <v>98</v>
      </c>
      <c r="DG57" s="137">
        <f t="shared" si="45"/>
        <v>1.0265000000000001E-3</v>
      </c>
      <c r="DH57" s="137">
        <f t="shared" si="46"/>
        <v>4.7899999999999999E-5</v>
      </c>
      <c r="DI57" s="137">
        <f t="shared" si="47"/>
        <v>3.8899999999999997E-5</v>
      </c>
      <c r="DJ57" s="137">
        <f t="shared" si="48"/>
        <v>0</v>
      </c>
      <c r="DK57" s="137">
        <f t="shared" si="49"/>
        <v>0</v>
      </c>
      <c r="DL57" s="137">
        <f t="shared" si="50"/>
        <v>3.1E-6</v>
      </c>
      <c r="DM57" s="137">
        <f t="shared" si="51"/>
        <v>8.3100000000000001E-5</v>
      </c>
      <c r="DN57" s="137"/>
      <c r="DO57" s="137">
        <f t="shared" si="52"/>
        <v>98</v>
      </c>
      <c r="DP57" s="137">
        <f t="shared" si="53"/>
        <v>9.3994050935968388E-4</v>
      </c>
      <c r="DQ57" s="32"/>
      <c r="DR57" s="64">
        <f t="shared" si="54"/>
        <v>98</v>
      </c>
      <c r="DS57" s="137">
        <f>ROUND(EE57 / EE$3, 7)</f>
        <v>1.0265000000000001E-3</v>
      </c>
      <c r="DT57" s="137">
        <f>ROUND(EF57 / EF$3, 7)</f>
        <v>4.7899999999999999E-5</v>
      </c>
      <c r="DU57" s="137">
        <f>ROUND(EG57 / EG$3, 7)</f>
        <v>3.8899999999999997E-5</v>
      </c>
      <c r="DV57" s="137">
        <f>ROUND(EH57 / EH$3, 7)</f>
        <v>0</v>
      </c>
      <c r="DW57" s="137">
        <f>ROUND(EI57 / EI$3, 7)</f>
        <v>0</v>
      </c>
      <c r="DX57" s="137">
        <f>ROUND(EJ57 / EJ$3, 7)</f>
        <v>3.1E-6</v>
      </c>
      <c r="DY57" s="137">
        <f>ROUND(EK57 / EK$3, 7)</f>
        <v>8.3100000000000001E-5</v>
      </c>
      <c r="DZ57" s="137"/>
      <c r="EA57" s="137">
        <f t="shared" si="75"/>
        <v>9.9999999999999995E-8</v>
      </c>
      <c r="EB57" s="137">
        <f t="shared" si="60"/>
        <v>1.38E-5</v>
      </c>
      <c r="ED57" s="64">
        <f t="shared" si="55"/>
        <v>98</v>
      </c>
      <c r="EE57" s="137">
        <f>FC57 * EQ57</f>
        <v>9.3994050935968388E-4</v>
      </c>
      <c r="EF57" s="137">
        <f>FD57 * ER57</f>
        <v>5.7641875847999987E-5</v>
      </c>
      <c r="EG57" s="137">
        <f>FE57 * ES57</f>
        <v>4.0174643695808622E-5</v>
      </c>
      <c r="EH57" s="137">
        <f>FF57 * ET57</f>
        <v>0</v>
      </c>
      <c r="EI57" s="137">
        <f>FG57 * EU57</f>
        <v>0</v>
      </c>
      <c r="EJ57" s="137">
        <f>FH57 * EV57</f>
        <v>2.004871745443287E-3</v>
      </c>
      <c r="EK57" s="137">
        <f>FI57 * EW57</f>
        <v>1.6469705822927137E-4</v>
      </c>
      <c r="EL57" s="137"/>
      <c r="EM57" s="137">
        <f>FJ57 * EY57</f>
        <v>1.7844872160471191E-4</v>
      </c>
      <c r="EN57" s="137">
        <f>FK57 * EZ57</f>
        <v>1.4770003438834977E-2</v>
      </c>
      <c r="EP57" s="64">
        <f t="shared" si="56"/>
        <v>98</v>
      </c>
      <c r="EQ57" s="131">
        <f>IFERROR('TLF GC - r0'!CQ57 / 'TLF GC - r0'!CP57, EQ58)</f>
        <v>0.9710129228922354</v>
      </c>
      <c r="ER57" s="131">
        <f>IFERROR('TLF GC - r0'!CS57 / 'TLF GC - r0'!CR57, ER58)</f>
        <v>1.2752627399999996</v>
      </c>
      <c r="ES57" s="131">
        <f>IFERROR('TLF GC - r0'!CU57 / 'TLF GC - r0'!CT57, ES58)</f>
        <v>0.9993692461643936</v>
      </c>
      <c r="ET57" s="131">
        <f>IFERROR('TLF GC - r0'!CW57 / 'TLF GC - r0'!CV57, ET58)</f>
        <v>0</v>
      </c>
      <c r="EU57" s="131">
        <f>IFERROR('TLF GC - r0'!CY57 / 'TLF GC - r0'!CX57, EU58)</f>
        <v>0</v>
      </c>
      <c r="EV57" s="131">
        <f>IFERROR('TLF GC - r0'!DA57 / 'TLF GC - r0'!CZ57, EV58)</f>
        <v>1.4889504236489319</v>
      </c>
      <c r="EW57" s="131">
        <f>IFERROR('TLF GC - r0'!DC57 / 'TLF GC - r0'!DB57, EW58)</f>
        <v>0.70806989780426211</v>
      </c>
      <c r="EX57" s="131"/>
      <c r="EY57" s="131">
        <f>IFERROR('TLF GC - r0'!DE57 / 'TLF GC - r0'!DD57, EY58)</f>
        <v>0.7695072082997495</v>
      </c>
      <c r="EZ57" s="131">
        <f>IFERROR('TLF GC - r0'!DG57 / 'TLF GC - r0'!DF57, EZ58)</f>
        <v>1.1409196442706828</v>
      </c>
      <c r="FB57" s="132">
        <f>'FF - r0'!A57</f>
        <v>98</v>
      </c>
      <c r="FC57" s="130">
        <f>'FF - r0'!B57</f>
        <v>9.68E-4</v>
      </c>
      <c r="FD57" s="130">
        <f>'FF - r0'!C57</f>
        <v>4.5200000000000001E-5</v>
      </c>
      <c r="FE57" s="130">
        <f>'FF - r0'!D57</f>
        <v>4.0200000000000001E-5</v>
      </c>
      <c r="FF57" s="130">
        <f>'FF - r0'!E57</f>
        <v>0</v>
      </c>
      <c r="FG57" s="130">
        <f>'FF - r0'!F57</f>
        <v>0</v>
      </c>
      <c r="FH57" s="130">
        <f>'FF - r0'!G57</f>
        <v>1.3465E-3</v>
      </c>
      <c r="FI57" s="130">
        <f>'FF - r0'!H57</f>
        <v>2.3259999999999999E-4</v>
      </c>
      <c r="FJ57" s="130">
        <f>'FF - r0'!I57</f>
        <v>2.319E-4</v>
      </c>
      <c r="FK57" s="130">
        <f>'FF - r0'!J57</f>
        <v>1.2945699999999999E-2</v>
      </c>
      <c r="FL57" s="130">
        <f>'FF - r0'!K57</f>
        <v>9.1152999999999998E-3</v>
      </c>
    </row>
    <row r="58" spans="1:168" x14ac:dyDescent="0.45">
      <c r="A58" s="63">
        <f t="shared" si="41"/>
        <v>100</v>
      </c>
      <c r="B58" s="137">
        <f t="shared" si="42"/>
        <v>1.0166999999999999E-3</v>
      </c>
      <c r="C58" s="137">
        <f t="shared" si="10"/>
        <v>4.3999999999999999E-5</v>
      </c>
      <c r="D58" s="137">
        <f t="shared" si="11"/>
        <v>3.6999999999999998E-5</v>
      </c>
      <c r="E58" s="137">
        <f t="shared" si="12"/>
        <v>0</v>
      </c>
      <c r="F58" s="137">
        <f t="shared" si="13"/>
        <v>0</v>
      </c>
      <c r="G58" s="137">
        <f t="shared" si="14"/>
        <v>2.3E-6</v>
      </c>
      <c r="H58" s="137">
        <f t="shared" si="15"/>
        <v>7.9800000000000002E-5</v>
      </c>
      <c r="I58" s="138"/>
      <c r="J58" s="138">
        <f t="shared" si="16"/>
        <v>100</v>
      </c>
      <c r="K58" s="138">
        <f t="shared" si="17"/>
        <v>9.3099999999999997E-4</v>
      </c>
      <c r="BX58" s="64">
        <f t="shared" si="43"/>
        <v>100</v>
      </c>
      <c r="BY58" s="122">
        <f>B58</f>
        <v>1.0166999999999999E-3</v>
      </c>
      <c r="BZ58" s="122">
        <f t="shared" si="61"/>
        <v>1.0166999999999999E-3</v>
      </c>
      <c r="CA58" s="122">
        <f t="shared" si="62"/>
        <v>9.1509999999999996E-4</v>
      </c>
      <c r="CB58" s="129">
        <f>C58</f>
        <v>4.3999999999999999E-5</v>
      </c>
      <c r="CC58" s="122">
        <f t="shared" si="63"/>
        <v>4.3999999999999999E-5</v>
      </c>
      <c r="CD58" s="122">
        <f t="shared" si="64"/>
        <v>4.4400000000000002E-5</v>
      </c>
      <c r="CE58" s="129">
        <f>D58</f>
        <v>3.6999999999999998E-5</v>
      </c>
      <c r="CF58" s="122">
        <f t="shared" si="65"/>
        <v>3.6999999999999998E-5</v>
      </c>
      <c r="CG58" s="122">
        <f t="shared" si="66"/>
        <v>3.9799999999999998E-5</v>
      </c>
      <c r="CH58" s="129">
        <f>E58</f>
        <v>0</v>
      </c>
      <c r="CI58" s="122">
        <f t="shared" si="67"/>
        <v>0</v>
      </c>
      <c r="CJ58" s="122">
        <f t="shared" si="68"/>
        <v>0</v>
      </c>
      <c r="CK58" s="129">
        <f>F58</f>
        <v>0</v>
      </c>
      <c r="CL58" s="122">
        <f t="shared" si="69"/>
        <v>0</v>
      </c>
      <c r="CM58" s="122">
        <f t="shared" si="70"/>
        <v>0</v>
      </c>
      <c r="CN58" s="129">
        <f>G58</f>
        <v>2.3E-6</v>
      </c>
      <c r="CO58" s="122">
        <f t="shared" si="71"/>
        <v>2.3E-6</v>
      </c>
      <c r="CP58" s="122">
        <f t="shared" si="72"/>
        <v>1.2714E-3</v>
      </c>
      <c r="CQ58" s="129">
        <f>H58</f>
        <v>7.9800000000000002E-5</v>
      </c>
      <c r="CR58" s="122">
        <f t="shared" si="73"/>
        <v>7.9800000000000002E-5</v>
      </c>
      <c r="CS58" s="122">
        <f t="shared" si="74"/>
        <v>2.195E-4</v>
      </c>
      <c r="CT58" s="141">
        <f>J58</f>
        <v>100</v>
      </c>
      <c r="CU58" s="122">
        <f t="shared" si="57"/>
        <v>9.9999999999999995E-8</v>
      </c>
      <c r="CV58" s="122">
        <f t="shared" si="58"/>
        <v>1.2476900000000001E-2</v>
      </c>
      <c r="CW58" s="141">
        <f>K58</f>
        <v>9.3099999999999997E-4</v>
      </c>
      <c r="CX58" s="122">
        <f>B58</f>
        <v>1.0166999999999999E-3</v>
      </c>
      <c r="CY58" s="122">
        <f t="shared" si="59"/>
        <v>8.9012999999999991E-3</v>
      </c>
      <c r="DF58" s="64">
        <f t="shared" si="44"/>
        <v>100</v>
      </c>
      <c r="DG58" s="137">
        <f t="shared" si="45"/>
        <v>1.0166999999999999E-3</v>
      </c>
      <c r="DH58" s="137">
        <f t="shared" si="46"/>
        <v>4.3999999999999999E-5</v>
      </c>
      <c r="DI58" s="137">
        <f t="shared" si="47"/>
        <v>3.6999999999999998E-5</v>
      </c>
      <c r="DJ58" s="137">
        <f t="shared" si="48"/>
        <v>0</v>
      </c>
      <c r="DK58" s="137">
        <f t="shared" si="49"/>
        <v>0</v>
      </c>
      <c r="DL58" s="137">
        <f t="shared" si="50"/>
        <v>2.3E-6</v>
      </c>
      <c r="DM58" s="137">
        <f t="shared" si="51"/>
        <v>7.9800000000000002E-5</v>
      </c>
      <c r="DN58" s="137"/>
      <c r="DO58" s="137">
        <f t="shared" si="52"/>
        <v>100</v>
      </c>
      <c r="DP58" s="137">
        <f t="shared" si="53"/>
        <v>9.3096864117420391E-4</v>
      </c>
      <c r="DQ58" s="32"/>
      <c r="DR58" s="64">
        <f t="shared" si="54"/>
        <v>100</v>
      </c>
      <c r="DS58" s="137">
        <f>ROUND(EE58 / EE$3, 7)</f>
        <v>1.0166999999999999E-3</v>
      </c>
      <c r="DT58" s="137">
        <f>ROUND(EF58 / EF$3, 7)</f>
        <v>4.3999999999999999E-5</v>
      </c>
      <c r="DU58" s="137">
        <f>ROUND(EG58 / EG$3, 7)</f>
        <v>3.6999999999999998E-5</v>
      </c>
      <c r="DV58" s="137">
        <f>ROUND(EH58 / EH$3, 7)</f>
        <v>0</v>
      </c>
      <c r="DW58" s="137">
        <f>ROUND(EI58 / EI$3, 7)</f>
        <v>0</v>
      </c>
      <c r="DX58" s="137">
        <f>ROUND(EJ58 / EJ$3, 7)</f>
        <v>2.3E-6</v>
      </c>
      <c r="DY58" s="137">
        <f>ROUND(EK58 / EK$3, 7)</f>
        <v>7.9800000000000002E-5</v>
      </c>
      <c r="DZ58" s="137"/>
      <c r="EA58" s="137">
        <f t="shared" si="75"/>
        <v>9.9999999999999995E-8</v>
      </c>
      <c r="EB58" s="137">
        <f t="shared" si="60"/>
        <v>1.4800000000000001E-5</v>
      </c>
      <c r="ED58" s="64">
        <f t="shared" si="55"/>
        <v>100</v>
      </c>
      <c r="EE58" s="137">
        <f>FC58 * EQ58</f>
        <v>9.3096864117420391E-4</v>
      </c>
      <c r="EF58" s="137">
        <f>FD58 * ER58</f>
        <v>5.2952605046972624E-5</v>
      </c>
      <c r="EG58" s="137">
        <f>FE58 * ES58</f>
        <v>3.819548446912251E-5</v>
      </c>
      <c r="EH58" s="137">
        <f>FF58 * ET58</f>
        <v>0</v>
      </c>
      <c r="EI58" s="137">
        <f>FG58 * EU58</f>
        <v>0</v>
      </c>
      <c r="EJ58" s="137">
        <f>FH58 * EV58</f>
        <v>1.5291792630579297E-3</v>
      </c>
      <c r="EK58" s="137">
        <f>FI58 * EW58</f>
        <v>1.5802691862672075E-4</v>
      </c>
      <c r="EL58" s="137"/>
      <c r="EM58" s="137">
        <f>FJ58 * EY58</f>
        <v>1.4957801685084595E-4</v>
      </c>
      <c r="EN58" s="137">
        <f>FK58 * EZ58</f>
        <v>1.5834878801582897E-2</v>
      </c>
      <c r="EP58" s="64">
        <f t="shared" si="56"/>
        <v>100</v>
      </c>
      <c r="EQ58" s="131">
        <f>IFERROR('TLF GC - r0'!CQ58 / 'TLF GC - r0'!CP58, EQ59)</f>
        <v>1.0173408820611998</v>
      </c>
      <c r="ER58" s="131">
        <f>IFERROR('TLF GC - r0'!CS58 / 'TLF GC - r0'!CR58, ER59)</f>
        <v>1.1926262397966807</v>
      </c>
      <c r="ES58" s="131">
        <f>IFERROR('TLF GC - r0'!CU58 / 'TLF GC - r0'!CT58, ES59)</f>
        <v>0.95968553942518875</v>
      </c>
      <c r="ET58" s="131">
        <f>IFERROR('TLF GC - r0'!CW58 / 'TLF GC - r0'!CV58, ET59)</f>
        <v>0</v>
      </c>
      <c r="EU58" s="131">
        <f>IFERROR('TLF GC - r0'!CY58 / 'TLF GC - r0'!CX58, EU59)</f>
        <v>0</v>
      </c>
      <c r="EV58" s="131">
        <f>IFERROR('TLF GC - r0'!DA58 / 'TLF GC - r0'!CZ58, EV59)</f>
        <v>1.2027522912206463</v>
      </c>
      <c r="EW58" s="131">
        <f>IFERROR('TLF GC - r0'!DC58 / 'TLF GC - r0'!DB58, EW59)</f>
        <v>0.71994040376638158</v>
      </c>
      <c r="EX58" s="131"/>
      <c r="EY58" s="131">
        <f>IFERROR('TLF GC - r0'!DE58 / 'TLF GC - r0'!DD58, EY59)</f>
        <v>0.69603544369867831</v>
      </c>
      <c r="EZ58" s="131">
        <f>IFERROR('TLF GC - r0'!DG58 / 'TLF GC - r0'!DF58, EZ59)</f>
        <v>1.2691356668389502</v>
      </c>
      <c r="FB58" s="132">
        <f>'FF - r0'!A58</f>
        <v>100</v>
      </c>
      <c r="FC58" s="130">
        <f>'FF - r0'!B58</f>
        <v>9.1509999999999996E-4</v>
      </c>
      <c r="FD58" s="130">
        <f>'FF - r0'!C58</f>
        <v>4.4400000000000002E-5</v>
      </c>
      <c r="FE58" s="130">
        <f>'FF - r0'!D58</f>
        <v>3.9799999999999998E-5</v>
      </c>
      <c r="FF58" s="130">
        <f>'FF - r0'!E58</f>
        <v>0</v>
      </c>
      <c r="FG58" s="130">
        <f>'FF - r0'!F58</f>
        <v>0</v>
      </c>
      <c r="FH58" s="130">
        <f>'FF - r0'!G58</f>
        <v>1.2714E-3</v>
      </c>
      <c r="FI58" s="130">
        <f>'FF - r0'!H58</f>
        <v>2.195E-4</v>
      </c>
      <c r="FJ58" s="130">
        <f>'FF - r0'!I58</f>
        <v>2.1489999999999999E-4</v>
      </c>
      <c r="FK58" s="130">
        <f>'FF - r0'!J58</f>
        <v>1.2476900000000001E-2</v>
      </c>
      <c r="FL58" s="130">
        <f>'FF - r0'!K58</f>
        <v>8.9012999999999991E-3</v>
      </c>
    </row>
    <row r="59" spans="1:168" x14ac:dyDescent="0.45">
      <c r="A59" s="63">
        <f t="shared" si="41"/>
        <v>102</v>
      </c>
      <c r="B59" s="137">
        <f t="shared" si="42"/>
        <v>9.724E-4</v>
      </c>
      <c r="C59" s="137">
        <f t="shared" si="10"/>
        <v>4.0299999999999997E-5</v>
      </c>
      <c r="D59" s="137">
        <f t="shared" si="11"/>
        <v>3.82E-5</v>
      </c>
      <c r="E59" s="137">
        <f t="shared" si="12"/>
        <v>0</v>
      </c>
      <c r="F59" s="137">
        <f t="shared" si="13"/>
        <v>0</v>
      </c>
      <c r="G59" s="137">
        <f t="shared" si="14"/>
        <v>2.2000000000000001E-6</v>
      </c>
      <c r="H59" s="137">
        <f t="shared" si="15"/>
        <v>7.8100000000000001E-5</v>
      </c>
      <c r="I59" s="138"/>
      <c r="J59" s="138">
        <f t="shared" si="16"/>
        <v>102</v>
      </c>
      <c r="K59" s="138">
        <f t="shared" si="17"/>
        <v>8.9030000000000001E-4</v>
      </c>
      <c r="BX59" s="64">
        <f t="shared" si="43"/>
        <v>102</v>
      </c>
      <c r="BY59" s="122">
        <f>B59</f>
        <v>9.724E-4</v>
      </c>
      <c r="BZ59" s="122">
        <f t="shared" si="61"/>
        <v>9.724E-4</v>
      </c>
      <c r="CA59" s="122">
        <f t="shared" si="62"/>
        <v>8.7109999999999998E-4</v>
      </c>
      <c r="CB59" s="129">
        <f>C59</f>
        <v>4.0299999999999997E-5</v>
      </c>
      <c r="CC59" s="122">
        <f t="shared" si="63"/>
        <v>4.0299999999999997E-5</v>
      </c>
      <c r="CD59" s="122">
        <f t="shared" si="64"/>
        <v>4.3600000000000003E-5</v>
      </c>
      <c r="CE59" s="129">
        <f>D59</f>
        <v>3.82E-5</v>
      </c>
      <c r="CF59" s="122">
        <f t="shared" si="65"/>
        <v>3.82E-5</v>
      </c>
      <c r="CG59" s="122">
        <f t="shared" si="66"/>
        <v>3.9499999999999998E-5</v>
      </c>
      <c r="CH59" s="129">
        <f>E59</f>
        <v>0</v>
      </c>
      <c r="CI59" s="122">
        <f t="shared" si="67"/>
        <v>0</v>
      </c>
      <c r="CJ59" s="122">
        <f t="shared" si="68"/>
        <v>0</v>
      </c>
      <c r="CK59" s="129">
        <f>F59</f>
        <v>0</v>
      </c>
      <c r="CL59" s="122">
        <f t="shared" si="69"/>
        <v>0</v>
      </c>
      <c r="CM59" s="122">
        <f t="shared" si="70"/>
        <v>0</v>
      </c>
      <c r="CN59" s="129">
        <f>G59</f>
        <v>2.2000000000000001E-6</v>
      </c>
      <c r="CO59" s="122">
        <f t="shared" si="71"/>
        <v>2.2000000000000001E-6</v>
      </c>
      <c r="CP59" s="122">
        <f t="shared" si="72"/>
        <v>1.2002E-3</v>
      </c>
      <c r="CQ59" s="129">
        <f>H59</f>
        <v>7.8100000000000001E-5</v>
      </c>
      <c r="CR59" s="122">
        <f t="shared" si="73"/>
        <v>7.8100000000000001E-5</v>
      </c>
      <c r="CS59" s="122">
        <f t="shared" si="74"/>
        <v>2.075E-4</v>
      </c>
      <c r="CT59" s="141">
        <f>J59</f>
        <v>102</v>
      </c>
      <c r="CU59" s="122">
        <f t="shared" si="57"/>
        <v>9.9999999999999995E-8</v>
      </c>
      <c r="CV59" s="122">
        <f t="shared" si="58"/>
        <v>1.2008E-2</v>
      </c>
      <c r="CW59" s="141">
        <f>K59</f>
        <v>8.9030000000000001E-4</v>
      </c>
      <c r="CX59" s="122">
        <f>B59</f>
        <v>9.724E-4</v>
      </c>
      <c r="CY59" s="122">
        <f t="shared" si="59"/>
        <v>8.6873000000000002E-3</v>
      </c>
      <c r="DF59" s="64">
        <f t="shared" si="44"/>
        <v>102</v>
      </c>
      <c r="DG59" s="137">
        <f t="shared" si="45"/>
        <v>9.724E-4</v>
      </c>
      <c r="DH59" s="137">
        <f t="shared" si="46"/>
        <v>4.0299999999999997E-5</v>
      </c>
      <c r="DI59" s="137">
        <f t="shared" si="47"/>
        <v>3.82E-5</v>
      </c>
      <c r="DJ59" s="137">
        <f t="shared" si="48"/>
        <v>0</v>
      </c>
      <c r="DK59" s="137">
        <f t="shared" si="49"/>
        <v>0</v>
      </c>
      <c r="DL59" s="137">
        <f t="shared" si="50"/>
        <v>2.2000000000000001E-6</v>
      </c>
      <c r="DM59" s="137">
        <f t="shared" si="51"/>
        <v>7.8100000000000001E-5</v>
      </c>
      <c r="DN59" s="137"/>
      <c r="DO59" s="137">
        <f t="shared" si="52"/>
        <v>102</v>
      </c>
      <c r="DP59" s="137">
        <f t="shared" si="53"/>
        <v>8.9032832080045414E-4</v>
      </c>
      <c r="DQ59" s="32"/>
      <c r="DR59" s="64">
        <f t="shared" si="54"/>
        <v>102</v>
      </c>
      <c r="DS59" s="137">
        <f>ROUND(EE59 / EE$3, 7)</f>
        <v>9.724E-4</v>
      </c>
      <c r="DT59" s="137">
        <f>ROUND(EF59 / EF$3, 7)</f>
        <v>4.0299999999999997E-5</v>
      </c>
      <c r="DU59" s="137">
        <f>ROUND(EG59 / EG$3, 7)</f>
        <v>3.82E-5</v>
      </c>
      <c r="DV59" s="137">
        <f>ROUND(EH59 / EH$3, 7)</f>
        <v>0</v>
      </c>
      <c r="DW59" s="137">
        <f>ROUND(EI59 / EI$3, 7)</f>
        <v>0</v>
      </c>
      <c r="DX59" s="137">
        <f>ROUND(EJ59 / EJ$3, 7)</f>
        <v>2.2000000000000001E-6</v>
      </c>
      <c r="DY59" s="137">
        <f>ROUND(EK59 / EK$3, 7)</f>
        <v>7.8100000000000001E-5</v>
      </c>
      <c r="DZ59" s="137"/>
      <c r="EA59" s="137">
        <f t="shared" si="75"/>
        <v>9.9999999999999995E-8</v>
      </c>
      <c r="EB59" s="137">
        <f t="shared" si="60"/>
        <v>1.6799999999999998E-5</v>
      </c>
      <c r="ED59" s="64">
        <f t="shared" si="55"/>
        <v>102</v>
      </c>
      <c r="EE59" s="137">
        <f>FC59 * EQ59</f>
        <v>8.9032832080045414E-4</v>
      </c>
      <c r="EF59" s="137">
        <f>FD59 * ER59</f>
        <v>4.8483541461308966E-5</v>
      </c>
      <c r="EG59" s="137">
        <f>FE59 * ES59</f>
        <v>3.9477092141100381E-5</v>
      </c>
      <c r="EH59" s="137">
        <f>FF59 * ET59</f>
        <v>0</v>
      </c>
      <c r="EI59" s="137">
        <f>FG59 * EU59</f>
        <v>0</v>
      </c>
      <c r="EJ59" s="137">
        <f>FH59 * EV59</f>
        <v>1.4276700700926973E-3</v>
      </c>
      <c r="EK59" s="137">
        <f>FI59 * EW59</f>
        <v>1.5475550932904199E-4</v>
      </c>
      <c r="EL59" s="137"/>
      <c r="EM59" s="137">
        <f>FJ59 * EY59</f>
        <v>1.8023581678350194E-4</v>
      </c>
      <c r="EN59" s="137">
        <f>FK59 * EZ59</f>
        <v>1.7915211152434506E-2</v>
      </c>
      <c r="EP59" s="64">
        <f t="shared" si="56"/>
        <v>102</v>
      </c>
      <c r="EQ59" s="131">
        <f>IFERROR('TLF GC - r0'!CQ59 / 'TLF GC - r0'!CP59, EQ60)</f>
        <v>1.0220736090006362</v>
      </c>
      <c r="ER59" s="131">
        <f>IFERROR('TLF GC - r0'!CS59 / 'TLF GC - r0'!CR59, ER60)</f>
        <v>1.1120078316813982</v>
      </c>
      <c r="ES59" s="131">
        <f>IFERROR('TLF GC - r0'!CU59 / 'TLF GC - r0'!CT59, ES60)</f>
        <v>0.99942005420507296</v>
      </c>
      <c r="ET59" s="131">
        <f>IFERROR('TLF GC - r0'!CW59 / 'TLF GC - r0'!CV59, ET60)</f>
        <v>0</v>
      </c>
      <c r="EU59" s="131">
        <f>IFERROR('TLF GC - r0'!CY59 / 'TLF GC - r0'!CX59, EU60)</f>
        <v>0</v>
      </c>
      <c r="EV59" s="131">
        <f>IFERROR('TLF GC - r0'!DA59 / 'TLF GC - r0'!CZ59, EV60)</f>
        <v>1.1895268039432572</v>
      </c>
      <c r="EW59" s="131">
        <f>IFERROR('TLF GC - r0'!DC59 / 'TLF GC - r0'!DB59, EW60)</f>
        <v>0.74580968351345533</v>
      </c>
      <c r="EX59" s="131"/>
      <c r="EY59" s="131">
        <f>IFERROR('TLF GC - r0'!DE59 / 'TLF GC - r0'!DD59, EY60)</f>
        <v>0.89535924880030771</v>
      </c>
      <c r="EZ59" s="131">
        <f>IFERROR('TLF GC - r0'!DG59 / 'TLF GC - r0'!DF59, EZ60)</f>
        <v>1.4919396362786899</v>
      </c>
      <c r="FB59" s="132">
        <f>'FF - r0'!A59</f>
        <v>102</v>
      </c>
      <c r="FC59" s="130">
        <f>'FF - r0'!B59</f>
        <v>8.7109999999999998E-4</v>
      </c>
      <c r="FD59" s="130">
        <f>'FF - r0'!C59</f>
        <v>4.3600000000000003E-5</v>
      </c>
      <c r="FE59" s="130">
        <f>'FF - r0'!D59</f>
        <v>3.9499999999999998E-5</v>
      </c>
      <c r="FF59" s="130">
        <f>'FF - r0'!E59</f>
        <v>0</v>
      </c>
      <c r="FG59" s="130">
        <f>'FF - r0'!F59</f>
        <v>0</v>
      </c>
      <c r="FH59" s="130">
        <f>'FF - r0'!G59</f>
        <v>1.2002E-3</v>
      </c>
      <c r="FI59" s="130">
        <f>'FF - r0'!H59</f>
        <v>2.075E-4</v>
      </c>
      <c r="FJ59" s="130">
        <f>'FF - r0'!I59</f>
        <v>2.0129999999999999E-4</v>
      </c>
      <c r="FK59" s="130">
        <f>'FF - r0'!J59</f>
        <v>1.2008E-2</v>
      </c>
      <c r="FL59" s="130">
        <f>'FF - r0'!K59</f>
        <v>8.6873000000000002E-3</v>
      </c>
    </row>
    <row r="60" spans="1:168" x14ac:dyDescent="0.45">
      <c r="A60" s="63">
        <f t="shared" si="41"/>
        <v>104</v>
      </c>
      <c r="B60" s="137">
        <f t="shared" si="42"/>
        <v>9.993999999999999E-4</v>
      </c>
      <c r="C60" s="137">
        <f t="shared" si="10"/>
        <v>3.8800000000000001E-5</v>
      </c>
      <c r="D60" s="137">
        <f t="shared" si="11"/>
        <v>3.7700000000000002E-5</v>
      </c>
      <c r="E60" s="137">
        <f t="shared" si="12"/>
        <v>0</v>
      </c>
      <c r="F60" s="137">
        <f t="shared" si="13"/>
        <v>0</v>
      </c>
      <c r="G60" s="137">
        <f t="shared" si="14"/>
        <v>1.7999999999999999E-6</v>
      </c>
      <c r="H60" s="137">
        <f t="shared" si="15"/>
        <v>7.6100000000000007E-5</v>
      </c>
      <c r="I60" s="138"/>
      <c r="J60" s="138">
        <f t="shared" si="16"/>
        <v>104</v>
      </c>
      <c r="K60" s="138">
        <f t="shared" si="17"/>
        <v>9.1509999999999996E-4</v>
      </c>
      <c r="BX60" s="64">
        <f t="shared" si="43"/>
        <v>104</v>
      </c>
      <c r="BY60" s="122">
        <f>B60</f>
        <v>9.993999999999999E-4</v>
      </c>
      <c r="BZ60" s="122">
        <f t="shared" si="61"/>
        <v>9.993999999999999E-4</v>
      </c>
      <c r="CA60" s="122">
        <f t="shared" si="62"/>
        <v>8.3429999999999995E-4</v>
      </c>
      <c r="CB60" s="129">
        <f>C60</f>
        <v>3.8800000000000001E-5</v>
      </c>
      <c r="CC60" s="122">
        <f t="shared" si="63"/>
        <v>3.8800000000000001E-5</v>
      </c>
      <c r="CD60" s="122">
        <f t="shared" si="64"/>
        <v>4.2899999999999999E-5</v>
      </c>
      <c r="CE60" s="129">
        <f>D60</f>
        <v>3.7700000000000002E-5</v>
      </c>
      <c r="CF60" s="122">
        <f t="shared" si="65"/>
        <v>3.7700000000000002E-5</v>
      </c>
      <c r="CG60" s="122">
        <f t="shared" si="66"/>
        <v>3.9100000000000002E-5</v>
      </c>
      <c r="CH60" s="129">
        <f>E60</f>
        <v>0</v>
      </c>
      <c r="CI60" s="122">
        <f t="shared" si="67"/>
        <v>0</v>
      </c>
      <c r="CJ60" s="122">
        <f t="shared" si="68"/>
        <v>0</v>
      </c>
      <c r="CK60" s="129">
        <f>F60</f>
        <v>0</v>
      </c>
      <c r="CL60" s="122">
        <f t="shared" si="69"/>
        <v>0</v>
      </c>
      <c r="CM60" s="122">
        <f t="shared" si="70"/>
        <v>0</v>
      </c>
      <c r="CN60" s="129">
        <f>G60</f>
        <v>1.7999999999999999E-6</v>
      </c>
      <c r="CO60" s="122">
        <f t="shared" si="71"/>
        <v>1.7999999999999999E-6</v>
      </c>
      <c r="CP60" s="122">
        <f t="shared" si="72"/>
        <v>1.1322000000000001E-3</v>
      </c>
      <c r="CQ60" s="129">
        <f>H60</f>
        <v>7.6100000000000007E-5</v>
      </c>
      <c r="CR60" s="122">
        <f t="shared" si="73"/>
        <v>7.6100000000000007E-5</v>
      </c>
      <c r="CS60" s="122">
        <f t="shared" si="74"/>
        <v>1.9489999999999999E-4</v>
      </c>
      <c r="CT60" s="141">
        <f>J60</f>
        <v>104</v>
      </c>
      <c r="CU60" s="122">
        <f t="shared" si="57"/>
        <v>9.9999999999999995E-8</v>
      </c>
      <c r="CV60" s="122">
        <f t="shared" si="58"/>
        <v>1.1539199999999999E-2</v>
      </c>
      <c r="CW60" s="141">
        <f>K60</f>
        <v>9.1509999999999996E-4</v>
      </c>
      <c r="CX60" s="122">
        <f>B60</f>
        <v>9.993999999999999E-4</v>
      </c>
      <c r="CY60" s="122">
        <f t="shared" si="59"/>
        <v>8.4732000000000002E-3</v>
      </c>
      <c r="DF60" s="64">
        <f t="shared" si="44"/>
        <v>104</v>
      </c>
      <c r="DG60" s="137">
        <f t="shared" si="45"/>
        <v>9.993999999999999E-4</v>
      </c>
      <c r="DH60" s="137">
        <f t="shared" si="46"/>
        <v>3.8800000000000001E-5</v>
      </c>
      <c r="DI60" s="137">
        <f t="shared" si="47"/>
        <v>3.7700000000000002E-5</v>
      </c>
      <c r="DJ60" s="137">
        <f t="shared" si="48"/>
        <v>0</v>
      </c>
      <c r="DK60" s="137">
        <f t="shared" si="49"/>
        <v>0</v>
      </c>
      <c r="DL60" s="137">
        <f t="shared" si="50"/>
        <v>1.7999999999999999E-6</v>
      </c>
      <c r="DM60" s="137">
        <f t="shared" si="51"/>
        <v>7.6100000000000007E-5</v>
      </c>
      <c r="DN60" s="137"/>
      <c r="DO60" s="137">
        <f t="shared" si="52"/>
        <v>104</v>
      </c>
      <c r="DP60" s="137">
        <f t="shared" si="53"/>
        <v>9.1513733104504815E-4</v>
      </c>
      <c r="DQ60" s="32"/>
      <c r="DR60" s="64">
        <f t="shared" si="54"/>
        <v>104</v>
      </c>
      <c r="DS60" s="137">
        <f>ROUND(EE60 / EE$3, 7)</f>
        <v>9.993999999999999E-4</v>
      </c>
      <c r="DT60" s="137">
        <f>ROUND(EF60 / EF$3, 7)</f>
        <v>3.8800000000000001E-5</v>
      </c>
      <c r="DU60" s="137">
        <f>ROUND(EG60 / EG$3, 7)</f>
        <v>3.7700000000000002E-5</v>
      </c>
      <c r="DV60" s="137">
        <f>ROUND(EH60 / EH$3, 7)</f>
        <v>0</v>
      </c>
      <c r="DW60" s="137">
        <f>ROUND(EI60 / EI$3, 7)</f>
        <v>0</v>
      </c>
      <c r="DX60" s="137">
        <f>ROUND(EJ60 / EJ$3, 7)</f>
        <v>1.7999999999999999E-6</v>
      </c>
      <c r="DY60" s="137">
        <f>ROUND(EK60 / EK$3, 7)</f>
        <v>7.6100000000000007E-5</v>
      </c>
      <c r="DZ60" s="137"/>
      <c r="EA60" s="137">
        <f t="shared" si="75"/>
        <v>9.9999999999999995E-8</v>
      </c>
      <c r="EB60" s="137">
        <f t="shared" si="60"/>
        <v>1.6900000000000001E-5</v>
      </c>
      <c r="ED60" s="64">
        <f t="shared" si="55"/>
        <v>104</v>
      </c>
      <c r="EE60" s="137">
        <f>FC60 * EQ60</f>
        <v>9.1513733104504815E-4</v>
      </c>
      <c r="EF60" s="137">
        <f>FD60 * ER60</f>
        <v>4.6702029406948882E-5</v>
      </c>
      <c r="EG60" s="137">
        <f>FE60 * ES60</f>
        <v>3.8954161937143701E-5</v>
      </c>
      <c r="EH60" s="137">
        <f>FF60 * ET60</f>
        <v>0</v>
      </c>
      <c r="EI60" s="137">
        <f>FG60 * EU60</f>
        <v>0</v>
      </c>
      <c r="EJ60" s="137">
        <f>FH60 * EV60</f>
        <v>1.1509925587123088E-3</v>
      </c>
      <c r="EK60" s="137">
        <f>FI60 * EW60</f>
        <v>1.5083537151787128E-4</v>
      </c>
      <c r="EL60" s="137"/>
      <c r="EM60" s="137">
        <f>FJ60 * EY60</f>
        <v>1.4590780644978816E-4</v>
      </c>
      <c r="EN60" s="137">
        <f>FK60 * EZ60</f>
        <v>1.8064619775838241E-2</v>
      </c>
      <c r="EP60" s="64">
        <f t="shared" si="56"/>
        <v>104</v>
      </c>
      <c r="EQ60" s="131">
        <f>IFERROR('TLF GC - r0'!CQ60 / 'TLF GC - r0'!CP60, EQ61)</f>
        <v>1.0968924020676594</v>
      </c>
      <c r="ER60" s="131">
        <f>IFERROR('TLF GC - r0'!CS60 / 'TLF GC - r0'!CR60, ER61)</f>
        <v>1.0886253941013726</v>
      </c>
      <c r="ES60" s="131">
        <f>IFERROR('TLF GC - r0'!CU60 / 'TLF GC - r0'!CT60, ES61)</f>
        <v>0.99627012626965983</v>
      </c>
      <c r="ET60" s="131">
        <f>IFERROR('TLF GC - r0'!CW60 / 'TLF GC - r0'!CV60, ET61)</f>
        <v>0</v>
      </c>
      <c r="EU60" s="131">
        <f>IFERROR('TLF GC - r0'!CY60 / 'TLF GC - r0'!CX60, EU61)</f>
        <v>0</v>
      </c>
      <c r="EV60" s="131">
        <f>IFERROR('TLF GC - r0'!DA60 / 'TLF GC - r0'!CZ60, EV61)</f>
        <v>1.0165982677197569</v>
      </c>
      <c r="EW60" s="131">
        <f>IFERROR('TLF GC - r0'!DC60 / 'TLF GC - r0'!DB60, EW61)</f>
        <v>0.77391160347804655</v>
      </c>
      <c r="EX60" s="131"/>
      <c r="EY60" s="131">
        <f>IFERROR('TLF GC - r0'!DE60 / 'TLF GC - r0'!DD60, EY61)</f>
        <v>0.77817496773220352</v>
      </c>
      <c r="EZ60" s="131">
        <f>IFERROR('TLF GC - r0'!DG60 / 'TLF GC - r0'!DF60, EZ61)</f>
        <v>1.5655001885605797</v>
      </c>
      <c r="FB60" s="132">
        <f>'FF - r0'!A60</f>
        <v>104</v>
      </c>
      <c r="FC60" s="130">
        <f>'FF - r0'!B60</f>
        <v>8.3429999999999995E-4</v>
      </c>
      <c r="FD60" s="130">
        <f>'FF - r0'!C60</f>
        <v>4.2899999999999999E-5</v>
      </c>
      <c r="FE60" s="130">
        <f>'FF - r0'!D60</f>
        <v>3.9100000000000002E-5</v>
      </c>
      <c r="FF60" s="130">
        <f>'FF - r0'!E60</f>
        <v>0</v>
      </c>
      <c r="FG60" s="130">
        <f>'FF - r0'!F60</f>
        <v>0</v>
      </c>
      <c r="FH60" s="130">
        <f>'FF - r0'!G60</f>
        <v>1.1322000000000001E-3</v>
      </c>
      <c r="FI60" s="130">
        <f>'FF - r0'!H60</f>
        <v>1.9489999999999999E-4</v>
      </c>
      <c r="FJ60" s="130">
        <f>'FF - r0'!I60</f>
        <v>1.875E-4</v>
      </c>
      <c r="FK60" s="130">
        <f>'FF - r0'!J60</f>
        <v>1.1539199999999999E-2</v>
      </c>
      <c r="FL60" s="130">
        <f>'FF - r0'!K60</f>
        <v>8.4732000000000002E-3</v>
      </c>
    </row>
    <row r="61" spans="1:168" x14ac:dyDescent="0.45">
      <c r="A61" s="63">
        <f t="shared" si="41"/>
        <v>106</v>
      </c>
      <c r="B61" s="137">
        <f t="shared" si="42"/>
        <v>9.4950000000000004E-4</v>
      </c>
      <c r="C61" s="137">
        <f t="shared" si="10"/>
        <v>3.5200000000000002E-5</v>
      </c>
      <c r="D61" s="137">
        <f t="shared" si="11"/>
        <v>3.4400000000000003E-5</v>
      </c>
      <c r="E61" s="137">
        <f t="shared" si="12"/>
        <v>0</v>
      </c>
      <c r="F61" s="137">
        <f t="shared" si="13"/>
        <v>0</v>
      </c>
      <c r="G61" s="137">
        <f t="shared" si="14"/>
        <v>1.7999999999999999E-6</v>
      </c>
      <c r="H61" s="137">
        <f t="shared" si="15"/>
        <v>7.3999999999999996E-5</v>
      </c>
      <c r="I61" s="138"/>
      <c r="J61" s="138">
        <f t="shared" si="16"/>
        <v>106</v>
      </c>
      <c r="K61" s="138">
        <f t="shared" si="17"/>
        <v>8.6939999999999999E-4</v>
      </c>
      <c r="BX61" s="64">
        <f t="shared" si="43"/>
        <v>106</v>
      </c>
      <c r="BY61" s="122">
        <f>B61</f>
        <v>9.4950000000000004E-4</v>
      </c>
      <c r="BZ61" s="122">
        <f t="shared" si="61"/>
        <v>9.4950000000000004E-4</v>
      </c>
      <c r="CA61" s="122">
        <f t="shared" si="62"/>
        <v>8.0239999999999999E-4</v>
      </c>
      <c r="CB61" s="129">
        <f>C61</f>
        <v>3.5200000000000002E-5</v>
      </c>
      <c r="CC61" s="122">
        <f t="shared" si="63"/>
        <v>3.5200000000000002E-5</v>
      </c>
      <c r="CD61" s="122">
        <f t="shared" si="64"/>
        <v>4.21E-5</v>
      </c>
      <c r="CE61" s="129">
        <f>D61</f>
        <v>3.4400000000000003E-5</v>
      </c>
      <c r="CF61" s="122">
        <f t="shared" si="65"/>
        <v>3.4400000000000003E-5</v>
      </c>
      <c r="CG61" s="122">
        <f t="shared" si="66"/>
        <v>3.8800000000000001E-5</v>
      </c>
      <c r="CH61" s="129">
        <f>E61</f>
        <v>0</v>
      </c>
      <c r="CI61" s="122">
        <f t="shared" si="67"/>
        <v>0</v>
      </c>
      <c r="CJ61" s="122">
        <f t="shared" si="68"/>
        <v>0</v>
      </c>
      <c r="CK61" s="129">
        <f>F61</f>
        <v>0</v>
      </c>
      <c r="CL61" s="122">
        <f t="shared" si="69"/>
        <v>0</v>
      </c>
      <c r="CM61" s="122">
        <f t="shared" si="70"/>
        <v>0</v>
      </c>
      <c r="CN61" s="129">
        <f>G61</f>
        <v>1.7999999999999999E-6</v>
      </c>
      <c r="CO61" s="122">
        <f t="shared" si="71"/>
        <v>1.7999999999999999E-6</v>
      </c>
      <c r="CP61" s="122">
        <f t="shared" si="72"/>
        <v>1.0675999999999999E-3</v>
      </c>
      <c r="CQ61" s="129">
        <f>H61</f>
        <v>7.3999999999999996E-5</v>
      </c>
      <c r="CR61" s="122">
        <f t="shared" si="73"/>
        <v>7.3999999999999996E-5</v>
      </c>
      <c r="CS61" s="122">
        <f t="shared" si="74"/>
        <v>1.8489999999999999E-4</v>
      </c>
      <c r="CT61" s="141">
        <f>J61</f>
        <v>106</v>
      </c>
      <c r="CU61" s="122">
        <f t="shared" si="57"/>
        <v>9.9999999999999995E-8</v>
      </c>
      <c r="CV61" s="122">
        <f t="shared" si="58"/>
        <v>1.10703E-2</v>
      </c>
      <c r="CW61" s="141">
        <f>K61</f>
        <v>8.6939999999999999E-4</v>
      </c>
      <c r="CX61" s="122">
        <f>B61</f>
        <v>9.4950000000000004E-4</v>
      </c>
      <c r="CY61" s="122">
        <f t="shared" si="59"/>
        <v>8.2591999999999995E-3</v>
      </c>
      <c r="DF61" s="64">
        <f t="shared" si="44"/>
        <v>106</v>
      </c>
      <c r="DG61" s="137">
        <f t="shared" si="45"/>
        <v>9.4950000000000004E-4</v>
      </c>
      <c r="DH61" s="137">
        <f t="shared" si="46"/>
        <v>3.5200000000000002E-5</v>
      </c>
      <c r="DI61" s="137">
        <f t="shared" si="47"/>
        <v>3.4400000000000003E-5</v>
      </c>
      <c r="DJ61" s="137">
        <f t="shared" si="48"/>
        <v>0</v>
      </c>
      <c r="DK61" s="137">
        <f t="shared" si="49"/>
        <v>0</v>
      </c>
      <c r="DL61" s="137">
        <f t="shared" si="50"/>
        <v>1.7999999999999999E-6</v>
      </c>
      <c r="DM61" s="137">
        <f t="shared" si="51"/>
        <v>7.3999999999999996E-5</v>
      </c>
      <c r="DN61" s="137"/>
      <c r="DO61" s="137">
        <f t="shared" si="52"/>
        <v>106</v>
      </c>
      <c r="DP61" s="137">
        <f t="shared" si="53"/>
        <v>8.6939865097503284E-4</v>
      </c>
      <c r="DQ61" s="32"/>
      <c r="DR61" s="64">
        <f t="shared" si="54"/>
        <v>106</v>
      </c>
      <c r="DS61" s="137">
        <f>ROUND(EE61 / EE$3, 7)</f>
        <v>9.4950000000000004E-4</v>
      </c>
      <c r="DT61" s="137">
        <f>ROUND(EF61 / EF$3, 7)</f>
        <v>3.5200000000000002E-5</v>
      </c>
      <c r="DU61" s="137">
        <f>ROUND(EG61 / EG$3, 7)</f>
        <v>3.4400000000000003E-5</v>
      </c>
      <c r="DV61" s="137">
        <f>ROUND(EH61 / EH$3, 7)</f>
        <v>0</v>
      </c>
      <c r="DW61" s="137">
        <f>ROUND(EI61 / EI$3, 7)</f>
        <v>0</v>
      </c>
      <c r="DX61" s="137">
        <f>ROUND(EJ61 / EJ$3, 7)</f>
        <v>1.7999999999999999E-6</v>
      </c>
      <c r="DY61" s="137">
        <f>ROUND(EK61 / EK$3, 7)</f>
        <v>7.3999999999999996E-5</v>
      </c>
      <c r="DZ61" s="137"/>
      <c r="EA61" s="137">
        <f t="shared" si="75"/>
        <v>9.9999999999999995E-8</v>
      </c>
      <c r="EB61" s="137">
        <f t="shared" si="60"/>
        <v>1.63E-5</v>
      </c>
      <c r="ED61" s="64">
        <f t="shared" si="55"/>
        <v>106</v>
      </c>
      <c r="EE61" s="137">
        <f>FC61 * EQ61</f>
        <v>8.6939865097503284E-4</v>
      </c>
      <c r="EF61" s="137">
        <f>FD61 * ER61</f>
        <v>4.235210367386698E-5</v>
      </c>
      <c r="EG61" s="137">
        <f>FE61 * ES61</f>
        <v>3.5585241605855682E-5</v>
      </c>
      <c r="EH61" s="137">
        <f>FF61 * ET61</f>
        <v>0</v>
      </c>
      <c r="EI61" s="137">
        <f>FG61 * EU61</f>
        <v>0</v>
      </c>
      <c r="EJ61" s="137">
        <f>FH61 * EV61</f>
        <v>1.2010064589172591E-3</v>
      </c>
      <c r="EK61" s="137">
        <f>FI61 * EW61</f>
        <v>1.4657927452445304E-4</v>
      </c>
      <c r="EL61" s="137"/>
      <c r="EM61" s="137">
        <f>FJ61 * EY61</f>
        <v>1.3421731639802527E-4</v>
      </c>
      <c r="EN61" s="137">
        <f>FK61 * EZ61</f>
        <v>1.7366427683889917E-2</v>
      </c>
      <c r="EP61" s="64">
        <f t="shared" si="56"/>
        <v>106</v>
      </c>
      <c r="EQ61" s="131">
        <f>IFERROR('TLF GC - r0'!CQ61 / 'TLF GC - r0'!CP61, EQ62)</f>
        <v>1.083497820258017</v>
      </c>
      <c r="ER61" s="131">
        <f>IFERROR('TLF GC - r0'!CS61 / 'TLF GC - r0'!CR61, ER62)</f>
        <v>1.0059882107806883</v>
      </c>
      <c r="ES61" s="131">
        <f>IFERROR('TLF GC - r0'!CU61 / 'TLF GC - r0'!CT61, ES62)</f>
        <v>0.9171454022127753</v>
      </c>
      <c r="ET61" s="131">
        <f>IFERROR('TLF GC - r0'!CW61 / 'TLF GC - r0'!CV61, ET62)</f>
        <v>0</v>
      </c>
      <c r="EU61" s="131">
        <f>IFERROR('TLF GC - r0'!CY61 / 'TLF GC - r0'!CX61, EU62)</f>
        <v>0</v>
      </c>
      <c r="EV61" s="131">
        <f>IFERROR('TLF GC - r0'!DA61 / 'TLF GC - r0'!CZ61, EV62)</f>
        <v>1.1249592159209996</v>
      </c>
      <c r="EW61" s="131">
        <f>IFERROR('TLF GC - r0'!DC61 / 'TLF GC - r0'!DB61, EW62)</f>
        <v>0.79274891576232043</v>
      </c>
      <c r="EX61" s="131"/>
      <c r="EY61" s="131">
        <f>IFERROR('TLF GC - r0'!DE61 / 'TLF GC - r0'!DD61, EY62)</f>
        <v>0.77180745484775892</v>
      </c>
      <c r="EZ61" s="131">
        <f>IFERROR('TLF GC - r0'!DG61 / 'TLF GC - r0'!DF61, EZ62)</f>
        <v>1.568740475315928</v>
      </c>
      <c r="FB61" s="132">
        <f>'FF - r0'!A61</f>
        <v>106</v>
      </c>
      <c r="FC61" s="130">
        <f>'FF - r0'!B61</f>
        <v>8.0239999999999999E-4</v>
      </c>
      <c r="FD61" s="130">
        <f>'FF - r0'!C61</f>
        <v>4.21E-5</v>
      </c>
      <c r="FE61" s="130">
        <f>'FF - r0'!D61</f>
        <v>3.8800000000000001E-5</v>
      </c>
      <c r="FF61" s="130">
        <f>'FF - r0'!E61</f>
        <v>0</v>
      </c>
      <c r="FG61" s="130">
        <f>'FF - r0'!F61</f>
        <v>0</v>
      </c>
      <c r="FH61" s="130">
        <f>'FF - r0'!G61</f>
        <v>1.0675999999999999E-3</v>
      </c>
      <c r="FI61" s="130">
        <f>'FF - r0'!H61</f>
        <v>1.8489999999999999E-4</v>
      </c>
      <c r="FJ61" s="130">
        <f>'FF - r0'!I61</f>
        <v>1.739E-4</v>
      </c>
      <c r="FK61" s="130">
        <f>'FF - r0'!J61</f>
        <v>1.10703E-2</v>
      </c>
      <c r="FL61" s="130">
        <f>'FF - r0'!K61</f>
        <v>8.2591999999999995E-3</v>
      </c>
    </row>
    <row r="62" spans="1:168" x14ac:dyDescent="0.45">
      <c r="A62" s="63">
        <f t="shared" si="41"/>
        <v>108</v>
      </c>
      <c r="B62" s="137">
        <f t="shared" si="42"/>
        <v>9.2179999999999996E-4</v>
      </c>
      <c r="C62" s="137">
        <f t="shared" si="10"/>
        <v>3.57E-5</v>
      </c>
      <c r="D62" s="137">
        <f t="shared" si="11"/>
        <v>3.4799999999999999E-5</v>
      </c>
      <c r="E62" s="137">
        <f t="shared" si="12"/>
        <v>0</v>
      </c>
      <c r="F62" s="137">
        <f t="shared" si="13"/>
        <v>0</v>
      </c>
      <c r="G62" s="137">
        <f t="shared" si="14"/>
        <v>1.9E-6</v>
      </c>
      <c r="H62" s="137">
        <f t="shared" si="15"/>
        <v>7.3899999999999994E-5</v>
      </c>
      <c r="I62" s="138"/>
      <c r="J62" s="138">
        <f t="shared" si="16"/>
        <v>108</v>
      </c>
      <c r="K62" s="138">
        <f t="shared" si="17"/>
        <v>8.4400000000000002E-4</v>
      </c>
      <c r="BX62" s="64">
        <f t="shared" si="43"/>
        <v>108</v>
      </c>
      <c r="BY62" s="122">
        <f>B62</f>
        <v>9.2179999999999996E-4</v>
      </c>
      <c r="BZ62" s="122">
        <f t="shared" si="61"/>
        <v>9.2179999999999996E-4</v>
      </c>
      <c r="CA62" s="122">
        <f t="shared" si="62"/>
        <v>7.7340000000000004E-4</v>
      </c>
      <c r="CB62" s="129">
        <f>C62</f>
        <v>3.57E-5</v>
      </c>
      <c r="CC62" s="122">
        <f t="shared" si="63"/>
        <v>3.57E-5</v>
      </c>
      <c r="CD62" s="122">
        <f t="shared" si="64"/>
        <v>4.1300000000000001E-5</v>
      </c>
      <c r="CE62" s="129">
        <f>D62</f>
        <v>3.4799999999999999E-5</v>
      </c>
      <c r="CF62" s="122">
        <f t="shared" si="65"/>
        <v>3.4799999999999999E-5</v>
      </c>
      <c r="CG62" s="122">
        <f t="shared" si="66"/>
        <v>3.8399999999999998E-5</v>
      </c>
      <c r="CH62" s="129">
        <f>E62</f>
        <v>0</v>
      </c>
      <c r="CI62" s="122">
        <f t="shared" si="67"/>
        <v>0</v>
      </c>
      <c r="CJ62" s="122">
        <f t="shared" si="68"/>
        <v>0</v>
      </c>
      <c r="CK62" s="129">
        <f>F62</f>
        <v>0</v>
      </c>
      <c r="CL62" s="122">
        <f t="shared" si="69"/>
        <v>0</v>
      </c>
      <c r="CM62" s="122">
        <f t="shared" si="70"/>
        <v>0</v>
      </c>
      <c r="CN62" s="129">
        <f>G62</f>
        <v>1.9E-6</v>
      </c>
      <c r="CO62" s="122">
        <f t="shared" si="71"/>
        <v>1.9E-6</v>
      </c>
      <c r="CP62" s="122">
        <f t="shared" si="72"/>
        <v>1.0038E-3</v>
      </c>
      <c r="CQ62" s="129">
        <f>H62</f>
        <v>7.3899999999999994E-5</v>
      </c>
      <c r="CR62" s="122">
        <f t="shared" si="73"/>
        <v>7.3899999999999994E-5</v>
      </c>
      <c r="CS62" s="122">
        <f t="shared" si="74"/>
        <v>1.752E-4</v>
      </c>
      <c r="CT62" s="141">
        <f>J62</f>
        <v>108</v>
      </c>
      <c r="CU62" s="122">
        <f t="shared" si="57"/>
        <v>0</v>
      </c>
      <c r="CV62" s="122">
        <f t="shared" si="58"/>
        <v>1.0616199999999999E-2</v>
      </c>
      <c r="CW62" s="141">
        <f>K62</f>
        <v>8.4400000000000002E-4</v>
      </c>
      <c r="CX62" s="122">
        <f>B62</f>
        <v>9.2179999999999996E-4</v>
      </c>
      <c r="CY62" s="122">
        <f t="shared" si="59"/>
        <v>8.0452000000000006E-3</v>
      </c>
      <c r="DF62" s="64">
        <f t="shared" si="44"/>
        <v>108</v>
      </c>
      <c r="DG62" s="137">
        <f t="shared" si="45"/>
        <v>9.2179999999999996E-4</v>
      </c>
      <c r="DH62" s="137">
        <f t="shared" si="46"/>
        <v>3.57E-5</v>
      </c>
      <c r="DI62" s="137">
        <f t="shared" si="47"/>
        <v>3.4799999999999999E-5</v>
      </c>
      <c r="DJ62" s="137">
        <f t="shared" si="48"/>
        <v>0</v>
      </c>
      <c r="DK62" s="137">
        <f t="shared" si="49"/>
        <v>0</v>
      </c>
      <c r="DL62" s="137">
        <f t="shared" si="50"/>
        <v>1.9E-6</v>
      </c>
      <c r="DM62" s="137">
        <f t="shared" si="51"/>
        <v>7.3899999999999994E-5</v>
      </c>
      <c r="DN62" s="137"/>
      <c r="DO62" s="137">
        <f t="shared" si="52"/>
        <v>108</v>
      </c>
      <c r="DP62" s="137">
        <f t="shared" si="53"/>
        <v>8.4399537544770553E-4</v>
      </c>
      <c r="DQ62" s="32"/>
      <c r="DR62" s="64">
        <f t="shared" si="54"/>
        <v>108</v>
      </c>
      <c r="DS62" s="137">
        <f>ROUND(EE62 / EE$3, 7)</f>
        <v>9.2179999999999996E-4</v>
      </c>
      <c r="DT62" s="137">
        <f>ROUND(EF62 / EF$3, 7)</f>
        <v>3.57E-5</v>
      </c>
      <c r="DU62" s="137">
        <f>ROUND(EG62 / EG$3, 7)</f>
        <v>3.4799999999999999E-5</v>
      </c>
      <c r="DV62" s="137">
        <f>ROUND(EH62 / EH$3, 7)</f>
        <v>0</v>
      </c>
      <c r="DW62" s="137">
        <f>ROUND(EI62 / EI$3, 7)</f>
        <v>0</v>
      </c>
      <c r="DX62" s="137">
        <f>ROUND(EJ62 / EJ$3, 7)</f>
        <v>1.9E-6</v>
      </c>
      <c r="DY62" s="137">
        <f>ROUND(EK62 / EK$3, 7)</f>
        <v>7.3899999999999994E-5</v>
      </c>
      <c r="DZ62" s="137"/>
      <c r="EA62" s="137">
        <f t="shared" si="75"/>
        <v>0</v>
      </c>
      <c r="EB62" s="137">
        <f t="shared" si="60"/>
        <v>1.3699999999999999E-5</v>
      </c>
      <c r="ED62" s="64">
        <f t="shared" si="55"/>
        <v>108</v>
      </c>
      <c r="EE62" s="137">
        <f>FC62 * EQ62</f>
        <v>8.4399537544770553E-4</v>
      </c>
      <c r="EF62" s="137">
        <f>FD62 * ER62</f>
        <v>4.296400883208995E-5</v>
      </c>
      <c r="EG62" s="137">
        <f>FE62 * ES62</f>
        <v>3.5971577997715897E-5</v>
      </c>
      <c r="EH62" s="137">
        <f>FF62 * ET62</f>
        <v>0</v>
      </c>
      <c r="EI62" s="137">
        <f>FG62 * EU62</f>
        <v>0</v>
      </c>
      <c r="EJ62" s="137">
        <f>FH62 * EV62</f>
        <v>1.2265395770425002E-3</v>
      </c>
      <c r="EK62" s="137">
        <f>FI62 * EW62</f>
        <v>1.464143141348226E-4</v>
      </c>
      <c r="EL62" s="137"/>
      <c r="EM62" s="137">
        <f>FJ62 * EY62</f>
        <v>1.030093844404852E-4</v>
      </c>
      <c r="EN62" s="137">
        <f>FK62 * EZ62</f>
        <v>1.4684140584132614E-2</v>
      </c>
      <c r="EP62" s="64">
        <f t="shared" si="56"/>
        <v>108</v>
      </c>
      <c r="EQ62" s="131">
        <f>IFERROR('TLF GC - r0'!CQ62 / 'TLF GC - r0'!CP62, EQ63)</f>
        <v>1.0912792545225052</v>
      </c>
      <c r="ER62" s="131">
        <f>IFERROR('TLF GC - r0'!CS62 / 'TLF GC - r0'!CR62, ER63)</f>
        <v>1.0402907707527833</v>
      </c>
      <c r="ES62" s="131">
        <f>IFERROR('TLF GC - r0'!CU62 / 'TLF GC - r0'!CT62, ES63)</f>
        <v>0.93675984369051823</v>
      </c>
      <c r="ET62" s="131">
        <f>IFERROR('TLF GC - r0'!CW62 / 'TLF GC - r0'!CV62, ET63)</f>
        <v>0</v>
      </c>
      <c r="EU62" s="131">
        <f>IFERROR('TLF GC - r0'!CY62 / 'TLF GC - r0'!CX62, EU63)</f>
        <v>0</v>
      </c>
      <c r="EV62" s="131">
        <f>IFERROR('TLF GC - r0'!DA62 / 'TLF GC - r0'!CZ62, EV63)</f>
        <v>1.2218963708333335</v>
      </c>
      <c r="EW62" s="131">
        <f>IFERROR('TLF GC - r0'!DC62 / 'TLF GC - r0'!DB62, EW63)</f>
        <v>0.83569814003894172</v>
      </c>
      <c r="EX62" s="131"/>
      <c r="EY62" s="131">
        <f>IFERROR('TLF GC - r0'!DE62 / 'TLF GC - r0'!DD62, EY63)</f>
        <v>0.64300489663224225</v>
      </c>
      <c r="EZ62" s="131">
        <f>IFERROR('TLF GC - r0'!DG62 / 'TLF GC - r0'!DF62, EZ63)</f>
        <v>1.3831823613093777</v>
      </c>
      <c r="FB62" s="132">
        <f>'FF - r0'!A62</f>
        <v>108</v>
      </c>
      <c r="FC62" s="130">
        <f>'FF - r0'!B62</f>
        <v>7.7340000000000004E-4</v>
      </c>
      <c r="FD62" s="130">
        <f>'FF - r0'!C62</f>
        <v>4.1300000000000001E-5</v>
      </c>
      <c r="FE62" s="130">
        <f>'FF - r0'!D62</f>
        <v>3.8399999999999998E-5</v>
      </c>
      <c r="FF62" s="130">
        <f>'FF - r0'!E62</f>
        <v>0</v>
      </c>
      <c r="FG62" s="130">
        <f>'FF - r0'!F62</f>
        <v>0</v>
      </c>
      <c r="FH62" s="130">
        <f>'FF - r0'!G62</f>
        <v>1.0038E-3</v>
      </c>
      <c r="FI62" s="130">
        <f>'FF - r0'!H62</f>
        <v>1.752E-4</v>
      </c>
      <c r="FJ62" s="130">
        <f>'FF - r0'!I62</f>
        <v>1.6019999999999999E-4</v>
      </c>
      <c r="FK62" s="130">
        <f>'FF - r0'!J62</f>
        <v>1.0616199999999999E-2</v>
      </c>
      <c r="FL62" s="130">
        <f>'FF - r0'!K62</f>
        <v>8.0452000000000006E-3</v>
      </c>
    </row>
    <row r="63" spans="1:168" x14ac:dyDescent="0.45">
      <c r="A63" s="63">
        <f t="shared" si="41"/>
        <v>110</v>
      </c>
      <c r="B63" s="137">
        <f t="shared" si="42"/>
        <v>9.0569999999999995E-4</v>
      </c>
      <c r="C63" s="137">
        <f t="shared" si="10"/>
        <v>3.6000000000000001E-5</v>
      </c>
      <c r="D63" s="137">
        <f t="shared" si="11"/>
        <v>3.7299999999999999E-5</v>
      </c>
      <c r="E63" s="137">
        <f t="shared" si="12"/>
        <v>0</v>
      </c>
      <c r="F63" s="137">
        <f t="shared" si="13"/>
        <v>0</v>
      </c>
      <c r="G63" s="137">
        <f t="shared" si="14"/>
        <v>1.5999999999999999E-6</v>
      </c>
      <c r="H63" s="137">
        <f t="shared" si="15"/>
        <v>7.36E-5</v>
      </c>
      <c r="I63" s="138"/>
      <c r="J63" s="138">
        <f t="shared" si="16"/>
        <v>110</v>
      </c>
      <c r="K63" s="138">
        <f t="shared" si="17"/>
        <v>8.2930000000000005E-4</v>
      </c>
      <c r="BX63" s="64">
        <f t="shared" si="43"/>
        <v>110</v>
      </c>
      <c r="BY63" s="122">
        <f>B63</f>
        <v>9.0569999999999995E-4</v>
      </c>
      <c r="BZ63" s="122">
        <f t="shared" si="61"/>
        <v>9.0569999999999995E-4</v>
      </c>
      <c r="CA63" s="122">
        <f t="shared" si="62"/>
        <v>7.4520000000000001E-4</v>
      </c>
      <c r="CB63" s="129">
        <f>C63</f>
        <v>3.6000000000000001E-5</v>
      </c>
      <c r="CC63" s="122">
        <f t="shared" si="63"/>
        <v>3.6000000000000001E-5</v>
      </c>
      <c r="CD63" s="122">
        <f t="shared" si="64"/>
        <v>4.0500000000000002E-5</v>
      </c>
      <c r="CE63" s="129">
        <f>D63</f>
        <v>3.7299999999999999E-5</v>
      </c>
      <c r="CF63" s="122">
        <f t="shared" si="65"/>
        <v>3.7299999999999999E-5</v>
      </c>
      <c r="CG63" s="122">
        <f t="shared" si="66"/>
        <v>3.8000000000000002E-5</v>
      </c>
      <c r="CH63" s="129">
        <f>E63</f>
        <v>0</v>
      </c>
      <c r="CI63" s="122">
        <f t="shared" si="67"/>
        <v>0</v>
      </c>
      <c r="CJ63" s="122">
        <f t="shared" si="68"/>
        <v>0</v>
      </c>
      <c r="CK63" s="129">
        <f>F63</f>
        <v>0</v>
      </c>
      <c r="CL63" s="122">
        <f t="shared" si="69"/>
        <v>0</v>
      </c>
      <c r="CM63" s="122">
        <f t="shared" si="70"/>
        <v>0</v>
      </c>
      <c r="CN63" s="129">
        <f>G63</f>
        <v>1.5999999999999999E-6</v>
      </c>
      <c r="CO63" s="122">
        <f t="shared" si="71"/>
        <v>1.5999999999999999E-6</v>
      </c>
      <c r="CP63" s="122">
        <f t="shared" si="72"/>
        <v>9.4309999999999999E-4</v>
      </c>
      <c r="CQ63" s="129">
        <f>H63</f>
        <v>7.36E-5</v>
      </c>
      <c r="CR63" s="122">
        <f t="shared" si="73"/>
        <v>7.36E-5</v>
      </c>
      <c r="CS63" s="122">
        <f t="shared" si="74"/>
        <v>1.66E-4</v>
      </c>
      <c r="CT63" s="141">
        <f>J63</f>
        <v>110</v>
      </c>
      <c r="CU63" s="122">
        <f t="shared" si="57"/>
        <v>0</v>
      </c>
      <c r="CV63" s="122">
        <f t="shared" si="58"/>
        <v>1.0177E-2</v>
      </c>
      <c r="CW63" s="141">
        <f>K63</f>
        <v>8.2930000000000005E-4</v>
      </c>
      <c r="CX63" s="122">
        <f>B63</f>
        <v>9.0569999999999995E-4</v>
      </c>
      <c r="CY63" s="122">
        <f t="shared" si="59"/>
        <v>7.8312E-3</v>
      </c>
      <c r="DF63" s="64">
        <f t="shared" si="44"/>
        <v>110</v>
      </c>
      <c r="DG63" s="137">
        <f t="shared" si="45"/>
        <v>9.0569999999999995E-4</v>
      </c>
      <c r="DH63" s="137">
        <f t="shared" si="46"/>
        <v>3.6000000000000001E-5</v>
      </c>
      <c r="DI63" s="137">
        <f t="shared" si="47"/>
        <v>3.7299999999999999E-5</v>
      </c>
      <c r="DJ63" s="137">
        <f t="shared" si="48"/>
        <v>0</v>
      </c>
      <c r="DK63" s="137">
        <f t="shared" si="49"/>
        <v>0</v>
      </c>
      <c r="DL63" s="137">
        <f t="shared" si="50"/>
        <v>1.5999999999999999E-6</v>
      </c>
      <c r="DM63" s="137">
        <f t="shared" si="51"/>
        <v>7.36E-5</v>
      </c>
      <c r="DN63" s="137"/>
      <c r="DO63" s="137">
        <f t="shared" si="52"/>
        <v>110</v>
      </c>
      <c r="DP63" s="137">
        <f t="shared" si="53"/>
        <v>8.2933811103326363E-4</v>
      </c>
      <c r="DQ63" s="32"/>
      <c r="DR63" s="64">
        <f t="shared" si="54"/>
        <v>110</v>
      </c>
      <c r="DS63" s="137">
        <f>ROUND(EE63 / EE$3, 7)</f>
        <v>9.0569999999999995E-4</v>
      </c>
      <c r="DT63" s="137">
        <f>ROUND(EF63 / EF$3, 7)</f>
        <v>3.6000000000000001E-5</v>
      </c>
      <c r="DU63" s="137">
        <f>ROUND(EG63 / EG$3, 7)</f>
        <v>3.7299999999999999E-5</v>
      </c>
      <c r="DV63" s="137">
        <f>ROUND(EH63 / EH$3, 7)</f>
        <v>0</v>
      </c>
      <c r="DW63" s="137">
        <f>ROUND(EI63 / EI$3, 7)</f>
        <v>0</v>
      </c>
      <c r="DX63" s="137">
        <f>ROUND(EJ63 / EJ$3, 7)</f>
        <v>1.5999999999999999E-6</v>
      </c>
      <c r="DY63" s="137">
        <f>ROUND(EK63 / EK$3, 7)</f>
        <v>7.36E-5</v>
      </c>
      <c r="DZ63" s="137"/>
      <c r="EA63" s="137">
        <f t="shared" si="75"/>
        <v>0</v>
      </c>
      <c r="EB63" s="137">
        <f t="shared" si="60"/>
        <v>1.1E-5</v>
      </c>
      <c r="ED63" s="64">
        <f t="shared" si="55"/>
        <v>110</v>
      </c>
      <c r="EE63" s="137">
        <f>FC63 * EQ63</f>
        <v>8.2933811103326363E-4</v>
      </c>
      <c r="EF63" s="137">
        <f>FD63 * ER63</f>
        <v>4.3246677795317795E-5</v>
      </c>
      <c r="EG63" s="137">
        <f>FE63 * ES63</f>
        <v>3.8514175355387774E-5</v>
      </c>
      <c r="EH63" s="137">
        <f>FF63 * ET63</f>
        <v>0</v>
      </c>
      <c r="EI63" s="137">
        <f>FG63 * EU63</f>
        <v>0</v>
      </c>
      <c r="EJ63" s="137">
        <f>FH63 * EV63</f>
        <v>1.0432170902435404E-3</v>
      </c>
      <c r="EK63" s="137">
        <f>FI63 * EW63</f>
        <v>1.4579672956429676E-4</v>
      </c>
      <c r="EL63" s="137"/>
      <c r="EM63" s="137">
        <f>FJ63 * EY63</f>
        <v>9.4509598476752679E-5</v>
      </c>
      <c r="EN63" s="137">
        <f>FK63 * EZ63</f>
        <v>1.1796695540241047E-2</v>
      </c>
      <c r="EP63" s="64">
        <f t="shared" si="56"/>
        <v>110</v>
      </c>
      <c r="EQ63" s="131">
        <f>IFERROR('TLF GC - r0'!CQ63 / 'TLF GC - r0'!CP63, EQ64)</f>
        <v>1.1129067512523667</v>
      </c>
      <c r="ER63" s="131">
        <f>IFERROR('TLF GC - r0'!CS63 / 'TLF GC - r0'!CR63, ER64)</f>
        <v>1.0678192048226616</v>
      </c>
      <c r="ES63" s="131">
        <f>IFERROR('TLF GC - r0'!CU63 / 'TLF GC - r0'!CT63, ES64)</f>
        <v>1.0135309304049414</v>
      </c>
      <c r="ET63" s="131">
        <f>IFERROR('TLF GC - r0'!CW63 / 'TLF GC - r0'!CV63, ET64)</f>
        <v>0</v>
      </c>
      <c r="EU63" s="131">
        <f>IFERROR('TLF GC - r0'!CY63 / 'TLF GC - r0'!CX63, EU64)</f>
        <v>0</v>
      </c>
      <c r="EV63" s="131">
        <f>IFERROR('TLF GC - r0'!DA63 / 'TLF GC - r0'!CZ63, EV64)</f>
        <v>1.1061574490971693</v>
      </c>
      <c r="EW63" s="131">
        <f>IFERROR('TLF GC - r0'!DC63 / 'TLF GC - r0'!DB63, EW64)</f>
        <v>0.87829355159214917</v>
      </c>
      <c r="EX63" s="131"/>
      <c r="EY63" s="131">
        <f>IFERROR('TLF GC - r0'!DE63 / 'TLF GC - r0'!DD63, EY64)</f>
        <v>0.64511671315189534</v>
      </c>
      <c r="EZ63" s="131">
        <f>IFERROR('TLF GC - r0'!DG63 / 'TLF GC - r0'!DF63, EZ64)</f>
        <v>1.1591525538214649</v>
      </c>
      <c r="FB63" s="132">
        <f>'FF - r0'!A63</f>
        <v>110</v>
      </c>
      <c r="FC63" s="130">
        <f>'FF - r0'!B63</f>
        <v>7.4520000000000001E-4</v>
      </c>
      <c r="FD63" s="130">
        <f>'FF - r0'!C63</f>
        <v>4.0500000000000002E-5</v>
      </c>
      <c r="FE63" s="130">
        <f>'FF - r0'!D63</f>
        <v>3.8000000000000002E-5</v>
      </c>
      <c r="FF63" s="130">
        <f>'FF - r0'!E63</f>
        <v>0</v>
      </c>
      <c r="FG63" s="130">
        <f>'FF - r0'!F63</f>
        <v>0</v>
      </c>
      <c r="FH63" s="130">
        <f>'FF - r0'!G63</f>
        <v>9.4309999999999999E-4</v>
      </c>
      <c r="FI63" s="130">
        <f>'FF - r0'!H63</f>
        <v>1.66E-4</v>
      </c>
      <c r="FJ63" s="130">
        <f>'FF - r0'!I63</f>
        <v>1.4650000000000001E-4</v>
      </c>
      <c r="FK63" s="130">
        <f>'FF - r0'!J63</f>
        <v>1.0177E-2</v>
      </c>
      <c r="FL63" s="130">
        <f>'FF - r0'!K63</f>
        <v>7.8312E-3</v>
      </c>
    </row>
    <row r="64" spans="1:168" x14ac:dyDescent="0.45">
      <c r="A64" s="63">
        <f t="shared" si="41"/>
        <v>112</v>
      </c>
      <c r="B64" s="137">
        <f t="shared" si="42"/>
        <v>8.6109999999999995E-4</v>
      </c>
      <c r="C64" s="137">
        <f t="shared" si="10"/>
        <v>3.7700000000000002E-5</v>
      </c>
      <c r="D64" s="137">
        <f t="shared" si="11"/>
        <v>3.7299999999999999E-5</v>
      </c>
      <c r="E64" s="137">
        <f t="shared" si="12"/>
        <v>0</v>
      </c>
      <c r="F64" s="137">
        <f t="shared" si="13"/>
        <v>0</v>
      </c>
      <c r="G64" s="137">
        <f t="shared" si="14"/>
        <v>1.3999999999999999E-6</v>
      </c>
      <c r="H64" s="137">
        <f t="shared" si="15"/>
        <v>7.1799999999999997E-5</v>
      </c>
      <c r="I64" s="138"/>
      <c r="J64" s="138">
        <f t="shared" si="16"/>
        <v>112</v>
      </c>
      <c r="K64" s="138">
        <f t="shared" si="17"/>
        <v>7.8850000000000003E-4</v>
      </c>
      <c r="BX64" s="64">
        <f t="shared" si="43"/>
        <v>112</v>
      </c>
      <c r="BY64" s="122">
        <f>B64</f>
        <v>8.6109999999999995E-4</v>
      </c>
      <c r="BZ64" s="122">
        <f t="shared" si="61"/>
        <v>8.6109999999999995E-4</v>
      </c>
      <c r="CA64" s="122">
        <f t="shared" si="62"/>
        <v>7.1739999999999998E-4</v>
      </c>
      <c r="CB64" s="129">
        <f>C64</f>
        <v>3.7700000000000002E-5</v>
      </c>
      <c r="CC64" s="122">
        <f t="shared" si="63"/>
        <v>3.7700000000000002E-5</v>
      </c>
      <c r="CD64" s="122">
        <f t="shared" si="64"/>
        <v>3.9799999999999998E-5</v>
      </c>
      <c r="CE64" s="129">
        <f>D64</f>
        <v>3.7299999999999999E-5</v>
      </c>
      <c r="CF64" s="122">
        <f t="shared" si="65"/>
        <v>3.7299999999999999E-5</v>
      </c>
      <c r="CG64" s="122">
        <f t="shared" si="66"/>
        <v>3.7700000000000002E-5</v>
      </c>
      <c r="CH64" s="129">
        <f>E64</f>
        <v>0</v>
      </c>
      <c r="CI64" s="122">
        <f t="shared" si="67"/>
        <v>0</v>
      </c>
      <c r="CJ64" s="122">
        <f t="shared" si="68"/>
        <v>0</v>
      </c>
      <c r="CK64" s="129">
        <f>F64</f>
        <v>0</v>
      </c>
      <c r="CL64" s="122">
        <f t="shared" si="69"/>
        <v>0</v>
      </c>
      <c r="CM64" s="122">
        <f t="shared" si="70"/>
        <v>0</v>
      </c>
      <c r="CN64" s="129">
        <f>G64</f>
        <v>1.3999999999999999E-6</v>
      </c>
      <c r="CO64" s="122">
        <f t="shared" si="71"/>
        <v>1.3999999999999999E-6</v>
      </c>
      <c r="CP64" s="122">
        <f t="shared" si="72"/>
        <v>8.8369999999999996E-4</v>
      </c>
      <c r="CQ64" s="129">
        <f>H64</f>
        <v>7.1799999999999997E-5</v>
      </c>
      <c r="CR64" s="122">
        <f t="shared" si="73"/>
        <v>7.1799999999999997E-5</v>
      </c>
      <c r="CS64" s="122">
        <f t="shared" si="74"/>
        <v>1.5899999999999999E-4</v>
      </c>
      <c r="CT64" s="141">
        <f>J64</f>
        <v>112</v>
      </c>
      <c r="CU64" s="122">
        <f t="shared" si="57"/>
        <v>0</v>
      </c>
      <c r="CV64" s="122">
        <f t="shared" si="58"/>
        <v>9.7525000000000008E-3</v>
      </c>
      <c r="CW64" s="141">
        <f>K64</f>
        <v>7.8850000000000003E-4</v>
      </c>
      <c r="CX64" s="122">
        <f>B64</f>
        <v>8.6109999999999995E-4</v>
      </c>
      <c r="CY64" s="122">
        <f t="shared" si="59"/>
        <v>7.6172000000000002E-3</v>
      </c>
      <c r="DF64" s="64">
        <f t="shared" si="44"/>
        <v>112</v>
      </c>
      <c r="DG64" s="137">
        <f t="shared" si="45"/>
        <v>8.6109999999999995E-4</v>
      </c>
      <c r="DH64" s="137">
        <f t="shared" si="46"/>
        <v>3.7700000000000002E-5</v>
      </c>
      <c r="DI64" s="137">
        <f t="shared" si="47"/>
        <v>3.7299999999999999E-5</v>
      </c>
      <c r="DJ64" s="137">
        <f t="shared" si="48"/>
        <v>0</v>
      </c>
      <c r="DK64" s="137">
        <f t="shared" si="49"/>
        <v>0</v>
      </c>
      <c r="DL64" s="137">
        <f t="shared" si="50"/>
        <v>1.3999999999999999E-6</v>
      </c>
      <c r="DM64" s="137">
        <f t="shared" si="51"/>
        <v>7.1799999999999997E-5</v>
      </c>
      <c r="DN64" s="137"/>
      <c r="DO64" s="137">
        <f t="shared" si="52"/>
        <v>112</v>
      </c>
      <c r="DP64" s="137">
        <f t="shared" si="53"/>
        <v>7.8845223408628359E-4</v>
      </c>
      <c r="DQ64" s="32"/>
      <c r="DR64" s="64">
        <f t="shared" si="54"/>
        <v>112</v>
      </c>
      <c r="DS64" s="137">
        <f>ROUND(EE64 / EE$3, 7)</f>
        <v>8.6109999999999995E-4</v>
      </c>
      <c r="DT64" s="137">
        <f>ROUND(EF64 / EF$3, 7)</f>
        <v>3.7700000000000002E-5</v>
      </c>
      <c r="DU64" s="137">
        <f>ROUND(EG64 / EG$3, 7)</f>
        <v>3.7299999999999999E-5</v>
      </c>
      <c r="DV64" s="137">
        <f>ROUND(EH64 / EH$3, 7)</f>
        <v>0</v>
      </c>
      <c r="DW64" s="137">
        <f>ROUND(EI64 / EI$3, 7)</f>
        <v>0</v>
      </c>
      <c r="DX64" s="137">
        <f>ROUND(EJ64 / EJ$3, 7)</f>
        <v>1.3999999999999999E-6</v>
      </c>
      <c r="DY64" s="137">
        <f>ROUND(EK64 / EK$3, 7)</f>
        <v>7.1799999999999997E-5</v>
      </c>
      <c r="DZ64" s="137"/>
      <c r="EA64" s="137">
        <f t="shared" si="75"/>
        <v>0</v>
      </c>
      <c r="EB64" s="137">
        <f t="shared" si="60"/>
        <v>1.31E-5</v>
      </c>
      <c r="ED64" s="64">
        <f t="shared" si="55"/>
        <v>112</v>
      </c>
      <c r="EE64" s="137">
        <f>FC64 * EQ64</f>
        <v>7.8845223408628359E-4</v>
      </c>
      <c r="EF64" s="137">
        <f>FD64 * ER64</f>
        <v>4.5298547138762749E-5</v>
      </c>
      <c r="EG64" s="137">
        <f>FE64 * ES64</f>
        <v>3.8516421128850401E-5</v>
      </c>
      <c r="EH64" s="137">
        <f>FF64 * ET64</f>
        <v>0</v>
      </c>
      <c r="EI64" s="137">
        <f>FG64 * EU64</f>
        <v>0</v>
      </c>
      <c r="EJ64" s="137">
        <f>FH64 * EV64</f>
        <v>9.1942601500425195E-4</v>
      </c>
      <c r="EK64" s="137">
        <f>FI64 * EW64</f>
        <v>1.4228359569958733E-4</v>
      </c>
      <c r="EL64" s="137"/>
      <c r="EM64" s="137">
        <f>FJ64 * EY64</f>
        <v>6.9929751015701912E-5</v>
      </c>
      <c r="EN64" s="137">
        <f>FK64 * EZ64</f>
        <v>1.3970530909541777E-2</v>
      </c>
      <c r="EP64" s="64">
        <f t="shared" si="56"/>
        <v>112</v>
      </c>
      <c r="EQ64" s="131">
        <f>IFERROR('TLF GC - r0'!CQ64 / 'TLF GC - r0'!CP64, EQ65)</f>
        <v>1.0990413076195757</v>
      </c>
      <c r="ER64" s="131">
        <f>IFERROR('TLF GC - r0'!CS64 / 'TLF GC - r0'!CR64, ER65)</f>
        <v>1.1381544507226822</v>
      </c>
      <c r="ES64" s="131">
        <f>IFERROR('TLF GC - r0'!CU64 / 'TLF GC - r0'!CT64, ES65)</f>
        <v>1.0216557328607534</v>
      </c>
      <c r="ET64" s="131">
        <f>IFERROR('TLF GC - r0'!CW64 / 'TLF GC - r0'!CV64, ET65)</f>
        <v>0</v>
      </c>
      <c r="EU64" s="131">
        <f>IFERROR('TLF GC - r0'!CY64 / 'TLF GC - r0'!CX64, EU65)</f>
        <v>0</v>
      </c>
      <c r="EV64" s="131">
        <f>IFERROR('TLF GC - r0'!DA64 / 'TLF GC - r0'!CZ64, EV65)</f>
        <v>1.0404277639518524</v>
      </c>
      <c r="EW64" s="131">
        <f>IFERROR('TLF GC - r0'!DC64 / 'TLF GC - r0'!DB64, EW65)</f>
        <v>0.8948653817584109</v>
      </c>
      <c r="EX64" s="131"/>
      <c r="EY64" s="131">
        <f>IFERROR('TLF GC - r0'!DE64 / 'TLF GC - r0'!DD64, EY65)</f>
        <v>0.5138115430984711</v>
      </c>
      <c r="EZ64" s="131">
        <f>IFERROR('TLF GC - r0'!DG64 / 'TLF GC - r0'!DF64, EZ65)</f>
        <v>1.4325076554259704</v>
      </c>
      <c r="FB64" s="132">
        <f>'FF - r0'!A64</f>
        <v>112</v>
      </c>
      <c r="FC64" s="130">
        <f>'FF - r0'!B64</f>
        <v>7.1739999999999998E-4</v>
      </c>
      <c r="FD64" s="130">
        <f>'FF - r0'!C64</f>
        <v>3.9799999999999998E-5</v>
      </c>
      <c r="FE64" s="130">
        <f>'FF - r0'!D64</f>
        <v>3.7700000000000002E-5</v>
      </c>
      <c r="FF64" s="130">
        <f>'FF - r0'!E64</f>
        <v>0</v>
      </c>
      <c r="FG64" s="130">
        <f>'FF - r0'!F64</f>
        <v>0</v>
      </c>
      <c r="FH64" s="130">
        <f>'FF - r0'!G64</f>
        <v>8.8369999999999996E-4</v>
      </c>
      <c r="FI64" s="130">
        <f>'FF - r0'!H64</f>
        <v>1.5899999999999999E-4</v>
      </c>
      <c r="FJ64" s="130">
        <f>'FF - r0'!I64</f>
        <v>1.361E-4</v>
      </c>
      <c r="FK64" s="130">
        <f>'FF - r0'!J64</f>
        <v>9.7525000000000008E-3</v>
      </c>
      <c r="FL64" s="130">
        <f>'FF - r0'!K64</f>
        <v>7.6172000000000002E-3</v>
      </c>
    </row>
    <row r="65" spans="1:168" x14ac:dyDescent="0.45">
      <c r="A65" s="63">
        <f t="shared" si="41"/>
        <v>114</v>
      </c>
      <c r="B65" s="137">
        <f t="shared" si="42"/>
        <v>8.3089999999999998E-4</v>
      </c>
      <c r="C65" s="137">
        <f t="shared" si="10"/>
        <v>3.6699999999999998E-5</v>
      </c>
      <c r="D65" s="137">
        <f t="shared" si="11"/>
        <v>3.7400000000000001E-5</v>
      </c>
      <c r="E65" s="137">
        <f t="shared" si="12"/>
        <v>0</v>
      </c>
      <c r="F65" s="137">
        <f t="shared" si="13"/>
        <v>0</v>
      </c>
      <c r="G65" s="137">
        <f t="shared" si="14"/>
        <v>1.5999999999999999E-6</v>
      </c>
      <c r="H65" s="137">
        <f t="shared" si="15"/>
        <v>6.9499999999999995E-5</v>
      </c>
      <c r="I65" s="138"/>
      <c r="J65" s="138">
        <f t="shared" si="16"/>
        <v>114</v>
      </c>
      <c r="K65" s="138">
        <f t="shared" si="17"/>
        <v>7.6079999999999995E-4</v>
      </c>
      <c r="BX65" s="64">
        <f t="shared" si="43"/>
        <v>114</v>
      </c>
      <c r="BY65" s="122">
        <f>B65</f>
        <v>8.3089999999999998E-4</v>
      </c>
      <c r="BZ65" s="122">
        <f t="shared" si="61"/>
        <v>8.3089999999999998E-4</v>
      </c>
      <c r="CA65" s="122">
        <f t="shared" si="62"/>
        <v>6.8840000000000004E-4</v>
      </c>
      <c r="CB65" s="129">
        <f>C65</f>
        <v>3.6699999999999998E-5</v>
      </c>
      <c r="CC65" s="122">
        <f t="shared" si="63"/>
        <v>3.6699999999999998E-5</v>
      </c>
      <c r="CD65" s="122">
        <f t="shared" si="64"/>
        <v>3.8999999999999999E-5</v>
      </c>
      <c r="CE65" s="129">
        <f>D65</f>
        <v>3.7400000000000001E-5</v>
      </c>
      <c r="CF65" s="122">
        <f t="shared" si="65"/>
        <v>3.7400000000000001E-5</v>
      </c>
      <c r="CG65" s="122">
        <f t="shared" si="66"/>
        <v>3.7299999999999999E-5</v>
      </c>
      <c r="CH65" s="129">
        <f>E65</f>
        <v>0</v>
      </c>
      <c r="CI65" s="122">
        <f t="shared" si="67"/>
        <v>0</v>
      </c>
      <c r="CJ65" s="122">
        <f t="shared" si="68"/>
        <v>0</v>
      </c>
      <c r="CK65" s="129">
        <f>F65</f>
        <v>0</v>
      </c>
      <c r="CL65" s="122">
        <f t="shared" si="69"/>
        <v>0</v>
      </c>
      <c r="CM65" s="122">
        <f t="shared" si="70"/>
        <v>0</v>
      </c>
      <c r="CN65" s="129">
        <f>G65</f>
        <v>1.5999999999999999E-6</v>
      </c>
      <c r="CO65" s="122">
        <f t="shared" si="71"/>
        <v>1.5999999999999999E-6</v>
      </c>
      <c r="CP65" s="122">
        <f t="shared" si="72"/>
        <v>8.2819999999999996E-4</v>
      </c>
      <c r="CQ65" s="129">
        <f>H65</f>
        <v>6.9499999999999995E-5</v>
      </c>
      <c r="CR65" s="122">
        <f t="shared" si="73"/>
        <v>6.9499999999999995E-5</v>
      </c>
      <c r="CS65" s="122">
        <f t="shared" si="74"/>
        <v>1.5109999999999999E-4</v>
      </c>
      <c r="CT65" s="141">
        <f>J65</f>
        <v>114</v>
      </c>
      <c r="CU65" s="122">
        <f t="shared" si="57"/>
        <v>0</v>
      </c>
      <c r="CV65" s="122">
        <f t="shared" si="58"/>
        <v>9.3428000000000001E-3</v>
      </c>
      <c r="CW65" s="141">
        <f>K65</f>
        <v>7.6079999999999995E-4</v>
      </c>
      <c r="CX65" s="122">
        <f>B65</f>
        <v>8.3089999999999998E-4</v>
      </c>
      <c r="CY65" s="122">
        <f t="shared" si="59"/>
        <v>7.4032000000000004E-3</v>
      </c>
      <c r="DF65" s="64">
        <f t="shared" si="44"/>
        <v>114</v>
      </c>
      <c r="DG65" s="137">
        <f t="shared" si="45"/>
        <v>8.3089999999999998E-4</v>
      </c>
      <c r="DH65" s="137">
        <f t="shared" si="46"/>
        <v>3.6699999999999998E-5</v>
      </c>
      <c r="DI65" s="137">
        <f t="shared" si="47"/>
        <v>3.7400000000000001E-5</v>
      </c>
      <c r="DJ65" s="137">
        <f t="shared" si="48"/>
        <v>0</v>
      </c>
      <c r="DK65" s="137">
        <f t="shared" si="49"/>
        <v>0</v>
      </c>
      <c r="DL65" s="137">
        <f t="shared" si="50"/>
        <v>1.5999999999999999E-6</v>
      </c>
      <c r="DM65" s="137">
        <f t="shared" si="51"/>
        <v>6.9499999999999995E-5</v>
      </c>
      <c r="DN65" s="137"/>
      <c r="DO65" s="137">
        <f t="shared" si="52"/>
        <v>114</v>
      </c>
      <c r="DP65" s="137">
        <f t="shared" si="53"/>
        <v>7.6078474416114083E-4</v>
      </c>
      <c r="DQ65" s="32"/>
      <c r="DR65" s="64">
        <f t="shared" si="54"/>
        <v>114</v>
      </c>
      <c r="DS65" s="137">
        <f>ROUND(EE65 / EE$3, 7)</f>
        <v>8.3089999999999998E-4</v>
      </c>
      <c r="DT65" s="137">
        <f>ROUND(EF65 / EF$3, 7)</f>
        <v>3.6699999999999998E-5</v>
      </c>
      <c r="DU65" s="137">
        <f>ROUND(EG65 / EG$3, 7)</f>
        <v>3.7400000000000001E-5</v>
      </c>
      <c r="DV65" s="137">
        <f>ROUND(EH65 / EH$3, 7)</f>
        <v>0</v>
      </c>
      <c r="DW65" s="137">
        <f>ROUND(EI65 / EI$3, 7)</f>
        <v>0</v>
      </c>
      <c r="DX65" s="137">
        <f>ROUND(EJ65 / EJ$3, 7)</f>
        <v>1.5999999999999999E-6</v>
      </c>
      <c r="DY65" s="137">
        <f>ROUND(EK65 / EK$3, 7)</f>
        <v>6.9499999999999995E-5</v>
      </c>
      <c r="DZ65" s="137"/>
      <c r="EA65" s="137">
        <f t="shared" si="75"/>
        <v>0</v>
      </c>
      <c r="EB65" s="137">
        <f t="shared" si="60"/>
        <v>1.13E-5</v>
      </c>
      <c r="ED65" s="64">
        <f t="shared" si="55"/>
        <v>114</v>
      </c>
      <c r="EE65" s="137">
        <f>FC65 * EQ65</f>
        <v>7.6078474416114083E-4</v>
      </c>
      <c r="EF65" s="137">
        <f>FD65 * ER65</f>
        <v>4.4175592284290321E-5</v>
      </c>
      <c r="EG65" s="137">
        <f>FE65 * ES65</f>
        <v>3.8676865564400387E-5</v>
      </c>
      <c r="EH65" s="137">
        <f>FF65 * ET65</f>
        <v>0</v>
      </c>
      <c r="EI65" s="137">
        <f>FG65 * EU65</f>
        <v>0</v>
      </c>
      <c r="EJ65" s="137">
        <f>FH65 * EV65</f>
        <v>1.031227467594247E-3</v>
      </c>
      <c r="EK65" s="137">
        <f>FI65 * EW65</f>
        <v>1.3766880849983124E-4</v>
      </c>
      <c r="EL65" s="137"/>
      <c r="EM65" s="137">
        <f>FJ65 * EY65</f>
        <v>6.5679254572360973E-5</v>
      </c>
      <c r="EN65" s="137">
        <f>FK65 * EZ65</f>
        <v>1.2022574963188946E-2</v>
      </c>
      <c r="EP65" s="64">
        <f t="shared" si="56"/>
        <v>114</v>
      </c>
      <c r="EQ65" s="131">
        <f>IFERROR('TLF GC - r0'!CQ65 / 'TLF GC - r0'!CP65, EQ66)</f>
        <v>1.1051492506698732</v>
      </c>
      <c r="ER65" s="131">
        <f>IFERROR('TLF GC - r0'!CS65 / 'TLF GC - r0'!CR65, ER66)</f>
        <v>1.1327074944689826</v>
      </c>
      <c r="ES65" s="131">
        <f>IFERROR('TLF GC - r0'!CU65 / 'TLF GC - r0'!CT65, ES66)</f>
        <v>1.0369132859088577</v>
      </c>
      <c r="ET65" s="131">
        <f>IFERROR('TLF GC - r0'!CW65 / 'TLF GC - r0'!CV65, ET66)</f>
        <v>0</v>
      </c>
      <c r="EU65" s="131">
        <f>IFERROR('TLF GC - r0'!CY65 / 'TLF GC - r0'!CX65, EU66)</f>
        <v>0</v>
      </c>
      <c r="EV65" s="131">
        <f>IFERROR('TLF GC - r0'!DA65 / 'TLF GC - r0'!CZ65, EV66)</f>
        <v>1.2451430422533771</v>
      </c>
      <c r="EW65" s="131">
        <f>IFERROR('TLF GC - r0'!DC65 / 'TLF GC - r0'!DB65, EW66)</f>
        <v>0.91111057908558069</v>
      </c>
      <c r="EX65" s="131"/>
      <c r="EY65" s="131">
        <f>IFERROR('TLF GC - r0'!DE65 / 'TLF GC - r0'!DD65, EY66)</f>
        <v>0.52209264365946717</v>
      </c>
      <c r="EZ65" s="131">
        <f>IFERROR('TLF GC - r0'!DG65 / 'TLF GC - r0'!DF65, EZ66)</f>
        <v>1.2868278206949679</v>
      </c>
      <c r="FB65" s="132">
        <f>'FF - r0'!A65</f>
        <v>114</v>
      </c>
      <c r="FC65" s="130">
        <f>'FF - r0'!B65</f>
        <v>6.8840000000000004E-4</v>
      </c>
      <c r="FD65" s="130">
        <f>'FF - r0'!C65</f>
        <v>3.8999999999999999E-5</v>
      </c>
      <c r="FE65" s="130">
        <f>'FF - r0'!D65</f>
        <v>3.7299999999999999E-5</v>
      </c>
      <c r="FF65" s="130">
        <f>'FF - r0'!E65</f>
        <v>0</v>
      </c>
      <c r="FG65" s="130">
        <f>'FF - r0'!F65</f>
        <v>0</v>
      </c>
      <c r="FH65" s="130">
        <f>'FF - r0'!G65</f>
        <v>8.2819999999999996E-4</v>
      </c>
      <c r="FI65" s="130">
        <f>'FF - r0'!H65</f>
        <v>1.5109999999999999E-4</v>
      </c>
      <c r="FJ65" s="130">
        <f>'FF - r0'!I65</f>
        <v>1.2579999999999999E-4</v>
      </c>
      <c r="FK65" s="130">
        <f>'FF - r0'!J65</f>
        <v>9.3428000000000001E-3</v>
      </c>
      <c r="FL65" s="130">
        <f>'FF - r0'!K65</f>
        <v>7.4032000000000004E-3</v>
      </c>
    </row>
    <row r="66" spans="1:168" x14ac:dyDescent="0.45">
      <c r="A66" s="63">
        <f t="shared" si="41"/>
        <v>116</v>
      </c>
      <c r="B66" s="137">
        <f t="shared" si="42"/>
        <v>7.9299999999999998E-4</v>
      </c>
      <c r="C66" s="137">
        <f t="shared" si="10"/>
        <v>3.5899999999999998E-5</v>
      </c>
      <c r="D66" s="137">
        <f t="shared" si="11"/>
        <v>3.6199999999999999E-5</v>
      </c>
      <c r="E66" s="137">
        <f t="shared" si="12"/>
        <v>0</v>
      </c>
      <c r="F66" s="137">
        <f t="shared" si="13"/>
        <v>0</v>
      </c>
      <c r="G66" s="137">
        <f t="shared" si="14"/>
        <v>9.9999999999999995E-7</v>
      </c>
      <c r="H66" s="137">
        <f t="shared" si="15"/>
        <v>7.1199999999999996E-5</v>
      </c>
      <c r="I66" s="138"/>
      <c r="J66" s="138">
        <f t="shared" si="16"/>
        <v>116</v>
      </c>
      <c r="K66" s="138">
        <f t="shared" si="17"/>
        <v>7.2610000000000003E-4</v>
      </c>
      <c r="BX66" s="64">
        <f t="shared" si="43"/>
        <v>116</v>
      </c>
      <c r="BY66" s="122">
        <f>B66</f>
        <v>7.9299999999999998E-4</v>
      </c>
      <c r="BZ66" s="122">
        <f t="shared" si="61"/>
        <v>7.9299999999999998E-4</v>
      </c>
      <c r="CA66" s="122">
        <f t="shared" si="62"/>
        <v>6.6100000000000002E-4</v>
      </c>
      <c r="CB66" s="129">
        <f>C66</f>
        <v>3.5899999999999998E-5</v>
      </c>
      <c r="CC66" s="122">
        <f t="shared" si="63"/>
        <v>3.5899999999999998E-5</v>
      </c>
      <c r="CD66" s="122">
        <f t="shared" si="64"/>
        <v>3.8300000000000003E-5</v>
      </c>
      <c r="CE66" s="129">
        <f>D66</f>
        <v>3.6199999999999999E-5</v>
      </c>
      <c r="CF66" s="122">
        <f t="shared" si="65"/>
        <v>3.6199999999999999E-5</v>
      </c>
      <c r="CG66" s="122">
        <f t="shared" si="66"/>
        <v>3.6900000000000002E-5</v>
      </c>
      <c r="CH66" s="129">
        <f>E66</f>
        <v>0</v>
      </c>
      <c r="CI66" s="122">
        <f t="shared" si="67"/>
        <v>0</v>
      </c>
      <c r="CJ66" s="122">
        <f t="shared" si="68"/>
        <v>0</v>
      </c>
      <c r="CK66" s="129">
        <f>F66</f>
        <v>0</v>
      </c>
      <c r="CL66" s="122">
        <f t="shared" si="69"/>
        <v>0</v>
      </c>
      <c r="CM66" s="122">
        <f t="shared" si="70"/>
        <v>0</v>
      </c>
      <c r="CN66" s="129">
        <f>G66</f>
        <v>9.9999999999999995E-7</v>
      </c>
      <c r="CO66" s="122">
        <f t="shared" si="71"/>
        <v>9.9999999999999995E-7</v>
      </c>
      <c r="CP66" s="122">
        <f t="shared" si="72"/>
        <v>7.7809999999999999E-4</v>
      </c>
      <c r="CQ66" s="129">
        <f>H66</f>
        <v>7.1199999999999996E-5</v>
      </c>
      <c r="CR66" s="122">
        <f t="shared" si="73"/>
        <v>7.1199999999999996E-5</v>
      </c>
      <c r="CS66" s="122">
        <f t="shared" si="74"/>
        <v>1.4440000000000001E-4</v>
      </c>
      <c r="CT66" s="141">
        <f>J66</f>
        <v>116</v>
      </c>
      <c r="CU66" s="122">
        <f t="shared" si="57"/>
        <v>0</v>
      </c>
      <c r="CV66" s="122">
        <f t="shared" si="58"/>
        <v>8.9479E-3</v>
      </c>
      <c r="CW66" s="141">
        <f>K66</f>
        <v>7.2610000000000003E-4</v>
      </c>
      <c r="CX66" s="122">
        <f>B66</f>
        <v>7.9299999999999998E-4</v>
      </c>
      <c r="CY66" s="122">
        <f t="shared" si="59"/>
        <v>7.1891999999999998E-3</v>
      </c>
      <c r="DF66" s="64">
        <f t="shared" si="44"/>
        <v>116</v>
      </c>
      <c r="DG66" s="137">
        <f t="shared" si="45"/>
        <v>7.9299999999999998E-4</v>
      </c>
      <c r="DH66" s="137">
        <f t="shared" si="46"/>
        <v>3.5899999999999998E-5</v>
      </c>
      <c r="DI66" s="137">
        <f t="shared" si="47"/>
        <v>3.6199999999999999E-5</v>
      </c>
      <c r="DJ66" s="137">
        <f t="shared" si="48"/>
        <v>0</v>
      </c>
      <c r="DK66" s="137">
        <f t="shared" si="49"/>
        <v>0</v>
      </c>
      <c r="DL66" s="137">
        <f t="shared" si="50"/>
        <v>9.9999999999999995E-7</v>
      </c>
      <c r="DM66" s="137">
        <f t="shared" si="51"/>
        <v>7.1199999999999996E-5</v>
      </c>
      <c r="DN66" s="137"/>
      <c r="DO66" s="137">
        <f t="shared" si="52"/>
        <v>116</v>
      </c>
      <c r="DP66" s="137">
        <f t="shared" si="53"/>
        <v>7.2612852726988274E-4</v>
      </c>
      <c r="DQ66" s="32"/>
      <c r="DR66" s="64">
        <f t="shared" si="54"/>
        <v>116</v>
      </c>
      <c r="DS66" s="137">
        <f>ROUND(EE66 / EE$3, 7)</f>
        <v>7.9299999999999998E-4</v>
      </c>
      <c r="DT66" s="137">
        <f>ROUND(EF66 / EF$3, 7)</f>
        <v>3.5899999999999998E-5</v>
      </c>
      <c r="DU66" s="137">
        <f>ROUND(EG66 / EG$3, 7)</f>
        <v>3.6199999999999999E-5</v>
      </c>
      <c r="DV66" s="137">
        <f>ROUND(EH66 / EH$3, 7)</f>
        <v>0</v>
      </c>
      <c r="DW66" s="137">
        <f>ROUND(EI66 / EI$3, 7)</f>
        <v>0</v>
      </c>
      <c r="DX66" s="137">
        <f>ROUND(EJ66 / EJ$3, 7)</f>
        <v>9.9999999999999995E-7</v>
      </c>
      <c r="DY66" s="137">
        <f>ROUND(EK66 / EK$3, 7)</f>
        <v>7.1199999999999996E-5</v>
      </c>
      <c r="DZ66" s="137"/>
      <c r="EA66" s="137">
        <f t="shared" si="75"/>
        <v>0</v>
      </c>
      <c r="EB66" s="137">
        <f t="shared" si="60"/>
        <v>1.0000000000000001E-5</v>
      </c>
      <c r="ED66" s="64">
        <f t="shared" si="55"/>
        <v>116</v>
      </c>
      <c r="EE66" s="137">
        <f>FC66 * EQ66</f>
        <v>7.2612852726988274E-4</v>
      </c>
      <c r="EF66" s="137">
        <f>FD66 * ER66</f>
        <v>4.31103019092731E-5</v>
      </c>
      <c r="EG66" s="137">
        <f>FE66 * ES66</f>
        <v>3.7444293848151516E-5</v>
      </c>
      <c r="EH66" s="137">
        <f>FF66 * ET66</f>
        <v>0</v>
      </c>
      <c r="EI66" s="137">
        <f>FG66 * EU66</f>
        <v>0</v>
      </c>
      <c r="EJ66" s="137">
        <f>FH66 * EV66</f>
        <v>6.2700220596730103E-4</v>
      </c>
      <c r="EK66" s="137">
        <f>FI66 * EW66</f>
        <v>1.4097491696256765E-4</v>
      </c>
      <c r="EL66" s="137"/>
      <c r="EM66" s="137">
        <f>FJ66 * EY66</f>
        <v>5.0051989653310418E-5</v>
      </c>
      <c r="EN66" s="137">
        <f>FK66 * EZ66</f>
        <v>1.0682270477723015E-2</v>
      </c>
      <c r="EP66" s="64">
        <f t="shared" si="56"/>
        <v>116</v>
      </c>
      <c r="EQ66" s="131">
        <f>IFERROR('TLF GC - r0'!CQ66 / 'TLF GC - r0'!CP66, EQ67)</f>
        <v>1.0985302984415775</v>
      </c>
      <c r="ER66" s="131">
        <f>IFERROR('TLF GC - r0'!CS66 / 'TLF GC - r0'!CR66, ER67)</f>
        <v>1.1255953501115692</v>
      </c>
      <c r="ES66" s="131">
        <f>IFERROR('TLF GC - r0'!CU66 / 'TLF GC - r0'!CT66, ES67)</f>
        <v>1.0147505107900139</v>
      </c>
      <c r="ET66" s="131">
        <f>IFERROR('TLF GC - r0'!CW66 / 'TLF GC - r0'!CV66, ET67)</f>
        <v>0</v>
      </c>
      <c r="EU66" s="131">
        <f>IFERROR('TLF GC - r0'!CY66 / 'TLF GC - r0'!CX66, EU67)</f>
        <v>0</v>
      </c>
      <c r="EV66" s="131">
        <f>IFERROR('TLF GC - r0'!DA66 / 'TLF GC - r0'!CZ66, EV67)</f>
        <v>0.80581185704575375</v>
      </c>
      <c r="EW66" s="131">
        <f>IFERROR('TLF GC - r0'!DC66 / 'TLF GC - r0'!DB66, EW67)</f>
        <v>0.97628058838343246</v>
      </c>
      <c r="EX66" s="131"/>
      <c r="EY66" s="131">
        <f>IFERROR('TLF GC - r0'!DE66 / 'TLF GC - r0'!DD66, EY67)</f>
        <v>0.43335055976892134</v>
      </c>
      <c r="EZ66" s="131">
        <f>IFERROR('TLF GC - r0'!DG66 / 'TLF GC - r0'!DF66, EZ67)</f>
        <v>1.1938298905578979</v>
      </c>
      <c r="FB66" s="132">
        <f>'FF - r0'!A66</f>
        <v>116</v>
      </c>
      <c r="FC66" s="130">
        <f>'FF - r0'!B66</f>
        <v>6.6100000000000002E-4</v>
      </c>
      <c r="FD66" s="130">
        <f>'FF - r0'!C66</f>
        <v>3.8300000000000003E-5</v>
      </c>
      <c r="FE66" s="130">
        <f>'FF - r0'!D66</f>
        <v>3.6900000000000002E-5</v>
      </c>
      <c r="FF66" s="130">
        <f>'FF - r0'!E66</f>
        <v>0</v>
      </c>
      <c r="FG66" s="130">
        <f>'FF - r0'!F66</f>
        <v>0</v>
      </c>
      <c r="FH66" s="130">
        <f>'FF - r0'!G66</f>
        <v>7.7809999999999999E-4</v>
      </c>
      <c r="FI66" s="130">
        <f>'FF - r0'!H66</f>
        <v>1.4440000000000001E-4</v>
      </c>
      <c r="FJ66" s="130">
        <f>'FF - r0'!I66</f>
        <v>1.155E-4</v>
      </c>
      <c r="FK66" s="130">
        <f>'FF - r0'!J66</f>
        <v>8.9479E-3</v>
      </c>
      <c r="FL66" s="130">
        <f>'FF - r0'!K66</f>
        <v>7.1891999999999998E-3</v>
      </c>
    </row>
    <row r="67" spans="1:168" x14ac:dyDescent="0.45">
      <c r="A67" s="63">
        <f t="shared" si="41"/>
        <v>118</v>
      </c>
      <c r="B67" s="137">
        <f t="shared" si="42"/>
        <v>7.3309999999999998E-4</v>
      </c>
      <c r="C67" s="137">
        <f t="shared" si="10"/>
        <v>3.3300000000000003E-5</v>
      </c>
      <c r="D67" s="137">
        <f t="shared" si="11"/>
        <v>3.8699999999999999E-5</v>
      </c>
      <c r="E67" s="137">
        <f t="shared" si="12"/>
        <v>0</v>
      </c>
      <c r="F67" s="137">
        <f t="shared" si="13"/>
        <v>0</v>
      </c>
      <c r="G67" s="137">
        <f t="shared" si="14"/>
        <v>1.1999999999999999E-6</v>
      </c>
      <c r="H67" s="137">
        <f t="shared" si="15"/>
        <v>6.8499999999999998E-5</v>
      </c>
      <c r="I67" s="138"/>
      <c r="J67" s="138">
        <f t="shared" si="16"/>
        <v>118</v>
      </c>
      <c r="K67" s="138">
        <f t="shared" si="17"/>
        <v>6.713E-4</v>
      </c>
      <c r="BX67" s="64">
        <f t="shared" si="43"/>
        <v>118</v>
      </c>
      <c r="BY67" s="122">
        <f>B67</f>
        <v>7.3309999999999998E-4</v>
      </c>
      <c r="BZ67" s="122">
        <f t="shared" si="61"/>
        <v>7.3309999999999998E-4</v>
      </c>
      <c r="CA67" s="122">
        <f t="shared" si="62"/>
        <v>6.3639999999999996E-4</v>
      </c>
      <c r="CB67" s="129">
        <f>C67</f>
        <v>3.3300000000000003E-5</v>
      </c>
      <c r="CC67" s="122">
        <f t="shared" si="63"/>
        <v>3.3300000000000003E-5</v>
      </c>
      <c r="CD67" s="122">
        <f t="shared" si="64"/>
        <v>3.7599999999999999E-5</v>
      </c>
      <c r="CE67" s="129">
        <f>D67</f>
        <v>3.8699999999999999E-5</v>
      </c>
      <c r="CF67" s="122">
        <f t="shared" si="65"/>
        <v>3.8699999999999999E-5</v>
      </c>
      <c r="CG67" s="122">
        <f t="shared" si="66"/>
        <v>3.6600000000000002E-5</v>
      </c>
      <c r="CH67" s="129">
        <f>E67</f>
        <v>0</v>
      </c>
      <c r="CI67" s="122">
        <f t="shared" si="67"/>
        <v>0</v>
      </c>
      <c r="CJ67" s="122">
        <f t="shared" si="68"/>
        <v>0</v>
      </c>
      <c r="CK67" s="129">
        <f>F67</f>
        <v>0</v>
      </c>
      <c r="CL67" s="122">
        <f t="shared" si="69"/>
        <v>0</v>
      </c>
      <c r="CM67" s="122">
        <f t="shared" si="70"/>
        <v>0</v>
      </c>
      <c r="CN67" s="129">
        <f>G67</f>
        <v>1.1999999999999999E-6</v>
      </c>
      <c r="CO67" s="122">
        <f t="shared" si="71"/>
        <v>1.1999999999999999E-6</v>
      </c>
      <c r="CP67" s="122">
        <f t="shared" si="72"/>
        <v>7.3609999999999995E-4</v>
      </c>
      <c r="CQ67" s="129">
        <f>H67</f>
        <v>6.8499999999999998E-5</v>
      </c>
      <c r="CR67" s="122">
        <f t="shared" si="73"/>
        <v>6.8499999999999998E-5</v>
      </c>
      <c r="CS67" s="122">
        <f t="shared" si="74"/>
        <v>1.3850000000000001E-4</v>
      </c>
      <c r="CT67" s="141">
        <f>J67</f>
        <v>118</v>
      </c>
      <c r="CU67" s="122">
        <f t="shared" si="57"/>
        <v>0</v>
      </c>
      <c r="CV67" s="122">
        <f t="shared" si="58"/>
        <v>8.5678000000000004E-3</v>
      </c>
      <c r="CW67" s="141">
        <f>K67</f>
        <v>6.713E-4</v>
      </c>
      <c r="CX67" s="122">
        <f>B67</f>
        <v>7.3309999999999998E-4</v>
      </c>
      <c r="CY67" s="122">
        <f t="shared" si="59"/>
        <v>6.9750999999999997E-3</v>
      </c>
      <c r="DF67" s="64">
        <f t="shared" si="44"/>
        <v>118</v>
      </c>
      <c r="DG67" s="137">
        <f t="shared" si="45"/>
        <v>7.3309999999999998E-4</v>
      </c>
      <c r="DH67" s="137">
        <f t="shared" si="46"/>
        <v>3.3300000000000003E-5</v>
      </c>
      <c r="DI67" s="137">
        <f t="shared" si="47"/>
        <v>3.8699999999999999E-5</v>
      </c>
      <c r="DJ67" s="137">
        <f t="shared" si="48"/>
        <v>0</v>
      </c>
      <c r="DK67" s="137">
        <f t="shared" si="49"/>
        <v>0</v>
      </c>
      <c r="DL67" s="137">
        <f t="shared" si="50"/>
        <v>1.1999999999999999E-6</v>
      </c>
      <c r="DM67" s="137">
        <f t="shared" si="51"/>
        <v>6.8499999999999998E-5</v>
      </c>
      <c r="DN67" s="137"/>
      <c r="DO67" s="137">
        <f t="shared" si="52"/>
        <v>118</v>
      </c>
      <c r="DP67" s="137">
        <f t="shared" si="53"/>
        <v>6.7125844252318475E-4</v>
      </c>
      <c r="DQ67" s="32"/>
      <c r="DR67" s="64">
        <f t="shared" si="54"/>
        <v>118</v>
      </c>
      <c r="DS67" s="137">
        <f>ROUND(EE67 / EE$3, 7)</f>
        <v>7.3309999999999998E-4</v>
      </c>
      <c r="DT67" s="137">
        <f>ROUND(EF67 / EF$3, 7)</f>
        <v>3.3300000000000003E-5</v>
      </c>
      <c r="DU67" s="137">
        <f>ROUND(EG67 / EG$3, 7)</f>
        <v>3.8699999999999999E-5</v>
      </c>
      <c r="DV67" s="137">
        <f>ROUND(EH67 / EH$3, 7)</f>
        <v>0</v>
      </c>
      <c r="DW67" s="137">
        <f>ROUND(EI67 / EI$3, 7)</f>
        <v>0</v>
      </c>
      <c r="DX67" s="137">
        <f>ROUND(EJ67 / EJ$3, 7)</f>
        <v>1.1999999999999999E-6</v>
      </c>
      <c r="DY67" s="137">
        <f>ROUND(EK67 / EK$3, 7)</f>
        <v>6.8499999999999998E-5</v>
      </c>
      <c r="DZ67" s="137"/>
      <c r="EA67" s="137">
        <f t="shared" si="75"/>
        <v>0</v>
      </c>
      <c r="EB67" s="137">
        <f t="shared" si="60"/>
        <v>1.03E-5</v>
      </c>
      <c r="ED67" s="64">
        <f t="shared" si="55"/>
        <v>118</v>
      </c>
      <c r="EE67" s="137">
        <f>FC67 * EQ67</f>
        <v>6.7125844252318475E-4</v>
      </c>
      <c r="EF67" s="137">
        <f>FD67 * ER67</f>
        <v>4.0087803917887613E-5</v>
      </c>
      <c r="EG67" s="137">
        <f>FE67 * ES67</f>
        <v>3.9948877132062096E-5</v>
      </c>
      <c r="EH67" s="137">
        <f>FF67 * ET67</f>
        <v>0</v>
      </c>
      <c r="EI67" s="137">
        <f>FG67 * EU67</f>
        <v>0</v>
      </c>
      <c r="EJ67" s="137">
        <f>FH67 * EV67</f>
        <v>7.5062202472571675E-4</v>
      </c>
      <c r="EK67" s="137">
        <f>FI67 * EW67</f>
        <v>1.357196806569653E-4</v>
      </c>
      <c r="EL67" s="137"/>
      <c r="EM67" s="137">
        <f>FJ67 * EY67</f>
        <v>4.3331667228245842E-5</v>
      </c>
      <c r="EN67" s="137">
        <f>FK67 * EZ67</f>
        <v>1.0950855681858822E-2</v>
      </c>
      <c r="EP67" s="64">
        <f t="shared" si="56"/>
        <v>118</v>
      </c>
      <c r="EQ67" s="131">
        <f>IFERROR('TLF GC - r0'!CQ67 / 'TLF GC - r0'!CP67, EQ68)</f>
        <v>1.0547744225694293</v>
      </c>
      <c r="ER67" s="131">
        <f>IFERROR('TLF GC - r0'!CS67 / 'TLF GC - r0'!CR67, ER68)</f>
        <v>1.06616499781616</v>
      </c>
      <c r="ES67" s="131">
        <f>IFERROR('TLF GC - r0'!CU67 / 'TLF GC - r0'!CT67, ES68)</f>
        <v>1.0914993751929534</v>
      </c>
      <c r="ET67" s="131">
        <f>IFERROR('TLF GC - r0'!CW67 / 'TLF GC - r0'!CV67, ET68)</f>
        <v>0</v>
      </c>
      <c r="EU67" s="131">
        <f>IFERROR('TLF GC - r0'!CY67 / 'TLF GC - r0'!CX67, EU68)</f>
        <v>0</v>
      </c>
      <c r="EV67" s="131">
        <f>IFERROR('TLF GC - r0'!DA67 / 'TLF GC - r0'!CZ67, EV68)</f>
        <v>1.019728331375787</v>
      </c>
      <c r="EW67" s="131">
        <f>IFERROR('TLF GC - r0'!DC67 / 'TLF GC - r0'!DB67, EW68)</f>
        <v>0.97992549210805269</v>
      </c>
      <c r="EX67" s="131"/>
      <c r="EY67" s="131">
        <f>IFERROR('TLF GC - r0'!DE67 / 'TLF GC - r0'!DD67, EY68)</f>
        <v>0.41228988799472732</v>
      </c>
      <c r="EZ67" s="131">
        <f>IFERROR('TLF GC - r0'!DG67 / 'TLF GC - r0'!DF67, EZ68)</f>
        <v>1.2781409092017579</v>
      </c>
      <c r="FB67" s="132">
        <f>'FF - r0'!A67</f>
        <v>118</v>
      </c>
      <c r="FC67" s="130">
        <f>'FF - r0'!B67</f>
        <v>6.3639999999999996E-4</v>
      </c>
      <c r="FD67" s="130">
        <f>'FF - r0'!C67</f>
        <v>3.7599999999999999E-5</v>
      </c>
      <c r="FE67" s="130">
        <f>'FF - r0'!D67</f>
        <v>3.6600000000000002E-5</v>
      </c>
      <c r="FF67" s="130">
        <f>'FF - r0'!E67</f>
        <v>0</v>
      </c>
      <c r="FG67" s="130">
        <f>'FF - r0'!F67</f>
        <v>0</v>
      </c>
      <c r="FH67" s="130">
        <f>'FF - r0'!G67</f>
        <v>7.3609999999999995E-4</v>
      </c>
      <c r="FI67" s="130">
        <f>'FF - r0'!H67</f>
        <v>1.3850000000000001E-4</v>
      </c>
      <c r="FJ67" s="130">
        <f>'FF - r0'!I67</f>
        <v>1.0509999999999999E-4</v>
      </c>
      <c r="FK67" s="130">
        <f>'FF - r0'!J67</f>
        <v>8.5678000000000004E-3</v>
      </c>
      <c r="FL67" s="130">
        <f>'FF - r0'!K67</f>
        <v>6.9750999999999997E-3</v>
      </c>
    </row>
    <row r="68" spans="1:168" x14ac:dyDescent="0.45">
      <c r="A68" s="63">
        <f t="shared" si="41"/>
        <v>120</v>
      </c>
      <c r="B68" s="137">
        <f t="shared" si="42"/>
        <v>6.9240000000000002E-4</v>
      </c>
      <c r="C68" s="137">
        <f t="shared" si="10"/>
        <v>3.5299999999999997E-5</v>
      </c>
      <c r="D68" s="137">
        <f t="shared" si="11"/>
        <v>3.8399999999999998E-5</v>
      </c>
      <c r="E68" s="137">
        <f t="shared" si="12"/>
        <v>0</v>
      </c>
      <c r="F68" s="137">
        <f t="shared" si="13"/>
        <v>0</v>
      </c>
      <c r="G68" s="137">
        <f t="shared" si="14"/>
        <v>7.9999999999999996E-7</v>
      </c>
      <c r="H68" s="137">
        <f t="shared" si="15"/>
        <v>6.7600000000000003E-5</v>
      </c>
      <c r="I68" s="138"/>
      <c r="J68" s="138">
        <f t="shared" si="16"/>
        <v>120</v>
      </c>
      <c r="K68" s="138">
        <f t="shared" si="17"/>
        <v>6.3400000000000001E-4</v>
      </c>
      <c r="BX68" s="64">
        <f t="shared" si="43"/>
        <v>120</v>
      </c>
      <c r="BY68" s="122">
        <f>B68</f>
        <v>6.9240000000000002E-4</v>
      </c>
      <c r="BZ68" s="122">
        <f t="shared" si="61"/>
        <v>6.9240000000000002E-4</v>
      </c>
      <c r="CA68" s="122">
        <f t="shared" si="62"/>
        <v>6.1260000000000004E-4</v>
      </c>
      <c r="CB68" s="129">
        <f>C68</f>
        <v>3.5299999999999997E-5</v>
      </c>
      <c r="CC68" s="122">
        <f t="shared" si="63"/>
        <v>3.5299999999999997E-5</v>
      </c>
      <c r="CD68" s="122">
        <f t="shared" si="64"/>
        <v>3.6900000000000002E-5</v>
      </c>
      <c r="CE68" s="129">
        <f>D68</f>
        <v>3.8399999999999998E-5</v>
      </c>
      <c r="CF68" s="122">
        <f t="shared" si="65"/>
        <v>3.8399999999999998E-5</v>
      </c>
      <c r="CG68" s="122">
        <f t="shared" si="66"/>
        <v>3.6199999999999999E-5</v>
      </c>
      <c r="CH68" s="129">
        <f>E68</f>
        <v>0</v>
      </c>
      <c r="CI68" s="122">
        <f t="shared" si="67"/>
        <v>0</v>
      </c>
      <c r="CJ68" s="122">
        <f t="shared" si="68"/>
        <v>0</v>
      </c>
      <c r="CK68" s="129">
        <f>F68</f>
        <v>0</v>
      </c>
      <c r="CL68" s="122">
        <f t="shared" si="69"/>
        <v>0</v>
      </c>
      <c r="CM68" s="122">
        <f t="shared" si="70"/>
        <v>0</v>
      </c>
      <c r="CN68" s="129">
        <f>G68</f>
        <v>7.9999999999999996E-7</v>
      </c>
      <c r="CO68" s="122">
        <f t="shared" si="71"/>
        <v>7.9999999999999996E-7</v>
      </c>
      <c r="CP68" s="122">
        <f t="shared" si="72"/>
        <v>7.0180000000000004E-4</v>
      </c>
      <c r="CQ68" s="129">
        <f>H68</f>
        <v>6.7600000000000003E-5</v>
      </c>
      <c r="CR68" s="122">
        <f t="shared" si="73"/>
        <v>6.7600000000000003E-5</v>
      </c>
      <c r="CS68" s="122">
        <f t="shared" si="74"/>
        <v>1.3300000000000001E-4</v>
      </c>
      <c r="CT68" s="141">
        <f>J68</f>
        <v>120</v>
      </c>
      <c r="CU68" s="122">
        <f t="shared" si="57"/>
        <v>0</v>
      </c>
      <c r="CV68" s="122">
        <f t="shared" si="58"/>
        <v>8.2026000000000009E-3</v>
      </c>
      <c r="CW68" s="141">
        <f>K68</f>
        <v>6.3400000000000001E-4</v>
      </c>
      <c r="CX68" s="122">
        <f>B68</f>
        <v>6.9240000000000002E-4</v>
      </c>
      <c r="CY68" s="122">
        <f t="shared" si="59"/>
        <v>6.7610999999999999E-3</v>
      </c>
      <c r="DF68" s="64">
        <f t="shared" si="44"/>
        <v>120</v>
      </c>
      <c r="DG68" s="137">
        <f t="shared" si="45"/>
        <v>6.9240000000000002E-4</v>
      </c>
      <c r="DH68" s="137">
        <f t="shared" si="46"/>
        <v>3.5299999999999997E-5</v>
      </c>
      <c r="DI68" s="137">
        <f t="shared" si="47"/>
        <v>3.8399999999999998E-5</v>
      </c>
      <c r="DJ68" s="137">
        <f t="shared" si="48"/>
        <v>0</v>
      </c>
      <c r="DK68" s="137">
        <f t="shared" si="49"/>
        <v>0</v>
      </c>
      <c r="DL68" s="137">
        <f t="shared" si="50"/>
        <v>7.9999999999999996E-7</v>
      </c>
      <c r="DM68" s="137">
        <f t="shared" si="51"/>
        <v>6.7600000000000003E-5</v>
      </c>
      <c r="DN68" s="137"/>
      <c r="DO68" s="137">
        <f t="shared" si="52"/>
        <v>120</v>
      </c>
      <c r="DP68" s="137">
        <f t="shared" si="53"/>
        <v>6.3399318884146852E-4</v>
      </c>
      <c r="DQ68" s="32"/>
      <c r="DR68" s="64">
        <f t="shared" si="54"/>
        <v>120</v>
      </c>
      <c r="DS68" s="137">
        <f>ROUND(EE68 / EE$3, 7)</f>
        <v>6.9240000000000002E-4</v>
      </c>
      <c r="DT68" s="137">
        <f>ROUND(EF68 / EF$3, 7)</f>
        <v>3.5299999999999997E-5</v>
      </c>
      <c r="DU68" s="137">
        <f>ROUND(EG68 / EG$3, 7)</f>
        <v>3.8399999999999998E-5</v>
      </c>
      <c r="DV68" s="137">
        <f>ROUND(EH68 / EH$3, 7)</f>
        <v>0</v>
      </c>
      <c r="DW68" s="137">
        <f>ROUND(EI68 / EI$3, 7)</f>
        <v>0</v>
      </c>
      <c r="DX68" s="137">
        <f>ROUND(EJ68 / EJ$3, 7)</f>
        <v>7.9999999999999996E-7</v>
      </c>
      <c r="DY68" s="137">
        <f>ROUND(EK68 / EK$3, 7)</f>
        <v>6.7600000000000003E-5</v>
      </c>
      <c r="DZ68" s="137"/>
      <c r="EA68" s="137">
        <f t="shared" ref="EA68:EA98" si="76">ROUND(EM68 / EM$3, 7)</f>
        <v>0</v>
      </c>
      <c r="EB68" s="137">
        <f t="shared" si="60"/>
        <v>1.01E-5</v>
      </c>
      <c r="ED68" s="64">
        <f t="shared" si="55"/>
        <v>120</v>
      </c>
      <c r="EE68" s="137">
        <f>FC68 * EQ68</f>
        <v>6.3399318884146852E-4</v>
      </c>
      <c r="EF68" s="137">
        <f>FD68 * ER68</f>
        <v>4.2419513440197695E-5</v>
      </c>
      <c r="EG68" s="137">
        <f>FE68 * ES68</f>
        <v>3.9635897557594284E-5</v>
      </c>
      <c r="EH68" s="137">
        <f>FF68 * ET68</f>
        <v>0</v>
      </c>
      <c r="EI68" s="137">
        <f>FG68 * EU68</f>
        <v>0</v>
      </c>
      <c r="EJ68" s="137">
        <f>FH68 * EV68</f>
        <v>5.0567910287133058E-4</v>
      </c>
      <c r="EK68" s="137">
        <f>FI68 * EW68</f>
        <v>1.3393860223184133E-4</v>
      </c>
      <c r="EL68" s="137"/>
      <c r="EM68" s="137">
        <f>FJ68 * EY68</f>
        <v>3.474969791994373E-5</v>
      </c>
      <c r="EN68" s="137">
        <f>FK68 * EZ68</f>
        <v>1.0838268758945609E-2</v>
      </c>
      <c r="EP68" s="64">
        <f t="shared" si="56"/>
        <v>120</v>
      </c>
      <c r="EQ68" s="131">
        <f>IFERROR('TLF GC - r0'!CQ68 / 'TLF GC - r0'!CP68, EQ69)</f>
        <v>1.0349219537079146</v>
      </c>
      <c r="ER68" s="131">
        <f>IFERROR('TLF GC - r0'!CS68 / 'TLF GC - r0'!CR68, ER69)</f>
        <v>1.1495803100324578</v>
      </c>
      <c r="ES68" s="131">
        <f>IFERROR('TLF GC - r0'!CU68 / 'TLF GC - r0'!CT68, ES69)</f>
        <v>1.0949142971711128</v>
      </c>
      <c r="ET68" s="131">
        <f>IFERROR('TLF GC - r0'!CW68 / 'TLF GC - r0'!CV68, ET69)</f>
        <v>0</v>
      </c>
      <c r="EU68" s="131">
        <f>IFERROR('TLF GC - r0'!CY68 / 'TLF GC - r0'!CX68, EU69)</f>
        <v>0</v>
      </c>
      <c r="EV68" s="131">
        <f>IFERROR('TLF GC - r0'!DA68 / 'TLF GC - r0'!CZ68, EV69)</f>
        <v>0.72054588610904902</v>
      </c>
      <c r="EW68" s="131">
        <f>IFERROR('TLF GC - r0'!DC68 / 'TLF GC - r0'!DB68, EW69)</f>
        <v>1.0070571596379048</v>
      </c>
      <c r="EX68" s="131"/>
      <c r="EY68" s="131">
        <f>IFERROR('TLF GC - r0'!DE68 / 'TLF GC - r0'!DD68, EY69)</f>
        <v>0.36694506779243641</v>
      </c>
      <c r="EZ68" s="131">
        <f>IFERROR('TLF GC - r0'!DG68 / 'TLF GC - r0'!DF68, EZ69)</f>
        <v>1.3213211370718563</v>
      </c>
      <c r="FB68" s="132">
        <f>'FF - r0'!A68</f>
        <v>120</v>
      </c>
      <c r="FC68" s="130">
        <f>'FF - r0'!B68</f>
        <v>6.1260000000000004E-4</v>
      </c>
      <c r="FD68" s="130">
        <f>'FF - r0'!C68</f>
        <v>3.6900000000000002E-5</v>
      </c>
      <c r="FE68" s="130">
        <f>'FF - r0'!D68</f>
        <v>3.6199999999999999E-5</v>
      </c>
      <c r="FF68" s="130">
        <f>'FF - r0'!E68</f>
        <v>0</v>
      </c>
      <c r="FG68" s="130">
        <f>'FF - r0'!F68</f>
        <v>0</v>
      </c>
      <c r="FH68" s="130">
        <f>'FF - r0'!G68</f>
        <v>7.0180000000000004E-4</v>
      </c>
      <c r="FI68" s="130">
        <f>'FF - r0'!H68</f>
        <v>1.3300000000000001E-4</v>
      </c>
      <c r="FJ68" s="130">
        <f>'FF - r0'!I68</f>
        <v>9.4699999999999998E-5</v>
      </c>
      <c r="FK68" s="130">
        <f>'FF - r0'!J68</f>
        <v>8.2026000000000009E-3</v>
      </c>
      <c r="FL68" s="130">
        <f>'FF - r0'!K68</f>
        <v>6.7610999999999999E-3</v>
      </c>
    </row>
    <row r="69" spans="1:168" x14ac:dyDescent="0.45">
      <c r="A69" s="63">
        <f t="shared" si="41"/>
        <v>122</v>
      </c>
      <c r="B69" s="137">
        <f t="shared" si="42"/>
        <v>6.8380000000000003E-4</v>
      </c>
      <c r="C69" s="137">
        <f t="shared" si="10"/>
        <v>3.1300000000000002E-5</v>
      </c>
      <c r="D69" s="137">
        <f t="shared" si="11"/>
        <v>3.3800000000000002E-5</v>
      </c>
      <c r="E69" s="137">
        <f t="shared" si="12"/>
        <v>0</v>
      </c>
      <c r="F69" s="137">
        <f t="shared" si="13"/>
        <v>0</v>
      </c>
      <c r="G69" s="137">
        <f t="shared" si="14"/>
        <v>1.3999999999999999E-6</v>
      </c>
      <c r="H69" s="137">
        <f t="shared" si="15"/>
        <v>6.8700000000000003E-5</v>
      </c>
      <c r="I69" s="138"/>
      <c r="J69" s="138">
        <f t="shared" si="16"/>
        <v>122</v>
      </c>
      <c r="K69" s="138">
        <f t="shared" si="17"/>
        <v>6.2609999999999999E-4</v>
      </c>
      <c r="BX69" s="64">
        <f t="shared" si="43"/>
        <v>122</v>
      </c>
      <c r="BY69" s="122">
        <f>B69</f>
        <v>6.8380000000000003E-4</v>
      </c>
      <c r="BZ69" s="122">
        <f t="shared" si="61"/>
        <v>6.8380000000000003E-4</v>
      </c>
      <c r="CA69" s="122">
        <f t="shared" si="62"/>
        <v>5.8580000000000004E-4</v>
      </c>
      <c r="CB69" s="129">
        <f>C69</f>
        <v>3.1300000000000002E-5</v>
      </c>
      <c r="CC69" s="122">
        <f t="shared" si="63"/>
        <v>3.1300000000000002E-5</v>
      </c>
      <c r="CD69" s="122">
        <f t="shared" si="64"/>
        <v>3.6300000000000001E-5</v>
      </c>
      <c r="CE69" s="129">
        <f>D69</f>
        <v>3.3800000000000002E-5</v>
      </c>
      <c r="CF69" s="122">
        <f t="shared" si="65"/>
        <v>3.3800000000000002E-5</v>
      </c>
      <c r="CG69" s="122">
        <f t="shared" si="66"/>
        <v>3.5899999999999998E-5</v>
      </c>
      <c r="CH69" s="129">
        <f>E69</f>
        <v>0</v>
      </c>
      <c r="CI69" s="122">
        <f t="shared" si="67"/>
        <v>0</v>
      </c>
      <c r="CJ69" s="122">
        <f t="shared" si="68"/>
        <v>0</v>
      </c>
      <c r="CK69" s="129">
        <f>F69</f>
        <v>0</v>
      </c>
      <c r="CL69" s="122">
        <f t="shared" si="69"/>
        <v>0</v>
      </c>
      <c r="CM69" s="122">
        <f t="shared" si="70"/>
        <v>0</v>
      </c>
      <c r="CN69" s="129">
        <f>G69</f>
        <v>1.3999999999999999E-6</v>
      </c>
      <c r="CO69" s="122">
        <f t="shared" si="71"/>
        <v>1.3999999999999999E-6</v>
      </c>
      <c r="CP69" s="122">
        <f t="shared" si="72"/>
        <v>6.7400000000000001E-4</v>
      </c>
      <c r="CQ69" s="129">
        <f>H69</f>
        <v>6.8700000000000003E-5</v>
      </c>
      <c r="CR69" s="122">
        <f t="shared" si="73"/>
        <v>6.8700000000000003E-5</v>
      </c>
      <c r="CS69" s="122">
        <f t="shared" si="74"/>
        <v>1.2760000000000001E-4</v>
      </c>
      <c r="CT69" s="141">
        <f>J69</f>
        <v>122</v>
      </c>
      <c r="CU69" s="122">
        <f t="shared" si="57"/>
        <v>0</v>
      </c>
      <c r="CV69" s="122">
        <f t="shared" si="58"/>
        <v>7.8373000000000002E-3</v>
      </c>
      <c r="CW69" s="141">
        <f>K69</f>
        <v>6.2609999999999999E-4</v>
      </c>
      <c r="CX69" s="122">
        <f>B69</f>
        <v>6.8380000000000003E-4</v>
      </c>
      <c r="CY69" s="122">
        <f t="shared" si="59"/>
        <v>6.5471000000000001E-3</v>
      </c>
      <c r="DF69" s="64">
        <f t="shared" si="44"/>
        <v>122</v>
      </c>
      <c r="DG69" s="137">
        <f t="shared" si="45"/>
        <v>6.8380000000000003E-4</v>
      </c>
      <c r="DH69" s="137">
        <f t="shared" si="46"/>
        <v>3.1300000000000002E-5</v>
      </c>
      <c r="DI69" s="137">
        <f t="shared" si="47"/>
        <v>3.3800000000000002E-5</v>
      </c>
      <c r="DJ69" s="137">
        <f t="shared" si="48"/>
        <v>0</v>
      </c>
      <c r="DK69" s="137">
        <f t="shared" si="49"/>
        <v>0</v>
      </c>
      <c r="DL69" s="137">
        <f t="shared" si="50"/>
        <v>1.3999999999999999E-6</v>
      </c>
      <c r="DM69" s="137">
        <f t="shared" si="51"/>
        <v>6.8700000000000003E-5</v>
      </c>
      <c r="DN69" s="137"/>
      <c r="DO69" s="137">
        <f t="shared" si="52"/>
        <v>122</v>
      </c>
      <c r="DP69" s="137">
        <f t="shared" si="53"/>
        <v>6.2613814447692157E-4</v>
      </c>
      <c r="DQ69" s="32"/>
      <c r="DR69" s="64">
        <f t="shared" si="54"/>
        <v>122</v>
      </c>
      <c r="DS69" s="137">
        <f>ROUND(EE69 / EE$3, 7)</f>
        <v>6.8380000000000003E-4</v>
      </c>
      <c r="DT69" s="137">
        <f>ROUND(EF69 / EF$3, 7)</f>
        <v>3.1300000000000002E-5</v>
      </c>
      <c r="DU69" s="137">
        <f>ROUND(EG69 / EG$3, 7)</f>
        <v>3.3800000000000002E-5</v>
      </c>
      <c r="DV69" s="137">
        <f>ROUND(EH69 / EH$3, 7)</f>
        <v>0</v>
      </c>
      <c r="DW69" s="137">
        <f>ROUND(EI69 / EI$3, 7)</f>
        <v>0</v>
      </c>
      <c r="DX69" s="137">
        <f>ROUND(EJ69 / EJ$3, 7)</f>
        <v>1.3999999999999999E-6</v>
      </c>
      <c r="DY69" s="137">
        <f>ROUND(EK69 / EK$3, 7)</f>
        <v>6.8700000000000003E-5</v>
      </c>
      <c r="DZ69" s="137"/>
      <c r="EA69" s="137">
        <f t="shared" si="76"/>
        <v>0</v>
      </c>
      <c r="EB69" s="137">
        <f t="shared" si="60"/>
        <v>9.7000000000000003E-6</v>
      </c>
      <c r="ED69" s="64">
        <f t="shared" si="55"/>
        <v>122</v>
      </c>
      <c r="EE69" s="137">
        <f>FC69 * EQ69</f>
        <v>6.2613814447692157E-4</v>
      </c>
      <c r="EF69" s="137">
        <f>FD69 * ER69</f>
        <v>3.7638912997361064E-5</v>
      </c>
      <c r="EG69" s="137">
        <f>FE69 * ES69</f>
        <v>3.4923623906208771E-5</v>
      </c>
      <c r="EH69" s="137">
        <f>FF69 * ET69</f>
        <v>0</v>
      </c>
      <c r="EI69" s="137">
        <f>FG69 * EU69</f>
        <v>0</v>
      </c>
      <c r="EJ69" s="137">
        <f>FH69 * EV69</f>
        <v>9.1783094534055997E-4</v>
      </c>
      <c r="EK69" s="137">
        <f>FI69 * EW69</f>
        <v>1.3615050026695105E-4</v>
      </c>
      <c r="EL69" s="137"/>
      <c r="EM69" s="137">
        <f>FJ69 * EY69</f>
        <v>2.6962389042323059E-5</v>
      </c>
      <c r="EN69" s="137">
        <f>FK69 * EZ69</f>
        <v>1.0366037624416962E-2</v>
      </c>
      <c r="EP69" s="64">
        <f t="shared" si="56"/>
        <v>122</v>
      </c>
      <c r="EQ69" s="131">
        <f>IFERROR('TLF GC - r0'!CQ69 / 'TLF GC - r0'!CP69, EQ70)</f>
        <v>1.0688599257031777</v>
      </c>
      <c r="ER69" s="131">
        <f>IFERROR('TLF GC - r0'!CS69 / 'TLF GC - r0'!CR69, ER70)</f>
        <v>1.0368846555746849</v>
      </c>
      <c r="ES69" s="131">
        <f>IFERROR('TLF GC - r0'!CU69 / 'TLF GC - r0'!CT69, ES70)</f>
        <v>0.9728028943233642</v>
      </c>
      <c r="ET69" s="131">
        <f>IFERROR('TLF GC - r0'!CW69 / 'TLF GC - r0'!CV69, ET70)</f>
        <v>0</v>
      </c>
      <c r="EU69" s="131">
        <f>IFERROR('TLF GC - r0'!CY69 / 'TLF GC - r0'!CX69, EU70)</f>
        <v>0</v>
      </c>
      <c r="EV69" s="131">
        <f>IFERROR('TLF GC - r0'!DA69 / 'TLF GC - r0'!CZ69, EV70)</f>
        <v>1.361766981217448</v>
      </c>
      <c r="EW69" s="131">
        <f>IFERROR('TLF GC - r0'!DC69 / 'TLF GC - r0'!DB69, EW70)</f>
        <v>1.067010190179867</v>
      </c>
      <c r="EX69" s="131"/>
      <c r="EY69" s="131">
        <f>IFERROR('TLF GC - r0'!DE69 / 'TLF GC - r0'!DD69, EY70)</f>
        <v>0.30743887163424238</v>
      </c>
      <c r="EZ69" s="131">
        <f>IFERROR('TLF GC - r0'!DG69 / 'TLF GC - r0'!DF69, EZ70)</f>
        <v>1.3226541824884797</v>
      </c>
      <c r="FB69" s="132">
        <f>'FF - r0'!A69</f>
        <v>122</v>
      </c>
      <c r="FC69" s="130">
        <f>'FF - r0'!B69</f>
        <v>5.8580000000000004E-4</v>
      </c>
      <c r="FD69" s="130">
        <f>'FF - r0'!C69</f>
        <v>3.6300000000000001E-5</v>
      </c>
      <c r="FE69" s="130">
        <f>'FF - r0'!D69</f>
        <v>3.5899999999999998E-5</v>
      </c>
      <c r="FF69" s="130">
        <f>'FF - r0'!E69</f>
        <v>0</v>
      </c>
      <c r="FG69" s="130">
        <f>'FF - r0'!F69</f>
        <v>0</v>
      </c>
      <c r="FH69" s="130">
        <f>'FF - r0'!G69</f>
        <v>6.7400000000000001E-4</v>
      </c>
      <c r="FI69" s="130">
        <f>'FF - r0'!H69</f>
        <v>1.2760000000000001E-4</v>
      </c>
      <c r="FJ69" s="130">
        <f>'FF - r0'!I69</f>
        <v>8.7700000000000004E-5</v>
      </c>
      <c r="FK69" s="130">
        <f>'FF - r0'!J69</f>
        <v>7.8373000000000002E-3</v>
      </c>
      <c r="FL69" s="130">
        <f>'FF - r0'!K69</f>
        <v>6.5471000000000001E-3</v>
      </c>
    </row>
    <row r="70" spans="1:168" x14ac:dyDescent="0.45">
      <c r="A70" s="63">
        <f t="shared" si="41"/>
        <v>124</v>
      </c>
      <c r="B70" s="137">
        <f t="shared" si="42"/>
        <v>6.3159999999999996E-4</v>
      </c>
      <c r="C70" s="137">
        <f t="shared" si="10"/>
        <v>2.8799999999999999E-5</v>
      </c>
      <c r="D70" s="137">
        <f t="shared" si="11"/>
        <v>3.4400000000000003E-5</v>
      </c>
      <c r="E70" s="137">
        <f t="shared" si="12"/>
        <v>0</v>
      </c>
      <c r="F70" s="137">
        <f t="shared" si="13"/>
        <v>0</v>
      </c>
      <c r="G70" s="137">
        <f t="shared" si="14"/>
        <v>9.9999999999999995E-7</v>
      </c>
      <c r="H70" s="137">
        <f t="shared" si="15"/>
        <v>6.7199999999999994E-5</v>
      </c>
      <c r="I70" s="138"/>
      <c r="J70" s="138">
        <f t="shared" si="16"/>
        <v>124</v>
      </c>
      <c r="K70" s="138">
        <f t="shared" si="17"/>
        <v>5.7830000000000002E-4</v>
      </c>
      <c r="BX70" s="64">
        <f t="shared" si="43"/>
        <v>124</v>
      </c>
      <c r="BY70" s="122">
        <f>B70</f>
        <v>6.3159999999999996E-4</v>
      </c>
      <c r="BZ70" s="122">
        <f t="shared" si="61"/>
        <v>6.3159999999999996E-4</v>
      </c>
      <c r="CA70" s="122">
        <f t="shared" si="62"/>
        <v>5.5820000000000002E-4</v>
      </c>
      <c r="CB70" s="129">
        <f>C70</f>
        <v>2.8799999999999999E-5</v>
      </c>
      <c r="CC70" s="122">
        <f t="shared" si="63"/>
        <v>2.8799999999999999E-5</v>
      </c>
      <c r="CD70" s="122">
        <f t="shared" si="64"/>
        <v>3.57E-5</v>
      </c>
      <c r="CE70" s="129">
        <f>D70</f>
        <v>3.4400000000000003E-5</v>
      </c>
      <c r="CF70" s="122">
        <f t="shared" si="65"/>
        <v>3.4400000000000003E-5</v>
      </c>
      <c r="CG70" s="122">
        <f t="shared" si="66"/>
        <v>3.5500000000000002E-5</v>
      </c>
      <c r="CH70" s="129">
        <f>E70</f>
        <v>0</v>
      </c>
      <c r="CI70" s="122">
        <f t="shared" si="67"/>
        <v>0</v>
      </c>
      <c r="CJ70" s="122">
        <f t="shared" si="68"/>
        <v>0</v>
      </c>
      <c r="CK70" s="129">
        <f>F70</f>
        <v>0</v>
      </c>
      <c r="CL70" s="122">
        <f t="shared" si="69"/>
        <v>0</v>
      </c>
      <c r="CM70" s="122">
        <f t="shared" si="70"/>
        <v>0</v>
      </c>
      <c r="CN70" s="129">
        <f>G70</f>
        <v>9.9999999999999995E-7</v>
      </c>
      <c r="CO70" s="122">
        <f t="shared" si="71"/>
        <v>9.9999999999999995E-7</v>
      </c>
      <c r="CP70" s="122">
        <f t="shared" si="72"/>
        <v>6.5110000000000005E-4</v>
      </c>
      <c r="CQ70" s="129">
        <f>H70</f>
        <v>6.7199999999999994E-5</v>
      </c>
      <c r="CR70" s="122">
        <f t="shared" si="73"/>
        <v>6.7199999999999994E-5</v>
      </c>
      <c r="CS70" s="122">
        <f t="shared" si="74"/>
        <v>1.2400000000000001E-4</v>
      </c>
      <c r="CT70" s="141">
        <f>J70</f>
        <v>124</v>
      </c>
      <c r="CU70" s="122">
        <f t="shared" si="57"/>
        <v>0</v>
      </c>
      <c r="CV70" s="122">
        <f t="shared" si="58"/>
        <v>7.4720000000000003E-3</v>
      </c>
      <c r="CW70" s="141">
        <f>K70</f>
        <v>5.7830000000000002E-4</v>
      </c>
      <c r="CX70" s="122">
        <f>B70</f>
        <v>6.3159999999999996E-4</v>
      </c>
      <c r="CY70" s="122">
        <f t="shared" si="59"/>
        <v>6.3331000000000004E-3</v>
      </c>
      <c r="DF70" s="64">
        <f t="shared" si="44"/>
        <v>124</v>
      </c>
      <c r="DG70" s="137">
        <f t="shared" si="45"/>
        <v>6.3159999999999996E-4</v>
      </c>
      <c r="DH70" s="137">
        <f t="shared" si="46"/>
        <v>2.8799999999999999E-5</v>
      </c>
      <c r="DI70" s="137">
        <f t="shared" si="47"/>
        <v>3.4400000000000003E-5</v>
      </c>
      <c r="DJ70" s="137">
        <f t="shared" si="48"/>
        <v>0</v>
      </c>
      <c r="DK70" s="137">
        <f t="shared" si="49"/>
        <v>0</v>
      </c>
      <c r="DL70" s="137">
        <f t="shared" si="50"/>
        <v>9.9999999999999995E-7</v>
      </c>
      <c r="DM70" s="137">
        <f t="shared" si="51"/>
        <v>6.7199999999999994E-5</v>
      </c>
      <c r="DN70" s="137"/>
      <c r="DO70" s="137">
        <f t="shared" si="52"/>
        <v>124</v>
      </c>
      <c r="DP70" s="137">
        <f t="shared" si="53"/>
        <v>5.7832969279649328E-4</v>
      </c>
      <c r="DQ70" s="32"/>
      <c r="DR70" s="64">
        <f t="shared" si="54"/>
        <v>124</v>
      </c>
      <c r="DS70" s="137">
        <f>ROUND(EE70 / EE$3, 7)</f>
        <v>6.3159999999999996E-4</v>
      </c>
      <c r="DT70" s="137">
        <f>ROUND(EF70 / EF$3, 7)</f>
        <v>2.8799999999999999E-5</v>
      </c>
      <c r="DU70" s="137">
        <f>ROUND(EG70 / EG$3, 7)</f>
        <v>3.4400000000000003E-5</v>
      </c>
      <c r="DV70" s="137">
        <f>ROUND(EH70 / EH$3, 7)</f>
        <v>0</v>
      </c>
      <c r="DW70" s="137">
        <f>ROUND(EI70 / EI$3, 7)</f>
        <v>0</v>
      </c>
      <c r="DX70" s="137">
        <f>ROUND(EJ70 / EJ$3, 7)</f>
        <v>9.9999999999999995E-7</v>
      </c>
      <c r="DY70" s="137">
        <f>ROUND(EK70 / EK$3, 7)</f>
        <v>6.7199999999999994E-5</v>
      </c>
      <c r="DZ70" s="137"/>
      <c r="EA70" s="137">
        <f t="shared" si="76"/>
        <v>0</v>
      </c>
      <c r="EB70" s="137">
        <f t="shared" si="60"/>
        <v>7.9000000000000006E-6</v>
      </c>
      <c r="ED70" s="64">
        <f t="shared" si="55"/>
        <v>124</v>
      </c>
      <c r="EE70" s="137">
        <f>FC70 * EQ70</f>
        <v>5.7832969279649328E-4</v>
      </c>
      <c r="EF70" s="137">
        <f>FD70 * ER70</f>
        <v>3.4580708749313583E-5</v>
      </c>
      <c r="EG70" s="137">
        <f>FE70 * ES70</f>
        <v>3.5514384998508279E-5</v>
      </c>
      <c r="EH70" s="137">
        <f>FF70 * ET70</f>
        <v>0</v>
      </c>
      <c r="EI70" s="137">
        <f>FG70 * EU70</f>
        <v>0</v>
      </c>
      <c r="EJ70" s="137">
        <f>FH70 * EV70</f>
        <v>6.4578840693349342E-4</v>
      </c>
      <c r="EK70" s="137">
        <f>FI70 * EW70</f>
        <v>1.3322441684362048E-4</v>
      </c>
      <c r="EL70" s="137"/>
      <c r="EM70" s="137">
        <f>FJ70 * EY70</f>
        <v>2.6856798674053808E-5</v>
      </c>
      <c r="EN70" s="137">
        <f>FK70 * EZ70</f>
        <v>8.4701541862986698E-3</v>
      </c>
      <c r="EP70" s="64">
        <f t="shared" si="56"/>
        <v>124</v>
      </c>
      <c r="EQ70" s="131">
        <f>IFERROR('TLF GC - r0'!CQ70 / 'TLF GC - r0'!CP70, EQ71)</f>
        <v>1.0360617928994864</v>
      </c>
      <c r="ER70" s="131">
        <f>IFERROR('TLF GC - r0'!CS70 / 'TLF GC - r0'!CR70, ER71)</f>
        <v>0.96864730390234122</v>
      </c>
      <c r="ES70" s="131">
        <f>IFERROR('TLF GC - r0'!CU70 / 'TLF GC - r0'!CT70, ES71)</f>
        <v>1.0004052112255852</v>
      </c>
      <c r="ET70" s="131">
        <f>IFERROR('TLF GC - r0'!CW70 / 'TLF GC - r0'!CV70, ET71)</f>
        <v>0</v>
      </c>
      <c r="EU70" s="131">
        <f>IFERROR('TLF GC - r0'!CY70 / 'TLF GC - r0'!CX70, EU71)</f>
        <v>0</v>
      </c>
      <c r="EV70" s="131">
        <f>IFERROR('TLF GC - r0'!DA70 / 'TLF GC - r0'!CZ70, EV71)</f>
        <v>0.99184212399553573</v>
      </c>
      <c r="EW70" s="131">
        <f>IFERROR('TLF GC - r0'!DC70 / 'TLF GC - r0'!DB70, EW71)</f>
        <v>1.0743904584162942</v>
      </c>
      <c r="EX70" s="131"/>
      <c r="EY70" s="131">
        <f>IFERROR('TLF GC - r0'!DE70 / 'TLF GC - r0'!DD70, EY71)</f>
        <v>0.33279800091764322</v>
      </c>
      <c r="EZ70" s="131">
        <f>IFERROR('TLF GC - r0'!DG70 / 'TLF GC - r0'!DF70, EZ71)</f>
        <v>1.1335859457037833</v>
      </c>
      <c r="FB70" s="132">
        <f>'FF - r0'!A70</f>
        <v>124</v>
      </c>
      <c r="FC70" s="130">
        <f>'FF - r0'!B70</f>
        <v>5.5820000000000002E-4</v>
      </c>
      <c r="FD70" s="130">
        <f>'FF - r0'!C70</f>
        <v>3.57E-5</v>
      </c>
      <c r="FE70" s="130">
        <f>'FF - r0'!D70</f>
        <v>3.5500000000000002E-5</v>
      </c>
      <c r="FF70" s="130">
        <f>'FF - r0'!E70</f>
        <v>0</v>
      </c>
      <c r="FG70" s="130">
        <f>'FF - r0'!F70</f>
        <v>0</v>
      </c>
      <c r="FH70" s="130">
        <f>'FF - r0'!G70</f>
        <v>6.5110000000000005E-4</v>
      </c>
      <c r="FI70" s="130">
        <f>'FF - r0'!H70</f>
        <v>1.2400000000000001E-4</v>
      </c>
      <c r="FJ70" s="130">
        <f>'FF - r0'!I70</f>
        <v>8.0699999999999996E-5</v>
      </c>
      <c r="FK70" s="130">
        <f>'FF - r0'!J70</f>
        <v>7.4720000000000003E-3</v>
      </c>
      <c r="FL70" s="130">
        <f>'FF - r0'!K70</f>
        <v>6.3331000000000004E-3</v>
      </c>
    </row>
    <row r="71" spans="1:168" x14ac:dyDescent="0.45">
      <c r="A71" s="63">
        <f t="shared" si="41"/>
        <v>126</v>
      </c>
      <c r="B71" s="137">
        <f t="shared" si="42"/>
        <v>5.8640000000000005E-4</v>
      </c>
      <c r="C71" s="137">
        <f t="shared" si="10"/>
        <v>3.7100000000000001E-5</v>
      </c>
      <c r="D71" s="137">
        <f t="shared" si="11"/>
        <v>3.68E-5</v>
      </c>
      <c r="E71" s="137">
        <f t="shared" si="12"/>
        <v>0</v>
      </c>
      <c r="F71" s="137">
        <f t="shared" si="13"/>
        <v>0</v>
      </c>
      <c r="G71" s="137">
        <f t="shared" si="14"/>
        <v>7.9999999999999996E-7</v>
      </c>
      <c r="H71" s="137">
        <f t="shared" si="15"/>
        <v>6.9300000000000004E-5</v>
      </c>
      <c r="I71" s="138"/>
      <c r="J71" s="138">
        <f t="shared" si="16"/>
        <v>126</v>
      </c>
      <c r="K71" s="138">
        <f t="shared" si="17"/>
        <v>5.3689999999999999E-4</v>
      </c>
      <c r="BX71" s="64">
        <f t="shared" si="43"/>
        <v>126</v>
      </c>
      <c r="BY71" s="122">
        <f>B71</f>
        <v>5.8640000000000005E-4</v>
      </c>
      <c r="BZ71" s="122">
        <f t="shared" si="61"/>
        <v>5.8640000000000005E-4</v>
      </c>
      <c r="CA71" s="122">
        <f t="shared" si="62"/>
        <v>5.3010000000000004E-4</v>
      </c>
      <c r="CB71" s="129">
        <f>C71</f>
        <v>3.7100000000000001E-5</v>
      </c>
      <c r="CC71" s="122">
        <f t="shared" si="63"/>
        <v>3.7100000000000001E-5</v>
      </c>
      <c r="CD71" s="122">
        <f t="shared" si="64"/>
        <v>3.5099999999999999E-5</v>
      </c>
      <c r="CE71" s="129">
        <f>D71</f>
        <v>3.68E-5</v>
      </c>
      <c r="CF71" s="122">
        <f t="shared" si="65"/>
        <v>3.68E-5</v>
      </c>
      <c r="CG71" s="122">
        <f t="shared" si="66"/>
        <v>3.5099999999999999E-5</v>
      </c>
      <c r="CH71" s="129">
        <f>E71</f>
        <v>0</v>
      </c>
      <c r="CI71" s="122">
        <f t="shared" si="67"/>
        <v>0</v>
      </c>
      <c r="CJ71" s="122">
        <f t="shared" si="68"/>
        <v>0</v>
      </c>
      <c r="CK71" s="129">
        <f>F71</f>
        <v>0</v>
      </c>
      <c r="CL71" s="122">
        <f t="shared" si="69"/>
        <v>0</v>
      </c>
      <c r="CM71" s="122">
        <f t="shared" si="70"/>
        <v>0</v>
      </c>
      <c r="CN71" s="129">
        <f>G71</f>
        <v>7.9999999999999996E-7</v>
      </c>
      <c r="CO71" s="122">
        <f t="shared" si="71"/>
        <v>7.9999999999999996E-7</v>
      </c>
      <c r="CP71" s="122">
        <f t="shared" si="72"/>
        <v>6.3150000000000001E-4</v>
      </c>
      <c r="CQ71" s="129">
        <f>H71</f>
        <v>6.9300000000000004E-5</v>
      </c>
      <c r="CR71" s="122">
        <f t="shared" si="73"/>
        <v>6.9300000000000004E-5</v>
      </c>
      <c r="CS71" s="122">
        <f t="shared" si="74"/>
        <v>1.195E-4</v>
      </c>
      <c r="CT71" s="141">
        <f>J71</f>
        <v>126</v>
      </c>
      <c r="CU71" s="122">
        <f t="shared" si="57"/>
        <v>0</v>
      </c>
      <c r="CV71" s="122">
        <f t="shared" si="58"/>
        <v>7.1066999999999996E-3</v>
      </c>
      <c r="CW71" s="141">
        <f>K71</f>
        <v>5.3689999999999999E-4</v>
      </c>
      <c r="CX71" s="122">
        <f>B71</f>
        <v>5.8640000000000005E-4</v>
      </c>
      <c r="CY71" s="122">
        <f t="shared" si="59"/>
        <v>6.1190999999999997E-3</v>
      </c>
      <c r="DF71" s="64">
        <f t="shared" si="44"/>
        <v>126</v>
      </c>
      <c r="DG71" s="137">
        <f t="shared" si="45"/>
        <v>5.8640000000000005E-4</v>
      </c>
      <c r="DH71" s="137">
        <f t="shared" si="46"/>
        <v>3.7100000000000001E-5</v>
      </c>
      <c r="DI71" s="137">
        <f t="shared" si="47"/>
        <v>3.68E-5</v>
      </c>
      <c r="DJ71" s="137">
        <f t="shared" si="48"/>
        <v>0</v>
      </c>
      <c r="DK71" s="137">
        <f t="shared" si="49"/>
        <v>0</v>
      </c>
      <c r="DL71" s="137">
        <f t="shared" si="50"/>
        <v>7.9999999999999996E-7</v>
      </c>
      <c r="DM71" s="137">
        <f t="shared" si="51"/>
        <v>6.9300000000000004E-5</v>
      </c>
      <c r="DN71" s="137"/>
      <c r="DO71" s="137">
        <f t="shared" si="52"/>
        <v>126</v>
      </c>
      <c r="DP71" s="137">
        <f t="shared" si="53"/>
        <v>5.3691986313210264E-4</v>
      </c>
      <c r="DQ71" s="32"/>
      <c r="DR71" s="64">
        <f t="shared" si="54"/>
        <v>126</v>
      </c>
      <c r="DS71" s="137">
        <f>ROUND(EE71 / EE$3, 7)</f>
        <v>5.8640000000000005E-4</v>
      </c>
      <c r="DT71" s="137">
        <f>ROUND(EF71 / EF$3, 7)</f>
        <v>3.7100000000000001E-5</v>
      </c>
      <c r="DU71" s="137">
        <f>ROUND(EG71 / EG$3, 7)</f>
        <v>3.68E-5</v>
      </c>
      <c r="DV71" s="137">
        <f>ROUND(EH71 / EH$3, 7)</f>
        <v>0</v>
      </c>
      <c r="DW71" s="137">
        <f>ROUND(EI71 / EI$3, 7)</f>
        <v>0</v>
      </c>
      <c r="DX71" s="137">
        <f>ROUND(EJ71 / EJ$3, 7)</f>
        <v>7.9999999999999996E-7</v>
      </c>
      <c r="DY71" s="137">
        <f>ROUND(EK71 / EK$3, 7)</f>
        <v>6.9300000000000004E-5</v>
      </c>
      <c r="DZ71" s="137"/>
      <c r="EA71" s="137">
        <f t="shared" si="76"/>
        <v>0</v>
      </c>
      <c r="EB71" s="137">
        <f t="shared" si="60"/>
        <v>7.3000000000000004E-6</v>
      </c>
      <c r="ED71" s="64">
        <f t="shared" si="55"/>
        <v>126</v>
      </c>
      <c r="EE71" s="137">
        <f>FC71 * EQ71</f>
        <v>5.3691986313210264E-4</v>
      </c>
      <c r="EF71" s="137">
        <f>FD71 * ER71</f>
        <v>4.4589598193132875E-5</v>
      </c>
      <c r="EG71" s="137">
        <f>FE71 * ES71</f>
        <v>3.7969705456368E-5</v>
      </c>
      <c r="EH71" s="137">
        <f>FF71 * ET71</f>
        <v>0</v>
      </c>
      <c r="EI71" s="137">
        <f>FG71 * EU71</f>
        <v>0</v>
      </c>
      <c r="EJ71" s="137">
        <f>FH71 * EV71</f>
        <v>5.0040214945448736E-4</v>
      </c>
      <c r="EK71" s="137">
        <f>FI71 * EW71</f>
        <v>1.3738441820360369E-4</v>
      </c>
      <c r="EL71" s="137"/>
      <c r="EM71" s="137">
        <f>FJ71 * EY71</f>
        <v>2.2295944994606329E-5</v>
      </c>
      <c r="EN71" s="137">
        <f>FK71 * EZ71</f>
        <v>7.8062703758258953E-3</v>
      </c>
      <c r="EP71" s="64">
        <f t="shared" si="56"/>
        <v>126</v>
      </c>
      <c r="EQ71" s="131">
        <f>IFERROR('TLF GC - r0'!CQ71 / 'TLF GC - r0'!CP71, EQ72)</f>
        <v>1.0128652388834232</v>
      </c>
      <c r="ER71" s="131">
        <f>IFERROR('TLF GC - r0'!CS71 / 'TLF GC - r0'!CR71, ER72)</f>
        <v>1.2703589228812786</v>
      </c>
      <c r="ES71" s="131">
        <f>IFERROR('TLF GC - r0'!CU71 / 'TLF GC - r0'!CT71, ES72)</f>
        <v>1.0817579902099146</v>
      </c>
      <c r="ET71" s="131">
        <f>IFERROR('TLF GC - r0'!CW71 / 'TLF GC - r0'!CV71, ET72)</f>
        <v>0</v>
      </c>
      <c r="EU71" s="131">
        <f>IFERROR('TLF GC - r0'!CY71 / 'TLF GC - r0'!CX71, EU72)</f>
        <v>0</v>
      </c>
      <c r="EV71" s="131">
        <f>IFERROR('TLF GC - r0'!DA71 / 'TLF GC - r0'!CZ71, EV72)</f>
        <v>0.79240245360963957</v>
      </c>
      <c r="EW71" s="131">
        <f>IFERROR('TLF GC - r0'!DC71 / 'TLF GC - r0'!DB71, EW72)</f>
        <v>1.1496604033774367</v>
      </c>
      <c r="EX71" s="131"/>
      <c r="EY71" s="131">
        <f>IFERROR('TLF GC - r0'!DE71 / 'TLF GC - r0'!DD71, EY72)</f>
        <v>0.30252299856996373</v>
      </c>
      <c r="EZ71" s="131">
        <f>IFERROR('TLF GC - r0'!DG71 / 'TLF GC - r0'!DF71, EZ72)</f>
        <v>1.0984381465132755</v>
      </c>
      <c r="FB71" s="132">
        <f>'FF - r0'!A71</f>
        <v>126</v>
      </c>
      <c r="FC71" s="130">
        <f>'FF - r0'!B71</f>
        <v>5.3010000000000004E-4</v>
      </c>
      <c r="FD71" s="130">
        <f>'FF - r0'!C71</f>
        <v>3.5099999999999999E-5</v>
      </c>
      <c r="FE71" s="130">
        <f>'FF - r0'!D71</f>
        <v>3.5099999999999999E-5</v>
      </c>
      <c r="FF71" s="130">
        <f>'FF - r0'!E71</f>
        <v>0</v>
      </c>
      <c r="FG71" s="130">
        <f>'FF - r0'!F71</f>
        <v>0</v>
      </c>
      <c r="FH71" s="130">
        <f>'FF - r0'!G71</f>
        <v>6.3150000000000001E-4</v>
      </c>
      <c r="FI71" s="130">
        <f>'FF - r0'!H71</f>
        <v>1.195E-4</v>
      </c>
      <c r="FJ71" s="130">
        <f>'FF - r0'!I71</f>
        <v>7.3700000000000002E-5</v>
      </c>
      <c r="FK71" s="130">
        <f>'FF - r0'!J71</f>
        <v>7.1066999999999996E-3</v>
      </c>
      <c r="FL71" s="130">
        <f>'FF - r0'!K71</f>
        <v>6.1190999999999997E-3</v>
      </c>
    </row>
    <row r="72" spans="1:168" x14ac:dyDescent="0.45">
      <c r="A72" s="63">
        <f t="shared" si="41"/>
        <v>128</v>
      </c>
      <c r="B72" s="137">
        <f t="shared" si="42"/>
        <v>5.3660000000000003E-4</v>
      </c>
      <c r="C72" s="137">
        <f t="shared" ref="C72:C135" si="77">ROUND(DH72, 7)</f>
        <v>3.79E-5</v>
      </c>
      <c r="D72" s="137">
        <f t="shared" ref="D72:D135" si="78">ROUND(DI72, 7)</f>
        <v>3.4400000000000003E-5</v>
      </c>
      <c r="E72" s="137">
        <f t="shared" ref="E72:E135" si="79">ROUND(DJ72, 7)</f>
        <v>0</v>
      </c>
      <c r="F72" s="137">
        <f t="shared" ref="F72:F135" si="80">ROUND(DK72, 7)</f>
        <v>0</v>
      </c>
      <c r="G72" s="137">
        <f t="shared" ref="G72:G135" si="81">ROUND(DL72, 7)</f>
        <v>7.9999999999999996E-7</v>
      </c>
      <c r="H72" s="137">
        <f t="shared" ref="H72:H135" si="82">ROUND(DM72, 7)</f>
        <v>6.97E-5</v>
      </c>
      <c r="I72" s="138"/>
      <c r="J72" s="138">
        <f t="shared" ref="J72:J135" si="83">ROUND(DO72, 7)</f>
        <v>128</v>
      </c>
      <c r="K72" s="138">
        <f t="shared" ref="K72:K135" si="84">ROUND(DP72, 7)</f>
        <v>4.9140000000000002E-4</v>
      </c>
      <c r="BX72" s="64">
        <f t="shared" si="43"/>
        <v>128</v>
      </c>
      <c r="BY72" s="122">
        <f>B72</f>
        <v>5.3660000000000003E-4</v>
      </c>
      <c r="BZ72" s="122">
        <f t="shared" ref="BZ72:BZ103" si="85">DS72</f>
        <v>5.3660000000000003E-4</v>
      </c>
      <c r="CA72" s="122">
        <f t="shared" ref="CA72:CA103" si="86">FC72</f>
        <v>5.0199999999999995E-4</v>
      </c>
      <c r="CB72" s="129">
        <f>C72</f>
        <v>3.79E-5</v>
      </c>
      <c r="CC72" s="122">
        <f t="shared" ref="CC72:CC103" si="87">DT72</f>
        <v>3.79E-5</v>
      </c>
      <c r="CD72" s="122">
        <f t="shared" ref="CD72:CD103" si="88">FD72</f>
        <v>3.4600000000000001E-5</v>
      </c>
      <c r="CE72" s="129">
        <f>D72</f>
        <v>3.4400000000000003E-5</v>
      </c>
      <c r="CF72" s="122">
        <f t="shared" ref="CF72:CF103" si="89">DU72</f>
        <v>3.4400000000000003E-5</v>
      </c>
      <c r="CG72" s="122">
        <f t="shared" ref="CG72:CG103" si="90">FE72</f>
        <v>3.4799999999999999E-5</v>
      </c>
      <c r="CH72" s="129">
        <f>E72</f>
        <v>0</v>
      </c>
      <c r="CI72" s="122">
        <f t="shared" ref="CI72:CI103" si="91">DV72</f>
        <v>0</v>
      </c>
      <c r="CJ72" s="122">
        <f t="shared" ref="CJ72:CJ103" si="92">FF72</f>
        <v>0</v>
      </c>
      <c r="CK72" s="129">
        <f>F72</f>
        <v>0</v>
      </c>
      <c r="CL72" s="122">
        <f t="shared" ref="CL72:CL103" si="93">DW72</f>
        <v>0</v>
      </c>
      <c r="CM72" s="122">
        <f t="shared" ref="CM72:CM103" si="94">FG72</f>
        <v>0</v>
      </c>
      <c r="CN72" s="129">
        <f>G72</f>
        <v>7.9999999999999996E-7</v>
      </c>
      <c r="CO72" s="122">
        <f t="shared" ref="CO72:CO103" si="95">DX72</f>
        <v>7.9999999999999996E-7</v>
      </c>
      <c r="CP72" s="122">
        <f t="shared" ref="CP72:CP103" si="96">FH72</f>
        <v>6.1189999999999997E-4</v>
      </c>
      <c r="CQ72" s="129">
        <f>H72</f>
        <v>6.97E-5</v>
      </c>
      <c r="CR72" s="122">
        <f t="shared" ref="CR72:CR103" si="97">DY72</f>
        <v>6.97E-5</v>
      </c>
      <c r="CS72" s="122">
        <f t="shared" ref="CS72:CS103" si="98">FI72</f>
        <v>1.159E-4</v>
      </c>
      <c r="CT72" s="141">
        <f>J72</f>
        <v>128</v>
      </c>
      <c r="CU72" s="122">
        <f t="shared" si="57"/>
        <v>0</v>
      </c>
      <c r="CV72" s="122">
        <f t="shared" si="58"/>
        <v>6.7413999999999998E-3</v>
      </c>
      <c r="CW72" s="141">
        <f>K72</f>
        <v>4.9140000000000002E-4</v>
      </c>
      <c r="CX72" s="122">
        <f>B72</f>
        <v>5.3660000000000003E-4</v>
      </c>
      <c r="CY72" s="122">
        <f t="shared" si="59"/>
        <v>5.9050999999999999E-3</v>
      </c>
      <c r="DF72" s="64">
        <f t="shared" si="44"/>
        <v>128</v>
      </c>
      <c r="DG72" s="137">
        <f t="shared" si="45"/>
        <v>5.3660000000000003E-4</v>
      </c>
      <c r="DH72" s="137">
        <f t="shared" si="46"/>
        <v>3.79E-5</v>
      </c>
      <c r="DI72" s="137">
        <f t="shared" si="47"/>
        <v>3.4400000000000003E-5</v>
      </c>
      <c r="DJ72" s="137">
        <f t="shared" si="48"/>
        <v>0</v>
      </c>
      <c r="DK72" s="137">
        <f t="shared" si="49"/>
        <v>0</v>
      </c>
      <c r="DL72" s="137">
        <f t="shared" si="50"/>
        <v>7.9999999999999996E-7</v>
      </c>
      <c r="DM72" s="137">
        <f t="shared" si="51"/>
        <v>6.97E-5</v>
      </c>
      <c r="DN72" s="137"/>
      <c r="DO72" s="137">
        <f t="shared" si="52"/>
        <v>128</v>
      </c>
      <c r="DP72" s="137">
        <f t="shared" si="53"/>
        <v>4.9136522052755998E-4</v>
      </c>
      <c r="DQ72" s="32"/>
      <c r="DR72" s="64">
        <f t="shared" si="54"/>
        <v>128</v>
      </c>
      <c r="DS72" s="137">
        <f>ROUND(EE72 / EE$3, 7)</f>
        <v>5.3660000000000003E-4</v>
      </c>
      <c r="DT72" s="137">
        <f>ROUND(EF72 / EF$3, 7)</f>
        <v>3.79E-5</v>
      </c>
      <c r="DU72" s="137">
        <f>ROUND(EG72 / EG$3, 7)</f>
        <v>3.4400000000000003E-5</v>
      </c>
      <c r="DV72" s="137">
        <f>ROUND(EH72 / EH$3, 7)</f>
        <v>0</v>
      </c>
      <c r="DW72" s="137">
        <f>ROUND(EI72 / EI$3, 7)</f>
        <v>0</v>
      </c>
      <c r="DX72" s="137">
        <f>ROUND(EJ72 / EJ$3, 7)</f>
        <v>7.9999999999999996E-7</v>
      </c>
      <c r="DY72" s="137">
        <f>ROUND(EK72 / EK$3, 7)</f>
        <v>6.97E-5</v>
      </c>
      <c r="DZ72" s="137"/>
      <c r="EA72" s="137">
        <f t="shared" si="76"/>
        <v>0</v>
      </c>
      <c r="EB72" s="137">
        <f t="shared" si="60"/>
        <v>6.9E-6</v>
      </c>
      <c r="ED72" s="64">
        <f t="shared" si="55"/>
        <v>128</v>
      </c>
      <c r="EE72" s="137">
        <f>FC72 * EQ72</f>
        <v>4.9136522052755998E-4</v>
      </c>
      <c r="EF72" s="137">
        <f>FD72 * ER72</f>
        <v>4.5616794502829146E-5</v>
      </c>
      <c r="EG72" s="137">
        <f>FE72 * ES72</f>
        <v>3.5590627677457105E-5</v>
      </c>
      <c r="EH72" s="137">
        <f>FF72 * ET72</f>
        <v>0</v>
      </c>
      <c r="EI72" s="137">
        <f>FG72 * EU72</f>
        <v>0</v>
      </c>
      <c r="EJ72" s="137">
        <f>FH72 * EV72</f>
        <v>5.3968404928206673E-4</v>
      </c>
      <c r="EK72" s="137">
        <f>FI72 * EW72</f>
        <v>1.381489163657821E-4</v>
      </c>
      <c r="EL72" s="137"/>
      <c r="EM72" s="137">
        <f>FJ72 * EY72</f>
        <v>1.8516656391434096E-5</v>
      </c>
      <c r="EN72" s="137">
        <f>FK72 * EZ72</f>
        <v>7.3166498770842383E-3</v>
      </c>
      <c r="EP72" s="64">
        <f t="shared" si="56"/>
        <v>128</v>
      </c>
      <c r="EQ72" s="131">
        <f>IFERROR('TLF GC - r0'!CQ72 / 'TLF GC - r0'!CP72, EQ73)</f>
        <v>0.97881518033378501</v>
      </c>
      <c r="ER72" s="131">
        <f>IFERROR('TLF GC - r0'!CS72 / 'TLF GC - r0'!CR72, ER73)</f>
        <v>1.3184044653996863</v>
      </c>
      <c r="ES72" s="131">
        <f>IFERROR('TLF GC - r0'!CU72 / 'TLF GC - r0'!CT72, ES73)</f>
        <v>1.022719186133825</v>
      </c>
      <c r="ET72" s="131">
        <f>IFERROR('TLF GC - r0'!CW72 / 'TLF GC - r0'!CV72, ET73)</f>
        <v>0</v>
      </c>
      <c r="EU72" s="131">
        <f>IFERROR('TLF GC - r0'!CY72 / 'TLF GC - r0'!CX72, EU73)</f>
        <v>0</v>
      </c>
      <c r="EV72" s="131">
        <f>IFERROR('TLF GC - r0'!DA72 / 'TLF GC - r0'!CZ72, EV73)</f>
        <v>0.88198079634264881</v>
      </c>
      <c r="EW72" s="131">
        <f>IFERROR('TLF GC - r0'!DC72 / 'TLF GC - r0'!DB72, EW73)</f>
        <v>1.1919664915080423</v>
      </c>
      <c r="EX72" s="131"/>
      <c r="EY72" s="131">
        <f>IFERROR('TLF GC - r0'!DE72 / 'TLF GC - r0'!DD72, EY73)</f>
        <v>0.27761104035133577</v>
      </c>
      <c r="EZ72" s="131">
        <f>IFERROR('TLF GC - r0'!DG72 / 'TLF GC - r0'!DF72, EZ73)</f>
        <v>1.0853309219278249</v>
      </c>
      <c r="FB72" s="132">
        <f>'FF - r0'!A72</f>
        <v>128</v>
      </c>
      <c r="FC72" s="130">
        <f>'FF - r0'!B72</f>
        <v>5.0199999999999995E-4</v>
      </c>
      <c r="FD72" s="130">
        <f>'FF - r0'!C72</f>
        <v>3.4600000000000001E-5</v>
      </c>
      <c r="FE72" s="130">
        <f>'FF - r0'!D72</f>
        <v>3.4799999999999999E-5</v>
      </c>
      <c r="FF72" s="130">
        <f>'FF - r0'!E72</f>
        <v>0</v>
      </c>
      <c r="FG72" s="130">
        <f>'FF - r0'!F72</f>
        <v>0</v>
      </c>
      <c r="FH72" s="130">
        <f>'FF - r0'!G72</f>
        <v>6.1189999999999997E-4</v>
      </c>
      <c r="FI72" s="130">
        <f>'FF - r0'!H72</f>
        <v>1.159E-4</v>
      </c>
      <c r="FJ72" s="130">
        <f>'FF - r0'!I72</f>
        <v>6.6699999999999995E-5</v>
      </c>
      <c r="FK72" s="130">
        <f>'FF - r0'!J72</f>
        <v>6.7413999999999998E-3</v>
      </c>
      <c r="FL72" s="130">
        <f>'FF - r0'!K72</f>
        <v>5.9050999999999999E-3</v>
      </c>
    </row>
    <row r="73" spans="1:168" x14ac:dyDescent="0.45">
      <c r="A73" s="63">
        <f t="shared" ref="A73:A136" si="99">$FB73</f>
        <v>130</v>
      </c>
      <c r="B73" s="137">
        <f t="shared" ref="B73:B136" si="100">ROUND(DG73, 7)</f>
        <v>4.8450000000000001E-4</v>
      </c>
      <c r="C73" s="137">
        <f t="shared" si="77"/>
        <v>3.7499999999999997E-5</v>
      </c>
      <c r="D73" s="137">
        <f t="shared" si="78"/>
        <v>3.4700000000000003E-5</v>
      </c>
      <c r="E73" s="137">
        <f t="shared" si="79"/>
        <v>0</v>
      </c>
      <c r="F73" s="137">
        <f t="shared" si="80"/>
        <v>0</v>
      </c>
      <c r="G73" s="137">
        <f t="shared" si="81"/>
        <v>6.9999999999999997E-7</v>
      </c>
      <c r="H73" s="137">
        <f t="shared" si="82"/>
        <v>7.2899999999999997E-5</v>
      </c>
      <c r="I73" s="138"/>
      <c r="J73" s="138">
        <f t="shared" si="83"/>
        <v>130</v>
      </c>
      <c r="K73" s="138">
        <f t="shared" si="84"/>
        <v>4.437E-4</v>
      </c>
      <c r="BX73" s="64">
        <f t="shared" ref="BX73:BX136" si="101">$FB73</f>
        <v>130</v>
      </c>
      <c r="BY73" s="122">
        <f>B73</f>
        <v>4.8450000000000001E-4</v>
      </c>
      <c r="BZ73" s="122">
        <f t="shared" si="85"/>
        <v>4.8450000000000001E-4</v>
      </c>
      <c r="CA73" s="122">
        <f t="shared" si="86"/>
        <v>4.8050000000000002E-4</v>
      </c>
      <c r="CB73" s="129">
        <f>C73</f>
        <v>3.7499999999999997E-5</v>
      </c>
      <c r="CC73" s="122">
        <f t="shared" si="87"/>
        <v>3.7499999999999997E-5</v>
      </c>
      <c r="CD73" s="122">
        <f t="shared" si="88"/>
        <v>3.4E-5</v>
      </c>
      <c r="CE73" s="129">
        <f>D73</f>
        <v>3.4700000000000003E-5</v>
      </c>
      <c r="CF73" s="122">
        <f t="shared" si="89"/>
        <v>3.4700000000000003E-5</v>
      </c>
      <c r="CG73" s="122">
        <f t="shared" si="90"/>
        <v>3.4400000000000003E-5</v>
      </c>
      <c r="CH73" s="129">
        <f>E73</f>
        <v>0</v>
      </c>
      <c r="CI73" s="122">
        <f t="shared" si="91"/>
        <v>0</v>
      </c>
      <c r="CJ73" s="122">
        <f t="shared" si="92"/>
        <v>0</v>
      </c>
      <c r="CK73" s="129">
        <f>F73</f>
        <v>0</v>
      </c>
      <c r="CL73" s="122">
        <f t="shared" si="93"/>
        <v>0</v>
      </c>
      <c r="CM73" s="122">
        <f t="shared" si="94"/>
        <v>0</v>
      </c>
      <c r="CN73" s="129">
        <f>G73</f>
        <v>6.9999999999999997E-7</v>
      </c>
      <c r="CO73" s="122">
        <f t="shared" si="95"/>
        <v>6.9999999999999997E-7</v>
      </c>
      <c r="CP73" s="122">
        <f t="shared" si="96"/>
        <v>5.9230000000000003E-4</v>
      </c>
      <c r="CQ73" s="129">
        <f>H73</f>
        <v>7.2899999999999997E-5</v>
      </c>
      <c r="CR73" s="122">
        <f t="shared" si="97"/>
        <v>7.2899999999999997E-5</v>
      </c>
      <c r="CS73" s="122">
        <f t="shared" si="98"/>
        <v>1.1459999999999999E-4</v>
      </c>
      <c r="CT73" s="141">
        <f>J73</f>
        <v>130</v>
      </c>
      <c r="CU73" s="122">
        <f t="shared" si="57"/>
        <v>0</v>
      </c>
      <c r="CV73" s="122">
        <f t="shared" si="58"/>
        <v>6.3761E-3</v>
      </c>
      <c r="CW73" s="141">
        <f>K73</f>
        <v>4.437E-4</v>
      </c>
      <c r="CX73" s="122">
        <f>B73</f>
        <v>4.8450000000000001E-4</v>
      </c>
      <c r="CY73" s="122">
        <f t="shared" si="59"/>
        <v>5.6911000000000002E-3</v>
      </c>
      <c r="DF73" s="64">
        <f t="shared" ref="DF73:DF136" si="102">$FB73</f>
        <v>130</v>
      </c>
      <c r="DG73" s="137">
        <f t="shared" ref="DG73:DG136" si="103">DS73</f>
        <v>4.8450000000000001E-4</v>
      </c>
      <c r="DH73" s="137">
        <f t="shared" ref="DH73:DH136" si="104">DT73</f>
        <v>3.7499999999999997E-5</v>
      </c>
      <c r="DI73" s="137">
        <f t="shared" ref="DI73:DI136" si="105">DU73</f>
        <v>3.4700000000000003E-5</v>
      </c>
      <c r="DJ73" s="137">
        <f t="shared" ref="DJ73:DJ136" si="106">DV73</f>
        <v>0</v>
      </c>
      <c r="DK73" s="137">
        <f t="shared" ref="DK73:DK136" si="107">DW73</f>
        <v>0</v>
      </c>
      <c r="DL73" s="137">
        <f t="shared" ref="DL73:DL136" si="108">DX73</f>
        <v>6.9999999999999997E-7</v>
      </c>
      <c r="DM73" s="137">
        <f t="shared" ref="DM73:DM136" si="109">DY73</f>
        <v>7.2899999999999997E-5</v>
      </c>
      <c r="DN73" s="137"/>
      <c r="DO73" s="137">
        <f t="shared" ref="DO73:DO136" si="110">ED73</f>
        <v>130</v>
      </c>
      <c r="DP73" s="137">
        <f t="shared" ref="DP73:DP136" si="111">EE73</f>
        <v>4.4366205061712496E-4</v>
      </c>
      <c r="DQ73" s="32"/>
      <c r="DR73" s="64">
        <f t="shared" ref="DR73:DR136" si="112">$FB73</f>
        <v>130</v>
      </c>
      <c r="DS73" s="137">
        <f>ROUND(EE73 / EE$3, 7)</f>
        <v>4.8450000000000001E-4</v>
      </c>
      <c r="DT73" s="137">
        <f>ROUND(EF73 / EF$3, 7)</f>
        <v>3.7499999999999997E-5</v>
      </c>
      <c r="DU73" s="137">
        <f>ROUND(EG73 / EG$3, 7)</f>
        <v>3.4700000000000003E-5</v>
      </c>
      <c r="DV73" s="137">
        <f>ROUND(EH73 / EH$3, 7)</f>
        <v>0</v>
      </c>
      <c r="DW73" s="137">
        <f>ROUND(EI73 / EI$3, 7)</f>
        <v>0</v>
      </c>
      <c r="DX73" s="137">
        <f>ROUND(EJ73 / EJ$3, 7)</f>
        <v>6.9999999999999997E-7</v>
      </c>
      <c r="DY73" s="137">
        <f>ROUND(EK73 / EK$3, 7)</f>
        <v>7.2899999999999997E-5</v>
      </c>
      <c r="DZ73" s="137"/>
      <c r="EA73" s="137">
        <f t="shared" si="76"/>
        <v>0</v>
      </c>
      <c r="EB73" s="137">
        <f t="shared" si="60"/>
        <v>6.1E-6</v>
      </c>
      <c r="ED73" s="64">
        <f t="shared" ref="ED73:ED136" si="113">$FB73</f>
        <v>130</v>
      </c>
      <c r="EE73" s="137">
        <f>FC73 * EQ73</f>
        <v>4.4366205061712496E-4</v>
      </c>
      <c r="EF73" s="137">
        <f>FD73 * ER73</f>
        <v>4.5072889073450967E-5</v>
      </c>
      <c r="EG73" s="137">
        <f>FE73 * ES73</f>
        <v>3.5859858871243362E-5</v>
      </c>
      <c r="EH73" s="137">
        <f>FF73 * ET73</f>
        <v>0</v>
      </c>
      <c r="EI73" s="137">
        <f>FG73 * EU73</f>
        <v>0</v>
      </c>
      <c r="EJ73" s="137">
        <f>FH73 * EV73</f>
        <v>4.7759831569328968E-4</v>
      </c>
      <c r="EK73" s="137">
        <f>FI73 * EW73</f>
        <v>1.4445086535137008E-4</v>
      </c>
      <c r="EL73" s="137"/>
      <c r="EM73" s="137">
        <f>FJ73 * EY73</f>
        <v>1.5789916238693837E-5</v>
      </c>
      <c r="EN73" s="137">
        <f>FK73 * EZ73</f>
        <v>6.5600852994165534E-3</v>
      </c>
      <c r="EP73" s="64">
        <f t="shared" ref="EP73:EP136" si="114">$FB73</f>
        <v>130</v>
      </c>
      <c r="EQ73" s="131">
        <f>IFERROR('TLF GC - r0'!CQ73 / 'TLF GC - r0'!CP73, EQ74)</f>
        <v>0.92333413239776263</v>
      </c>
      <c r="ER73" s="131">
        <f>IFERROR('TLF GC - r0'!CS73 / 'TLF GC - r0'!CR73, ER74)</f>
        <v>1.3256732080426754</v>
      </c>
      <c r="ES73" s="131">
        <f>IFERROR('TLF GC - r0'!CU73 / 'TLF GC - r0'!CT73, ES74)</f>
        <v>1.0424377578849813</v>
      </c>
      <c r="ET73" s="131">
        <f>IFERROR('TLF GC - r0'!CW73 / 'TLF GC - r0'!CV73, ET74)</f>
        <v>0</v>
      </c>
      <c r="EU73" s="131">
        <f>IFERROR('TLF GC - r0'!CY73 / 'TLF GC - r0'!CX73, EU74)</f>
        <v>0</v>
      </c>
      <c r="EV73" s="131">
        <f>IFERROR('TLF GC - r0'!DA73 / 'TLF GC - r0'!CZ73, EV74)</f>
        <v>0.80634529071971917</v>
      </c>
      <c r="EW73" s="131">
        <f>IFERROR('TLF GC - r0'!DC73 / 'TLF GC - r0'!DB73, EW74)</f>
        <v>1.2604787552475576</v>
      </c>
      <c r="EX73" s="131"/>
      <c r="EY73" s="131">
        <f>IFERROR('TLF GC - r0'!DE73 / 'TLF GC - r0'!DD73, EY74)</f>
        <v>0.26493148051499726</v>
      </c>
      <c r="EZ73" s="131">
        <f>IFERROR('TLF GC - r0'!DG73 / 'TLF GC - r0'!DF73, EZ74)</f>
        <v>1.0288554601428073</v>
      </c>
      <c r="FB73" s="132">
        <f>'FF - r0'!A73</f>
        <v>130</v>
      </c>
      <c r="FC73" s="130">
        <f>'FF - r0'!B73</f>
        <v>4.8050000000000002E-4</v>
      </c>
      <c r="FD73" s="130">
        <f>'FF - r0'!C73</f>
        <v>3.4E-5</v>
      </c>
      <c r="FE73" s="130">
        <f>'FF - r0'!D73</f>
        <v>3.4400000000000003E-5</v>
      </c>
      <c r="FF73" s="130">
        <f>'FF - r0'!E73</f>
        <v>0</v>
      </c>
      <c r="FG73" s="130">
        <f>'FF - r0'!F73</f>
        <v>0</v>
      </c>
      <c r="FH73" s="130">
        <f>'FF - r0'!G73</f>
        <v>5.9230000000000003E-4</v>
      </c>
      <c r="FI73" s="130">
        <f>'FF - r0'!H73</f>
        <v>1.1459999999999999E-4</v>
      </c>
      <c r="FJ73" s="130">
        <f>'FF - r0'!I73</f>
        <v>5.9599999999999999E-5</v>
      </c>
      <c r="FK73" s="130">
        <f>'FF - r0'!J73</f>
        <v>6.3761E-3</v>
      </c>
      <c r="FL73" s="130">
        <f>'FF - r0'!K73</f>
        <v>5.6911000000000002E-3</v>
      </c>
    </row>
    <row r="74" spans="1:168" x14ac:dyDescent="0.45">
      <c r="A74" s="63">
        <f t="shared" si="99"/>
        <v>132</v>
      </c>
      <c r="B74" s="137">
        <f t="shared" si="100"/>
        <v>4.1950000000000001E-4</v>
      </c>
      <c r="C74" s="137">
        <f t="shared" si="77"/>
        <v>3.8500000000000001E-5</v>
      </c>
      <c r="D74" s="137">
        <f t="shared" si="78"/>
        <v>3.4400000000000003E-5</v>
      </c>
      <c r="E74" s="137">
        <f t="shared" si="79"/>
        <v>0</v>
      </c>
      <c r="F74" s="137">
        <f t="shared" si="80"/>
        <v>0</v>
      </c>
      <c r="G74" s="137">
        <f t="shared" si="81"/>
        <v>4.9999999999999998E-7</v>
      </c>
      <c r="H74" s="137">
        <f t="shared" si="82"/>
        <v>7.5300000000000001E-5</v>
      </c>
      <c r="I74" s="138"/>
      <c r="J74" s="138">
        <f t="shared" si="83"/>
        <v>132</v>
      </c>
      <c r="K74" s="138">
        <f t="shared" si="84"/>
        <v>3.8410000000000001E-4</v>
      </c>
      <c r="BX74" s="64">
        <f t="shared" si="101"/>
        <v>132</v>
      </c>
      <c r="BY74" s="122">
        <f>B74</f>
        <v>4.1950000000000001E-4</v>
      </c>
      <c r="BZ74" s="122">
        <f t="shared" si="85"/>
        <v>4.1950000000000001E-4</v>
      </c>
      <c r="CA74" s="122">
        <f t="shared" si="86"/>
        <v>4.572E-4</v>
      </c>
      <c r="CB74" s="129">
        <f>C74</f>
        <v>3.8500000000000001E-5</v>
      </c>
      <c r="CC74" s="122">
        <f t="shared" si="87"/>
        <v>3.8500000000000001E-5</v>
      </c>
      <c r="CD74" s="122">
        <f t="shared" si="88"/>
        <v>3.3500000000000001E-5</v>
      </c>
      <c r="CE74" s="129">
        <f>D74</f>
        <v>3.4400000000000003E-5</v>
      </c>
      <c r="CF74" s="122">
        <f t="shared" si="89"/>
        <v>3.4400000000000003E-5</v>
      </c>
      <c r="CG74" s="122">
        <f t="shared" si="90"/>
        <v>3.4E-5</v>
      </c>
      <c r="CH74" s="129">
        <f>E74</f>
        <v>0</v>
      </c>
      <c r="CI74" s="122">
        <f t="shared" si="91"/>
        <v>0</v>
      </c>
      <c r="CJ74" s="122">
        <f t="shared" si="92"/>
        <v>0</v>
      </c>
      <c r="CK74" s="129">
        <f>F74</f>
        <v>0</v>
      </c>
      <c r="CL74" s="122">
        <f t="shared" si="93"/>
        <v>0</v>
      </c>
      <c r="CM74" s="122">
        <f t="shared" si="94"/>
        <v>0</v>
      </c>
      <c r="CN74" s="129">
        <f>G74</f>
        <v>4.9999999999999998E-7</v>
      </c>
      <c r="CO74" s="122">
        <f t="shared" si="95"/>
        <v>4.9999999999999998E-7</v>
      </c>
      <c r="CP74" s="122">
        <f t="shared" si="96"/>
        <v>5.7260000000000004E-4</v>
      </c>
      <c r="CQ74" s="129">
        <f>H74</f>
        <v>7.5300000000000001E-5</v>
      </c>
      <c r="CR74" s="122">
        <f t="shared" si="97"/>
        <v>7.5300000000000001E-5</v>
      </c>
      <c r="CS74" s="122">
        <f t="shared" si="98"/>
        <v>1.1400000000000001E-4</v>
      </c>
      <c r="CT74" s="141">
        <f>J74</f>
        <v>132</v>
      </c>
      <c r="CU74" s="122">
        <f t="shared" ref="CU74:CU137" si="115">EA74</f>
        <v>0</v>
      </c>
      <c r="CV74" s="122">
        <f t="shared" ref="CV74:CV137" si="116">FK74</f>
        <v>6.0108000000000002E-3</v>
      </c>
      <c r="CW74" s="141">
        <f>K74</f>
        <v>3.8410000000000001E-4</v>
      </c>
      <c r="CX74" s="122">
        <f>B74</f>
        <v>4.1950000000000001E-4</v>
      </c>
      <c r="CY74" s="122">
        <f t="shared" ref="CY74:CY137" si="117">FL74</f>
        <v>5.4771000000000004E-3</v>
      </c>
      <c r="DF74" s="64">
        <f t="shared" si="102"/>
        <v>132</v>
      </c>
      <c r="DG74" s="137">
        <f t="shared" si="103"/>
        <v>4.1950000000000001E-4</v>
      </c>
      <c r="DH74" s="137">
        <f t="shared" si="104"/>
        <v>3.8500000000000001E-5</v>
      </c>
      <c r="DI74" s="137">
        <f t="shared" si="105"/>
        <v>3.4400000000000003E-5</v>
      </c>
      <c r="DJ74" s="137">
        <f t="shared" si="106"/>
        <v>0</v>
      </c>
      <c r="DK74" s="137">
        <f t="shared" si="107"/>
        <v>0</v>
      </c>
      <c r="DL74" s="137">
        <f t="shared" si="108"/>
        <v>4.9999999999999998E-7</v>
      </c>
      <c r="DM74" s="137">
        <f t="shared" si="109"/>
        <v>7.5300000000000001E-5</v>
      </c>
      <c r="DN74" s="137"/>
      <c r="DO74" s="137">
        <f t="shared" si="110"/>
        <v>132</v>
      </c>
      <c r="DP74" s="137">
        <f t="shared" si="111"/>
        <v>3.8410258384552546E-4</v>
      </c>
      <c r="DQ74" s="32"/>
      <c r="DR74" s="64">
        <f t="shared" si="112"/>
        <v>132</v>
      </c>
      <c r="DS74" s="137">
        <f>ROUND(EE74 / EE$3, 7)</f>
        <v>4.1950000000000001E-4</v>
      </c>
      <c r="DT74" s="137">
        <f>ROUND(EF74 / EF$3, 7)</f>
        <v>3.8500000000000001E-5</v>
      </c>
      <c r="DU74" s="137">
        <f>ROUND(EG74 / EG$3, 7)</f>
        <v>3.4400000000000003E-5</v>
      </c>
      <c r="DV74" s="137">
        <f>ROUND(EH74 / EH$3, 7)</f>
        <v>0</v>
      </c>
      <c r="DW74" s="137">
        <f>ROUND(EI74 / EI$3, 7)</f>
        <v>0</v>
      </c>
      <c r="DX74" s="137">
        <f>ROUND(EJ74 / EJ$3, 7)</f>
        <v>4.9999999999999998E-7</v>
      </c>
      <c r="DY74" s="137">
        <f>ROUND(EK74 / EK$3, 7)</f>
        <v>7.5300000000000001E-5</v>
      </c>
      <c r="DZ74" s="137"/>
      <c r="EA74" s="137">
        <f t="shared" si="76"/>
        <v>0</v>
      </c>
      <c r="EB74" s="137">
        <f t="shared" si="60"/>
        <v>5.4E-6</v>
      </c>
      <c r="ED74" s="64">
        <f t="shared" si="113"/>
        <v>132</v>
      </c>
      <c r="EE74" s="137">
        <f>FC74 * EQ74</f>
        <v>3.8410258384552546E-4</v>
      </c>
      <c r="EF74" s="137">
        <f>FD74 * ER74</f>
        <v>4.6256408953316231E-5</v>
      </c>
      <c r="EG74" s="137">
        <f>FE74 * ES74</f>
        <v>3.5504060783276705E-5</v>
      </c>
      <c r="EH74" s="137">
        <f>FF74 * ET74</f>
        <v>0</v>
      </c>
      <c r="EI74" s="137">
        <f>FG74 * EU74</f>
        <v>0</v>
      </c>
      <c r="EJ74" s="137">
        <f>FH74 * EV74</f>
        <v>3.4452881154467205E-4</v>
      </c>
      <c r="EK74" s="137">
        <f>FI74 * EW74</f>
        <v>1.4909031284884337E-4</v>
      </c>
      <c r="EL74" s="137"/>
      <c r="EM74" s="137">
        <f>FJ74 * EY74</f>
        <v>1.3039686454321801E-5</v>
      </c>
      <c r="EN74" s="137">
        <f>FK74 * EZ74</f>
        <v>5.7503085636500511E-3</v>
      </c>
      <c r="EP74" s="64">
        <f t="shared" si="114"/>
        <v>132</v>
      </c>
      <c r="EQ74" s="131">
        <f>IFERROR('TLF GC - r0'!CQ74 / 'TLF GC - r0'!CP74, EQ75)</f>
        <v>0.84011938723868207</v>
      </c>
      <c r="ER74" s="131">
        <f>IFERROR('TLF GC - r0'!CS74 / 'TLF GC - r0'!CR74, ER75)</f>
        <v>1.3807883269646635</v>
      </c>
      <c r="ES74" s="131">
        <f>IFERROR('TLF GC - r0'!CU74 / 'TLF GC - r0'!CT74, ES75)</f>
        <v>1.0442370818610796</v>
      </c>
      <c r="ET74" s="131">
        <f>IFERROR('TLF GC - r0'!CW74 / 'TLF GC - r0'!CV74, ET75)</f>
        <v>0</v>
      </c>
      <c r="EU74" s="131">
        <f>IFERROR('TLF GC - r0'!CY74 / 'TLF GC - r0'!CX74, EU75)</f>
        <v>0</v>
      </c>
      <c r="EV74" s="131">
        <f>IFERROR('TLF GC - r0'!DA74 / 'TLF GC - r0'!CZ74, EV75)</f>
        <v>0.60169195170218659</v>
      </c>
      <c r="EW74" s="131">
        <f>IFERROR('TLF GC - r0'!DC74 / 'TLF GC - r0'!DB74, EW75)</f>
        <v>1.3078097618319593</v>
      </c>
      <c r="EX74" s="131"/>
      <c r="EY74" s="131">
        <f>IFERROR('TLF GC - r0'!DE74 / 'TLF GC - r0'!DD74, EY75)</f>
        <v>0.2332680939950233</v>
      </c>
      <c r="EZ74" s="131">
        <f>IFERROR('TLF GC - r0'!DG74 / 'TLF GC - r0'!DF74, EZ75)</f>
        <v>0.95666276762661395</v>
      </c>
      <c r="FB74" s="132">
        <f>'FF - r0'!A74</f>
        <v>132</v>
      </c>
      <c r="FC74" s="130">
        <f>'FF - r0'!B74</f>
        <v>4.572E-4</v>
      </c>
      <c r="FD74" s="130">
        <f>'FF - r0'!C74</f>
        <v>3.3500000000000001E-5</v>
      </c>
      <c r="FE74" s="130">
        <f>'FF - r0'!D74</f>
        <v>3.4E-5</v>
      </c>
      <c r="FF74" s="130">
        <f>'FF - r0'!E74</f>
        <v>0</v>
      </c>
      <c r="FG74" s="130">
        <f>'FF - r0'!F74</f>
        <v>0</v>
      </c>
      <c r="FH74" s="130">
        <f>'FF - r0'!G74</f>
        <v>5.7260000000000004E-4</v>
      </c>
      <c r="FI74" s="130">
        <f>'FF - r0'!H74</f>
        <v>1.1400000000000001E-4</v>
      </c>
      <c r="FJ74" s="130">
        <f>'FF - r0'!I74</f>
        <v>5.5899999999999997E-5</v>
      </c>
      <c r="FK74" s="130">
        <f>'FF - r0'!J74</f>
        <v>6.0108000000000002E-3</v>
      </c>
      <c r="FL74" s="130">
        <f>'FF - r0'!K74</f>
        <v>5.4771000000000004E-3</v>
      </c>
    </row>
    <row r="75" spans="1:168" x14ac:dyDescent="0.45">
      <c r="A75" s="63">
        <f t="shared" si="99"/>
        <v>134</v>
      </c>
      <c r="B75" s="137">
        <f t="shared" si="100"/>
        <v>3.8680000000000002E-4</v>
      </c>
      <c r="C75" s="137">
        <f t="shared" si="77"/>
        <v>3.8099999999999998E-5</v>
      </c>
      <c r="D75" s="137">
        <f t="shared" si="78"/>
        <v>3.2100000000000001E-5</v>
      </c>
      <c r="E75" s="137">
        <f t="shared" si="79"/>
        <v>0</v>
      </c>
      <c r="F75" s="137">
        <f t="shared" si="80"/>
        <v>0</v>
      </c>
      <c r="G75" s="137">
        <f t="shared" si="81"/>
        <v>7.9999999999999996E-7</v>
      </c>
      <c r="H75" s="137">
        <f t="shared" si="82"/>
        <v>8.2000000000000001E-5</v>
      </c>
      <c r="I75" s="138"/>
      <c r="J75" s="138">
        <f t="shared" si="83"/>
        <v>134</v>
      </c>
      <c r="K75" s="138">
        <f t="shared" si="84"/>
        <v>3.5419999999999999E-4</v>
      </c>
      <c r="BX75" s="64">
        <f t="shared" si="101"/>
        <v>134</v>
      </c>
      <c r="BY75" s="122">
        <f>B75</f>
        <v>3.8680000000000002E-4</v>
      </c>
      <c r="BZ75" s="122">
        <f t="shared" si="85"/>
        <v>3.8680000000000002E-4</v>
      </c>
      <c r="CA75" s="122">
        <f t="shared" si="86"/>
        <v>4.3540000000000001E-4</v>
      </c>
      <c r="CB75" s="129">
        <f>C75</f>
        <v>3.8099999999999998E-5</v>
      </c>
      <c r="CC75" s="122">
        <f t="shared" si="87"/>
        <v>3.8099999999999998E-5</v>
      </c>
      <c r="CD75" s="122">
        <f t="shared" si="88"/>
        <v>3.3000000000000003E-5</v>
      </c>
      <c r="CE75" s="129">
        <f>D75</f>
        <v>3.2100000000000001E-5</v>
      </c>
      <c r="CF75" s="122">
        <f t="shared" si="89"/>
        <v>3.2100000000000001E-5</v>
      </c>
      <c r="CG75" s="122">
        <f t="shared" si="90"/>
        <v>3.3699999999999999E-5</v>
      </c>
      <c r="CH75" s="129">
        <f>E75</f>
        <v>0</v>
      </c>
      <c r="CI75" s="122">
        <f t="shared" si="91"/>
        <v>0</v>
      </c>
      <c r="CJ75" s="122">
        <f t="shared" si="92"/>
        <v>0</v>
      </c>
      <c r="CK75" s="129">
        <f>F75</f>
        <v>0</v>
      </c>
      <c r="CL75" s="122">
        <f t="shared" si="93"/>
        <v>0</v>
      </c>
      <c r="CM75" s="122">
        <f t="shared" si="94"/>
        <v>0</v>
      </c>
      <c r="CN75" s="129">
        <f>G75</f>
        <v>7.9999999999999996E-7</v>
      </c>
      <c r="CO75" s="122">
        <f t="shared" si="95"/>
        <v>7.9999999999999996E-7</v>
      </c>
      <c r="CP75" s="122">
        <f t="shared" si="96"/>
        <v>5.53E-4</v>
      </c>
      <c r="CQ75" s="129">
        <f>H75</f>
        <v>8.2000000000000001E-5</v>
      </c>
      <c r="CR75" s="122">
        <f t="shared" si="97"/>
        <v>8.2000000000000001E-5</v>
      </c>
      <c r="CS75" s="122">
        <f t="shared" si="98"/>
        <v>1.1349999999999999E-4</v>
      </c>
      <c r="CT75" s="141">
        <f>J75</f>
        <v>134</v>
      </c>
      <c r="CU75" s="122">
        <f t="shared" si="115"/>
        <v>0</v>
      </c>
      <c r="CV75" s="122">
        <f t="shared" si="116"/>
        <v>5.6455000000000003E-3</v>
      </c>
      <c r="CW75" s="141">
        <f>K75</f>
        <v>3.5419999999999999E-4</v>
      </c>
      <c r="CX75" s="122">
        <f>B75</f>
        <v>3.8680000000000002E-4</v>
      </c>
      <c r="CY75" s="122">
        <f t="shared" si="117"/>
        <v>5.2630000000000003E-3</v>
      </c>
      <c r="DF75" s="64">
        <f t="shared" si="102"/>
        <v>134</v>
      </c>
      <c r="DG75" s="137">
        <f t="shared" si="103"/>
        <v>3.8680000000000002E-4</v>
      </c>
      <c r="DH75" s="137">
        <f t="shared" si="104"/>
        <v>3.8099999999999998E-5</v>
      </c>
      <c r="DI75" s="137">
        <f t="shared" si="105"/>
        <v>3.2100000000000001E-5</v>
      </c>
      <c r="DJ75" s="137">
        <f t="shared" si="106"/>
        <v>0</v>
      </c>
      <c r="DK75" s="137">
        <f t="shared" si="107"/>
        <v>0</v>
      </c>
      <c r="DL75" s="137">
        <f t="shared" si="108"/>
        <v>7.9999999999999996E-7</v>
      </c>
      <c r="DM75" s="137">
        <f t="shared" si="109"/>
        <v>8.2000000000000001E-5</v>
      </c>
      <c r="DN75" s="137"/>
      <c r="DO75" s="137">
        <f t="shared" si="110"/>
        <v>134</v>
      </c>
      <c r="DP75" s="137">
        <f t="shared" si="111"/>
        <v>3.5419862705612725E-4</v>
      </c>
      <c r="DQ75" s="32"/>
      <c r="DR75" s="64">
        <f t="shared" si="112"/>
        <v>134</v>
      </c>
      <c r="DS75" s="137">
        <f>ROUND(EE75 / EE$3, 7)</f>
        <v>3.8680000000000002E-4</v>
      </c>
      <c r="DT75" s="137">
        <f>ROUND(EF75 / EF$3, 7)</f>
        <v>3.8099999999999998E-5</v>
      </c>
      <c r="DU75" s="137">
        <f>ROUND(EG75 / EG$3, 7)</f>
        <v>3.2100000000000001E-5</v>
      </c>
      <c r="DV75" s="137">
        <f>ROUND(EH75 / EH$3, 7)</f>
        <v>0</v>
      </c>
      <c r="DW75" s="137">
        <f>ROUND(EI75 / EI$3, 7)</f>
        <v>0</v>
      </c>
      <c r="DX75" s="137">
        <f>ROUND(EJ75 / EJ$3, 7)</f>
        <v>7.9999999999999996E-7</v>
      </c>
      <c r="DY75" s="137">
        <f>ROUND(EK75 / EK$3, 7)</f>
        <v>8.2000000000000001E-5</v>
      </c>
      <c r="DZ75" s="137"/>
      <c r="EA75" s="137">
        <f t="shared" si="76"/>
        <v>0</v>
      </c>
      <c r="EB75" s="137">
        <f t="shared" si="60"/>
        <v>4.3000000000000003E-6</v>
      </c>
      <c r="ED75" s="64">
        <f t="shared" si="113"/>
        <v>134</v>
      </c>
      <c r="EE75" s="137">
        <f>FC75 * EQ75</f>
        <v>3.5419862705612725E-4</v>
      </c>
      <c r="EF75" s="137">
        <f>FD75 * ER75</f>
        <v>4.5872803661962537E-5</v>
      </c>
      <c r="EG75" s="137">
        <f>FE75 * ES75</f>
        <v>3.3132568801560791E-5</v>
      </c>
      <c r="EH75" s="137">
        <f>FF75 * ET75</f>
        <v>0</v>
      </c>
      <c r="EI75" s="137">
        <f>FG75 * EU75</f>
        <v>0</v>
      </c>
      <c r="EJ75" s="137">
        <f>FH75 * EV75</f>
        <v>5.3727832855614353E-4</v>
      </c>
      <c r="EK75" s="137">
        <f>FI75 * EW75</f>
        <v>1.6237336969939637E-4</v>
      </c>
      <c r="EL75" s="137"/>
      <c r="EM75" s="137">
        <f>FJ75 * EY75</f>
        <v>1.2161391577593858E-5</v>
      </c>
      <c r="EN75" s="137">
        <f>FK75 * EZ75</f>
        <v>4.5674003386007855E-3</v>
      </c>
      <c r="EP75" s="64">
        <f t="shared" si="114"/>
        <v>134</v>
      </c>
      <c r="EQ75" s="131">
        <f>IFERROR('TLF GC - r0'!CQ75 / 'TLF GC - r0'!CP75, EQ76)</f>
        <v>0.8135016698578944</v>
      </c>
      <c r="ER75" s="131">
        <f>IFERROR('TLF GC - r0'!CS75 / 'TLF GC - r0'!CR75, ER76)</f>
        <v>1.3900849594534102</v>
      </c>
      <c r="ES75" s="131">
        <f>IFERROR('TLF GC - r0'!CU75 / 'TLF GC - r0'!CT75, ES76)</f>
        <v>0.98316227897806496</v>
      </c>
      <c r="ET75" s="131">
        <f>IFERROR('TLF GC - r0'!CW75 / 'TLF GC - r0'!CV75, ET76)</f>
        <v>0</v>
      </c>
      <c r="EU75" s="131">
        <f>IFERROR('TLF GC - r0'!CY75 / 'TLF GC - r0'!CX75, EU76)</f>
        <v>0</v>
      </c>
      <c r="EV75" s="131">
        <f>IFERROR('TLF GC - r0'!DA75 / 'TLF GC - r0'!CZ75, EV76)</f>
        <v>0.97157021438723956</v>
      </c>
      <c r="EW75" s="131">
        <f>IFERROR('TLF GC - r0'!DC75 / 'TLF GC - r0'!DB75, EW76)</f>
        <v>1.4306023762061355</v>
      </c>
      <c r="EX75" s="131"/>
      <c r="EY75" s="131">
        <f>IFERROR('TLF GC - r0'!DE75 / 'TLF GC - r0'!DD75, EY76)</f>
        <v>0.23253138771689977</v>
      </c>
      <c r="EZ75" s="131">
        <f>IFERROR('TLF GC - r0'!DG75 / 'TLF GC - r0'!DF75, EZ76)</f>
        <v>0.80903380366677624</v>
      </c>
      <c r="FB75" s="132">
        <f>'FF - r0'!A75</f>
        <v>134</v>
      </c>
      <c r="FC75" s="130">
        <f>'FF - r0'!B75</f>
        <v>4.3540000000000001E-4</v>
      </c>
      <c r="FD75" s="130">
        <f>'FF - r0'!C75</f>
        <v>3.3000000000000003E-5</v>
      </c>
      <c r="FE75" s="130">
        <f>'FF - r0'!D75</f>
        <v>3.3699999999999999E-5</v>
      </c>
      <c r="FF75" s="130">
        <f>'FF - r0'!E75</f>
        <v>0</v>
      </c>
      <c r="FG75" s="130">
        <f>'FF - r0'!F75</f>
        <v>0</v>
      </c>
      <c r="FH75" s="130">
        <f>'FF - r0'!G75</f>
        <v>5.53E-4</v>
      </c>
      <c r="FI75" s="130">
        <f>'FF - r0'!H75</f>
        <v>1.1349999999999999E-4</v>
      </c>
      <c r="FJ75" s="130">
        <f>'FF - r0'!I75</f>
        <v>5.2299999999999997E-5</v>
      </c>
      <c r="FK75" s="130">
        <f>'FF - r0'!J75</f>
        <v>5.6455000000000003E-3</v>
      </c>
      <c r="FL75" s="130">
        <f>'FF - r0'!K75</f>
        <v>5.2630000000000003E-3</v>
      </c>
    </row>
    <row r="76" spans="1:168" x14ac:dyDescent="0.45">
      <c r="A76" s="63">
        <f t="shared" si="99"/>
        <v>136</v>
      </c>
      <c r="B76" s="137">
        <f t="shared" si="100"/>
        <v>3.7730000000000001E-4</v>
      </c>
      <c r="C76" s="137">
        <f t="shared" si="77"/>
        <v>3.9700000000000003E-5</v>
      </c>
      <c r="D76" s="137">
        <f t="shared" si="78"/>
        <v>2.41E-5</v>
      </c>
      <c r="E76" s="137">
        <f t="shared" si="79"/>
        <v>0</v>
      </c>
      <c r="F76" s="137">
        <f t="shared" si="80"/>
        <v>0</v>
      </c>
      <c r="G76" s="137">
        <f t="shared" si="81"/>
        <v>3.9999999999999998E-7</v>
      </c>
      <c r="H76" s="137">
        <f t="shared" si="82"/>
        <v>8.0199999999999998E-5</v>
      </c>
      <c r="I76" s="138"/>
      <c r="J76" s="138">
        <f t="shared" si="83"/>
        <v>136</v>
      </c>
      <c r="K76" s="138">
        <f t="shared" si="84"/>
        <v>3.455E-4</v>
      </c>
      <c r="BX76" s="64">
        <f t="shared" si="101"/>
        <v>136</v>
      </c>
      <c r="BY76" s="122">
        <f>B76</f>
        <v>3.7730000000000001E-4</v>
      </c>
      <c r="BZ76" s="122">
        <f t="shared" si="85"/>
        <v>3.7730000000000001E-4</v>
      </c>
      <c r="CA76" s="122">
        <f t="shared" si="86"/>
        <v>4.1530000000000001E-4</v>
      </c>
      <c r="CB76" s="129">
        <f>C76</f>
        <v>3.9700000000000003E-5</v>
      </c>
      <c r="CC76" s="122">
        <f t="shared" si="87"/>
        <v>3.9700000000000003E-5</v>
      </c>
      <c r="CD76" s="122">
        <f t="shared" si="88"/>
        <v>3.2499999999999997E-5</v>
      </c>
      <c r="CE76" s="129">
        <f>D76</f>
        <v>2.41E-5</v>
      </c>
      <c r="CF76" s="122">
        <f t="shared" si="89"/>
        <v>2.41E-5</v>
      </c>
      <c r="CG76" s="122">
        <f t="shared" si="90"/>
        <v>3.3300000000000003E-5</v>
      </c>
      <c r="CH76" s="129">
        <f>E76</f>
        <v>0</v>
      </c>
      <c r="CI76" s="122">
        <f t="shared" si="91"/>
        <v>0</v>
      </c>
      <c r="CJ76" s="122">
        <f t="shared" si="92"/>
        <v>0</v>
      </c>
      <c r="CK76" s="129">
        <f>F76</f>
        <v>0</v>
      </c>
      <c r="CL76" s="122">
        <f t="shared" si="93"/>
        <v>0</v>
      </c>
      <c r="CM76" s="122">
        <f t="shared" si="94"/>
        <v>0</v>
      </c>
      <c r="CN76" s="129">
        <f>G76</f>
        <v>3.9999999999999998E-7</v>
      </c>
      <c r="CO76" s="122">
        <f t="shared" si="95"/>
        <v>3.9999999999999998E-7</v>
      </c>
      <c r="CP76" s="122">
        <f t="shared" si="96"/>
        <v>5.3339999999999995E-4</v>
      </c>
      <c r="CQ76" s="129">
        <f>H76</f>
        <v>8.0199999999999998E-5</v>
      </c>
      <c r="CR76" s="122">
        <f t="shared" si="97"/>
        <v>8.0199999999999998E-5</v>
      </c>
      <c r="CS76" s="122">
        <f t="shared" si="98"/>
        <v>1.1290000000000001E-4</v>
      </c>
      <c r="CT76" s="141">
        <f>J76</f>
        <v>136</v>
      </c>
      <c r="CU76" s="122">
        <f t="shared" si="115"/>
        <v>0</v>
      </c>
      <c r="CV76" s="122">
        <f t="shared" si="116"/>
        <v>5.2802999999999999E-3</v>
      </c>
      <c r="CW76" s="141">
        <f>K76</f>
        <v>3.455E-4</v>
      </c>
      <c r="CX76" s="122">
        <f>B76</f>
        <v>3.7730000000000001E-4</v>
      </c>
      <c r="CY76" s="122">
        <f t="shared" si="117"/>
        <v>5.0489999999999997E-3</v>
      </c>
      <c r="DF76" s="64">
        <f t="shared" si="102"/>
        <v>136</v>
      </c>
      <c r="DG76" s="137">
        <f t="shared" si="103"/>
        <v>3.7730000000000001E-4</v>
      </c>
      <c r="DH76" s="137">
        <f t="shared" si="104"/>
        <v>3.9700000000000003E-5</v>
      </c>
      <c r="DI76" s="137">
        <f t="shared" si="105"/>
        <v>2.41E-5</v>
      </c>
      <c r="DJ76" s="137">
        <f t="shared" si="106"/>
        <v>0</v>
      </c>
      <c r="DK76" s="137">
        <f t="shared" si="107"/>
        <v>0</v>
      </c>
      <c r="DL76" s="137">
        <f t="shared" si="108"/>
        <v>3.9999999999999998E-7</v>
      </c>
      <c r="DM76" s="137">
        <f t="shared" si="109"/>
        <v>8.0199999999999998E-5</v>
      </c>
      <c r="DN76" s="137"/>
      <c r="DO76" s="137">
        <f t="shared" si="110"/>
        <v>136</v>
      </c>
      <c r="DP76" s="137">
        <f t="shared" si="111"/>
        <v>3.4545380648593165E-4</v>
      </c>
      <c r="DQ76" s="32"/>
      <c r="DR76" s="64">
        <f t="shared" si="112"/>
        <v>136</v>
      </c>
      <c r="DS76" s="137">
        <f>ROUND(EE76 / EE$3, 7)</f>
        <v>3.7730000000000001E-4</v>
      </c>
      <c r="DT76" s="137">
        <f>ROUND(EF76 / EF$3, 7)</f>
        <v>3.9700000000000003E-5</v>
      </c>
      <c r="DU76" s="137">
        <f>ROUND(EG76 / EG$3, 7)</f>
        <v>2.41E-5</v>
      </c>
      <c r="DV76" s="137">
        <f>ROUND(EH76 / EH$3, 7)</f>
        <v>0</v>
      </c>
      <c r="DW76" s="137">
        <f>ROUND(EI76 / EI$3, 7)</f>
        <v>0</v>
      </c>
      <c r="DX76" s="137">
        <f>ROUND(EJ76 / EJ$3, 7)</f>
        <v>3.9999999999999998E-7</v>
      </c>
      <c r="DY76" s="137">
        <f>ROUND(EK76 / EK$3, 7)</f>
        <v>8.0199999999999998E-5</v>
      </c>
      <c r="DZ76" s="137"/>
      <c r="EA76" s="137">
        <f t="shared" si="76"/>
        <v>0</v>
      </c>
      <c r="EB76" s="137">
        <f t="shared" si="60"/>
        <v>5.1000000000000003E-6</v>
      </c>
      <c r="ED76" s="64">
        <f t="shared" si="113"/>
        <v>136</v>
      </c>
      <c r="EE76" s="137">
        <f>FC76 * EQ76</f>
        <v>3.4545380648593165E-4</v>
      </c>
      <c r="EF76" s="137">
        <f>FD76 * ER76</f>
        <v>4.7697777313163056E-5</v>
      </c>
      <c r="EG76" s="137">
        <f>FE76 * ES76</f>
        <v>2.4908074184194231E-5</v>
      </c>
      <c r="EH76" s="137">
        <f>FF76 * ET76</f>
        <v>0</v>
      </c>
      <c r="EI76" s="137">
        <f>FG76 * EU76</f>
        <v>0</v>
      </c>
      <c r="EJ76" s="137">
        <f>FH76 * EV76</f>
        <v>2.8577299813835295E-4</v>
      </c>
      <c r="EK76" s="137">
        <f>FI76 * EW76</f>
        <v>1.5889246826575787E-4</v>
      </c>
      <c r="EL76" s="137"/>
      <c r="EM76" s="137">
        <f>FJ76 * EY76</f>
        <v>1.3672356155206883E-5</v>
      </c>
      <c r="EN76" s="137">
        <f>FK76 * EZ76</f>
        <v>5.4065818160616745E-3</v>
      </c>
      <c r="EP76" s="64">
        <f t="shared" si="114"/>
        <v>136</v>
      </c>
      <c r="EQ76" s="131">
        <f>IFERROR('TLF GC - r0'!CQ76 / 'TLF GC - r0'!CP76, EQ77)</f>
        <v>0.83181749695625251</v>
      </c>
      <c r="ER76" s="131">
        <f>IFERROR('TLF GC - r0'!CS76 / 'TLF GC - r0'!CR76, ER77)</f>
        <v>1.4676239173280941</v>
      </c>
      <c r="ES76" s="131">
        <f>IFERROR('TLF GC - r0'!CU76 / 'TLF GC - r0'!CT76, ES77)</f>
        <v>0.74799021574156843</v>
      </c>
      <c r="ET76" s="131">
        <f>IFERROR('TLF GC - r0'!CW76 / 'TLF GC - r0'!CV76, ET77)</f>
        <v>0</v>
      </c>
      <c r="EU76" s="131">
        <f>IFERROR('TLF GC - r0'!CY76 / 'TLF GC - r0'!CX76, EU77)</f>
        <v>0</v>
      </c>
      <c r="EV76" s="131">
        <f>IFERROR('TLF GC - r0'!DA76 / 'TLF GC - r0'!CZ76, EV77)</f>
        <v>0.53575740183418252</v>
      </c>
      <c r="EW76" s="131">
        <f>IFERROR('TLF GC - r0'!DC76 / 'TLF GC - r0'!DB76, EW77)</f>
        <v>1.4073735010253132</v>
      </c>
      <c r="EX76" s="131"/>
      <c r="EY76" s="131">
        <f>IFERROR('TLF GC - r0'!DE76 / 'TLF GC - r0'!DD76, EY77)</f>
        <v>0.28190425062282232</v>
      </c>
      <c r="EZ76" s="131">
        <f>IFERROR('TLF GC - r0'!DG76 / 'TLF GC - r0'!DF76, EZ77)</f>
        <v>1.0239156517738905</v>
      </c>
      <c r="FB76" s="132">
        <f>'FF - r0'!A76</f>
        <v>136</v>
      </c>
      <c r="FC76" s="130">
        <f>'FF - r0'!B76</f>
        <v>4.1530000000000001E-4</v>
      </c>
      <c r="FD76" s="130">
        <f>'FF - r0'!C76</f>
        <v>3.2499999999999997E-5</v>
      </c>
      <c r="FE76" s="130">
        <f>'FF - r0'!D76</f>
        <v>3.3300000000000003E-5</v>
      </c>
      <c r="FF76" s="130">
        <f>'FF - r0'!E76</f>
        <v>0</v>
      </c>
      <c r="FG76" s="130">
        <f>'FF - r0'!F76</f>
        <v>0</v>
      </c>
      <c r="FH76" s="130">
        <f>'FF - r0'!G76</f>
        <v>5.3339999999999995E-4</v>
      </c>
      <c r="FI76" s="130">
        <f>'FF - r0'!H76</f>
        <v>1.1290000000000001E-4</v>
      </c>
      <c r="FJ76" s="130">
        <f>'FF - r0'!I76</f>
        <v>4.85E-5</v>
      </c>
      <c r="FK76" s="130">
        <f>'FF - r0'!J76</f>
        <v>5.2802999999999999E-3</v>
      </c>
      <c r="FL76" s="130">
        <f>'FF - r0'!K76</f>
        <v>5.0489999999999997E-3</v>
      </c>
    </row>
    <row r="77" spans="1:168" x14ac:dyDescent="0.45">
      <c r="A77" s="63">
        <f t="shared" si="99"/>
        <v>138</v>
      </c>
      <c r="B77" s="137">
        <f t="shared" si="100"/>
        <v>3.858E-4</v>
      </c>
      <c r="C77" s="137">
        <f t="shared" si="77"/>
        <v>3.8099999999999998E-5</v>
      </c>
      <c r="D77" s="137">
        <f t="shared" si="78"/>
        <v>3.0800000000000003E-5</v>
      </c>
      <c r="E77" s="137">
        <f t="shared" si="79"/>
        <v>0</v>
      </c>
      <c r="F77" s="137">
        <f t="shared" si="80"/>
        <v>0</v>
      </c>
      <c r="G77" s="137">
        <f t="shared" si="81"/>
        <v>5.9999999999999997E-7</v>
      </c>
      <c r="H77" s="137">
        <f t="shared" si="82"/>
        <v>8.5400000000000002E-5</v>
      </c>
      <c r="I77" s="138"/>
      <c r="J77" s="138">
        <f t="shared" si="83"/>
        <v>138</v>
      </c>
      <c r="K77" s="138">
        <f t="shared" si="84"/>
        <v>3.5330000000000002E-4</v>
      </c>
      <c r="BX77" s="64">
        <f t="shared" si="101"/>
        <v>138</v>
      </c>
      <c r="BY77" s="122">
        <f>B77</f>
        <v>3.858E-4</v>
      </c>
      <c r="BZ77" s="122">
        <f t="shared" si="85"/>
        <v>3.858E-4</v>
      </c>
      <c r="CA77" s="122">
        <f t="shared" si="86"/>
        <v>3.969E-4</v>
      </c>
      <c r="CB77" s="129">
        <f>C77</f>
        <v>3.8099999999999998E-5</v>
      </c>
      <c r="CC77" s="122">
        <f t="shared" si="87"/>
        <v>3.8099999999999998E-5</v>
      </c>
      <c r="CD77" s="122">
        <f t="shared" si="88"/>
        <v>3.1999999999999999E-5</v>
      </c>
      <c r="CE77" s="129">
        <f>D77</f>
        <v>3.0800000000000003E-5</v>
      </c>
      <c r="CF77" s="122">
        <f t="shared" si="89"/>
        <v>3.0800000000000003E-5</v>
      </c>
      <c r="CG77" s="122">
        <f t="shared" si="90"/>
        <v>3.3000000000000003E-5</v>
      </c>
      <c r="CH77" s="129">
        <f>E77</f>
        <v>0</v>
      </c>
      <c r="CI77" s="122">
        <f t="shared" si="91"/>
        <v>0</v>
      </c>
      <c r="CJ77" s="122">
        <f t="shared" si="92"/>
        <v>0</v>
      </c>
      <c r="CK77" s="129">
        <f>F77</f>
        <v>0</v>
      </c>
      <c r="CL77" s="122">
        <f t="shared" si="93"/>
        <v>0</v>
      </c>
      <c r="CM77" s="122">
        <f t="shared" si="94"/>
        <v>0</v>
      </c>
      <c r="CN77" s="129">
        <f>G77</f>
        <v>5.9999999999999997E-7</v>
      </c>
      <c r="CO77" s="122">
        <f t="shared" si="95"/>
        <v>5.9999999999999997E-7</v>
      </c>
      <c r="CP77" s="122">
        <f t="shared" si="96"/>
        <v>5.1369999999999996E-4</v>
      </c>
      <c r="CQ77" s="129">
        <f>H77</f>
        <v>8.5400000000000002E-5</v>
      </c>
      <c r="CR77" s="122">
        <f t="shared" si="97"/>
        <v>8.5400000000000002E-5</v>
      </c>
      <c r="CS77" s="122">
        <f t="shared" si="98"/>
        <v>1.1230000000000001E-4</v>
      </c>
      <c r="CT77" s="141">
        <f>J77</f>
        <v>138</v>
      </c>
      <c r="CU77" s="122">
        <f t="shared" si="115"/>
        <v>0</v>
      </c>
      <c r="CV77" s="122">
        <f t="shared" si="116"/>
        <v>4.9150000000000001E-3</v>
      </c>
      <c r="CW77" s="141">
        <f>K77</f>
        <v>3.5330000000000002E-4</v>
      </c>
      <c r="CX77" s="122">
        <f>B77</f>
        <v>3.858E-4</v>
      </c>
      <c r="CY77" s="122">
        <f t="shared" si="117"/>
        <v>4.8349999999999999E-3</v>
      </c>
      <c r="DF77" s="64">
        <f t="shared" si="102"/>
        <v>138</v>
      </c>
      <c r="DG77" s="137">
        <f t="shared" si="103"/>
        <v>3.858E-4</v>
      </c>
      <c r="DH77" s="137">
        <f t="shared" si="104"/>
        <v>3.8099999999999998E-5</v>
      </c>
      <c r="DI77" s="137">
        <f t="shared" si="105"/>
        <v>3.0800000000000003E-5</v>
      </c>
      <c r="DJ77" s="137">
        <f t="shared" si="106"/>
        <v>0</v>
      </c>
      <c r="DK77" s="137">
        <f t="shared" si="107"/>
        <v>0</v>
      </c>
      <c r="DL77" s="137">
        <f t="shared" si="108"/>
        <v>5.9999999999999997E-7</v>
      </c>
      <c r="DM77" s="137">
        <f t="shared" si="109"/>
        <v>8.5400000000000002E-5</v>
      </c>
      <c r="DN77" s="137"/>
      <c r="DO77" s="137">
        <f t="shared" si="110"/>
        <v>138</v>
      </c>
      <c r="DP77" s="137">
        <f t="shared" si="111"/>
        <v>3.5325886445348201E-4</v>
      </c>
      <c r="DQ77" s="32"/>
      <c r="DR77" s="64">
        <f t="shared" si="112"/>
        <v>138</v>
      </c>
      <c r="DS77" s="137">
        <f>ROUND(EE77 / EE$3, 7)</f>
        <v>3.858E-4</v>
      </c>
      <c r="DT77" s="137">
        <f>ROUND(EF77 / EF$3, 7)</f>
        <v>3.8099999999999998E-5</v>
      </c>
      <c r="DU77" s="137">
        <f>ROUND(EG77 / EG$3, 7)</f>
        <v>3.0800000000000003E-5</v>
      </c>
      <c r="DV77" s="137">
        <f>ROUND(EH77 / EH$3, 7)</f>
        <v>0</v>
      </c>
      <c r="DW77" s="137">
        <f>ROUND(EI77 / EI$3, 7)</f>
        <v>0</v>
      </c>
      <c r="DX77" s="137">
        <f>ROUND(EJ77 / EJ$3, 7)</f>
        <v>5.9999999999999997E-7</v>
      </c>
      <c r="DY77" s="137">
        <f>ROUND(EK77 / EK$3, 7)</f>
        <v>8.5400000000000002E-5</v>
      </c>
      <c r="DZ77" s="137"/>
      <c r="EA77" s="137">
        <f t="shared" si="76"/>
        <v>0</v>
      </c>
      <c r="EB77" s="137">
        <f t="shared" si="60"/>
        <v>3.5999999999999998E-6</v>
      </c>
      <c r="ED77" s="64">
        <f t="shared" si="113"/>
        <v>138</v>
      </c>
      <c r="EE77" s="137">
        <f>FC77 * EQ77</f>
        <v>3.5325886445348201E-4</v>
      </c>
      <c r="EF77" s="137">
        <f>FD77 * ER77</f>
        <v>4.5776722650343791E-5</v>
      </c>
      <c r="EG77" s="137">
        <f>FE77 * ES77</f>
        <v>3.1799980664548195E-5</v>
      </c>
      <c r="EH77" s="137">
        <f>FF77 * ET77</f>
        <v>0</v>
      </c>
      <c r="EI77" s="137">
        <f>FG77 * EU77</f>
        <v>0</v>
      </c>
      <c r="EJ77" s="137">
        <f>FH77 * EV77</f>
        <v>3.6224711864187665E-4</v>
      </c>
      <c r="EK77" s="137">
        <f>FI77 * EW77</f>
        <v>1.6926408904591926E-4</v>
      </c>
      <c r="EL77" s="137"/>
      <c r="EM77" s="137">
        <f>FJ77 * EY77</f>
        <v>1.1871075433704358E-5</v>
      </c>
      <c r="EN77" s="137">
        <f>FK77 * EZ77</f>
        <v>3.8189212886931682E-3</v>
      </c>
      <c r="EP77" s="64">
        <f t="shared" si="114"/>
        <v>138</v>
      </c>
      <c r="EQ77" s="131">
        <f>IFERROR('TLF GC - r0'!CQ77 / 'TLF GC - r0'!CP77, EQ78)</f>
        <v>0.89004500996090208</v>
      </c>
      <c r="ER77" s="131">
        <f>IFERROR('TLF GC - r0'!CS77 / 'TLF GC - r0'!CR77, ER78)</f>
        <v>1.4305225828232435</v>
      </c>
      <c r="ES77" s="131">
        <f>IFERROR('TLF GC - r0'!CU77 / 'TLF GC - r0'!CT77, ES78)</f>
        <v>0.96363577771358155</v>
      </c>
      <c r="ET77" s="131">
        <f>IFERROR('TLF GC - r0'!CW77 / 'TLF GC - r0'!CV77, ET78)</f>
        <v>0</v>
      </c>
      <c r="EU77" s="131">
        <f>IFERROR('TLF GC - r0'!CY77 / 'TLF GC - r0'!CX77, EU78)</f>
        <v>0</v>
      </c>
      <c r="EV77" s="131">
        <f>IFERROR('TLF GC - r0'!DA77 / 'TLF GC - r0'!CZ77, EV78)</f>
        <v>0.70517251049615859</v>
      </c>
      <c r="EW77" s="131">
        <f>IFERROR('TLF GC - r0'!DC77 / 'TLF GC - r0'!DB77, EW78)</f>
        <v>1.5072492346030211</v>
      </c>
      <c r="EX77" s="131"/>
      <c r="EY77" s="131">
        <f>IFERROR('TLF GC - r0'!DE77 / 'TLF GC - r0'!DD77, EY78)</f>
        <v>0.26438920787760262</v>
      </c>
      <c r="EZ77" s="131">
        <f>IFERROR('TLF GC - r0'!DG77 / 'TLF GC - r0'!DF77, EZ78)</f>
        <v>0.77699314113797924</v>
      </c>
      <c r="FB77" s="132">
        <f>'FF - r0'!A77</f>
        <v>138</v>
      </c>
      <c r="FC77" s="130">
        <f>'FF - r0'!B77</f>
        <v>3.969E-4</v>
      </c>
      <c r="FD77" s="130">
        <f>'FF - r0'!C77</f>
        <v>3.1999999999999999E-5</v>
      </c>
      <c r="FE77" s="130">
        <f>'FF - r0'!D77</f>
        <v>3.3000000000000003E-5</v>
      </c>
      <c r="FF77" s="130">
        <f>'FF - r0'!E77</f>
        <v>0</v>
      </c>
      <c r="FG77" s="130">
        <f>'FF - r0'!F77</f>
        <v>0</v>
      </c>
      <c r="FH77" s="130">
        <f>'FF - r0'!G77</f>
        <v>5.1369999999999996E-4</v>
      </c>
      <c r="FI77" s="130">
        <f>'FF - r0'!H77</f>
        <v>1.1230000000000001E-4</v>
      </c>
      <c r="FJ77" s="130">
        <f>'FF - r0'!I77</f>
        <v>4.49E-5</v>
      </c>
      <c r="FK77" s="130">
        <f>'FF - r0'!J77</f>
        <v>4.9150000000000001E-3</v>
      </c>
      <c r="FL77" s="130">
        <f>'FF - r0'!K77</f>
        <v>4.8349999999999999E-3</v>
      </c>
    </row>
    <row r="78" spans="1:168" x14ac:dyDescent="0.45">
      <c r="A78" s="63">
        <f t="shared" si="99"/>
        <v>140</v>
      </c>
      <c r="B78" s="137">
        <f t="shared" si="100"/>
        <v>3.725E-4</v>
      </c>
      <c r="C78" s="137">
        <f t="shared" si="77"/>
        <v>3.5800000000000003E-5</v>
      </c>
      <c r="D78" s="137">
        <f t="shared" si="78"/>
        <v>3.3399999999999999E-5</v>
      </c>
      <c r="E78" s="137">
        <f t="shared" si="79"/>
        <v>0</v>
      </c>
      <c r="F78" s="137">
        <f t="shared" si="80"/>
        <v>0</v>
      </c>
      <c r="G78" s="137">
        <f t="shared" si="81"/>
        <v>3.9999999999999998E-7</v>
      </c>
      <c r="H78" s="137">
        <f t="shared" si="82"/>
        <v>8.7399999999999997E-5</v>
      </c>
      <c r="I78" s="138"/>
      <c r="J78" s="138">
        <f t="shared" si="83"/>
        <v>140</v>
      </c>
      <c r="K78" s="138">
        <f t="shared" si="84"/>
        <v>3.4099999999999999E-4</v>
      </c>
      <c r="BX78" s="64">
        <f t="shared" si="101"/>
        <v>140</v>
      </c>
      <c r="BY78" s="122">
        <f>B78</f>
        <v>3.725E-4</v>
      </c>
      <c r="BZ78" s="122">
        <f t="shared" si="85"/>
        <v>3.725E-4</v>
      </c>
      <c r="CA78" s="122">
        <f t="shared" si="86"/>
        <v>3.8020000000000003E-4</v>
      </c>
      <c r="CB78" s="129">
        <f>C78</f>
        <v>3.5800000000000003E-5</v>
      </c>
      <c r="CC78" s="122">
        <f t="shared" si="87"/>
        <v>3.5800000000000003E-5</v>
      </c>
      <c r="CD78" s="122">
        <f t="shared" si="88"/>
        <v>3.15E-5</v>
      </c>
      <c r="CE78" s="129">
        <f>D78</f>
        <v>3.3399999999999999E-5</v>
      </c>
      <c r="CF78" s="122">
        <f t="shared" si="89"/>
        <v>3.3399999999999999E-5</v>
      </c>
      <c r="CG78" s="122">
        <f t="shared" si="90"/>
        <v>3.26E-5</v>
      </c>
      <c r="CH78" s="129">
        <f>E78</f>
        <v>0</v>
      </c>
      <c r="CI78" s="122">
        <f t="shared" si="91"/>
        <v>0</v>
      </c>
      <c r="CJ78" s="122">
        <f t="shared" si="92"/>
        <v>0</v>
      </c>
      <c r="CK78" s="129">
        <f>F78</f>
        <v>0</v>
      </c>
      <c r="CL78" s="122">
        <f t="shared" si="93"/>
        <v>0</v>
      </c>
      <c r="CM78" s="122">
        <f t="shared" si="94"/>
        <v>0</v>
      </c>
      <c r="CN78" s="129">
        <f>G78</f>
        <v>3.9999999999999998E-7</v>
      </c>
      <c r="CO78" s="122">
        <f t="shared" si="95"/>
        <v>3.9999999999999998E-7</v>
      </c>
      <c r="CP78" s="122">
        <f t="shared" si="96"/>
        <v>4.9410000000000003E-4</v>
      </c>
      <c r="CQ78" s="129">
        <f>H78</f>
        <v>8.7399999999999997E-5</v>
      </c>
      <c r="CR78" s="122">
        <f t="shared" si="97"/>
        <v>8.7399999999999997E-5</v>
      </c>
      <c r="CS78" s="122">
        <f t="shared" si="98"/>
        <v>1.117E-4</v>
      </c>
      <c r="CT78" s="141">
        <f>J78</f>
        <v>140</v>
      </c>
      <c r="CU78" s="122">
        <f t="shared" si="115"/>
        <v>0</v>
      </c>
      <c r="CV78" s="122">
        <f t="shared" si="116"/>
        <v>4.5497000000000003E-3</v>
      </c>
      <c r="CW78" s="141">
        <f>K78</f>
        <v>3.4099999999999999E-4</v>
      </c>
      <c r="CX78" s="122">
        <f>B78</f>
        <v>3.725E-4</v>
      </c>
      <c r="CY78" s="122">
        <f t="shared" si="117"/>
        <v>4.6210000000000001E-3</v>
      </c>
      <c r="DF78" s="64">
        <f t="shared" si="102"/>
        <v>140</v>
      </c>
      <c r="DG78" s="137">
        <f t="shared" si="103"/>
        <v>3.725E-4</v>
      </c>
      <c r="DH78" s="137">
        <f t="shared" si="104"/>
        <v>3.5800000000000003E-5</v>
      </c>
      <c r="DI78" s="137">
        <f t="shared" si="105"/>
        <v>3.3399999999999999E-5</v>
      </c>
      <c r="DJ78" s="137">
        <f t="shared" si="106"/>
        <v>0</v>
      </c>
      <c r="DK78" s="137">
        <f t="shared" si="107"/>
        <v>0</v>
      </c>
      <c r="DL78" s="137">
        <f t="shared" si="108"/>
        <v>3.9999999999999998E-7</v>
      </c>
      <c r="DM78" s="137">
        <f t="shared" si="109"/>
        <v>8.7399999999999997E-5</v>
      </c>
      <c r="DN78" s="137"/>
      <c r="DO78" s="137">
        <f t="shared" si="110"/>
        <v>140</v>
      </c>
      <c r="DP78" s="137">
        <f t="shared" si="111"/>
        <v>3.4104182430232891E-4</v>
      </c>
      <c r="DQ78" s="32"/>
      <c r="DR78" s="64">
        <f t="shared" si="112"/>
        <v>140</v>
      </c>
      <c r="DS78" s="137">
        <f>ROUND(EE78 / EE$3, 7)</f>
        <v>3.725E-4</v>
      </c>
      <c r="DT78" s="137">
        <f>ROUND(EF78 / EF$3, 7)</f>
        <v>3.5800000000000003E-5</v>
      </c>
      <c r="DU78" s="137">
        <f>ROUND(EG78 / EG$3, 7)</f>
        <v>3.3399999999999999E-5</v>
      </c>
      <c r="DV78" s="137">
        <f>ROUND(EH78 / EH$3, 7)</f>
        <v>0</v>
      </c>
      <c r="DW78" s="137">
        <f>ROUND(EI78 / EI$3, 7)</f>
        <v>0</v>
      </c>
      <c r="DX78" s="137">
        <f>ROUND(EJ78 / EJ$3, 7)</f>
        <v>3.9999999999999998E-7</v>
      </c>
      <c r="DY78" s="137">
        <f>ROUND(EK78 / EK$3, 7)</f>
        <v>8.7399999999999997E-5</v>
      </c>
      <c r="DZ78" s="137"/>
      <c r="EA78" s="137">
        <f t="shared" si="76"/>
        <v>0</v>
      </c>
      <c r="EB78" s="137">
        <f t="shared" si="60"/>
        <v>3.4000000000000001E-6</v>
      </c>
      <c r="ED78" s="64">
        <f t="shared" si="113"/>
        <v>140</v>
      </c>
      <c r="EE78" s="137">
        <f>FC78 * EQ78</f>
        <v>3.4104182430232891E-4</v>
      </c>
      <c r="EF78" s="137">
        <f>FD78 * ER78</f>
        <v>4.301666237010898E-5</v>
      </c>
      <c r="EG78" s="137">
        <f>FE78 * ES78</f>
        <v>3.4503261148690514E-5</v>
      </c>
      <c r="EH78" s="137">
        <f>FF78 * ET78</f>
        <v>0</v>
      </c>
      <c r="EI78" s="137">
        <f>FG78 * EU78</f>
        <v>0</v>
      </c>
      <c r="EJ78" s="137">
        <f>FH78 * EV78</f>
        <v>2.7433306563524933E-4</v>
      </c>
      <c r="EK78" s="137">
        <f>FI78 * EW78</f>
        <v>1.7312818374317282E-4</v>
      </c>
      <c r="EL78" s="137"/>
      <c r="EM78" s="137">
        <f>FJ78 * EY78</f>
        <v>1.2204376524759639E-5</v>
      </c>
      <c r="EN78" s="137">
        <f>FK78 * EZ78</f>
        <v>3.67542333233376E-3</v>
      </c>
      <c r="EP78" s="64">
        <f t="shared" si="114"/>
        <v>140</v>
      </c>
      <c r="EQ78" s="131">
        <f>IFERROR('TLF GC - r0'!CQ78 / 'TLF GC - r0'!CP78, EQ79)</f>
        <v>0.89700637638697767</v>
      </c>
      <c r="ER78" s="131">
        <f>IFERROR('TLF GC - r0'!CS78 / 'TLF GC - r0'!CR78, ER79)</f>
        <v>1.3656083292098089</v>
      </c>
      <c r="ES78" s="131">
        <f>IFERROR('TLF GC - r0'!CU78 / 'TLF GC - r0'!CT78, ES79)</f>
        <v>1.0583822438248625</v>
      </c>
      <c r="ET78" s="131">
        <f>IFERROR('TLF GC - r0'!CW78 / 'TLF GC - r0'!CV78, ET79)</f>
        <v>0</v>
      </c>
      <c r="EU78" s="131">
        <f>IFERROR('TLF GC - r0'!CY78 / 'TLF GC - r0'!CX78, EU79)</f>
        <v>0</v>
      </c>
      <c r="EV78" s="131">
        <f>IFERROR('TLF GC - r0'!DA78 / 'TLF GC - r0'!CZ78, EV79)</f>
        <v>0.55521770013205685</v>
      </c>
      <c r="EW78" s="131">
        <f>IFERROR('TLF GC - r0'!DC78 / 'TLF GC - r0'!DB78, EW79)</f>
        <v>1.5499389771098731</v>
      </c>
      <c r="EX78" s="131"/>
      <c r="EY78" s="131">
        <f>IFERROR('TLF GC - r0'!DE78 / 'TLF GC - r0'!DD78, EY79)</f>
        <v>0.29622273118348641</v>
      </c>
      <c r="EZ78" s="131">
        <f>IFERROR('TLF GC - r0'!DG78 / 'TLF GC - r0'!DF78, EZ79)</f>
        <v>0.80783861184995931</v>
      </c>
      <c r="FB78" s="132">
        <f>'FF - r0'!A78</f>
        <v>140</v>
      </c>
      <c r="FC78" s="130">
        <f>'FF - r0'!B78</f>
        <v>3.8020000000000003E-4</v>
      </c>
      <c r="FD78" s="130">
        <f>'FF - r0'!C78</f>
        <v>3.15E-5</v>
      </c>
      <c r="FE78" s="130">
        <f>'FF - r0'!D78</f>
        <v>3.26E-5</v>
      </c>
      <c r="FF78" s="130">
        <f>'FF - r0'!E78</f>
        <v>0</v>
      </c>
      <c r="FG78" s="130">
        <f>'FF - r0'!F78</f>
        <v>0</v>
      </c>
      <c r="FH78" s="130">
        <f>'FF - r0'!G78</f>
        <v>4.9410000000000003E-4</v>
      </c>
      <c r="FI78" s="130">
        <f>'FF - r0'!H78</f>
        <v>1.117E-4</v>
      </c>
      <c r="FJ78" s="130">
        <f>'FF - r0'!I78</f>
        <v>4.1199999999999999E-5</v>
      </c>
      <c r="FK78" s="130">
        <f>'FF - r0'!J78</f>
        <v>4.5497000000000003E-3</v>
      </c>
      <c r="FL78" s="130">
        <f>'FF - r0'!K78</f>
        <v>4.6210000000000001E-3</v>
      </c>
    </row>
    <row r="79" spans="1:168" x14ac:dyDescent="0.45">
      <c r="A79" s="63">
        <f t="shared" si="99"/>
        <v>142</v>
      </c>
      <c r="B79" s="137">
        <f t="shared" si="100"/>
        <v>3.6460000000000003E-4</v>
      </c>
      <c r="C79" s="137">
        <f t="shared" si="77"/>
        <v>3.8899999999999997E-5</v>
      </c>
      <c r="D79" s="137">
        <f t="shared" si="78"/>
        <v>3.1099999999999997E-5</v>
      </c>
      <c r="E79" s="137">
        <f t="shared" si="79"/>
        <v>0</v>
      </c>
      <c r="F79" s="137">
        <f t="shared" si="80"/>
        <v>0</v>
      </c>
      <c r="G79" s="137">
        <f t="shared" si="81"/>
        <v>4.9999999999999998E-7</v>
      </c>
      <c r="H79" s="137">
        <f t="shared" si="82"/>
        <v>8.7399999999999997E-5</v>
      </c>
      <c r="I79" s="138"/>
      <c r="J79" s="138">
        <f t="shared" si="83"/>
        <v>142</v>
      </c>
      <c r="K79" s="138">
        <f t="shared" si="84"/>
        <v>3.3379999999999998E-4</v>
      </c>
      <c r="BX79" s="64">
        <f t="shared" si="101"/>
        <v>142</v>
      </c>
      <c r="BY79" s="122">
        <f>B79</f>
        <v>3.6460000000000003E-4</v>
      </c>
      <c r="BZ79" s="122">
        <f t="shared" si="85"/>
        <v>3.6460000000000003E-4</v>
      </c>
      <c r="CA79" s="122">
        <f t="shared" si="86"/>
        <v>3.6489999999999998E-4</v>
      </c>
      <c r="CB79" s="129">
        <f>C79</f>
        <v>3.8899999999999997E-5</v>
      </c>
      <c r="CC79" s="122">
        <f t="shared" si="87"/>
        <v>3.8899999999999997E-5</v>
      </c>
      <c r="CD79" s="122">
        <f t="shared" si="88"/>
        <v>3.0899999999999999E-5</v>
      </c>
      <c r="CE79" s="129">
        <f>D79</f>
        <v>3.1099999999999997E-5</v>
      </c>
      <c r="CF79" s="122">
        <f t="shared" si="89"/>
        <v>3.1099999999999997E-5</v>
      </c>
      <c r="CG79" s="122">
        <f t="shared" si="90"/>
        <v>3.2199999999999997E-5</v>
      </c>
      <c r="CH79" s="129">
        <f>E79</f>
        <v>0</v>
      </c>
      <c r="CI79" s="122">
        <f t="shared" si="91"/>
        <v>0</v>
      </c>
      <c r="CJ79" s="122">
        <f t="shared" si="92"/>
        <v>0</v>
      </c>
      <c r="CK79" s="129">
        <f>F79</f>
        <v>0</v>
      </c>
      <c r="CL79" s="122">
        <f t="shared" si="93"/>
        <v>0</v>
      </c>
      <c r="CM79" s="122">
        <f t="shared" si="94"/>
        <v>0</v>
      </c>
      <c r="CN79" s="129">
        <f>G79</f>
        <v>4.9999999999999998E-7</v>
      </c>
      <c r="CO79" s="122">
        <f t="shared" si="95"/>
        <v>4.9999999999999998E-7</v>
      </c>
      <c r="CP79" s="122">
        <f t="shared" si="96"/>
        <v>4.7449999999999999E-4</v>
      </c>
      <c r="CQ79" s="129">
        <f>H79</f>
        <v>8.7399999999999997E-5</v>
      </c>
      <c r="CR79" s="122">
        <f t="shared" si="97"/>
        <v>8.7399999999999997E-5</v>
      </c>
      <c r="CS79" s="122">
        <f t="shared" si="98"/>
        <v>1.1120000000000001E-4</v>
      </c>
      <c r="CT79" s="141">
        <f>J79</f>
        <v>142</v>
      </c>
      <c r="CU79" s="122">
        <f t="shared" si="115"/>
        <v>0</v>
      </c>
      <c r="CV79" s="122">
        <f t="shared" si="116"/>
        <v>4.1843999999999996E-3</v>
      </c>
      <c r="CW79" s="141">
        <f>K79</f>
        <v>3.3379999999999998E-4</v>
      </c>
      <c r="CX79" s="122">
        <f>B79</f>
        <v>3.6460000000000003E-4</v>
      </c>
      <c r="CY79" s="122">
        <f t="shared" si="117"/>
        <v>4.4070000000000003E-3</v>
      </c>
      <c r="DF79" s="64">
        <f t="shared" si="102"/>
        <v>142</v>
      </c>
      <c r="DG79" s="137">
        <f t="shared" si="103"/>
        <v>3.6460000000000003E-4</v>
      </c>
      <c r="DH79" s="137">
        <f t="shared" si="104"/>
        <v>3.8899999999999997E-5</v>
      </c>
      <c r="DI79" s="137">
        <f t="shared" si="105"/>
        <v>3.1099999999999997E-5</v>
      </c>
      <c r="DJ79" s="137">
        <f t="shared" si="106"/>
        <v>0</v>
      </c>
      <c r="DK79" s="137">
        <f t="shared" si="107"/>
        <v>0</v>
      </c>
      <c r="DL79" s="137">
        <f t="shared" si="108"/>
        <v>4.9999999999999998E-7</v>
      </c>
      <c r="DM79" s="137">
        <f t="shared" si="109"/>
        <v>8.7399999999999997E-5</v>
      </c>
      <c r="DN79" s="137"/>
      <c r="DO79" s="137">
        <f t="shared" si="110"/>
        <v>142</v>
      </c>
      <c r="DP79" s="137">
        <f t="shared" si="111"/>
        <v>3.3381781795542348E-4</v>
      </c>
      <c r="DQ79" s="32"/>
      <c r="DR79" s="64">
        <f t="shared" si="112"/>
        <v>142</v>
      </c>
      <c r="DS79" s="137">
        <f>ROUND(EE79 / EE$3, 7)</f>
        <v>3.6460000000000003E-4</v>
      </c>
      <c r="DT79" s="137">
        <f>ROUND(EF79 / EF$3, 7)</f>
        <v>3.8899999999999997E-5</v>
      </c>
      <c r="DU79" s="137">
        <f>ROUND(EG79 / EG$3, 7)</f>
        <v>3.1099999999999997E-5</v>
      </c>
      <c r="DV79" s="137">
        <f>ROUND(EH79 / EH$3, 7)</f>
        <v>0</v>
      </c>
      <c r="DW79" s="137">
        <f>ROUND(EI79 / EI$3, 7)</f>
        <v>0</v>
      </c>
      <c r="DX79" s="137">
        <f>ROUND(EJ79 / EJ$3, 7)</f>
        <v>4.9999999999999998E-7</v>
      </c>
      <c r="DY79" s="137">
        <f>ROUND(EK79 / EK$3, 7)</f>
        <v>8.7399999999999997E-5</v>
      </c>
      <c r="DZ79" s="137"/>
      <c r="EA79" s="137">
        <f t="shared" si="76"/>
        <v>0</v>
      </c>
      <c r="EB79" s="137">
        <f t="shared" si="60"/>
        <v>2.3E-6</v>
      </c>
      <c r="ED79" s="64">
        <f t="shared" si="113"/>
        <v>142</v>
      </c>
      <c r="EE79" s="137">
        <f>FC79 * EQ79</f>
        <v>3.3381781795542348E-4</v>
      </c>
      <c r="EF79" s="137">
        <f>FD79 * ER79</f>
        <v>4.682399132175506E-5</v>
      </c>
      <c r="EG79" s="137">
        <f>FE79 * ES79</f>
        <v>3.2089456851268842E-5</v>
      </c>
      <c r="EH79" s="137">
        <f>FF79 * ET79</f>
        <v>0</v>
      </c>
      <c r="EI79" s="137">
        <f>FG79 * EU79</f>
        <v>0</v>
      </c>
      <c r="EJ79" s="137">
        <f>FH79 * EV79</f>
        <v>3.3572359491555227E-4</v>
      </c>
      <c r="EK79" s="137">
        <f>FI79 * EW79</f>
        <v>1.7322420480035325E-4</v>
      </c>
      <c r="EL79" s="137"/>
      <c r="EM79" s="137">
        <f>FJ79 * EY79</f>
        <v>9.9735190064400548E-6</v>
      </c>
      <c r="EN79" s="137">
        <f>FK79 * EZ79</f>
        <v>2.4256861821985148E-3</v>
      </c>
      <c r="EP79" s="64">
        <f t="shared" si="114"/>
        <v>142</v>
      </c>
      <c r="EQ79" s="131">
        <f>IFERROR('TLF GC - r0'!CQ79 / 'TLF GC - r0'!CP79, EQ80)</f>
        <v>0.91481999987783913</v>
      </c>
      <c r="ER79" s="131">
        <f>IFERROR('TLF GC - r0'!CS79 / 'TLF GC - r0'!CR79, ER80)</f>
        <v>1.5153395249758919</v>
      </c>
      <c r="ES79" s="131">
        <f>IFERROR('TLF GC - r0'!CU79 / 'TLF GC - r0'!CT79, ES80)</f>
        <v>0.99656698295865975</v>
      </c>
      <c r="ET79" s="131">
        <f>IFERROR('TLF GC - r0'!CW79 / 'TLF GC - r0'!CV79, ET80)</f>
        <v>0</v>
      </c>
      <c r="EU79" s="131">
        <f>IFERROR('TLF GC - r0'!CY79 / 'TLF GC - r0'!CX79, EU80)</f>
        <v>0</v>
      </c>
      <c r="EV79" s="131">
        <f>IFERROR('TLF GC - r0'!DA79 / 'TLF GC - r0'!CZ79, EV80)</f>
        <v>0.70753128538577925</v>
      </c>
      <c r="EW79" s="131">
        <f>IFERROR('TLF GC - r0'!DC79 / 'TLF GC - r0'!DB79, EW80)</f>
        <v>1.5577716259024572</v>
      </c>
      <c r="EX79" s="131"/>
      <c r="EY79" s="131">
        <f>IFERROR('TLF GC - r0'!DE79 / 'TLF GC - r0'!DD79, EY80)</f>
        <v>0.25442650526632793</v>
      </c>
      <c r="EZ79" s="131">
        <f>IFERROR('TLF GC - r0'!DG79 / 'TLF GC - r0'!DF79, EZ80)</f>
        <v>0.57969749120507486</v>
      </c>
      <c r="FB79" s="132">
        <f>'FF - r0'!A79</f>
        <v>142</v>
      </c>
      <c r="FC79" s="130">
        <f>'FF - r0'!B79</f>
        <v>3.6489999999999998E-4</v>
      </c>
      <c r="FD79" s="130">
        <f>'FF - r0'!C79</f>
        <v>3.0899999999999999E-5</v>
      </c>
      <c r="FE79" s="130">
        <f>'FF - r0'!D79</f>
        <v>3.2199999999999997E-5</v>
      </c>
      <c r="FF79" s="130">
        <f>'FF - r0'!E79</f>
        <v>0</v>
      </c>
      <c r="FG79" s="130">
        <f>'FF - r0'!F79</f>
        <v>0</v>
      </c>
      <c r="FH79" s="130">
        <f>'FF - r0'!G79</f>
        <v>4.7449999999999999E-4</v>
      </c>
      <c r="FI79" s="130">
        <f>'FF - r0'!H79</f>
        <v>1.1120000000000001E-4</v>
      </c>
      <c r="FJ79" s="130">
        <f>'FF - r0'!I79</f>
        <v>3.9199999999999997E-5</v>
      </c>
      <c r="FK79" s="130">
        <f>'FF - r0'!J79</f>
        <v>4.1843999999999996E-3</v>
      </c>
      <c r="FL79" s="130">
        <f>'FF - r0'!K79</f>
        <v>4.4070000000000003E-3</v>
      </c>
    </row>
    <row r="80" spans="1:168" x14ac:dyDescent="0.45">
      <c r="A80" s="63">
        <f t="shared" si="99"/>
        <v>144</v>
      </c>
      <c r="B80" s="137">
        <f t="shared" si="100"/>
        <v>3.5090000000000002E-4</v>
      </c>
      <c r="C80" s="137">
        <f t="shared" si="77"/>
        <v>3.82E-5</v>
      </c>
      <c r="D80" s="137">
        <f t="shared" si="78"/>
        <v>2.4499999999999999E-5</v>
      </c>
      <c r="E80" s="137">
        <f t="shared" si="79"/>
        <v>0</v>
      </c>
      <c r="F80" s="137">
        <f t="shared" si="80"/>
        <v>0</v>
      </c>
      <c r="G80" s="137">
        <f t="shared" si="81"/>
        <v>6.9999999999999997E-7</v>
      </c>
      <c r="H80" s="137">
        <f t="shared" si="82"/>
        <v>9.5000000000000005E-5</v>
      </c>
      <c r="I80" s="138"/>
      <c r="J80" s="138">
        <f t="shared" si="83"/>
        <v>144</v>
      </c>
      <c r="K80" s="138">
        <f t="shared" si="84"/>
        <v>3.213E-4</v>
      </c>
      <c r="BX80" s="64">
        <f t="shared" si="101"/>
        <v>144</v>
      </c>
      <c r="BY80" s="122">
        <f>B80</f>
        <v>3.5090000000000002E-4</v>
      </c>
      <c r="BZ80" s="122">
        <f t="shared" si="85"/>
        <v>3.5090000000000002E-4</v>
      </c>
      <c r="CA80" s="122">
        <f t="shared" si="86"/>
        <v>3.5060000000000001E-4</v>
      </c>
      <c r="CB80" s="129">
        <f>C80</f>
        <v>3.82E-5</v>
      </c>
      <c r="CC80" s="122">
        <f t="shared" si="87"/>
        <v>3.82E-5</v>
      </c>
      <c r="CD80" s="122">
        <f t="shared" si="88"/>
        <v>3.0300000000000001E-5</v>
      </c>
      <c r="CE80" s="129">
        <f>D80</f>
        <v>2.4499999999999999E-5</v>
      </c>
      <c r="CF80" s="122">
        <f t="shared" si="89"/>
        <v>2.4499999999999999E-5</v>
      </c>
      <c r="CG80" s="122">
        <f t="shared" si="90"/>
        <v>3.1900000000000003E-5</v>
      </c>
      <c r="CH80" s="129">
        <f>E80</f>
        <v>0</v>
      </c>
      <c r="CI80" s="122">
        <f t="shared" si="91"/>
        <v>0</v>
      </c>
      <c r="CJ80" s="122">
        <f t="shared" si="92"/>
        <v>0</v>
      </c>
      <c r="CK80" s="129">
        <f>F80</f>
        <v>0</v>
      </c>
      <c r="CL80" s="122">
        <f t="shared" si="93"/>
        <v>0</v>
      </c>
      <c r="CM80" s="122">
        <f t="shared" si="94"/>
        <v>0</v>
      </c>
      <c r="CN80" s="129">
        <f>G80</f>
        <v>6.9999999999999997E-7</v>
      </c>
      <c r="CO80" s="122">
        <f t="shared" si="95"/>
        <v>6.9999999999999997E-7</v>
      </c>
      <c r="CP80" s="122">
        <f t="shared" si="96"/>
        <v>4.548E-4</v>
      </c>
      <c r="CQ80" s="129">
        <f>H80</f>
        <v>9.5000000000000005E-5</v>
      </c>
      <c r="CR80" s="122">
        <f t="shared" si="97"/>
        <v>9.5000000000000005E-5</v>
      </c>
      <c r="CS80" s="122">
        <f t="shared" si="98"/>
        <v>1.106E-4</v>
      </c>
      <c r="CT80" s="141">
        <f>J80</f>
        <v>144</v>
      </c>
      <c r="CU80" s="122">
        <f t="shared" si="115"/>
        <v>0</v>
      </c>
      <c r="CV80" s="122">
        <f t="shared" si="116"/>
        <v>3.8191000000000002E-3</v>
      </c>
      <c r="CW80" s="141">
        <f>K80</f>
        <v>3.213E-4</v>
      </c>
      <c r="CX80" s="122">
        <f>B80</f>
        <v>3.5090000000000002E-4</v>
      </c>
      <c r="CY80" s="122">
        <f t="shared" si="117"/>
        <v>4.1929999999999997E-3</v>
      </c>
      <c r="DF80" s="64">
        <f t="shared" si="102"/>
        <v>144</v>
      </c>
      <c r="DG80" s="137">
        <f t="shared" si="103"/>
        <v>3.5090000000000002E-4</v>
      </c>
      <c r="DH80" s="137">
        <f t="shared" si="104"/>
        <v>3.82E-5</v>
      </c>
      <c r="DI80" s="137">
        <f t="shared" si="105"/>
        <v>2.4499999999999999E-5</v>
      </c>
      <c r="DJ80" s="137">
        <f t="shared" si="106"/>
        <v>0</v>
      </c>
      <c r="DK80" s="137">
        <f t="shared" si="107"/>
        <v>0</v>
      </c>
      <c r="DL80" s="137">
        <f t="shared" si="108"/>
        <v>6.9999999999999997E-7</v>
      </c>
      <c r="DM80" s="137">
        <f t="shared" si="109"/>
        <v>9.5000000000000005E-5</v>
      </c>
      <c r="DN80" s="137"/>
      <c r="DO80" s="137">
        <f t="shared" si="110"/>
        <v>144</v>
      </c>
      <c r="DP80" s="137">
        <f t="shared" si="111"/>
        <v>3.2132432937191868E-4</v>
      </c>
      <c r="DQ80" s="32"/>
      <c r="DR80" s="64">
        <f t="shared" si="112"/>
        <v>144</v>
      </c>
      <c r="DS80" s="137">
        <f>ROUND(EE80 / EE$3, 7)</f>
        <v>3.5090000000000002E-4</v>
      </c>
      <c r="DT80" s="137">
        <f>ROUND(EF80 / EF$3, 7)</f>
        <v>3.82E-5</v>
      </c>
      <c r="DU80" s="137">
        <f>ROUND(EG80 / EG$3, 7)</f>
        <v>2.4499999999999999E-5</v>
      </c>
      <c r="DV80" s="137">
        <f>ROUND(EH80 / EH$3, 7)</f>
        <v>0</v>
      </c>
      <c r="DW80" s="137">
        <f>ROUND(EI80 / EI$3, 7)</f>
        <v>0</v>
      </c>
      <c r="DX80" s="137">
        <f>ROUND(EJ80 / EJ$3, 7)</f>
        <v>6.9999999999999997E-7</v>
      </c>
      <c r="DY80" s="137">
        <f>ROUND(EK80 / EK$3, 7)</f>
        <v>9.5000000000000005E-5</v>
      </c>
      <c r="DZ80" s="137"/>
      <c r="EA80" s="137">
        <f t="shared" si="76"/>
        <v>0</v>
      </c>
      <c r="EB80" s="137">
        <f t="shared" si="60"/>
        <v>2.2000000000000001E-6</v>
      </c>
      <c r="ED80" s="64">
        <f t="shared" si="113"/>
        <v>144</v>
      </c>
      <c r="EE80" s="137">
        <f>FC80 * EQ80</f>
        <v>3.2132432937191868E-4</v>
      </c>
      <c r="EF80" s="137">
        <f>FD80 * ER80</f>
        <v>4.5916897125702514E-5</v>
      </c>
      <c r="EG80" s="137">
        <f>FE80 * ES80</f>
        <v>2.5353940469393463E-5</v>
      </c>
      <c r="EH80" s="137">
        <f>FF80 * ET80</f>
        <v>0</v>
      </c>
      <c r="EI80" s="137">
        <f>FG80 * EU80</f>
        <v>0</v>
      </c>
      <c r="EJ80" s="137">
        <f>FH80 * EV80</f>
        <v>4.5322422947966689E-4</v>
      </c>
      <c r="EK80" s="137">
        <f>FI80 * EW80</f>
        <v>1.88300421404454E-4</v>
      </c>
      <c r="EL80" s="137"/>
      <c r="EM80" s="137">
        <f>FJ80 * EY80</f>
        <v>8.5121785768013082E-6</v>
      </c>
      <c r="EN80" s="137">
        <f>FK80 * EZ80</f>
        <v>2.3311645561656922E-3</v>
      </c>
      <c r="EP80" s="64">
        <f t="shared" si="114"/>
        <v>144</v>
      </c>
      <c r="EQ80" s="131">
        <f>IFERROR('TLF GC - r0'!CQ80 / 'TLF GC - r0'!CP80, EQ81)</f>
        <v>0.91649837242418331</v>
      </c>
      <c r="ER80" s="131">
        <f>IFERROR('TLF GC - r0'!CS80 / 'TLF GC - r0'!CR80, ER81)</f>
        <v>1.5154091460627892</v>
      </c>
      <c r="ES80" s="131">
        <f>IFERROR('TLF GC - r0'!CU80 / 'TLF GC - r0'!CT80, ES81)</f>
        <v>0.79479437208129966</v>
      </c>
      <c r="ET80" s="131">
        <f>IFERROR('TLF GC - r0'!CW80 / 'TLF GC - r0'!CV80, ET81)</f>
        <v>0</v>
      </c>
      <c r="EU80" s="131">
        <f>IFERROR('TLF GC - r0'!CY80 / 'TLF GC - r0'!CX80, EU81)</f>
        <v>0</v>
      </c>
      <c r="EV80" s="131">
        <f>IFERROR('TLF GC - r0'!DA80 / 'TLF GC - r0'!CZ80, EV81)</f>
        <v>0.99653524511800107</v>
      </c>
      <c r="EW80" s="131">
        <f>IFERROR('TLF GC - r0'!DC80 / 'TLF GC - r0'!DB80, EW81)</f>
        <v>1.7025354557364738</v>
      </c>
      <c r="EX80" s="131"/>
      <c r="EY80" s="131">
        <f>IFERROR('TLF GC - r0'!DE80 / 'TLF GC - r0'!DD80, EY81)</f>
        <v>0.22943877565502177</v>
      </c>
      <c r="EZ80" s="131">
        <f>IFERROR('TLF GC - r0'!DG80 / 'TLF GC - r0'!DF80, EZ81)</f>
        <v>0.61039631226354174</v>
      </c>
      <c r="FB80" s="132">
        <f>'FF - r0'!A80</f>
        <v>144</v>
      </c>
      <c r="FC80" s="130">
        <f>'FF - r0'!B80</f>
        <v>3.5060000000000001E-4</v>
      </c>
      <c r="FD80" s="130">
        <f>'FF - r0'!C80</f>
        <v>3.0300000000000001E-5</v>
      </c>
      <c r="FE80" s="130">
        <f>'FF - r0'!D80</f>
        <v>3.1900000000000003E-5</v>
      </c>
      <c r="FF80" s="130">
        <f>'FF - r0'!E80</f>
        <v>0</v>
      </c>
      <c r="FG80" s="130">
        <f>'FF - r0'!F80</f>
        <v>0</v>
      </c>
      <c r="FH80" s="130">
        <f>'FF - r0'!G80</f>
        <v>4.548E-4</v>
      </c>
      <c r="FI80" s="130">
        <f>'FF - r0'!H80</f>
        <v>1.106E-4</v>
      </c>
      <c r="FJ80" s="130">
        <f>'FF - r0'!I80</f>
        <v>3.7100000000000001E-5</v>
      </c>
      <c r="FK80" s="130">
        <f>'FF - r0'!J80</f>
        <v>3.8191000000000002E-3</v>
      </c>
      <c r="FL80" s="130">
        <f>'FF - r0'!K80</f>
        <v>4.1929999999999997E-3</v>
      </c>
    </row>
    <row r="81" spans="1:168" x14ac:dyDescent="0.45">
      <c r="A81" s="63">
        <f t="shared" si="99"/>
        <v>146</v>
      </c>
      <c r="B81" s="137">
        <f t="shared" si="100"/>
        <v>3.324E-4</v>
      </c>
      <c r="C81" s="137">
        <f t="shared" si="77"/>
        <v>3.2199999999999997E-5</v>
      </c>
      <c r="D81" s="137">
        <f t="shared" si="78"/>
        <v>2.4899999999999999E-5</v>
      </c>
      <c r="E81" s="137">
        <f t="shared" si="79"/>
        <v>0</v>
      </c>
      <c r="F81" s="137">
        <f t="shared" si="80"/>
        <v>0</v>
      </c>
      <c r="G81" s="137">
        <f t="shared" si="81"/>
        <v>1.1000000000000001E-6</v>
      </c>
      <c r="H81" s="137">
        <f t="shared" si="82"/>
        <v>9.6899999999999997E-5</v>
      </c>
      <c r="I81" s="138"/>
      <c r="J81" s="138">
        <f t="shared" si="83"/>
        <v>146</v>
      </c>
      <c r="K81" s="138">
        <f t="shared" si="84"/>
        <v>3.0440000000000003E-4</v>
      </c>
      <c r="BX81" s="64">
        <f t="shared" si="101"/>
        <v>146</v>
      </c>
      <c r="BY81" s="122">
        <f>B81</f>
        <v>3.324E-4</v>
      </c>
      <c r="BZ81" s="122">
        <f t="shared" si="85"/>
        <v>3.324E-4</v>
      </c>
      <c r="CA81" s="122">
        <f t="shared" si="86"/>
        <v>3.3700000000000001E-4</v>
      </c>
      <c r="CB81" s="129">
        <f>C81</f>
        <v>3.2199999999999997E-5</v>
      </c>
      <c r="CC81" s="122">
        <f t="shared" si="87"/>
        <v>3.2199999999999997E-5</v>
      </c>
      <c r="CD81" s="122">
        <f t="shared" si="88"/>
        <v>2.97E-5</v>
      </c>
      <c r="CE81" s="129">
        <f>D81</f>
        <v>2.4899999999999999E-5</v>
      </c>
      <c r="CF81" s="122">
        <f t="shared" si="89"/>
        <v>2.4899999999999999E-5</v>
      </c>
      <c r="CG81" s="122">
        <f t="shared" si="90"/>
        <v>3.15E-5</v>
      </c>
      <c r="CH81" s="129">
        <f>E81</f>
        <v>0</v>
      </c>
      <c r="CI81" s="122">
        <f t="shared" si="91"/>
        <v>0</v>
      </c>
      <c r="CJ81" s="122">
        <f t="shared" si="92"/>
        <v>0</v>
      </c>
      <c r="CK81" s="129">
        <f>F81</f>
        <v>0</v>
      </c>
      <c r="CL81" s="122">
        <f t="shared" si="93"/>
        <v>0</v>
      </c>
      <c r="CM81" s="122">
        <f t="shared" si="94"/>
        <v>0</v>
      </c>
      <c r="CN81" s="129">
        <f>G81</f>
        <v>1.1000000000000001E-6</v>
      </c>
      <c r="CO81" s="122">
        <f t="shared" si="95"/>
        <v>1.1000000000000001E-6</v>
      </c>
      <c r="CP81" s="122">
        <f t="shared" si="96"/>
        <v>4.3520000000000001E-4</v>
      </c>
      <c r="CQ81" s="129">
        <f>H81</f>
        <v>9.6899999999999997E-5</v>
      </c>
      <c r="CR81" s="122">
        <f t="shared" si="97"/>
        <v>9.6899999999999997E-5</v>
      </c>
      <c r="CS81" s="122">
        <f t="shared" si="98"/>
        <v>1.1E-4</v>
      </c>
      <c r="CT81" s="141">
        <f>J81</f>
        <v>146</v>
      </c>
      <c r="CU81" s="122">
        <f t="shared" si="115"/>
        <v>0</v>
      </c>
      <c r="CV81" s="122">
        <f t="shared" si="116"/>
        <v>3.4537999999999999E-3</v>
      </c>
      <c r="CW81" s="141">
        <f>K81</f>
        <v>3.0440000000000003E-4</v>
      </c>
      <c r="CX81" s="122">
        <f>B81</f>
        <v>3.324E-4</v>
      </c>
      <c r="CY81" s="122">
        <f t="shared" si="117"/>
        <v>3.9789999999999999E-3</v>
      </c>
      <c r="DF81" s="64">
        <f t="shared" si="102"/>
        <v>146</v>
      </c>
      <c r="DG81" s="137">
        <f t="shared" si="103"/>
        <v>3.324E-4</v>
      </c>
      <c r="DH81" s="137">
        <f t="shared" si="104"/>
        <v>3.2199999999999997E-5</v>
      </c>
      <c r="DI81" s="137">
        <f t="shared" si="105"/>
        <v>2.4899999999999999E-5</v>
      </c>
      <c r="DJ81" s="137">
        <f t="shared" si="106"/>
        <v>0</v>
      </c>
      <c r="DK81" s="137">
        <f t="shared" si="107"/>
        <v>0</v>
      </c>
      <c r="DL81" s="137">
        <f t="shared" si="108"/>
        <v>1.1000000000000001E-6</v>
      </c>
      <c r="DM81" s="137">
        <f t="shared" si="109"/>
        <v>9.6899999999999997E-5</v>
      </c>
      <c r="DN81" s="137"/>
      <c r="DO81" s="137">
        <f t="shared" si="110"/>
        <v>146</v>
      </c>
      <c r="DP81" s="137">
        <f t="shared" si="111"/>
        <v>3.0437253844947578E-4</v>
      </c>
      <c r="DQ81" s="32"/>
      <c r="DR81" s="64">
        <f t="shared" si="112"/>
        <v>146</v>
      </c>
      <c r="DS81" s="137">
        <f>ROUND(EE81 / EE$3, 7)</f>
        <v>3.324E-4</v>
      </c>
      <c r="DT81" s="137">
        <f>ROUND(EF81 / EF$3, 7)</f>
        <v>3.2199999999999997E-5</v>
      </c>
      <c r="DU81" s="137">
        <f>ROUND(EG81 / EG$3, 7)</f>
        <v>2.4899999999999999E-5</v>
      </c>
      <c r="DV81" s="137">
        <f>ROUND(EH81 / EH$3, 7)</f>
        <v>0</v>
      </c>
      <c r="DW81" s="137">
        <f>ROUND(EI81 / EI$3, 7)</f>
        <v>0</v>
      </c>
      <c r="DX81" s="137">
        <f>ROUND(EJ81 / EJ$3, 7)</f>
        <v>1.1000000000000001E-6</v>
      </c>
      <c r="DY81" s="137">
        <f>ROUND(EK81 / EK$3, 7)</f>
        <v>9.6899999999999997E-5</v>
      </c>
      <c r="DZ81" s="137"/>
      <c r="EA81" s="137">
        <f t="shared" si="76"/>
        <v>0</v>
      </c>
      <c r="EB81" s="137">
        <f t="shared" si="60"/>
        <v>1.9E-6</v>
      </c>
      <c r="ED81" s="64">
        <f t="shared" si="113"/>
        <v>146</v>
      </c>
      <c r="EE81" s="137">
        <f>FC81 * EQ81</f>
        <v>3.0437253844947578E-4</v>
      </c>
      <c r="EF81" s="137">
        <f>FD81 * ER81</f>
        <v>3.8763380833631166E-5</v>
      </c>
      <c r="EG81" s="137">
        <f>FE81 * ES81</f>
        <v>2.5745467210182728E-5</v>
      </c>
      <c r="EH81" s="137">
        <f>FF81 * ET81</f>
        <v>0</v>
      </c>
      <c r="EI81" s="137">
        <f>FG81 * EU81</f>
        <v>0</v>
      </c>
      <c r="EJ81" s="137">
        <f>FH81 * EV81</f>
        <v>7.077651420555474E-4</v>
      </c>
      <c r="EK81" s="137">
        <f>FI81 * EW81</f>
        <v>1.9188047461928941E-4</v>
      </c>
      <c r="EL81" s="137"/>
      <c r="EM81" s="137">
        <f>FJ81 * EY81</f>
        <v>6.5303004783399306E-6</v>
      </c>
      <c r="EN81" s="137">
        <f>FK81 * EZ81</f>
        <v>2.0043249198615927E-3</v>
      </c>
      <c r="EP81" s="64">
        <f t="shared" si="114"/>
        <v>146</v>
      </c>
      <c r="EQ81" s="131">
        <f>IFERROR('TLF GC - r0'!CQ81 / 'TLF GC - r0'!CP81, EQ82)</f>
        <v>0.90318260667500228</v>
      </c>
      <c r="ER81" s="131">
        <f>IFERROR('TLF GC - r0'!CS81 / 'TLF GC - r0'!CR81, ER82)</f>
        <v>1.3051643378326991</v>
      </c>
      <c r="ES81" s="131">
        <f>IFERROR('TLF GC - r0'!CU81 / 'TLF GC - r0'!CT81, ES82)</f>
        <v>0.81731641937088029</v>
      </c>
      <c r="ET81" s="131">
        <f>IFERROR('TLF GC - r0'!CW81 / 'TLF GC - r0'!CV81, ET82)</f>
        <v>0</v>
      </c>
      <c r="EU81" s="131">
        <f>IFERROR('TLF GC - r0'!CY81 / 'TLF GC - r0'!CX81, EU82)</f>
        <v>0</v>
      </c>
      <c r="EV81" s="131">
        <f>IFERROR('TLF GC - r0'!DA81 / 'TLF GC - r0'!CZ81, EV82)</f>
        <v>1.6262985800908718</v>
      </c>
      <c r="EW81" s="131">
        <f>IFERROR('TLF GC - r0'!DC81 / 'TLF GC - r0'!DB81, EW82)</f>
        <v>1.7443679510844492</v>
      </c>
      <c r="EX81" s="131"/>
      <c r="EY81" s="131">
        <f>IFERROR('TLF GC - r0'!DE81 / 'TLF GC - r0'!DD81, EY82)</f>
        <v>0.18604844667635131</v>
      </c>
      <c r="EZ81" s="131">
        <f>IFERROR('TLF GC - r0'!DG81 / 'TLF GC - r0'!DF81, EZ82)</f>
        <v>0.5803245468358309</v>
      </c>
      <c r="FB81" s="132">
        <f>'FF - r0'!A81</f>
        <v>146</v>
      </c>
      <c r="FC81" s="130">
        <f>'FF - r0'!B81</f>
        <v>3.3700000000000001E-4</v>
      </c>
      <c r="FD81" s="130">
        <f>'FF - r0'!C81</f>
        <v>2.97E-5</v>
      </c>
      <c r="FE81" s="130">
        <f>'FF - r0'!D81</f>
        <v>3.15E-5</v>
      </c>
      <c r="FF81" s="130">
        <f>'FF - r0'!E81</f>
        <v>0</v>
      </c>
      <c r="FG81" s="130">
        <f>'FF - r0'!F81</f>
        <v>0</v>
      </c>
      <c r="FH81" s="130">
        <f>'FF - r0'!G81</f>
        <v>4.3520000000000001E-4</v>
      </c>
      <c r="FI81" s="130">
        <f>'FF - r0'!H81</f>
        <v>1.1E-4</v>
      </c>
      <c r="FJ81" s="130">
        <f>'FF - r0'!I81</f>
        <v>3.5099999999999999E-5</v>
      </c>
      <c r="FK81" s="130">
        <f>'FF - r0'!J81</f>
        <v>3.4537999999999999E-3</v>
      </c>
      <c r="FL81" s="130">
        <f>'FF - r0'!K81</f>
        <v>3.9789999999999999E-3</v>
      </c>
    </row>
    <row r="82" spans="1:168" x14ac:dyDescent="0.45">
      <c r="A82" s="63">
        <f t="shared" si="99"/>
        <v>148</v>
      </c>
      <c r="B82" s="137">
        <f t="shared" si="100"/>
        <v>3.3379999999999998E-4</v>
      </c>
      <c r="C82" s="137">
        <f t="shared" si="77"/>
        <v>3.1000000000000001E-5</v>
      </c>
      <c r="D82" s="137">
        <f t="shared" si="78"/>
        <v>2.5199999999999999E-5</v>
      </c>
      <c r="E82" s="137">
        <f t="shared" si="79"/>
        <v>0</v>
      </c>
      <c r="F82" s="137">
        <f t="shared" si="80"/>
        <v>0</v>
      </c>
      <c r="G82" s="137">
        <f t="shared" si="81"/>
        <v>4.9999999999999998E-7</v>
      </c>
      <c r="H82" s="137">
        <f t="shared" si="82"/>
        <v>9.1000000000000003E-5</v>
      </c>
      <c r="I82" s="138"/>
      <c r="J82" s="138">
        <f t="shared" si="83"/>
        <v>148</v>
      </c>
      <c r="K82" s="138">
        <f t="shared" si="84"/>
        <v>3.057E-4</v>
      </c>
      <c r="BX82" s="64">
        <f t="shared" si="101"/>
        <v>148</v>
      </c>
      <c r="BY82" s="122">
        <f>B82</f>
        <v>3.3379999999999998E-4</v>
      </c>
      <c r="BZ82" s="122">
        <f t="shared" si="85"/>
        <v>3.3379999999999998E-4</v>
      </c>
      <c r="CA82" s="122">
        <f t="shared" si="86"/>
        <v>3.235E-4</v>
      </c>
      <c r="CB82" s="129">
        <f>C82</f>
        <v>3.1000000000000001E-5</v>
      </c>
      <c r="CC82" s="122">
        <f t="shared" si="87"/>
        <v>3.1000000000000001E-5</v>
      </c>
      <c r="CD82" s="122">
        <f t="shared" si="88"/>
        <v>2.9099999999999999E-5</v>
      </c>
      <c r="CE82" s="129">
        <f>D82</f>
        <v>2.5199999999999999E-5</v>
      </c>
      <c r="CF82" s="122">
        <f t="shared" si="89"/>
        <v>2.5199999999999999E-5</v>
      </c>
      <c r="CG82" s="122">
        <f t="shared" si="90"/>
        <v>3.1099999999999997E-5</v>
      </c>
      <c r="CH82" s="129">
        <f>E82</f>
        <v>0</v>
      </c>
      <c r="CI82" s="122">
        <f t="shared" si="91"/>
        <v>0</v>
      </c>
      <c r="CJ82" s="122">
        <f t="shared" si="92"/>
        <v>0</v>
      </c>
      <c r="CK82" s="129">
        <f>F82</f>
        <v>0</v>
      </c>
      <c r="CL82" s="122">
        <f t="shared" si="93"/>
        <v>0</v>
      </c>
      <c r="CM82" s="122">
        <f t="shared" si="94"/>
        <v>0</v>
      </c>
      <c r="CN82" s="129">
        <f>G82</f>
        <v>4.9999999999999998E-7</v>
      </c>
      <c r="CO82" s="122">
        <f t="shared" si="95"/>
        <v>4.9999999999999998E-7</v>
      </c>
      <c r="CP82" s="122">
        <f t="shared" si="96"/>
        <v>4.1560000000000002E-4</v>
      </c>
      <c r="CQ82" s="129">
        <f>H82</f>
        <v>9.1000000000000003E-5</v>
      </c>
      <c r="CR82" s="122">
        <f t="shared" si="97"/>
        <v>9.1000000000000003E-5</v>
      </c>
      <c r="CS82" s="122">
        <f t="shared" si="98"/>
        <v>1.0950000000000001E-4</v>
      </c>
      <c r="CT82" s="141">
        <f>J82</f>
        <v>148</v>
      </c>
      <c r="CU82" s="122">
        <f t="shared" si="115"/>
        <v>0</v>
      </c>
      <c r="CV82" s="122">
        <f t="shared" si="116"/>
        <v>3.0885000000000001E-3</v>
      </c>
      <c r="CW82" s="141">
        <f>K82</f>
        <v>3.057E-4</v>
      </c>
      <c r="CX82" s="122">
        <f>B82</f>
        <v>3.3379999999999998E-4</v>
      </c>
      <c r="CY82" s="122">
        <f t="shared" si="117"/>
        <v>3.7818000000000001E-3</v>
      </c>
      <c r="DF82" s="64">
        <f t="shared" si="102"/>
        <v>148</v>
      </c>
      <c r="DG82" s="137">
        <f t="shared" si="103"/>
        <v>3.3379999999999998E-4</v>
      </c>
      <c r="DH82" s="137">
        <f t="shared" si="104"/>
        <v>3.1000000000000001E-5</v>
      </c>
      <c r="DI82" s="137">
        <f t="shared" si="105"/>
        <v>2.5199999999999999E-5</v>
      </c>
      <c r="DJ82" s="137">
        <f t="shared" si="106"/>
        <v>0</v>
      </c>
      <c r="DK82" s="137">
        <f t="shared" si="107"/>
        <v>0</v>
      </c>
      <c r="DL82" s="137">
        <f t="shared" si="108"/>
        <v>4.9999999999999998E-7</v>
      </c>
      <c r="DM82" s="137">
        <f t="shared" si="109"/>
        <v>9.1000000000000003E-5</v>
      </c>
      <c r="DN82" s="137"/>
      <c r="DO82" s="137">
        <f t="shared" si="110"/>
        <v>148</v>
      </c>
      <c r="DP82" s="137">
        <f t="shared" si="111"/>
        <v>3.0566639336003162E-4</v>
      </c>
      <c r="DQ82" s="32"/>
      <c r="DR82" s="64">
        <f t="shared" si="112"/>
        <v>148</v>
      </c>
      <c r="DS82" s="137">
        <f>ROUND(EE82 / EE$3, 7)</f>
        <v>3.3379999999999998E-4</v>
      </c>
      <c r="DT82" s="137">
        <f>ROUND(EF82 / EF$3, 7)</f>
        <v>3.1000000000000001E-5</v>
      </c>
      <c r="DU82" s="137">
        <f>ROUND(EG82 / EG$3, 7)</f>
        <v>2.5199999999999999E-5</v>
      </c>
      <c r="DV82" s="137">
        <f>ROUND(EH82 / EH$3, 7)</f>
        <v>0</v>
      </c>
      <c r="DW82" s="137">
        <f>ROUND(EI82 / EI$3, 7)</f>
        <v>0</v>
      </c>
      <c r="DX82" s="137">
        <f>ROUND(EJ82 / EJ$3, 7)</f>
        <v>4.9999999999999998E-7</v>
      </c>
      <c r="DY82" s="137">
        <f>ROUND(EK82 / EK$3, 7)</f>
        <v>9.1000000000000003E-5</v>
      </c>
      <c r="DZ82" s="137"/>
      <c r="EA82" s="137">
        <f t="shared" si="76"/>
        <v>0</v>
      </c>
      <c r="EB82" s="137">
        <f t="shared" si="60"/>
        <v>1.9E-6</v>
      </c>
      <c r="ED82" s="64">
        <f t="shared" si="113"/>
        <v>148</v>
      </c>
      <c r="EE82" s="137">
        <f>FC82 * EQ82</f>
        <v>3.0566639336003162E-4</v>
      </c>
      <c r="EF82" s="137">
        <f>FD82 * ER82</f>
        <v>3.7252948704032117E-5</v>
      </c>
      <c r="EG82" s="137">
        <f>FE82 * ES82</f>
        <v>2.6033178124798287E-5</v>
      </c>
      <c r="EH82" s="137">
        <f>FF82 * ET82</f>
        <v>0</v>
      </c>
      <c r="EI82" s="137">
        <f>FG82 * EU82</f>
        <v>0</v>
      </c>
      <c r="EJ82" s="137">
        <f>FH82 * EV82</f>
        <v>3.4356915700628211E-4</v>
      </c>
      <c r="EK82" s="137">
        <f>FI82 * EW82</f>
        <v>1.8023183329456897E-4</v>
      </c>
      <c r="EL82" s="137"/>
      <c r="EM82" s="137">
        <f>FJ82 * EY82</f>
        <v>5.8347807758239156E-6</v>
      </c>
      <c r="EN82" s="137">
        <f>FK82 * EZ82</f>
        <v>2.0290858689019664E-3</v>
      </c>
      <c r="EP82" s="64">
        <f t="shared" si="114"/>
        <v>148</v>
      </c>
      <c r="EQ82" s="131">
        <f>IFERROR('TLF GC - r0'!CQ82 / 'TLF GC - r0'!CP82, EQ83)</f>
        <v>0.94487293156114871</v>
      </c>
      <c r="ER82" s="131">
        <f>IFERROR('TLF GC - r0'!CS82 / 'TLF GC - r0'!CR82, ER83)</f>
        <v>1.2801700585578049</v>
      </c>
      <c r="ES82" s="131">
        <f>IFERROR('TLF GC - r0'!CU82 / 'TLF GC - r0'!CT82, ES83)</f>
        <v>0.83707968246939835</v>
      </c>
      <c r="ET82" s="131">
        <f>IFERROR('TLF GC - r0'!CW82 / 'TLF GC - r0'!CV82, ET83)</f>
        <v>0</v>
      </c>
      <c r="EU82" s="131">
        <f>IFERROR('TLF GC - r0'!CY82 / 'TLF GC - r0'!CX82, EU83)</f>
        <v>0</v>
      </c>
      <c r="EV82" s="131">
        <f>IFERROR('TLF GC - r0'!DA82 / 'TLF GC - r0'!CZ82, EV83)</f>
        <v>0.82668228346073658</v>
      </c>
      <c r="EW82" s="131">
        <f>IFERROR('TLF GC - r0'!DC82 / 'TLF GC - r0'!DB82, EW83)</f>
        <v>1.6459528154755156</v>
      </c>
      <c r="EX82" s="131"/>
      <c r="EY82" s="131">
        <f>IFERROR('TLF GC - r0'!DE82 / 'TLF GC - r0'!DD82, EY83)</f>
        <v>0.17627736482851711</v>
      </c>
      <c r="EZ82" s="131">
        <f>IFERROR('TLF GC - r0'!DG82 / 'TLF GC - r0'!DF82, EZ83)</f>
        <v>0.65698101631923789</v>
      </c>
      <c r="FB82" s="132">
        <f>'FF - r0'!A82</f>
        <v>148</v>
      </c>
      <c r="FC82" s="130">
        <f>'FF - r0'!B82</f>
        <v>3.235E-4</v>
      </c>
      <c r="FD82" s="130">
        <f>'FF - r0'!C82</f>
        <v>2.9099999999999999E-5</v>
      </c>
      <c r="FE82" s="130">
        <f>'FF - r0'!D82</f>
        <v>3.1099999999999997E-5</v>
      </c>
      <c r="FF82" s="130">
        <f>'FF - r0'!E82</f>
        <v>0</v>
      </c>
      <c r="FG82" s="130">
        <f>'FF - r0'!F82</f>
        <v>0</v>
      </c>
      <c r="FH82" s="130">
        <f>'FF - r0'!G82</f>
        <v>4.1560000000000002E-4</v>
      </c>
      <c r="FI82" s="130">
        <f>'FF - r0'!H82</f>
        <v>1.0950000000000001E-4</v>
      </c>
      <c r="FJ82" s="130">
        <f>'FF - r0'!I82</f>
        <v>3.3099999999999998E-5</v>
      </c>
      <c r="FK82" s="130">
        <f>'FF - r0'!J82</f>
        <v>3.0885000000000001E-3</v>
      </c>
      <c r="FL82" s="130">
        <f>'FF - r0'!K82</f>
        <v>3.7818000000000001E-3</v>
      </c>
    </row>
    <row r="83" spans="1:168" x14ac:dyDescent="0.45">
      <c r="A83" s="63">
        <f t="shared" si="99"/>
        <v>150</v>
      </c>
      <c r="B83" s="137">
        <f t="shared" si="100"/>
        <v>3.4319999999999999E-4</v>
      </c>
      <c r="C83" s="137">
        <f t="shared" si="77"/>
        <v>3.0199999999999999E-5</v>
      </c>
      <c r="D83" s="137">
        <f t="shared" si="78"/>
        <v>1.7900000000000001E-5</v>
      </c>
      <c r="E83" s="137">
        <f t="shared" si="79"/>
        <v>0</v>
      </c>
      <c r="F83" s="137">
        <f t="shared" si="80"/>
        <v>0</v>
      </c>
      <c r="G83" s="137">
        <f t="shared" si="81"/>
        <v>4.9999999999999998E-7</v>
      </c>
      <c r="H83" s="137">
        <f t="shared" si="82"/>
        <v>9.2499999999999999E-5</v>
      </c>
      <c r="I83" s="138"/>
      <c r="J83" s="138">
        <f t="shared" si="83"/>
        <v>150</v>
      </c>
      <c r="K83" s="138">
        <f t="shared" si="84"/>
        <v>3.143E-4</v>
      </c>
      <c r="BX83" s="64">
        <f t="shared" si="101"/>
        <v>150</v>
      </c>
      <c r="BY83" s="122">
        <f>B83</f>
        <v>3.4319999999999999E-4</v>
      </c>
      <c r="BZ83" s="122">
        <f t="shared" si="85"/>
        <v>3.4319999999999999E-4</v>
      </c>
      <c r="CA83" s="122">
        <f t="shared" si="86"/>
        <v>3.099E-4</v>
      </c>
      <c r="CB83" s="129">
        <f>C83</f>
        <v>3.0199999999999999E-5</v>
      </c>
      <c r="CC83" s="122">
        <f t="shared" si="87"/>
        <v>3.0199999999999999E-5</v>
      </c>
      <c r="CD83" s="122">
        <f t="shared" si="88"/>
        <v>2.8399999999999999E-5</v>
      </c>
      <c r="CE83" s="129">
        <f>D83</f>
        <v>1.7900000000000001E-5</v>
      </c>
      <c r="CF83" s="122">
        <f t="shared" si="89"/>
        <v>1.7900000000000001E-5</v>
      </c>
      <c r="CG83" s="122">
        <f t="shared" si="90"/>
        <v>3.0800000000000003E-5</v>
      </c>
      <c r="CH83" s="129">
        <f>E83</f>
        <v>0</v>
      </c>
      <c r="CI83" s="122">
        <f t="shared" si="91"/>
        <v>0</v>
      </c>
      <c r="CJ83" s="122">
        <f t="shared" si="92"/>
        <v>0</v>
      </c>
      <c r="CK83" s="129">
        <f>F83</f>
        <v>0</v>
      </c>
      <c r="CL83" s="122">
        <f t="shared" si="93"/>
        <v>0</v>
      </c>
      <c r="CM83" s="122">
        <f t="shared" si="94"/>
        <v>0</v>
      </c>
      <c r="CN83" s="129">
        <f>G83</f>
        <v>4.9999999999999998E-7</v>
      </c>
      <c r="CO83" s="122">
        <f t="shared" si="95"/>
        <v>4.9999999999999998E-7</v>
      </c>
      <c r="CP83" s="122">
        <f t="shared" si="96"/>
        <v>3.9599999999999998E-4</v>
      </c>
      <c r="CQ83" s="129">
        <f>H83</f>
        <v>9.2499999999999999E-5</v>
      </c>
      <c r="CR83" s="122">
        <f t="shared" si="97"/>
        <v>9.2499999999999999E-5</v>
      </c>
      <c r="CS83" s="122">
        <f t="shared" si="98"/>
        <v>1.089E-4</v>
      </c>
      <c r="CT83" s="141">
        <f>J83</f>
        <v>150</v>
      </c>
      <c r="CU83" s="122">
        <f t="shared" si="115"/>
        <v>0</v>
      </c>
      <c r="CV83" s="122">
        <f t="shared" si="116"/>
        <v>2.7686999999999998E-3</v>
      </c>
      <c r="CW83" s="141">
        <f>K83</f>
        <v>3.143E-4</v>
      </c>
      <c r="CX83" s="122">
        <f>B83</f>
        <v>3.4319999999999999E-4</v>
      </c>
      <c r="CY83" s="122">
        <f t="shared" si="117"/>
        <v>3.6013999999999998E-3</v>
      </c>
      <c r="DF83" s="64">
        <f t="shared" si="102"/>
        <v>150</v>
      </c>
      <c r="DG83" s="137">
        <f t="shared" si="103"/>
        <v>3.4319999999999999E-4</v>
      </c>
      <c r="DH83" s="137">
        <f t="shared" si="104"/>
        <v>3.0199999999999999E-5</v>
      </c>
      <c r="DI83" s="137">
        <f t="shared" si="105"/>
        <v>1.7900000000000001E-5</v>
      </c>
      <c r="DJ83" s="137">
        <f t="shared" si="106"/>
        <v>0</v>
      </c>
      <c r="DK83" s="137">
        <f t="shared" si="107"/>
        <v>0</v>
      </c>
      <c r="DL83" s="137">
        <f t="shared" si="108"/>
        <v>4.9999999999999998E-7</v>
      </c>
      <c r="DM83" s="137">
        <f t="shared" si="109"/>
        <v>9.2499999999999999E-5</v>
      </c>
      <c r="DN83" s="137"/>
      <c r="DO83" s="137">
        <f t="shared" si="110"/>
        <v>150</v>
      </c>
      <c r="DP83" s="137">
        <f t="shared" si="111"/>
        <v>3.1429004554658007E-4</v>
      </c>
      <c r="DQ83" s="32"/>
      <c r="DR83" s="64">
        <f t="shared" si="112"/>
        <v>150</v>
      </c>
      <c r="DS83" s="137">
        <f>ROUND(EE83 / EE$3, 7)</f>
        <v>3.4319999999999999E-4</v>
      </c>
      <c r="DT83" s="137">
        <f>ROUND(EF83 / EF$3, 7)</f>
        <v>3.0199999999999999E-5</v>
      </c>
      <c r="DU83" s="137">
        <f>ROUND(EG83 / EG$3, 7)</f>
        <v>1.7900000000000001E-5</v>
      </c>
      <c r="DV83" s="137">
        <f>ROUND(EH83 / EH$3, 7)</f>
        <v>0</v>
      </c>
      <c r="DW83" s="137">
        <f>ROUND(EI83 / EI$3, 7)</f>
        <v>0</v>
      </c>
      <c r="DX83" s="137">
        <f>ROUND(EJ83 / EJ$3, 7)</f>
        <v>4.9999999999999998E-7</v>
      </c>
      <c r="DY83" s="137">
        <f>ROUND(EK83 / EK$3, 7)</f>
        <v>9.2499999999999999E-5</v>
      </c>
      <c r="DZ83" s="137"/>
      <c r="EA83" s="137">
        <f t="shared" si="76"/>
        <v>0</v>
      </c>
      <c r="EB83" s="137">
        <f t="shared" si="60"/>
        <v>1.3E-6</v>
      </c>
      <c r="ED83" s="64">
        <f t="shared" si="113"/>
        <v>150</v>
      </c>
      <c r="EE83" s="137">
        <f>FC83 * EQ83</f>
        <v>3.1429004554658007E-4</v>
      </c>
      <c r="EF83" s="137">
        <f>FD83 * ER83</f>
        <v>3.6298367816554968E-5</v>
      </c>
      <c r="EG83" s="137">
        <f>FE83 * ES83</f>
        <v>1.8466394360063484E-5</v>
      </c>
      <c r="EH83" s="137">
        <f>FF83 * ET83</f>
        <v>0</v>
      </c>
      <c r="EI83" s="137">
        <f>FG83 * EU83</f>
        <v>0</v>
      </c>
      <c r="EJ83" s="137">
        <f>FH83 * EV83</f>
        <v>3.1611902352407078E-4</v>
      </c>
      <c r="EK83" s="137">
        <f>FI83 * EW83</f>
        <v>1.833023475469268E-4</v>
      </c>
      <c r="EL83" s="137"/>
      <c r="EM83" s="137">
        <f>FJ83 * EY83</f>
        <v>5.0289836591526478E-6</v>
      </c>
      <c r="EN83" s="137">
        <f>FK83 * EZ83</f>
        <v>1.3869180969738489E-3</v>
      </c>
      <c r="EP83" s="64">
        <f t="shared" si="114"/>
        <v>150</v>
      </c>
      <c r="EQ83" s="131">
        <f>IFERROR('TLF GC - r0'!CQ83 / 'TLF GC - r0'!CP83, EQ84)</f>
        <v>1.0141660069266862</v>
      </c>
      <c r="ER83" s="131">
        <f>IFERROR('TLF GC - r0'!CS83 / 'TLF GC - r0'!CR83, ER84)</f>
        <v>1.2781115428364425</v>
      </c>
      <c r="ES83" s="131">
        <f>IFERROR('TLF GC - r0'!CU83 / 'TLF GC - r0'!CT83, ES84)</f>
        <v>0.59955825844361954</v>
      </c>
      <c r="ET83" s="131">
        <f>IFERROR('TLF GC - r0'!CW83 / 'TLF GC - r0'!CV83, ET84)</f>
        <v>0</v>
      </c>
      <c r="EU83" s="131">
        <f>IFERROR('TLF GC - r0'!CY83 / 'TLF GC - r0'!CX83, EU84)</f>
        <v>0</v>
      </c>
      <c r="EV83" s="131">
        <f>IFERROR('TLF GC - r0'!DA83 / 'TLF GC - r0'!CZ83, EV84)</f>
        <v>0.79828036243452216</v>
      </c>
      <c r="EW83" s="131">
        <f>IFERROR('TLF GC - r0'!DC83 / 'TLF GC - r0'!DB83, EW84)</f>
        <v>1.6832171491912469</v>
      </c>
      <c r="EX83" s="131"/>
      <c r="EY83" s="131">
        <f>IFERROR('TLF GC - r0'!DE83 / 'TLF GC - r0'!DD83, EY84)</f>
        <v>0.16170365463513339</v>
      </c>
      <c r="EZ83" s="131">
        <f>IFERROR('TLF GC - r0'!DG83 / 'TLF GC - r0'!DF83, EZ84)</f>
        <v>0.50092754613134283</v>
      </c>
      <c r="FB83" s="132">
        <f>'FF - r0'!A83</f>
        <v>150</v>
      </c>
      <c r="FC83" s="130">
        <f>'FF - r0'!B83</f>
        <v>3.099E-4</v>
      </c>
      <c r="FD83" s="130">
        <f>'FF - r0'!C83</f>
        <v>2.8399999999999999E-5</v>
      </c>
      <c r="FE83" s="130">
        <f>'FF - r0'!D83</f>
        <v>3.0800000000000003E-5</v>
      </c>
      <c r="FF83" s="130">
        <f>'FF - r0'!E83</f>
        <v>0</v>
      </c>
      <c r="FG83" s="130">
        <f>'FF - r0'!F83</f>
        <v>0</v>
      </c>
      <c r="FH83" s="130">
        <f>'FF - r0'!G83</f>
        <v>3.9599999999999998E-4</v>
      </c>
      <c r="FI83" s="130">
        <f>'FF - r0'!H83</f>
        <v>1.089E-4</v>
      </c>
      <c r="FJ83" s="130">
        <f>'FF - r0'!I83</f>
        <v>3.1099999999999997E-5</v>
      </c>
      <c r="FK83" s="130">
        <f>'FF - r0'!J83</f>
        <v>2.7686999999999998E-3</v>
      </c>
      <c r="FL83" s="130">
        <f>'FF - r0'!K83</f>
        <v>3.6013999999999998E-3</v>
      </c>
    </row>
    <row r="84" spans="1:168" x14ac:dyDescent="0.45">
      <c r="A84" s="63">
        <f t="shared" si="99"/>
        <v>152</v>
      </c>
      <c r="B84" s="137">
        <f t="shared" si="100"/>
        <v>3.3530000000000002E-4</v>
      </c>
      <c r="C84" s="137">
        <f t="shared" si="77"/>
        <v>2.9899999999999998E-5</v>
      </c>
      <c r="D84" s="137">
        <f t="shared" si="78"/>
        <v>1.73E-5</v>
      </c>
      <c r="E84" s="137">
        <f t="shared" si="79"/>
        <v>0</v>
      </c>
      <c r="F84" s="137">
        <f t="shared" si="80"/>
        <v>0</v>
      </c>
      <c r="G84" s="137">
        <f t="shared" si="81"/>
        <v>6.9999999999999997E-7</v>
      </c>
      <c r="H84" s="137">
        <f t="shared" si="82"/>
        <v>9.5000000000000005E-5</v>
      </c>
      <c r="I84" s="138"/>
      <c r="J84" s="138">
        <f t="shared" si="83"/>
        <v>152</v>
      </c>
      <c r="K84" s="138">
        <f t="shared" si="84"/>
        <v>3.0699999999999998E-4</v>
      </c>
      <c r="BX84" s="64">
        <f t="shared" si="101"/>
        <v>152</v>
      </c>
      <c r="BY84" s="122">
        <f>B84</f>
        <v>3.3530000000000002E-4</v>
      </c>
      <c r="BZ84" s="122">
        <f t="shared" si="85"/>
        <v>3.3530000000000002E-4</v>
      </c>
      <c r="CA84" s="122">
        <f t="shared" si="86"/>
        <v>2.9579999999999998E-4</v>
      </c>
      <c r="CB84" s="129">
        <f>C84</f>
        <v>2.9899999999999998E-5</v>
      </c>
      <c r="CC84" s="122">
        <f t="shared" si="87"/>
        <v>2.9899999999999998E-5</v>
      </c>
      <c r="CD84" s="122">
        <f t="shared" si="88"/>
        <v>2.76E-5</v>
      </c>
      <c r="CE84" s="129">
        <f>D84</f>
        <v>1.73E-5</v>
      </c>
      <c r="CF84" s="122">
        <f t="shared" si="89"/>
        <v>1.73E-5</v>
      </c>
      <c r="CG84" s="122">
        <f t="shared" si="90"/>
        <v>3.04E-5</v>
      </c>
      <c r="CH84" s="129">
        <f>E84</f>
        <v>0</v>
      </c>
      <c r="CI84" s="122">
        <f t="shared" si="91"/>
        <v>0</v>
      </c>
      <c r="CJ84" s="122">
        <f t="shared" si="92"/>
        <v>0</v>
      </c>
      <c r="CK84" s="129">
        <f>F84</f>
        <v>0</v>
      </c>
      <c r="CL84" s="122">
        <f t="shared" si="93"/>
        <v>0</v>
      </c>
      <c r="CM84" s="122">
        <f t="shared" si="94"/>
        <v>0</v>
      </c>
      <c r="CN84" s="129">
        <f>G84</f>
        <v>6.9999999999999997E-7</v>
      </c>
      <c r="CO84" s="122">
        <f t="shared" si="95"/>
        <v>6.9999999999999997E-7</v>
      </c>
      <c r="CP84" s="122">
        <f t="shared" si="96"/>
        <v>3.768E-4</v>
      </c>
      <c r="CQ84" s="129">
        <f>H84</f>
        <v>9.5000000000000005E-5</v>
      </c>
      <c r="CR84" s="122">
        <f t="shared" si="97"/>
        <v>9.5000000000000005E-5</v>
      </c>
      <c r="CS84" s="122">
        <f t="shared" si="98"/>
        <v>1.083E-4</v>
      </c>
      <c r="CT84" s="141">
        <f>J84</f>
        <v>152</v>
      </c>
      <c r="CU84" s="122">
        <f t="shared" si="115"/>
        <v>0</v>
      </c>
      <c r="CV84" s="122">
        <f t="shared" si="116"/>
        <v>2.4488999999999999E-3</v>
      </c>
      <c r="CW84" s="141">
        <f>K84</f>
        <v>3.0699999999999998E-4</v>
      </c>
      <c r="CX84" s="122">
        <f>B84</f>
        <v>3.3530000000000002E-4</v>
      </c>
      <c r="CY84" s="122">
        <f t="shared" si="117"/>
        <v>3.4378E-3</v>
      </c>
      <c r="DF84" s="64">
        <f t="shared" si="102"/>
        <v>152</v>
      </c>
      <c r="DG84" s="137">
        <f t="shared" si="103"/>
        <v>3.3530000000000002E-4</v>
      </c>
      <c r="DH84" s="137">
        <f t="shared" si="104"/>
        <v>2.9899999999999998E-5</v>
      </c>
      <c r="DI84" s="137">
        <f t="shared" si="105"/>
        <v>1.73E-5</v>
      </c>
      <c r="DJ84" s="137">
        <f t="shared" si="106"/>
        <v>0</v>
      </c>
      <c r="DK84" s="137">
        <f t="shared" si="107"/>
        <v>0</v>
      </c>
      <c r="DL84" s="137">
        <f t="shared" si="108"/>
        <v>6.9999999999999997E-7</v>
      </c>
      <c r="DM84" s="137">
        <f t="shared" si="109"/>
        <v>9.5000000000000005E-5</v>
      </c>
      <c r="DN84" s="137"/>
      <c r="DO84" s="137">
        <f t="shared" si="110"/>
        <v>152</v>
      </c>
      <c r="DP84" s="137">
        <f t="shared" si="111"/>
        <v>3.0700971712593639E-4</v>
      </c>
      <c r="DQ84" s="32"/>
      <c r="DR84" s="64">
        <f t="shared" si="112"/>
        <v>152</v>
      </c>
      <c r="DS84" s="137">
        <f>ROUND(EE84 / EE$3, 7)</f>
        <v>3.3530000000000002E-4</v>
      </c>
      <c r="DT84" s="137">
        <f>ROUND(EF84 / EF$3, 7)</f>
        <v>2.9899999999999998E-5</v>
      </c>
      <c r="DU84" s="137">
        <f>ROUND(EG84 / EG$3, 7)</f>
        <v>1.73E-5</v>
      </c>
      <c r="DV84" s="137">
        <f>ROUND(EH84 / EH$3, 7)</f>
        <v>0</v>
      </c>
      <c r="DW84" s="137">
        <f>ROUND(EI84 / EI$3, 7)</f>
        <v>0</v>
      </c>
      <c r="DX84" s="137">
        <f>ROUND(EJ84 / EJ$3, 7)</f>
        <v>6.9999999999999997E-7</v>
      </c>
      <c r="DY84" s="137">
        <f>ROUND(EK84 / EK$3, 7)</f>
        <v>9.5000000000000005E-5</v>
      </c>
      <c r="DZ84" s="137"/>
      <c r="EA84" s="137">
        <f t="shared" si="76"/>
        <v>0</v>
      </c>
      <c r="EB84" s="137">
        <f t="shared" si="60"/>
        <v>1.1999999999999999E-6</v>
      </c>
      <c r="ED84" s="64">
        <f t="shared" si="113"/>
        <v>152</v>
      </c>
      <c r="EE84" s="137">
        <f>FC84 * EQ84</f>
        <v>3.0700971712593639E-4</v>
      </c>
      <c r="EF84" s="137">
        <f>FD84 * ER84</f>
        <v>3.5903511488141729E-5</v>
      </c>
      <c r="EG84" s="137">
        <f>FE84 * ES84</f>
        <v>1.7917755285910838E-5</v>
      </c>
      <c r="EH84" s="137">
        <f>FF84 * ET84</f>
        <v>0</v>
      </c>
      <c r="EI84" s="137">
        <f>FG84 * EU84</f>
        <v>0</v>
      </c>
      <c r="EJ84" s="137">
        <f>FH84 * EV84</f>
        <v>4.4984463839099499E-4</v>
      </c>
      <c r="EK84" s="137">
        <f>FI84 * EW84</f>
        <v>1.8829161350973267E-4</v>
      </c>
      <c r="EL84" s="137"/>
      <c r="EM84" s="137">
        <f>FJ84 * EY84</f>
        <v>4.0972324345968457E-6</v>
      </c>
      <c r="EN84" s="137">
        <f>FK84 * EZ84</f>
        <v>1.2374050771010849E-3</v>
      </c>
      <c r="EP84" s="64">
        <f t="shared" si="114"/>
        <v>152</v>
      </c>
      <c r="EQ84" s="131">
        <f>IFERROR('TLF GC - r0'!CQ84 / 'TLF GC - r0'!CP84, EQ85)</f>
        <v>1.0378962715548898</v>
      </c>
      <c r="ER84" s="131">
        <f>IFERROR('TLF GC - r0'!CS84 / 'TLF GC - r0'!CR84, ER85)</f>
        <v>1.3008518655123815</v>
      </c>
      <c r="ES84" s="131">
        <f>IFERROR('TLF GC - r0'!CU84 / 'TLF GC - r0'!CT84, ES85)</f>
        <v>0.58939984493127762</v>
      </c>
      <c r="ET84" s="131">
        <f>IFERROR('TLF GC - r0'!CW84 / 'TLF GC - r0'!CV84, ET85)</f>
        <v>0</v>
      </c>
      <c r="EU84" s="131">
        <f>IFERROR('TLF GC - r0'!CY84 / 'TLF GC - r0'!CX84, EU85)</f>
        <v>0</v>
      </c>
      <c r="EV84" s="131">
        <f>IFERROR('TLF GC - r0'!DA84 / 'TLF GC - r0'!CZ84, EV85)</f>
        <v>1.1938551974283307</v>
      </c>
      <c r="EW84" s="131">
        <f>IFERROR('TLF GC - r0'!DC84 / 'TLF GC - r0'!DB84, EW85)</f>
        <v>1.738611389748224</v>
      </c>
      <c r="EX84" s="131"/>
      <c r="EY84" s="131">
        <f>IFERROR('TLF GC - r0'!DE84 / 'TLF GC - r0'!DD84, EY85)</f>
        <v>0.13612067889026067</v>
      </c>
      <c r="EZ84" s="131">
        <f>IFERROR('TLF GC - r0'!DG84 / 'TLF GC - r0'!DF84, EZ85)</f>
        <v>0.50529016174653307</v>
      </c>
      <c r="FB84" s="132">
        <f>'FF - r0'!A84</f>
        <v>152</v>
      </c>
      <c r="FC84" s="130">
        <f>'FF - r0'!B84</f>
        <v>2.9579999999999998E-4</v>
      </c>
      <c r="FD84" s="130">
        <f>'FF - r0'!C84</f>
        <v>2.76E-5</v>
      </c>
      <c r="FE84" s="130">
        <f>'FF - r0'!D84</f>
        <v>3.04E-5</v>
      </c>
      <c r="FF84" s="130">
        <f>'FF - r0'!E84</f>
        <v>0</v>
      </c>
      <c r="FG84" s="130">
        <f>'FF - r0'!F84</f>
        <v>0</v>
      </c>
      <c r="FH84" s="130">
        <f>'FF - r0'!G84</f>
        <v>3.768E-4</v>
      </c>
      <c r="FI84" s="130">
        <f>'FF - r0'!H84</f>
        <v>1.083E-4</v>
      </c>
      <c r="FJ84" s="130">
        <f>'FF - r0'!I84</f>
        <v>3.01E-5</v>
      </c>
      <c r="FK84" s="130">
        <f>'FF - r0'!J84</f>
        <v>2.4488999999999999E-3</v>
      </c>
      <c r="FL84" s="130">
        <f>'FF - r0'!K84</f>
        <v>3.4378E-3</v>
      </c>
    </row>
    <row r="85" spans="1:168" x14ac:dyDescent="0.45">
      <c r="A85" s="63">
        <f t="shared" si="99"/>
        <v>154</v>
      </c>
      <c r="B85" s="137">
        <f t="shared" si="100"/>
        <v>3.1090000000000002E-4</v>
      </c>
      <c r="C85" s="137">
        <f t="shared" si="77"/>
        <v>2.9600000000000001E-5</v>
      </c>
      <c r="D85" s="137">
        <f t="shared" si="78"/>
        <v>1.45E-5</v>
      </c>
      <c r="E85" s="137">
        <f t="shared" si="79"/>
        <v>0</v>
      </c>
      <c r="F85" s="137">
        <f t="shared" si="80"/>
        <v>0</v>
      </c>
      <c r="G85" s="137">
        <f t="shared" si="81"/>
        <v>3.9999999999999998E-7</v>
      </c>
      <c r="H85" s="137">
        <f t="shared" si="82"/>
        <v>8.2899999999999996E-5</v>
      </c>
      <c r="I85" s="138"/>
      <c r="J85" s="138">
        <f t="shared" si="83"/>
        <v>154</v>
      </c>
      <c r="K85" s="138">
        <f t="shared" si="84"/>
        <v>2.8469999999999998E-4</v>
      </c>
      <c r="BX85" s="64">
        <f t="shared" si="101"/>
        <v>154</v>
      </c>
      <c r="BY85" s="122">
        <f>B85</f>
        <v>3.1090000000000002E-4</v>
      </c>
      <c r="BZ85" s="122">
        <f t="shared" si="85"/>
        <v>3.1090000000000002E-4</v>
      </c>
      <c r="CA85" s="122">
        <f t="shared" si="86"/>
        <v>2.81E-4</v>
      </c>
      <c r="CB85" s="129">
        <f>C85</f>
        <v>2.9600000000000001E-5</v>
      </c>
      <c r="CC85" s="122">
        <f t="shared" si="87"/>
        <v>2.9600000000000001E-5</v>
      </c>
      <c r="CD85" s="122">
        <f t="shared" si="88"/>
        <v>2.6599999999999999E-5</v>
      </c>
      <c r="CE85" s="129">
        <f>D85</f>
        <v>1.45E-5</v>
      </c>
      <c r="CF85" s="122">
        <f t="shared" si="89"/>
        <v>1.45E-5</v>
      </c>
      <c r="CG85" s="122">
        <f t="shared" si="90"/>
        <v>3.0000000000000001E-5</v>
      </c>
      <c r="CH85" s="129">
        <f>E85</f>
        <v>0</v>
      </c>
      <c r="CI85" s="122">
        <f t="shared" si="91"/>
        <v>0</v>
      </c>
      <c r="CJ85" s="122">
        <f t="shared" si="92"/>
        <v>0</v>
      </c>
      <c r="CK85" s="129">
        <f>F85</f>
        <v>0</v>
      </c>
      <c r="CL85" s="122">
        <f t="shared" si="93"/>
        <v>0</v>
      </c>
      <c r="CM85" s="122">
        <f t="shared" si="94"/>
        <v>0</v>
      </c>
      <c r="CN85" s="129">
        <f>G85</f>
        <v>3.9999999999999998E-7</v>
      </c>
      <c r="CO85" s="122">
        <f t="shared" si="95"/>
        <v>3.9999999999999998E-7</v>
      </c>
      <c r="CP85" s="122">
        <f t="shared" si="96"/>
        <v>3.5859999999999999E-4</v>
      </c>
      <c r="CQ85" s="129">
        <f>H85</f>
        <v>8.2899999999999996E-5</v>
      </c>
      <c r="CR85" s="122">
        <f t="shared" si="97"/>
        <v>8.2899999999999996E-5</v>
      </c>
      <c r="CS85" s="122">
        <f t="shared" si="98"/>
        <v>1.078E-4</v>
      </c>
      <c r="CT85" s="141">
        <f>J85</f>
        <v>154</v>
      </c>
      <c r="CU85" s="122">
        <f t="shared" si="115"/>
        <v>0</v>
      </c>
      <c r="CV85" s="122">
        <f t="shared" si="116"/>
        <v>2.1519E-3</v>
      </c>
      <c r="CW85" s="141">
        <f>K85</f>
        <v>2.8469999999999998E-4</v>
      </c>
      <c r="CX85" s="122">
        <f>B85</f>
        <v>3.1090000000000002E-4</v>
      </c>
      <c r="CY85" s="122">
        <f t="shared" si="117"/>
        <v>3.2910000000000001E-3</v>
      </c>
      <c r="DF85" s="64">
        <f t="shared" si="102"/>
        <v>154</v>
      </c>
      <c r="DG85" s="137">
        <f t="shared" si="103"/>
        <v>3.1090000000000002E-4</v>
      </c>
      <c r="DH85" s="137">
        <f t="shared" si="104"/>
        <v>2.9600000000000001E-5</v>
      </c>
      <c r="DI85" s="137">
        <f t="shared" si="105"/>
        <v>1.45E-5</v>
      </c>
      <c r="DJ85" s="137">
        <f t="shared" si="106"/>
        <v>0</v>
      </c>
      <c r="DK85" s="137">
        <f t="shared" si="107"/>
        <v>0</v>
      </c>
      <c r="DL85" s="137">
        <f t="shared" si="108"/>
        <v>3.9999999999999998E-7</v>
      </c>
      <c r="DM85" s="137">
        <f t="shared" si="109"/>
        <v>8.2899999999999996E-5</v>
      </c>
      <c r="DN85" s="137"/>
      <c r="DO85" s="137">
        <f t="shared" si="110"/>
        <v>154</v>
      </c>
      <c r="DP85" s="137">
        <f t="shared" si="111"/>
        <v>2.8465386792131696E-4</v>
      </c>
      <c r="DQ85" s="32"/>
      <c r="DR85" s="64">
        <f t="shared" si="112"/>
        <v>154</v>
      </c>
      <c r="DS85" s="137">
        <f>ROUND(EE85 / EE$3, 7)</f>
        <v>3.1090000000000002E-4</v>
      </c>
      <c r="DT85" s="137">
        <f>ROUND(EF85 / EF$3, 7)</f>
        <v>2.9600000000000001E-5</v>
      </c>
      <c r="DU85" s="137">
        <f>ROUND(EG85 / EG$3, 7)</f>
        <v>1.45E-5</v>
      </c>
      <c r="DV85" s="137">
        <f>ROUND(EH85 / EH$3, 7)</f>
        <v>0</v>
      </c>
      <c r="DW85" s="137">
        <f>ROUND(EI85 / EI$3, 7)</f>
        <v>0</v>
      </c>
      <c r="DX85" s="137">
        <f>ROUND(EJ85 / EJ$3, 7)</f>
        <v>3.9999999999999998E-7</v>
      </c>
      <c r="DY85" s="137">
        <f>ROUND(EK85 / EK$3, 7)</f>
        <v>8.2899999999999996E-5</v>
      </c>
      <c r="DZ85" s="137"/>
      <c r="EA85" s="137">
        <f t="shared" si="76"/>
        <v>0</v>
      </c>
      <c r="EB85" s="137">
        <f t="shared" si="60"/>
        <v>7.9999999999999996E-7</v>
      </c>
      <c r="ED85" s="64">
        <f t="shared" si="113"/>
        <v>154</v>
      </c>
      <c r="EE85" s="137">
        <f>FC85 * EQ85</f>
        <v>2.8465386792131696E-4</v>
      </c>
      <c r="EF85" s="137">
        <f>FD85 * ER85</f>
        <v>3.5563790500446058E-5</v>
      </c>
      <c r="EG85" s="137">
        <f>FE85 * ES85</f>
        <v>1.498368539237801E-5</v>
      </c>
      <c r="EH85" s="137">
        <f>FF85 * ET85</f>
        <v>0</v>
      </c>
      <c r="EI85" s="137">
        <f>FG85 * EU85</f>
        <v>0</v>
      </c>
      <c r="EJ85" s="137">
        <f>FH85 * EV85</f>
        <v>2.6762582806371028E-4</v>
      </c>
      <c r="EK85" s="137">
        <f>FI85 * EW85</f>
        <v>1.6430074835274618E-4</v>
      </c>
      <c r="EL85" s="137"/>
      <c r="EM85" s="137">
        <f>FJ85 * EY85</f>
        <v>3.6090750005814625E-6</v>
      </c>
      <c r="EN85" s="137">
        <f>FK85 * EZ85</f>
        <v>8.9948411037187427E-4</v>
      </c>
      <c r="EP85" s="64">
        <f t="shared" si="114"/>
        <v>154</v>
      </c>
      <c r="EQ85" s="131">
        <f>IFERROR('TLF GC - r0'!CQ85 / 'TLF GC - r0'!CP85, EQ86)</f>
        <v>1.0130030886879606</v>
      </c>
      <c r="ER85" s="131">
        <f>IFERROR('TLF GC - r0'!CS85 / 'TLF GC - r0'!CR85, ER86)</f>
        <v>1.336984605279927</v>
      </c>
      <c r="ES85" s="131">
        <f>IFERROR('TLF GC - r0'!CU85 / 'TLF GC - r0'!CT85, ES86)</f>
        <v>0.49945617974593365</v>
      </c>
      <c r="ET85" s="131">
        <f>IFERROR('TLF GC - r0'!CW85 / 'TLF GC - r0'!CV85, ET86)</f>
        <v>0</v>
      </c>
      <c r="EU85" s="131">
        <f>IFERROR('TLF GC - r0'!CY85 / 'TLF GC - r0'!CX85, EU86)</f>
        <v>0</v>
      </c>
      <c r="EV85" s="131">
        <f>IFERROR('TLF GC - r0'!DA85 / 'TLF GC - r0'!CZ85, EV86)</f>
        <v>0.74630738444983347</v>
      </c>
      <c r="EW85" s="131">
        <f>IFERROR('TLF GC - r0'!DC85 / 'TLF GC - r0'!DB85, EW86)</f>
        <v>1.5241256804521908</v>
      </c>
      <c r="EX85" s="131"/>
      <c r="EY85" s="131">
        <f>IFERROR('TLF GC - r0'!DE85 / 'TLF GC - r0'!DD85, EY86)</f>
        <v>0.1240231958962702</v>
      </c>
      <c r="EZ85" s="131">
        <f>IFERROR('TLF GC - r0'!DG85 / 'TLF GC - r0'!DF85, EZ86)</f>
        <v>0.41799531129321726</v>
      </c>
      <c r="FB85" s="132">
        <f>'FF - r0'!A85</f>
        <v>154</v>
      </c>
      <c r="FC85" s="130">
        <f>'FF - r0'!B85</f>
        <v>2.81E-4</v>
      </c>
      <c r="FD85" s="130">
        <f>'FF - r0'!C85</f>
        <v>2.6599999999999999E-5</v>
      </c>
      <c r="FE85" s="130">
        <f>'FF - r0'!D85</f>
        <v>3.0000000000000001E-5</v>
      </c>
      <c r="FF85" s="130">
        <f>'FF - r0'!E85</f>
        <v>0</v>
      </c>
      <c r="FG85" s="130">
        <f>'FF - r0'!F85</f>
        <v>0</v>
      </c>
      <c r="FH85" s="130">
        <f>'FF - r0'!G85</f>
        <v>3.5859999999999999E-4</v>
      </c>
      <c r="FI85" s="130">
        <f>'FF - r0'!H85</f>
        <v>1.078E-4</v>
      </c>
      <c r="FJ85" s="130">
        <f>'FF - r0'!I85</f>
        <v>2.9099999999999999E-5</v>
      </c>
      <c r="FK85" s="130">
        <f>'FF - r0'!J85</f>
        <v>2.1519E-3</v>
      </c>
      <c r="FL85" s="130">
        <f>'FF - r0'!K85</f>
        <v>3.2910000000000001E-3</v>
      </c>
    </row>
    <row r="86" spans="1:168" x14ac:dyDescent="0.45">
      <c r="A86" s="63">
        <f t="shared" si="99"/>
        <v>156</v>
      </c>
      <c r="B86" s="137">
        <f t="shared" si="100"/>
        <v>3.0939999999999999E-4</v>
      </c>
      <c r="C86" s="137">
        <f t="shared" si="77"/>
        <v>3.0899999999999999E-5</v>
      </c>
      <c r="D86" s="137">
        <f t="shared" si="78"/>
        <v>1.2099999999999999E-5</v>
      </c>
      <c r="E86" s="137">
        <f t="shared" si="79"/>
        <v>0</v>
      </c>
      <c r="F86" s="137">
        <f t="shared" si="80"/>
        <v>0</v>
      </c>
      <c r="G86" s="137">
        <f t="shared" si="81"/>
        <v>4.9999999999999998E-7</v>
      </c>
      <c r="H86" s="137">
        <f t="shared" si="82"/>
        <v>9.2E-5</v>
      </c>
      <c r="I86" s="138"/>
      <c r="J86" s="138">
        <f t="shared" si="83"/>
        <v>156</v>
      </c>
      <c r="K86" s="138">
        <f t="shared" si="84"/>
        <v>2.833E-4</v>
      </c>
      <c r="BX86" s="64">
        <f t="shared" si="101"/>
        <v>156</v>
      </c>
      <c r="BY86" s="122">
        <f>B86</f>
        <v>3.0939999999999999E-4</v>
      </c>
      <c r="BZ86" s="122">
        <f t="shared" si="85"/>
        <v>3.0939999999999999E-4</v>
      </c>
      <c r="CA86" s="122">
        <f t="shared" si="86"/>
        <v>2.656E-4</v>
      </c>
      <c r="CB86" s="129">
        <f>C86</f>
        <v>3.0899999999999999E-5</v>
      </c>
      <c r="CC86" s="122">
        <f t="shared" si="87"/>
        <v>3.0899999999999999E-5</v>
      </c>
      <c r="CD86" s="122">
        <f t="shared" si="88"/>
        <v>2.55E-5</v>
      </c>
      <c r="CE86" s="129">
        <f>D86</f>
        <v>1.2099999999999999E-5</v>
      </c>
      <c r="CF86" s="122">
        <f t="shared" si="89"/>
        <v>1.2099999999999999E-5</v>
      </c>
      <c r="CG86" s="122">
        <f t="shared" si="90"/>
        <v>2.97E-5</v>
      </c>
      <c r="CH86" s="129">
        <f>E86</f>
        <v>0</v>
      </c>
      <c r="CI86" s="122">
        <f t="shared" si="91"/>
        <v>0</v>
      </c>
      <c r="CJ86" s="122">
        <f t="shared" si="92"/>
        <v>0</v>
      </c>
      <c r="CK86" s="129">
        <f>F86</f>
        <v>0</v>
      </c>
      <c r="CL86" s="122">
        <f t="shared" si="93"/>
        <v>0</v>
      </c>
      <c r="CM86" s="122">
        <f t="shared" si="94"/>
        <v>0</v>
      </c>
      <c r="CN86" s="129">
        <f>G86</f>
        <v>4.9999999999999998E-7</v>
      </c>
      <c r="CO86" s="122">
        <f t="shared" si="95"/>
        <v>4.9999999999999998E-7</v>
      </c>
      <c r="CP86" s="122">
        <f t="shared" si="96"/>
        <v>3.4190000000000002E-4</v>
      </c>
      <c r="CQ86" s="129">
        <f>H86</f>
        <v>9.2E-5</v>
      </c>
      <c r="CR86" s="122">
        <f t="shared" si="97"/>
        <v>9.2E-5</v>
      </c>
      <c r="CS86" s="122">
        <f t="shared" si="98"/>
        <v>1.072E-4</v>
      </c>
      <c r="CT86" s="141">
        <f>J86</f>
        <v>156</v>
      </c>
      <c r="CU86" s="122">
        <f t="shared" si="115"/>
        <v>0</v>
      </c>
      <c r="CV86" s="122">
        <f t="shared" si="116"/>
        <v>1.8822000000000001E-3</v>
      </c>
      <c r="CW86" s="141">
        <f>K86</f>
        <v>2.833E-4</v>
      </c>
      <c r="CX86" s="122">
        <f>B86</f>
        <v>3.0939999999999999E-4</v>
      </c>
      <c r="CY86" s="122">
        <f t="shared" si="117"/>
        <v>3.1611E-3</v>
      </c>
      <c r="DF86" s="64">
        <f t="shared" si="102"/>
        <v>156</v>
      </c>
      <c r="DG86" s="137">
        <f t="shared" si="103"/>
        <v>3.0939999999999999E-4</v>
      </c>
      <c r="DH86" s="137">
        <f t="shared" si="104"/>
        <v>3.0899999999999999E-5</v>
      </c>
      <c r="DI86" s="137">
        <f t="shared" si="105"/>
        <v>1.2099999999999999E-5</v>
      </c>
      <c r="DJ86" s="137">
        <f t="shared" si="106"/>
        <v>0</v>
      </c>
      <c r="DK86" s="137">
        <f t="shared" si="107"/>
        <v>0</v>
      </c>
      <c r="DL86" s="137">
        <f t="shared" si="108"/>
        <v>4.9999999999999998E-7</v>
      </c>
      <c r="DM86" s="137">
        <f t="shared" si="109"/>
        <v>9.2E-5</v>
      </c>
      <c r="DN86" s="137"/>
      <c r="DO86" s="137">
        <f t="shared" si="110"/>
        <v>156</v>
      </c>
      <c r="DP86" s="137">
        <f t="shared" si="111"/>
        <v>2.8325803821910935E-4</v>
      </c>
      <c r="DQ86" s="32"/>
      <c r="DR86" s="64">
        <f t="shared" si="112"/>
        <v>156</v>
      </c>
      <c r="DS86" s="137">
        <f>ROUND(EE86 / EE$3, 7)</f>
        <v>3.0939999999999999E-4</v>
      </c>
      <c r="DT86" s="137">
        <f>ROUND(EF86 / EF$3, 7)</f>
        <v>3.0899999999999999E-5</v>
      </c>
      <c r="DU86" s="137">
        <f>ROUND(EG86 / EG$3, 7)</f>
        <v>1.2099999999999999E-5</v>
      </c>
      <c r="DV86" s="137">
        <f>ROUND(EH86 / EH$3, 7)</f>
        <v>0</v>
      </c>
      <c r="DW86" s="137">
        <f>ROUND(EI86 / EI$3, 7)</f>
        <v>0</v>
      </c>
      <c r="DX86" s="137">
        <f>ROUND(EJ86 / EJ$3, 7)</f>
        <v>4.9999999999999998E-7</v>
      </c>
      <c r="DY86" s="137">
        <f>ROUND(EK86 / EK$3, 7)</f>
        <v>9.2E-5</v>
      </c>
      <c r="DZ86" s="137"/>
      <c r="EA86" s="137">
        <f t="shared" si="76"/>
        <v>0</v>
      </c>
      <c r="EB86" s="137">
        <f t="shared" si="60"/>
        <v>7.9999999999999996E-7</v>
      </c>
      <c r="ED86" s="64">
        <f t="shared" si="113"/>
        <v>156</v>
      </c>
      <c r="EE86" s="137">
        <f>FC86 * EQ86</f>
        <v>2.8325803821910935E-4</v>
      </c>
      <c r="EF86" s="137">
        <f>FD86 * ER86</f>
        <v>3.7127638429888178E-5</v>
      </c>
      <c r="EG86" s="137">
        <f>FE86 * ES86</f>
        <v>1.251320336999572E-5</v>
      </c>
      <c r="EH86" s="137">
        <f>FF86 * ET86</f>
        <v>0</v>
      </c>
      <c r="EI86" s="137">
        <f>FG86 * EU86</f>
        <v>0</v>
      </c>
      <c r="EJ86" s="137">
        <f>FH86 * EV86</f>
        <v>3.0138832177496424E-4</v>
      </c>
      <c r="EK86" s="137">
        <f>FI86 * EW86</f>
        <v>1.8229219561470217E-4</v>
      </c>
      <c r="EL86" s="137"/>
      <c r="EM86" s="137">
        <f>FJ86 * EY86</f>
        <v>3.1242003955078703E-6</v>
      </c>
      <c r="EN86" s="137">
        <f>FK86 * EZ86</f>
        <v>8.4652923956340584E-4</v>
      </c>
      <c r="EP86" s="64">
        <f t="shared" si="114"/>
        <v>156</v>
      </c>
      <c r="EQ86" s="131">
        <f>IFERROR('TLF GC - r0'!CQ86 / 'TLF GC - r0'!CP86, EQ87)</f>
        <v>1.0664835776321888</v>
      </c>
      <c r="ER86" s="131">
        <f>IFERROR('TLF GC - r0'!CS86 / 'TLF GC - r0'!CR86, ER87)</f>
        <v>1.4559858207799286</v>
      </c>
      <c r="ES86" s="131">
        <f>IFERROR('TLF GC - r0'!CU86 / 'TLF GC - r0'!CT86, ES87)</f>
        <v>0.42131997878773469</v>
      </c>
      <c r="ET86" s="131">
        <f>IFERROR('TLF GC - r0'!CW86 / 'TLF GC - r0'!CV86, ET87)</f>
        <v>0</v>
      </c>
      <c r="EU86" s="131">
        <f>IFERROR('TLF GC - r0'!CY86 / 'TLF GC - r0'!CX86, EU87)</f>
        <v>0</v>
      </c>
      <c r="EV86" s="131">
        <f>IFERROR('TLF GC - r0'!DA86 / 'TLF GC - r0'!CZ86, EV87)</f>
        <v>0.88151015435789482</v>
      </c>
      <c r="EW86" s="131">
        <f>IFERROR('TLF GC - r0'!DC86 / 'TLF GC - r0'!DB86, EW87)</f>
        <v>1.7004868993908784</v>
      </c>
      <c r="EX86" s="131"/>
      <c r="EY86" s="131">
        <f>IFERROR('TLF GC - r0'!DE86 / 'TLF GC - r0'!DD86, EY87)</f>
        <v>0.11118150873693489</v>
      </c>
      <c r="EZ86" s="131">
        <f>IFERROR('TLF GC - r0'!DG86 / 'TLF GC - r0'!DF86, EZ87)</f>
        <v>0.44975520112815098</v>
      </c>
      <c r="FB86" s="132">
        <f>'FF - r0'!A86</f>
        <v>156</v>
      </c>
      <c r="FC86" s="130">
        <f>'FF - r0'!B86</f>
        <v>2.656E-4</v>
      </c>
      <c r="FD86" s="130">
        <f>'FF - r0'!C86</f>
        <v>2.55E-5</v>
      </c>
      <c r="FE86" s="130">
        <f>'FF - r0'!D86</f>
        <v>2.97E-5</v>
      </c>
      <c r="FF86" s="130">
        <f>'FF - r0'!E86</f>
        <v>0</v>
      </c>
      <c r="FG86" s="130">
        <f>'FF - r0'!F86</f>
        <v>0</v>
      </c>
      <c r="FH86" s="130">
        <f>'FF - r0'!G86</f>
        <v>3.4190000000000002E-4</v>
      </c>
      <c r="FI86" s="130">
        <f>'FF - r0'!H86</f>
        <v>1.072E-4</v>
      </c>
      <c r="FJ86" s="130">
        <f>'FF - r0'!I86</f>
        <v>2.8099999999999999E-5</v>
      </c>
      <c r="FK86" s="130">
        <f>'FF - r0'!J86</f>
        <v>1.8822000000000001E-3</v>
      </c>
      <c r="FL86" s="130">
        <f>'FF - r0'!K86</f>
        <v>3.1611E-3</v>
      </c>
    </row>
    <row r="87" spans="1:168" x14ac:dyDescent="0.45">
      <c r="A87" s="63">
        <f t="shared" si="99"/>
        <v>158</v>
      </c>
      <c r="B87" s="137">
        <f t="shared" si="100"/>
        <v>2.966E-4</v>
      </c>
      <c r="C87" s="137">
        <f t="shared" si="77"/>
        <v>3.4999999999999997E-5</v>
      </c>
      <c r="D87" s="137">
        <f t="shared" si="78"/>
        <v>1.36E-5</v>
      </c>
      <c r="E87" s="137">
        <f t="shared" si="79"/>
        <v>0</v>
      </c>
      <c r="F87" s="137">
        <f t="shared" si="80"/>
        <v>0</v>
      </c>
      <c r="G87" s="137">
        <f t="shared" si="81"/>
        <v>2.9999999999999999E-7</v>
      </c>
      <c r="H87" s="137">
        <f t="shared" si="82"/>
        <v>8.5000000000000006E-5</v>
      </c>
      <c r="I87" s="138"/>
      <c r="J87" s="138">
        <f t="shared" si="83"/>
        <v>158</v>
      </c>
      <c r="K87" s="138">
        <f t="shared" si="84"/>
        <v>2.7159999999999999E-4</v>
      </c>
      <c r="BX87" s="64">
        <f t="shared" si="101"/>
        <v>158</v>
      </c>
      <c r="BY87" s="122">
        <f>B87</f>
        <v>2.966E-4</v>
      </c>
      <c r="BZ87" s="122">
        <f t="shared" si="85"/>
        <v>2.966E-4</v>
      </c>
      <c r="CA87" s="122">
        <f t="shared" si="86"/>
        <v>2.498E-4</v>
      </c>
      <c r="CB87" s="129">
        <f>C87</f>
        <v>3.4999999999999997E-5</v>
      </c>
      <c r="CC87" s="122">
        <f t="shared" si="87"/>
        <v>3.4999999999999997E-5</v>
      </c>
      <c r="CD87" s="122">
        <f t="shared" si="88"/>
        <v>2.4300000000000001E-5</v>
      </c>
      <c r="CE87" s="129">
        <f>D87</f>
        <v>1.36E-5</v>
      </c>
      <c r="CF87" s="122">
        <f t="shared" si="89"/>
        <v>1.36E-5</v>
      </c>
      <c r="CG87" s="122">
        <f t="shared" si="90"/>
        <v>2.9300000000000001E-5</v>
      </c>
      <c r="CH87" s="129">
        <f>E87</f>
        <v>0</v>
      </c>
      <c r="CI87" s="122">
        <f t="shared" si="91"/>
        <v>0</v>
      </c>
      <c r="CJ87" s="122">
        <f t="shared" si="92"/>
        <v>0</v>
      </c>
      <c r="CK87" s="129">
        <f>F87</f>
        <v>0</v>
      </c>
      <c r="CL87" s="122">
        <f t="shared" si="93"/>
        <v>0</v>
      </c>
      <c r="CM87" s="122">
        <f t="shared" si="94"/>
        <v>0</v>
      </c>
      <c r="CN87" s="129">
        <f>G87</f>
        <v>2.9999999999999999E-7</v>
      </c>
      <c r="CO87" s="122">
        <f t="shared" si="95"/>
        <v>2.9999999999999999E-7</v>
      </c>
      <c r="CP87" s="122">
        <f t="shared" si="96"/>
        <v>3.2719999999999998E-4</v>
      </c>
      <c r="CQ87" s="129">
        <f>H87</f>
        <v>8.5000000000000006E-5</v>
      </c>
      <c r="CR87" s="122">
        <f t="shared" si="97"/>
        <v>8.5000000000000006E-5</v>
      </c>
      <c r="CS87" s="122">
        <f t="shared" si="98"/>
        <v>1.066E-4</v>
      </c>
      <c r="CT87" s="141">
        <f>J87</f>
        <v>158</v>
      </c>
      <c r="CU87" s="122">
        <f t="shared" si="115"/>
        <v>0</v>
      </c>
      <c r="CV87" s="122">
        <f t="shared" si="116"/>
        <v>1.6443E-3</v>
      </c>
      <c r="CW87" s="141">
        <f>K87</f>
        <v>2.7159999999999999E-4</v>
      </c>
      <c r="CX87" s="122">
        <f>B87</f>
        <v>2.966E-4</v>
      </c>
      <c r="CY87" s="122">
        <f t="shared" si="117"/>
        <v>3.0479000000000001E-3</v>
      </c>
      <c r="DF87" s="64">
        <f t="shared" si="102"/>
        <v>158</v>
      </c>
      <c r="DG87" s="137">
        <f t="shared" si="103"/>
        <v>2.966E-4</v>
      </c>
      <c r="DH87" s="137">
        <f t="shared" si="104"/>
        <v>3.4999999999999997E-5</v>
      </c>
      <c r="DI87" s="137">
        <f t="shared" si="105"/>
        <v>1.36E-5</v>
      </c>
      <c r="DJ87" s="137">
        <f t="shared" si="106"/>
        <v>0</v>
      </c>
      <c r="DK87" s="137">
        <f t="shared" si="107"/>
        <v>0</v>
      </c>
      <c r="DL87" s="137">
        <f t="shared" si="108"/>
        <v>2.9999999999999999E-7</v>
      </c>
      <c r="DM87" s="137">
        <f t="shared" si="109"/>
        <v>8.5000000000000006E-5</v>
      </c>
      <c r="DN87" s="137"/>
      <c r="DO87" s="137">
        <f t="shared" si="110"/>
        <v>158</v>
      </c>
      <c r="DP87" s="137">
        <f t="shared" si="111"/>
        <v>2.7159351121049623E-4</v>
      </c>
      <c r="DQ87" s="32"/>
      <c r="DR87" s="64">
        <f t="shared" si="112"/>
        <v>158</v>
      </c>
      <c r="DS87" s="137">
        <f>ROUND(EE87 / EE$3, 7)</f>
        <v>2.966E-4</v>
      </c>
      <c r="DT87" s="137">
        <f>ROUND(EF87 / EF$3, 7)</f>
        <v>3.4999999999999997E-5</v>
      </c>
      <c r="DU87" s="137">
        <f>ROUND(EG87 / EG$3, 7)</f>
        <v>1.36E-5</v>
      </c>
      <c r="DV87" s="137">
        <f>ROUND(EH87 / EH$3, 7)</f>
        <v>0</v>
      </c>
      <c r="DW87" s="137">
        <f>ROUND(EI87 / EI$3, 7)</f>
        <v>0</v>
      </c>
      <c r="DX87" s="137">
        <f>ROUND(EJ87 / EJ$3, 7)</f>
        <v>2.9999999999999999E-7</v>
      </c>
      <c r="DY87" s="137">
        <f>ROUND(EK87 / EK$3, 7)</f>
        <v>8.5000000000000006E-5</v>
      </c>
      <c r="DZ87" s="137"/>
      <c r="EA87" s="137">
        <f t="shared" si="76"/>
        <v>0</v>
      </c>
      <c r="EB87" s="137">
        <f t="shared" si="60"/>
        <v>5.9999999999999997E-7</v>
      </c>
      <c r="ED87" s="64">
        <f t="shared" si="113"/>
        <v>158</v>
      </c>
      <c r="EE87" s="137">
        <f>FC87 * EQ87</f>
        <v>2.7159351121049623E-4</v>
      </c>
      <c r="EF87" s="137">
        <f>FD87 * ER87</f>
        <v>4.2093328017381898E-5</v>
      </c>
      <c r="EG87" s="137">
        <f>FE87 * ES87</f>
        <v>1.4018061255031834E-5</v>
      </c>
      <c r="EH87" s="137">
        <f>FF87 * ET87</f>
        <v>0</v>
      </c>
      <c r="EI87" s="137">
        <f>FG87 * EU87</f>
        <v>0</v>
      </c>
      <c r="EJ87" s="137">
        <f>FH87 * EV87</f>
        <v>1.8416130905242418E-4</v>
      </c>
      <c r="EK87" s="137">
        <f>FI87 * EW87</f>
        <v>1.6839247430946221E-4</v>
      </c>
      <c r="EL87" s="137"/>
      <c r="EM87" s="137">
        <f>FJ87 * EY87</f>
        <v>2.9122386244165545E-6</v>
      </c>
      <c r="EN87" s="137">
        <f>FK87 * EZ87</f>
        <v>6.790119130553558E-4</v>
      </c>
      <c r="EP87" s="64">
        <f t="shared" si="114"/>
        <v>158</v>
      </c>
      <c r="EQ87" s="131">
        <f>IFERROR('TLF GC - r0'!CQ87 / 'TLF GC - r0'!CP87, EQ88)</f>
        <v>1.0872438399139162</v>
      </c>
      <c r="ER87" s="131">
        <f>IFERROR('TLF GC - r0'!CS87 / 'TLF GC - r0'!CR87, ER88)</f>
        <v>1.7322357208799133</v>
      </c>
      <c r="ES87" s="131">
        <f>IFERROR('TLF GC - r0'!CU87 / 'TLF GC - r0'!CT87, ES88)</f>
        <v>0.47843212474511376</v>
      </c>
      <c r="ET87" s="131">
        <f>IFERROR('TLF GC - r0'!CW87 / 'TLF GC - r0'!CV87, ET88)</f>
        <v>0</v>
      </c>
      <c r="EU87" s="131">
        <f>IFERROR('TLF GC - r0'!CY87 / 'TLF GC - r0'!CX87, EU88)</f>
        <v>0</v>
      </c>
      <c r="EV87" s="131">
        <f>IFERROR('TLF GC - r0'!DA87 / 'TLF GC - r0'!CZ87, EV88)</f>
        <v>0.56284018659053847</v>
      </c>
      <c r="EW87" s="131">
        <f>IFERROR('TLF GC - r0'!DC87 / 'TLF GC - r0'!DB87, EW88)</f>
        <v>1.579666738362685</v>
      </c>
      <c r="EX87" s="131"/>
      <c r="EY87" s="131">
        <f>IFERROR('TLF GC - r0'!DE87 / 'TLF GC - r0'!DD87, EY88)</f>
        <v>0.10746267986776953</v>
      </c>
      <c r="EZ87" s="131">
        <f>IFERROR('TLF GC - r0'!DG87 / 'TLF GC - r0'!DF87, EZ88)</f>
        <v>0.41294892237143815</v>
      </c>
      <c r="FB87" s="132">
        <f>'FF - r0'!A87</f>
        <v>158</v>
      </c>
      <c r="FC87" s="130">
        <f>'FF - r0'!B87</f>
        <v>2.498E-4</v>
      </c>
      <c r="FD87" s="130">
        <f>'FF - r0'!C87</f>
        <v>2.4300000000000001E-5</v>
      </c>
      <c r="FE87" s="130">
        <f>'FF - r0'!D87</f>
        <v>2.9300000000000001E-5</v>
      </c>
      <c r="FF87" s="130">
        <f>'FF - r0'!E87</f>
        <v>0</v>
      </c>
      <c r="FG87" s="130">
        <f>'FF - r0'!F87</f>
        <v>0</v>
      </c>
      <c r="FH87" s="130">
        <f>'FF - r0'!G87</f>
        <v>3.2719999999999998E-4</v>
      </c>
      <c r="FI87" s="130">
        <f>'FF - r0'!H87</f>
        <v>1.066E-4</v>
      </c>
      <c r="FJ87" s="130">
        <f>'FF - r0'!I87</f>
        <v>2.7100000000000001E-5</v>
      </c>
      <c r="FK87" s="130">
        <f>'FF - r0'!J87</f>
        <v>1.6443E-3</v>
      </c>
      <c r="FL87" s="130">
        <f>'FF - r0'!K87</f>
        <v>3.0479000000000001E-3</v>
      </c>
    </row>
    <row r="88" spans="1:168" x14ac:dyDescent="0.45">
      <c r="A88" s="63">
        <f t="shared" si="99"/>
        <v>160</v>
      </c>
      <c r="B88" s="137">
        <f t="shared" si="100"/>
        <v>2.7629999999999999E-4</v>
      </c>
      <c r="C88" s="137">
        <f t="shared" si="77"/>
        <v>3.1900000000000003E-5</v>
      </c>
      <c r="D88" s="137">
        <f t="shared" si="78"/>
        <v>1.56E-5</v>
      </c>
      <c r="E88" s="137">
        <f t="shared" si="79"/>
        <v>0</v>
      </c>
      <c r="F88" s="137">
        <f t="shared" si="80"/>
        <v>0</v>
      </c>
      <c r="G88" s="137">
        <f t="shared" si="81"/>
        <v>3.9999999999999998E-7</v>
      </c>
      <c r="H88" s="137">
        <f t="shared" si="82"/>
        <v>7.7100000000000004E-5</v>
      </c>
      <c r="I88" s="138"/>
      <c r="J88" s="138">
        <f t="shared" si="83"/>
        <v>160</v>
      </c>
      <c r="K88" s="138">
        <f t="shared" si="84"/>
        <v>2.5300000000000002E-4</v>
      </c>
      <c r="BX88" s="64">
        <f t="shared" si="101"/>
        <v>160</v>
      </c>
      <c r="BY88" s="122">
        <f>B88</f>
        <v>2.7629999999999999E-4</v>
      </c>
      <c r="BZ88" s="122">
        <f t="shared" si="85"/>
        <v>2.7629999999999999E-4</v>
      </c>
      <c r="CA88" s="122">
        <f t="shared" si="86"/>
        <v>2.3350000000000001E-4</v>
      </c>
      <c r="CB88" s="129">
        <f>C88</f>
        <v>3.1900000000000003E-5</v>
      </c>
      <c r="CC88" s="122">
        <f t="shared" si="87"/>
        <v>3.1900000000000003E-5</v>
      </c>
      <c r="CD88" s="122">
        <f t="shared" si="88"/>
        <v>2.2900000000000001E-5</v>
      </c>
      <c r="CE88" s="129">
        <f>D88</f>
        <v>1.56E-5</v>
      </c>
      <c r="CF88" s="122">
        <f t="shared" si="89"/>
        <v>1.56E-5</v>
      </c>
      <c r="CG88" s="122">
        <f t="shared" si="90"/>
        <v>2.9E-5</v>
      </c>
      <c r="CH88" s="129">
        <f>E88</f>
        <v>0</v>
      </c>
      <c r="CI88" s="122">
        <f t="shared" si="91"/>
        <v>0</v>
      </c>
      <c r="CJ88" s="122">
        <f t="shared" si="92"/>
        <v>0</v>
      </c>
      <c r="CK88" s="129">
        <f>F88</f>
        <v>0</v>
      </c>
      <c r="CL88" s="122">
        <f t="shared" si="93"/>
        <v>0</v>
      </c>
      <c r="CM88" s="122">
        <f t="shared" si="94"/>
        <v>0</v>
      </c>
      <c r="CN88" s="129">
        <f>G88</f>
        <v>3.9999999999999998E-7</v>
      </c>
      <c r="CO88" s="122">
        <f t="shared" si="95"/>
        <v>3.9999999999999998E-7</v>
      </c>
      <c r="CP88" s="122">
        <f t="shared" si="96"/>
        <v>3.1480000000000001E-4</v>
      </c>
      <c r="CQ88" s="129">
        <f>H88</f>
        <v>7.7100000000000004E-5</v>
      </c>
      <c r="CR88" s="122">
        <f t="shared" si="97"/>
        <v>7.7100000000000004E-5</v>
      </c>
      <c r="CS88" s="122">
        <f t="shared" si="98"/>
        <v>1.06E-4</v>
      </c>
      <c r="CT88" s="141">
        <f>J88</f>
        <v>160</v>
      </c>
      <c r="CU88" s="122">
        <f t="shared" si="115"/>
        <v>0</v>
      </c>
      <c r="CV88" s="122">
        <f t="shared" si="116"/>
        <v>1.4381999999999999E-3</v>
      </c>
      <c r="CW88" s="141">
        <f>K88</f>
        <v>2.5300000000000002E-4</v>
      </c>
      <c r="CX88" s="122">
        <f>B88</f>
        <v>2.7629999999999999E-4</v>
      </c>
      <c r="CY88" s="122">
        <f t="shared" si="117"/>
        <v>2.9516E-3</v>
      </c>
      <c r="DF88" s="64">
        <f t="shared" si="102"/>
        <v>160</v>
      </c>
      <c r="DG88" s="137">
        <f t="shared" si="103"/>
        <v>2.7629999999999999E-4</v>
      </c>
      <c r="DH88" s="137">
        <f t="shared" si="104"/>
        <v>3.1900000000000003E-5</v>
      </c>
      <c r="DI88" s="137">
        <f t="shared" si="105"/>
        <v>1.56E-5</v>
      </c>
      <c r="DJ88" s="137">
        <f t="shared" si="106"/>
        <v>0</v>
      </c>
      <c r="DK88" s="137">
        <f t="shared" si="107"/>
        <v>0</v>
      </c>
      <c r="DL88" s="137">
        <f t="shared" si="108"/>
        <v>3.9999999999999998E-7</v>
      </c>
      <c r="DM88" s="137">
        <f t="shared" si="109"/>
        <v>7.7100000000000004E-5</v>
      </c>
      <c r="DN88" s="137"/>
      <c r="DO88" s="137">
        <f t="shared" si="110"/>
        <v>160</v>
      </c>
      <c r="DP88" s="137">
        <f t="shared" si="111"/>
        <v>2.5300351719032032E-4</v>
      </c>
      <c r="DQ88" s="32"/>
      <c r="DR88" s="64">
        <f t="shared" si="112"/>
        <v>160</v>
      </c>
      <c r="DS88" s="137">
        <f>ROUND(EE88 / EE$3, 7)</f>
        <v>2.7629999999999999E-4</v>
      </c>
      <c r="DT88" s="137">
        <f>ROUND(EF88 / EF$3, 7)</f>
        <v>3.1900000000000003E-5</v>
      </c>
      <c r="DU88" s="137">
        <f>ROUND(EG88 / EG$3, 7)</f>
        <v>1.56E-5</v>
      </c>
      <c r="DV88" s="137">
        <f>ROUND(EH88 / EH$3, 7)</f>
        <v>0</v>
      </c>
      <c r="DW88" s="137">
        <f>ROUND(EI88 / EI$3, 7)</f>
        <v>0</v>
      </c>
      <c r="DX88" s="137">
        <f>ROUND(EJ88 / EJ$3, 7)</f>
        <v>3.9999999999999998E-7</v>
      </c>
      <c r="DY88" s="137">
        <f>ROUND(EK88 / EK$3, 7)</f>
        <v>7.7100000000000004E-5</v>
      </c>
      <c r="DZ88" s="137"/>
      <c r="EA88" s="137">
        <f t="shared" si="76"/>
        <v>0</v>
      </c>
      <c r="EB88" s="137">
        <f t="shared" si="60"/>
        <v>4.9999999999999998E-7</v>
      </c>
      <c r="ED88" s="64">
        <f t="shared" si="113"/>
        <v>160</v>
      </c>
      <c r="EE88" s="137">
        <f>FC88 * EQ88</f>
        <v>2.5300351719032032E-4</v>
      </c>
      <c r="EF88" s="137">
        <f>FD88 * ER88</f>
        <v>3.8387445421555376E-5</v>
      </c>
      <c r="EG88" s="137">
        <f>FE88 * ES88</f>
        <v>1.6162275375161729E-5</v>
      </c>
      <c r="EH88" s="137">
        <f>FF88 * ET88</f>
        <v>0</v>
      </c>
      <c r="EI88" s="137">
        <f>FG88 * EU88</f>
        <v>0</v>
      </c>
      <c r="EJ88" s="137">
        <f>FH88 * EV88</f>
        <v>2.4710863494636524E-4</v>
      </c>
      <c r="EK88" s="137">
        <f>FI88 * EW88</f>
        <v>1.5281741620480578E-4</v>
      </c>
      <c r="EL88" s="137"/>
      <c r="EM88" s="137">
        <f>FJ88 * EY88</f>
        <v>2.2834681101949399E-6</v>
      </c>
      <c r="EN88" s="137">
        <f>FK88 * EZ88</f>
        <v>5.6349666230369011E-4</v>
      </c>
      <c r="EP88" s="64">
        <f t="shared" si="114"/>
        <v>160</v>
      </c>
      <c r="EQ88" s="131">
        <f>IFERROR('TLF GC - r0'!CQ88 / 'TLF GC - r0'!CP88, EQ89)</f>
        <v>1.0835268402155045</v>
      </c>
      <c r="ER88" s="131">
        <f>IFERROR('TLF GC - r0'!CS88 / 'TLF GC - r0'!CR88, ER89)</f>
        <v>1.676307660329929</v>
      </c>
      <c r="ES88" s="131">
        <f>IFERROR('TLF GC - r0'!CU88 / 'TLF GC - r0'!CT88, ES89)</f>
        <v>0.55731984052281824</v>
      </c>
      <c r="ET88" s="131">
        <f>IFERROR('TLF GC - r0'!CW88 / 'TLF GC - r0'!CV88, ET89)</f>
        <v>0</v>
      </c>
      <c r="EU88" s="131">
        <f>IFERROR('TLF GC - r0'!CY88 / 'TLF GC - r0'!CX88, EU89)</f>
        <v>0</v>
      </c>
      <c r="EV88" s="131">
        <f>IFERROR('TLF GC - r0'!DA88 / 'TLF GC - r0'!CZ88, EV89)</f>
        <v>0.78497025078260874</v>
      </c>
      <c r="EW88" s="131">
        <f>IFERROR('TLF GC - r0'!DC88 / 'TLF GC - r0'!DB88, EW89)</f>
        <v>1.4416737377811866</v>
      </c>
      <c r="EX88" s="131"/>
      <c r="EY88" s="131">
        <f>IFERROR('TLF GC - r0'!DE88 / 'TLF GC - r0'!DD88, EY89)</f>
        <v>8.7155271381486252E-2</v>
      </c>
      <c r="EZ88" s="131">
        <f>IFERROR('TLF GC - r0'!DG88 / 'TLF GC - r0'!DF88, EZ89)</f>
        <v>0.3918068852062927</v>
      </c>
      <c r="FB88" s="132">
        <f>'FF - r0'!A88</f>
        <v>160</v>
      </c>
      <c r="FC88" s="130">
        <f>'FF - r0'!B88</f>
        <v>2.3350000000000001E-4</v>
      </c>
      <c r="FD88" s="130">
        <f>'FF - r0'!C88</f>
        <v>2.2900000000000001E-5</v>
      </c>
      <c r="FE88" s="130">
        <f>'FF - r0'!D88</f>
        <v>2.9E-5</v>
      </c>
      <c r="FF88" s="130">
        <f>'FF - r0'!E88</f>
        <v>0</v>
      </c>
      <c r="FG88" s="130">
        <f>'FF - r0'!F88</f>
        <v>0</v>
      </c>
      <c r="FH88" s="130">
        <f>'FF - r0'!G88</f>
        <v>3.1480000000000001E-4</v>
      </c>
      <c r="FI88" s="130">
        <f>'FF - r0'!H88</f>
        <v>1.06E-4</v>
      </c>
      <c r="FJ88" s="130">
        <f>'FF - r0'!I88</f>
        <v>2.62E-5</v>
      </c>
      <c r="FK88" s="130">
        <f>'FF - r0'!J88</f>
        <v>1.4381999999999999E-3</v>
      </c>
      <c r="FL88" s="130">
        <f>'FF - r0'!K88</f>
        <v>2.9516E-3</v>
      </c>
    </row>
    <row r="89" spans="1:168" x14ac:dyDescent="0.45">
      <c r="A89" s="63">
        <f t="shared" si="99"/>
        <v>162</v>
      </c>
      <c r="B89" s="137">
        <f t="shared" si="100"/>
        <v>2.4800000000000001E-4</v>
      </c>
      <c r="C89" s="137">
        <f t="shared" si="77"/>
        <v>3.6600000000000002E-5</v>
      </c>
      <c r="D89" s="137">
        <f t="shared" si="78"/>
        <v>1.66E-5</v>
      </c>
      <c r="E89" s="137">
        <f t="shared" si="79"/>
        <v>0</v>
      </c>
      <c r="F89" s="137">
        <f t="shared" si="80"/>
        <v>0</v>
      </c>
      <c r="G89" s="137">
        <f t="shared" si="81"/>
        <v>1.9999999999999999E-7</v>
      </c>
      <c r="H89" s="137">
        <f t="shared" si="82"/>
        <v>8.0000000000000007E-5</v>
      </c>
      <c r="I89" s="138"/>
      <c r="J89" s="138">
        <f t="shared" si="83"/>
        <v>162</v>
      </c>
      <c r="K89" s="138">
        <f t="shared" si="84"/>
        <v>2.2709999999999999E-4</v>
      </c>
      <c r="BX89" s="64">
        <f t="shared" si="101"/>
        <v>162</v>
      </c>
      <c r="BY89" s="122">
        <f>B89</f>
        <v>2.4800000000000001E-4</v>
      </c>
      <c r="BZ89" s="122">
        <f t="shared" si="85"/>
        <v>2.4800000000000001E-4</v>
      </c>
      <c r="CA89" s="122">
        <f t="shared" si="86"/>
        <v>2.1719999999999999E-4</v>
      </c>
      <c r="CB89" s="129">
        <f>C89</f>
        <v>3.6600000000000002E-5</v>
      </c>
      <c r="CC89" s="122">
        <f t="shared" si="87"/>
        <v>3.6600000000000002E-5</v>
      </c>
      <c r="CD89" s="122">
        <f t="shared" si="88"/>
        <v>2.1299999999999999E-5</v>
      </c>
      <c r="CE89" s="129">
        <f>D89</f>
        <v>1.66E-5</v>
      </c>
      <c r="CF89" s="122">
        <f t="shared" si="89"/>
        <v>1.66E-5</v>
      </c>
      <c r="CG89" s="122">
        <f t="shared" si="90"/>
        <v>2.8600000000000001E-5</v>
      </c>
      <c r="CH89" s="129">
        <f>E89</f>
        <v>0</v>
      </c>
      <c r="CI89" s="122">
        <f t="shared" si="91"/>
        <v>0</v>
      </c>
      <c r="CJ89" s="122">
        <f t="shared" si="92"/>
        <v>0</v>
      </c>
      <c r="CK89" s="129">
        <f>F89</f>
        <v>0</v>
      </c>
      <c r="CL89" s="122">
        <f t="shared" si="93"/>
        <v>0</v>
      </c>
      <c r="CM89" s="122">
        <f t="shared" si="94"/>
        <v>0</v>
      </c>
      <c r="CN89" s="129">
        <f>G89</f>
        <v>1.9999999999999999E-7</v>
      </c>
      <c r="CO89" s="122">
        <f t="shared" si="95"/>
        <v>1.9999999999999999E-7</v>
      </c>
      <c r="CP89" s="122">
        <f t="shared" si="96"/>
        <v>3.0249999999999998E-4</v>
      </c>
      <c r="CQ89" s="129">
        <f>H89</f>
        <v>8.0000000000000007E-5</v>
      </c>
      <c r="CR89" s="122">
        <f t="shared" si="97"/>
        <v>8.0000000000000007E-5</v>
      </c>
      <c r="CS89" s="122">
        <f t="shared" si="98"/>
        <v>1.042E-4</v>
      </c>
      <c r="CT89" s="141">
        <f>J89</f>
        <v>162</v>
      </c>
      <c r="CU89" s="122">
        <f t="shared" si="115"/>
        <v>0</v>
      </c>
      <c r="CV89" s="122">
        <f t="shared" si="116"/>
        <v>1.2639999999999999E-3</v>
      </c>
      <c r="CW89" s="141">
        <f>K89</f>
        <v>2.2709999999999999E-4</v>
      </c>
      <c r="CX89" s="122">
        <f>B89</f>
        <v>2.4800000000000001E-4</v>
      </c>
      <c r="CY89" s="122">
        <f t="shared" si="117"/>
        <v>2.8720999999999998E-3</v>
      </c>
      <c r="DF89" s="64">
        <f t="shared" si="102"/>
        <v>162</v>
      </c>
      <c r="DG89" s="137">
        <f t="shared" si="103"/>
        <v>2.4800000000000001E-4</v>
      </c>
      <c r="DH89" s="137">
        <f t="shared" si="104"/>
        <v>3.6600000000000002E-5</v>
      </c>
      <c r="DI89" s="137">
        <f t="shared" si="105"/>
        <v>1.66E-5</v>
      </c>
      <c r="DJ89" s="137">
        <f t="shared" si="106"/>
        <v>0</v>
      </c>
      <c r="DK89" s="137">
        <f t="shared" si="107"/>
        <v>0</v>
      </c>
      <c r="DL89" s="137">
        <f t="shared" si="108"/>
        <v>1.9999999999999999E-7</v>
      </c>
      <c r="DM89" s="137">
        <f t="shared" si="109"/>
        <v>8.0000000000000007E-5</v>
      </c>
      <c r="DN89" s="137"/>
      <c r="DO89" s="137">
        <f t="shared" si="110"/>
        <v>162</v>
      </c>
      <c r="DP89" s="137">
        <f t="shared" si="111"/>
        <v>2.2705187177188982E-4</v>
      </c>
      <c r="DQ89" s="32"/>
      <c r="DR89" s="64">
        <f t="shared" si="112"/>
        <v>162</v>
      </c>
      <c r="DS89" s="137">
        <f>ROUND(EE89 / EE$3, 7)</f>
        <v>2.4800000000000001E-4</v>
      </c>
      <c r="DT89" s="137">
        <f>ROUND(EF89 / EF$3, 7)</f>
        <v>3.6600000000000002E-5</v>
      </c>
      <c r="DU89" s="137">
        <f>ROUND(EG89 / EG$3, 7)</f>
        <v>1.66E-5</v>
      </c>
      <c r="DV89" s="137">
        <f>ROUND(EH89 / EH$3, 7)</f>
        <v>0</v>
      </c>
      <c r="DW89" s="137">
        <f>ROUND(EI89 / EI$3, 7)</f>
        <v>0</v>
      </c>
      <c r="DX89" s="137">
        <f>ROUND(EJ89 / EJ$3, 7)</f>
        <v>1.9999999999999999E-7</v>
      </c>
      <c r="DY89" s="137">
        <f>ROUND(EK89 / EK$3, 7)</f>
        <v>8.0000000000000007E-5</v>
      </c>
      <c r="DZ89" s="137"/>
      <c r="EA89" s="137">
        <f t="shared" si="76"/>
        <v>0</v>
      </c>
      <c r="EB89" s="137">
        <f t="shared" si="60"/>
        <v>4.9999999999999998E-7</v>
      </c>
      <c r="ED89" s="64">
        <f t="shared" si="113"/>
        <v>162</v>
      </c>
      <c r="EE89" s="137">
        <f>FC89 * EQ89</f>
        <v>2.2705187177188982E-4</v>
      </c>
      <c r="EF89" s="137">
        <f>FD89 * ER89</f>
        <v>4.4021224306740321E-5</v>
      </c>
      <c r="EG89" s="137">
        <f>FE89 * ES89</f>
        <v>1.719249738697699E-5</v>
      </c>
      <c r="EH89" s="137">
        <f>FF89 * ET89</f>
        <v>0</v>
      </c>
      <c r="EI89" s="137">
        <f>FG89 * EU89</f>
        <v>0</v>
      </c>
      <c r="EJ89" s="137">
        <f>FH89 * EV89</f>
        <v>1.5003259012966454E-4</v>
      </c>
      <c r="EK89" s="137">
        <f>FI89 * EW89</f>
        <v>1.5852035341496165E-4</v>
      </c>
      <c r="EL89" s="137"/>
      <c r="EM89" s="137">
        <f>FJ89 * EY89</f>
        <v>1.9029302150670768E-6</v>
      </c>
      <c r="EN89" s="137">
        <f>FK89 * EZ89</f>
        <v>5.3415575337284363E-4</v>
      </c>
      <c r="EP89" s="64">
        <f t="shared" si="114"/>
        <v>162</v>
      </c>
      <c r="EQ89" s="131">
        <f>IFERROR('TLF GC - r0'!CQ89 / 'TLF GC - r0'!CP89, EQ90)</f>
        <v>1.045358525653268</v>
      </c>
      <c r="ER89" s="131">
        <f>IFERROR('TLF GC - r0'!CS89 / 'TLF GC - r0'!CR89, ER90)</f>
        <v>2.066724145856353</v>
      </c>
      <c r="ES89" s="131">
        <f>IFERROR('TLF GC - r0'!CU89 / 'TLF GC - r0'!CT89, ES90)</f>
        <v>0.60113627227192268</v>
      </c>
      <c r="ET89" s="131">
        <f>IFERROR('TLF GC - r0'!CW89 / 'TLF GC - r0'!CV89, ET90)</f>
        <v>0</v>
      </c>
      <c r="EU89" s="131">
        <f>IFERROR('TLF GC - r0'!CY89 / 'TLF GC - r0'!CX89, EU90)</f>
        <v>0</v>
      </c>
      <c r="EV89" s="131">
        <f>IFERROR('TLF GC - r0'!DA89 / 'TLF GC - r0'!CZ89, EV90)</f>
        <v>0.49597550456087458</v>
      </c>
      <c r="EW89" s="131">
        <f>IFERROR('TLF GC - r0'!DC89 / 'TLF GC - r0'!DB89, EW90)</f>
        <v>1.521308574039939</v>
      </c>
      <c r="EX89" s="131"/>
      <c r="EY89" s="131">
        <f>IFERROR('TLF GC - r0'!DE89 / 'TLF GC - r0'!DD89, EY90)</f>
        <v>7.4043977239964073E-2</v>
      </c>
      <c r="EZ89" s="131">
        <f>IFERROR('TLF GC - r0'!DG89 / 'TLF GC - r0'!DF89, EZ90)</f>
        <v>0.42259157703547756</v>
      </c>
      <c r="FB89" s="132">
        <f>'FF - r0'!A89</f>
        <v>162</v>
      </c>
      <c r="FC89" s="130">
        <f>'FF - r0'!B89</f>
        <v>2.1719999999999999E-4</v>
      </c>
      <c r="FD89" s="130">
        <f>'FF - r0'!C89</f>
        <v>2.1299999999999999E-5</v>
      </c>
      <c r="FE89" s="130">
        <f>'FF - r0'!D89</f>
        <v>2.8600000000000001E-5</v>
      </c>
      <c r="FF89" s="130">
        <f>'FF - r0'!E89</f>
        <v>0</v>
      </c>
      <c r="FG89" s="130">
        <f>'FF - r0'!F89</f>
        <v>0</v>
      </c>
      <c r="FH89" s="130">
        <f>'FF - r0'!G89</f>
        <v>3.0249999999999998E-4</v>
      </c>
      <c r="FI89" s="130">
        <f>'FF - r0'!H89</f>
        <v>1.042E-4</v>
      </c>
      <c r="FJ89" s="130">
        <f>'FF - r0'!I89</f>
        <v>2.5700000000000001E-5</v>
      </c>
      <c r="FK89" s="130">
        <f>'FF - r0'!J89</f>
        <v>1.2639999999999999E-3</v>
      </c>
      <c r="FL89" s="130">
        <f>'FF - r0'!K89</f>
        <v>2.8720999999999998E-3</v>
      </c>
    </row>
    <row r="90" spans="1:168" x14ac:dyDescent="0.45">
      <c r="A90" s="63">
        <f t="shared" si="99"/>
        <v>164</v>
      </c>
      <c r="B90" s="137">
        <f t="shared" si="100"/>
        <v>2.2560000000000001E-4</v>
      </c>
      <c r="C90" s="137">
        <f t="shared" si="77"/>
        <v>4.07E-5</v>
      </c>
      <c r="D90" s="137">
        <f t="shared" si="78"/>
        <v>1.47E-5</v>
      </c>
      <c r="E90" s="137">
        <f t="shared" si="79"/>
        <v>0</v>
      </c>
      <c r="F90" s="137">
        <f t="shared" si="80"/>
        <v>0</v>
      </c>
      <c r="G90" s="137">
        <f t="shared" si="81"/>
        <v>3.9999999999999998E-7</v>
      </c>
      <c r="H90" s="137">
        <f t="shared" si="82"/>
        <v>7.9499999999999994E-5</v>
      </c>
      <c r="I90" s="138"/>
      <c r="J90" s="138">
        <f t="shared" si="83"/>
        <v>164</v>
      </c>
      <c r="K90" s="138">
        <f t="shared" si="84"/>
        <v>2.065E-4</v>
      </c>
      <c r="BX90" s="64">
        <f t="shared" si="101"/>
        <v>164</v>
      </c>
      <c r="BY90" s="122">
        <f>B90</f>
        <v>2.2560000000000001E-4</v>
      </c>
      <c r="BZ90" s="122">
        <f t="shared" si="85"/>
        <v>2.2560000000000001E-4</v>
      </c>
      <c r="CA90" s="122">
        <f t="shared" si="86"/>
        <v>2.0100000000000001E-4</v>
      </c>
      <c r="CB90" s="129">
        <f>C90</f>
        <v>4.07E-5</v>
      </c>
      <c r="CC90" s="122">
        <f t="shared" si="87"/>
        <v>4.07E-5</v>
      </c>
      <c r="CD90" s="122">
        <f t="shared" si="88"/>
        <v>1.9400000000000001E-5</v>
      </c>
      <c r="CE90" s="129">
        <f>D90</f>
        <v>1.47E-5</v>
      </c>
      <c r="CF90" s="122">
        <f t="shared" si="89"/>
        <v>1.47E-5</v>
      </c>
      <c r="CG90" s="122">
        <f t="shared" si="90"/>
        <v>2.8200000000000001E-5</v>
      </c>
      <c r="CH90" s="129">
        <f>E90</f>
        <v>0</v>
      </c>
      <c r="CI90" s="122">
        <f t="shared" si="91"/>
        <v>0</v>
      </c>
      <c r="CJ90" s="122">
        <f t="shared" si="92"/>
        <v>0</v>
      </c>
      <c r="CK90" s="129">
        <f>F90</f>
        <v>0</v>
      </c>
      <c r="CL90" s="122">
        <f t="shared" si="93"/>
        <v>0</v>
      </c>
      <c r="CM90" s="122">
        <f t="shared" si="94"/>
        <v>0</v>
      </c>
      <c r="CN90" s="129">
        <f>G90</f>
        <v>3.9999999999999998E-7</v>
      </c>
      <c r="CO90" s="122">
        <f t="shared" si="95"/>
        <v>3.9999999999999998E-7</v>
      </c>
      <c r="CP90" s="122">
        <f t="shared" si="96"/>
        <v>2.9500000000000001E-4</v>
      </c>
      <c r="CQ90" s="129">
        <f>H90</f>
        <v>7.9499999999999994E-5</v>
      </c>
      <c r="CR90" s="122">
        <f t="shared" si="97"/>
        <v>7.9499999999999994E-5</v>
      </c>
      <c r="CS90" s="122">
        <f t="shared" si="98"/>
        <v>1.01E-4</v>
      </c>
      <c r="CT90" s="141">
        <f>J90</f>
        <v>164</v>
      </c>
      <c r="CU90" s="122">
        <f t="shared" si="115"/>
        <v>0</v>
      </c>
      <c r="CV90" s="122">
        <f t="shared" si="116"/>
        <v>1.1218000000000001E-3</v>
      </c>
      <c r="CW90" s="141">
        <f>K90</f>
        <v>2.065E-4</v>
      </c>
      <c r="CX90" s="122">
        <f>B90</f>
        <v>2.2560000000000001E-4</v>
      </c>
      <c r="CY90" s="122">
        <f t="shared" si="117"/>
        <v>2.8094000000000001E-3</v>
      </c>
      <c r="DF90" s="64">
        <f t="shared" si="102"/>
        <v>164</v>
      </c>
      <c r="DG90" s="137">
        <f t="shared" si="103"/>
        <v>2.2560000000000001E-4</v>
      </c>
      <c r="DH90" s="137">
        <f t="shared" si="104"/>
        <v>4.07E-5</v>
      </c>
      <c r="DI90" s="137">
        <f t="shared" si="105"/>
        <v>1.47E-5</v>
      </c>
      <c r="DJ90" s="137">
        <f t="shared" si="106"/>
        <v>0</v>
      </c>
      <c r="DK90" s="137">
        <f t="shared" si="107"/>
        <v>0</v>
      </c>
      <c r="DL90" s="137">
        <f t="shared" si="108"/>
        <v>3.9999999999999998E-7</v>
      </c>
      <c r="DM90" s="137">
        <f t="shared" si="109"/>
        <v>7.9499999999999994E-5</v>
      </c>
      <c r="DN90" s="137"/>
      <c r="DO90" s="137">
        <f t="shared" si="110"/>
        <v>164</v>
      </c>
      <c r="DP90" s="137">
        <f t="shared" si="111"/>
        <v>2.0652732035857471E-4</v>
      </c>
      <c r="DQ90" s="32"/>
      <c r="DR90" s="64">
        <f t="shared" si="112"/>
        <v>164</v>
      </c>
      <c r="DS90" s="137">
        <f>ROUND(EE90 / EE$3, 7)</f>
        <v>2.2560000000000001E-4</v>
      </c>
      <c r="DT90" s="137">
        <f>ROUND(EF90 / EF$3, 7)</f>
        <v>4.07E-5</v>
      </c>
      <c r="DU90" s="137">
        <f>ROUND(EG90 / EG$3, 7)</f>
        <v>1.47E-5</v>
      </c>
      <c r="DV90" s="137">
        <f>ROUND(EH90 / EH$3, 7)</f>
        <v>0</v>
      </c>
      <c r="DW90" s="137">
        <f>ROUND(EI90 / EI$3, 7)</f>
        <v>0</v>
      </c>
      <c r="DX90" s="137">
        <f>ROUND(EJ90 / EJ$3, 7)</f>
        <v>3.9999999999999998E-7</v>
      </c>
      <c r="DY90" s="137">
        <f>ROUND(EK90 / EK$3, 7)</f>
        <v>7.9499999999999994E-5</v>
      </c>
      <c r="DZ90" s="137"/>
      <c r="EA90" s="137">
        <f t="shared" si="76"/>
        <v>0</v>
      </c>
      <c r="EB90" s="137">
        <f t="shared" si="60"/>
        <v>5.9999999999999997E-7</v>
      </c>
      <c r="ED90" s="64">
        <f t="shared" si="113"/>
        <v>164</v>
      </c>
      <c r="EE90" s="137">
        <f>FC90 * EQ90</f>
        <v>2.0652732035857471E-4</v>
      </c>
      <c r="EF90" s="137">
        <f>FD90 * ER90</f>
        <v>4.899929933182032E-5</v>
      </c>
      <c r="EG90" s="137">
        <f>FE90 * ES90</f>
        <v>1.5235844650780126E-5</v>
      </c>
      <c r="EH90" s="137">
        <f>FF90 * ET90</f>
        <v>0</v>
      </c>
      <c r="EI90" s="137">
        <f>FG90 * EU90</f>
        <v>0</v>
      </c>
      <c r="EJ90" s="137">
        <f>FH90 * EV90</f>
        <v>2.9148015596055685E-4</v>
      </c>
      <c r="EK90" s="137">
        <f>FI90 * EW90</f>
        <v>1.5757466448678339E-4</v>
      </c>
      <c r="EL90" s="137"/>
      <c r="EM90" s="137">
        <f>FJ90 * EY90</f>
        <v>1.5140416073232171E-6</v>
      </c>
      <c r="EN90" s="137">
        <f>FK90 * EZ90</f>
        <v>6.5335687100506724E-4</v>
      </c>
      <c r="EP90" s="64">
        <f t="shared" si="114"/>
        <v>164</v>
      </c>
      <c r="EQ90" s="131">
        <f>IFERROR('TLF GC - r0'!CQ90 / 'TLF GC - r0'!CP90, EQ91)</f>
        <v>1.0274991062615657</v>
      </c>
      <c r="ER90" s="131">
        <f>IFERROR('TLF GC - r0'!CS90 / 'TLF GC - r0'!CR90, ER91)</f>
        <v>2.5257370789598101</v>
      </c>
      <c r="ES90" s="131">
        <f>IFERROR('TLF GC - r0'!CU90 / 'TLF GC - r0'!CT90, ES91)</f>
        <v>0.54027817910567821</v>
      </c>
      <c r="ET90" s="131">
        <f>IFERROR('TLF GC - r0'!CW90 / 'TLF GC - r0'!CV90, ET91)</f>
        <v>0</v>
      </c>
      <c r="EU90" s="131">
        <f>IFERROR('TLF GC - r0'!CY90 / 'TLF GC - r0'!CX90, EU91)</f>
        <v>0</v>
      </c>
      <c r="EV90" s="131">
        <f>IFERROR('TLF GC - r0'!DA90 / 'TLF GC - r0'!CZ90, EV91)</f>
        <v>0.9880683252900232</v>
      </c>
      <c r="EW90" s="131">
        <f>IFERROR('TLF GC - r0'!DC90 / 'TLF GC - r0'!DB90, EW91)</f>
        <v>1.5601451929384493</v>
      </c>
      <c r="EX90" s="131"/>
      <c r="EY90" s="131">
        <f>IFERROR('TLF GC - r0'!DE90 / 'TLF GC - r0'!DD90, EY91)</f>
        <v>6.0320382761881161E-2</v>
      </c>
      <c r="EZ90" s="131">
        <f>IFERROR('TLF GC - r0'!DG90 / 'TLF GC - r0'!DF90, EZ91)</f>
        <v>0.58241831966934143</v>
      </c>
      <c r="FB90" s="132">
        <f>'FF - r0'!A90</f>
        <v>164</v>
      </c>
      <c r="FC90" s="130">
        <f>'FF - r0'!B90</f>
        <v>2.0100000000000001E-4</v>
      </c>
      <c r="FD90" s="130">
        <f>'FF - r0'!C90</f>
        <v>1.9400000000000001E-5</v>
      </c>
      <c r="FE90" s="130">
        <f>'FF - r0'!D90</f>
        <v>2.8200000000000001E-5</v>
      </c>
      <c r="FF90" s="130">
        <f>'FF - r0'!E90</f>
        <v>0</v>
      </c>
      <c r="FG90" s="130">
        <f>'FF - r0'!F90</f>
        <v>0</v>
      </c>
      <c r="FH90" s="130">
        <f>'FF - r0'!G90</f>
        <v>2.9500000000000001E-4</v>
      </c>
      <c r="FI90" s="130">
        <f>'FF - r0'!H90</f>
        <v>1.01E-4</v>
      </c>
      <c r="FJ90" s="130">
        <f>'FF - r0'!I90</f>
        <v>2.51E-5</v>
      </c>
      <c r="FK90" s="130">
        <f>'FF - r0'!J90</f>
        <v>1.1218000000000001E-3</v>
      </c>
      <c r="FL90" s="130">
        <f>'FF - r0'!K90</f>
        <v>2.8094000000000001E-3</v>
      </c>
    </row>
    <row r="91" spans="1:168" x14ac:dyDescent="0.45">
      <c r="A91" s="63">
        <f t="shared" si="99"/>
        <v>166</v>
      </c>
      <c r="B91" s="137">
        <f t="shared" si="100"/>
        <v>2.0460000000000001E-4</v>
      </c>
      <c r="C91" s="137">
        <f t="shared" si="77"/>
        <v>4.85E-5</v>
      </c>
      <c r="D91" s="137">
        <f t="shared" si="78"/>
        <v>1.45E-5</v>
      </c>
      <c r="E91" s="137">
        <f t="shared" si="79"/>
        <v>0</v>
      </c>
      <c r="F91" s="137">
        <f t="shared" si="80"/>
        <v>0</v>
      </c>
      <c r="G91" s="137">
        <f t="shared" si="81"/>
        <v>1.9999999999999999E-7</v>
      </c>
      <c r="H91" s="137">
        <f t="shared" si="82"/>
        <v>8.8800000000000004E-5</v>
      </c>
      <c r="I91" s="138"/>
      <c r="J91" s="138">
        <f t="shared" si="83"/>
        <v>166</v>
      </c>
      <c r="K91" s="138">
        <f t="shared" si="84"/>
        <v>1.873E-4</v>
      </c>
      <c r="BX91" s="64">
        <f t="shared" si="101"/>
        <v>166</v>
      </c>
      <c r="BY91" s="122">
        <f>B91</f>
        <v>2.0460000000000001E-4</v>
      </c>
      <c r="BZ91" s="122">
        <f t="shared" si="85"/>
        <v>2.0460000000000001E-4</v>
      </c>
      <c r="CA91" s="122">
        <f t="shared" si="86"/>
        <v>1.8540000000000001E-4</v>
      </c>
      <c r="CB91" s="129">
        <f>C91</f>
        <v>4.85E-5</v>
      </c>
      <c r="CC91" s="122">
        <f t="shared" si="87"/>
        <v>4.85E-5</v>
      </c>
      <c r="CD91" s="122">
        <f t="shared" si="88"/>
        <v>1.7200000000000001E-5</v>
      </c>
      <c r="CE91" s="129">
        <f>D91</f>
        <v>1.45E-5</v>
      </c>
      <c r="CF91" s="122">
        <f t="shared" si="89"/>
        <v>1.45E-5</v>
      </c>
      <c r="CG91" s="122">
        <f t="shared" si="90"/>
        <v>2.7900000000000001E-5</v>
      </c>
      <c r="CH91" s="129">
        <f>E91</f>
        <v>0</v>
      </c>
      <c r="CI91" s="122">
        <f t="shared" si="91"/>
        <v>0</v>
      </c>
      <c r="CJ91" s="122">
        <f t="shared" si="92"/>
        <v>0</v>
      </c>
      <c r="CK91" s="129">
        <f>F91</f>
        <v>0</v>
      </c>
      <c r="CL91" s="122">
        <f t="shared" si="93"/>
        <v>0</v>
      </c>
      <c r="CM91" s="122">
        <f t="shared" si="94"/>
        <v>0</v>
      </c>
      <c r="CN91" s="129">
        <f>G91</f>
        <v>1.9999999999999999E-7</v>
      </c>
      <c r="CO91" s="122">
        <f t="shared" si="95"/>
        <v>1.9999999999999999E-7</v>
      </c>
      <c r="CP91" s="122">
        <f t="shared" si="96"/>
        <v>2.9E-4</v>
      </c>
      <c r="CQ91" s="129">
        <f>H91</f>
        <v>8.8800000000000004E-5</v>
      </c>
      <c r="CR91" s="122">
        <f t="shared" si="97"/>
        <v>8.8800000000000004E-5</v>
      </c>
      <c r="CS91" s="122">
        <f t="shared" si="98"/>
        <v>9.6600000000000003E-5</v>
      </c>
      <c r="CT91" s="141">
        <f>J91</f>
        <v>166</v>
      </c>
      <c r="CU91" s="122">
        <f t="shared" si="115"/>
        <v>0</v>
      </c>
      <c r="CV91" s="122">
        <f t="shared" si="116"/>
        <v>1.0613E-3</v>
      </c>
      <c r="CW91" s="141">
        <f>K91</f>
        <v>1.873E-4</v>
      </c>
      <c r="CX91" s="122">
        <f>B91</f>
        <v>2.0460000000000001E-4</v>
      </c>
      <c r="CY91" s="122">
        <f t="shared" si="117"/>
        <v>2.7634999999999999E-3</v>
      </c>
      <c r="DF91" s="64">
        <f t="shared" si="102"/>
        <v>166</v>
      </c>
      <c r="DG91" s="137">
        <f t="shared" si="103"/>
        <v>2.0460000000000001E-4</v>
      </c>
      <c r="DH91" s="137">
        <f t="shared" si="104"/>
        <v>4.85E-5</v>
      </c>
      <c r="DI91" s="137">
        <f t="shared" si="105"/>
        <v>1.45E-5</v>
      </c>
      <c r="DJ91" s="137">
        <f t="shared" si="106"/>
        <v>0</v>
      </c>
      <c r="DK91" s="137">
        <f t="shared" si="107"/>
        <v>0</v>
      </c>
      <c r="DL91" s="137">
        <f t="shared" si="108"/>
        <v>1.9999999999999999E-7</v>
      </c>
      <c r="DM91" s="137">
        <f t="shared" si="109"/>
        <v>8.8800000000000004E-5</v>
      </c>
      <c r="DN91" s="137"/>
      <c r="DO91" s="137">
        <f t="shared" si="110"/>
        <v>166</v>
      </c>
      <c r="DP91" s="137">
        <f t="shared" si="111"/>
        <v>1.8730479001829238E-4</v>
      </c>
      <c r="DQ91" s="32"/>
      <c r="DR91" s="64">
        <f t="shared" si="112"/>
        <v>166</v>
      </c>
      <c r="DS91" s="137">
        <f>ROUND(EE91 / EE$3, 7)</f>
        <v>2.0460000000000001E-4</v>
      </c>
      <c r="DT91" s="137">
        <f>ROUND(EF91 / EF$3, 7)</f>
        <v>4.85E-5</v>
      </c>
      <c r="DU91" s="137">
        <f>ROUND(EG91 / EG$3, 7)</f>
        <v>1.45E-5</v>
      </c>
      <c r="DV91" s="137">
        <f>ROUND(EH91 / EH$3, 7)</f>
        <v>0</v>
      </c>
      <c r="DW91" s="137">
        <f>ROUND(EI91 / EI$3, 7)</f>
        <v>0</v>
      </c>
      <c r="DX91" s="137">
        <f>ROUND(EJ91 / EJ$3, 7)</f>
        <v>1.9999999999999999E-7</v>
      </c>
      <c r="DY91" s="137">
        <f>ROUND(EK91 / EK$3, 7)</f>
        <v>8.8800000000000004E-5</v>
      </c>
      <c r="DZ91" s="137"/>
      <c r="EA91" s="137">
        <f t="shared" si="76"/>
        <v>0</v>
      </c>
      <c r="EB91" s="137">
        <f t="shared" si="60"/>
        <v>5.9999999999999997E-7</v>
      </c>
      <c r="ED91" s="64">
        <f t="shared" si="113"/>
        <v>166</v>
      </c>
      <c r="EE91" s="137">
        <f>FC91 * EQ91</f>
        <v>1.8730479001829238E-4</v>
      </c>
      <c r="EF91" s="137">
        <f>FD91 * ER91</f>
        <v>5.826936553461927E-5</v>
      </c>
      <c r="EG91" s="137">
        <f>FE91 * ES91</f>
        <v>1.4933406929384948E-5</v>
      </c>
      <c r="EH91" s="137">
        <f>FF91 * ET91</f>
        <v>0</v>
      </c>
      <c r="EI91" s="137">
        <f>FG91 * EU91</f>
        <v>0</v>
      </c>
      <c r="EJ91" s="137">
        <f>FH91 * EV91</f>
        <v>1.0034475390078257E-4</v>
      </c>
      <c r="EK91" s="137">
        <f>FI91 * EW91</f>
        <v>1.7594673424664199E-4</v>
      </c>
      <c r="EL91" s="137"/>
      <c r="EM91" s="137">
        <f>FJ91 * EY91</f>
        <v>1.5942202867826633E-6</v>
      </c>
      <c r="EN91" s="137">
        <f>FK91 * EZ91</f>
        <v>6.6764740814412977E-4</v>
      </c>
      <c r="EP91" s="64">
        <f t="shared" si="114"/>
        <v>166</v>
      </c>
      <c r="EQ91" s="131">
        <f>IFERROR('TLF GC - r0'!CQ91 / 'TLF GC - r0'!CP91, EQ92)</f>
        <v>1.0102739483187291</v>
      </c>
      <c r="ER91" s="131">
        <f>IFERROR('TLF GC - r0'!CS91 / 'TLF GC - r0'!CR91, ER92)</f>
        <v>3.3877538101522831</v>
      </c>
      <c r="ES91" s="131">
        <f>IFERROR('TLF GC - r0'!CU91 / 'TLF GC - r0'!CT91, ES92)</f>
        <v>0.5352475601930089</v>
      </c>
      <c r="ET91" s="131">
        <f>IFERROR('TLF GC - r0'!CW91 / 'TLF GC - r0'!CV91, ET92)</f>
        <v>0</v>
      </c>
      <c r="EU91" s="131">
        <f>IFERROR('TLF GC - r0'!CY91 / 'TLF GC - r0'!CX91, EU92)</f>
        <v>0</v>
      </c>
      <c r="EV91" s="131">
        <f>IFERROR('TLF GC - r0'!DA91 / 'TLF GC - r0'!CZ91, EV92)</f>
        <v>0.34601639276131918</v>
      </c>
      <c r="EW91" s="131">
        <f>IFERROR('TLF GC - r0'!DC91 / 'TLF GC - r0'!DB91, EW92)</f>
        <v>1.8213947644579915</v>
      </c>
      <c r="EX91" s="131"/>
      <c r="EY91" s="131">
        <f>IFERROR('TLF GC - r0'!DE91 / 'TLF GC - r0'!DD91, EY92)</f>
        <v>6.4805702714742411E-2</v>
      </c>
      <c r="EZ91" s="131">
        <f>IFERROR('TLF GC - r0'!DG91 / 'TLF GC - r0'!DF91, EZ92)</f>
        <v>0.62908452665987913</v>
      </c>
      <c r="FB91" s="132">
        <f>'FF - r0'!A91</f>
        <v>166</v>
      </c>
      <c r="FC91" s="130">
        <f>'FF - r0'!B91</f>
        <v>1.8540000000000001E-4</v>
      </c>
      <c r="FD91" s="130">
        <f>'FF - r0'!C91</f>
        <v>1.7200000000000001E-5</v>
      </c>
      <c r="FE91" s="130">
        <f>'FF - r0'!D91</f>
        <v>2.7900000000000001E-5</v>
      </c>
      <c r="FF91" s="130">
        <f>'FF - r0'!E91</f>
        <v>0</v>
      </c>
      <c r="FG91" s="130">
        <f>'FF - r0'!F91</f>
        <v>0</v>
      </c>
      <c r="FH91" s="130">
        <f>'FF - r0'!G91</f>
        <v>2.9E-4</v>
      </c>
      <c r="FI91" s="130">
        <f>'FF - r0'!H91</f>
        <v>9.6600000000000003E-5</v>
      </c>
      <c r="FJ91" s="130">
        <f>'FF - r0'!I91</f>
        <v>2.4600000000000002E-5</v>
      </c>
      <c r="FK91" s="130">
        <f>'FF - r0'!J91</f>
        <v>1.0613E-3</v>
      </c>
      <c r="FL91" s="130">
        <f>'FF - r0'!K91</f>
        <v>2.7634999999999999E-3</v>
      </c>
    </row>
    <row r="92" spans="1:168" x14ac:dyDescent="0.45">
      <c r="A92" s="63">
        <f t="shared" si="99"/>
        <v>168</v>
      </c>
      <c r="B92" s="137">
        <f t="shared" si="100"/>
        <v>1.807E-4</v>
      </c>
      <c r="C92" s="137">
        <f t="shared" si="77"/>
        <v>6.3399999999999996E-5</v>
      </c>
      <c r="D92" s="137">
        <f t="shared" si="78"/>
        <v>1.6399999999999999E-5</v>
      </c>
      <c r="E92" s="137">
        <f t="shared" si="79"/>
        <v>0</v>
      </c>
      <c r="F92" s="137">
        <f t="shared" si="80"/>
        <v>0</v>
      </c>
      <c r="G92" s="137">
        <f t="shared" si="81"/>
        <v>2.9999999999999999E-7</v>
      </c>
      <c r="H92" s="137">
        <f t="shared" si="82"/>
        <v>7.7399999999999998E-5</v>
      </c>
      <c r="I92" s="138"/>
      <c r="J92" s="138">
        <f t="shared" si="83"/>
        <v>168</v>
      </c>
      <c r="K92" s="138">
        <f t="shared" si="84"/>
        <v>1.6550000000000001E-4</v>
      </c>
      <c r="BX92" s="64">
        <f t="shared" si="101"/>
        <v>168</v>
      </c>
      <c r="BY92" s="122">
        <f>B92</f>
        <v>1.807E-4</v>
      </c>
      <c r="BZ92" s="122">
        <f t="shared" si="85"/>
        <v>1.807E-4</v>
      </c>
      <c r="CA92" s="122">
        <f t="shared" si="86"/>
        <v>1.705E-4</v>
      </c>
      <c r="CB92" s="129">
        <f>C92</f>
        <v>6.3399999999999996E-5</v>
      </c>
      <c r="CC92" s="122">
        <f t="shared" si="87"/>
        <v>6.3399999999999996E-5</v>
      </c>
      <c r="CD92" s="122">
        <f t="shared" si="88"/>
        <v>1.4800000000000001E-5</v>
      </c>
      <c r="CE92" s="129">
        <f>D92</f>
        <v>1.6399999999999999E-5</v>
      </c>
      <c r="CF92" s="122">
        <f t="shared" si="89"/>
        <v>1.6399999999999999E-5</v>
      </c>
      <c r="CG92" s="122">
        <f t="shared" si="90"/>
        <v>2.7500000000000001E-5</v>
      </c>
      <c r="CH92" s="129">
        <f>E92</f>
        <v>0</v>
      </c>
      <c r="CI92" s="122">
        <f t="shared" si="91"/>
        <v>0</v>
      </c>
      <c r="CJ92" s="122">
        <f t="shared" si="92"/>
        <v>0</v>
      </c>
      <c r="CK92" s="129">
        <f>F92</f>
        <v>0</v>
      </c>
      <c r="CL92" s="122">
        <f t="shared" si="93"/>
        <v>0</v>
      </c>
      <c r="CM92" s="122">
        <f t="shared" si="94"/>
        <v>0</v>
      </c>
      <c r="CN92" s="129">
        <f>G92</f>
        <v>2.9999999999999999E-7</v>
      </c>
      <c r="CO92" s="122">
        <f t="shared" si="95"/>
        <v>2.9999999999999999E-7</v>
      </c>
      <c r="CP92" s="122">
        <f t="shared" si="96"/>
        <v>2.8739999999999999E-4</v>
      </c>
      <c r="CQ92" s="129">
        <f>H92</f>
        <v>7.7399999999999998E-5</v>
      </c>
      <c r="CR92" s="122">
        <f t="shared" si="97"/>
        <v>7.7399999999999998E-5</v>
      </c>
      <c r="CS92" s="122">
        <f t="shared" si="98"/>
        <v>9.09E-5</v>
      </c>
      <c r="CT92" s="141">
        <f>J92</f>
        <v>168</v>
      </c>
      <c r="CU92" s="122">
        <f t="shared" si="115"/>
        <v>0</v>
      </c>
      <c r="CV92" s="122">
        <f t="shared" si="116"/>
        <v>1.0076E-3</v>
      </c>
      <c r="CW92" s="141">
        <f>K92</f>
        <v>1.6550000000000001E-4</v>
      </c>
      <c r="CX92" s="122">
        <f>B92</f>
        <v>1.807E-4</v>
      </c>
      <c r="CY92" s="122">
        <f t="shared" si="117"/>
        <v>2.7344000000000001E-3</v>
      </c>
      <c r="DF92" s="64">
        <f t="shared" si="102"/>
        <v>168</v>
      </c>
      <c r="DG92" s="137">
        <f t="shared" si="103"/>
        <v>1.807E-4</v>
      </c>
      <c r="DH92" s="137">
        <f t="shared" si="104"/>
        <v>6.3399999999999996E-5</v>
      </c>
      <c r="DI92" s="137">
        <f t="shared" si="105"/>
        <v>1.6399999999999999E-5</v>
      </c>
      <c r="DJ92" s="137">
        <f t="shared" si="106"/>
        <v>0</v>
      </c>
      <c r="DK92" s="137">
        <f t="shared" si="107"/>
        <v>0</v>
      </c>
      <c r="DL92" s="137">
        <f t="shared" si="108"/>
        <v>2.9999999999999999E-7</v>
      </c>
      <c r="DM92" s="137">
        <f t="shared" si="109"/>
        <v>7.7399999999999998E-5</v>
      </c>
      <c r="DN92" s="137"/>
      <c r="DO92" s="137">
        <f t="shared" si="110"/>
        <v>168</v>
      </c>
      <c r="DP92" s="137">
        <f t="shared" si="111"/>
        <v>1.6545343580837924E-4</v>
      </c>
      <c r="DQ92" s="32"/>
      <c r="DR92" s="64">
        <f t="shared" si="112"/>
        <v>168</v>
      </c>
      <c r="DS92" s="137">
        <f>ROUND(EE92 / EE$3, 7)</f>
        <v>1.807E-4</v>
      </c>
      <c r="DT92" s="137">
        <f>ROUND(EF92 / EF$3, 7)</f>
        <v>6.3399999999999996E-5</v>
      </c>
      <c r="DU92" s="137">
        <f>ROUND(EG92 / EG$3, 7)</f>
        <v>1.6399999999999999E-5</v>
      </c>
      <c r="DV92" s="137">
        <f>ROUND(EH92 / EH$3, 7)</f>
        <v>0</v>
      </c>
      <c r="DW92" s="137">
        <f>ROUND(EI92 / EI$3, 7)</f>
        <v>0</v>
      </c>
      <c r="DX92" s="137">
        <f>ROUND(EJ92 / EJ$3, 7)</f>
        <v>2.9999999999999999E-7</v>
      </c>
      <c r="DY92" s="137">
        <f>ROUND(EK92 / EK$3, 7)</f>
        <v>7.7399999999999998E-5</v>
      </c>
      <c r="DZ92" s="137"/>
      <c r="EA92" s="137">
        <f t="shared" si="76"/>
        <v>0</v>
      </c>
      <c r="EB92" s="137">
        <f t="shared" si="60"/>
        <v>5.9999999999999997E-7</v>
      </c>
      <c r="ED92" s="64">
        <f t="shared" si="113"/>
        <v>168</v>
      </c>
      <c r="EE92" s="137">
        <f>FC92 * EQ92</f>
        <v>1.6545343580837924E-4</v>
      </c>
      <c r="EF92" s="137">
        <f>FD92 * ER92</f>
        <v>7.6285765322898553E-5</v>
      </c>
      <c r="EG92" s="137">
        <f>FE92 * ES92</f>
        <v>1.6905864655266245E-5</v>
      </c>
      <c r="EH92" s="137">
        <f>FF92 * ET92</f>
        <v>0</v>
      </c>
      <c r="EI92" s="137">
        <f>FG92 * EU92</f>
        <v>0</v>
      </c>
      <c r="EJ92" s="137">
        <f>FH92 * EV92</f>
        <v>1.7574993164516821E-4</v>
      </c>
      <c r="EK92" s="137">
        <f>FI92 * EW92</f>
        <v>1.5342497957545776E-4</v>
      </c>
      <c r="EL92" s="137"/>
      <c r="EM92" s="137">
        <f>FJ92 * EY92</f>
        <v>1.6470939474699881E-6</v>
      </c>
      <c r="EN92" s="137">
        <f>FK92 * EZ92</f>
        <v>6.597215948819312E-4</v>
      </c>
      <c r="EP92" s="64">
        <f t="shared" si="114"/>
        <v>168</v>
      </c>
      <c r="EQ92" s="131">
        <f>IFERROR('TLF GC - r0'!CQ92 / 'TLF GC - r0'!CP92, EQ93)</f>
        <v>0.97040138304034751</v>
      </c>
      <c r="ER92" s="131">
        <f>IFERROR('TLF GC - r0'!CS92 / 'TLF GC - r0'!CR92, ER93)</f>
        <v>5.1544436028985503</v>
      </c>
      <c r="ES92" s="131">
        <f>IFERROR('TLF GC - r0'!CU92 / 'TLF GC - r0'!CT92, ES93)</f>
        <v>0.61475871473695431</v>
      </c>
      <c r="ET92" s="131">
        <f>IFERROR('TLF GC - r0'!CW92 / 'TLF GC - r0'!CV92, ET93)</f>
        <v>0</v>
      </c>
      <c r="EU92" s="131">
        <f>IFERROR('TLF GC - r0'!CY92 / 'TLF GC - r0'!CX92, EU93)</f>
        <v>0</v>
      </c>
      <c r="EV92" s="131">
        <f>IFERROR('TLF GC - r0'!DA92 / 'TLF GC - r0'!CZ92, EV93)</f>
        <v>0.61151681156982673</v>
      </c>
      <c r="EW92" s="131">
        <f>IFERROR('TLF GC - r0'!DC92 / 'TLF GC - r0'!DB92, EW93)</f>
        <v>1.687843559686004</v>
      </c>
      <c r="EX92" s="131"/>
      <c r="EY92" s="131">
        <f>IFERROR('TLF GC - r0'!DE92 / 'TLF GC - r0'!DD92, EY93)</f>
        <v>6.8344147197924823E-2</v>
      </c>
      <c r="EZ92" s="131">
        <f>IFERROR('TLF GC - r0'!DG92 / 'TLF GC - r0'!DF92, EZ93)</f>
        <v>0.65474552886257564</v>
      </c>
      <c r="FB92" s="132">
        <f>'FF - r0'!A92</f>
        <v>168</v>
      </c>
      <c r="FC92" s="130">
        <f>'FF - r0'!B92</f>
        <v>1.705E-4</v>
      </c>
      <c r="FD92" s="130">
        <f>'FF - r0'!C92</f>
        <v>1.4800000000000001E-5</v>
      </c>
      <c r="FE92" s="130">
        <f>'FF - r0'!D92</f>
        <v>2.7500000000000001E-5</v>
      </c>
      <c r="FF92" s="130">
        <f>'FF - r0'!E92</f>
        <v>0</v>
      </c>
      <c r="FG92" s="130">
        <f>'FF - r0'!F92</f>
        <v>0</v>
      </c>
      <c r="FH92" s="130">
        <f>'FF - r0'!G92</f>
        <v>2.8739999999999999E-4</v>
      </c>
      <c r="FI92" s="130">
        <f>'FF - r0'!H92</f>
        <v>9.09E-5</v>
      </c>
      <c r="FJ92" s="130">
        <f>'FF - r0'!I92</f>
        <v>2.41E-5</v>
      </c>
      <c r="FK92" s="130">
        <f>'FF - r0'!J92</f>
        <v>1.0076E-3</v>
      </c>
      <c r="FL92" s="130">
        <f>'FF - r0'!K92</f>
        <v>2.7344000000000001E-3</v>
      </c>
    </row>
    <row r="93" spans="1:168" x14ac:dyDescent="0.45">
      <c r="A93" s="63">
        <f t="shared" si="99"/>
        <v>170</v>
      </c>
      <c r="B93" s="137">
        <f t="shared" si="100"/>
        <v>1.705E-4</v>
      </c>
      <c r="C93" s="137">
        <f t="shared" si="77"/>
        <v>1.111E-4</v>
      </c>
      <c r="D93" s="137">
        <f t="shared" si="78"/>
        <v>1.8499999999999999E-5</v>
      </c>
      <c r="E93" s="137">
        <f t="shared" si="79"/>
        <v>0</v>
      </c>
      <c r="F93" s="137">
        <f t="shared" si="80"/>
        <v>0</v>
      </c>
      <c r="G93" s="137">
        <f t="shared" si="81"/>
        <v>9.9999999999999995E-8</v>
      </c>
      <c r="H93" s="137">
        <f t="shared" si="82"/>
        <v>6.8399999999999996E-5</v>
      </c>
      <c r="I93" s="138"/>
      <c r="J93" s="138">
        <f t="shared" si="83"/>
        <v>170</v>
      </c>
      <c r="K93" s="138">
        <f t="shared" si="84"/>
        <v>1.561E-4</v>
      </c>
      <c r="BX93" s="64">
        <f t="shared" si="101"/>
        <v>170</v>
      </c>
      <c r="BY93" s="122">
        <f>B93</f>
        <v>1.705E-4</v>
      </c>
      <c r="BZ93" s="122">
        <f t="shared" si="85"/>
        <v>1.705E-4</v>
      </c>
      <c r="CA93" s="122">
        <f t="shared" si="86"/>
        <v>1.5660000000000001E-4</v>
      </c>
      <c r="CB93" s="129">
        <f>C93</f>
        <v>1.111E-4</v>
      </c>
      <c r="CC93" s="122">
        <f t="shared" si="87"/>
        <v>1.111E-4</v>
      </c>
      <c r="CD93" s="122">
        <f t="shared" si="88"/>
        <v>1.22E-5</v>
      </c>
      <c r="CE93" s="129">
        <f>D93</f>
        <v>1.8499999999999999E-5</v>
      </c>
      <c r="CF93" s="122">
        <f t="shared" si="89"/>
        <v>1.8499999999999999E-5</v>
      </c>
      <c r="CG93" s="122">
        <f t="shared" si="90"/>
        <v>2.7100000000000001E-5</v>
      </c>
      <c r="CH93" s="129">
        <f>E93</f>
        <v>0</v>
      </c>
      <c r="CI93" s="122">
        <f t="shared" si="91"/>
        <v>0</v>
      </c>
      <c r="CJ93" s="122">
        <f t="shared" si="92"/>
        <v>0</v>
      </c>
      <c r="CK93" s="129">
        <f>F93</f>
        <v>0</v>
      </c>
      <c r="CL93" s="122">
        <f t="shared" si="93"/>
        <v>0</v>
      </c>
      <c r="CM93" s="122">
        <f t="shared" si="94"/>
        <v>0</v>
      </c>
      <c r="CN93" s="129">
        <f>G93</f>
        <v>9.9999999999999995E-8</v>
      </c>
      <c r="CO93" s="122">
        <f t="shared" si="95"/>
        <v>9.9999999999999995E-8</v>
      </c>
      <c r="CP93" s="122">
        <f t="shared" si="96"/>
        <v>2.8479999999999998E-4</v>
      </c>
      <c r="CQ93" s="129">
        <f>H93</f>
        <v>6.8399999999999996E-5</v>
      </c>
      <c r="CR93" s="122">
        <f t="shared" si="97"/>
        <v>6.8399999999999996E-5</v>
      </c>
      <c r="CS93" s="122">
        <f t="shared" si="98"/>
        <v>8.3900000000000006E-5</v>
      </c>
      <c r="CT93" s="141">
        <f>J93</f>
        <v>170</v>
      </c>
      <c r="CU93" s="122">
        <f t="shared" si="115"/>
        <v>0</v>
      </c>
      <c r="CV93" s="122">
        <f t="shared" si="116"/>
        <v>9.5609999999999998E-4</v>
      </c>
      <c r="CW93" s="141">
        <f>K93</f>
        <v>1.561E-4</v>
      </c>
      <c r="CX93" s="122">
        <f>B93</f>
        <v>1.705E-4</v>
      </c>
      <c r="CY93" s="122">
        <f t="shared" si="117"/>
        <v>2.7052999999999999E-3</v>
      </c>
      <c r="DF93" s="64">
        <f t="shared" si="102"/>
        <v>170</v>
      </c>
      <c r="DG93" s="137">
        <f t="shared" si="103"/>
        <v>1.705E-4</v>
      </c>
      <c r="DH93" s="137">
        <f t="shared" si="104"/>
        <v>1.111E-4</v>
      </c>
      <c r="DI93" s="137">
        <f t="shared" si="105"/>
        <v>1.8499999999999999E-5</v>
      </c>
      <c r="DJ93" s="137">
        <f t="shared" si="106"/>
        <v>0</v>
      </c>
      <c r="DK93" s="137">
        <f t="shared" si="107"/>
        <v>0</v>
      </c>
      <c r="DL93" s="137">
        <f t="shared" si="108"/>
        <v>9.9999999999999995E-8</v>
      </c>
      <c r="DM93" s="137">
        <f t="shared" si="109"/>
        <v>6.8399999999999996E-5</v>
      </c>
      <c r="DN93" s="137"/>
      <c r="DO93" s="137">
        <f t="shared" si="110"/>
        <v>170</v>
      </c>
      <c r="DP93" s="137">
        <f t="shared" si="111"/>
        <v>1.5613056455504625E-4</v>
      </c>
      <c r="DQ93" s="32"/>
      <c r="DR93" s="64">
        <f t="shared" si="112"/>
        <v>170</v>
      </c>
      <c r="DS93" s="137">
        <f>ROUND(EE93 / EE$3, 7)</f>
        <v>1.705E-4</v>
      </c>
      <c r="DT93" s="137">
        <f>ROUND(EF93 / EF$3, 7)</f>
        <v>1.111E-4</v>
      </c>
      <c r="DU93" s="137">
        <f>ROUND(EG93 / EG$3, 7)</f>
        <v>1.8499999999999999E-5</v>
      </c>
      <c r="DV93" s="137">
        <f>ROUND(EH93 / EH$3, 7)</f>
        <v>0</v>
      </c>
      <c r="DW93" s="137">
        <f>ROUND(EI93 / EI$3, 7)</f>
        <v>0</v>
      </c>
      <c r="DX93" s="137">
        <f>ROUND(EJ93 / EJ$3, 7)</f>
        <v>9.9999999999999995E-8</v>
      </c>
      <c r="DY93" s="137">
        <f>ROUND(EK93 / EK$3, 7)</f>
        <v>6.8399999999999996E-5</v>
      </c>
      <c r="DZ93" s="137"/>
      <c r="EA93" s="137">
        <f t="shared" si="76"/>
        <v>0</v>
      </c>
      <c r="EB93" s="137">
        <f t="shared" si="60"/>
        <v>4.9999999999999998E-7</v>
      </c>
      <c r="ED93" s="64">
        <f t="shared" si="113"/>
        <v>170</v>
      </c>
      <c r="EE93" s="137">
        <f>FC93 * EQ93</f>
        <v>1.5613056455504625E-4</v>
      </c>
      <c r="EF93" s="137">
        <f>FD93 * ER93</f>
        <v>1.3355902376547941E-4</v>
      </c>
      <c r="EG93" s="137">
        <f>FE93 * ES93</f>
        <v>1.91443458513579E-5</v>
      </c>
      <c r="EH93" s="137">
        <f>FF93 * ET93</f>
        <v>0</v>
      </c>
      <c r="EI93" s="137">
        <f>FG93 * EU93</f>
        <v>0</v>
      </c>
      <c r="EJ93" s="137">
        <f>FH93 * EV93</f>
        <v>8.6215299921146729E-5</v>
      </c>
      <c r="EK93" s="137">
        <f>FI93 * EW93</f>
        <v>1.3556705055096447E-4</v>
      </c>
      <c r="EL93" s="137"/>
      <c r="EM93" s="137">
        <f>FJ93 * EY93</f>
        <v>1.4187246755349393E-6</v>
      </c>
      <c r="EN93" s="137">
        <f>FK93 * EZ93</f>
        <v>4.8590240211181105E-4</v>
      </c>
      <c r="EP93" s="64">
        <f t="shared" si="114"/>
        <v>170</v>
      </c>
      <c r="EQ93" s="131">
        <f>IFERROR('TLF GC - r0'!CQ93 / 'TLF GC - r0'!CP93, EQ94)</f>
        <v>0.99700232793771548</v>
      </c>
      <c r="ER93" s="131">
        <f>IFERROR('TLF GC - r0'!CS93 / 'TLF GC - r0'!CR93, ER94)</f>
        <v>10.947460964383559</v>
      </c>
      <c r="ES93" s="131">
        <f>IFERROR('TLF GC - r0'!CU93 / 'TLF GC - r0'!CT93, ES94)</f>
        <v>0.70643342624936889</v>
      </c>
      <c r="ET93" s="131">
        <f>IFERROR('TLF GC - r0'!CW93 / 'TLF GC - r0'!CV93, ET94)</f>
        <v>0</v>
      </c>
      <c r="EU93" s="131">
        <f>IFERROR('TLF GC - r0'!CY93 / 'TLF GC - r0'!CX93, EU94)</f>
        <v>0</v>
      </c>
      <c r="EV93" s="131">
        <f>IFERROR('TLF GC - r0'!DA93 / 'TLF GC - r0'!CZ93, EV94)</f>
        <v>0.30272226095908261</v>
      </c>
      <c r="EW93" s="131">
        <f>IFERROR('TLF GC - r0'!DC93 / 'TLF GC - r0'!DB93, EW94)</f>
        <v>1.6158170506670375</v>
      </c>
      <c r="EX93" s="131"/>
      <c r="EY93" s="131">
        <f>IFERROR('TLF GC - r0'!DE93 / 'TLF GC - r0'!DD93, EY94)</f>
        <v>6.0371262788720827E-2</v>
      </c>
      <c r="EZ93" s="131">
        <f>IFERROR('TLF GC - r0'!DG93 / 'TLF GC - r0'!DF93, EZ94)</f>
        <v>0.50821295064513239</v>
      </c>
      <c r="FB93" s="132">
        <f>'FF - r0'!A93</f>
        <v>170</v>
      </c>
      <c r="FC93" s="130">
        <f>'FF - r0'!B93</f>
        <v>1.5660000000000001E-4</v>
      </c>
      <c r="FD93" s="130">
        <f>'FF - r0'!C93</f>
        <v>1.22E-5</v>
      </c>
      <c r="FE93" s="130">
        <f>'FF - r0'!D93</f>
        <v>2.7100000000000001E-5</v>
      </c>
      <c r="FF93" s="130">
        <f>'FF - r0'!E93</f>
        <v>0</v>
      </c>
      <c r="FG93" s="130">
        <f>'FF - r0'!F93</f>
        <v>0</v>
      </c>
      <c r="FH93" s="130">
        <f>'FF - r0'!G93</f>
        <v>2.8479999999999998E-4</v>
      </c>
      <c r="FI93" s="130">
        <f>'FF - r0'!H93</f>
        <v>8.3900000000000006E-5</v>
      </c>
      <c r="FJ93" s="130">
        <f>'FF - r0'!I93</f>
        <v>2.3499999999999999E-5</v>
      </c>
      <c r="FK93" s="130">
        <f>'FF - r0'!J93</f>
        <v>9.5609999999999998E-4</v>
      </c>
      <c r="FL93" s="130">
        <f>'FF - r0'!K93</f>
        <v>2.7052999999999999E-3</v>
      </c>
    </row>
    <row r="94" spans="1:168" x14ac:dyDescent="0.45">
      <c r="A94" s="63">
        <f t="shared" si="99"/>
        <v>172</v>
      </c>
      <c r="B94" s="137">
        <f t="shared" si="100"/>
        <v>1.395E-4</v>
      </c>
      <c r="C94" s="137">
        <f t="shared" si="77"/>
        <v>9.0000000000000006E-5</v>
      </c>
      <c r="D94" s="137">
        <f t="shared" si="78"/>
        <v>1.84E-5</v>
      </c>
      <c r="E94" s="137">
        <f t="shared" si="79"/>
        <v>0</v>
      </c>
      <c r="F94" s="137">
        <f t="shared" si="80"/>
        <v>0</v>
      </c>
      <c r="G94" s="137">
        <f t="shared" si="81"/>
        <v>1.9999999999999999E-7</v>
      </c>
      <c r="H94" s="137">
        <f t="shared" si="82"/>
        <v>6.97E-5</v>
      </c>
      <c r="I94" s="138"/>
      <c r="J94" s="138">
        <f t="shared" si="83"/>
        <v>172</v>
      </c>
      <c r="K94" s="138">
        <f t="shared" si="84"/>
        <v>1.2769999999999999E-4</v>
      </c>
      <c r="BX94" s="64">
        <f t="shared" si="101"/>
        <v>172</v>
      </c>
      <c r="BY94" s="122">
        <f>B94</f>
        <v>1.395E-4</v>
      </c>
      <c r="BZ94" s="122">
        <f t="shared" si="85"/>
        <v>1.395E-4</v>
      </c>
      <c r="CA94" s="122">
        <f t="shared" si="86"/>
        <v>1.44E-4</v>
      </c>
      <c r="CB94" s="129">
        <f>C94</f>
        <v>9.0000000000000006E-5</v>
      </c>
      <c r="CC94" s="122">
        <f t="shared" si="87"/>
        <v>9.0000000000000006E-5</v>
      </c>
      <c r="CD94" s="122">
        <f t="shared" si="88"/>
        <v>9.7999999999999993E-6</v>
      </c>
      <c r="CE94" s="129">
        <f>D94</f>
        <v>1.84E-5</v>
      </c>
      <c r="CF94" s="122">
        <f t="shared" si="89"/>
        <v>1.84E-5</v>
      </c>
      <c r="CG94" s="122">
        <f t="shared" si="90"/>
        <v>2.6800000000000001E-5</v>
      </c>
      <c r="CH94" s="129">
        <f>E94</f>
        <v>0</v>
      </c>
      <c r="CI94" s="122">
        <f t="shared" si="91"/>
        <v>0</v>
      </c>
      <c r="CJ94" s="122">
        <f t="shared" si="92"/>
        <v>0</v>
      </c>
      <c r="CK94" s="129">
        <f>F94</f>
        <v>0</v>
      </c>
      <c r="CL94" s="122">
        <f t="shared" si="93"/>
        <v>0</v>
      </c>
      <c r="CM94" s="122">
        <f t="shared" si="94"/>
        <v>0</v>
      </c>
      <c r="CN94" s="129">
        <f>G94</f>
        <v>1.9999999999999999E-7</v>
      </c>
      <c r="CO94" s="122">
        <f t="shared" si="95"/>
        <v>1.9999999999999999E-7</v>
      </c>
      <c r="CP94" s="122">
        <f t="shared" si="96"/>
        <v>2.8219999999999997E-4</v>
      </c>
      <c r="CQ94" s="129">
        <f>H94</f>
        <v>6.97E-5</v>
      </c>
      <c r="CR94" s="122">
        <f t="shared" si="97"/>
        <v>6.97E-5</v>
      </c>
      <c r="CS94" s="122">
        <f t="shared" si="98"/>
        <v>7.6899999999999999E-5</v>
      </c>
      <c r="CT94" s="141">
        <f>J94</f>
        <v>172</v>
      </c>
      <c r="CU94" s="122">
        <f t="shared" si="115"/>
        <v>0</v>
      </c>
      <c r="CV94" s="122">
        <f t="shared" si="116"/>
        <v>8.9190000000000005E-4</v>
      </c>
      <c r="CW94" s="141">
        <f>K94</f>
        <v>1.2769999999999999E-4</v>
      </c>
      <c r="CX94" s="122">
        <f>B94</f>
        <v>1.395E-4</v>
      </c>
      <c r="CY94" s="122">
        <f t="shared" si="117"/>
        <v>2.6762000000000001E-3</v>
      </c>
      <c r="DF94" s="64">
        <f t="shared" si="102"/>
        <v>172</v>
      </c>
      <c r="DG94" s="137">
        <f t="shared" si="103"/>
        <v>1.395E-4</v>
      </c>
      <c r="DH94" s="137">
        <f t="shared" si="104"/>
        <v>9.0000000000000006E-5</v>
      </c>
      <c r="DI94" s="137">
        <f t="shared" si="105"/>
        <v>1.84E-5</v>
      </c>
      <c r="DJ94" s="137">
        <f t="shared" si="106"/>
        <v>0</v>
      </c>
      <c r="DK94" s="137">
        <f t="shared" si="107"/>
        <v>0</v>
      </c>
      <c r="DL94" s="137">
        <f t="shared" si="108"/>
        <v>1.9999999999999999E-7</v>
      </c>
      <c r="DM94" s="137">
        <f t="shared" si="109"/>
        <v>6.97E-5</v>
      </c>
      <c r="DN94" s="137"/>
      <c r="DO94" s="137">
        <f t="shared" si="110"/>
        <v>172</v>
      </c>
      <c r="DP94" s="137">
        <f t="shared" si="111"/>
        <v>1.2774486529710472E-4</v>
      </c>
      <c r="DQ94" s="32"/>
      <c r="DR94" s="64">
        <f t="shared" si="112"/>
        <v>172</v>
      </c>
      <c r="DS94" s="137">
        <f>ROUND(EE94 / EE$3, 7)</f>
        <v>1.395E-4</v>
      </c>
      <c r="DT94" s="137">
        <f>ROUND(EF94 / EF$3, 7)</f>
        <v>9.0000000000000006E-5</v>
      </c>
      <c r="DU94" s="137">
        <f>ROUND(EG94 / EG$3, 7)</f>
        <v>1.84E-5</v>
      </c>
      <c r="DV94" s="137">
        <f>ROUND(EH94 / EH$3, 7)</f>
        <v>0</v>
      </c>
      <c r="DW94" s="137">
        <f>ROUND(EI94 / EI$3, 7)</f>
        <v>0</v>
      </c>
      <c r="DX94" s="137">
        <f>ROUND(EJ94 / EJ$3, 7)</f>
        <v>1.9999999999999999E-7</v>
      </c>
      <c r="DY94" s="137">
        <f>ROUND(EK94 / EK$3, 7)</f>
        <v>6.97E-5</v>
      </c>
      <c r="DZ94" s="137"/>
      <c r="EA94" s="137">
        <f t="shared" si="76"/>
        <v>0</v>
      </c>
      <c r="EB94" s="137">
        <f t="shared" si="60"/>
        <v>2.9999999999999999E-7</v>
      </c>
      <c r="ED94" s="64">
        <f t="shared" si="113"/>
        <v>172</v>
      </c>
      <c r="EE94" s="137">
        <f>FC94 * EQ94</f>
        <v>1.2774486529710472E-4</v>
      </c>
      <c r="EF94" s="137">
        <f>FD94 * ER94</f>
        <v>1.0822642139876285E-4</v>
      </c>
      <c r="EG94" s="137">
        <f>FE94 * ES94</f>
        <v>1.8996149840265222E-5</v>
      </c>
      <c r="EH94" s="137">
        <f>FF94 * ET94</f>
        <v>0</v>
      </c>
      <c r="EI94" s="137">
        <f>FG94 * EU94</f>
        <v>0</v>
      </c>
      <c r="EJ94" s="137">
        <f>FH94 * EV94</f>
        <v>1.5863423742124247E-4</v>
      </c>
      <c r="EK94" s="137">
        <f>FI94 * EW94</f>
        <v>1.3798923986627174E-4</v>
      </c>
      <c r="EL94" s="137"/>
      <c r="EM94" s="137">
        <f>FJ94 * EY94</f>
        <v>1.1049022432961615E-6</v>
      </c>
      <c r="EN94" s="137">
        <f>FK94 * EZ94</f>
        <v>2.7330685823639858E-4</v>
      </c>
      <c r="EP94" s="64">
        <f t="shared" si="114"/>
        <v>172</v>
      </c>
      <c r="EQ94" s="131">
        <f>IFERROR('TLF GC - r0'!CQ94 / 'TLF GC - r0'!CP94, EQ95)</f>
        <v>0.88711712011878285</v>
      </c>
      <c r="ER94" s="131">
        <f>IFERROR('TLF GC - r0'!CS94 / 'TLF GC - r0'!CR94, ER95)</f>
        <v>11.043512387628864</v>
      </c>
      <c r="ES94" s="131">
        <f>IFERROR('TLF GC - r0'!CU94 / 'TLF GC - r0'!CT94, ES95)</f>
        <v>0.70881156120392619</v>
      </c>
      <c r="ET94" s="131">
        <f>IFERROR('TLF GC - r0'!CW94 / 'TLF GC - r0'!CV94, ET95)</f>
        <v>0</v>
      </c>
      <c r="EU94" s="131">
        <f>IFERROR('TLF GC - r0'!CY94 / 'TLF GC - r0'!CX94, EU95)</f>
        <v>0</v>
      </c>
      <c r="EV94" s="131">
        <f>IFERROR('TLF GC - r0'!DA94 / 'TLF GC - r0'!CZ94, EV95)</f>
        <v>0.56213408016032063</v>
      </c>
      <c r="EW94" s="131">
        <f>IFERROR('TLF GC - r0'!DC94 / 'TLF GC - r0'!DB94, EW95)</f>
        <v>1.7943984377928703</v>
      </c>
      <c r="EX94" s="131"/>
      <c r="EY94" s="131">
        <f>IFERROR('TLF GC - r0'!DE94 / 'TLF GC - r0'!DD94, EY95)</f>
        <v>4.8039227969398322E-2</v>
      </c>
      <c r="EZ94" s="131">
        <f>IFERROR('TLF GC - r0'!DG94 / 'TLF GC - r0'!DF94, EZ95)</f>
        <v>0.3064321765179937</v>
      </c>
      <c r="FB94" s="132">
        <f>'FF - r0'!A94</f>
        <v>172</v>
      </c>
      <c r="FC94" s="130">
        <f>'FF - r0'!B94</f>
        <v>1.44E-4</v>
      </c>
      <c r="FD94" s="130">
        <f>'FF - r0'!C94</f>
        <v>9.7999999999999993E-6</v>
      </c>
      <c r="FE94" s="130">
        <f>'FF - r0'!D94</f>
        <v>2.6800000000000001E-5</v>
      </c>
      <c r="FF94" s="130">
        <f>'FF - r0'!E94</f>
        <v>0</v>
      </c>
      <c r="FG94" s="130">
        <f>'FF - r0'!F94</f>
        <v>0</v>
      </c>
      <c r="FH94" s="130">
        <f>'FF - r0'!G94</f>
        <v>2.8219999999999997E-4</v>
      </c>
      <c r="FI94" s="130">
        <f>'FF - r0'!H94</f>
        <v>7.6899999999999999E-5</v>
      </c>
      <c r="FJ94" s="130">
        <f>'FF - r0'!I94</f>
        <v>2.3E-5</v>
      </c>
      <c r="FK94" s="130">
        <f>'FF - r0'!J94</f>
        <v>8.9190000000000005E-4</v>
      </c>
      <c r="FL94" s="130">
        <f>'FF - r0'!K94</f>
        <v>2.6762000000000001E-3</v>
      </c>
    </row>
    <row r="95" spans="1:168" x14ac:dyDescent="0.45">
      <c r="A95" s="63">
        <f t="shared" si="99"/>
        <v>174</v>
      </c>
      <c r="B95" s="137">
        <f t="shared" si="100"/>
        <v>1.247E-4</v>
      </c>
      <c r="C95" s="137">
        <f t="shared" si="77"/>
        <v>6.05E-5</v>
      </c>
      <c r="D95" s="137">
        <f t="shared" si="78"/>
        <v>1.95E-5</v>
      </c>
      <c r="E95" s="137">
        <f t="shared" si="79"/>
        <v>0</v>
      </c>
      <c r="F95" s="137">
        <f t="shared" si="80"/>
        <v>0</v>
      </c>
      <c r="G95" s="137">
        <f t="shared" si="81"/>
        <v>2.9999999999999999E-7</v>
      </c>
      <c r="H95" s="137">
        <f t="shared" si="82"/>
        <v>6.8499999999999998E-5</v>
      </c>
      <c r="I95" s="138"/>
      <c r="J95" s="138">
        <f t="shared" si="83"/>
        <v>174</v>
      </c>
      <c r="K95" s="138">
        <f t="shared" si="84"/>
        <v>1.142E-4</v>
      </c>
      <c r="BX95" s="64">
        <f t="shared" si="101"/>
        <v>174</v>
      </c>
      <c r="BY95" s="122">
        <f>B95</f>
        <v>1.247E-4</v>
      </c>
      <c r="BZ95" s="122">
        <f t="shared" si="85"/>
        <v>1.247E-4</v>
      </c>
      <c r="CA95" s="122">
        <f t="shared" si="86"/>
        <v>1.327E-4</v>
      </c>
      <c r="CB95" s="129">
        <f>C95</f>
        <v>6.05E-5</v>
      </c>
      <c r="CC95" s="122">
        <f t="shared" si="87"/>
        <v>6.05E-5</v>
      </c>
      <c r="CD95" s="122">
        <f t="shared" si="88"/>
        <v>7.6000000000000001E-6</v>
      </c>
      <c r="CE95" s="129">
        <f>D95</f>
        <v>1.95E-5</v>
      </c>
      <c r="CF95" s="122">
        <f t="shared" si="89"/>
        <v>1.95E-5</v>
      </c>
      <c r="CG95" s="122">
        <f t="shared" si="90"/>
        <v>2.6400000000000001E-5</v>
      </c>
      <c r="CH95" s="129">
        <f>E95</f>
        <v>0</v>
      </c>
      <c r="CI95" s="122">
        <f t="shared" si="91"/>
        <v>0</v>
      </c>
      <c r="CJ95" s="122">
        <f t="shared" si="92"/>
        <v>0</v>
      </c>
      <c r="CK95" s="129">
        <f>F95</f>
        <v>0</v>
      </c>
      <c r="CL95" s="122">
        <f t="shared" si="93"/>
        <v>0</v>
      </c>
      <c r="CM95" s="122">
        <f t="shared" si="94"/>
        <v>0</v>
      </c>
      <c r="CN95" s="129">
        <f>G95</f>
        <v>2.9999999999999999E-7</v>
      </c>
      <c r="CO95" s="122">
        <f t="shared" si="95"/>
        <v>2.9999999999999999E-7</v>
      </c>
      <c r="CP95" s="122">
        <f t="shared" si="96"/>
        <v>2.7960000000000002E-4</v>
      </c>
      <c r="CQ95" s="129">
        <f>H95</f>
        <v>6.8499999999999998E-5</v>
      </c>
      <c r="CR95" s="122">
        <f t="shared" si="97"/>
        <v>6.8499999999999998E-5</v>
      </c>
      <c r="CS95" s="122">
        <f t="shared" si="98"/>
        <v>6.9900000000000005E-5</v>
      </c>
      <c r="CT95" s="141">
        <f>J95</f>
        <v>174</v>
      </c>
      <c r="CU95" s="122">
        <f t="shared" si="115"/>
        <v>0</v>
      </c>
      <c r="CV95" s="122">
        <f t="shared" si="116"/>
        <v>8.4219999999999998E-4</v>
      </c>
      <c r="CW95" s="141">
        <f>K95</f>
        <v>1.142E-4</v>
      </c>
      <c r="CX95" s="122">
        <f>B95</f>
        <v>1.247E-4</v>
      </c>
      <c r="CY95" s="122">
        <f t="shared" si="117"/>
        <v>2.6470999999999999E-3</v>
      </c>
      <c r="DF95" s="64">
        <f t="shared" si="102"/>
        <v>174</v>
      </c>
      <c r="DG95" s="137">
        <f t="shared" si="103"/>
        <v>1.247E-4</v>
      </c>
      <c r="DH95" s="137">
        <f t="shared" si="104"/>
        <v>6.05E-5</v>
      </c>
      <c r="DI95" s="137">
        <f t="shared" si="105"/>
        <v>1.95E-5</v>
      </c>
      <c r="DJ95" s="137">
        <f t="shared" si="106"/>
        <v>0</v>
      </c>
      <c r="DK95" s="137">
        <f t="shared" si="107"/>
        <v>0</v>
      </c>
      <c r="DL95" s="137">
        <f t="shared" si="108"/>
        <v>2.9999999999999999E-7</v>
      </c>
      <c r="DM95" s="137">
        <f t="shared" si="109"/>
        <v>6.8499999999999998E-5</v>
      </c>
      <c r="DN95" s="137"/>
      <c r="DO95" s="137">
        <f t="shared" si="110"/>
        <v>174</v>
      </c>
      <c r="DP95" s="137">
        <f t="shared" si="111"/>
        <v>1.1421289453238398E-4</v>
      </c>
      <c r="DQ95" s="32"/>
      <c r="DR95" s="64">
        <f t="shared" si="112"/>
        <v>174</v>
      </c>
      <c r="DS95" s="137">
        <f>ROUND(EE95 / EE$3, 7)</f>
        <v>1.247E-4</v>
      </c>
      <c r="DT95" s="137">
        <f>ROUND(EF95 / EF$3, 7)</f>
        <v>6.05E-5</v>
      </c>
      <c r="DU95" s="137">
        <f>ROUND(EG95 / EG$3, 7)</f>
        <v>1.95E-5</v>
      </c>
      <c r="DV95" s="137">
        <f>ROUND(EH95 / EH$3, 7)</f>
        <v>0</v>
      </c>
      <c r="DW95" s="137">
        <f>ROUND(EI95 / EI$3, 7)</f>
        <v>0</v>
      </c>
      <c r="DX95" s="137">
        <f>ROUND(EJ95 / EJ$3, 7)</f>
        <v>2.9999999999999999E-7</v>
      </c>
      <c r="DY95" s="137">
        <f>ROUND(EK95 / EK$3, 7)</f>
        <v>6.8499999999999998E-5</v>
      </c>
      <c r="DZ95" s="137"/>
      <c r="EA95" s="137">
        <f t="shared" si="76"/>
        <v>0</v>
      </c>
      <c r="EB95" s="137">
        <f t="shared" si="60"/>
        <v>4.9999999999999998E-7</v>
      </c>
      <c r="ED95" s="64">
        <f t="shared" si="113"/>
        <v>174</v>
      </c>
      <c r="EE95" s="137">
        <f>FC95 * EQ95</f>
        <v>1.1421289453238398E-4</v>
      </c>
      <c r="EF95" s="137">
        <f>FD95 * ER95</f>
        <v>7.2689976179999988E-5</v>
      </c>
      <c r="EG95" s="137">
        <f>FE95 * ES95</f>
        <v>2.0116319548624562E-5</v>
      </c>
      <c r="EH95" s="137">
        <f>FF95 * ET95</f>
        <v>0</v>
      </c>
      <c r="EI95" s="137">
        <f>FG95 * EU95</f>
        <v>0</v>
      </c>
      <c r="EJ95" s="137">
        <f>FH95 * EV95</f>
        <v>1.7226935748607168E-4</v>
      </c>
      <c r="EK95" s="137">
        <f>FI95 * EW95</f>
        <v>1.3561618270745417E-4</v>
      </c>
      <c r="EL95" s="137"/>
      <c r="EM95" s="137">
        <f>FJ95 * EY95</f>
        <v>1.0160879314644524E-6</v>
      </c>
      <c r="EN95" s="137">
        <f>FK95 * EZ95</f>
        <v>5.1898508848846256E-4</v>
      </c>
      <c r="EP95" s="64">
        <f t="shared" si="114"/>
        <v>174</v>
      </c>
      <c r="EQ95" s="131">
        <f>IFERROR('TLF GC - r0'!CQ95 / 'TLF GC - r0'!CP95, EQ96)</f>
        <v>0.86068496256506388</v>
      </c>
      <c r="ER95" s="131">
        <f>IFERROR('TLF GC - r0'!CS95 / 'TLF GC - r0'!CR95, ER96)</f>
        <v>9.5644705499999976</v>
      </c>
      <c r="ES95" s="131">
        <f>IFERROR('TLF GC - r0'!CU95 / 'TLF GC - r0'!CT95, ES96)</f>
        <v>0.76198180108426372</v>
      </c>
      <c r="ET95" s="131">
        <f>IFERROR('TLF GC - r0'!CW95 / 'TLF GC - r0'!CV95, ET96)</f>
        <v>0</v>
      </c>
      <c r="EU95" s="131">
        <f>IFERROR('TLF GC - r0'!CY95 / 'TLF GC - r0'!CX95, EU96)</f>
        <v>0</v>
      </c>
      <c r="EV95" s="131">
        <f>IFERROR('TLF GC - r0'!DA95 / 'TLF GC - r0'!CZ95, EV96)</f>
        <v>0.61612788800454821</v>
      </c>
      <c r="EW95" s="131">
        <f>IFERROR('TLF GC - r0'!DC95 / 'TLF GC - r0'!DB95, EW96)</f>
        <v>1.9401456753569981</v>
      </c>
      <c r="EX95" s="131"/>
      <c r="EY95" s="131">
        <f>IFERROR('TLF GC - r0'!DE95 / 'TLF GC - r0'!DD95, EY96)</f>
        <v>4.5159463620642326E-2</v>
      </c>
      <c r="EZ95" s="131">
        <f>IFERROR('TLF GC - r0'!DG95 / 'TLF GC - r0'!DF95, EZ96)</f>
        <v>0.61622546721498761</v>
      </c>
      <c r="FB95" s="132">
        <f>'FF - r0'!A95</f>
        <v>174</v>
      </c>
      <c r="FC95" s="130">
        <f>'FF - r0'!B95</f>
        <v>1.327E-4</v>
      </c>
      <c r="FD95" s="130">
        <f>'FF - r0'!C95</f>
        <v>7.6000000000000001E-6</v>
      </c>
      <c r="FE95" s="130">
        <f>'FF - r0'!D95</f>
        <v>2.6400000000000001E-5</v>
      </c>
      <c r="FF95" s="130">
        <f>'FF - r0'!E95</f>
        <v>0</v>
      </c>
      <c r="FG95" s="130">
        <f>'FF - r0'!F95</f>
        <v>0</v>
      </c>
      <c r="FH95" s="130">
        <f>'FF - r0'!G95</f>
        <v>2.7960000000000002E-4</v>
      </c>
      <c r="FI95" s="130">
        <f>'FF - r0'!H95</f>
        <v>6.9900000000000005E-5</v>
      </c>
      <c r="FJ95" s="130">
        <f>'FF - r0'!I95</f>
        <v>2.2500000000000001E-5</v>
      </c>
      <c r="FK95" s="130">
        <f>'FF - r0'!J95</f>
        <v>8.4219999999999998E-4</v>
      </c>
      <c r="FL95" s="130">
        <f>'FF - r0'!K95</f>
        <v>2.6470999999999999E-3</v>
      </c>
    </row>
    <row r="96" spans="1:168" x14ac:dyDescent="0.45">
      <c r="A96" s="63">
        <f t="shared" si="99"/>
        <v>176</v>
      </c>
      <c r="B96" s="137">
        <f t="shared" si="100"/>
        <v>1.1120000000000001E-4</v>
      </c>
      <c r="C96" s="137">
        <f t="shared" si="77"/>
        <v>0</v>
      </c>
      <c r="D96" s="137">
        <f t="shared" si="78"/>
        <v>1.7499999999999998E-5</v>
      </c>
      <c r="E96" s="137">
        <f t="shared" si="79"/>
        <v>0</v>
      </c>
      <c r="F96" s="137">
        <f t="shared" si="80"/>
        <v>0</v>
      </c>
      <c r="G96" s="137">
        <f t="shared" si="81"/>
        <v>1.9999999999999999E-7</v>
      </c>
      <c r="H96" s="137">
        <f t="shared" si="82"/>
        <v>5.4400000000000001E-5</v>
      </c>
      <c r="I96" s="138"/>
      <c r="J96" s="138">
        <f t="shared" si="83"/>
        <v>176</v>
      </c>
      <c r="K96" s="138">
        <f t="shared" si="84"/>
        <v>1.0179999999999999E-4</v>
      </c>
      <c r="BX96" s="64">
        <f t="shared" si="101"/>
        <v>176</v>
      </c>
      <c r="BY96" s="122">
        <f>B96</f>
        <v>1.1120000000000001E-4</v>
      </c>
      <c r="BZ96" s="122">
        <f t="shared" si="85"/>
        <v>1.1120000000000001E-4</v>
      </c>
      <c r="CA96" s="122">
        <f t="shared" si="86"/>
        <v>1.227E-4</v>
      </c>
      <c r="CB96" s="129">
        <f>C96</f>
        <v>0</v>
      </c>
      <c r="CC96" s="122">
        <f t="shared" si="87"/>
        <v>0</v>
      </c>
      <c r="CD96" s="122">
        <f t="shared" si="88"/>
        <v>4.5000000000000001E-6</v>
      </c>
      <c r="CE96" s="129">
        <f>D96</f>
        <v>1.7499999999999998E-5</v>
      </c>
      <c r="CF96" s="122">
        <f t="shared" si="89"/>
        <v>1.7499999999999998E-5</v>
      </c>
      <c r="CG96" s="122">
        <f t="shared" si="90"/>
        <v>2.6100000000000001E-5</v>
      </c>
      <c r="CH96" s="129">
        <f>E96</f>
        <v>0</v>
      </c>
      <c r="CI96" s="122">
        <f t="shared" si="91"/>
        <v>0</v>
      </c>
      <c r="CJ96" s="122">
        <f t="shared" si="92"/>
        <v>0</v>
      </c>
      <c r="CK96" s="129">
        <f>F96</f>
        <v>0</v>
      </c>
      <c r="CL96" s="122">
        <f t="shared" si="93"/>
        <v>0</v>
      </c>
      <c r="CM96" s="122">
        <f t="shared" si="94"/>
        <v>0</v>
      </c>
      <c r="CN96" s="129">
        <f>G96</f>
        <v>1.9999999999999999E-7</v>
      </c>
      <c r="CO96" s="122">
        <f t="shared" si="95"/>
        <v>1.9999999999999999E-7</v>
      </c>
      <c r="CP96" s="122">
        <f t="shared" si="96"/>
        <v>2.7690000000000001E-4</v>
      </c>
      <c r="CQ96" s="129">
        <f>H96</f>
        <v>5.4400000000000001E-5</v>
      </c>
      <c r="CR96" s="122">
        <f t="shared" si="97"/>
        <v>5.4400000000000001E-5</v>
      </c>
      <c r="CS96" s="122">
        <f t="shared" si="98"/>
        <v>6.2899999999999997E-5</v>
      </c>
      <c r="CT96" s="141">
        <f>J96</f>
        <v>176</v>
      </c>
      <c r="CU96" s="122">
        <f t="shared" si="115"/>
        <v>0</v>
      </c>
      <c r="CV96" s="122">
        <f t="shared" si="116"/>
        <v>8.0409999999999998E-4</v>
      </c>
      <c r="CW96" s="141">
        <f>K96</f>
        <v>1.0179999999999999E-4</v>
      </c>
      <c r="CX96" s="122">
        <f>B96</f>
        <v>1.1120000000000001E-4</v>
      </c>
      <c r="CY96" s="122">
        <f t="shared" si="117"/>
        <v>2.6180000000000001E-3</v>
      </c>
      <c r="DF96" s="64">
        <f t="shared" si="102"/>
        <v>176</v>
      </c>
      <c r="DG96" s="137">
        <f t="shared" si="103"/>
        <v>1.1120000000000001E-4</v>
      </c>
      <c r="DH96" s="137">
        <f t="shared" si="104"/>
        <v>0</v>
      </c>
      <c r="DI96" s="137">
        <f t="shared" si="105"/>
        <v>1.7499999999999998E-5</v>
      </c>
      <c r="DJ96" s="137">
        <f t="shared" si="106"/>
        <v>0</v>
      </c>
      <c r="DK96" s="137">
        <f t="shared" si="107"/>
        <v>0</v>
      </c>
      <c r="DL96" s="137">
        <f t="shared" si="108"/>
        <v>1.9999999999999999E-7</v>
      </c>
      <c r="DM96" s="137">
        <f t="shared" si="109"/>
        <v>5.4400000000000001E-5</v>
      </c>
      <c r="DN96" s="137"/>
      <c r="DO96" s="137">
        <f t="shared" si="110"/>
        <v>176</v>
      </c>
      <c r="DP96" s="137">
        <f t="shared" si="111"/>
        <v>1.0178095381335159E-4</v>
      </c>
      <c r="DQ96" s="32"/>
      <c r="DR96" s="64">
        <f t="shared" si="112"/>
        <v>176</v>
      </c>
      <c r="DS96" s="137">
        <f>ROUND(EE96 / EE$3, 7)</f>
        <v>1.1120000000000001E-4</v>
      </c>
      <c r="DT96" s="137">
        <f>ROUND(EF96 / EF$3, 7)</f>
        <v>0</v>
      </c>
      <c r="DU96" s="137">
        <f>ROUND(EG96 / EG$3, 7)</f>
        <v>1.7499999999999998E-5</v>
      </c>
      <c r="DV96" s="137">
        <f>ROUND(EH96 / EH$3, 7)</f>
        <v>0</v>
      </c>
      <c r="DW96" s="137">
        <f>ROUND(EI96 / EI$3, 7)</f>
        <v>0</v>
      </c>
      <c r="DX96" s="137">
        <f>ROUND(EJ96 / EJ$3, 7)</f>
        <v>1.9999999999999999E-7</v>
      </c>
      <c r="DY96" s="137">
        <f>ROUND(EK96 / EK$3, 7)</f>
        <v>5.4400000000000001E-5</v>
      </c>
      <c r="DZ96" s="137"/>
      <c r="EA96" s="137">
        <f t="shared" si="76"/>
        <v>0</v>
      </c>
      <c r="EB96" s="137">
        <f t="shared" si="60"/>
        <v>2.9999999999999999E-7</v>
      </c>
      <c r="ED96" s="64">
        <f t="shared" si="113"/>
        <v>176</v>
      </c>
      <c r="EE96" s="137">
        <f>FC96 * EQ96</f>
        <v>1.0178095381335159E-4</v>
      </c>
      <c r="EF96" s="137">
        <f>FD96 * ER96</f>
        <v>0</v>
      </c>
      <c r="EG96" s="137">
        <f>FE96 * ES96</f>
        <v>1.8078232460940998E-5</v>
      </c>
      <c r="EH96" s="137">
        <f>FF96 * ET96</f>
        <v>0</v>
      </c>
      <c r="EI96" s="137">
        <f>FG96 * EU96</f>
        <v>0</v>
      </c>
      <c r="EJ96" s="137">
        <f>FH96 * EV96</f>
        <v>1.390509190170029E-4</v>
      </c>
      <c r="EK96" s="137">
        <f>FI96 * EW96</f>
        <v>1.0783817651593108E-4</v>
      </c>
      <c r="EL96" s="137"/>
      <c r="EM96" s="137">
        <f>FJ96 * EY96</f>
        <v>8.9709737029500934E-7</v>
      </c>
      <c r="EN96" s="137">
        <f>FK96 * EZ96</f>
        <v>3.0981681250228591E-4</v>
      </c>
      <c r="EP96" s="64">
        <f t="shared" si="114"/>
        <v>176</v>
      </c>
      <c r="EQ96" s="131">
        <f>IFERROR('TLF GC - r0'!CQ96 / 'TLF GC - r0'!CP96, EQ97)</f>
        <v>0.82951062602568526</v>
      </c>
      <c r="ER96" s="131">
        <f>IFERROR('TLF GC - r0'!CS96 / 'TLF GC - r0'!CR96, ER97)</f>
        <v>0</v>
      </c>
      <c r="ES96" s="131">
        <f>IFERROR('TLF GC - r0'!CU96 / 'TLF GC - r0'!CT96, ES97)</f>
        <v>0.69265258471038305</v>
      </c>
      <c r="ET96" s="131">
        <f>IFERROR('TLF GC - r0'!CW96 / 'TLF GC - r0'!CV96, ET97)</f>
        <v>0</v>
      </c>
      <c r="EU96" s="131">
        <f>IFERROR('TLF GC - r0'!CY96 / 'TLF GC - r0'!CX96, EU97)</f>
        <v>0</v>
      </c>
      <c r="EV96" s="131">
        <f>IFERROR('TLF GC - r0'!DA96 / 'TLF GC - r0'!CZ96, EV97)</f>
        <v>0.50217016618635935</v>
      </c>
      <c r="EW96" s="131">
        <f>IFERROR('TLF GC - r0'!DC96 / 'TLF GC - r0'!DB96, EW97)</f>
        <v>1.7144384183772827</v>
      </c>
      <c r="EX96" s="131"/>
      <c r="EY96" s="131">
        <f>IFERROR('TLF GC - r0'!DE96 / 'TLF GC - r0'!DD96, EY97)</f>
        <v>4.0777153195227699E-2</v>
      </c>
      <c r="EZ96" s="131">
        <f>IFERROR('TLF GC - r0'!DG96 / 'TLF GC - r0'!DF96, EZ97)</f>
        <v>0.3852963717227782</v>
      </c>
      <c r="FB96" s="132">
        <f>'FF - r0'!A96</f>
        <v>176</v>
      </c>
      <c r="FC96" s="130">
        <f>'FF - r0'!B96</f>
        <v>1.227E-4</v>
      </c>
      <c r="FD96" s="130">
        <f>'FF - r0'!C96</f>
        <v>4.5000000000000001E-6</v>
      </c>
      <c r="FE96" s="130">
        <f>'FF - r0'!D96</f>
        <v>2.6100000000000001E-5</v>
      </c>
      <c r="FF96" s="130">
        <f>'FF - r0'!E96</f>
        <v>0</v>
      </c>
      <c r="FG96" s="130">
        <f>'FF - r0'!F96</f>
        <v>0</v>
      </c>
      <c r="FH96" s="130">
        <f>'FF - r0'!G96</f>
        <v>2.7690000000000001E-4</v>
      </c>
      <c r="FI96" s="130">
        <f>'FF - r0'!H96</f>
        <v>6.2899999999999997E-5</v>
      </c>
      <c r="FJ96" s="130">
        <f>'FF - r0'!I96</f>
        <v>2.1999999999999999E-5</v>
      </c>
      <c r="FK96" s="130">
        <f>'FF - r0'!J96</f>
        <v>8.0409999999999998E-4</v>
      </c>
      <c r="FL96" s="130">
        <f>'FF - r0'!K96</f>
        <v>2.6180000000000001E-3</v>
      </c>
    </row>
    <row r="97" spans="1:168" x14ac:dyDescent="0.45">
      <c r="A97" s="63">
        <f t="shared" si="99"/>
        <v>178</v>
      </c>
      <c r="B97" s="137">
        <f t="shared" si="100"/>
        <v>9.9199999999999999E-5</v>
      </c>
      <c r="C97" s="137">
        <f t="shared" si="77"/>
        <v>0</v>
      </c>
      <c r="D97" s="137">
        <f t="shared" si="78"/>
        <v>2.4600000000000002E-5</v>
      </c>
      <c r="E97" s="137">
        <f t="shared" si="79"/>
        <v>0</v>
      </c>
      <c r="F97" s="137">
        <f t="shared" si="80"/>
        <v>0</v>
      </c>
      <c r="G97" s="137">
        <f t="shared" si="81"/>
        <v>2.9999999999999999E-7</v>
      </c>
      <c r="H97" s="137">
        <f t="shared" si="82"/>
        <v>4.71E-5</v>
      </c>
      <c r="I97" s="138"/>
      <c r="J97" s="138">
        <f t="shared" si="83"/>
        <v>178</v>
      </c>
      <c r="K97" s="138">
        <f t="shared" si="84"/>
        <v>9.09E-5</v>
      </c>
      <c r="BX97" s="64">
        <f t="shared" si="101"/>
        <v>178</v>
      </c>
      <c r="BY97" s="122">
        <f>B97</f>
        <v>9.9199999999999999E-5</v>
      </c>
      <c r="BZ97" s="122">
        <f t="shared" si="85"/>
        <v>9.9199999999999999E-5</v>
      </c>
      <c r="CA97" s="122">
        <f t="shared" si="86"/>
        <v>1.139E-4</v>
      </c>
      <c r="CB97" s="129">
        <f>C97</f>
        <v>0</v>
      </c>
      <c r="CC97" s="122">
        <f t="shared" si="87"/>
        <v>0</v>
      </c>
      <c r="CD97" s="122">
        <f t="shared" si="88"/>
        <v>0</v>
      </c>
      <c r="CE97" s="129">
        <f>D97</f>
        <v>2.4600000000000002E-5</v>
      </c>
      <c r="CF97" s="122">
        <f t="shared" si="89"/>
        <v>2.4600000000000002E-5</v>
      </c>
      <c r="CG97" s="122">
        <f t="shared" si="90"/>
        <v>2.5700000000000001E-5</v>
      </c>
      <c r="CH97" s="129">
        <f>E97</f>
        <v>0</v>
      </c>
      <c r="CI97" s="122">
        <f t="shared" si="91"/>
        <v>0</v>
      </c>
      <c r="CJ97" s="122">
        <f t="shared" si="92"/>
        <v>0</v>
      </c>
      <c r="CK97" s="129">
        <f>F97</f>
        <v>0</v>
      </c>
      <c r="CL97" s="122">
        <f t="shared" si="93"/>
        <v>0</v>
      </c>
      <c r="CM97" s="122">
        <f t="shared" si="94"/>
        <v>0</v>
      </c>
      <c r="CN97" s="129">
        <f>G97</f>
        <v>2.9999999999999999E-7</v>
      </c>
      <c r="CO97" s="122">
        <f t="shared" si="95"/>
        <v>2.9999999999999999E-7</v>
      </c>
      <c r="CP97" s="122">
        <f t="shared" si="96"/>
        <v>2.743E-4</v>
      </c>
      <c r="CQ97" s="129">
        <f>H97</f>
        <v>4.71E-5</v>
      </c>
      <c r="CR97" s="122">
        <f t="shared" si="97"/>
        <v>4.71E-5</v>
      </c>
      <c r="CS97" s="122">
        <f t="shared" si="98"/>
        <v>5.5899999999999997E-5</v>
      </c>
      <c r="CT97" s="141">
        <f>J97</f>
        <v>178</v>
      </c>
      <c r="CU97" s="122">
        <f t="shared" si="115"/>
        <v>0</v>
      </c>
      <c r="CV97" s="122">
        <f t="shared" si="116"/>
        <v>7.7470000000000002E-4</v>
      </c>
      <c r="CW97" s="141">
        <f>K97</f>
        <v>9.09E-5</v>
      </c>
      <c r="CX97" s="122">
        <f>B97</f>
        <v>9.9199999999999999E-5</v>
      </c>
      <c r="CY97" s="122">
        <f t="shared" si="117"/>
        <v>2.5888999999999999E-3</v>
      </c>
      <c r="DF97" s="64">
        <f t="shared" si="102"/>
        <v>178</v>
      </c>
      <c r="DG97" s="137">
        <f t="shared" si="103"/>
        <v>9.9199999999999999E-5</v>
      </c>
      <c r="DH97" s="137">
        <f t="shared" si="104"/>
        <v>0</v>
      </c>
      <c r="DI97" s="137">
        <f t="shared" si="105"/>
        <v>2.4600000000000002E-5</v>
      </c>
      <c r="DJ97" s="137">
        <f t="shared" si="106"/>
        <v>0</v>
      </c>
      <c r="DK97" s="137">
        <f t="shared" si="107"/>
        <v>0</v>
      </c>
      <c r="DL97" s="137">
        <f t="shared" si="108"/>
        <v>2.9999999999999999E-7</v>
      </c>
      <c r="DM97" s="137">
        <f t="shared" si="109"/>
        <v>4.71E-5</v>
      </c>
      <c r="DN97" s="137"/>
      <c r="DO97" s="137">
        <f t="shared" si="110"/>
        <v>178</v>
      </c>
      <c r="DP97" s="137">
        <f t="shared" si="111"/>
        <v>9.0872909158679147E-5</v>
      </c>
      <c r="DQ97" s="32"/>
      <c r="DR97" s="64">
        <f t="shared" si="112"/>
        <v>178</v>
      </c>
      <c r="DS97" s="137">
        <f>ROUND(EE97 / EE$3, 7)</f>
        <v>9.9199999999999999E-5</v>
      </c>
      <c r="DT97" s="137">
        <f>ROUND(EF97 / EF$3, 7)</f>
        <v>0</v>
      </c>
      <c r="DU97" s="137">
        <f>ROUND(EG97 / EG$3, 7)</f>
        <v>2.4600000000000002E-5</v>
      </c>
      <c r="DV97" s="137">
        <f>ROUND(EH97 / EH$3, 7)</f>
        <v>0</v>
      </c>
      <c r="DW97" s="137">
        <f>ROUND(EI97 / EI$3, 7)</f>
        <v>0</v>
      </c>
      <c r="DX97" s="137">
        <f>ROUND(EJ97 / EJ$3, 7)</f>
        <v>2.9999999999999999E-7</v>
      </c>
      <c r="DY97" s="137">
        <f>ROUND(EK97 / EK$3, 7)</f>
        <v>4.71E-5</v>
      </c>
      <c r="DZ97" s="137"/>
      <c r="EA97" s="137">
        <f t="shared" si="76"/>
        <v>0</v>
      </c>
      <c r="EB97" s="137">
        <f t="shared" si="60"/>
        <v>1.9999999999999999E-7</v>
      </c>
      <c r="ED97" s="64">
        <f t="shared" si="113"/>
        <v>178</v>
      </c>
      <c r="EE97" s="137">
        <f>FC97 * EQ97</f>
        <v>9.0872909158679147E-5</v>
      </c>
      <c r="EF97" s="137">
        <f>FD97 * ER97</f>
        <v>0</v>
      </c>
      <c r="EG97" s="137">
        <f>FE97 * ES97</f>
        <v>2.5441026621567617E-5</v>
      </c>
      <c r="EH97" s="137">
        <f>FF97 * ET97</f>
        <v>0</v>
      </c>
      <c r="EI97" s="137">
        <f>FG97 * EU97</f>
        <v>0</v>
      </c>
      <c r="EJ97" s="137">
        <f>FH97 * EV97</f>
        <v>2.0936553014128226E-4</v>
      </c>
      <c r="EK97" s="137">
        <f>FI97 * EW97</f>
        <v>9.3340485679119288E-5</v>
      </c>
      <c r="EL97" s="137"/>
      <c r="EM97" s="137">
        <f>FJ97 * EY97</f>
        <v>1.0535175181309504E-6</v>
      </c>
      <c r="EN97" s="137">
        <f>FK97 * EZ97</f>
        <v>2.5703641441488829E-4</v>
      </c>
      <c r="EP97" s="64">
        <f t="shared" si="114"/>
        <v>178</v>
      </c>
      <c r="EQ97" s="131">
        <f>IFERROR('TLF GC - r0'!CQ97 / 'TLF GC - r0'!CP97, EQ98)</f>
        <v>0.79783063352659478</v>
      </c>
      <c r="ER97" s="131">
        <f>IFERROR('TLF GC - r0'!CS97 / 'TLF GC - r0'!CR97, ER98)</f>
        <v>0</v>
      </c>
      <c r="ES97" s="131">
        <f>IFERROR('TLF GC - r0'!CU97 / 'TLF GC - r0'!CT97, ES98)</f>
        <v>0.98992321484698897</v>
      </c>
      <c r="ET97" s="131">
        <f>IFERROR('TLF GC - r0'!CW97 / 'TLF GC - r0'!CV97, ET98)</f>
        <v>0</v>
      </c>
      <c r="EU97" s="131">
        <f>IFERROR('TLF GC - r0'!CY97 / 'TLF GC - r0'!CX97, EU98)</f>
        <v>0</v>
      </c>
      <c r="EV97" s="131">
        <f>IFERROR('TLF GC - r0'!DA97 / 'TLF GC - r0'!CZ97, EV98)</f>
        <v>0.7632720748861912</v>
      </c>
      <c r="EW97" s="131">
        <f>IFERROR('TLF GC - r0'!DC97 / 'TLF GC - r0'!DB97, EW98)</f>
        <v>1.669776130216803</v>
      </c>
      <c r="EX97" s="131"/>
      <c r="EY97" s="131">
        <f>IFERROR('TLF GC - r0'!DE97 / 'TLF GC - r0'!DD97, EY98)</f>
        <v>4.9000814796788389E-2</v>
      </c>
      <c r="EZ97" s="131">
        <f>IFERROR('TLF GC - r0'!DG97 / 'TLF GC - r0'!DF97, EZ98)</f>
        <v>0.33178832375743939</v>
      </c>
      <c r="FB97" s="132">
        <f>'FF - r0'!A97</f>
        <v>178</v>
      </c>
      <c r="FC97" s="130">
        <f>'FF - r0'!B97</f>
        <v>1.139E-4</v>
      </c>
      <c r="FD97" s="130">
        <f>'FF - r0'!C97</f>
        <v>0</v>
      </c>
      <c r="FE97" s="130">
        <f>'FF - r0'!D97</f>
        <v>2.5700000000000001E-5</v>
      </c>
      <c r="FF97" s="130">
        <f>'FF - r0'!E97</f>
        <v>0</v>
      </c>
      <c r="FG97" s="130">
        <f>'FF - r0'!F97</f>
        <v>0</v>
      </c>
      <c r="FH97" s="130">
        <f>'FF - r0'!G97</f>
        <v>2.743E-4</v>
      </c>
      <c r="FI97" s="130">
        <f>'FF - r0'!H97</f>
        <v>5.5899999999999997E-5</v>
      </c>
      <c r="FJ97" s="130">
        <f>'FF - r0'!I97</f>
        <v>2.1500000000000001E-5</v>
      </c>
      <c r="FK97" s="130">
        <f>'FF - r0'!J97</f>
        <v>7.7470000000000002E-4</v>
      </c>
      <c r="FL97" s="130">
        <f>'FF - r0'!K97</f>
        <v>2.5888999999999999E-3</v>
      </c>
    </row>
    <row r="98" spans="1:168" x14ac:dyDescent="0.45">
      <c r="A98" s="63">
        <f t="shared" si="99"/>
        <v>180</v>
      </c>
      <c r="B98" s="137">
        <f t="shared" si="100"/>
        <v>7.6600000000000005E-5</v>
      </c>
      <c r="C98" s="137">
        <f t="shared" si="77"/>
        <v>0</v>
      </c>
      <c r="D98" s="137">
        <f t="shared" si="78"/>
        <v>2.7900000000000001E-5</v>
      </c>
      <c r="E98" s="137">
        <f t="shared" si="79"/>
        <v>0</v>
      </c>
      <c r="F98" s="137">
        <f t="shared" si="80"/>
        <v>0</v>
      </c>
      <c r="G98" s="137">
        <f t="shared" si="81"/>
        <v>4.9999999999999998E-7</v>
      </c>
      <c r="H98" s="137">
        <f t="shared" si="82"/>
        <v>3.7700000000000002E-5</v>
      </c>
      <c r="I98" s="138"/>
      <c r="J98" s="138">
        <f t="shared" si="83"/>
        <v>180</v>
      </c>
      <c r="K98" s="138">
        <f t="shared" si="84"/>
        <v>7.0099999999999996E-5</v>
      </c>
      <c r="BX98" s="64">
        <f t="shared" si="101"/>
        <v>180</v>
      </c>
      <c r="BY98" s="122">
        <f>B98</f>
        <v>7.6600000000000005E-5</v>
      </c>
      <c r="BZ98" s="122">
        <f t="shared" si="85"/>
        <v>7.6600000000000005E-5</v>
      </c>
      <c r="CA98" s="122">
        <f t="shared" si="86"/>
        <v>1.064E-4</v>
      </c>
      <c r="CB98" s="129">
        <f>C98</f>
        <v>0</v>
      </c>
      <c r="CC98" s="122">
        <f t="shared" si="87"/>
        <v>0</v>
      </c>
      <c r="CD98" s="122">
        <f t="shared" si="88"/>
        <v>0</v>
      </c>
      <c r="CE98" s="129">
        <f>D98</f>
        <v>2.7900000000000001E-5</v>
      </c>
      <c r="CF98" s="122">
        <f t="shared" si="89"/>
        <v>2.7900000000000001E-5</v>
      </c>
      <c r="CG98" s="122">
        <f t="shared" si="90"/>
        <v>2.5299999999999998E-5</v>
      </c>
      <c r="CH98" s="129">
        <f>E98</f>
        <v>0</v>
      </c>
      <c r="CI98" s="122">
        <f t="shared" si="91"/>
        <v>0</v>
      </c>
      <c r="CJ98" s="122">
        <f t="shared" si="92"/>
        <v>0</v>
      </c>
      <c r="CK98" s="129">
        <f>F98</f>
        <v>0</v>
      </c>
      <c r="CL98" s="122">
        <f t="shared" si="93"/>
        <v>0</v>
      </c>
      <c r="CM98" s="122">
        <f t="shared" si="94"/>
        <v>0</v>
      </c>
      <c r="CN98" s="129">
        <f>G98</f>
        <v>4.9999999999999998E-7</v>
      </c>
      <c r="CO98" s="122">
        <f t="shared" si="95"/>
        <v>4.9999999999999998E-7</v>
      </c>
      <c r="CP98" s="122">
        <f t="shared" si="96"/>
        <v>2.7169999999999999E-4</v>
      </c>
      <c r="CQ98" s="129">
        <f>H98</f>
        <v>3.7700000000000002E-5</v>
      </c>
      <c r="CR98" s="122">
        <f t="shared" si="97"/>
        <v>3.7700000000000002E-5</v>
      </c>
      <c r="CS98" s="122">
        <f t="shared" si="98"/>
        <v>4.8999999999999998E-5</v>
      </c>
      <c r="CT98" s="141">
        <f>J98</f>
        <v>180</v>
      </c>
      <c r="CU98" s="122">
        <f t="shared" si="115"/>
        <v>0</v>
      </c>
      <c r="CV98" s="122">
        <f t="shared" si="116"/>
        <v>7.515E-4</v>
      </c>
      <c r="CW98" s="141">
        <f>K98</f>
        <v>7.0099999999999996E-5</v>
      </c>
      <c r="CX98" s="122">
        <f>B98</f>
        <v>7.6600000000000005E-5</v>
      </c>
      <c r="CY98" s="122">
        <f t="shared" si="117"/>
        <v>2.5598000000000001E-3</v>
      </c>
      <c r="DF98" s="64">
        <f t="shared" si="102"/>
        <v>180</v>
      </c>
      <c r="DG98" s="137">
        <f t="shared" si="103"/>
        <v>7.6600000000000005E-5</v>
      </c>
      <c r="DH98" s="137">
        <f t="shared" si="104"/>
        <v>0</v>
      </c>
      <c r="DI98" s="137">
        <f t="shared" si="105"/>
        <v>2.7900000000000001E-5</v>
      </c>
      <c r="DJ98" s="137">
        <f t="shared" si="106"/>
        <v>0</v>
      </c>
      <c r="DK98" s="137">
        <f t="shared" si="107"/>
        <v>0</v>
      </c>
      <c r="DL98" s="137">
        <f t="shared" si="108"/>
        <v>4.9999999999999998E-7</v>
      </c>
      <c r="DM98" s="137">
        <f t="shared" si="109"/>
        <v>3.7700000000000002E-5</v>
      </c>
      <c r="DN98" s="137"/>
      <c r="DO98" s="137">
        <f t="shared" si="110"/>
        <v>180</v>
      </c>
      <c r="DP98" s="137">
        <f t="shared" si="111"/>
        <v>7.0128149668571458E-5</v>
      </c>
      <c r="DQ98" s="32"/>
      <c r="DR98" s="64">
        <f t="shared" si="112"/>
        <v>180</v>
      </c>
      <c r="DS98" s="137">
        <f>ROUND(EE98 / EE$3, 7)</f>
        <v>7.6600000000000005E-5</v>
      </c>
      <c r="DT98" s="137">
        <f>ROUND(EF98 / EF$3, 7)</f>
        <v>0</v>
      </c>
      <c r="DU98" s="137">
        <f>ROUND(EG98 / EG$3, 7)</f>
        <v>2.7900000000000001E-5</v>
      </c>
      <c r="DV98" s="137">
        <f>ROUND(EH98 / EH$3, 7)</f>
        <v>0</v>
      </c>
      <c r="DW98" s="137">
        <f>ROUND(EI98 / EI$3, 7)</f>
        <v>0</v>
      </c>
      <c r="DX98" s="137">
        <f>ROUND(EJ98 / EJ$3, 7)</f>
        <v>4.9999999999999998E-7</v>
      </c>
      <c r="DY98" s="137">
        <f>ROUND(EK98 / EK$3, 7)</f>
        <v>3.7700000000000002E-5</v>
      </c>
      <c r="DZ98" s="137"/>
      <c r="EA98" s="137">
        <f t="shared" si="76"/>
        <v>0</v>
      </c>
      <c r="EB98" s="137">
        <f t="shared" si="60"/>
        <v>2.9999999999999999E-7</v>
      </c>
      <c r="ED98" s="64">
        <f t="shared" si="113"/>
        <v>180</v>
      </c>
      <c r="EE98" s="137">
        <f>FC98 * EQ98</f>
        <v>7.0128149668571458E-5</v>
      </c>
      <c r="EF98" s="137">
        <f>FD98 * ER98</f>
        <v>0</v>
      </c>
      <c r="EG98" s="137">
        <f>FE98 * ES98</f>
        <v>2.8858249169893777E-5</v>
      </c>
      <c r="EH98" s="137">
        <f>FF98 * ET98</f>
        <v>0</v>
      </c>
      <c r="EI98" s="137">
        <f>FG98 * EU98</f>
        <v>0</v>
      </c>
      <c r="EJ98" s="137">
        <f>FH98 * EV98</f>
        <v>3.0716761823912386E-4</v>
      </c>
      <c r="EK98" s="137">
        <f>FI98 * EW98</f>
        <v>7.4623183731586579E-5</v>
      </c>
      <c r="EL98" s="137"/>
      <c r="EM98" s="137">
        <f>FJ98 * EY98</f>
        <v>1.0650602403663735E-6</v>
      </c>
      <c r="EN98" s="137">
        <f>FK98 * EZ98</f>
        <v>3.5390379940754258E-4</v>
      </c>
      <c r="EP98" s="64">
        <f t="shared" si="114"/>
        <v>180</v>
      </c>
      <c r="EQ98" s="131">
        <f>IFERROR('TLF GC - r0'!CQ98 / 'TLF GC - r0'!CP98, EQ99)</f>
        <v>0.6590991510204085</v>
      </c>
      <c r="ER98" s="131">
        <f>IFERROR('TLF GC - r0'!CS98 / 'TLF GC - r0'!CR98, ER99)</f>
        <v>0</v>
      </c>
      <c r="ES98" s="131">
        <f>IFERROR('TLF GC - r0'!CU98 / 'TLF GC - r0'!CT98, ES99)</f>
        <v>1.140642259679596</v>
      </c>
      <c r="ET98" s="131">
        <f>IFERROR('TLF GC - r0'!CW98 / 'TLF GC - r0'!CV98, ET99)</f>
        <v>0</v>
      </c>
      <c r="EU98" s="131">
        <f>IFERROR('TLF GC - r0'!CY98 / 'TLF GC - r0'!CX98, EU99)</f>
        <v>0</v>
      </c>
      <c r="EV98" s="131">
        <f>IFERROR('TLF GC - r0'!DA98 / 'TLF GC - r0'!CZ98, EV99)</f>
        <v>1.1305396328271029</v>
      </c>
      <c r="EW98" s="131">
        <f>IFERROR('TLF GC - r0'!DC98 / 'TLF GC - r0'!DB98, EW99)</f>
        <v>1.5229221169711546</v>
      </c>
      <c r="EX98" s="131"/>
      <c r="EY98" s="131">
        <f>IFERROR('TLF GC - r0'!DE98 / 'TLF GC - r0'!DD98, EY99)</f>
        <v>5.0717154303160643E-2</v>
      </c>
      <c r="EZ98" s="131">
        <f>IFERROR('TLF GC - r0'!DG98 / 'TLF GC - r0'!DF98, EZ99)</f>
        <v>0.47092987279779452</v>
      </c>
      <c r="FB98" s="132">
        <f>'FF - r0'!A98</f>
        <v>180</v>
      </c>
      <c r="FC98" s="130">
        <f>'FF - r0'!B98</f>
        <v>1.064E-4</v>
      </c>
      <c r="FD98" s="130">
        <f>'FF - r0'!C98</f>
        <v>0</v>
      </c>
      <c r="FE98" s="130">
        <f>'FF - r0'!D98</f>
        <v>2.5299999999999998E-5</v>
      </c>
      <c r="FF98" s="130">
        <f>'FF - r0'!E98</f>
        <v>0</v>
      </c>
      <c r="FG98" s="130">
        <f>'FF - r0'!F98</f>
        <v>0</v>
      </c>
      <c r="FH98" s="130">
        <f>'FF - r0'!G98</f>
        <v>2.7169999999999999E-4</v>
      </c>
      <c r="FI98" s="130">
        <f>'FF - r0'!H98</f>
        <v>4.8999999999999998E-5</v>
      </c>
      <c r="FJ98" s="130">
        <f>'FF - r0'!I98</f>
        <v>2.0999999999999999E-5</v>
      </c>
      <c r="FK98" s="130">
        <f>'FF - r0'!J98</f>
        <v>7.515E-4</v>
      </c>
      <c r="FL98" s="130">
        <f>'FF - r0'!K98</f>
        <v>2.5598000000000001E-3</v>
      </c>
    </row>
    <row r="99" spans="1:168" x14ac:dyDescent="0.45">
      <c r="A99" s="63">
        <f t="shared" si="99"/>
        <v>182</v>
      </c>
      <c r="B99" s="137">
        <f t="shared" si="100"/>
        <v>6.3200000000000005E-5</v>
      </c>
      <c r="C99" s="137">
        <f t="shared" si="77"/>
        <v>0</v>
      </c>
      <c r="D99" s="137">
        <f t="shared" si="78"/>
        <v>2.48E-5</v>
      </c>
      <c r="E99" s="137">
        <f t="shared" si="79"/>
        <v>0</v>
      </c>
      <c r="F99" s="137">
        <f t="shared" si="80"/>
        <v>0</v>
      </c>
      <c r="G99" s="137">
        <f t="shared" si="81"/>
        <v>1.9999999999999999E-7</v>
      </c>
      <c r="H99" s="137">
        <f t="shared" si="82"/>
        <v>3.2700000000000002E-5</v>
      </c>
      <c r="I99" s="138"/>
      <c r="J99" s="138">
        <f t="shared" si="83"/>
        <v>182</v>
      </c>
      <c r="K99" s="138">
        <f t="shared" si="84"/>
        <v>5.7899999999999998E-5</v>
      </c>
      <c r="BX99" s="64">
        <f t="shared" si="101"/>
        <v>182</v>
      </c>
      <c r="BY99" s="122">
        <f>B99</f>
        <v>6.3200000000000005E-5</v>
      </c>
      <c r="BZ99" s="122">
        <f t="shared" si="85"/>
        <v>6.3200000000000005E-5</v>
      </c>
      <c r="CA99" s="122">
        <f t="shared" si="86"/>
        <v>9.98E-5</v>
      </c>
      <c r="CB99" s="129">
        <f>C99</f>
        <v>0</v>
      </c>
      <c r="CC99" s="122">
        <f t="shared" si="87"/>
        <v>0</v>
      </c>
      <c r="CD99" s="122">
        <f t="shared" si="88"/>
        <v>0</v>
      </c>
      <c r="CE99" s="129">
        <f>D99</f>
        <v>2.48E-5</v>
      </c>
      <c r="CF99" s="122">
        <f t="shared" si="89"/>
        <v>2.48E-5</v>
      </c>
      <c r="CG99" s="122">
        <f t="shared" si="90"/>
        <v>2.5000000000000001E-5</v>
      </c>
      <c r="CH99" s="129">
        <f>E99</f>
        <v>0</v>
      </c>
      <c r="CI99" s="122">
        <f t="shared" si="91"/>
        <v>0</v>
      </c>
      <c r="CJ99" s="122">
        <f t="shared" si="92"/>
        <v>0</v>
      </c>
      <c r="CK99" s="129">
        <f>F99</f>
        <v>0</v>
      </c>
      <c r="CL99" s="122">
        <f t="shared" si="93"/>
        <v>0</v>
      </c>
      <c r="CM99" s="122">
        <f t="shared" si="94"/>
        <v>0</v>
      </c>
      <c r="CN99" s="129">
        <f>G99</f>
        <v>1.9999999999999999E-7</v>
      </c>
      <c r="CO99" s="122">
        <f t="shared" si="95"/>
        <v>1.9999999999999999E-7</v>
      </c>
      <c r="CP99" s="122">
        <f t="shared" si="96"/>
        <v>2.6909999999999998E-4</v>
      </c>
      <c r="CQ99" s="129">
        <f>H99</f>
        <v>3.2700000000000002E-5</v>
      </c>
      <c r="CR99" s="122">
        <f t="shared" si="97"/>
        <v>3.2700000000000002E-5</v>
      </c>
      <c r="CS99" s="122">
        <f t="shared" si="98"/>
        <v>4.1999999999999998E-5</v>
      </c>
      <c r="CT99" s="141">
        <f>J99</f>
        <v>182</v>
      </c>
      <c r="CU99" s="122">
        <f t="shared" si="115"/>
        <v>0</v>
      </c>
      <c r="CV99" s="122">
        <f t="shared" si="116"/>
        <v>7.3240000000000002E-4</v>
      </c>
      <c r="CW99" s="141">
        <f>K99</f>
        <v>5.7899999999999998E-5</v>
      </c>
      <c r="CX99" s="122">
        <f>B99</f>
        <v>6.3200000000000005E-5</v>
      </c>
      <c r="CY99" s="122">
        <f t="shared" si="117"/>
        <v>2.5306999999999999E-3</v>
      </c>
      <c r="DF99" s="64">
        <f t="shared" si="102"/>
        <v>182</v>
      </c>
      <c r="DG99" s="137">
        <f t="shared" si="103"/>
        <v>6.3200000000000005E-5</v>
      </c>
      <c r="DH99" s="137">
        <f t="shared" si="104"/>
        <v>0</v>
      </c>
      <c r="DI99" s="137">
        <f t="shared" si="105"/>
        <v>2.48E-5</v>
      </c>
      <c r="DJ99" s="137">
        <f t="shared" si="106"/>
        <v>0</v>
      </c>
      <c r="DK99" s="137">
        <f t="shared" si="107"/>
        <v>0</v>
      </c>
      <c r="DL99" s="137">
        <f t="shared" si="108"/>
        <v>1.9999999999999999E-7</v>
      </c>
      <c r="DM99" s="137">
        <f t="shared" si="109"/>
        <v>3.2700000000000002E-5</v>
      </c>
      <c r="DN99" s="137"/>
      <c r="DO99" s="137">
        <f t="shared" si="110"/>
        <v>182</v>
      </c>
      <c r="DP99" s="137">
        <f t="shared" si="111"/>
        <v>5.7905578189104391E-5</v>
      </c>
      <c r="DQ99" s="32"/>
      <c r="DR99" s="64">
        <f t="shared" si="112"/>
        <v>182</v>
      </c>
      <c r="DS99" s="137">
        <f>ROUND(EE99 / EE$3, 7)</f>
        <v>6.3200000000000005E-5</v>
      </c>
      <c r="DT99" s="137">
        <f>ROUND(EF99 / EF$3, 7)</f>
        <v>0</v>
      </c>
      <c r="DU99" s="137">
        <f>ROUND(EG99 / EG$3, 7)</f>
        <v>2.48E-5</v>
      </c>
      <c r="DV99" s="137">
        <f>ROUND(EH99 / EH$3, 7)</f>
        <v>0</v>
      </c>
      <c r="DW99" s="137">
        <f>ROUND(EI99 / EI$3, 7)</f>
        <v>0</v>
      </c>
      <c r="DX99" s="137">
        <f>ROUND(EJ99 / EJ$3, 7)</f>
        <v>1.9999999999999999E-7</v>
      </c>
      <c r="DY99" s="137">
        <f>ROUND(EK99 / EK$3, 7)</f>
        <v>3.2700000000000002E-5</v>
      </c>
      <c r="DZ99" s="137"/>
      <c r="EA99" s="137">
        <f>ROUND(EM99 / EM$3, 7)</f>
        <v>0</v>
      </c>
      <c r="EB99" s="137">
        <f t="shared" si="60"/>
        <v>3.9999999999999998E-7</v>
      </c>
      <c r="ED99" s="64">
        <f t="shared" si="113"/>
        <v>182</v>
      </c>
      <c r="EE99" s="137">
        <f>FC99 * EQ99</f>
        <v>5.7905578189104391E-5</v>
      </c>
      <c r="EF99" s="137">
        <f>FD99 * ER99</f>
        <v>0</v>
      </c>
      <c r="EG99" s="137">
        <f>FE99 * ES99</f>
        <v>2.5648066345399036E-5</v>
      </c>
      <c r="EH99" s="137">
        <f>FF99 * ET99</f>
        <v>0</v>
      </c>
      <c r="EI99" s="137">
        <f>FG99 * EU99</f>
        <v>0</v>
      </c>
      <c r="EJ99" s="137">
        <f>FH99 * EV99</f>
        <v>1.1369368053544092E-4</v>
      </c>
      <c r="EK99" s="137">
        <f>FI99 * EW99</f>
        <v>6.4842486530485686E-5</v>
      </c>
      <c r="EL99" s="137"/>
      <c r="EM99" s="137">
        <f>FJ99 * EY99</f>
        <v>1.1420042399496373E-6</v>
      </c>
      <c r="EN99" s="137">
        <f>FK99 * EZ99</f>
        <v>4.1812207998691053E-4</v>
      </c>
      <c r="EP99" s="64">
        <f t="shared" si="114"/>
        <v>182</v>
      </c>
      <c r="EQ99" s="131">
        <f>IFERROR('TLF GC - r0'!CQ99 / 'TLF GC - r0'!CP99, EQ100)</f>
        <v>0.58021621431968329</v>
      </c>
      <c r="ER99" s="131">
        <f>IFERROR('TLF GC - r0'!CS99 / 'TLF GC - r0'!CR99, ER100)</f>
        <v>0</v>
      </c>
      <c r="ES99" s="131">
        <f>IFERROR('TLF GC - r0'!CU99 / 'TLF GC - r0'!CT99, ES100)</f>
        <v>1.0259226538159614</v>
      </c>
      <c r="ET99" s="131">
        <f>IFERROR('TLF GC - r0'!CW99 / 'TLF GC - r0'!CV99, ET100)</f>
        <v>0</v>
      </c>
      <c r="EU99" s="131">
        <f>IFERROR('TLF GC - r0'!CY99 / 'TLF GC - r0'!CX99, EU100)</f>
        <v>0</v>
      </c>
      <c r="EV99" s="131">
        <f>IFERROR('TLF GC - r0'!DA99 / 'TLF GC - r0'!CZ99, EV100)</f>
        <v>0.42249602577272732</v>
      </c>
      <c r="EW99" s="131">
        <f>IFERROR('TLF GC - r0'!DC99 / 'TLF GC - r0'!DB99, EW100)</f>
        <v>1.5438687269163258</v>
      </c>
      <c r="EX99" s="131"/>
      <c r="EY99" s="131">
        <f>IFERROR('TLF GC - r0'!DE99 / 'TLF GC - r0'!DD99, EY100)</f>
        <v>5.5707523899982306E-2</v>
      </c>
      <c r="EZ99" s="131">
        <f>IFERROR('TLF GC - r0'!DG99 / 'TLF GC - r0'!DF99, EZ100)</f>
        <v>0.57089306388163641</v>
      </c>
      <c r="FB99" s="132">
        <f>'FF - r0'!A99</f>
        <v>182</v>
      </c>
      <c r="FC99" s="130">
        <f>'FF - r0'!B99</f>
        <v>9.98E-5</v>
      </c>
      <c r="FD99" s="130">
        <f>'FF - r0'!C99</f>
        <v>0</v>
      </c>
      <c r="FE99" s="130">
        <f>'FF - r0'!D99</f>
        <v>2.5000000000000001E-5</v>
      </c>
      <c r="FF99" s="130">
        <f>'FF - r0'!E99</f>
        <v>0</v>
      </c>
      <c r="FG99" s="130">
        <f>'FF - r0'!F99</f>
        <v>0</v>
      </c>
      <c r="FH99" s="130">
        <f>'FF - r0'!G99</f>
        <v>2.6909999999999998E-4</v>
      </c>
      <c r="FI99" s="130">
        <f>'FF - r0'!H99</f>
        <v>4.1999999999999998E-5</v>
      </c>
      <c r="FJ99" s="130">
        <f>'FF - r0'!I99</f>
        <v>2.05E-5</v>
      </c>
      <c r="FK99" s="130">
        <f>'FF - r0'!J99</f>
        <v>7.3240000000000002E-4</v>
      </c>
      <c r="FL99" s="130">
        <f>'FF - r0'!K99</f>
        <v>2.5306999999999999E-3</v>
      </c>
    </row>
    <row r="100" spans="1:168" x14ac:dyDescent="0.45">
      <c r="A100" s="63">
        <f t="shared" si="99"/>
        <v>184</v>
      </c>
      <c r="B100" s="137">
        <f t="shared" si="100"/>
        <v>5.5000000000000002E-5</v>
      </c>
      <c r="C100" s="137">
        <f t="shared" si="77"/>
        <v>0</v>
      </c>
      <c r="D100" s="137">
        <f t="shared" si="78"/>
        <v>2.8799999999999999E-5</v>
      </c>
      <c r="E100" s="137">
        <f t="shared" si="79"/>
        <v>0</v>
      </c>
      <c r="F100" s="137">
        <f t="shared" si="80"/>
        <v>0</v>
      </c>
      <c r="G100" s="137">
        <f t="shared" si="81"/>
        <v>1.9999999999999999E-7</v>
      </c>
      <c r="H100" s="137">
        <f t="shared" si="82"/>
        <v>2.1800000000000001E-5</v>
      </c>
      <c r="I100" s="138"/>
      <c r="J100" s="138">
        <f t="shared" si="83"/>
        <v>184</v>
      </c>
      <c r="K100" s="138">
        <f t="shared" si="84"/>
        <v>5.0399999999999999E-5</v>
      </c>
      <c r="BX100" s="64">
        <f t="shared" si="101"/>
        <v>184</v>
      </c>
      <c r="BY100" s="122">
        <f>B100</f>
        <v>5.5000000000000002E-5</v>
      </c>
      <c r="BZ100" s="122">
        <f t="shared" si="85"/>
        <v>5.5000000000000002E-5</v>
      </c>
      <c r="CA100" s="122">
        <f t="shared" si="86"/>
        <v>9.4199999999999999E-5</v>
      </c>
      <c r="CB100" s="129">
        <f>C100</f>
        <v>0</v>
      </c>
      <c r="CC100" s="122">
        <f t="shared" si="87"/>
        <v>0</v>
      </c>
      <c r="CD100" s="122">
        <f t="shared" si="88"/>
        <v>0</v>
      </c>
      <c r="CE100" s="129">
        <f>D100</f>
        <v>2.8799999999999999E-5</v>
      </c>
      <c r="CF100" s="122">
        <f t="shared" si="89"/>
        <v>2.8799999999999999E-5</v>
      </c>
      <c r="CG100" s="122">
        <f t="shared" si="90"/>
        <v>2.4600000000000002E-5</v>
      </c>
      <c r="CH100" s="129">
        <f>E100</f>
        <v>0</v>
      </c>
      <c r="CI100" s="122">
        <f t="shared" si="91"/>
        <v>0</v>
      </c>
      <c r="CJ100" s="122">
        <f t="shared" si="92"/>
        <v>0</v>
      </c>
      <c r="CK100" s="129">
        <f>F100</f>
        <v>0</v>
      </c>
      <c r="CL100" s="122">
        <f t="shared" si="93"/>
        <v>0</v>
      </c>
      <c r="CM100" s="122">
        <f t="shared" si="94"/>
        <v>0</v>
      </c>
      <c r="CN100" s="129">
        <f>G100</f>
        <v>1.9999999999999999E-7</v>
      </c>
      <c r="CO100" s="122">
        <f t="shared" si="95"/>
        <v>1.9999999999999999E-7</v>
      </c>
      <c r="CP100" s="122">
        <f t="shared" si="96"/>
        <v>2.6650000000000003E-4</v>
      </c>
      <c r="CQ100" s="129">
        <f>H100</f>
        <v>2.1800000000000001E-5</v>
      </c>
      <c r="CR100" s="122">
        <f t="shared" si="97"/>
        <v>2.1800000000000001E-5</v>
      </c>
      <c r="CS100" s="122">
        <f t="shared" si="98"/>
        <v>3.4999999999999997E-5</v>
      </c>
      <c r="CT100" s="141">
        <f>J100</f>
        <v>184</v>
      </c>
      <c r="CU100" s="122">
        <f t="shared" si="115"/>
        <v>0</v>
      </c>
      <c r="CV100" s="122">
        <f t="shared" si="116"/>
        <v>7.1739999999999998E-4</v>
      </c>
      <c r="CW100" s="141">
        <f>K100</f>
        <v>5.0399999999999999E-5</v>
      </c>
      <c r="CX100" s="122">
        <f>B100</f>
        <v>5.5000000000000002E-5</v>
      </c>
      <c r="CY100" s="122">
        <f t="shared" si="117"/>
        <v>2.5016999999999999E-3</v>
      </c>
      <c r="DF100" s="64">
        <f t="shared" si="102"/>
        <v>184</v>
      </c>
      <c r="DG100" s="137">
        <f t="shared" si="103"/>
        <v>5.5000000000000002E-5</v>
      </c>
      <c r="DH100" s="137">
        <f t="shared" si="104"/>
        <v>0</v>
      </c>
      <c r="DI100" s="137">
        <f t="shared" si="105"/>
        <v>2.8799999999999999E-5</v>
      </c>
      <c r="DJ100" s="137">
        <f t="shared" si="106"/>
        <v>0</v>
      </c>
      <c r="DK100" s="137">
        <f t="shared" si="107"/>
        <v>0</v>
      </c>
      <c r="DL100" s="137">
        <f t="shared" si="108"/>
        <v>1.9999999999999999E-7</v>
      </c>
      <c r="DM100" s="137">
        <f t="shared" si="109"/>
        <v>2.1800000000000001E-5</v>
      </c>
      <c r="DN100" s="137"/>
      <c r="DO100" s="137">
        <f t="shared" si="110"/>
        <v>184</v>
      </c>
      <c r="DP100" s="137">
        <f t="shared" si="111"/>
        <v>5.0357449163525661E-5</v>
      </c>
      <c r="DQ100" s="32"/>
      <c r="DR100" s="64">
        <f t="shared" si="112"/>
        <v>184</v>
      </c>
      <c r="DS100" s="137">
        <f t="shared" ref="DS100:DY136" si="118">ROUND(EE100 / EE$3, 7)</f>
        <v>5.5000000000000002E-5</v>
      </c>
      <c r="DT100" s="137">
        <f t="shared" si="118"/>
        <v>0</v>
      </c>
      <c r="DU100" s="137">
        <f t="shared" si="118"/>
        <v>2.8799999999999999E-5</v>
      </c>
      <c r="DV100" s="137">
        <f t="shared" si="118"/>
        <v>0</v>
      </c>
      <c r="DW100" s="137">
        <f t="shared" si="118"/>
        <v>0</v>
      </c>
      <c r="DX100" s="137">
        <f t="shared" si="118"/>
        <v>1.9999999999999999E-7</v>
      </c>
      <c r="DY100" s="137">
        <f t="shared" si="118"/>
        <v>2.1800000000000001E-5</v>
      </c>
      <c r="DZ100" s="137"/>
      <c r="EA100" s="137">
        <f>ROUND(EM100 / EM$3, 7)</f>
        <v>0</v>
      </c>
      <c r="EB100" s="137">
        <f t="shared" si="60"/>
        <v>3.9999999999999998E-7</v>
      </c>
      <c r="ED100" s="64">
        <f t="shared" si="113"/>
        <v>184</v>
      </c>
      <c r="EE100" s="137">
        <f>FC100 * EQ100</f>
        <v>5.0357449163525661E-5</v>
      </c>
      <c r="EF100" s="137">
        <f>FD100 * ER100</f>
        <v>0</v>
      </c>
      <c r="EG100" s="137">
        <f>FE100 * ES100</f>
        <v>2.9757338585154634E-5</v>
      </c>
      <c r="EH100" s="137">
        <f>FF100 * ET100</f>
        <v>0</v>
      </c>
      <c r="EI100" s="137">
        <f>FG100 * EU100</f>
        <v>0</v>
      </c>
      <c r="EJ100" s="137">
        <f>FH100 * EV100</f>
        <v>1.1793924573799107E-4</v>
      </c>
      <c r="EK100" s="137">
        <f>FI100 * EW100</f>
        <v>4.3125080826542505E-5</v>
      </c>
      <c r="EL100" s="137"/>
      <c r="EM100" s="137">
        <f>FJ100 * EY100</f>
        <v>1.1146304241265255E-6</v>
      </c>
      <c r="EN100" s="137">
        <f>FK100 * EZ100</f>
        <v>4.276895834593978E-4</v>
      </c>
      <c r="EP100" s="64">
        <f t="shared" si="114"/>
        <v>184</v>
      </c>
      <c r="EQ100" s="131">
        <f>IFERROR('TLF GC - r0'!CQ100 / 'TLF GC - r0'!CP100, EQ101)</f>
        <v>0.53458013974018748</v>
      </c>
      <c r="ER100" s="131">
        <f>IFERROR('TLF GC - r0'!CS100 / 'TLF GC - r0'!CR100, ER101)</f>
        <v>0</v>
      </c>
      <c r="ES100" s="131">
        <f>IFERROR('TLF GC - r0'!CU100 / 'TLF GC - r0'!CT100, ES101)</f>
        <v>1.2096479099656354</v>
      </c>
      <c r="ET100" s="131">
        <f>IFERROR('TLF GC - r0'!CW100 / 'TLF GC - r0'!CV100, ET101)</f>
        <v>0</v>
      </c>
      <c r="EU100" s="131">
        <f>IFERROR('TLF GC - r0'!CY100 / 'TLF GC - r0'!CX100, EU101)</f>
        <v>0</v>
      </c>
      <c r="EV100" s="131">
        <f>IFERROR('TLF GC - r0'!DA100 / 'TLF GC - r0'!CZ100, EV101)</f>
        <v>0.44254876449527603</v>
      </c>
      <c r="EW100" s="131">
        <f>IFERROR('TLF GC - r0'!DC100 / 'TLF GC - r0'!DB100, EW101)</f>
        <v>1.232145166472643</v>
      </c>
      <c r="EX100" s="131"/>
      <c r="EY100" s="131">
        <f>IFERROR('TLF GC - r0'!DE100 / 'TLF GC - r0'!DD100, EY101)</f>
        <v>5.6011579101835456E-2</v>
      </c>
      <c r="EZ100" s="131">
        <f>IFERROR('TLF GC - r0'!DG100 / 'TLF GC - r0'!DF100, EZ101)</f>
        <v>0.59616613250543327</v>
      </c>
      <c r="FB100" s="132">
        <f>'FF - r0'!A100</f>
        <v>184</v>
      </c>
      <c r="FC100" s="130">
        <f>'FF - r0'!B100</f>
        <v>9.4199999999999999E-5</v>
      </c>
      <c r="FD100" s="130">
        <f>'FF - r0'!C100</f>
        <v>0</v>
      </c>
      <c r="FE100" s="130">
        <f>'FF - r0'!D100</f>
        <v>2.4600000000000002E-5</v>
      </c>
      <c r="FF100" s="130">
        <f>'FF - r0'!E100</f>
        <v>0</v>
      </c>
      <c r="FG100" s="130">
        <f>'FF - r0'!F100</f>
        <v>0</v>
      </c>
      <c r="FH100" s="130">
        <f>'FF - r0'!G100</f>
        <v>2.6650000000000003E-4</v>
      </c>
      <c r="FI100" s="130">
        <f>'FF - r0'!H100</f>
        <v>3.4999999999999997E-5</v>
      </c>
      <c r="FJ100" s="130">
        <f>'FF - r0'!I100</f>
        <v>1.9899999999999999E-5</v>
      </c>
      <c r="FK100" s="130">
        <f>'FF - r0'!J100</f>
        <v>7.1739999999999998E-4</v>
      </c>
      <c r="FL100" s="130">
        <f>'FF - r0'!K100</f>
        <v>2.5016999999999999E-3</v>
      </c>
    </row>
    <row r="101" spans="1:168" x14ac:dyDescent="0.45">
      <c r="A101" s="63">
        <f t="shared" si="99"/>
        <v>186</v>
      </c>
      <c r="B101" s="137">
        <f t="shared" si="100"/>
        <v>4.8999999999999998E-5</v>
      </c>
      <c r="C101" s="137">
        <f t="shared" si="77"/>
        <v>0</v>
      </c>
      <c r="D101" s="137">
        <f t="shared" si="78"/>
        <v>3.01E-5</v>
      </c>
      <c r="E101" s="137">
        <f t="shared" si="79"/>
        <v>0</v>
      </c>
      <c r="F101" s="137">
        <f t="shared" si="80"/>
        <v>0</v>
      </c>
      <c r="G101" s="137">
        <f t="shared" si="81"/>
        <v>3.9999999999999998E-7</v>
      </c>
      <c r="H101" s="137">
        <f t="shared" si="82"/>
        <v>1.63E-5</v>
      </c>
      <c r="I101" s="138"/>
      <c r="J101" s="138">
        <f t="shared" si="83"/>
        <v>186</v>
      </c>
      <c r="K101" s="138">
        <f t="shared" si="84"/>
        <v>4.4799999999999998E-5</v>
      </c>
      <c r="BX101" s="64">
        <f t="shared" si="101"/>
        <v>186</v>
      </c>
      <c r="BY101" s="122">
        <f>B101</f>
        <v>4.8999999999999998E-5</v>
      </c>
      <c r="BZ101" s="122">
        <f t="shared" si="85"/>
        <v>4.8999999999999998E-5</v>
      </c>
      <c r="CA101" s="122">
        <f t="shared" si="86"/>
        <v>8.9400000000000005E-5</v>
      </c>
      <c r="CB101" s="129">
        <f>C101</f>
        <v>0</v>
      </c>
      <c r="CC101" s="122">
        <f t="shared" si="87"/>
        <v>0</v>
      </c>
      <c r="CD101" s="122">
        <f t="shared" si="88"/>
        <v>0</v>
      </c>
      <c r="CE101" s="129">
        <f>D101</f>
        <v>3.01E-5</v>
      </c>
      <c r="CF101" s="122">
        <f t="shared" si="89"/>
        <v>3.01E-5</v>
      </c>
      <c r="CG101" s="122">
        <f t="shared" si="90"/>
        <v>2.4300000000000001E-5</v>
      </c>
      <c r="CH101" s="129">
        <f>E101</f>
        <v>0</v>
      </c>
      <c r="CI101" s="122">
        <f t="shared" si="91"/>
        <v>0</v>
      </c>
      <c r="CJ101" s="122">
        <f t="shared" si="92"/>
        <v>0</v>
      </c>
      <c r="CK101" s="129">
        <f>F101</f>
        <v>0</v>
      </c>
      <c r="CL101" s="122">
        <f t="shared" si="93"/>
        <v>0</v>
      </c>
      <c r="CM101" s="122">
        <f t="shared" si="94"/>
        <v>0</v>
      </c>
      <c r="CN101" s="129">
        <f>G101</f>
        <v>3.9999999999999998E-7</v>
      </c>
      <c r="CO101" s="122">
        <f t="shared" si="95"/>
        <v>3.9999999999999998E-7</v>
      </c>
      <c r="CP101" s="122">
        <f t="shared" si="96"/>
        <v>2.6390000000000002E-4</v>
      </c>
      <c r="CQ101" s="129">
        <f>H101</f>
        <v>1.63E-5</v>
      </c>
      <c r="CR101" s="122">
        <f t="shared" si="97"/>
        <v>1.63E-5</v>
      </c>
      <c r="CS101" s="122">
        <f t="shared" si="98"/>
        <v>2.8E-5</v>
      </c>
      <c r="CT101" s="141">
        <f>J101</f>
        <v>186</v>
      </c>
      <c r="CU101" s="122">
        <f t="shared" si="115"/>
        <v>0</v>
      </c>
      <c r="CV101" s="122">
        <f t="shared" si="116"/>
        <v>7.025E-4</v>
      </c>
      <c r="CW101" s="141">
        <f>K101</f>
        <v>4.4799999999999998E-5</v>
      </c>
      <c r="CX101" s="122">
        <f>B101</f>
        <v>4.8999999999999998E-5</v>
      </c>
      <c r="CY101" s="122">
        <f t="shared" si="117"/>
        <v>2.4726000000000001E-3</v>
      </c>
      <c r="DF101" s="64">
        <f t="shared" si="102"/>
        <v>186</v>
      </c>
      <c r="DG101" s="137">
        <f t="shared" si="103"/>
        <v>4.8999999999999998E-5</v>
      </c>
      <c r="DH101" s="137">
        <f t="shared" si="104"/>
        <v>0</v>
      </c>
      <c r="DI101" s="137">
        <f t="shared" si="105"/>
        <v>3.01E-5</v>
      </c>
      <c r="DJ101" s="137">
        <f t="shared" si="106"/>
        <v>0</v>
      </c>
      <c r="DK101" s="137">
        <f t="shared" si="107"/>
        <v>0</v>
      </c>
      <c r="DL101" s="137">
        <f t="shared" si="108"/>
        <v>3.9999999999999998E-7</v>
      </c>
      <c r="DM101" s="137">
        <f t="shared" si="109"/>
        <v>1.63E-5</v>
      </c>
      <c r="DN101" s="137"/>
      <c r="DO101" s="137">
        <f t="shared" si="110"/>
        <v>186</v>
      </c>
      <c r="DP101" s="137">
        <f t="shared" si="111"/>
        <v>4.4835697706088515E-5</v>
      </c>
      <c r="DQ101" s="32"/>
      <c r="DR101" s="64">
        <f t="shared" si="112"/>
        <v>186</v>
      </c>
      <c r="DS101" s="137">
        <f t="shared" si="118"/>
        <v>4.8999999999999998E-5</v>
      </c>
      <c r="DT101" s="137">
        <f t="shared" si="118"/>
        <v>0</v>
      </c>
      <c r="DU101" s="137">
        <f t="shared" si="118"/>
        <v>3.01E-5</v>
      </c>
      <c r="DV101" s="137">
        <f t="shared" si="118"/>
        <v>0</v>
      </c>
      <c r="DW101" s="137">
        <f t="shared" si="118"/>
        <v>0</v>
      </c>
      <c r="DX101" s="137">
        <f t="shared" si="118"/>
        <v>3.9999999999999998E-7</v>
      </c>
      <c r="DY101" s="137">
        <f t="shared" si="118"/>
        <v>1.63E-5</v>
      </c>
      <c r="DZ101" s="137"/>
      <c r="EA101" s="137">
        <f>ROUND(EM101 / EM$3, 7)</f>
        <v>0</v>
      </c>
      <c r="EB101" s="137">
        <f t="shared" si="60"/>
        <v>3.9999999999999998E-7</v>
      </c>
      <c r="ED101" s="64">
        <f t="shared" si="113"/>
        <v>186</v>
      </c>
      <c r="EE101" s="137">
        <f>FC101 * EQ101</f>
        <v>4.4835697706088515E-5</v>
      </c>
      <c r="EF101" s="137">
        <f>FD101 * ER101</f>
        <v>0</v>
      </c>
      <c r="EG101" s="137">
        <f>FE101 * ES101</f>
        <v>3.1075593050498903E-5</v>
      </c>
      <c r="EH101" s="137">
        <f>FF101 * ET101</f>
        <v>0</v>
      </c>
      <c r="EI101" s="137">
        <f>FG101 * EU101</f>
        <v>0</v>
      </c>
      <c r="EJ101" s="137">
        <f>FH101 * EV101</f>
        <v>2.4378260429496753E-4</v>
      </c>
      <c r="EK101" s="137">
        <f>FI101 * EW101</f>
        <v>3.2376790470502554E-5</v>
      </c>
      <c r="EL101" s="137"/>
      <c r="EM101" s="137">
        <f>FJ101 * EY101</f>
        <v>1.1208717301439758E-6</v>
      </c>
      <c r="EN101" s="137">
        <f>FK101 * EZ101</f>
        <v>4.590248294117649E-4</v>
      </c>
      <c r="EP101" s="64">
        <f t="shared" si="114"/>
        <v>186</v>
      </c>
      <c r="EQ101" s="131">
        <f>IFERROR('TLF GC - r0'!CQ101 / 'TLF GC - r0'!CP101, EQ102)</f>
        <v>0.50151787143275739</v>
      </c>
      <c r="ER101" s="131">
        <f>IFERROR('TLF GC - r0'!CS101 / 'TLF GC - r0'!CR101, ER102)</f>
        <v>0</v>
      </c>
      <c r="ES101" s="131">
        <f>IFERROR('TLF GC - r0'!CU101 / 'TLF GC - r0'!CT101, ES102)</f>
        <v>1.2788309897324652</v>
      </c>
      <c r="ET101" s="131">
        <f>IFERROR('TLF GC - r0'!CW101 / 'TLF GC - r0'!CV101, ET102)</f>
        <v>0</v>
      </c>
      <c r="EU101" s="131">
        <f>IFERROR('TLF GC - r0'!CY101 / 'TLF GC - r0'!CX101, EU102)</f>
        <v>0</v>
      </c>
      <c r="EV101" s="131">
        <f>IFERROR('TLF GC - r0'!DA101 / 'TLF GC - r0'!CZ101, EV102)</f>
        <v>0.92376886811279846</v>
      </c>
      <c r="EW101" s="131">
        <f>IFERROR('TLF GC - r0'!DC101 / 'TLF GC - r0'!DB101, EW102)</f>
        <v>1.1563139453750912</v>
      </c>
      <c r="EX101" s="131"/>
      <c r="EY101" s="131">
        <f>IFERROR('TLF GC - r0'!DE101 / 'TLF GC - r0'!DD101, EY102)</f>
        <v>5.7776893306390499E-2</v>
      </c>
      <c r="EZ101" s="131">
        <f>IFERROR('TLF GC - r0'!DG101 / 'TLF GC - r0'!DF101, EZ102)</f>
        <v>0.65341612727653364</v>
      </c>
      <c r="FB101" s="132">
        <f>'FF - r0'!A101</f>
        <v>186</v>
      </c>
      <c r="FC101" s="130">
        <f>'FF - r0'!B101</f>
        <v>8.9400000000000005E-5</v>
      </c>
      <c r="FD101" s="130">
        <f>'FF - r0'!C101</f>
        <v>0</v>
      </c>
      <c r="FE101" s="130">
        <f>'FF - r0'!D101</f>
        <v>2.4300000000000001E-5</v>
      </c>
      <c r="FF101" s="130">
        <f>'FF - r0'!E101</f>
        <v>0</v>
      </c>
      <c r="FG101" s="130">
        <f>'FF - r0'!F101</f>
        <v>0</v>
      </c>
      <c r="FH101" s="130">
        <f>'FF - r0'!G101</f>
        <v>2.6390000000000002E-4</v>
      </c>
      <c r="FI101" s="130">
        <f>'FF - r0'!H101</f>
        <v>2.8E-5</v>
      </c>
      <c r="FJ101" s="130">
        <f>'FF - r0'!I101</f>
        <v>1.9400000000000001E-5</v>
      </c>
      <c r="FK101" s="130">
        <f>'FF - r0'!J101</f>
        <v>7.025E-4</v>
      </c>
      <c r="FL101" s="130">
        <f>'FF - r0'!K101</f>
        <v>2.4726000000000001E-3</v>
      </c>
    </row>
    <row r="102" spans="1:168" x14ac:dyDescent="0.45">
      <c r="A102" s="63">
        <f t="shared" si="99"/>
        <v>188</v>
      </c>
      <c r="B102" s="137">
        <f t="shared" si="100"/>
        <v>4.21E-5</v>
      </c>
      <c r="C102" s="137">
        <f t="shared" si="77"/>
        <v>0</v>
      </c>
      <c r="D102" s="137">
        <f t="shared" si="78"/>
        <v>2.8900000000000001E-5</v>
      </c>
      <c r="E102" s="137">
        <f t="shared" si="79"/>
        <v>0</v>
      </c>
      <c r="F102" s="137">
        <f t="shared" si="80"/>
        <v>0</v>
      </c>
      <c r="G102" s="137">
        <f t="shared" si="81"/>
        <v>6.9999999999999997E-7</v>
      </c>
      <c r="H102" s="137">
        <f t="shared" si="82"/>
        <v>7.6000000000000001E-6</v>
      </c>
      <c r="I102" s="138"/>
      <c r="J102" s="138">
        <f t="shared" si="83"/>
        <v>188</v>
      </c>
      <c r="K102" s="138">
        <f t="shared" si="84"/>
        <v>3.8600000000000003E-5</v>
      </c>
      <c r="BX102" s="64">
        <f t="shared" si="101"/>
        <v>188</v>
      </c>
      <c r="BY102" s="122">
        <f>B102</f>
        <v>4.21E-5</v>
      </c>
      <c r="BZ102" s="122">
        <f t="shared" si="85"/>
        <v>4.21E-5</v>
      </c>
      <c r="CA102" s="122">
        <f t="shared" si="86"/>
        <v>8.53E-5</v>
      </c>
      <c r="CB102" s="129">
        <f>C102</f>
        <v>0</v>
      </c>
      <c r="CC102" s="122">
        <f t="shared" si="87"/>
        <v>0</v>
      </c>
      <c r="CD102" s="122">
        <f t="shared" si="88"/>
        <v>0</v>
      </c>
      <c r="CE102" s="129">
        <f>D102</f>
        <v>2.8900000000000001E-5</v>
      </c>
      <c r="CF102" s="122">
        <f t="shared" si="89"/>
        <v>2.8900000000000001E-5</v>
      </c>
      <c r="CG102" s="122">
        <f t="shared" si="90"/>
        <v>2.4000000000000001E-5</v>
      </c>
      <c r="CH102" s="129">
        <f>E102</f>
        <v>0</v>
      </c>
      <c r="CI102" s="122">
        <f t="shared" si="91"/>
        <v>0</v>
      </c>
      <c r="CJ102" s="122">
        <f t="shared" si="92"/>
        <v>0</v>
      </c>
      <c r="CK102" s="129">
        <f>F102</f>
        <v>0</v>
      </c>
      <c r="CL102" s="122">
        <f t="shared" si="93"/>
        <v>0</v>
      </c>
      <c r="CM102" s="122">
        <f t="shared" si="94"/>
        <v>0</v>
      </c>
      <c r="CN102" s="129">
        <f>G102</f>
        <v>6.9999999999999997E-7</v>
      </c>
      <c r="CO102" s="122">
        <f t="shared" si="95"/>
        <v>6.9999999999999997E-7</v>
      </c>
      <c r="CP102" s="122">
        <f t="shared" si="96"/>
        <v>2.6130000000000001E-4</v>
      </c>
      <c r="CQ102" s="129">
        <f>H102</f>
        <v>7.6000000000000001E-6</v>
      </c>
      <c r="CR102" s="122">
        <f t="shared" si="97"/>
        <v>7.6000000000000001E-6</v>
      </c>
      <c r="CS102" s="122">
        <f t="shared" si="98"/>
        <v>2.0999999999999999E-5</v>
      </c>
      <c r="CT102" s="141">
        <f>J102</f>
        <v>188</v>
      </c>
      <c r="CU102" s="122">
        <f t="shared" si="115"/>
        <v>0</v>
      </c>
      <c r="CV102" s="122">
        <f t="shared" si="116"/>
        <v>6.8749999999999996E-4</v>
      </c>
      <c r="CW102" s="141">
        <f>K102</f>
        <v>3.8600000000000003E-5</v>
      </c>
      <c r="CX102" s="122">
        <f>B102</f>
        <v>4.21E-5</v>
      </c>
      <c r="CY102" s="122">
        <f t="shared" si="117"/>
        <v>2.4434999999999999E-3</v>
      </c>
      <c r="DF102" s="64">
        <f t="shared" si="102"/>
        <v>188</v>
      </c>
      <c r="DG102" s="137">
        <f t="shared" si="103"/>
        <v>4.21E-5</v>
      </c>
      <c r="DH102" s="137">
        <f t="shared" si="104"/>
        <v>0</v>
      </c>
      <c r="DI102" s="137">
        <f t="shared" si="105"/>
        <v>2.8900000000000001E-5</v>
      </c>
      <c r="DJ102" s="137">
        <f t="shared" si="106"/>
        <v>0</v>
      </c>
      <c r="DK102" s="137">
        <f t="shared" si="107"/>
        <v>0</v>
      </c>
      <c r="DL102" s="137">
        <f t="shared" si="108"/>
        <v>6.9999999999999997E-7</v>
      </c>
      <c r="DM102" s="137">
        <f t="shared" si="109"/>
        <v>7.6000000000000001E-6</v>
      </c>
      <c r="DN102" s="137"/>
      <c r="DO102" s="137">
        <f t="shared" si="110"/>
        <v>188</v>
      </c>
      <c r="DP102" s="137">
        <f t="shared" si="111"/>
        <v>3.8575792801343125E-5</v>
      </c>
      <c r="DQ102" s="32"/>
      <c r="DR102" s="64">
        <f t="shared" si="112"/>
        <v>188</v>
      </c>
      <c r="DS102" s="137">
        <f t="shared" si="118"/>
        <v>4.21E-5</v>
      </c>
      <c r="DT102" s="137">
        <f t="shared" si="118"/>
        <v>0</v>
      </c>
      <c r="DU102" s="137">
        <f t="shared" si="118"/>
        <v>2.8900000000000001E-5</v>
      </c>
      <c r="DV102" s="137">
        <f t="shared" si="118"/>
        <v>0</v>
      </c>
      <c r="DW102" s="137">
        <f t="shared" si="118"/>
        <v>0</v>
      </c>
      <c r="DX102" s="137">
        <f t="shared" si="118"/>
        <v>6.9999999999999997E-7</v>
      </c>
      <c r="DY102" s="137">
        <f t="shared" si="118"/>
        <v>7.6000000000000001E-6</v>
      </c>
      <c r="DZ102" s="137"/>
      <c r="EA102" s="137">
        <f>ROUND(EM102 / EM$3, 7)</f>
        <v>0</v>
      </c>
      <c r="EB102" s="137">
        <f t="shared" si="60"/>
        <v>5.9999999999999997E-7</v>
      </c>
      <c r="ED102" s="64">
        <f t="shared" si="113"/>
        <v>188</v>
      </c>
      <c r="EE102" s="137">
        <f>FC102 * EQ102</f>
        <v>3.8575792801343125E-5</v>
      </c>
      <c r="EF102" s="137">
        <f>FD102 * ER102</f>
        <v>0</v>
      </c>
      <c r="EG102" s="137">
        <f>FE102 * ES102</f>
        <v>2.986539457987751E-5</v>
      </c>
      <c r="EH102" s="137">
        <f>FF102 * ET102</f>
        <v>0</v>
      </c>
      <c r="EI102" s="137">
        <f>FG102 * EU102</f>
        <v>0</v>
      </c>
      <c r="EJ102" s="137">
        <f>FH102 * EV102</f>
        <v>4.7371660556390626E-4</v>
      </c>
      <c r="EK102" s="137">
        <f>FI102 * EW102</f>
        <v>1.5079149700135691E-5</v>
      </c>
      <c r="EL102" s="137"/>
      <c r="EM102" s="137">
        <f>FJ102 * EY102</f>
        <v>1.1338589383281679E-6</v>
      </c>
      <c r="EN102" s="137">
        <f>FK102 * EZ102</f>
        <v>6.2647417254118839E-4</v>
      </c>
      <c r="EP102" s="64">
        <f t="shared" si="114"/>
        <v>188</v>
      </c>
      <c r="EQ102" s="131">
        <f>IFERROR('TLF GC - r0'!CQ102 / 'TLF GC - r0'!CP102, EQ103)</f>
        <v>0.45223672686217031</v>
      </c>
      <c r="ER102" s="131">
        <f>IFERROR('TLF GC - r0'!CS102 / 'TLF GC - r0'!CR102, ER103)</f>
        <v>0</v>
      </c>
      <c r="ES102" s="131">
        <f>IFERROR('TLF GC - r0'!CU102 / 'TLF GC - r0'!CT102, ES103)</f>
        <v>1.2443914408282295</v>
      </c>
      <c r="ET102" s="131">
        <f>IFERROR('TLF GC - r0'!CW102 / 'TLF GC - r0'!CV102, ET103)</f>
        <v>0</v>
      </c>
      <c r="EU102" s="131">
        <f>IFERROR('TLF GC - r0'!CY102 / 'TLF GC - r0'!CX102, EU103)</f>
        <v>0</v>
      </c>
      <c r="EV102" s="131">
        <f>IFERROR('TLF GC - r0'!DA102 / 'TLF GC - r0'!CZ102, EV103)</f>
        <v>1.8129223328124999</v>
      </c>
      <c r="EW102" s="131">
        <f>IFERROR('TLF GC - r0'!DC102 / 'TLF GC - r0'!DB102, EW103)</f>
        <v>0.71805474762550914</v>
      </c>
      <c r="EX102" s="131"/>
      <c r="EY102" s="131">
        <f>IFERROR('TLF GC - r0'!DE102 / 'TLF GC - r0'!DD102, EY103)</f>
        <v>5.999253641947979E-2</v>
      </c>
      <c r="EZ102" s="131">
        <f>IFERROR('TLF GC - r0'!DG102 / 'TLF GC - r0'!DF102, EZ103)</f>
        <v>0.91123516005991045</v>
      </c>
      <c r="FB102" s="132">
        <f>'FF - r0'!A102</f>
        <v>188</v>
      </c>
      <c r="FC102" s="130">
        <f>'FF - r0'!B102</f>
        <v>8.53E-5</v>
      </c>
      <c r="FD102" s="130">
        <f>'FF - r0'!C102</f>
        <v>0</v>
      </c>
      <c r="FE102" s="130">
        <f>'FF - r0'!D102</f>
        <v>2.4000000000000001E-5</v>
      </c>
      <c r="FF102" s="130">
        <f>'FF - r0'!E102</f>
        <v>0</v>
      </c>
      <c r="FG102" s="130">
        <f>'FF - r0'!F102</f>
        <v>0</v>
      </c>
      <c r="FH102" s="130">
        <f>'FF - r0'!G102</f>
        <v>2.6130000000000001E-4</v>
      </c>
      <c r="FI102" s="130">
        <f>'FF - r0'!H102</f>
        <v>2.0999999999999999E-5</v>
      </c>
      <c r="FJ102" s="130">
        <f>'FF - r0'!I102</f>
        <v>1.8899999999999999E-5</v>
      </c>
      <c r="FK102" s="130">
        <f>'FF - r0'!J102</f>
        <v>6.8749999999999996E-4</v>
      </c>
      <c r="FL102" s="130">
        <f>'FF - r0'!K102</f>
        <v>2.4434999999999999E-3</v>
      </c>
    </row>
    <row r="103" spans="1:168" x14ac:dyDescent="0.45">
      <c r="A103" s="63">
        <f t="shared" si="99"/>
        <v>190</v>
      </c>
      <c r="B103" s="137">
        <f t="shared" si="100"/>
        <v>4.0800000000000002E-5</v>
      </c>
      <c r="C103" s="137">
        <f t="shared" si="77"/>
        <v>0</v>
      </c>
      <c r="D103" s="137">
        <f t="shared" si="78"/>
        <v>3.3099999999999998E-5</v>
      </c>
      <c r="E103" s="137">
        <f t="shared" si="79"/>
        <v>0</v>
      </c>
      <c r="F103" s="137">
        <f t="shared" si="80"/>
        <v>0</v>
      </c>
      <c r="G103" s="137">
        <f t="shared" si="81"/>
        <v>3.9999999999999998E-7</v>
      </c>
      <c r="H103" s="137">
        <f t="shared" si="82"/>
        <v>3.1E-6</v>
      </c>
      <c r="I103" s="138"/>
      <c r="J103" s="138">
        <f t="shared" si="83"/>
        <v>190</v>
      </c>
      <c r="K103" s="138">
        <f t="shared" si="84"/>
        <v>3.7299999999999999E-5</v>
      </c>
      <c r="BX103" s="64">
        <f t="shared" si="101"/>
        <v>190</v>
      </c>
      <c r="BY103" s="122">
        <f>B103</f>
        <v>4.0800000000000002E-5</v>
      </c>
      <c r="BZ103" s="122">
        <f t="shared" si="85"/>
        <v>4.0800000000000002E-5</v>
      </c>
      <c r="CA103" s="122">
        <f t="shared" si="86"/>
        <v>8.1799999999999996E-5</v>
      </c>
      <c r="CB103" s="129">
        <f>C103</f>
        <v>0</v>
      </c>
      <c r="CC103" s="122">
        <f t="shared" si="87"/>
        <v>0</v>
      </c>
      <c r="CD103" s="122">
        <f t="shared" si="88"/>
        <v>0</v>
      </c>
      <c r="CE103" s="129">
        <f>D103</f>
        <v>3.3099999999999998E-5</v>
      </c>
      <c r="CF103" s="122">
        <f t="shared" si="89"/>
        <v>3.3099999999999998E-5</v>
      </c>
      <c r="CG103" s="122">
        <f t="shared" si="90"/>
        <v>2.37E-5</v>
      </c>
      <c r="CH103" s="129">
        <f>E103</f>
        <v>0</v>
      </c>
      <c r="CI103" s="122">
        <f t="shared" si="91"/>
        <v>0</v>
      </c>
      <c r="CJ103" s="122">
        <f t="shared" si="92"/>
        <v>0</v>
      </c>
      <c r="CK103" s="129">
        <f>F103</f>
        <v>0</v>
      </c>
      <c r="CL103" s="122">
        <f t="shared" si="93"/>
        <v>0</v>
      </c>
      <c r="CM103" s="122">
        <f t="shared" si="94"/>
        <v>0</v>
      </c>
      <c r="CN103" s="129">
        <f>G103</f>
        <v>3.9999999999999998E-7</v>
      </c>
      <c r="CO103" s="122">
        <f t="shared" si="95"/>
        <v>3.9999999999999998E-7</v>
      </c>
      <c r="CP103" s="122">
        <f t="shared" si="96"/>
        <v>2.587E-4</v>
      </c>
      <c r="CQ103" s="129">
        <f>H103</f>
        <v>3.1E-6</v>
      </c>
      <c r="CR103" s="122">
        <f t="shared" si="97"/>
        <v>3.1E-6</v>
      </c>
      <c r="CS103" s="122">
        <f t="shared" si="98"/>
        <v>1.4E-5</v>
      </c>
      <c r="CT103" s="141">
        <f>J103</f>
        <v>190</v>
      </c>
      <c r="CU103" s="122">
        <f t="shared" si="115"/>
        <v>0</v>
      </c>
      <c r="CV103" s="122">
        <f t="shared" si="116"/>
        <v>6.7259999999999998E-4</v>
      </c>
      <c r="CW103" s="141">
        <f>K103</f>
        <v>3.7299999999999999E-5</v>
      </c>
      <c r="CX103" s="122">
        <f>B103</f>
        <v>4.0800000000000002E-5</v>
      </c>
      <c r="CY103" s="122">
        <f t="shared" si="117"/>
        <v>2.4144000000000001E-3</v>
      </c>
      <c r="DF103" s="64">
        <f t="shared" si="102"/>
        <v>190</v>
      </c>
      <c r="DG103" s="137">
        <f t="shared" si="103"/>
        <v>4.0800000000000002E-5</v>
      </c>
      <c r="DH103" s="137">
        <f t="shared" si="104"/>
        <v>0</v>
      </c>
      <c r="DI103" s="137">
        <f t="shared" si="105"/>
        <v>3.3099999999999998E-5</v>
      </c>
      <c r="DJ103" s="137">
        <f t="shared" si="106"/>
        <v>0</v>
      </c>
      <c r="DK103" s="137">
        <f t="shared" si="107"/>
        <v>0</v>
      </c>
      <c r="DL103" s="137">
        <f t="shared" si="108"/>
        <v>3.9999999999999998E-7</v>
      </c>
      <c r="DM103" s="137">
        <f t="shared" si="109"/>
        <v>3.1E-6</v>
      </c>
      <c r="DN103" s="137"/>
      <c r="DO103" s="137">
        <f t="shared" si="110"/>
        <v>190</v>
      </c>
      <c r="DP103" s="137">
        <f t="shared" si="111"/>
        <v>3.7321731212825488E-5</v>
      </c>
      <c r="DQ103" s="32"/>
      <c r="DR103" s="64">
        <f t="shared" si="112"/>
        <v>190</v>
      </c>
      <c r="DS103" s="137">
        <f t="shared" si="118"/>
        <v>4.0800000000000002E-5</v>
      </c>
      <c r="DT103" s="137">
        <f t="shared" si="118"/>
        <v>0</v>
      </c>
      <c r="DU103" s="137">
        <f t="shared" si="118"/>
        <v>3.3099999999999998E-5</v>
      </c>
      <c r="DV103" s="137">
        <f t="shared" si="118"/>
        <v>0</v>
      </c>
      <c r="DW103" s="137">
        <f t="shared" si="118"/>
        <v>0</v>
      </c>
      <c r="DX103" s="137">
        <f t="shared" si="118"/>
        <v>3.9999999999999998E-7</v>
      </c>
      <c r="DY103" s="137">
        <f t="shared" si="118"/>
        <v>3.1E-6</v>
      </c>
      <c r="DZ103" s="137"/>
      <c r="EA103" s="137">
        <f>ROUND(EM103 / EM$3, 7)</f>
        <v>0</v>
      </c>
      <c r="EB103" s="137">
        <f>ROUND(EN103 / EN$3, 7)</f>
        <v>6.9999999999999997E-7</v>
      </c>
      <c r="ED103" s="64">
        <f t="shared" si="113"/>
        <v>190</v>
      </c>
      <c r="EE103" s="137">
        <f>FC103 * EQ103</f>
        <v>3.7321731212825488E-5</v>
      </c>
      <c r="EF103" s="137">
        <f>FD103 * ER103</f>
        <v>0</v>
      </c>
      <c r="EG103" s="137">
        <f>FE103 * ES103</f>
        <v>3.4149084117451246E-5</v>
      </c>
      <c r="EH103" s="137">
        <f>FF103 * ET103</f>
        <v>0</v>
      </c>
      <c r="EI103" s="137">
        <f>FG103 * EU103</f>
        <v>0</v>
      </c>
      <c r="EJ103" s="137">
        <f>FH103 * EV103</f>
        <v>2.8120491473183987E-4</v>
      </c>
      <c r="EK103" s="137">
        <f>FI103 * EW103</f>
        <v>6.1079050997526823E-6</v>
      </c>
      <c r="EL103" s="137"/>
      <c r="EM103" s="137">
        <f>FJ103 * EY103</f>
        <v>9.1612944771420187E-7</v>
      </c>
      <c r="EN103" s="137">
        <f>FK103 * EZ103</f>
        <v>7.1439104096959847E-4</v>
      </c>
      <c r="EP103" s="64">
        <f t="shared" si="114"/>
        <v>190</v>
      </c>
      <c r="EQ103" s="131">
        <f>IFERROR('TLF GC - r0'!CQ103 / 'TLF GC - r0'!CP103, EQ104)</f>
        <v>0.45625588279737767</v>
      </c>
      <c r="ER103" s="131">
        <f>IFERROR('TLF GC - r0'!CS103 / 'TLF GC - r0'!CR103, ER104)</f>
        <v>0</v>
      </c>
      <c r="ES103" s="131">
        <f>IFERROR('TLF GC - r0'!CU103 / 'TLF GC - r0'!CT103, ES104)</f>
        <v>1.4408896252089134</v>
      </c>
      <c r="ET103" s="131">
        <f>IFERROR('TLF GC - r0'!CW103 / 'TLF GC - r0'!CV103, ET104)</f>
        <v>0</v>
      </c>
      <c r="EU103" s="131">
        <f>IFERROR('TLF GC - r0'!CY103 / 'TLF GC - r0'!CX103, EU104)</f>
        <v>0</v>
      </c>
      <c r="EV103" s="131">
        <f>IFERROR('TLF GC - r0'!DA103 / 'TLF GC - r0'!CZ103, EV104)</f>
        <v>1.086992325983146</v>
      </c>
      <c r="EW103" s="131">
        <f>IFERROR('TLF GC - r0'!DC103 / 'TLF GC - r0'!DB103, EW104)</f>
        <v>0.43627893569662018</v>
      </c>
      <c r="EX103" s="131"/>
      <c r="EY103" s="131">
        <f>IFERROR('TLF GC - r0'!DE103 / 'TLF GC - r0'!DD103, EY104)</f>
        <v>5.0061718454327969E-2</v>
      </c>
      <c r="EZ103" s="131">
        <f>IFERROR('TLF GC - r0'!DG103 / 'TLF GC - r0'!DF103, EZ104)</f>
        <v>1.0621335726577439</v>
      </c>
      <c r="FB103" s="132">
        <f>'FF - r0'!A103</f>
        <v>190</v>
      </c>
      <c r="FC103" s="130">
        <f>'FF - r0'!B103</f>
        <v>8.1799999999999996E-5</v>
      </c>
      <c r="FD103" s="130">
        <f>'FF - r0'!C103</f>
        <v>0</v>
      </c>
      <c r="FE103" s="130">
        <f>'FF - r0'!D103</f>
        <v>2.37E-5</v>
      </c>
      <c r="FF103" s="130">
        <f>'FF - r0'!E103</f>
        <v>0</v>
      </c>
      <c r="FG103" s="130">
        <f>'FF - r0'!F103</f>
        <v>0</v>
      </c>
      <c r="FH103" s="130">
        <f>'FF - r0'!G103</f>
        <v>2.587E-4</v>
      </c>
      <c r="FI103" s="130">
        <f>'FF - r0'!H103</f>
        <v>1.4E-5</v>
      </c>
      <c r="FJ103" s="130">
        <f>'FF - r0'!I103</f>
        <v>1.8300000000000001E-5</v>
      </c>
      <c r="FK103" s="130">
        <f>'FF - r0'!J103</f>
        <v>6.7259999999999998E-4</v>
      </c>
      <c r="FL103" s="130">
        <f>'FF - r0'!K103</f>
        <v>2.4144000000000001E-3</v>
      </c>
    </row>
    <row r="104" spans="1:168" x14ac:dyDescent="0.45">
      <c r="A104" s="63">
        <f t="shared" si="99"/>
        <v>192</v>
      </c>
      <c r="B104" s="137">
        <f t="shared" si="100"/>
        <v>3.7599999999999999E-5</v>
      </c>
      <c r="C104" s="137">
        <f t="shared" si="77"/>
        <v>0</v>
      </c>
      <c r="D104" s="137">
        <f t="shared" si="78"/>
        <v>3.3399999999999999E-5</v>
      </c>
      <c r="E104" s="137">
        <f t="shared" si="79"/>
        <v>0</v>
      </c>
      <c r="F104" s="137">
        <f t="shared" si="80"/>
        <v>0</v>
      </c>
      <c r="G104" s="137">
        <f t="shared" si="81"/>
        <v>3.9999999999999998E-7</v>
      </c>
      <c r="H104" s="137">
        <f t="shared" si="82"/>
        <v>0</v>
      </c>
      <c r="I104" s="138"/>
      <c r="J104" s="138">
        <f t="shared" si="83"/>
        <v>192</v>
      </c>
      <c r="K104" s="138">
        <f t="shared" si="84"/>
        <v>3.4400000000000003E-5</v>
      </c>
      <c r="BX104" s="64">
        <f t="shared" si="101"/>
        <v>192</v>
      </c>
      <c r="BY104" s="122">
        <f>B104</f>
        <v>3.7599999999999999E-5</v>
      </c>
      <c r="BZ104" s="122">
        <f t="shared" ref="BZ104:BZ135" si="119">DS104</f>
        <v>3.7599999999999999E-5</v>
      </c>
      <c r="CA104" s="122">
        <f t="shared" ref="CA104:CA135" si="120">FC104</f>
        <v>7.8800000000000004E-5</v>
      </c>
      <c r="CB104" s="129">
        <f>C104</f>
        <v>0</v>
      </c>
      <c r="CC104" s="122">
        <f t="shared" ref="CC104:CC135" si="121">DT104</f>
        <v>0</v>
      </c>
      <c r="CD104" s="122">
        <f t="shared" ref="CD104:CD135" si="122">FD104</f>
        <v>0</v>
      </c>
      <c r="CE104" s="129">
        <f>D104</f>
        <v>3.3399999999999999E-5</v>
      </c>
      <c r="CF104" s="122">
        <f t="shared" ref="CF104:CF135" si="123">DU104</f>
        <v>3.3399999999999999E-5</v>
      </c>
      <c r="CG104" s="122">
        <f t="shared" ref="CG104:CG135" si="124">FE104</f>
        <v>2.3499999999999999E-5</v>
      </c>
      <c r="CH104" s="129">
        <f>E104</f>
        <v>0</v>
      </c>
      <c r="CI104" s="122">
        <f t="shared" ref="CI104:CI135" si="125">DV104</f>
        <v>0</v>
      </c>
      <c r="CJ104" s="122">
        <f t="shared" ref="CJ104:CJ135" si="126">FF104</f>
        <v>0</v>
      </c>
      <c r="CK104" s="129">
        <f>F104</f>
        <v>0</v>
      </c>
      <c r="CL104" s="122">
        <f t="shared" ref="CL104:CL135" si="127">DW104</f>
        <v>0</v>
      </c>
      <c r="CM104" s="122">
        <f t="shared" ref="CM104:CM135" si="128">FG104</f>
        <v>0</v>
      </c>
      <c r="CN104" s="129">
        <f>G104</f>
        <v>3.9999999999999998E-7</v>
      </c>
      <c r="CO104" s="122">
        <f t="shared" ref="CO104:CO135" si="129">DX104</f>
        <v>3.9999999999999998E-7</v>
      </c>
      <c r="CP104" s="122">
        <f t="shared" ref="CP104:CP135" si="130">FH104</f>
        <v>2.5609999999999999E-4</v>
      </c>
      <c r="CQ104" s="129">
        <f>H104</f>
        <v>0</v>
      </c>
      <c r="CR104" s="122">
        <f t="shared" ref="CR104:CR135" si="131">DY104</f>
        <v>0</v>
      </c>
      <c r="CS104" s="122">
        <f t="shared" ref="CS104:CS135" si="132">FI104</f>
        <v>6.9999999999999999E-6</v>
      </c>
      <c r="CT104" s="141">
        <f>J104</f>
        <v>192</v>
      </c>
      <c r="CU104" s="122">
        <f t="shared" si="115"/>
        <v>0</v>
      </c>
      <c r="CV104" s="122">
        <f t="shared" si="116"/>
        <v>6.5769999999999999E-4</v>
      </c>
      <c r="CW104" s="141">
        <f>K104</f>
        <v>3.4400000000000003E-5</v>
      </c>
      <c r="CX104" s="122">
        <f>B104</f>
        <v>3.7599999999999999E-5</v>
      </c>
      <c r="CY104" s="122">
        <f t="shared" si="117"/>
        <v>2.3852999999999999E-3</v>
      </c>
      <c r="DF104" s="64">
        <f t="shared" si="102"/>
        <v>192</v>
      </c>
      <c r="DG104" s="137">
        <f t="shared" si="103"/>
        <v>3.7599999999999999E-5</v>
      </c>
      <c r="DH104" s="137">
        <f t="shared" si="104"/>
        <v>0</v>
      </c>
      <c r="DI104" s="137">
        <f t="shared" si="105"/>
        <v>3.3399999999999999E-5</v>
      </c>
      <c r="DJ104" s="137">
        <f t="shared" si="106"/>
        <v>0</v>
      </c>
      <c r="DK104" s="137">
        <f t="shared" si="107"/>
        <v>0</v>
      </c>
      <c r="DL104" s="137">
        <f t="shared" si="108"/>
        <v>3.9999999999999998E-7</v>
      </c>
      <c r="DM104" s="137">
        <f t="shared" si="109"/>
        <v>0</v>
      </c>
      <c r="DN104" s="137"/>
      <c r="DO104" s="137">
        <f t="shared" si="110"/>
        <v>192</v>
      </c>
      <c r="DP104" s="137">
        <f t="shared" si="111"/>
        <v>3.4434264343117602E-5</v>
      </c>
      <c r="DQ104" s="32"/>
      <c r="DR104" s="64">
        <f t="shared" si="112"/>
        <v>192</v>
      </c>
      <c r="DS104" s="137">
        <f t="shared" si="118"/>
        <v>3.7599999999999999E-5</v>
      </c>
      <c r="DT104" s="137">
        <f t="shared" si="118"/>
        <v>0</v>
      </c>
      <c r="DU104" s="137">
        <f t="shared" si="118"/>
        <v>3.3399999999999999E-5</v>
      </c>
      <c r="DV104" s="137">
        <f t="shared" si="118"/>
        <v>0</v>
      </c>
      <c r="DW104" s="137">
        <f t="shared" si="118"/>
        <v>0</v>
      </c>
      <c r="DX104" s="137">
        <f t="shared" si="118"/>
        <v>3.9999999999999998E-7</v>
      </c>
      <c r="DY104" s="137">
        <f t="shared" si="118"/>
        <v>0</v>
      </c>
      <c r="DZ104" s="137"/>
      <c r="EA104" s="137">
        <f>ROUND(EM104 / EM$3, 7)</f>
        <v>0</v>
      </c>
      <c r="EB104" s="137">
        <f>ROUND(EN104 / EN$3, 7)</f>
        <v>8.9999999999999996E-7</v>
      </c>
      <c r="ED104" s="64">
        <f t="shared" si="113"/>
        <v>192</v>
      </c>
      <c r="EE104" s="137">
        <f>FC104 * EQ104</f>
        <v>3.4434264343117602E-5</v>
      </c>
      <c r="EF104" s="137">
        <f>FD104 * ER104</f>
        <v>0</v>
      </c>
      <c r="EG104" s="137">
        <f>FE104 * ES104</f>
        <v>3.4479454406284437E-5</v>
      </c>
      <c r="EH104" s="137">
        <f>FF104 * ET104</f>
        <v>0</v>
      </c>
      <c r="EI104" s="137">
        <f>FG104 * EU104</f>
        <v>0</v>
      </c>
      <c r="EJ104" s="137">
        <f>FH104 * EV104</f>
        <v>2.3089419456410538E-4</v>
      </c>
      <c r="EK104" s="137">
        <f>FI104 * EW104</f>
        <v>0</v>
      </c>
      <c r="EL104" s="137"/>
      <c r="EM104" s="137">
        <f>FJ104 * EY104</f>
        <v>9.492402918229736E-7</v>
      </c>
      <c r="EN104" s="137">
        <f>FK104 * EZ104</f>
        <v>9.7318925700496013E-4</v>
      </c>
      <c r="EP104" s="64">
        <f t="shared" si="114"/>
        <v>192</v>
      </c>
      <c r="EQ104" s="131">
        <f>IFERROR('TLF GC - r0'!CQ104 / 'TLF GC - r0'!CP104, EQ105)</f>
        <v>0.43698305003956345</v>
      </c>
      <c r="ER104" s="131">
        <f>IFERROR('TLF GC - r0'!CS104 / 'TLF GC - r0'!CR104, ER105)</f>
        <v>0</v>
      </c>
      <c r="ES104" s="131">
        <f>IFERROR('TLF GC - r0'!CU104 / 'TLF GC - r0'!CT104, ES105)</f>
        <v>1.4672108257993379</v>
      </c>
      <c r="ET104" s="131">
        <f>IFERROR('TLF GC - r0'!CW104 / 'TLF GC - r0'!CV104, ET105)</f>
        <v>0</v>
      </c>
      <c r="EU104" s="131">
        <f>IFERROR('TLF GC - r0'!CY104 / 'TLF GC - r0'!CX104, EU105)</f>
        <v>0</v>
      </c>
      <c r="EV104" s="131">
        <f>IFERROR('TLF GC - r0'!DA104 / 'TLF GC - r0'!CZ104, EV105)</f>
        <v>0.90157826850490197</v>
      </c>
      <c r="EW104" s="131">
        <f>IFERROR('TLF GC - r0'!DC104 / 'TLF GC - r0'!DB104, EW105)</f>
        <v>0</v>
      </c>
      <c r="EX104" s="131"/>
      <c r="EY104" s="131">
        <f>IFERROR('TLF GC - r0'!DE104 / 'TLF GC - r0'!DD104, EY105)</f>
        <v>5.3030183900724781E-2</v>
      </c>
      <c r="EZ104" s="131">
        <f>IFERROR('TLF GC - r0'!DG104 / 'TLF GC - r0'!DF104, EZ105)</f>
        <v>1.4796856576021897</v>
      </c>
      <c r="FB104" s="132">
        <f>'FF - r0'!A104</f>
        <v>192</v>
      </c>
      <c r="FC104" s="130">
        <f>'FF - r0'!B104</f>
        <v>7.8800000000000004E-5</v>
      </c>
      <c r="FD104" s="130">
        <f>'FF - r0'!C104</f>
        <v>0</v>
      </c>
      <c r="FE104" s="130">
        <f>'FF - r0'!D104</f>
        <v>2.3499999999999999E-5</v>
      </c>
      <c r="FF104" s="130">
        <f>'FF - r0'!E104</f>
        <v>0</v>
      </c>
      <c r="FG104" s="130">
        <f>'FF - r0'!F104</f>
        <v>0</v>
      </c>
      <c r="FH104" s="130">
        <f>'FF - r0'!G104</f>
        <v>2.5609999999999999E-4</v>
      </c>
      <c r="FI104" s="130">
        <f>'FF - r0'!H104</f>
        <v>6.9999999999999999E-6</v>
      </c>
      <c r="FJ104" s="130">
        <f>'FF - r0'!I104</f>
        <v>1.7900000000000001E-5</v>
      </c>
      <c r="FK104" s="130">
        <f>'FF - r0'!J104</f>
        <v>6.5769999999999999E-4</v>
      </c>
      <c r="FL104" s="130">
        <f>'FF - r0'!K104</f>
        <v>2.3852999999999999E-3</v>
      </c>
    </row>
    <row r="105" spans="1:168" x14ac:dyDescent="0.45">
      <c r="A105" s="63">
        <f t="shared" si="99"/>
        <v>194</v>
      </c>
      <c r="B105" s="137">
        <f t="shared" si="100"/>
        <v>3.7200000000000003E-5</v>
      </c>
      <c r="C105" s="137">
        <f t="shared" si="77"/>
        <v>0</v>
      </c>
      <c r="D105" s="137">
        <f t="shared" si="78"/>
        <v>3.9100000000000002E-5</v>
      </c>
      <c r="E105" s="137">
        <f t="shared" si="79"/>
        <v>0</v>
      </c>
      <c r="F105" s="137">
        <f t="shared" si="80"/>
        <v>0</v>
      </c>
      <c r="G105" s="137">
        <f t="shared" si="81"/>
        <v>3.9999999999999998E-7</v>
      </c>
      <c r="H105" s="137">
        <f t="shared" si="82"/>
        <v>0</v>
      </c>
      <c r="I105" s="138"/>
      <c r="J105" s="138">
        <f t="shared" si="83"/>
        <v>194</v>
      </c>
      <c r="K105" s="138">
        <f t="shared" si="84"/>
        <v>3.4100000000000002E-5</v>
      </c>
      <c r="BX105" s="64">
        <f t="shared" si="101"/>
        <v>194</v>
      </c>
      <c r="BY105" s="122">
        <f>B105</f>
        <v>3.7200000000000003E-5</v>
      </c>
      <c r="BZ105" s="122">
        <f t="shared" si="119"/>
        <v>3.7200000000000003E-5</v>
      </c>
      <c r="CA105" s="122">
        <f t="shared" si="120"/>
        <v>7.6100000000000007E-5</v>
      </c>
      <c r="CB105" s="129">
        <f>C105</f>
        <v>0</v>
      </c>
      <c r="CC105" s="122">
        <f t="shared" si="121"/>
        <v>0</v>
      </c>
      <c r="CD105" s="122">
        <f t="shared" si="122"/>
        <v>0</v>
      </c>
      <c r="CE105" s="129">
        <f>D105</f>
        <v>3.9100000000000002E-5</v>
      </c>
      <c r="CF105" s="122">
        <f t="shared" si="123"/>
        <v>3.9100000000000002E-5</v>
      </c>
      <c r="CG105" s="122">
        <f t="shared" si="124"/>
        <v>2.3200000000000001E-5</v>
      </c>
      <c r="CH105" s="129">
        <f>E105</f>
        <v>0</v>
      </c>
      <c r="CI105" s="122">
        <f t="shared" si="125"/>
        <v>0</v>
      </c>
      <c r="CJ105" s="122">
        <f t="shared" si="126"/>
        <v>0</v>
      </c>
      <c r="CK105" s="129">
        <f>F105</f>
        <v>0</v>
      </c>
      <c r="CL105" s="122">
        <f t="shared" si="127"/>
        <v>0</v>
      </c>
      <c r="CM105" s="122">
        <f t="shared" si="128"/>
        <v>0</v>
      </c>
      <c r="CN105" s="129">
        <f>G105</f>
        <v>3.9999999999999998E-7</v>
      </c>
      <c r="CO105" s="122">
        <f t="shared" si="129"/>
        <v>3.9999999999999998E-7</v>
      </c>
      <c r="CP105" s="122">
        <f t="shared" si="130"/>
        <v>2.5349999999999998E-4</v>
      </c>
      <c r="CQ105" s="129">
        <f>H105</f>
        <v>0</v>
      </c>
      <c r="CR105" s="122">
        <f t="shared" si="131"/>
        <v>0</v>
      </c>
      <c r="CS105" s="122">
        <f t="shared" si="132"/>
        <v>0</v>
      </c>
      <c r="CT105" s="141">
        <f>J105</f>
        <v>194</v>
      </c>
      <c r="CU105" s="122">
        <f t="shared" si="115"/>
        <v>0</v>
      </c>
      <c r="CV105" s="122">
        <f t="shared" si="116"/>
        <v>6.4269999999999996E-4</v>
      </c>
      <c r="CW105" s="141">
        <f>K105</f>
        <v>3.4100000000000002E-5</v>
      </c>
      <c r="CX105" s="122">
        <f>B105</f>
        <v>3.7200000000000003E-5</v>
      </c>
      <c r="CY105" s="122">
        <f t="shared" si="117"/>
        <v>2.3562000000000001E-3</v>
      </c>
      <c r="DF105" s="64">
        <f t="shared" si="102"/>
        <v>194</v>
      </c>
      <c r="DG105" s="137">
        <f t="shared" si="103"/>
        <v>3.7200000000000003E-5</v>
      </c>
      <c r="DH105" s="137">
        <f t="shared" si="104"/>
        <v>0</v>
      </c>
      <c r="DI105" s="137">
        <f t="shared" si="105"/>
        <v>3.9100000000000002E-5</v>
      </c>
      <c r="DJ105" s="137">
        <f t="shared" si="106"/>
        <v>0</v>
      </c>
      <c r="DK105" s="137">
        <f t="shared" si="107"/>
        <v>0</v>
      </c>
      <c r="DL105" s="137">
        <f t="shared" si="108"/>
        <v>3.9999999999999998E-7</v>
      </c>
      <c r="DM105" s="137">
        <f t="shared" si="109"/>
        <v>0</v>
      </c>
      <c r="DN105" s="137"/>
      <c r="DO105" s="137">
        <f t="shared" si="110"/>
        <v>194</v>
      </c>
      <c r="DP105" s="137">
        <f t="shared" si="111"/>
        <v>3.406440140346421E-5</v>
      </c>
      <c r="DQ105" s="32"/>
      <c r="DR105" s="64">
        <f t="shared" si="112"/>
        <v>194</v>
      </c>
      <c r="DS105" s="137">
        <f t="shared" si="118"/>
        <v>3.7200000000000003E-5</v>
      </c>
      <c r="DT105" s="137">
        <f t="shared" si="118"/>
        <v>0</v>
      </c>
      <c r="DU105" s="137">
        <f t="shared" si="118"/>
        <v>3.9100000000000002E-5</v>
      </c>
      <c r="DV105" s="137">
        <f t="shared" si="118"/>
        <v>0</v>
      </c>
      <c r="DW105" s="137">
        <f t="shared" si="118"/>
        <v>0</v>
      </c>
      <c r="DX105" s="137">
        <f t="shared" si="118"/>
        <v>3.9999999999999998E-7</v>
      </c>
      <c r="DY105" s="137">
        <f t="shared" si="118"/>
        <v>0</v>
      </c>
      <c r="DZ105" s="137"/>
      <c r="EA105" s="137">
        <f>ROUND(EM105 / EM$3, 7)</f>
        <v>0</v>
      </c>
      <c r="EB105" s="137">
        <f>ROUND(EN105 / EN$3, 7)</f>
        <v>7.9999999999999996E-7</v>
      </c>
      <c r="ED105" s="64">
        <f t="shared" si="113"/>
        <v>194</v>
      </c>
      <c r="EE105" s="137">
        <f>FC105 * EQ105</f>
        <v>3.406440140346421E-5</v>
      </c>
      <c r="EF105" s="137">
        <f>FD105 * ER105</f>
        <v>0</v>
      </c>
      <c r="EG105" s="137">
        <f>FE105 * ES105</f>
        <v>4.0435833686736733E-5</v>
      </c>
      <c r="EH105" s="137">
        <f>FF105 * ET105</f>
        <v>0</v>
      </c>
      <c r="EI105" s="137">
        <f>FG105 * EU105</f>
        <v>0</v>
      </c>
      <c r="EJ105" s="137">
        <f>FH105 * EV105</f>
        <v>2.6183547709985157E-4</v>
      </c>
      <c r="EK105" s="137">
        <f>FI105 * EW105</f>
        <v>0</v>
      </c>
      <c r="EL105" s="137"/>
      <c r="EM105" s="137">
        <f>FJ105 * EY105</f>
        <v>9.4078808913120747E-7</v>
      </c>
      <c r="EN105" s="137">
        <f>FK105 * EZ105</f>
        <v>8.9601385765859191E-4</v>
      </c>
      <c r="EP105" s="64">
        <f t="shared" si="114"/>
        <v>194</v>
      </c>
      <c r="EQ105" s="131">
        <f>IFERROR('TLF GC - r0'!CQ105 / 'TLF GC - r0'!CP105, EQ106)</f>
        <v>0.44762682527548231</v>
      </c>
      <c r="ER105" s="131">
        <f>IFERROR('TLF GC - r0'!CS105 / 'TLF GC - r0'!CR105, ER106)</f>
        <v>0</v>
      </c>
      <c r="ES105" s="131">
        <f>IFERROR('TLF GC - r0'!CU105 / 'TLF GC - r0'!CT105, ES106)</f>
        <v>1.7429238658076178</v>
      </c>
      <c r="ET105" s="131">
        <f>IFERROR('TLF GC - r0'!CW105 / 'TLF GC - r0'!CV105, ET106)</f>
        <v>0</v>
      </c>
      <c r="EU105" s="131">
        <f>IFERROR('TLF GC - r0'!CY105 / 'TLF GC - r0'!CX105, EU106)</f>
        <v>0</v>
      </c>
      <c r="EV105" s="131">
        <f>IFERROR('TLF GC - r0'!DA105 / 'TLF GC - r0'!CZ105, EV106)</f>
        <v>1.0328815664688427</v>
      </c>
      <c r="EW105" s="131">
        <f>IFERROR('TLF GC - r0'!DC105 / 'TLF GC - r0'!DB105, EW106)</f>
        <v>0</v>
      </c>
      <c r="EX105" s="131"/>
      <c r="EY105" s="131">
        <f>IFERROR('TLF GC - r0'!DE105 / 'TLF GC - r0'!DD105, EY106)</f>
        <v>5.3759319378926147E-2</v>
      </c>
      <c r="EZ105" s="131">
        <f>IFERROR('TLF GC - r0'!DG105 / 'TLF GC - r0'!DF105, EZ106)</f>
        <v>1.3941401239436626</v>
      </c>
      <c r="FB105" s="132">
        <f>'FF - r0'!A105</f>
        <v>194</v>
      </c>
      <c r="FC105" s="130">
        <f>'FF - r0'!B105</f>
        <v>7.6100000000000007E-5</v>
      </c>
      <c r="FD105" s="130">
        <f>'FF - r0'!C105</f>
        <v>0</v>
      </c>
      <c r="FE105" s="130">
        <f>'FF - r0'!D105</f>
        <v>2.3200000000000001E-5</v>
      </c>
      <c r="FF105" s="130">
        <f>'FF - r0'!E105</f>
        <v>0</v>
      </c>
      <c r="FG105" s="130">
        <f>'FF - r0'!F105</f>
        <v>0</v>
      </c>
      <c r="FH105" s="130">
        <f>'FF - r0'!G105</f>
        <v>2.5349999999999998E-4</v>
      </c>
      <c r="FI105" s="130">
        <f>'FF - r0'!H105</f>
        <v>0</v>
      </c>
      <c r="FJ105" s="130">
        <f>'FF - r0'!I105</f>
        <v>1.7499999999999998E-5</v>
      </c>
      <c r="FK105" s="130">
        <f>'FF - r0'!J105</f>
        <v>6.4269999999999996E-4</v>
      </c>
      <c r="FL105" s="130">
        <f>'FF - r0'!K105</f>
        <v>2.3562000000000001E-3</v>
      </c>
    </row>
    <row r="106" spans="1:168" x14ac:dyDescent="0.45">
      <c r="A106" s="63">
        <f t="shared" si="99"/>
        <v>196</v>
      </c>
      <c r="B106" s="137">
        <f t="shared" si="100"/>
        <v>3.54E-5</v>
      </c>
      <c r="C106" s="137">
        <f t="shared" si="77"/>
        <v>0</v>
      </c>
      <c r="D106" s="137">
        <f t="shared" si="78"/>
        <v>5.1199999999999998E-5</v>
      </c>
      <c r="E106" s="137">
        <f t="shared" si="79"/>
        <v>0</v>
      </c>
      <c r="F106" s="137">
        <f t="shared" si="80"/>
        <v>0</v>
      </c>
      <c r="G106" s="137">
        <f t="shared" si="81"/>
        <v>6.9999999999999997E-7</v>
      </c>
      <c r="H106" s="137">
        <f t="shared" si="82"/>
        <v>0</v>
      </c>
      <c r="I106" s="138"/>
      <c r="J106" s="138">
        <f t="shared" si="83"/>
        <v>196</v>
      </c>
      <c r="K106" s="138">
        <f t="shared" si="84"/>
        <v>3.2400000000000001E-5</v>
      </c>
      <c r="BX106" s="64">
        <f t="shared" si="101"/>
        <v>196</v>
      </c>
      <c r="BY106" s="122">
        <f>B106</f>
        <v>3.54E-5</v>
      </c>
      <c r="BZ106" s="122">
        <f t="shared" si="119"/>
        <v>3.54E-5</v>
      </c>
      <c r="CA106" s="122">
        <f t="shared" si="120"/>
        <v>7.3800000000000005E-5</v>
      </c>
      <c r="CB106" s="129">
        <f>C106</f>
        <v>0</v>
      </c>
      <c r="CC106" s="122">
        <f t="shared" si="121"/>
        <v>0</v>
      </c>
      <c r="CD106" s="122">
        <f t="shared" si="122"/>
        <v>0</v>
      </c>
      <c r="CE106" s="129">
        <f>D106</f>
        <v>5.1199999999999998E-5</v>
      </c>
      <c r="CF106" s="122">
        <f t="shared" si="123"/>
        <v>5.1199999999999998E-5</v>
      </c>
      <c r="CG106" s="122">
        <f t="shared" si="124"/>
        <v>2.2900000000000001E-5</v>
      </c>
      <c r="CH106" s="129">
        <f>E106</f>
        <v>0</v>
      </c>
      <c r="CI106" s="122">
        <f t="shared" si="125"/>
        <v>0</v>
      </c>
      <c r="CJ106" s="122">
        <f t="shared" si="126"/>
        <v>0</v>
      </c>
      <c r="CK106" s="129">
        <f>F106</f>
        <v>0</v>
      </c>
      <c r="CL106" s="122">
        <f t="shared" si="127"/>
        <v>0</v>
      </c>
      <c r="CM106" s="122">
        <f t="shared" si="128"/>
        <v>0</v>
      </c>
      <c r="CN106" s="129">
        <f>G106</f>
        <v>6.9999999999999997E-7</v>
      </c>
      <c r="CO106" s="122">
        <f t="shared" si="129"/>
        <v>6.9999999999999997E-7</v>
      </c>
      <c r="CP106" s="122">
        <f t="shared" si="130"/>
        <v>2.5090000000000003E-4</v>
      </c>
      <c r="CQ106" s="129">
        <f>H106</f>
        <v>0</v>
      </c>
      <c r="CR106" s="122">
        <f t="shared" si="131"/>
        <v>0</v>
      </c>
      <c r="CS106" s="122">
        <f t="shared" si="132"/>
        <v>0</v>
      </c>
      <c r="CT106" s="141">
        <f>J106</f>
        <v>196</v>
      </c>
      <c r="CU106" s="122">
        <f t="shared" si="115"/>
        <v>0</v>
      </c>
      <c r="CV106" s="122">
        <f t="shared" si="116"/>
        <v>6.2779999999999997E-4</v>
      </c>
      <c r="CW106" s="141">
        <f>K106</f>
        <v>3.2400000000000001E-5</v>
      </c>
      <c r="CX106" s="122">
        <f>B106</f>
        <v>3.54E-5</v>
      </c>
      <c r="CY106" s="122">
        <f t="shared" si="117"/>
        <v>2.3270999999999999E-3</v>
      </c>
      <c r="DF106" s="64">
        <f t="shared" si="102"/>
        <v>196</v>
      </c>
      <c r="DG106" s="137">
        <f t="shared" si="103"/>
        <v>3.54E-5</v>
      </c>
      <c r="DH106" s="137">
        <f t="shared" si="104"/>
        <v>0</v>
      </c>
      <c r="DI106" s="137">
        <f t="shared" si="105"/>
        <v>5.1199999999999998E-5</v>
      </c>
      <c r="DJ106" s="137">
        <f t="shared" si="106"/>
        <v>0</v>
      </c>
      <c r="DK106" s="137">
        <f t="shared" si="107"/>
        <v>0</v>
      </c>
      <c r="DL106" s="137">
        <f t="shared" si="108"/>
        <v>6.9999999999999997E-7</v>
      </c>
      <c r="DM106" s="137">
        <f t="shared" si="109"/>
        <v>0</v>
      </c>
      <c r="DN106" s="137"/>
      <c r="DO106" s="137">
        <f t="shared" si="110"/>
        <v>196</v>
      </c>
      <c r="DP106" s="137">
        <f t="shared" si="111"/>
        <v>3.24116162498127E-5</v>
      </c>
      <c r="DQ106" s="32"/>
      <c r="DR106" s="64">
        <f t="shared" si="112"/>
        <v>196</v>
      </c>
      <c r="DS106" s="137">
        <f t="shared" si="118"/>
        <v>3.54E-5</v>
      </c>
      <c r="DT106" s="137">
        <f t="shared" si="118"/>
        <v>0</v>
      </c>
      <c r="DU106" s="137">
        <f t="shared" si="118"/>
        <v>5.1199999999999998E-5</v>
      </c>
      <c r="DV106" s="137">
        <f t="shared" si="118"/>
        <v>0</v>
      </c>
      <c r="DW106" s="137">
        <f t="shared" si="118"/>
        <v>0</v>
      </c>
      <c r="DX106" s="137">
        <f t="shared" si="118"/>
        <v>6.9999999999999997E-7</v>
      </c>
      <c r="DY106" s="137">
        <f t="shared" si="118"/>
        <v>0</v>
      </c>
      <c r="DZ106" s="137"/>
      <c r="EA106" s="137">
        <f>ROUND(EM106 / EM$3, 7)</f>
        <v>0</v>
      </c>
      <c r="EB106" s="137">
        <f>ROUND(EN106 / EN$3, 7)</f>
        <v>8.9999999999999996E-7</v>
      </c>
      <c r="ED106" s="64">
        <f t="shared" si="113"/>
        <v>196</v>
      </c>
      <c r="EE106" s="137">
        <f>FC106 * EQ106</f>
        <v>3.24116162498127E-5</v>
      </c>
      <c r="EF106" s="137">
        <f>FD106 * ER106</f>
        <v>0</v>
      </c>
      <c r="EG106" s="137">
        <f>FE106 * ES106</f>
        <v>5.2928493423497792E-5</v>
      </c>
      <c r="EH106" s="137">
        <f>FF106 * ET106</f>
        <v>0</v>
      </c>
      <c r="EI106" s="137">
        <f>FG106 * EU106</f>
        <v>0</v>
      </c>
      <c r="EJ106" s="137">
        <f>FH106 * EV106</f>
        <v>4.7846375958295664E-4</v>
      </c>
      <c r="EK106" s="137">
        <f>FI106 * EW106</f>
        <v>0</v>
      </c>
      <c r="EL106" s="137"/>
      <c r="EM106" s="137">
        <f>FJ106 * EY106</f>
        <v>1.0858138516992579E-6</v>
      </c>
      <c r="EN106" s="137">
        <f>FK106 * EZ106</f>
        <v>9.4568870486204891E-4</v>
      </c>
      <c r="EP106" s="64">
        <f t="shared" si="114"/>
        <v>196</v>
      </c>
      <c r="EQ106" s="131">
        <f>IFERROR('TLF GC - r0'!CQ106 / 'TLF GC - r0'!CP106, EQ107)</f>
        <v>0.4391817920028821</v>
      </c>
      <c r="ER106" s="131">
        <f>IFERROR('TLF GC - r0'!CS106 / 'TLF GC - r0'!CR106, ER107)</f>
        <v>0</v>
      </c>
      <c r="ES106" s="131">
        <f>IFERROR('TLF GC - r0'!CU106 / 'TLF GC - r0'!CT106, ES107)</f>
        <v>2.3112879224234844</v>
      </c>
      <c r="ET106" s="131">
        <f>IFERROR('TLF GC - r0'!CW106 / 'TLF GC - r0'!CV106, ET107)</f>
        <v>0</v>
      </c>
      <c r="EU106" s="131">
        <f>IFERROR('TLF GC - r0'!CY106 / 'TLF GC - r0'!CX106, EU107)</f>
        <v>0</v>
      </c>
      <c r="EV106" s="131">
        <f>IFERROR('TLF GC - r0'!DA106 / 'TLF GC - r0'!CZ106, EV107)</f>
        <v>1.9069898747826088</v>
      </c>
      <c r="EW106" s="131">
        <f>IFERROR('TLF GC - r0'!DC106 / 'TLF GC - r0'!DB106, EW107)</f>
        <v>0</v>
      </c>
      <c r="EX106" s="131"/>
      <c r="EY106" s="131">
        <f>IFERROR('TLF GC - r0'!DE106 / 'TLF GC - r0'!DD106, EY107)</f>
        <v>6.3497886064284095E-2</v>
      </c>
      <c r="EZ106" s="131">
        <f>IFERROR('TLF GC - r0'!DG106 / 'TLF GC - r0'!DF106, EZ107)</f>
        <v>1.5063534642593963</v>
      </c>
      <c r="FB106" s="132">
        <f>'FF - r0'!A106</f>
        <v>196</v>
      </c>
      <c r="FC106" s="130">
        <f>'FF - r0'!B106</f>
        <v>7.3800000000000005E-5</v>
      </c>
      <c r="FD106" s="130">
        <f>'FF - r0'!C106</f>
        <v>0</v>
      </c>
      <c r="FE106" s="130">
        <f>'FF - r0'!D106</f>
        <v>2.2900000000000001E-5</v>
      </c>
      <c r="FF106" s="130">
        <f>'FF - r0'!E106</f>
        <v>0</v>
      </c>
      <c r="FG106" s="130">
        <f>'FF - r0'!F106</f>
        <v>0</v>
      </c>
      <c r="FH106" s="130">
        <f>'FF - r0'!G106</f>
        <v>2.5090000000000003E-4</v>
      </c>
      <c r="FI106" s="130">
        <f>'FF - r0'!H106</f>
        <v>0</v>
      </c>
      <c r="FJ106" s="130">
        <f>'FF - r0'!I106</f>
        <v>1.7099999999999999E-5</v>
      </c>
      <c r="FK106" s="130">
        <f>'FF - r0'!J106</f>
        <v>6.2779999999999997E-4</v>
      </c>
      <c r="FL106" s="130">
        <f>'FF - r0'!K106</f>
        <v>2.3270999999999999E-3</v>
      </c>
    </row>
    <row r="107" spans="1:168" x14ac:dyDescent="0.45">
      <c r="A107" s="63">
        <f t="shared" si="99"/>
        <v>198</v>
      </c>
      <c r="B107" s="137">
        <f t="shared" si="100"/>
        <v>3.2700000000000002E-5</v>
      </c>
      <c r="C107" s="137">
        <f t="shared" si="77"/>
        <v>0</v>
      </c>
      <c r="D107" s="137">
        <f t="shared" si="78"/>
        <v>6.1299999999999999E-5</v>
      </c>
      <c r="E107" s="137">
        <f t="shared" si="79"/>
        <v>0</v>
      </c>
      <c r="F107" s="137">
        <f t="shared" si="80"/>
        <v>0</v>
      </c>
      <c r="G107" s="137">
        <f t="shared" si="81"/>
        <v>2.9999999999999999E-7</v>
      </c>
      <c r="H107" s="137">
        <f t="shared" si="82"/>
        <v>0</v>
      </c>
      <c r="I107" s="138"/>
      <c r="J107" s="138">
        <f t="shared" si="83"/>
        <v>198</v>
      </c>
      <c r="K107" s="138">
        <f t="shared" si="84"/>
        <v>3.0000000000000001E-5</v>
      </c>
      <c r="BX107" s="64">
        <f t="shared" si="101"/>
        <v>198</v>
      </c>
      <c r="BY107" s="122">
        <f>B107</f>
        <v>3.2700000000000002E-5</v>
      </c>
      <c r="BZ107" s="122">
        <f t="shared" si="119"/>
        <v>3.2700000000000002E-5</v>
      </c>
      <c r="CA107" s="122">
        <f t="shared" si="120"/>
        <v>7.1699999999999995E-5</v>
      </c>
      <c r="CB107" s="129">
        <f>C107</f>
        <v>0</v>
      </c>
      <c r="CC107" s="122">
        <f t="shared" si="121"/>
        <v>0</v>
      </c>
      <c r="CD107" s="122">
        <f t="shared" si="122"/>
        <v>0</v>
      </c>
      <c r="CE107" s="129">
        <f>D107</f>
        <v>6.1299999999999999E-5</v>
      </c>
      <c r="CF107" s="122">
        <f t="shared" si="123"/>
        <v>6.1299999999999999E-5</v>
      </c>
      <c r="CG107" s="122">
        <f t="shared" si="124"/>
        <v>2.26E-5</v>
      </c>
      <c r="CH107" s="129">
        <f>E107</f>
        <v>0</v>
      </c>
      <c r="CI107" s="122">
        <f t="shared" si="125"/>
        <v>0</v>
      </c>
      <c r="CJ107" s="122">
        <f t="shared" si="126"/>
        <v>0</v>
      </c>
      <c r="CK107" s="129">
        <f>F107</f>
        <v>0</v>
      </c>
      <c r="CL107" s="122">
        <f t="shared" si="127"/>
        <v>0</v>
      </c>
      <c r="CM107" s="122">
        <f t="shared" si="128"/>
        <v>0</v>
      </c>
      <c r="CN107" s="129">
        <f>G107</f>
        <v>2.9999999999999999E-7</v>
      </c>
      <c r="CO107" s="122">
        <f t="shared" si="129"/>
        <v>2.9999999999999999E-7</v>
      </c>
      <c r="CP107" s="122">
        <f t="shared" si="130"/>
        <v>2.4830000000000002E-4</v>
      </c>
      <c r="CQ107" s="129">
        <f>H107</f>
        <v>0</v>
      </c>
      <c r="CR107" s="122">
        <f t="shared" si="131"/>
        <v>0</v>
      </c>
      <c r="CS107" s="122">
        <f t="shared" si="132"/>
        <v>0</v>
      </c>
      <c r="CT107" s="141">
        <f>J107</f>
        <v>198</v>
      </c>
      <c r="CU107" s="122">
        <f t="shared" si="115"/>
        <v>0</v>
      </c>
      <c r="CV107" s="122">
        <f t="shared" si="116"/>
        <v>6.1280000000000004E-4</v>
      </c>
      <c r="CW107" s="141">
        <f>K107</f>
        <v>3.0000000000000001E-5</v>
      </c>
      <c r="CX107" s="122">
        <f>B107</f>
        <v>3.2700000000000002E-5</v>
      </c>
      <c r="CY107" s="122">
        <f t="shared" si="117"/>
        <v>2.2980000000000001E-3</v>
      </c>
      <c r="DF107" s="64">
        <f t="shared" si="102"/>
        <v>198</v>
      </c>
      <c r="DG107" s="137">
        <f t="shared" si="103"/>
        <v>3.2700000000000002E-5</v>
      </c>
      <c r="DH107" s="137">
        <f t="shared" si="104"/>
        <v>0</v>
      </c>
      <c r="DI107" s="137">
        <f t="shared" si="105"/>
        <v>6.1299999999999999E-5</v>
      </c>
      <c r="DJ107" s="137">
        <f t="shared" si="106"/>
        <v>0</v>
      </c>
      <c r="DK107" s="137">
        <f t="shared" si="107"/>
        <v>0</v>
      </c>
      <c r="DL107" s="137">
        <f t="shared" si="108"/>
        <v>2.9999999999999999E-7</v>
      </c>
      <c r="DM107" s="137">
        <f t="shared" si="109"/>
        <v>0</v>
      </c>
      <c r="DN107" s="137"/>
      <c r="DO107" s="137">
        <f t="shared" si="110"/>
        <v>198</v>
      </c>
      <c r="DP107" s="137">
        <f t="shared" si="111"/>
        <v>2.9970758184916484E-5</v>
      </c>
      <c r="DQ107" s="32"/>
      <c r="DR107" s="64">
        <f t="shared" si="112"/>
        <v>198</v>
      </c>
      <c r="DS107" s="137">
        <f t="shared" si="118"/>
        <v>3.2700000000000002E-5</v>
      </c>
      <c r="DT107" s="137">
        <f t="shared" si="118"/>
        <v>0</v>
      </c>
      <c r="DU107" s="137">
        <f t="shared" si="118"/>
        <v>6.1299999999999999E-5</v>
      </c>
      <c r="DV107" s="137">
        <f t="shared" si="118"/>
        <v>0</v>
      </c>
      <c r="DW107" s="137">
        <f t="shared" si="118"/>
        <v>0</v>
      </c>
      <c r="DX107" s="137">
        <f t="shared" si="118"/>
        <v>2.9999999999999999E-7</v>
      </c>
      <c r="DY107" s="137">
        <f t="shared" si="118"/>
        <v>0</v>
      </c>
      <c r="DZ107" s="137"/>
      <c r="EA107" s="137">
        <f>ROUND(EM107 / EM$3, 7)</f>
        <v>0</v>
      </c>
      <c r="EB107" s="137">
        <f>ROUND(EN107 / EN$3, 7)</f>
        <v>1.1000000000000001E-6</v>
      </c>
      <c r="ED107" s="64">
        <f t="shared" si="113"/>
        <v>198</v>
      </c>
      <c r="EE107" s="137">
        <f>FC107 * EQ107</f>
        <v>2.9970758184916484E-5</v>
      </c>
      <c r="EF107" s="137">
        <f>FD107 * ER107</f>
        <v>0</v>
      </c>
      <c r="EG107" s="137">
        <f>FE107 * ES107</f>
        <v>6.3342278524444425E-5</v>
      </c>
      <c r="EH107" s="137">
        <f>FF107 * ET107</f>
        <v>0</v>
      </c>
      <c r="EI107" s="137">
        <f>FG107 * EU107</f>
        <v>0</v>
      </c>
      <c r="EJ107" s="137">
        <f>FH107 * EV107</f>
        <v>1.6889328872199785E-4</v>
      </c>
      <c r="EK107" s="137">
        <f>FI107 * EW107</f>
        <v>0</v>
      </c>
      <c r="EL107" s="137"/>
      <c r="EM107" s="137">
        <f>FJ107 * EY107</f>
        <v>1.1130351497727269E-6</v>
      </c>
      <c r="EN107" s="137">
        <f>FK107 * EZ107</f>
        <v>1.162957602178724E-3</v>
      </c>
      <c r="EP107" s="64">
        <f t="shared" si="114"/>
        <v>198</v>
      </c>
      <c r="EQ107" s="131">
        <f>IFERROR('TLF GC - r0'!CQ107 / 'TLF GC - r0'!CP107, EQ108)</f>
        <v>0.41800220620525086</v>
      </c>
      <c r="ER107" s="131">
        <f>IFERROR('TLF GC - r0'!CS107 / 'TLF GC - r0'!CR107, ER108)</f>
        <v>0</v>
      </c>
      <c r="ES107" s="131">
        <f>IFERROR('TLF GC - r0'!CU107 / 'TLF GC - r0'!CT107, ES108)</f>
        <v>2.8027556869223198</v>
      </c>
      <c r="ET107" s="131">
        <f>IFERROR('TLF GC - r0'!CW107 / 'TLF GC - r0'!CV107, ET108)</f>
        <v>0</v>
      </c>
      <c r="EU107" s="131">
        <f>IFERROR('TLF GC - r0'!CY107 / 'TLF GC - r0'!CX107, EU108)</f>
        <v>0</v>
      </c>
      <c r="EV107" s="131">
        <f>IFERROR('TLF GC - r0'!DA107 / 'TLF GC - r0'!CZ107, EV108)</f>
        <v>0.68019850472008792</v>
      </c>
      <c r="EW107" s="131">
        <f>IFERROR('TLF GC - r0'!DC107 / 'TLF GC - r0'!DB107, EW108)</f>
        <v>0</v>
      </c>
      <c r="EX107" s="131"/>
      <c r="EY107" s="131">
        <f>IFERROR('TLF GC - r0'!DE107 / 'TLF GC - r0'!DD107, EY108)</f>
        <v>6.6648811363636346E-2</v>
      </c>
      <c r="EZ107" s="131">
        <f>IFERROR('TLF GC - r0'!DG107 / 'TLF GC - r0'!DF107, EZ108)</f>
        <v>1.8977767659574476</v>
      </c>
      <c r="FB107" s="132">
        <f>'FF - r0'!A107</f>
        <v>198</v>
      </c>
      <c r="FC107" s="130">
        <f>'FF - r0'!B107</f>
        <v>7.1699999999999995E-5</v>
      </c>
      <c r="FD107" s="130">
        <f>'FF - r0'!C107</f>
        <v>0</v>
      </c>
      <c r="FE107" s="130">
        <f>'FF - r0'!D107</f>
        <v>2.26E-5</v>
      </c>
      <c r="FF107" s="130">
        <f>'FF - r0'!E107</f>
        <v>0</v>
      </c>
      <c r="FG107" s="130">
        <f>'FF - r0'!F107</f>
        <v>0</v>
      </c>
      <c r="FH107" s="130">
        <f>'FF - r0'!G107</f>
        <v>2.4830000000000002E-4</v>
      </c>
      <c r="FI107" s="130">
        <f>'FF - r0'!H107</f>
        <v>0</v>
      </c>
      <c r="FJ107" s="130">
        <f>'FF - r0'!I107</f>
        <v>1.6699999999999999E-5</v>
      </c>
      <c r="FK107" s="130">
        <f>'FF - r0'!J107</f>
        <v>6.1280000000000004E-4</v>
      </c>
      <c r="FL107" s="130">
        <f>'FF - r0'!K107</f>
        <v>2.2980000000000001E-3</v>
      </c>
    </row>
    <row r="108" spans="1:168" x14ac:dyDescent="0.45">
      <c r="A108" s="63">
        <f t="shared" si="99"/>
        <v>200</v>
      </c>
      <c r="B108" s="137">
        <f t="shared" si="100"/>
        <v>3.3899999999999997E-5</v>
      </c>
      <c r="C108" s="137">
        <f t="shared" si="77"/>
        <v>0</v>
      </c>
      <c r="D108" s="137">
        <f t="shared" si="78"/>
        <v>6.2700000000000006E-5</v>
      </c>
      <c r="E108" s="137">
        <f t="shared" si="79"/>
        <v>0</v>
      </c>
      <c r="F108" s="137">
        <f t="shared" si="80"/>
        <v>0</v>
      </c>
      <c r="G108" s="137">
        <f t="shared" si="81"/>
        <v>1.9999999999999999E-7</v>
      </c>
      <c r="H108" s="137">
        <f t="shared" si="82"/>
        <v>0</v>
      </c>
      <c r="I108" s="138"/>
      <c r="J108" s="138">
        <f t="shared" si="83"/>
        <v>200</v>
      </c>
      <c r="K108" s="138">
        <f t="shared" si="84"/>
        <v>3.1000000000000001E-5</v>
      </c>
      <c r="BX108" s="64">
        <f t="shared" si="101"/>
        <v>200</v>
      </c>
      <c r="BY108" s="122">
        <f>B108</f>
        <v>3.3899999999999997E-5</v>
      </c>
      <c r="BZ108" s="122">
        <f t="shared" si="119"/>
        <v>3.3899999999999997E-5</v>
      </c>
      <c r="CA108" s="122">
        <f t="shared" si="120"/>
        <v>6.97E-5</v>
      </c>
      <c r="CB108" s="129">
        <f>C108</f>
        <v>0</v>
      </c>
      <c r="CC108" s="122">
        <f t="shared" si="121"/>
        <v>0</v>
      </c>
      <c r="CD108" s="122">
        <f t="shared" si="122"/>
        <v>0</v>
      </c>
      <c r="CE108" s="129">
        <f>D108</f>
        <v>6.2700000000000006E-5</v>
      </c>
      <c r="CF108" s="122">
        <f t="shared" si="123"/>
        <v>6.2700000000000006E-5</v>
      </c>
      <c r="CG108" s="122">
        <f t="shared" si="124"/>
        <v>2.23E-5</v>
      </c>
      <c r="CH108" s="129">
        <f>E108</f>
        <v>0</v>
      </c>
      <c r="CI108" s="122">
        <f t="shared" si="125"/>
        <v>0</v>
      </c>
      <c r="CJ108" s="122">
        <f t="shared" si="126"/>
        <v>0</v>
      </c>
      <c r="CK108" s="129">
        <f>F108</f>
        <v>0</v>
      </c>
      <c r="CL108" s="122">
        <f t="shared" si="127"/>
        <v>0</v>
      </c>
      <c r="CM108" s="122">
        <f t="shared" si="128"/>
        <v>0</v>
      </c>
      <c r="CN108" s="129">
        <f>G108</f>
        <v>1.9999999999999999E-7</v>
      </c>
      <c r="CO108" s="122">
        <f t="shared" si="129"/>
        <v>1.9999999999999999E-7</v>
      </c>
      <c r="CP108" s="122">
        <f t="shared" si="130"/>
        <v>2.4570000000000001E-4</v>
      </c>
      <c r="CQ108" s="129">
        <f>H108</f>
        <v>0</v>
      </c>
      <c r="CR108" s="122">
        <f t="shared" si="131"/>
        <v>0</v>
      </c>
      <c r="CS108" s="122">
        <f t="shared" si="132"/>
        <v>0</v>
      </c>
      <c r="CT108" s="141">
        <f>J108</f>
        <v>200</v>
      </c>
      <c r="CU108" s="122">
        <f t="shared" si="115"/>
        <v>0</v>
      </c>
      <c r="CV108" s="122">
        <f t="shared" si="116"/>
        <v>5.9789999999999995E-4</v>
      </c>
      <c r="CW108" s="141">
        <f>K108</f>
        <v>3.1000000000000001E-5</v>
      </c>
      <c r="CX108" s="122">
        <f>B108</f>
        <v>3.3899999999999997E-5</v>
      </c>
      <c r="CY108" s="122">
        <f t="shared" si="117"/>
        <v>2.2688999999999999E-3</v>
      </c>
      <c r="DF108" s="64">
        <f t="shared" si="102"/>
        <v>200</v>
      </c>
      <c r="DG108" s="137">
        <f t="shared" si="103"/>
        <v>3.3899999999999997E-5</v>
      </c>
      <c r="DH108" s="137">
        <f t="shared" si="104"/>
        <v>0</v>
      </c>
      <c r="DI108" s="137">
        <f t="shared" si="105"/>
        <v>6.2700000000000006E-5</v>
      </c>
      <c r="DJ108" s="137">
        <f t="shared" si="106"/>
        <v>0</v>
      </c>
      <c r="DK108" s="137">
        <f t="shared" si="107"/>
        <v>0</v>
      </c>
      <c r="DL108" s="137">
        <f t="shared" si="108"/>
        <v>1.9999999999999999E-7</v>
      </c>
      <c r="DM108" s="137">
        <f t="shared" si="109"/>
        <v>0</v>
      </c>
      <c r="DN108" s="137"/>
      <c r="DO108" s="137">
        <f t="shared" si="110"/>
        <v>200</v>
      </c>
      <c r="DP108" s="137">
        <f t="shared" si="111"/>
        <v>3.1001239938275882E-5</v>
      </c>
      <c r="DQ108" s="32"/>
      <c r="DR108" s="64">
        <f t="shared" si="112"/>
        <v>200</v>
      </c>
      <c r="DS108" s="137">
        <f t="shared" si="118"/>
        <v>3.3899999999999997E-5</v>
      </c>
      <c r="DT108" s="137">
        <f t="shared" si="118"/>
        <v>0</v>
      </c>
      <c r="DU108" s="137">
        <f t="shared" si="118"/>
        <v>6.2700000000000006E-5</v>
      </c>
      <c r="DV108" s="137">
        <f t="shared" si="118"/>
        <v>0</v>
      </c>
      <c r="DW108" s="137">
        <f t="shared" si="118"/>
        <v>0</v>
      </c>
      <c r="DX108" s="137">
        <f t="shared" si="118"/>
        <v>1.9999999999999999E-7</v>
      </c>
      <c r="DY108" s="137">
        <f t="shared" si="118"/>
        <v>0</v>
      </c>
      <c r="DZ108" s="137"/>
      <c r="EA108" s="137">
        <f>ROUND(EM108 / EM$3, 7)</f>
        <v>0</v>
      </c>
      <c r="EB108" s="137">
        <f>ROUND(EN108 / EN$3, 7)</f>
        <v>1.1000000000000001E-6</v>
      </c>
      <c r="ED108" s="64">
        <f t="shared" si="113"/>
        <v>200</v>
      </c>
      <c r="EE108" s="137">
        <f>FC108 * EQ108</f>
        <v>3.1001239938275882E-5</v>
      </c>
      <c r="EF108" s="137">
        <f>FD108 * ER108</f>
        <v>0</v>
      </c>
      <c r="EG108" s="137">
        <f>FE108 * ES108</f>
        <v>6.4784769601005735E-5</v>
      </c>
      <c r="EH108" s="137">
        <f>FF108 * ET108</f>
        <v>0</v>
      </c>
      <c r="EI108" s="137">
        <f>FG108 * EU108</f>
        <v>0</v>
      </c>
      <c r="EJ108" s="137">
        <f>FH108 * EV108</f>
        <v>1.1232403900319151E-4</v>
      </c>
      <c r="EK108" s="137">
        <f>FI108 * EW108</f>
        <v>0</v>
      </c>
      <c r="EL108" s="137"/>
      <c r="EM108" s="137">
        <f>FJ108 * EY108</f>
        <v>9.5616415086680569E-7</v>
      </c>
      <c r="EN108" s="137">
        <f>FK108 * EZ108</f>
        <v>1.1902837727450883E-3</v>
      </c>
      <c r="EP108" s="64">
        <f t="shared" si="114"/>
        <v>200</v>
      </c>
      <c r="EQ108" s="131">
        <f>IFERROR('TLF GC - r0'!CQ108 / 'TLF GC - r0'!CP108, EQ109)</f>
        <v>0.44478106080740143</v>
      </c>
      <c r="ER108" s="131">
        <f>IFERROR('TLF GC - r0'!CS108 / 'TLF GC - r0'!CR108, ER109)</f>
        <v>0</v>
      </c>
      <c r="ES108" s="131">
        <f>IFERROR('TLF GC - r0'!CU108 / 'TLF GC - r0'!CT108, ES109)</f>
        <v>2.905146618879181</v>
      </c>
      <c r="ET108" s="131">
        <f>IFERROR('TLF GC - r0'!CW108 / 'TLF GC - r0'!CV108, ET109)</f>
        <v>0</v>
      </c>
      <c r="EU108" s="131">
        <f>IFERROR('TLF GC - r0'!CY108 / 'TLF GC - r0'!CX108, EU109)</f>
        <v>0</v>
      </c>
      <c r="EV108" s="131">
        <f>IFERROR('TLF GC - r0'!DA108 / 'TLF GC - r0'!CZ108, EV109)</f>
        <v>0.45715929590228532</v>
      </c>
      <c r="EW108" s="131">
        <f>IFERROR('TLF GC - r0'!DC108 / 'TLF GC - r0'!DB108, EW109)</f>
        <v>0</v>
      </c>
      <c r="EX108" s="131"/>
      <c r="EY108" s="131">
        <f>IFERROR('TLF GC - r0'!DE108 / 'TLF GC - r0'!DD108, EY109)</f>
        <v>5.8660377353791766E-2</v>
      </c>
      <c r="EZ108" s="131">
        <f>IFERROR('TLF GC - r0'!DG108 / 'TLF GC - r0'!DF108, EZ109)</f>
        <v>1.9907739968976221</v>
      </c>
      <c r="FB108" s="132">
        <f>'FF - r0'!A108</f>
        <v>200</v>
      </c>
      <c r="FC108" s="130">
        <f>'FF - r0'!B108</f>
        <v>6.97E-5</v>
      </c>
      <c r="FD108" s="130">
        <f>'FF - r0'!C108</f>
        <v>0</v>
      </c>
      <c r="FE108" s="130">
        <f>'FF - r0'!D108</f>
        <v>2.23E-5</v>
      </c>
      <c r="FF108" s="130">
        <f>'FF - r0'!E108</f>
        <v>0</v>
      </c>
      <c r="FG108" s="130">
        <f>'FF - r0'!F108</f>
        <v>0</v>
      </c>
      <c r="FH108" s="130">
        <f>'FF - r0'!G108</f>
        <v>2.4570000000000001E-4</v>
      </c>
      <c r="FI108" s="130">
        <f>'FF - r0'!H108</f>
        <v>0</v>
      </c>
      <c r="FJ108" s="130">
        <f>'FF - r0'!I108</f>
        <v>1.63E-5</v>
      </c>
      <c r="FK108" s="130">
        <f>'FF - r0'!J108</f>
        <v>5.9789999999999995E-4</v>
      </c>
      <c r="FL108" s="130">
        <f>'FF - r0'!K108</f>
        <v>2.2688999999999999E-3</v>
      </c>
    </row>
    <row r="109" spans="1:168" x14ac:dyDescent="0.45">
      <c r="A109" s="63">
        <f t="shared" si="99"/>
        <v>202</v>
      </c>
      <c r="B109" s="137">
        <f t="shared" si="100"/>
        <v>3.2700000000000002E-5</v>
      </c>
      <c r="C109" s="137">
        <f t="shared" si="77"/>
        <v>0</v>
      </c>
      <c r="D109" s="137">
        <f t="shared" si="78"/>
        <v>6.0999999999999999E-5</v>
      </c>
      <c r="E109" s="137">
        <f t="shared" si="79"/>
        <v>0</v>
      </c>
      <c r="F109" s="137">
        <f t="shared" si="80"/>
        <v>0</v>
      </c>
      <c r="G109" s="137">
        <f t="shared" si="81"/>
        <v>2.9999999999999999E-7</v>
      </c>
      <c r="H109" s="137">
        <f t="shared" si="82"/>
        <v>0</v>
      </c>
      <c r="I109" s="138"/>
      <c r="J109" s="138">
        <f t="shared" si="83"/>
        <v>202</v>
      </c>
      <c r="K109" s="138">
        <f t="shared" si="84"/>
        <v>2.9899999999999998E-5</v>
      </c>
      <c r="BX109" s="64">
        <f t="shared" si="101"/>
        <v>202</v>
      </c>
      <c r="BY109" s="122">
        <f>B109</f>
        <v>3.2700000000000002E-5</v>
      </c>
      <c r="BZ109" s="122">
        <f t="shared" si="119"/>
        <v>3.2700000000000002E-5</v>
      </c>
      <c r="CA109" s="122">
        <f t="shared" si="120"/>
        <v>6.7799999999999995E-5</v>
      </c>
      <c r="CB109" s="129">
        <f>C109</f>
        <v>0</v>
      </c>
      <c r="CC109" s="122">
        <f t="shared" si="121"/>
        <v>0</v>
      </c>
      <c r="CD109" s="122">
        <f t="shared" si="122"/>
        <v>0</v>
      </c>
      <c r="CE109" s="129">
        <f>D109</f>
        <v>6.0999999999999999E-5</v>
      </c>
      <c r="CF109" s="122">
        <f t="shared" si="123"/>
        <v>6.0999999999999999E-5</v>
      </c>
      <c r="CG109" s="122">
        <f t="shared" si="124"/>
        <v>2.1999999999999999E-5</v>
      </c>
      <c r="CH109" s="129">
        <f>E109</f>
        <v>0</v>
      </c>
      <c r="CI109" s="122">
        <f t="shared" si="125"/>
        <v>0</v>
      </c>
      <c r="CJ109" s="122">
        <f t="shared" si="126"/>
        <v>0</v>
      </c>
      <c r="CK109" s="129">
        <f>F109</f>
        <v>0</v>
      </c>
      <c r="CL109" s="122">
        <f t="shared" si="127"/>
        <v>0</v>
      </c>
      <c r="CM109" s="122">
        <f t="shared" si="128"/>
        <v>0</v>
      </c>
      <c r="CN109" s="129">
        <f>G109</f>
        <v>2.9999999999999999E-7</v>
      </c>
      <c r="CO109" s="122">
        <f t="shared" si="129"/>
        <v>2.9999999999999999E-7</v>
      </c>
      <c r="CP109" s="122">
        <f t="shared" si="130"/>
        <v>2.431E-4</v>
      </c>
      <c r="CQ109" s="129">
        <f>H109</f>
        <v>0</v>
      </c>
      <c r="CR109" s="122">
        <f t="shared" si="131"/>
        <v>0</v>
      </c>
      <c r="CS109" s="122">
        <f t="shared" si="132"/>
        <v>0</v>
      </c>
      <c r="CT109" s="141">
        <f>J109</f>
        <v>202</v>
      </c>
      <c r="CU109" s="122">
        <f t="shared" si="115"/>
        <v>0</v>
      </c>
      <c r="CV109" s="122">
        <f t="shared" si="116"/>
        <v>5.8290000000000002E-4</v>
      </c>
      <c r="CW109" s="141">
        <f>K109</f>
        <v>2.9899999999999998E-5</v>
      </c>
      <c r="CX109" s="122">
        <f>B109</f>
        <v>3.2700000000000002E-5</v>
      </c>
      <c r="CY109" s="122">
        <f t="shared" si="117"/>
        <v>2.2399E-3</v>
      </c>
      <c r="DF109" s="64">
        <f t="shared" si="102"/>
        <v>202</v>
      </c>
      <c r="DG109" s="137">
        <f t="shared" si="103"/>
        <v>3.2700000000000002E-5</v>
      </c>
      <c r="DH109" s="137">
        <f t="shared" si="104"/>
        <v>0</v>
      </c>
      <c r="DI109" s="137">
        <f t="shared" si="105"/>
        <v>6.0999999999999999E-5</v>
      </c>
      <c r="DJ109" s="137">
        <f t="shared" si="106"/>
        <v>0</v>
      </c>
      <c r="DK109" s="137">
        <f t="shared" si="107"/>
        <v>0</v>
      </c>
      <c r="DL109" s="137">
        <f t="shared" si="108"/>
        <v>2.9999999999999999E-7</v>
      </c>
      <c r="DM109" s="137">
        <f t="shared" si="109"/>
        <v>0</v>
      </c>
      <c r="DN109" s="137"/>
      <c r="DO109" s="137">
        <f t="shared" si="110"/>
        <v>202</v>
      </c>
      <c r="DP109" s="137">
        <f t="shared" si="111"/>
        <v>2.9930949293032094E-5</v>
      </c>
      <c r="DQ109" s="32"/>
      <c r="DR109" s="64">
        <f t="shared" si="112"/>
        <v>202</v>
      </c>
      <c r="DS109" s="137">
        <f t="shared" si="118"/>
        <v>3.2700000000000002E-5</v>
      </c>
      <c r="DT109" s="137">
        <f t="shared" si="118"/>
        <v>0</v>
      </c>
      <c r="DU109" s="137">
        <f t="shared" si="118"/>
        <v>6.0999999999999999E-5</v>
      </c>
      <c r="DV109" s="137">
        <f t="shared" si="118"/>
        <v>0</v>
      </c>
      <c r="DW109" s="137">
        <f t="shared" si="118"/>
        <v>0</v>
      </c>
      <c r="DX109" s="137">
        <f t="shared" si="118"/>
        <v>2.9999999999999999E-7</v>
      </c>
      <c r="DY109" s="137">
        <f t="shared" si="118"/>
        <v>0</v>
      </c>
      <c r="DZ109" s="137"/>
      <c r="EA109" s="137">
        <f>ROUND(EM109 / EM$3, 7)</f>
        <v>0</v>
      </c>
      <c r="EB109" s="137">
        <f>ROUND(EN109 / EN$3, 7)</f>
        <v>5.9999999999999997E-7</v>
      </c>
      <c r="ED109" s="64">
        <f t="shared" si="113"/>
        <v>202</v>
      </c>
      <c r="EE109" s="137">
        <f>FC109 * EQ109</f>
        <v>2.9930949293032094E-5</v>
      </c>
      <c r="EF109" s="137">
        <f>FD109 * ER109</f>
        <v>0</v>
      </c>
      <c r="EG109" s="137">
        <f>FE109 * ES109</f>
        <v>6.3002256750186993E-5</v>
      </c>
      <c r="EH109" s="137">
        <f>FF109 * ET109</f>
        <v>0</v>
      </c>
      <c r="EI109" s="137">
        <f>FG109 * EU109</f>
        <v>0</v>
      </c>
      <c r="EJ109" s="137">
        <f>FH109 * EV109</f>
        <v>2.08767221046355E-4</v>
      </c>
      <c r="EK109" s="137">
        <f>FI109 * EW109</f>
        <v>0</v>
      </c>
      <c r="EL109" s="137"/>
      <c r="EM109" s="137">
        <f>FJ109 * EY109</f>
        <v>9.5822549850049732E-7</v>
      </c>
      <c r="EN109" s="137">
        <f>FK109 * EZ109</f>
        <v>6.2720281832906596E-4</v>
      </c>
      <c r="EP109" s="64">
        <f t="shared" si="114"/>
        <v>202</v>
      </c>
      <c r="EQ109" s="131">
        <f>IFERROR('TLF GC - r0'!CQ109 / 'TLF GC - r0'!CP109, EQ110)</f>
        <v>0.44145942910076841</v>
      </c>
      <c r="ER109" s="131">
        <f>IFERROR('TLF GC - r0'!CS109 / 'TLF GC - r0'!CR109, ER110)</f>
        <v>0</v>
      </c>
      <c r="ES109" s="131">
        <f>IFERROR('TLF GC - r0'!CU109 / 'TLF GC - r0'!CT109, ES110)</f>
        <v>2.863738943190318</v>
      </c>
      <c r="ET109" s="131">
        <f>IFERROR('TLF GC - r0'!CW109 / 'TLF GC - r0'!CV109, ET110)</f>
        <v>0</v>
      </c>
      <c r="EU109" s="131">
        <f>IFERROR('TLF GC - r0'!CY109 / 'TLF GC - r0'!CX109, EU110)</f>
        <v>0</v>
      </c>
      <c r="EV109" s="131">
        <f>IFERROR('TLF GC - r0'!DA109 / 'TLF GC - r0'!CZ109, EV110)</f>
        <v>0.85877096275752773</v>
      </c>
      <c r="EW109" s="131">
        <f>IFERROR('TLF GC - r0'!DC109 / 'TLF GC - r0'!DB109, EW110)</f>
        <v>0</v>
      </c>
      <c r="EX109" s="131"/>
      <c r="EY109" s="131">
        <f>IFERROR('TLF GC - r0'!DE109 / 'TLF GC - r0'!DD109, EY110)</f>
        <v>6.064718344939856E-2</v>
      </c>
      <c r="EZ109" s="131">
        <f>IFERROR('TLF GC - r0'!DG109 / 'TLF GC - r0'!DF109, EZ110)</f>
        <v>1.0760041487889276</v>
      </c>
      <c r="FB109" s="132">
        <f>'FF - r0'!A109</f>
        <v>202</v>
      </c>
      <c r="FC109" s="130">
        <f>'FF - r0'!B109</f>
        <v>6.7799999999999995E-5</v>
      </c>
      <c r="FD109" s="130">
        <f>'FF - r0'!C109</f>
        <v>0</v>
      </c>
      <c r="FE109" s="130">
        <f>'FF - r0'!D109</f>
        <v>2.1999999999999999E-5</v>
      </c>
      <c r="FF109" s="130">
        <f>'FF - r0'!E109</f>
        <v>0</v>
      </c>
      <c r="FG109" s="130">
        <f>'FF - r0'!F109</f>
        <v>0</v>
      </c>
      <c r="FH109" s="130">
        <f>'FF - r0'!G109</f>
        <v>2.431E-4</v>
      </c>
      <c r="FI109" s="130">
        <f>'FF - r0'!H109</f>
        <v>0</v>
      </c>
      <c r="FJ109" s="130">
        <f>'FF - r0'!I109</f>
        <v>1.5800000000000001E-5</v>
      </c>
      <c r="FK109" s="130">
        <f>'FF - r0'!J109</f>
        <v>5.8290000000000002E-4</v>
      </c>
      <c r="FL109" s="130">
        <f>'FF - r0'!K109</f>
        <v>2.2399E-3</v>
      </c>
    </row>
    <row r="110" spans="1:168" x14ac:dyDescent="0.45">
      <c r="A110" s="63">
        <f t="shared" si="99"/>
        <v>204</v>
      </c>
      <c r="B110" s="137">
        <f t="shared" si="100"/>
        <v>3.1099999999999997E-5</v>
      </c>
      <c r="C110" s="137">
        <f t="shared" si="77"/>
        <v>0</v>
      </c>
      <c r="D110" s="137">
        <f t="shared" si="78"/>
        <v>6.5699999999999998E-5</v>
      </c>
      <c r="E110" s="137">
        <f t="shared" si="79"/>
        <v>0</v>
      </c>
      <c r="F110" s="137">
        <f t="shared" si="80"/>
        <v>0</v>
      </c>
      <c r="G110" s="137">
        <f t="shared" si="81"/>
        <v>1.9999999999999999E-7</v>
      </c>
      <c r="H110" s="137">
        <f t="shared" si="82"/>
        <v>0</v>
      </c>
      <c r="I110" s="138"/>
      <c r="J110" s="138">
        <f t="shared" si="83"/>
        <v>204</v>
      </c>
      <c r="K110" s="138">
        <f t="shared" si="84"/>
        <v>2.8500000000000002E-5</v>
      </c>
      <c r="BX110" s="64">
        <f t="shared" si="101"/>
        <v>204</v>
      </c>
      <c r="BY110" s="122">
        <f>B110</f>
        <v>3.1099999999999997E-5</v>
      </c>
      <c r="BZ110" s="122">
        <f t="shared" si="119"/>
        <v>3.1099999999999997E-5</v>
      </c>
      <c r="CA110" s="122">
        <f t="shared" si="120"/>
        <v>6.5900000000000003E-5</v>
      </c>
      <c r="CB110" s="129">
        <f>C110</f>
        <v>0</v>
      </c>
      <c r="CC110" s="122">
        <f t="shared" si="121"/>
        <v>0</v>
      </c>
      <c r="CD110" s="122">
        <f t="shared" si="122"/>
        <v>0</v>
      </c>
      <c r="CE110" s="129">
        <f>D110</f>
        <v>6.5699999999999998E-5</v>
      </c>
      <c r="CF110" s="122">
        <f t="shared" si="123"/>
        <v>6.5699999999999998E-5</v>
      </c>
      <c r="CG110" s="122">
        <f t="shared" si="124"/>
        <v>2.1699999999999999E-5</v>
      </c>
      <c r="CH110" s="129">
        <f>E110</f>
        <v>0</v>
      </c>
      <c r="CI110" s="122">
        <f t="shared" si="125"/>
        <v>0</v>
      </c>
      <c r="CJ110" s="122">
        <f t="shared" si="126"/>
        <v>0</v>
      </c>
      <c r="CK110" s="129">
        <f>F110</f>
        <v>0</v>
      </c>
      <c r="CL110" s="122">
        <f t="shared" si="127"/>
        <v>0</v>
      </c>
      <c r="CM110" s="122">
        <f t="shared" si="128"/>
        <v>0</v>
      </c>
      <c r="CN110" s="129">
        <f>G110</f>
        <v>1.9999999999999999E-7</v>
      </c>
      <c r="CO110" s="122">
        <f t="shared" si="129"/>
        <v>1.9999999999999999E-7</v>
      </c>
      <c r="CP110" s="122">
        <f t="shared" si="130"/>
        <v>2.4049999999999999E-4</v>
      </c>
      <c r="CQ110" s="129">
        <f>H110</f>
        <v>0</v>
      </c>
      <c r="CR110" s="122">
        <f t="shared" si="131"/>
        <v>0</v>
      </c>
      <c r="CS110" s="122">
        <f t="shared" si="132"/>
        <v>0</v>
      </c>
      <c r="CT110" s="141">
        <f>J110</f>
        <v>204</v>
      </c>
      <c r="CU110" s="122">
        <f t="shared" si="115"/>
        <v>0</v>
      </c>
      <c r="CV110" s="122">
        <f t="shared" si="116"/>
        <v>5.6800000000000004E-4</v>
      </c>
      <c r="CW110" s="141">
        <f>K110</f>
        <v>2.8500000000000002E-5</v>
      </c>
      <c r="CX110" s="122">
        <f>B110</f>
        <v>3.1099999999999997E-5</v>
      </c>
      <c r="CY110" s="122">
        <f t="shared" si="117"/>
        <v>2.2108000000000002E-3</v>
      </c>
      <c r="DF110" s="64">
        <f t="shared" si="102"/>
        <v>204</v>
      </c>
      <c r="DG110" s="137">
        <f t="shared" si="103"/>
        <v>3.1099999999999997E-5</v>
      </c>
      <c r="DH110" s="137">
        <f t="shared" si="104"/>
        <v>0</v>
      </c>
      <c r="DI110" s="137">
        <f t="shared" si="105"/>
        <v>6.5699999999999998E-5</v>
      </c>
      <c r="DJ110" s="137">
        <f t="shared" si="106"/>
        <v>0</v>
      </c>
      <c r="DK110" s="137">
        <f t="shared" si="107"/>
        <v>0</v>
      </c>
      <c r="DL110" s="137">
        <f t="shared" si="108"/>
        <v>1.9999999999999999E-7</v>
      </c>
      <c r="DM110" s="137">
        <f t="shared" si="109"/>
        <v>0</v>
      </c>
      <c r="DN110" s="137"/>
      <c r="DO110" s="137">
        <f t="shared" si="110"/>
        <v>204</v>
      </c>
      <c r="DP110" s="137">
        <f t="shared" si="111"/>
        <v>2.8497101883010873E-5</v>
      </c>
      <c r="DQ110" s="32"/>
      <c r="DR110" s="64">
        <f t="shared" si="112"/>
        <v>204</v>
      </c>
      <c r="DS110" s="137">
        <f t="shared" si="118"/>
        <v>3.1099999999999997E-5</v>
      </c>
      <c r="DT110" s="137">
        <f t="shared" si="118"/>
        <v>0</v>
      </c>
      <c r="DU110" s="137">
        <f t="shared" si="118"/>
        <v>6.5699999999999998E-5</v>
      </c>
      <c r="DV110" s="137">
        <f t="shared" si="118"/>
        <v>0</v>
      </c>
      <c r="DW110" s="137">
        <f t="shared" si="118"/>
        <v>0</v>
      </c>
      <c r="DX110" s="137">
        <f t="shared" si="118"/>
        <v>1.9999999999999999E-7</v>
      </c>
      <c r="DY110" s="137">
        <f t="shared" si="118"/>
        <v>0</v>
      </c>
      <c r="DZ110" s="137"/>
      <c r="EA110" s="137">
        <f>ROUND(EM110 / EM$3, 7)</f>
        <v>0</v>
      </c>
      <c r="EB110" s="137">
        <f>ROUND(EN110 / EN$3, 7)</f>
        <v>9.9999999999999995E-7</v>
      </c>
      <c r="ED110" s="64">
        <f t="shared" si="113"/>
        <v>204</v>
      </c>
      <c r="EE110" s="137">
        <f>FC110 * EQ110</f>
        <v>2.8497101883010873E-5</v>
      </c>
      <c r="EF110" s="137">
        <f>FD110 * ER110</f>
        <v>0</v>
      </c>
      <c r="EG110" s="137">
        <f>FE110 * ES110</f>
        <v>6.7849746004093278E-5</v>
      </c>
      <c r="EH110" s="137">
        <f>FF110 * ET110</f>
        <v>0</v>
      </c>
      <c r="EI110" s="137">
        <f>FG110 * EU110</f>
        <v>0</v>
      </c>
      <c r="EJ110" s="137">
        <f>FH110 * EV110</f>
        <v>1.2709751410729277E-4</v>
      </c>
      <c r="EK110" s="137">
        <f>FI110 * EW110</f>
        <v>0</v>
      </c>
      <c r="EL110" s="137"/>
      <c r="EM110" s="137">
        <f>FJ110 * EY110</f>
        <v>8.0221710073720942E-7</v>
      </c>
      <c r="EN110" s="137">
        <f>FK110 * EZ110</f>
        <v>1.0160666706534659E-3</v>
      </c>
      <c r="EP110" s="64">
        <f t="shared" si="114"/>
        <v>204</v>
      </c>
      <c r="EQ110" s="131">
        <f>IFERROR('TLF GC - r0'!CQ110 / 'TLF GC - r0'!CP110, EQ111)</f>
        <v>0.43242946711700869</v>
      </c>
      <c r="ER110" s="131">
        <f>IFERROR('TLF GC - r0'!CS110 / 'TLF GC - r0'!CR110, ER111)</f>
        <v>0</v>
      </c>
      <c r="ES110" s="131">
        <f>IFERROR('TLF GC - r0'!CU110 / 'TLF GC - r0'!CT110, ES111)</f>
        <v>3.1267164057185841</v>
      </c>
      <c r="ET110" s="131">
        <f>IFERROR('TLF GC - r0'!CW110 / 'TLF GC - r0'!CV110, ET111)</f>
        <v>0</v>
      </c>
      <c r="EU110" s="131">
        <f>IFERROR('TLF GC - r0'!CY110 / 'TLF GC - r0'!CX110, EU111)</f>
        <v>0</v>
      </c>
      <c r="EV110" s="131">
        <f>IFERROR('TLF GC - r0'!DA110 / 'TLF GC - r0'!CZ110, EV111)</f>
        <v>0.52847199213011553</v>
      </c>
      <c r="EW110" s="131">
        <f>IFERROR('TLF GC - r0'!DC110 / 'TLF GC - r0'!DB110, EW111)</f>
        <v>0</v>
      </c>
      <c r="EX110" s="131"/>
      <c r="EY110" s="131">
        <f>IFERROR('TLF GC - r0'!DE110 / 'TLF GC - r0'!DD110, EY111)</f>
        <v>5.2092019528390217E-2</v>
      </c>
      <c r="EZ110" s="131">
        <f>IFERROR('TLF GC - r0'!DG110 / 'TLF GC - r0'!DF110, EZ111)</f>
        <v>1.7888497722772285</v>
      </c>
      <c r="FB110" s="132">
        <f>'FF - r0'!A110</f>
        <v>204</v>
      </c>
      <c r="FC110" s="130">
        <f>'FF - r0'!B110</f>
        <v>6.5900000000000003E-5</v>
      </c>
      <c r="FD110" s="130">
        <f>'FF - r0'!C110</f>
        <v>0</v>
      </c>
      <c r="FE110" s="130">
        <f>'FF - r0'!D110</f>
        <v>2.1699999999999999E-5</v>
      </c>
      <c r="FF110" s="130">
        <f>'FF - r0'!E110</f>
        <v>0</v>
      </c>
      <c r="FG110" s="130">
        <f>'FF - r0'!F110</f>
        <v>0</v>
      </c>
      <c r="FH110" s="130">
        <f>'FF - r0'!G110</f>
        <v>2.4049999999999999E-4</v>
      </c>
      <c r="FI110" s="130">
        <f>'FF - r0'!H110</f>
        <v>0</v>
      </c>
      <c r="FJ110" s="130">
        <f>'FF - r0'!I110</f>
        <v>1.5400000000000002E-5</v>
      </c>
      <c r="FK110" s="130">
        <f>'FF - r0'!J110</f>
        <v>5.6800000000000004E-4</v>
      </c>
      <c r="FL110" s="130">
        <f>'FF - r0'!K110</f>
        <v>2.2108000000000002E-3</v>
      </c>
    </row>
    <row r="111" spans="1:168" x14ac:dyDescent="0.45">
      <c r="A111" s="63">
        <f t="shared" si="99"/>
        <v>206</v>
      </c>
      <c r="B111" s="137">
        <f t="shared" si="100"/>
        <v>2.9E-5</v>
      </c>
      <c r="C111" s="137">
        <f t="shared" si="77"/>
        <v>0</v>
      </c>
      <c r="D111" s="137">
        <f t="shared" si="78"/>
        <v>1.104E-4</v>
      </c>
      <c r="E111" s="137">
        <f t="shared" si="79"/>
        <v>0</v>
      </c>
      <c r="F111" s="137">
        <f t="shared" si="80"/>
        <v>0</v>
      </c>
      <c r="G111" s="137">
        <f t="shared" si="81"/>
        <v>1.9999999999999999E-7</v>
      </c>
      <c r="H111" s="137">
        <f t="shared" si="82"/>
        <v>0</v>
      </c>
      <c r="I111" s="138"/>
      <c r="J111" s="138">
        <f t="shared" si="83"/>
        <v>206</v>
      </c>
      <c r="K111" s="138">
        <f t="shared" si="84"/>
        <v>2.6599999999999999E-5</v>
      </c>
      <c r="BX111" s="64">
        <f t="shared" si="101"/>
        <v>206</v>
      </c>
      <c r="BY111" s="122">
        <f>B111</f>
        <v>2.9E-5</v>
      </c>
      <c r="BZ111" s="122">
        <f t="shared" si="119"/>
        <v>2.9E-5</v>
      </c>
      <c r="CA111" s="122">
        <f t="shared" si="120"/>
        <v>6.3800000000000006E-5</v>
      </c>
      <c r="CB111" s="129">
        <f>C111</f>
        <v>0</v>
      </c>
      <c r="CC111" s="122">
        <f t="shared" si="121"/>
        <v>0</v>
      </c>
      <c r="CD111" s="122">
        <f t="shared" si="122"/>
        <v>0</v>
      </c>
      <c r="CE111" s="129">
        <f>D111</f>
        <v>1.104E-4</v>
      </c>
      <c r="CF111" s="122">
        <f t="shared" si="123"/>
        <v>1.104E-4</v>
      </c>
      <c r="CG111" s="122">
        <f t="shared" si="124"/>
        <v>2.1500000000000001E-5</v>
      </c>
      <c r="CH111" s="129">
        <f>E111</f>
        <v>0</v>
      </c>
      <c r="CI111" s="122">
        <f t="shared" si="125"/>
        <v>0</v>
      </c>
      <c r="CJ111" s="122">
        <f t="shared" si="126"/>
        <v>0</v>
      </c>
      <c r="CK111" s="129">
        <f>F111</f>
        <v>0</v>
      </c>
      <c r="CL111" s="122">
        <f t="shared" si="127"/>
        <v>0</v>
      </c>
      <c r="CM111" s="122">
        <f t="shared" si="128"/>
        <v>0</v>
      </c>
      <c r="CN111" s="129">
        <f>G111</f>
        <v>1.9999999999999999E-7</v>
      </c>
      <c r="CO111" s="122">
        <f t="shared" si="129"/>
        <v>1.9999999999999999E-7</v>
      </c>
      <c r="CP111" s="122">
        <f t="shared" si="130"/>
        <v>2.3780000000000001E-4</v>
      </c>
      <c r="CQ111" s="129">
        <f>H111</f>
        <v>0</v>
      </c>
      <c r="CR111" s="122">
        <f t="shared" si="131"/>
        <v>0</v>
      </c>
      <c r="CS111" s="122">
        <f t="shared" si="132"/>
        <v>0</v>
      </c>
      <c r="CT111" s="141">
        <f>J111</f>
        <v>206</v>
      </c>
      <c r="CU111" s="122">
        <f t="shared" si="115"/>
        <v>0</v>
      </c>
      <c r="CV111" s="122">
        <f t="shared" si="116"/>
        <v>5.53E-4</v>
      </c>
      <c r="CW111" s="141">
        <f>K111</f>
        <v>2.6599999999999999E-5</v>
      </c>
      <c r="CX111" s="122">
        <f>B111</f>
        <v>2.9E-5</v>
      </c>
      <c r="CY111" s="122">
        <f t="shared" si="117"/>
        <v>2.1817E-3</v>
      </c>
      <c r="DF111" s="64">
        <f t="shared" si="102"/>
        <v>206</v>
      </c>
      <c r="DG111" s="137">
        <f t="shared" si="103"/>
        <v>2.9E-5</v>
      </c>
      <c r="DH111" s="137">
        <f t="shared" si="104"/>
        <v>0</v>
      </c>
      <c r="DI111" s="137">
        <f t="shared" si="105"/>
        <v>1.104E-4</v>
      </c>
      <c r="DJ111" s="137">
        <f t="shared" si="106"/>
        <v>0</v>
      </c>
      <c r="DK111" s="137">
        <f t="shared" si="107"/>
        <v>0</v>
      </c>
      <c r="DL111" s="137">
        <f t="shared" si="108"/>
        <v>1.9999999999999999E-7</v>
      </c>
      <c r="DM111" s="137">
        <f t="shared" si="109"/>
        <v>0</v>
      </c>
      <c r="DN111" s="137"/>
      <c r="DO111" s="137">
        <f t="shared" si="110"/>
        <v>206</v>
      </c>
      <c r="DP111" s="137">
        <f t="shared" si="111"/>
        <v>2.6551167690472077E-5</v>
      </c>
      <c r="DQ111" s="32"/>
      <c r="DR111" s="64">
        <f t="shared" si="112"/>
        <v>206</v>
      </c>
      <c r="DS111" s="137">
        <f t="shared" si="118"/>
        <v>2.9E-5</v>
      </c>
      <c r="DT111" s="137">
        <f t="shared" si="118"/>
        <v>0</v>
      </c>
      <c r="DU111" s="137">
        <f t="shared" si="118"/>
        <v>1.104E-4</v>
      </c>
      <c r="DV111" s="137">
        <f t="shared" si="118"/>
        <v>0</v>
      </c>
      <c r="DW111" s="137">
        <f t="shared" si="118"/>
        <v>0</v>
      </c>
      <c r="DX111" s="137">
        <f t="shared" si="118"/>
        <v>1.9999999999999999E-7</v>
      </c>
      <c r="DY111" s="137">
        <f t="shared" si="118"/>
        <v>0</v>
      </c>
      <c r="DZ111" s="137"/>
      <c r="EA111" s="137">
        <f>ROUND(EM111 / EM$3, 7)</f>
        <v>0</v>
      </c>
      <c r="EB111" s="137">
        <f>ROUND(EN111 / EN$3, 7)</f>
        <v>7.9999999999999996E-7</v>
      </c>
      <c r="ED111" s="64">
        <f t="shared" si="113"/>
        <v>206</v>
      </c>
      <c r="EE111" s="137">
        <f>FC111 * EQ111</f>
        <v>2.6551167690472077E-5</v>
      </c>
      <c r="EF111" s="137">
        <f>FD111 * ER111</f>
        <v>0</v>
      </c>
      <c r="EG111" s="137">
        <f>FE111 * ES111</f>
        <v>1.1410076813255915E-4</v>
      </c>
      <c r="EH111" s="137">
        <f>FF111 * ET111</f>
        <v>0</v>
      </c>
      <c r="EI111" s="137">
        <f>FG111 * EU111</f>
        <v>0</v>
      </c>
      <c r="EJ111" s="137">
        <f>FH111 * EV111</f>
        <v>1.0304846897307188E-4</v>
      </c>
      <c r="EK111" s="137">
        <f>FI111 * EW111</f>
        <v>0</v>
      </c>
      <c r="EL111" s="137"/>
      <c r="EM111" s="137">
        <f>FJ111 * EY111</f>
        <v>8.1140521571988233E-7</v>
      </c>
      <c r="EN111" s="137">
        <f>FK111 * EZ111</f>
        <v>8.1605643548648672E-4</v>
      </c>
      <c r="EP111" s="64">
        <f t="shared" si="114"/>
        <v>206</v>
      </c>
      <c r="EQ111" s="131">
        <f>IFERROR('TLF GC - r0'!CQ111 / 'TLF GC - r0'!CP111, EQ112)</f>
        <v>0.41616250298545571</v>
      </c>
      <c r="ER111" s="131">
        <f>IFERROR('TLF GC - r0'!CS111 / 'TLF GC - r0'!CR111, ER112)</f>
        <v>0</v>
      </c>
      <c r="ES111" s="131">
        <f>IFERROR('TLF GC - r0'!CU111 / 'TLF GC - r0'!CT111, ES112)</f>
        <v>5.307012471281821</v>
      </c>
      <c r="ET111" s="131">
        <f>IFERROR('TLF GC - r0'!CW111 / 'TLF GC - r0'!CV111, ET112)</f>
        <v>0</v>
      </c>
      <c r="EU111" s="131">
        <f>IFERROR('TLF GC - r0'!CY111 / 'TLF GC - r0'!CX111, EU112)</f>
        <v>0</v>
      </c>
      <c r="EV111" s="131">
        <f>IFERROR('TLF GC - r0'!DA111 / 'TLF GC - r0'!CZ111, EV112)</f>
        <v>0.43334091241830058</v>
      </c>
      <c r="EW111" s="131">
        <f>IFERROR('TLF GC - r0'!DC111 / 'TLF GC - r0'!DB111, EW112)</f>
        <v>0</v>
      </c>
      <c r="EX111" s="131"/>
      <c r="EY111" s="131">
        <f>IFERROR('TLF GC - r0'!DE111 / 'TLF GC - r0'!DD111, EY112)</f>
        <v>5.4093681047992156E-2</v>
      </c>
      <c r="EZ111" s="131">
        <f>IFERROR('TLF GC - r0'!DG111 / 'TLF GC - r0'!DF111, EZ112)</f>
        <v>1.4756897567567573</v>
      </c>
      <c r="FB111" s="132">
        <f>'FF - r0'!A111</f>
        <v>206</v>
      </c>
      <c r="FC111" s="130">
        <f>'FF - r0'!B111</f>
        <v>6.3800000000000006E-5</v>
      </c>
      <c r="FD111" s="130">
        <f>'FF - r0'!C111</f>
        <v>0</v>
      </c>
      <c r="FE111" s="130">
        <f>'FF - r0'!D111</f>
        <v>2.1500000000000001E-5</v>
      </c>
      <c r="FF111" s="130">
        <f>'FF - r0'!E111</f>
        <v>0</v>
      </c>
      <c r="FG111" s="130">
        <f>'FF - r0'!F111</f>
        <v>0</v>
      </c>
      <c r="FH111" s="130">
        <f>'FF - r0'!G111</f>
        <v>2.3780000000000001E-4</v>
      </c>
      <c r="FI111" s="130">
        <f>'FF - r0'!H111</f>
        <v>0</v>
      </c>
      <c r="FJ111" s="130">
        <f>'FF - r0'!I111</f>
        <v>1.5E-5</v>
      </c>
      <c r="FK111" s="130">
        <f>'FF - r0'!J111</f>
        <v>5.53E-4</v>
      </c>
      <c r="FL111" s="130">
        <f>'FF - r0'!K111</f>
        <v>2.1817E-3</v>
      </c>
    </row>
    <row r="112" spans="1:168" x14ac:dyDescent="0.45">
      <c r="A112" s="63">
        <f t="shared" si="99"/>
        <v>208</v>
      </c>
      <c r="B112" s="137">
        <f t="shared" si="100"/>
        <v>3.0300000000000001E-5</v>
      </c>
      <c r="C112" s="137">
        <f t="shared" si="77"/>
        <v>0</v>
      </c>
      <c r="D112" s="137">
        <f t="shared" si="78"/>
        <v>1.64E-4</v>
      </c>
      <c r="E112" s="137">
        <f t="shared" si="79"/>
        <v>0</v>
      </c>
      <c r="F112" s="137">
        <f t="shared" si="80"/>
        <v>0</v>
      </c>
      <c r="G112" s="137">
        <f t="shared" si="81"/>
        <v>9.9999999999999995E-8</v>
      </c>
      <c r="H112" s="137">
        <f t="shared" si="82"/>
        <v>0</v>
      </c>
      <c r="I112" s="138"/>
      <c r="J112" s="138">
        <f t="shared" si="83"/>
        <v>208</v>
      </c>
      <c r="K112" s="138">
        <f t="shared" si="84"/>
        <v>2.7699999999999999E-5</v>
      </c>
      <c r="BX112" s="64">
        <f t="shared" si="101"/>
        <v>208</v>
      </c>
      <c r="BY112" s="122">
        <f>B112</f>
        <v>3.0300000000000001E-5</v>
      </c>
      <c r="BZ112" s="122">
        <f t="shared" si="119"/>
        <v>3.0300000000000001E-5</v>
      </c>
      <c r="CA112" s="122">
        <f t="shared" si="120"/>
        <v>6.1400000000000002E-5</v>
      </c>
      <c r="CB112" s="129">
        <f>C112</f>
        <v>0</v>
      </c>
      <c r="CC112" s="122">
        <f t="shared" si="121"/>
        <v>0</v>
      </c>
      <c r="CD112" s="122">
        <f t="shared" si="122"/>
        <v>0</v>
      </c>
      <c r="CE112" s="129">
        <f>D112</f>
        <v>1.64E-4</v>
      </c>
      <c r="CF112" s="122">
        <f t="shared" si="123"/>
        <v>1.64E-4</v>
      </c>
      <c r="CG112" s="122">
        <f t="shared" si="124"/>
        <v>2.12E-5</v>
      </c>
      <c r="CH112" s="129">
        <f>E112</f>
        <v>0</v>
      </c>
      <c r="CI112" s="122">
        <f t="shared" si="125"/>
        <v>0</v>
      </c>
      <c r="CJ112" s="122">
        <f t="shared" si="126"/>
        <v>0</v>
      </c>
      <c r="CK112" s="129">
        <f>F112</f>
        <v>0</v>
      </c>
      <c r="CL112" s="122">
        <f t="shared" si="127"/>
        <v>0</v>
      </c>
      <c r="CM112" s="122">
        <f t="shared" si="128"/>
        <v>0</v>
      </c>
      <c r="CN112" s="129">
        <f>G112</f>
        <v>9.9999999999999995E-8</v>
      </c>
      <c r="CO112" s="122">
        <f t="shared" si="129"/>
        <v>9.9999999999999995E-8</v>
      </c>
      <c r="CP112" s="122">
        <f t="shared" si="130"/>
        <v>2.352E-4</v>
      </c>
      <c r="CQ112" s="129">
        <f>H112</f>
        <v>0</v>
      </c>
      <c r="CR112" s="122">
        <f t="shared" si="131"/>
        <v>0</v>
      </c>
      <c r="CS112" s="122">
        <f t="shared" si="132"/>
        <v>0</v>
      </c>
      <c r="CT112" s="141">
        <f>J112</f>
        <v>208</v>
      </c>
      <c r="CU112" s="122">
        <f t="shared" si="115"/>
        <v>0</v>
      </c>
      <c r="CV112" s="122">
        <f t="shared" si="116"/>
        <v>5.3810000000000001E-4</v>
      </c>
      <c r="CW112" s="141">
        <f>K112</f>
        <v>2.7699999999999999E-5</v>
      </c>
      <c r="CX112" s="122">
        <f>B112</f>
        <v>3.0300000000000001E-5</v>
      </c>
      <c r="CY112" s="122">
        <f t="shared" si="117"/>
        <v>2.1526000000000002E-3</v>
      </c>
      <c r="DF112" s="64">
        <f t="shared" si="102"/>
        <v>208</v>
      </c>
      <c r="DG112" s="137">
        <f t="shared" si="103"/>
        <v>3.0300000000000001E-5</v>
      </c>
      <c r="DH112" s="137">
        <f t="shared" si="104"/>
        <v>0</v>
      </c>
      <c r="DI112" s="137">
        <f t="shared" si="105"/>
        <v>1.64E-4</v>
      </c>
      <c r="DJ112" s="137">
        <f t="shared" si="106"/>
        <v>0</v>
      </c>
      <c r="DK112" s="137">
        <f t="shared" si="107"/>
        <v>0</v>
      </c>
      <c r="DL112" s="137">
        <f t="shared" si="108"/>
        <v>9.9999999999999995E-8</v>
      </c>
      <c r="DM112" s="137">
        <f t="shared" si="109"/>
        <v>0</v>
      </c>
      <c r="DN112" s="137"/>
      <c r="DO112" s="137">
        <f t="shared" si="110"/>
        <v>208</v>
      </c>
      <c r="DP112" s="137">
        <f t="shared" si="111"/>
        <v>2.7727393857430869E-5</v>
      </c>
      <c r="DQ112" s="32"/>
      <c r="DR112" s="64">
        <f t="shared" si="112"/>
        <v>208</v>
      </c>
      <c r="DS112" s="137">
        <f t="shared" si="118"/>
        <v>3.0300000000000001E-5</v>
      </c>
      <c r="DT112" s="137">
        <f t="shared" si="118"/>
        <v>0</v>
      </c>
      <c r="DU112" s="137">
        <f t="shared" si="118"/>
        <v>1.64E-4</v>
      </c>
      <c r="DV112" s="137">
        <f t="shared" si="118"/>
        <v>0</v>
      </c>
      <c r="DW112" s="137">
        <f t="shared" si="118"/>
        <v>0</v>
      </c>
      <c r="DX112" s="137">
        <f t="shared" si="118"/>
        <v>9.9999999999999995E-8</v>
      </c>
      <c r="DY112" s="137">
        <f t="shared" si="118"/>
        <v>0</v>
      </c>
      <c r="DZ112" s="137"/>
      <c r="EA112" s="137">
        <f>ROUND(EM112 / EM$3, 7)</f>
        <v>0</v>
      </c>
      <c r="EB112" s="137">
        <f>ROUND(EN112 / EN$3, 7)</f>
        <v>7.9999999999999996E-7</v>
      </c>
      <c r="ED112" s="64">
        <f t="shared" si="113"/>
        <v>208</v>
      </c>
      <c r="EE112" s="137">
        <f>FC112 * EQ112</f>
        <v>2.7727393857430869E-5</v>
      </c>
      <c r="EF112" s="137">
        <f>FD112 * ER112</f>
        <v>0</v>
      </c>
      <c r="EG112" s="137">
        <f>FE112 * ES112</f>
        <v>1.6944758842283271E-4</v>
      </c>
      <c r="EH112" s="137">
        <f>FF112 * ET112</f>
        <v>0</v>
      </c>
      <c r="EI112" s="137">
        <f>FG112 * EU112</f>
        <v>0</v>
      </c>
      <c r="EJ112" s="137">
        <f>FH112 * EV112</f>
        <v>9.3000623785181058E-5</v>
      </c>
      <c r="EK112" s="137">
        <f>FI112 * EW112</f>
        <v>0</v>
      </c>
      <c r="EL112" s="137"/>
      <c r="EM112" s="137">
        <f>FJ112 * EY112</f>
        <v>7.0465630921978876E-7</v>
      </c>
      <c r="EN112" s="137">
        <f>FK112 * EZ112</f>
        <v>8.7840891301653814E-4</v>
      </c>
      <c r="EP112" s="64">
        <f t="shared" si="114"/>
        <v>208</v>
      </c>
      <c r="EQ112" s="131">
        <f>IFERROR('TLF GC - r0'!CQ112 / 'TLF GC - r0'!CP112, EQ113)</f>
        <v>0.45158621917639852</v>
      </c>
      <c r="ER112" s="131">
        <f>IFERROR('TLF GC - r0'!CS112 / 'TLF GC - r0'!CR112, ER113)</f>
        <v>0</v>
      </c>
      <c r="ES112" s="131">
        <f>IFERROR('TLF GC - r0'!CU112 / 'TLF GC - r0'!CT112, ES113)</f>
        <v>7.9928107746619199</v>
      </c>
      <c r="ET112" s="131">
        <f>IFERROR('TLF GC - r0'!CW112 / 'TLF GC - r0'!CV112, ET113)</f>
        <v>0</v>
      </c>
      <c r="EU112" s="131">
        <f>IFERROR('TLF GC - r0'!CY112 / 'TLF GC - r0'!CX112, EU113)</f>
        <v>0</v>
      </c>
      <c r="EV112" s="131">
        <f>IFERROR('TLF GC - r0'!DA112 / 'TLF GC - r0'!CZ112, EV113)</f>
        <v>0.39541081541318479</v>
      </c>
      <c r="EW112" s="131">
        <f>IFERROR('TLF GC - r0'!DC112 / 'TLF GC - r0'!DB112, EW113)</f>
        <v>0</v>
      </c>
      <c r="EX112" s="131"/>
      <c r="EY112" s="131">
        <f>IFERROR('TLF GC - r0'!DE112 / 'TLF GC - r0'!DD112, EY113)</f>
        <v>4.8264130768478679E-2</v>
      </c>
      <c r="EZ112" s="131">
        <f>IFERROR('TLF GC - r0'!DG112 / 'TLF GC - r0'!DF112, EZ113)</f>
        <v>1.6324268965183759</v>
      </c>
      <c r="FB112" s="132">
        <f>'FF - r0'!A112</f>
        <v>208</v>
      </c>
      <c r="FC112" s="130">
        <f>'FF - r0'!B112</f>
        <v>6.1400000000000002E-5</v>
      </c>
      <c r="FD112" s="130">
        <f>'FF - r0'!C112</f>
        <v>0</v>
      </c>
      <c r="FE112" s="130">
        <f>'FF - r0'!D112</f>
        <v>2.12E-5</v>
      </c>
      <c r="FF112" s="130">
        <f>'FF - r0'!E112</f>
        <v>0</v>
      </c>
      <c r="FG112" s="130">
        <f>'FF - r0'!F112</f>
        <v>0</v>
      </c>
      <c r="FH112" s="130">
        <f>'FF - r0'!G112</f>
        <v>2.352E-4</v>
      </c>
      <c r="FI112" s="130">
        <f>'FF - r0'!H112</f>
        <v>0</v>
      </c>
      <c r="FJ112" s="130">
        <f>'FF - r0'!I112</f>
        <v>1.4600000000000001E-5</v>
      </c>
      <c r="FK112" s="130">
        <f>'FF - r0'!J112</f>
        <v>5.3810000000000001E-4</v>
      </c>
      <c r="FL112" s="130">
        <f>'FF - r0'!K112</f>
        <v>2.1526000000000002E-3</v>
      </c>
    </row>
    <row r="113" spans="1:168" x14ac:dyDescent="0.45">
      <c r="A113" s="63">
        <f t="shared" si="99"/>
        <v>210</v>
      </c>
      <c r="B113" s="137">
        <f t="shared" si="100"/>
        <v>2.6299999999999999E-5</v>
      </c>
      <c r="C113" s="137">
        <f t="shared" si="77"/>
        <v>0</v>
      </c>
      <c r="D113" s="137">
        <f t="shared" si="78"/>
        <v>1.8589999999999999E-4</v>
      </c>
      <c r="E113" s="137">
        <f t="shared" si="79"/>
        <v>0</v>
      </c>
      <c r="F113" s="137">
        <f t="shared" si="80"/>
        <v>0</v>
      </c>
      <c r="G113" s="137">
        <f t="shared" si="81"/>
        <v>9.9999999999999995E-8</v>
      </c>
      <c r="H113" s="137">
        <f t="shared" si="82"/>
        <v>0</v>
      </c>
      <c r="I113" s="138"/>
      <c r="J113" s="138">
        <f t="shared" si="83"/>
        <v>210</v>
      </c>
      <c r="K113" s="138">
        <f t="shared" si="84"/>
        <v>2.41E-5</v>
      </c>
      <c r="BX113" s="64">
        <f t="shared" si="101"/>
        <v>210</v>
      </c>
      <c r="BY113" s="122">
        <f>B113</f>
        <v>2.6299999999999999E-5</v>
      </c>
      <c r="BZ113" s="122">
        <f t="shared" si="119"/>
        <v>2.6299999999999999E-5</v>
      </c>
      <c r="CA113" s="122">
        <f t="shared" si="120"/>
        <v>5.8600000000000001E-5</v>
      </c>
      <c r="CB113" s="129">
        <f>C113</f>
        <v>0</v>
      </c>
      <c r="CC113" s="122">
        <f t="shared" si="121"/>
        <v>0</v>
      </c>
      <c r="CD113" s="122">
        <f t="shared" si="122"/>
        <v>0</v>
      </c>
      <c r="CE113" s="129">
        <f>D113</f>
        <v>1.8589999999999999E-4</v>
      </c>
      <c r="CF113" s="122">
        <f t="shared" si="123"/>
        <v>1.8589999999999999E-4</v>
      </c>
      <c r="CG113" s="122">
        <f t="shared" si="124"/>
        <v>2.09E-5</v>
      </c>
      <c r="CH113" s="129">
        <f>E113</f>
        <v>0</v>
      </c>
      <c r="CI113" s="122">
        <f t="shared" si="125"/>
        <v>0</v>
      </c>
      <c r="CJ113" s="122">
        <f t="shared" si="126"/>
        <v>0</v>
      </c>
      <c r="CK113" s="129">
        <f>F113</f>
        <v>0</v>
      </c>
      <c r="CL113" s="122">
        <f t="shared" si="127"/>
        <v>0</v>
      </c>
      <c r="CM113" s="122">
        <f t="shared" si="128"/>
        <v>0</v>
      </c>
      <c r="CN113" s="129">
        <f>G113</f>
        <v>9.9999999999999995E-8</v>
      </c>
      <c r="CO113" s="122">
        <f t="shared" si="129"/>
        <v>9.9999999999999995E-8</v>
      </c>
      <c r="CP113" s="122">
        <f t="shared" si="130"/>
        <v>2.265E-4</v>
      </c>
      <c r="CQ113" s="129">
        <f>H113</f>
        <v>0</v>
      </c>
      <c r="CR113" s="122">
        <f t="shared" si="131"/>
        <v>0</v>
      </c>
      <c r="CS113" s="122">
        <f t="shared" si="132"/>
        <v>0</v>
      </c>
      <c r="CT113" s="141">
        <f>J113</f>
        <v>210</v>
      </c>
      <c r="CU113" s="122">
        <f t="shared" si="115"/>
        <v>0</v>
      </c>
      <c r="CV113" s="122">
        <f t="shared" si="116"/>
        <v>5.2309999999999998E-4</v>
      </c>
      <c r="CW113" s="141">
        <f>K113</f>
        <v>2.41E-5</v>
      </c>
      <c r="CX113" s="122">
        <f>B113</f>
        <v>2.6299999999999999E-5</v>
      </c>
      <c r="CY113" s="122">
        <f t="shared" si="117"/>
        <v>2.1235E-3</v>
      </c>
      <c r="DF113" s="64">
        <f t="shared" si="102"/>
        <v>210</v>
      </c>
      <c r="DG113" s="137">
        <f t="shared" si="103"/>
        <v>2.6299999999999999E-5</v>
      </c>
      <c r="DH113" s="137">
        <f t="shared" si="104"/>
        <v>0</v>
      </c>
      <c r="DI113" s="137">
        <f t="shared" si="105"/>
        <v>1.8589999999999999E-4</v>
      </c>
      <c r="DJ113" s="137">
        <f t="shared" si="106"/>
        <v>0</v>
      </c>
      <c r="DK113" s="137">
        <f t="shared" si="107"/>
        <v>0</v>
      </c>
      <c r="DL113" s="137">
        <f t="shared" si="108"/>
        <v>9.9999999999999995E-8</v>
      </c>
      <c r="DM113" s="137">
        <f t="shared" si="109"/>
        <v>0</v>
      </c>
      <c r="DN113" s="137"/>
      <c r="DO113" s="137">
        <f t="shared" si="110"/>
        <v>210</v>
      </c>
      <c r="DP113" s="137">
        <f t="shared" si="111"/>
        <v>2.4103069415320771E-5</v>
      </c>
      <c r="DQ113" s="32"/>
      <c r="DR113" s="64">
        <f t="shared" si="112"/>
        <v>210</v>
      </c>
      <c r="DS113" s="137">
        <f t="shared" si="118"/>
        <v>2.6299999999999999E-5</v>
      </c>
      <c r="DT113" s="137">
        <f t="shared" si="118"/>
        <v>0</v>
      </c>
      <c r="DU113" s="137">
        <f t="shared" si="118"/>
        <v>1.8589999999999999E-4</v>
      </c>
      <c r="DV113" s="137">
        <f t="shared" si="118"/>
        <v>0</v>
      </c>
      <c r="DW113" s="137">
        <f t="shared" si="118"/>
        <v>0</v>
      </c>
      <c r="DX113" s="137">
        <f t="shared" si="118"/>
        <v>9.9999999999999995E-8</v>
      </c>
      <c r="DY113" s="137">
        <f t="shared" si="118"/>
        <v>0</v>
      </c>
      <c r="DZ113" s="137"/>
      <c r="EA113" s="137">
        <f>ROUND(EM113 / EM$3, 7)</f>
        <v>0</v>
      </c>
      <c r="EB113" s="137">
        <f>ROUND(EN113 / EN$3, 7)</f>
        <v>9.9999999999999995E-7</v>
      </c>
      <c r="ED113" s="64">
        <f t="shared" si="113"/>
        <v>210</v>
      </c>
      <c r="EE113" s="137">
        <f>FC113 * EQ113</f>
        <v>2.4103069415320771E-5</v>
      </c>
      <c r="EF113" s="137">
        <f>FD113 * ER113</f>
        <v>0</v>
      </c>
      <c r="EG113" s="137">
        <f>FE113 * ES113</f>
        <v>1.9202195381257133E-4</v>
      </c>
      <c r="EH113" s="137">
        <f>FF113 * ET113</f>
        <v>0</v>
      </c>
      <c r="EI113" s="137">
        <f>FG113 * EU113</f>
        <v>0</v>
      </c>
      <c r="EJ113" s="137">
        <f>FH113 * EV113</f>
        <v>7.5488336619776452E-5</v>
      </c>
      <c r="EK113" s="137">
        <f>FI113 * EW113</f>
        <v>0</v>
      </c>
      <c r="EL113" s="137"/>
      <c r="EM113" s="137">
        <f>FJ113 * EY113</f>
        <v>1.0057616155307002E-6</v>
      </c>
      <c r="EN113" s="137">
        <f>FK113 * EZ113</f>
        <v>1.1189755362631202E-3</v>
      </c>
      <c r="EP113" s="64">
        <f t="shared" si="114"/>
        <v>210</v>
      </c>
      <c r="EQ113" s="131">
        <f>IFERROR('TLF GC - r0'!CQ113 / 'TLF GC - r0'!CP113, EQ114)</f>
        <v>0.4113151777358493</v>
      </c>
      <c r="ER113" s="131">
        <f>IFERROR('TLF GC - r0'!CS113 / 'TLF GC - r0'!CR113, ER114)</f>
        <v>0</v>
      </c>
      <c r="ES113" s="131">
        <f>IFERROR('TLF GC - r0'!CU113 / 'TLF GC - r0'!CT113, ES114)</f>
        <v>9.1876532924675285</v>
      </c>
      <c r="ET113" s="131">
        <f>IFERROR('TLF GC - r0'!CW113 / 'TLF GC - r0'!CV113, ET114)</f>
        <v>0</v>
      </c>
      <c r="EU113" s="131">
        <f>IFERROR('TLF GC - r0'!CY113 / 'TLF GC - r0'!CX113, EU114)</f>
        <v>0</v>
      </c>
      <c r="EV113" s="131">
        <f>IFERROR('TLF GC - r0'!DA113 / 'TLF GC - r0'!CZ113, EV114)</f>
        <v>0.33328183938091149</v>
      </c>
      <c r="EW113" s="131">
        <f>IFERROR('TLF GC - r0'!DC113 / 'TLF GC - r0'!DB113, EW114)</f>
        <v>0</v>
      </c>
      <c r="EX113" s="131"/>
      <c r="EY113" s="131">
        <f>IFERROR('TLF GC - r0'!DE113 / 'TLF GC - r0'!DD113, EY114)</f>
        <v>7.1330611030546109E-2</v>
      </c>
      <c r="EZ113" s="131">
        <f>IFERROR('TLF GC - r0'!DG113 / 'TLF GC - r0'!DF113, EZ114)</f>
        <v>2.1391235638752062</v>
      </c>
      <c r="FB113" s="132">
        <f>'FF - r0'!A113</f>
        <v>210</v>
      </c>
      <c r="FC113" s="130">
        <f>'FF - r0'!B113</f>
        <v>5.8600000000000001E-5</v>
      </c>
      <c r="FD113" s="130">
        <f>'FF - r0'!C113</f>
        <v>0</v>
      </c>
      <c r="FE113" s="130">
        <f>'FF - r0'!D113</f>
        <v>2.09E-5</v>
      </c>
      <c r="FF113" s="130">
        <f>'FF - r0'!E113</f>
        <v>0</v>
      </c>
      <c r="FG113" s="130">
        <f>'FF - r0'!F113</f>
        <v>0</v>
      </c>
      <c r="FH113" s="130">
        <f>'FF - r0'!G113</f>
        <v>2.265E-4</v>
      </c>
      <c r="FI113" s="130">
        <f>'FF - r0'!H113</f>
        <v>0</v>
      </c>
      <c r="FJ113" s="130">
        <f>'FF - r0'!I113</f>
        <v>1.4100000000000001E-5</v>
      </c>
      <c r="FK113" s="130">
        <f>'FF - r0'!J113</f>
        <v>5.2309999999999998E-4</v>
      </c>
      <c r="FL113" s="130">
        <f>'FF - r0'!K113</f>
        <v>2.1235E-3</v>
      </c>
    </row>
    <row r="114" spans="1:168" x14ac:dyDescent="0.45">
      <c r="A114" s="63">
        <f t="shared" si="99"/>
        <v>212</v>
      </c>
      <c r="B114" s="137">
        <f t="shared" si="100"/>
        <v>2.6400000000000001E-5</v>
      </c>
      <c r="C114" s="137">
        <f t="shared" si="77"/>
        <v>0</v>
      </c>
      <c r="D114" s="137">
        <f t="shared" si="78"/>
        <v>1.4520000000000001E-4</v>
      </c>
      <c r="E114" s="137">
        <f t="shared" si="79"/>
        <v>0</v>
      </c>
      <c r="F114" s="137">
        <f t="shared" si="80"/>
        <v>0</v>
      </c>
      <c r="G114" s="137">
        <f t="shared" si="81"/>
        <v>1.9999999999999999E-7</v>
      </c>
      <c r="H114" s="137">
        <f t="shared" si="82"/>
        <v>0</v>
      </c>
      <c r="I114" s="138"/>
      <c r="J114" s="138">
        <f t="shared" si="83"/>
        <v>212</v>
      </c>
      <c r="K114" s="138">
        <f t="shared" si="84"/>
        <v>2.4199999999999999E-5</v>
      </c>
      <c r="BX114" s="64">
        <f t="shared" si="101"/>
        <v>212</v>
      </c>
      <c r="BY114" s="122">
        <f>B114</f>
        <v>2.6400000000000001E-5</v>
      </c>
      <c r="BZ114" s="122">
        <f t="shared" si="119"/>
        <v>2.6400000000000001E-5</v>
      </c>
      <c r="CA114" s="122">
        <f t="shared" si="120"/>
        <v>5.52E-5</v>
      </c>
      <c r="CB114" s="129">
        <f>C114</f>
        <v>0</v>
      </c>
      <c r="CC114" s="122">
        <f t="shared" si="121"/>
        <v>0</v>
      </c>
      <c r="CD114" s="122">
        <f t="shared" si="122"/>
        <v>0</v>
      </c>
      <c r="CE114" s="129">
        <f>D114</f>
        <v>1.4520000000000001E-4</v>
      </c>
      <c r="CF114" s="122">
        <f t="shared" si="123"/>
        <v>1.4520000000000001E-4</v>
      </c>
      <c r="CG114" s="122">
        <f t="shared" si="124"/>
        <v>2.0599999999999999E-5</v>
      </c>
      <c r="CH114" s="129">
        <f>E114</f>
        <v>0</v>
      </c>
      <c r="CI114" s="122">
        <f t="shared" si="125"/>
        <v>0</v>
      </c>
      <c r="CJ114" s="122">
        <f t="shared" si="126"/>
        <v>0</v>
      </c>
      <c r="CK114" s="129">
        <f>F114</f>
        <v>0</v>
      </c>
      <c r="CL114" s="122">
        <f t="shared" si="127"/>
        <v>0</v>
      </c>
      <c r="CM114" s="122">
        <f t="shared" si="128"/>
        <v>0</v>
      </c>
      <c r="CN114" s="129">
        <f>G114</f>
        <v>1.9999999999999999E-7</v>
      </c>
      <c r="CO114" s="122">
        <f t="shared" si="129"/>
        <v>1.9999999999999999E-7</v>
      </c>
      <c r="CP114" s="122">
        <f t="shared" si="130"/>
        <v>2.1159999999999999E-4</v>
      </c>
      <c r="CQ114" s="129">
        <f>H114</f>
        <v>0</v>
      </c>
      <c r="CR114" s="122">
        <f t="shared" si="131"/>
        <v>0</v>
      </c>
      <c r="CS114" s="122">
        <f t="shared" si="132"/>
        <v>0</v>
      </c>
      <c r="CT114" s="141">
        <f>J114</f>
        <v>212</v>
      </c>
      <c r="CU114" s="122">
        <f t="shared" si="115"/>
        <v>0</v>
      </c>
      <c r="CV114" s="122">
        <f t="shared" si="116"/>
        <v>5.0819999999999999E-4</v>
      </c>
      <c r="CW114" s="141">
        <f>K114</f>
        <v>2.4199999999999999E-5</v>
      </c>
      <c r="CX114" s="122">
        <f>B114</f>
        <v>2.6400000000000001E-5</v>
      </c>
      <c r="CY114" s="122">
        <f t="shared" si="117"/>
        <v>2.0944000000000002E-3</v>
      </c>
      <c r="DF114" s="64">
        <f t="shared" si="102"/>
        <v>212</v>
      </c>
      <c r="DG114" s="137">
        <f t="shared" si="103"/>
        <v>2.6400000000000001E-5</v>
      </c>
      <c r="DH114" s="137">
        <f t="shared" si="104"/>
        <v>0</v>
      </c>
      <c r="DI114" s="137">
        <f t="shared" si="105"/>
        <v>1.4520000000000001E-4</v>
      </c>
      <c r="DJ114" s="137">
        <f t="shared" si="106"/>
        <v>0</v>
      </c>
      <c r="DK114" s="137">
        <f t="shared" si="107"/>
        <v>0</v>
      </c>
      <c r="DL114" s="137">
        <f t="shared" si="108"/>
        <v>1.9999999999999999E-7</v>
      </c>
      <c r="DM114" s="137">
        <f t="shared" si="109"/>
        <v>0</v>
      </c>
      <c r="DN114" s="137"/>
      <c r="DO114" s="137">
        <f t="shared" si="110"/>
        <v>212</v>
      </c>
      <c r="DP114" s="137">
        <f t="shared" si="111"/>
        <v>2.416455292884308E-5</v>
      </c>
      <c r="DQ114" s="32"/>
      <c r="DR114" s="64">
        <f t="shared" si="112"/>
        <v>212</v>
      </c>
      <c r="DS114" s="137">
        <f t="shared" si="118"/>
        <v>2.6400000000000001E-5</v>
      </c>
      <c r="DT114" s="137">
        <f t="shared" si="118"/>
        <v>0</v>
      </c>
      <c r="DU114" s="137">
        <f t="shared" si="118"/>
        <v>1.4520000000000001E-4</v>
      </c>
      <c r="DV114" s="137">
        <f t="shared" si="118"/>
        <v>0</v>
      </c>
      <c r="DW114" s="137">
        <f t="shared" si="118"/>
        <v>0</v>
      </c>
      <c r="DX114" s="137">
        <f t="shared" si="118"/>
        <v>1.9999999999999999E-7</v>
      </c>
      <c r="DY114" s="137">
        <f t="shared" si="118"/>
        <v>0</v>
      </c>
      <c r="DZ114" s="137"/>
      <c r="EA114" s="137">
        <f>ROUND(EM114 / EM$3, 7)</f>
        <v>0</v>
      </c>
      <c r="EB114" s="137">
        <f>ROUND(EN114 / EN$3, 7)</f>
        <v>8.9999999999999996E-7</v>
      </c>
      <c r="ED114" s="64">
        <f t="shared" si="113"/>
        <v>212</v>
      </c>
      <c r="EE114" s="137">
        <f>FC114 * EQ114</f>
        <v>2.416455292884308E-5</v>
      </c>
      <c r="EF114" s="137">
        <f>FD114 * ER114</f>
        <v>0</v>
      </c>
      <c r="EG114" s="137">
        <f>FE114 * ES114</f>
        <v>1.500182982046768E-4</v>
      </c>
      <c r="EH114" s="137">
        <f>FF114 * ET114</f>
        <v>0</v>
      </c>
      <c r="EI114" s="137">
        <f>FG114 * EU114</f>
        <v>0</v>
      </c>
      <c r="EJ114" s="137">
        <f>FH114 * EV114</f>
        <v>1.0103423621349795E-4</v>
      </c>
      <c r="EK114" s="137">
        <f>FI114 * EW114</f>
        <v>0</v>
      </c>
      <c r="EL114" s="137"/>
      <c r="EM114" s="137">
        <f>FJ114 * EY114</f>
        <v>6.4687050875979095E-7</v>
      </c>
      <c r="EN114" s="137">
        <f>FK114 * EZ114</f>
        <v>9.5500247248670692E-4</v>
      </c>
      <c r="EP114" s="64">
        <f t="shared" si="114"/>
        <v>212</v>
      </c>
      <c r="EQ114" s="131">
        <f>IFERROR('TLF GC - r0'!CQ114 / 'TLF GC - r0'!CP114, EQ115)</f>
        <v>0.43776364001527318</v>
      </c>
      <c r="ER114" s="131">
        <f>IFERROR('TLF GC - r0'!CS114 / 'TLF GC - r0'!CR114, ER115)</f>
        <v>0</v>
      </c>
      <c r="ES114" s="131">
        <f>IFERROR('TLF GC - r0'!CU114 / 'TLF GC - r0'!CT114, ES115)</f>
        <v>7.2824416604212043</v>
      </c>
      <c r="ET114" s="131">
        <f>IFERROR('TLF GC - r0'!CW114 / 'TLF GC - r0'!CV114, ET115)</f>
        <v>0</v>
      </c>
      <c r="EU114" s="131">
        <f>IFERROR('TLF GC - r0'!CY114 / 'TLF GC - r0'!CX114, EU115)</f>
        <v>0</v>
      </c>
      <c r="EV114" s="131">
        <f>IFERROR('TLF GC - r0'!DA114 / 'TLF GC - r0'!CZ114, EV115)</f>
        <v>0.47747748683127578</v>
      </c>
      <c r="EW114" s="131">
        <f>IFERROR('TLF GC - r0'!DC114 / 'TLF GC - r0'!DB114, EW115)</f>
        <v>0</v>
      </c>
      <c r="EX114" s="131"/>
      <c r="EY114" s="131">
        <f>IFERROR('TLF GC - r0'!DE114 / 'TLF GC - r0'!DD114, EY115)</f>
        <v>4.7216825456919048E-2</v>
      </c>
      <c r="EZ114" s="131">
        <f>IFERROR('TLF GC - r0'!DG114 / 'TLF GC - r0'!DF114, EZ115)</f>
        <v>1.87918628982036</v>
      </c>
      <c r="FB114" s="132">
        <f>'FF - r0'!A114</f>
        <v>212</v>
      </c>
      <c r="FC114" s="130">
        <f>'FF - r0'!B114</f>
        <v>5.52E-5</v>
      </c>
      <c r="FD114" s="130">
        <f>'FF - r0'!C114</f>
        <v>0</v>
      </c>
      <c r="FE114" s="130">
        <f>'FF - r0'!D114</f>
        <v>2.0599999999999999E-5</v>
      </c>
      <c r="FF114" s="130">
        <f>'FF - r0'!E114</f>
        <v>0</v>
      </c>
      <c r="FG114" s="130">
        <f>'FF - r0'!F114</f>
        <v>0</v>
      </c>
      <c r="FH114" s="130">
        <f>'FF - r0'!G114</f>
        <v>2.1159999999999999E-4</v>
      </c>
      <c r="FI114" s="130">
        <f>'FF - r0'!H114</f>
        <v>0</v>
      </c>
      <c r="FJ114" s="130">
        <f>'FF - r0'!I114</f>
        <v>1.3699999999999999E-5</v>
      </c>
      <c r="FK114" s="130">
        <f>'FF - r0'!J114</f>
        <v>5.0819999999999999E-4</v>
      </c>
      <c r="FL114" s="130">
        <f>'FF - r0'!K114</f>
        <v>2.0944000000000002E-3</v>
      </c>
    </row>
    <row r="115" spans="1:168" x14ac:dyDescent="0.45">
      <c r="A115" s="63">
        <f t="shared" si="99"/>
        <v>214</v>
      </c>
      <c r="B115" s="137">
        <f t="shared" si="100"/>
        <v>2.2399999999999999E-5</v>
      </c>
      <c r="C115" s="137">
        <f t="shared" si="77"/>
        <v>0</v>
      </c>
      <c r="D115" s="137">
        <f t="shared" si="78"/>
        <v>1.8210000000000001E-4</v>
      </c>
      <c r="E115" s="137">
        <f t="shared" si="79"/>
        <v>0</v>
      </c>
      <c r="F115" s="137">
        <f t="shared" si="80"/>
        <v>0</v>
      </c>
      <c r="G115" s="137">
        <f t="shared" si="81"/>
        <v>1.9999999999999999E-7</v>
      </c>
      <c r="H115" s="137">
        <f t="shared" si="82"/>
        <v>0</v>
      </c>
      <c r="I115" s="138"/>
      <c r="J115" s="138">
        <f t="shared" si="83"/>
        <v>214</v>
      </c>
      <c r="K115" s="138">
        <f t="shared" si="84"/>
        <v>2.05E-5</v>
      </c>
      <c r="BX115" s="64">
        <f t="shared" si="101"/>
        <v>214</v>
      </c>
      <c r="BY115" s="122">
        <f>B115</f>
        <v>2.2399999999999999E-5</v>
      </c>
      <c r="BZ115" s="122">
        <f t="shared" si="119"/>
        <v>2.2399999999999999E-5</v>
      </c>
      <c r="CA115" s="122">
        <f t="shared" si="120"/>
        <v>5.1199999999999998E-5</v>
      </c>
      <c r="CB115" s="129">
        <f>C115</f>
        <v>0</v>
      </c>
      <c r="CC115" s="122">
        <f t="shared" si="121"/>
        <v>0</v>
      </c>
      <c r="CD115" s="122">
        <f t="shared" si="122"/>
        <v>0</v>
      </c>
      <c r="CE115" s="129">
        <f>D115</f>
        <v>1.8210000000000001E-4</v>
      </c>
      <c r="CF115" s="122">
        <f t="shared" si="123"/>
        <v>1.8210000000000001E-4</v>
      </c>
      <c r="CG115" s="122">
        <f t="shared" si="124"/>
        <v>2.0299999999999999E-5</v>
      </c>
      <c r="CH115" s="129">
        <f>E115</f>
        <v>0</v>
      </c>
      <c r="CI115" s="122">
        <f t="shared" si="125"/>
        <v>0</v>
      </c>
      <c r="CJ115" s="122">
        <f t="shared" si="126"/>
        <v>0</v>
      </c>
      <c r="CK115" s="129">
        <f>F115</f>
        <v>0</v>
      </c>
      <c r="CL115" s="122">
        <f t="shared" si="127"/>
        <v>0</v>
      </c>
      <c r="CM115" s="122">
        <f t="shared" si="128"/>
        <v>0</v>
      </c>
      <c r="CN115" s="129">
        <f>G115</f>
        <v>1.9999999999999999E-7</v>
      </c>
      <c r="CO115" s="122">
        <f t="shared" si="129"/>
        <v>1.9999999999999999E-7</v>
      </c>
      <c r="CP115" s="122">
        <f t="shared" si="130"/>
        <v>1.907E-4</v>
      </c>
      <c r="CQ115" s="129">
        <f>H115</f>
        <v>0</v>
      </c>
      <c r="CR115" s="122">
        <f t="shared" si="131"/>
        <v>0</v>
      </c>
      <c r="CS115" s="122">
        <f t="shared" si="132"/>
        <v>0</v>
      </c>
      <c r="CT115" s="141">
        <f>J115</f>
        <v>214</v>
      </c>
      <c r="CU115" s="122">
        <f t="shared" si="115"/>
        <v>0</v>
      </c>
      <c r="CV115" s="122">
        <f t="shared" si="116"/>
        <v>4.9319999999999995E-4</v>
      </c>
      <c r="CW115" s="141">
        <f>K115</f>
        <v>2.05E-5</v>
      </c>
      <c r="CX115" s="122">
        <f>B115</f>
        <v>2.2399999999999999E-5</v>
      </c>
      <c r="CY115" s="122">
        <f t="shared" si="117"/>
        <v>2.0652999999999999E-3</v>
      </c>
      <c r="DF115" s="64">
        <f t="shared" si="102"/>
        <v>214</v>
      </c>
      <c r="DG115" s="137">
        <f t="shared" si="103"/>
        <v>2.2399999999999999E-5</v>
      </c>
      <c r="DH115" s="137">
        <f t="shared" si="104"/>
        <v>0</v>
      </c>
      <c r="DI115" s="137">
        <f t="shared" si="105"/>
        <v>1.8210000000000001E-4</v>
      </c>
      <c r="DJ115" s="137">
        <f t="shared" si="106"/>
        <v>0</v>
      </c>
      <c r="DK115" s="137">
        <f t="shared" si="107"/>
        <v>0</v>
      </c>
      <c r="DL115" s="137">
        <f t="shared" si="108"/>
        <v>1.9999999999999999E-7</v>
      </c>
      <c r="DM115" s="137">
        <f t="shared" si="109"/>
        <v>0</v>
      </c>
      <c r="DN115" s="137"/>
      <c r="DO115" s="137">
        <f t="shared" si="110"/>
        <v>214</v>
      </c>
      <c r="DP115" s="137">
        <f t="shared" si="111"/>
        <v>2.0540968323975169E-5</v>
      </c>
      <c r="DQ115" s="32"/>
      <c r="DR115" s="64">
        <f t="shared" si="112"/>
        <v>214</v>
      </c>
      <c r="DS115" s="137">
        <f t="shared" si="118"/>
        <v>2.2399999999999999E-5</v>
      </c>
      <c r="DT115" s="137">
        <f t="shared" si="118"/>
        <v>0</v>
      </c>
      <c r="DU115" s="137">
        <f t="shared" si="118"/>
        <v>1.8210000000000001E-4</v>
      </c>
      <c r="DV115" s="137">
        <f t="shared" si="118"/>
        <v>0</v>
      </c>
      <c r="DW115" s="137">
        <f t="shared" si="118"/>
        <v>0</v>
      </c>
      <c r="DX115" s="137">
        <f t="shared" si="118"/>
        <v>1.9999999999999999E-7</v>
      </c>
      <c r="DY115" s="137">
        <f t="shared" si="118"/>
        <v>0</v>
      </c>
      <c r="DZ115" s="137"/>
      <c r="EA115" s="137">
        <f>ROUND(EM115 / EM$3, 7)</f>
        <v>0</v>
      </c>
      <c r="EB115" s="137">
        <f>ROUND(EN115 / EN$3, 7)</f>
        <v>6.9999999999999997E-7</v>
      </c>
      <c r="ED115" s="64">
        <f t="shared" si="113"/>
        <v>214</v>
      </c>
      <c r="EE115" s="137">
        <f>FC115 * EQ115</f>
        <v>2.0540968323975169E-5</v>
      </c>
      <c r="EF115" s="137">
        <f>FD115 * ER115</f>
        <v>0</v>
      </c>
      <c r="EG115" s="137">
        <f>FE115 * ES115</f>
        <v>1.8808648453348965E-4</v>
      </c>
      <c r="EH115" s="137">
        <f>FF115 * ET115</f>
        <v>0</v>
      </c>
      <c r="EI115" s="137">
        <f>FG115 * EU115</f>
        <v>0</v>
      </c>
      <c r="EJ115" s="137">
        <f>FH115 * EV115</f>
        <v>1.0645884844005406E-4</v>
      </c>
      <c r="EK115" s="137">
        <f>FI115 * EW115</f>
        <v>0</v>
      </c>
      <c r="EL115" s="137"/>
      <c r="EM115" s="137">
        <f>FJ115 * EY115</f>
        <v>6.0863716698140998E-7</v>
      </c>
      <c r="EN115" s="137">
        <f>FK115 * EZ115</f>
        <v>7.3022778045717107E-4</v>
      </c>
      <c r="EP115" s="64">
        <f t="shared" si="114"/>
        <v>214</v>
      </c>
      <c r="EQ115" s="131">
        <f>IFERROR('TLF GC - r0'!CQ115 / 'TLF GC - r0'!CP115, EQ116)</f>
        <v>0.40119078757764004</v>
      </c>
      <c r="ER115" s="131">
        <f>IFERROR('TLF GC - r0'!CS115 / 'TLF GC - r0'!CR115, ER116)</f>
        <v>0</v>
      </c>
      <c r="ES115" s="131">
        <f>IFERROR('TLF GC - r0'!CU115 / 'TLF GC - r0'!CT115, ES116)</f>
        <v>9.2653440656891455</v>
      </c>
      <c r="ET115" s="131">
        <f>IFERROR('TLF GC - r0'!CW115 / 'TLF GC - r0'!CV115, ET116)</f>
        <v>0</v>
      </c>
      <c r="EU115" s="131">
        <f>IFERROR('TLF GC - r0'!CY115 / 'TLF GC - r0'!CX115, EU116)</f>
        <v>0</v>
      </c>
      <c r="EV115" s="131">
        <f>IFERROR('TLF GC - r0'!DA115 / 'TLF GC - r0'!CZ115, EV116)</f>
        <v>0.55825300702702707</v>
      </c>
      <c r="EW115" s="131">
        <f>IFERROR('TLF GC - r0'!DC115 / 'TLF GC - r0'!DB115, EW116)</f>
        <v>0</v>
      </c>
      <c r="EX115" s="131"/>
      <c r="EY115" s="131">
        <f>IFERROR('TLF GC - r0'!DE115 / 'TLF GC - r0'!DD115, EY116)</f>
        <v>4.5762193006121055E-2</v>
      </c>
      <c r="EZ115" s="131">
        <f>IFERROR('TLF GC - r0'!DG115 / 'TLF GC - r0'!DF115, EZ116)</f>
        <v>1.4805916067663649</v>
      </c>
      <c r="FB115" s="132">
        <f>'FF - r0'!A115</f>
        <v>214</v>
      </c>
      <c r="FC115" s="130">
        <f>'FF - r0'!B115</f>
        <v>5.1199999999999998E-5</v>
      </c>
      <c r="FD115" s="130">
        <f>'FF - r0'!C115</f>
        <v>0</v>
      </c>
      <c r="FE115" s="130">
        <f>'FF - r0'!D115</f>
        <v>2.0299999999999999E-5</v>
      </c>
      <c r="FF115" s="130">
        <f>'FF - r0'!E115</f>
        <v>0</v>
      </c>
      <c r="FG115" s="130">
        <f>'FF - r0'!F115</f>
        <v>0</v>
      </c>
      <c r="FH115" s="130">
        <f>'FF - r0'!G115</f>
        <v>1.907E-4</v>
      </c>
      <c r="FI115" s="130">
        <f>'FF - r0'!H115</f>
        <v>0</v>
      </c>
      <c r="FJ115" s="130">
        <f>'FF - r0'!I115</f>
        <v>1.33E-5</v>
      </c>
      <c r="FK115" s="130">
        <f>'FF - r0'!J115</f>
        <v>4.9319999999999995E-4</v>
      </c>
      <c r="FL115" s="130">
        <f>'FF - r0'!K115</f>
        <v>2.0652999999999999E-3</v>
      </c>
    </row>
    <row r="116" spans="1:168" x14ac:dyDescent="0.45">
      <c r="A116" s="63">
        <f t="shared" si="99"/>
        <v>216</v>
      </c>
      <c r="B116" s="137">
        <f t="shared" si="100"/>
        <v>2.0000000000000002E-5</v>
      </c>
      <c r="C116" s="137">
        <f t="shared" si="77"/>
        <v>0</v>
      </c>
      <c r="D116" s="137">
        <f t="shared" si="78"/>
        <v>9.9139999999999992E-4</v>
      </c>
      <c r="E116" s="137">
        <f t="shared" si="79"/>
        <v>0</v>
      </c>
      <c r="F116" s="137">
        <f t="shared" si="80"/>
        <v>0</v>
      </c>
      <c r="G116" s="137">
        <f t="shared" si="81"/>
        <v>9.9999999999999995E-8</v>
      </c>
      <c r="H116" s="137">
        <f t="shared" si="82"/>
        <v>0</v>
      </c>
      <c r="I116" s="138"/>
      <c r="J116" s="138">
        <f t="shared" si="83"/>
        <v>216</v>
      </c>
      <c r="K116" s="138">
        <f t="shared" si="84"/>
        <v>1.8300000000000001E-5</v>
      </c>
      <c r="BX116" s="64">
        <f t="shared" si="101"/>
        <v>216</v>
      </c>
      <c r="BY116" s="122">
        <f>B116</f>
        <v>2.0000000000000002E-5</v>
      </c>
      <c r="BZ116" s="122">
        <f t="shared" si="119"/>
        <v>2.0000000000000002E-5</v>
      </c>
      <c r="CA116" s="122">
        <f t="shared" si="120"/>
        <v>4.6400000000000003E-5</v>
      </c>
      <c r="CB116" s="129">
        <f>C116</f>
        <v>0</v>
      </c>
      <c r="CC116" s="122">
        <f t="shared" si="121"/>
        <v>0</v>
      </c>
      <c r="CD116" s="122">
        <f t="shared" si="122"/>
        <v>0</v>
      </c>
      <c r="CE116" s="129">
        <f>D116</f>
        <v>9.9139999999999992E-4</v>
      </c>
      <c r="CF116" s="122">
        <f t="shared" si="123"/>
        <v>9.9139999999999992E-4</v>
      </c>
      <c r="CG116" s="122">
        <f t="shared" si="124"/>
        <v>2.0000000000000002E-5</v>
      </c>
      <c r="CH116" s="129">
        <f>E116</f>
        <v>0</v>
      </c>
      <c r="CI116" s="122">
        <f t="shared" si="125"/>
        <v>0</v>
      </c>
      <c r="CJ116" s="122">
        <f t="shared" si="126"/>
        <v>0</v>
      </c>
      <c r="CK116" s="129">
        <f>F116</f>
        <v>0</v>
      </c>
      <c r="CL116" s="122">
        <f t="shared" si="127"/>
        <v>0</v>
      </c>
      <c r="CM116" s="122">
        <f t="shared" si="128"/>
        <v>0</v>
      </c>
      <c r="CN116" s="129">
        <f>G116</f>
        <v>9.9999999999999995E-8</v>
      </c>
      <c r="CO116" s="122">
        <f t="shared" si="129"/>
        <v>9.9999999999999995E-8</v>
      </c>
      <c r="CP116" s="122">
        <f t="shared" si="130"/>
        <v>1.6359999999999999E-4</v>
      </c>
      <c r="CQ116" s="129">
        <f>H116</f>
        <v>0</v>
      </c>
      <c r="CR116" s="122">
        <f t="shared" si="131"/>
        <v>0</v>
      </c>
      <c r="CS116" s="122">
        <f t="shared" si="132"/>
        <v>0</v>
      </c>
      <c r="CT116" s="141">
        <f>J116</f>
        <v>216</v>
      </c>
      <c r="CU116" s="122">
        <f t="shared" si="115"/>
        <v>0</v>
      </c>
      <c r="CV116" s="122">
        <f t="shared" si="116"/>
        <v>4.7830000000000003E-4</v>
      </c>
      <c r="CW116" s="141">
        <f>K116</f>
        <v>1.8300000000000001E-5</v>
      </c>
      <c r="CX116" s="122">
        <f>B116</f>
        <v>2.0000000000000002E-5</v>
      </c>
      <c r="CY116" s="122">
        <f t="shared" si="117"/>
        <v>2.0362000000000002E-3</v>
      </c>
      <c r="DF116" s="64">
        <f t="shared" si="102"/>
        <v>216</v>
      </c>
      <c r="DG116" s="137">
        <f t="shared" si="103"/>
        <v>2.0000000000000002E-5</v>
      </c>
      <c r="DH116" s="137">
        <f t="shared" si="104"/>
        <v>0</v>
      </c>
      <c r="DI116" s="137">
        <f t="shared" si="105"/>
        <v>9.9139999999999992E-4</v>
      </c>
      <c r="DJ116" s="137">
        <f t="shared" si="106"/>
        <v>0</v>
      </c>
      <c r="DK116" s="137">
        <f t="shared" si="107"/>
        <v>0</v>
      </c>
      <c r="DL116" s="137">
        <f t="shared" si="108"/>
        <v>9.9999999999999995E-8</v>
      </c>
      <c r="DM116" s="137">
        <f t="shared" si="109"/>
        <v>0</v>
      </c>
      <c r="DN116" s="137"/>
      <c r="DO116" s="137">
        <f t="shared" si="110"/>
        <v>216</v>
      </c>
      <c r="DP116" s="137">
        <f t="shared" si="111"/>
        <v>1.8310457352883686E-5</v>
      </c>
      <c r="DQ116" s="32"/>
      <c r="DR116" s="64">
        <f t="shared" si="112"/>
        <v>216</v>
      </c>
      <c r="DS116" s="137">
        <f t="shared" si="118"/>
        <v>2.0000000000000002E-5</v>
      </c>
      <c r="DT116" s="137">
        <f t="shared" si="118"/>
        <v>0</v>
      </c>
      <c r="DU116" s="137">
        <f t="shared" si="118"/>
        <v>9.9139999999999992E-4</v>
      </c>
      <c r="DV116" s="137">
        <f t="shared" si="118"/>
        <v>0</v>
      </c>
      <c r="DW116" s="137">
        <f t="shared" si="118"/>
        <v>0</v>
      </c>
      <c r="DX116" s="137">
        <f t="shared" si="118"/>
        <v>9.9999999999999995E-8</v>
      </c>
      <c r="DY116" s="137">
        <f t="shared" si="118"/>
        <v>0</v>
      </c>
      <c r="DZ116" s="137"/>
      <c r="EA116" s="137">
        <f>ROUND(EM116 / EM$3, 7)</f>
        <v>0</v>
      </c>
      <c r="EB116" s="137">
        <f>ROUND(EN116 / EN$3, 7)</f>
        <v>5.9999999999999997E-7</v>
      </c>
      <c r="ED116" s="64">
        <f t="shared" si="113"/>
        <v>216</v>
      </c>
      <c r="EE116" s="137">
        <f>FC116 * EQ116</f>
        <v>1.8310457352883686E-5</v>
      </c>
      <c r="EF116" s="137">
        <f>FD116 * ER116</f>
        <v>0</v>
      </c>
      <c r="EG116" s="137">
        <f>FE116 * ES116</f>
        <v>1.0243106813410401E-3</v>
      </c>
      <c r="EH116" s="137">
        <f>FF116 * ET116</f>
        <v>0</v>
      </c>
      <c r="EI116" s="137">
        <f>FG116 * EU116</f>
        <v>0</v>
      </c>
      <c r="EJ116" s="137">
        <f>FH116 * EV116</f>
        <v>6.1935368957086843E-5</v>
      </c>
      <c r="EK116" s="137">
        <f>FI116 * EW116</f>
        <v>0</v>
      </c>
      <c r="EL116" s="137"/>
      <c r="EM116" s="137">
        <f>FJ116 * EY116</f>
        <v>5.8978552625951381E-7</v>
      </c>
      <c r="EN116" s="137">
        <f>FK116 * EZ116</f>
        <v>5.8886594461960969E-4</v>
      </c>
      <c r="EP116" s="64">
        <f t="shared" si="114"/>
        <v>216</v>
      </c>
      <c r="EQ116" s="131">
        <f>IFERROR('TLF GC - r0'!CQ116 / 'TLF GC - r0'!CP116, EQ117)</f>
        <v>0.39462192570870014</v>
      </c>
      <c r="ER116" s="131">
        <f>IFERROR('TLF GC - r0'!CS116 / 'TLF GC - r0'!CR116, ER117)</f>
        <v>0</v>
      </c>
      <c r="ES116" s="131">
        <f>IFERROR('TLF GC - r0'!CU116 / 'TLF GC - r0'!CT116, ES117)</f>
        <v>51.215534067052005</v>
      </c>
      <c r="ET116" s="131">
        <f>IFERROR('TLF GC - r0'!CW116 / 'TLF GC - r0'!CV116, ET117)</f>
        <v>0</v>
      </c>
      <c r="EU116" s="131">
        <f>IFERROR('TLF GC - r0'!CY116 / 'TLF GC - r0'!CX116, EU117)</f>
        <v>0</v>
      </c>
      <c r="EV116" s="131">
        <f>IFERROR('TLF GC - r0'!DA116 / 'TLF GC - r0'!CZ116, EV117)</f>
        <v>0.37857804985994403</v>
      </c>
      <c r="EW116" s="131">
        <f>IFERROR('TLF GC - r0'!DC116 / 'TLF GC - r0'!DB116, EW117)</f>
        <v>0</v>
      </c>
      <c r="EX116" s="131"/>
      <c r="EY116" s="131">
        <f>IFERROR('TLF GC - r0'!DE116 / 'TLF GC - r0'!DD116, EY117)</f>
        <v>4.5719808237171609E-2</v>
      </c>
      <c r="EZ116" s="131">
        <f>IFERROR('TLF GC - r0'!DG116 / 'TLF GC - r0'!DF116, EZ117)</f>
        <v>1.2311644252971141</v>
      </c>
      <c r="FB116" s="132">
        <f>'FF - r0'!A116</f>
        <v>216</v>
      </c>
      <c r="FC116" s="130">
        <f>'FF - r0'!B116</f>
        <v>4.6400000000000003E-5</v>
      </c>
      <c r="FD116" s="130">
        <f>'FF - r0'!C116</f>
        <v>0</v>
      </c>
      <c r="FE116" s="130">
        <f>'FF - r0'!D116</f>
        <v>2.0000000000000002E-5</v>
      </c>
      <c r="FF116" s="130">
        <f>'FF - r0'!E116</f>
        <v>0</v>
      </c>
      <c r="FG116" s="130">
        <f>'FF - r0'!F116</f>
        <v>0</v>
      </c>
      <c r="FH116" s="130">
        <f>'FF - r0'!G116</f>
        <v>1.6359999999999999E-4</v>
      </c>
      <c r="FI116" s="130">
        <f>'FF - r0'!H116</f>
        <v>0</v>
      </c>
      <c r="FJ116" s="130">
        <f>'FF - r0'!I116</f>
        <v>1.29E-5</v>
      </c>
      <c r="FK116" s="130">
        <f>'FF - r0'!J116</f>
        <v>4.7830000000000003E-4</v>
      </c>
      <c r="FL116" s="130">
        <f>'FF - r0'!K116</f>
        <v>2.0362000000000002E-3</v>
      </c>
    </row>
    <row r="117" spans="1:168" x14ac:dyDescent="0.45">
      <c r="A117" s="63">
        <f t="shared" si="99"/>
        <v>218</v>
      </c>
      <c r="B117" s="137">
        <f t="shared" si="100"/>
        <v>1.5800000000000001E-5</v>
      </c>
      <c r="C117" s="137">
        <f t="shared" si="77"/>
        <v>0</v>
      </c>
      <c r="D117" s="137">
        <f t="shared" si="78"/>
        <v>4.439E-4</v>
      </c>
      <c r="E117" s="137">
        <f t="shared" si="79"/>
        <v>0</v>
      </c>
      <c r="F117" s="137">
        <f t="shared" si="80"/>
        <v>0</v>
      </c>
      <c r="G117" s="137">
        <f t="shared" si="81"/>
        <v>9.9999999999999995E-8</v>
      </c>
      <c r="H117" s="137">
        <f t="shared" si="82"/>
        <v>0</v>
      </c>
      <c r="I117" s="138"/>
      <c r="J117" s="138">
        <f t="shared" si="83"/>
        <v>218</v>
      </c>
      <c r="K117" s="138">
        <f t="shared" si="84"/>
        <v>1.45E-5</v>
      </c>
      <c r="BX117" s="64">
        <f t="shared" si="101"/>
        <v>218</v>
      </c>
      <c r="BY117" s="122">
        <f>B117</f>
        <v>1.5800000000000001E-5</v>
      </c>
      <c r="BZ117" s="122">
        <f t="shared" si="119"/>
        <v>1.5800000000000001E-5</v>
      </c>
      <c r="CA117" s="122">
        <f t="shared" si="120"/>
        <v>4.1100000000000003E-5</v>
      </c>
      <c r="CB117" s="129">
        <f>C117</f>
        <v>0</v>
      </c>
      <c r="CC117" s="122">
        <f t="shared" si="121"/>
        <v>0</v>
      </c>
      <c r="CD117" s="122">
        <f t="shared" si="122"/>
        <v>0</v>
      </c>
      <c r="CE117" s="129">
        <f>D117</f>
        <v>4.439E-4</v>
      </c>
      <c r="CF117" s="122">
        <f t="shared" si="123"/>
        <v>4.439E-4</v>
      </c>
      <c r="CG117" s="122">
        <f t="shared" si="124"/>
        <v>1.9700000000000001E-5</v>
      </c>
      <c r="CH117" s="129">
        <f>E117</f>
        <v>0</v>
      </c>
      <c r="CI117" s="122">
        <f t="shared" si="125"/>
        <v>0</v>
      </c>
      <c r="CJ117" s="122">
        <f t="shared" si="126"/>
        <v>0</v>
      </c>
      <c r="CK117" s="129">
        <f>F117</f>
        <v>0</v>
      </c>
      <c r="CL117" s="122">
        <f t="shared" si="127"/>
        <v>0</v>
      </c>
      <c r="CM117" s="122">
        <f t="shared" si="128"/>
        <v>0</v>
      </c>
      <c r="CN117" s="129">
        <f>G117</f>
        <v>9.9999999999999995E-8</v>
      </c>
      <c r="CO117" s="122">
        <f t="shared" si="129"/>
        <v>9.9999999999999995E-8</v>
      </c>
      <c r="CP117" s="122">
        <f t="shared" si="130"/>
        <v>1.303E-4</v>
      </c>
      <c r="CQ117" s="129">
        <f>H117</f>
        <v>0</v>
      </c>
      <c r="CR117" s="122">
        <f t="shared" si="131"/>
        <v>0</v>
      </c>
      <c r="CS117" s="122">
        <f t="shared" si="132"/>
        <v>0</v>
      </c>
      <c r="CT117" s="141">
        <f>J117</f>
        <v>218</v>
      </c>
      <c r="CU117" s="122">
        <f t="shared" si="115"/>
        <v>0</v>
      </c>
      <c r="CV117" s="122">
        <f t="shared" si="116"/>
        <v>4.6329999999999999E-4</v>
      </c>
      <c r="CW117" s="141">
        <f>K117</f>
        <v>1.45E-5</v>
      </c>
      <c r="CX117" s="122">
        <f>B117</f>
        <v>1.5800000000000001E-5</v>
      </c>
      <c r="CY117" s="122">
        <f t="shared" si="117"/>
        <v>2.0070999999999999E-3</v>
      </c>
      <c r="DF117" s="64">
        <f t="shared" si="102"/>
        <v>218</v>
      </c>
      <c r="DG117" s="137">
        <f t="shared" si="103"/>
        <v>1.5800000000000001E-5</v>
      </c>
      <c r="DH117" s="137">
        <f t="shared" si="104"/>
        <v>0</v>
      </c>
      <c r="DI117" s="137">
        <f t="shared" si="105"/>
        <v>4.439E-4</v>
      </c>
      <c r="DJ117" s="137">
        <f t="shared" si="106"/>
        <v>0</v>
      </c>
      <c r="DK117" s="137">
        <f t="shared" si="107"/>
        <v>0</v>
      </c>
      <c r="DL117" s="137">
        <f t="shared" si="108"/>
        <v>9.9999999999999995E-8</v>
      </c>
      <c r="DM117" s="137">
        <f t="shared" si="109"/>
        <v>0</v>
      </c>
      <c r="DN117" s="137"/>
      <c r="DO117" s="137">
        <f t="shared" si="110"/>
        <v>218</v>
      </c>
      <c r="DP117" s="137">
        <f t="shared" si="111"/>
        <v>1.4482921770212777E-5</v>
      </c>
      <c r="DQ117" s="32"/>
      <c r="DR117" s="64">
        <f t="shared" si="112"/>
        <v>218</v>
      </c>
      <c r="DS117" s="137">
        <f t="shared" si="118"/>
        <v>1.5800000000000001E-5</v>
      </c>
      <c r="DT117" s="137">
        <f t="shared" si="118"/>
        <v>0</v>
      </c>
      <c r="DU117" s="137">
        <f t="shared" si="118"/>
        <v>4.439E-4</v>
      </c>
      <c r="DV117" s="137">
        <f t="shared" si="118"/>
        <v>0</v>
      </c>
      <c r="DW117" s="137">
        <f t="shared" si="118"/>
        <v>0</v>
      </c>
      <c r="DX117" s="137">
        <f t="shared" si="118"/>
        <v>9.9999999999999995E-8</v>
      </c>
      <c r="DY117" s="137">
        <f t="shared" si="118"/>
        <v>0</v>
      </c>
      <c r="DZ117" s="137"/>
      <c r="EA117" s="137">
        <f>ROUND(EM117 / EM$3, 7)</f>
        <v>0</v>
      </c>
      <c r="EB117" s="137">
        <f>ROUND(EN117 / EN$3, 7)</f>
        <v>3.9999999999999998E-7</v>
      </c>
      <c r="ED117" s="64">
        <f t="shared" si="113"/>
        <v>218</v>
      </c>
      <c r="EE117" s="137">
        <f>FC117 * EQ117</f>
        <v>1.4482921770212777E-5</v>
      </c>
      <c r="EF117" s="137">
        <f>FD117 * ER117</f>
        <v>0</v>
      </c>
      <c r="EG117" s="137">
        <f>FE117 * ES117</f>
        <v>4.5860784444280104E-4</v>
      </c>
      <c r="EH117" s="137">
        <f>FF117 * ET117</f>
        <v>0</v>
      </c>
      <c r="EI117" s="137">
        <f>FG117 * EU117</f>
        <v>0</v>
      </c>
      <c r="EJ117" s="137">
        <f>FH117 * EV117</f>
        <v>3.3897582775313905E-5</v>
      </c>
      <c r="EK117" s="137">
        <f>FI117 * EW117</f>
        <v>0</v>
      </c>
      <c r="EL117" s="137"/>
      <c r="EM117" s="137">
        <f>FJ117 * EY117</f>
        <v>7.0931688518795733E-7</v>
      </c>
      <c r="EN117" s="137">
        <f>FK117 * EZ117</f>
        <v>3.879961585464179E-4</v>
      </c>
      <c r="EP117" s="64">
        <f t="shared" si="114"/>
        <v>218</v>
      </c>
      <c r="EQ117" s="131">
        <f>IFERROR('TLF GC - r0'!CQ117 / 'TLF GC - r0'!CP117, EQ118)</f>
        <v>0.35238252482269528</v>
      </c>
      <c r="ER117" s="131">
        <f>IFERROR('TLF GC - r0'!CS117 / 'TLF GC - r0'!CR117, ER118)</f>
        <v>0</v>
      </c>
      <c r="ES117" s="131">
        <f>IFERROR('TLF GC - r0'!CU117 / 'TLF GC - r0'!CT117, ES118)</f>
        <v>23.279586012324923</v>
      </c>
      <c r="ET117" s="131">
        <f>IFERROR('TLF GC - r0'!CW117 / 'TLF GC - r0'!CV117, ET118)</f>
        <v>0</v>
      </c>
      <c r="EU117" s="131">
        <f>IFERROR('TLF GC - r0'!CY117 / 'TLF GC - r0'!CX117, EU118)</f>
        <v>0</v>
      </c>
      <c r="EV117" s="131">
        <f>IFERROR('TLF GC - r0'!DA117 / 'TLF GC - r0'!CZ117, EV118)</f>
        <v>0.26015028991031391</v>
      </c>
      <c r="EW117" s="131">
        <f>IFERROR('TLF GC - r0'!DC117 / 'TLF GC - r0'!DB117, EW118)</f>
        <v>0</v>
      </c>
      <c r="EX117" s="131"/>
      <c r="EY117" s="131">
        <f>IFERROR('TLF GC - r0'!DE117 / 'TLF GC - r0'!DD117, EY118)</f>
        <v>5.6745350815036587E-2</v>
      </c>
      <c r="EZ117" s="131">
        <f>IFERROR('TLF GC - r0'!DG117 / 'TLF GC - r0'!DF117, EZ118)</f>
        <v>0.83746203010234821</v>
      </c>
      <c r="FB117" s="132">
        <f>'FF - r0'!A117</f>
        <v>218</v>
      </c>
      <c r="FC117" s="130">
        <f>'FF - r0'!B117</f>
        <v>4.1100000000000003E-5</v>
      </c>
      <c r="FD117" s="130">
        <f>'FF - r0'!C117</f>
        <v>0</v>
      </c>
      <c r="FE117" s="130">
        <f>'FF - r0'!D117</f>
        <v>1.9700000000000001E-5</v>
      </c>
      <c r="FF117" s="130">
        <f>'FF - r0'!E117</f>
        <v>0</v>
      </c>
      <c r="FG117" s="130">
        <f>'FF - r0'!F117</f>
        <v>0</v>
      </c>
      <c r="FH117" s="130">
        <f>'FF - r0'!G117</f>
        <v>1.303E-4</v>
      </c>
      <c r="FI117" s="130">
        <f>'FF - r0'!H117</f>
        <v>0</v>
      </c>
      <c r="FJ117" s="130">
        <f>'FF - r0'!I117</f>
        <v>1.2500000000000001E-5</v>
      </c>
      <c r="FK117" s="130">
        <f>'FF - r0'!J117</f>
        <v>4.6329999999999999E-4</v>
      </c>
      <c r="FL117" s="130">
        <f>'FF - r0'!K117</f>
        <v>2.0070999999999999E-3</v>
      </c>
    </row>
    <row r="118" spans="1:168" x14ac:dyDescent="0.45">
      <c r="A118" s="63">
        <f t="shared" si="99"/>
        <v>220</v>
      </c>
      <c r="B118" s="137">
        <f t="shared" si="100"/>
        <v>1.2099999999999999E-5</v>
      </c>
      <c r="C118" s="137">
        <f t="shared" si="77"/>
        <v>0</v>
      </c>
      <c r="D118" s="137">
        <f t="shared" si="78"/>
        <v>2.9310000000000002E-4</v>
      </c>
      <c r="E118" s="137">
        <f t="shared" si="79"/>
        <v>0</v>
      </c>
      <c r="F118" s="137">
        <f t="shared" si="80"/>
        <v>0</v>
      </c>
      <c r="G118" s="137">
        <f t="shared" si="81"/>
        <v>0</v>
      </c>
      <c r="H118" s="137">
        <f t="shared" si="82"/>
        <v>0</v>
      </c>
      <c r="I118" s="138"/>
      <c r="J118" s="138">
        <f t="shared" si="83"/>
        <v>220</v>
      </c>
      <c r="K118" s="138">
        <f t="shared" si="84"/>
        <v>1.11E-5</v>
      </c>
      <c r="BX118" s="64">
        <f t="shared" si="101"/>
        <v>220</v>
      </c>
      <c r="BY118" s="122">
        <f>B118</f>
        <v>1.2099999999999999E-5</v>
      </c>
      <c r="BZ118" s="122">
        <f t="shared" si="119"/>
        <v>1.2099999999999999E-5</v>
      </c>
      <c r="CA118" s="122">
        <f t="shared" si="120"/>
        <v>3.4400000000000003E-5</v>
      </c>
      <c r="CB118" s="129">
        <f>C118</f>
        <v>0</v>
      </c>
      <c r="CC118" s="122">
        <f t="shared" si="121"/>
        <v>0</v>
      </c>
      <c r="CD118" s="122">
        <f t="shared" si="122"/>
        <v>0</v>
      </c>
      <c r="CE118" s="129">
        <f>D118</f>
        <v>2.9310000000000002E-4</v>
      </c>
      <c r="CF118" s="122">
        <f t="shared" si="123"/>
        <v>2.9310000000000002E-4</v>
      </c>
      <c r="CG118" s="122">
        <f t="shared" si="124"/>
        <v>1.95E-5</v>
      </c>
      <c r="CH118" s="129">
        <f>E118</f>
        <v>0</v>
      </c>
      <c r="CI118" s="122">
        <f t="shared" si="125"/>
        <v>0</v>
      </c>
      <c r="CJ118" s="122">
        <f t="shared" si="126"/>
        <v>0</v>
      </c>
      <c r="CK118" s="129">
        <f>F118</f>
        <v>0</v>
      </c>
      <c r="CL118" s="122">
        <f t="shared" si="127"/>
        <v>0</v>
      </c>
      <c r="CM118" s="122">
        <f t="shared" si="128"/>
        <v>0</v>
      </c>
      <c r="CN118" s="129">
        <f>G118</f>
        <v>0</v>
      </c>
      <c r="CO118" s="122">
        <f t="shared" si="129"/>
        <v>0</v>
      </c>
      <c r="CP118" s="122">
        <f t="shared" si="130"/>
        <v>9.7499999999999998E-5</v>
      </c>
      <c r="CQ118" s="129">
        <f>H118</f>
        <v>0</v>
      </c>
      <c r="CR118" s="122">
        <f t="shared" si="131"/>
        <v>0</v>
      </c>
      <c r="CS118" s="122">
        <f t="shared" si="132"/>
        <v>0</v>
      </c>
      <c r="CT118" s="141">
        <f>J118</f>
        <v>220</v>
      </c>
      <c r="CU118" s="122">
        <f t="shared" si="115"/>
        <v>0</v>
      </c>
      <c r="CV118" s="122">
        <f t="shared" si="116"/>
        <v>4.484E-4</v>
      </c>
      <c r="CW118" s="141">
        <f>K118</f>
        <v>1.11E-5</v>
      </c>
      <c r="CX118" s="122">
        <f>B118</f>
        <v>1.2099999999999999E-5</v>
      </c>
      <c r="CY118" s="122">
        <f t="shared" si="117"/>
        <v>1.9781E-3</v>
      </c>
      <c r="DF118" s="64">
        <f t="shared" si="102"/>
        <v>220</v>
      </c>
      <c r="DG118" s="137">
        <f t="shared" si="103"/>
        <v>1.2099999999999999E-5</v>
      </c>
      <c r="DH118" s="137">
        <f t="shared" si="104"/>
        <v>0</v>
      </c>
      <c r="DI118" s="137">
        <f t="shared" si="105"/>
        <v>2.9310000000000002E-4</v>
      </c>
      <c r="DJ118" s="137">
        <f t="shared" si="106"/>
        <v>0</v>
      </c>
      <c r="DK118" s="137">
        <f t="shared" si="107"/>
        <v>0</v>
      </c>
      <c r="DL118" s="137">
        <f t="shared" si="108"/>
        <v>0</v>
      </c>
      <c r="DM118" s="137">
        <f t="shared" si="109"/>
        <v>0</v>
      </c>
      <c r="DN118" s="137"/>
      <c r="DO118" s="137">
        <f t="shared" si="110"/>
        <v>220</v>
      </c>
      <c r="DP118" s="137">
        <f t="shared" si="111"/>
        <v>1.1058170493961519E-5</v>
      </c>
      <c r="DQ118" s="32"/>
      <c r="DR118" s="64">
        <f t="shared" si="112"/>
        <v>220</v>
      </c>
      <c r="DS118" s="137">
        <f t="shared" si="118"/>
        <v>1.2099999999999999E-5</v>
      </c>
      <c r="DT118" s="137">
        <f t="shared" si="118"/>
        <v>0</v>
      </c>
      <c r="DU118" s="137">
        <f t="shared" si="118"/>
        <v>2.9310000000000002E-4</v>
      </c>
      <c r="DV118" s="137">
        <f t="shared" si="118"/>
        <v>0</v>
      </c>
      <c r="DW118" s="137">
        <f t="shared" si="118"/>
        <v>0</v>
      </c>
      <c r="DX118" s="137">
        <f t="shared" si="118"/>
        <v>0</v>
      </c>
      <c r="DY118" s="137">
        <f t="shared" si="118"/>
        <v>0</v>
      </c>
      <c r="DZ118" s="137"/>
      <c r="EA118" s="137">
        <f>ROUND(EM118 / EM$3, 7)</f>
        <v>0</v>
      </c>
      <c r="EB118" s="137">
        <f>ROUND(EN118 / EN$3, 7)</f>
        <v>5.9999999999999997E-7</v>
      </c>
      <c r="ED118" s="64">
        <f t="shared" si="113"/>
        <v>220</v>
      </c>
      <c r="EE118" s="137">
        <f>FC118 * EQ118</f>
        <v>1.1058170493961519E-5</v>
      </c>
      <c r="EF118" s="137">
        <f>FD118 * ER118</f>
        <v>0</v>
      </c>
      <c r="EG118" s="137">
        <f>FE118 * ES118</f>
        <v>3.0278488866965366E-4</v>
      </c>
      <c r="EH118" s="137">
        <f>FF118 * ET118</f>
        <v>0</v>
      </c>
      <c r="EI118" s="137">
        <f>FG118 * EU118</f>
        <v>0</v>
      </c>
      <c r="EJ118" s="137">
        <f>FH118 * EV118</f>
        <v>2.1423844088435376E-5</v>
      </c>
      <c r="EK118" s="137">
        <f>FI118 * EW118</f>
        <v>0</v>
      </c>
      <c r="EL118" s="137"/>
      <c r="EM118" s="137">
        <f>FJ118 * EY118</f>
        <v>6.3353404091273134E-7</v>
      </c>
      <c r="EN118" s="137">
        <f>FK118 * EZ118</f>
        <v>5.9689664660394928E-4</v>
      </c>
      <c r="EP118" s="64">
        <f t="shared" si="114"/>
        <v>220</v>
      </c>
      <c r="EQ118" s="131">
        <f>IFERROR('TLF GC - r0'!CQ118 / 'TLF GC - r0'!CP118, EQ119)</f>
        <v>0.32145844459190459</v>
      </c>
      <c r="ER118" s="131">
        <f>IFERROR('TLF GC - r0'!CS118 / 'TLF GC - r0'!CR118, ER119)</f>
        <v>0</v>
      </c>
      <c r="ES118" s="131">
        <f>IFERROR('TLF GC - r0'!CU118 / 'TLF GC - r0'!CT118, ES119)</f>
        <v>15.527430188187369</v>
      </c>
      <c r="ET118" s="131">
        <f>IFERROR('TLF GC - r0'!CW118 / 'TLF GC - r0'!CV118, ET119)</f>
        <v>0</v>
      </c>
      <c r="EU118" s="131">
        <f>IFERROR('TLF GC - r0'!CY118 / 'TLF GC - r0'!CX118, EU119)</f>
        <v>0</v>
      </c>
      <c r="EV118" s="131">
        <f>IFERROR('TLF GC - r0'!DA118 / 'TLF GC - r0'!CZ118, EV119)</f>
        <v>0.21973173424036282</v>
      </c>
      <c r="EW118" s="131">
        <f>IFERROR('TLF GC - r0'!DC118 / 'TLF GC - r0'!DB118, EW119)</f>
        <v>0</v>
      </c>
      <c r="EX118" s="131"/>
      <c r="EY118" s="131">
        <f>IFERROR('TLF GC - r0'!DE118 / 'TLF GC - r0'!DD118, EY119)</f>
        <v>5.235818519939929E-2</v>
      </c>
      <c r="EZ118" s="131">
        <f>IFERROR('TLF GC - r0'!DG118 / 'TLF GC - r0'!DF118, EZ119)</f>
        <v>1.3311700414896281</v>
      </c>
      <c r="FB118" s="132">
        <f>'FF - r0'!A118</f>
        <v>220</v>
      </c>
      <c r="FC118" s="130">
        <f>'FF - r0'!B118</f>
        <v>3.4400000000000003E-5</v>
      </c>
      <c r="FD118" s="130">
        <f>'FF - r0'!C118</f>
        <v>0</v>
      </c>
      <c r="FE118" s="130">
        <f>'FF - r0'!D118</f>
        <v>1.95E-5</v>
      </c>
      <c r="FF118" s="130">
        <f>'FF - r0'!E118</f>
        <v>0</v>
      </c>
      <c r="FG118" s="130">
        <f>'FF - r0'!F118</f>
        <v>0</v>
      </c>
      <c r="FH118" s="130">
        <f>'FF - r0'!G118</f>
        <v>9.7499999999999998E-5</v>
      </c>
      <c r="FI118" s="130">
        <f>'FF - r0'!H118</f>
        <v>0</v>
      </c>
      <c r="FJ118" s="130">
        <f>'FF - r0'!I118</f>
        <v>1.2099999999999999E-5</v>
      </c>
      <c r="FK118" s="130">
        <f>'FF - r0'!J118</f>
        <v>4.484E-4</v>
      </c>
      <c r="FL118" s="130">
        <f>'FF - r0'!K118</f>
        <v>1.9781E-3</v>
      </c>
    </row>
    <row r="119" spans="1:168" x14ac:dyDescent="0.45">
      <c r="A119" s="63">
        <f t="shared" si="99"/>
        <v>222</v>
      </c>
      <c r="B119" s="137">
        <f t="shared" si="100"/>
        <v>7.7999999999999999E-6</v>
      </c>
      <c r="C119" s="137">
        <f t="shared" si="77"/>
        <v>0</v>
      </c>
      <c r="D119" s="137">
        <f t="shared" si="78"/>
        <v>5.6669999999999995E-4</v>
      </c>
      <c r="E119" s="137">
        <f t="shared" si="79"/>
        <v>0</v>
      </c>
      <c r="F119" s="137">
        <f t="shared" si="80"/>
        <v>0</v>
      </c>
      <c r="G119" s="137">
        <f t="shared" si="81"/>
        <v>0</v>
      </c>
      <c r="H119" s="137">
        <f t="shared" si="82"/>
        <v>0</v>
      </c>
      <c r="I119" s="138"/>
      <c r="J119" s="138">
        <f t="shared" si="83"/>
        <v>222</v>
      </c>
      <c r="K119" s="138">
        <f t="shared" si="84"/>
        <v>7.0999999999999998E-6</v>
      </c>
      <c r="BX119" s="64">
        <f t="shared" si="101"/>
        <v>222</v>
      </c>
      <c r="BY119" s="122">
        <f>B119</f>
        <v>7.7999999999999999E-6</v>
      </c>
      <c r="BZ119" s="122">
        <f t="shared" si="119"/>
        <v>7.7999999999999999E-6</v>
      </c>
      <c r="CA119" s="122">
        <f t="shared" si="120"/>
        <v>2.7900000000000001E-5</v>
      </c>
      <c r="CB119" s="129">
        <f>C119</f>
        <v>0</v>
      </c>
      <c r="CC119" s="122">
        <f t="shared" si="121"/>
        <v>0</v>
      </c>
      <c r="CD119" s="122">
        <f t="shared" si="122"/>
        <v>0</v>
      </c>
      <c r="CE119" s="129">
        <f>D119</f>
        <v>5.6669999999999995E-4</v>
      </c>
      <c r="CF119" s="122">
        <f t="shared" si="123"/>
        <v>5.6669999999999995E-4</v>
      </c>
      <c r="CG119" s="122">
        <f t="shared" si="124"/>
        <v>1.9199999999999999E-5</v>
      </c>
      <c r="CH119" s="129">
        <f>E119</f>
        <v>0</v>
      </c>
      <c r="CI119" s="122">
        <f t="shared" si="125"/>
        <v>0</v>
      </c>
      <c r="CJ119" s="122">
        <f t="shared" si="126"/>
        <v>0</v>
      </c>
      <c r="CK119" s="129">
        <f>F119</f>
        <v>0</v>
      </c>
      <c r="CL119" s="122">
        <f t="shared" si="127"/>
        <v>0</v>
      </c>
      <c r="CM119" s="122">
        <f t="shared" si="128"/>
        <v>0</v>
      </c>
      <c r="CN119" s="129">
        <f>G119</f>
        <v>0</v>
      </c>
      <c r="CO119" s="122">
        <f t="shared" si="129"/>
        <v>0</v>
      </c>
      <c r="CP119" s="122">
        <f t="shared" si="130"/>
        <v>6.4999999999999994E-5</v>
      </c>
      <c r="CQ119" s="129">
        <f>H119</f>
        <v>0</v>
      </c>
      <c r="CR119" s="122">
        <f t="shared" si="131"/>
        <v>0</v>
      </c>
      <c r="CS119" s="122">
        <f t="shared" si="132"/>
        <v>0</v>
      </c>
      <c r="CT119" s="141">
        <f>J119</f>
        <v>222</v>
      </c>
      <c r="CU119" s="122">
        <f t="shared" si="115"/>
        <v>0</v>
      </c>
      <c r="CV119" s="122">
        <f t="shared" si="116"/>
        <v>4.3350000000000002E-4</v>
      </c>
      <c r="CW119" s="141">
        <f>K119</f>
        <v>7.0999999999999998E-6</v>
      </c>
      <c r="CX119" s="122">
        <f>B119</f>
        <v>7.7999999999999999E-6</v>
      </c>
      <c r="CY119" s="122">
        <f t="shared" si="117"/>
        <v>1.949E-3</v>
      </c>
      <c r="DF119" s="64">
        <f t="shared" si="102"/>
        <v>222</v>
      </c>
      <c r="DG119" s="137">
        <f t="shared" si="103"/>
        <v>7.7999999999999999E-6</v>
      </c>
      <c r="DH119" s="137">
        <f t="shared" si="104"/>
        <v>0</v>
      </c>
      <c r="DI119" s="137">
        <f t="shared" si="105"/>
        <v>5.6669999999999995E-4</v>
      </c>
      <c r="DJ119" s="137">
        <f t="shared" si="106"/>
        <v>0</v>
      </c>
      <c r="DK119" s="137">
        <f t="shared" si="107"/>
        <v>0</v>
      </c>
      <c r="DL119" s="137">
        <f t="shared" si="108"/>
        <v>0</v>
      </c>
      <c r="DM119" s="137">
        <f t="shared" si="109"/>
        <v>0</v>
      </c>
      <c r="DN119" s="137"/>
      <c r="DO119" s="137">
        <f t="shared" si="110"/>
        <v>222</v>
      </c>
      <c r="DP119" s="137">
        <f t="shared" si="111"/>
        <v>7.1229600739920981E-6</v>
      </c>
      <c r="DQ119" s="32"/>
      <c r="DR119" s="64">
        <f t="shared" si="112"/>
        <v>222</v>
      </c>
      <c r="DS119" s="137">
        <f t="shared" si="118"/>
        <v>7.7999999999999999E-6</v>
      </c>
      <c r="DT119" s="137">
        <f t="shared" si="118"/>
        <v>0</v>
      </c>
      <c r="DU119" s="137">
        <f t="shared" si="118"/>
        <v>5.6669999999999995E-4</v>
      </c>
      <c r="DV119" s="137">
        <f t="shared" si="118"/>
        <v>0</v>
      </c>
      <c r="DW119" s="137">
        <f t="shared" si="118"/>
        <v>0</v>
      </c>
      <c r="DX119" s="137">
        <f t="shared" si="118"/>
        <v>0</v>
      </c>
      <c r="DY119" s="137">
        <f t="shared" si="118"/>
        <v>0</v>
      </c>
      <c r="DZ119" s="137"/>
      <c r="EA119" s="137">
        <f>ROUND(EM119 / EM$3, 7)</f>
        <v>0</v>
      </c>
      <c r="EB119" s="137">
        <f>ROUND(EN119 / EN$3, 7)</f>
        <v>3.9999999999999998E-7</v>
      </c>
      <c r="ED119" s="64">
        <f t="shared" si="113"/>
        <v>222</v>
      </c>
      <c r="EE119" s="137">
        <f>FC119 * EQ119</f>
        <v>7.1229600739920981E-6</v>
      </c>
      <c r="EF119" s="137">
        <f>FD119 * ER119</f>
        <v>0</v>
      </c>
      <c r="EG119" s="137">
        <f>FE119 * ES119</f>
        <v>5.8547528567172403E-4</v>
      </c>
      <c r="EH119" s="137">
        <f>FF119 * ET119</f>
        <v>0</v>
      </c>
      <c r="EI119" s="137">
        <f>FG119 * EU119</f>
        <v>0</v>
      </c>
      <c r="EJ119" s="137">
        <f>FH119 * EV119</f>
        <v>1.2856474858333333E-5</v>
      </c>
      <c r="EK119" s="137">
        <f>FI119 * EW119</f>
        <v>0</v>
      </c>
      <c r="EL119" s="137"/>
      <c r="EM119" s="137">
        <f>FJ119 * EY119</f>
        <v>4.5249897723707902E-7</v>
      </c>
      <c r="EN119" s="137">
        <f>FK119 * EZ119</f>
        <v>3.7472767174825901E-4</v>
      </c>
      <c r="EP119" s="64">
        <f t="shared" si="114"/>
        <v>222</v>
      </c>
      <c r="EQ119" s="131">
        <f>IFERROR('TLF GC - r0'!CQ119 / 'TLF GC - r0'!CP119, EQ120)</f>
        <v>0.25530322845849812</v>
      </c>
      <c r="ER119" s="131">
        <f>IFERROR('TLF GC - r0'!CS119 / 'TLF GC - r0'!CR119, ER120)</f>
        <v>0</v>
      </c>
      <c r="ES119" s="131">
        <f>IFERROR('TLF GC - r0'!CU119 / 'TLF GC - r0'!CT119, ES120)</f>
        <v>30.493504462068959</v>
      </c>
      <c r="ET119" s="131">
        <f>IFERROR('TLF GC - r0'!CW119 / 'TLF GC - r0'!CV119, ET120)</f>
        <v>0</v>
      </c>
      <c r="EU119" s="131">
        <f>IFERROR('TLF GC - r0'!CY119 / 'TLF GC - r0'!CX119, EU120)</f>
        <v>0</v>
      </c>
      <c r="EV119" s="131">
        <f>IFERROR('TLF GC - r0'!DA119 / 'TLF GC - r0'!CZ119, EV120)</f>
        <v>0.19779192089743591</v>
      </c>
      <c r="EW119" s="131">
        <f>IFERROR('TLF GC - r0'!DC119 / 'TLF GC - r0'!DB119, EW120)</f>
        <v>0</v>
      </c>
      <c r="EX119" s="131"/>
      <c r="EY119" s="131">
        <f>IFERROR('TLF GC - r0'!DE119 / 'TLF GC - r0'!DD119, EY120)</f>
        <v>3.9008532520437844E-2</v>
      </c>
      <c r="EZ119" s="131">
        <f>IFERROR('TLF GC - r0'!DG119 / 'TLF GC - r0'!DF119, EZ120)</f>
        <v>0.86442369492101268</v>
      </c>
      <c r="FB119" s="132">
        <f>'FF - r0'!A119</f>
        <v>222</v>
      </c>
      <c r="FC119" s="130">
        <f>'FF - r0'!B119</f>
        <v>2.7900000000000001E-5</v>
      </c>
      <c r="FD119" s="130">
        <f>'FF - r0'!C119</f>
        <v>0</v>
      </c>
      <c r="FE119" s="130">
        <f>'FF - r0'!D119</f>
        <v>1.9199999999999999E-5</v>
      </c>
      <c r="FF119" s="130">
        <f>'FF - r0'!E119</f>
        <v>0</v>
      </c>
      <c r="FG119" s="130">
        <f>'FF - r0'!F119</f>
        <v>0</v>
      </c>
      <c r="FH119" s="130">
        <f>'FF - r0'!G119</f>
        <v>6.4999999999999994E-5</v>
      </c>
      <c r="FI119" s="130">
        <f>'FF - r0'!H119</f>
        <v>0</v>
      </c>
      <c r="FJ119" s="130">
        <f>'FF - r0'!I119</f>
        <v>1.1600000000000001E-5</v>
      </c>
      <c r="FK119" s="130">
        <f>'FF - r0'!J119</f>
        <v>4.3350000000000002E-4</v>
      </c>
      <c r="FL119" s="130">
        <f>'FF - r0'!K119</f>
        <v>1.949E-3</v>
      </c>
    </row>
    <row r="120" spans="1:168" x14ac:dyDescent="0.45">
      <c r="A120" s="63">
        <f t="shared" si="99"/>
        <v>224</v>
      </c>
      <c r="B120" s="137">
        <f t="shared" si="100"/>
        <v>3.1E-6</v>
      </c>
      <c r="C120" s="137">
        <f t="shared" si="77"/>
        <v>0</v>
      </c>
      <c r="D120" s="137">
        <f t="shared" si="78"/>
        <v>5.9368400000000002E-2</v>
      </c>
      <c r="E120" s="137">
        <f t="shared" si="79"/>
        <v>0</v>
      </c>
      <c r="F120" s="137">
        <f t="shared" si="80"/>
        <v>0</v>
      </c>
      <c r="G120" s="137">
        <f t="shared" si="81"/>
        <v>0</v>
      </c>
      <c r="H120" s="137">
        <f t="shared" si="82"/>
        <v>0</v>
      </c>
      <c r="I120" s="138"/>
      <c r="J120" s="138">
        <f t="shared" si="83"/>
        <v>224</v>
      </c>
      <c r="K120" s="138">
        <f t="shared" si="84"/>
        <v>2.7999999999999999E-6</v>
      </c>
      <c r="BX120" s="64">
        <f t="shared" si="101"/>
        <v>224</v>
      </c>
      <c r="BY120" s="122">
        <f>B120</f>
        <v>3.1E-6</v>
      </c>
      <c r="BZ120" s="122">
        <f t="shared" si="119"/>
        <v>3.1E-6</v>
      </c>
      <c r="CA120" s="122">
        <f t="shared" si="120"/>
        <v>2.19E-5</v>
      </c>
      <c r="CB120" s="129">
        <f>C120</f>
        <v>0</v>
      </c>
      <c r="CC120" s="122">
        <f t="shared" si="121"/>
        <v>0</v>
      </c>
      <c r="CD120" s="122">
        <f t="shared" si="122"/>
        <v>0</v>
      </c>
      <c r="CE120" s="129">
        <f>D120</f>
        <v>5.9368400000000002E-2</v>
      </c>
      <c r="CF120" s="122">
        <f t="shared" si="123"/>
        <v>5.9368400000000002E-2</v>
      </c>
      <c r="CG120" s="122">
        <f t="shared" si="124"/>
        <v>1.8899999999999999E-5</v>
      </c>
      <c r="CH120" s="129">
        <f>E120</f>
        <v>0</v>
      </c>
      <c r="CI120" s="122">
        <f t="shared" si="125"/>
        <v>0</v>
      </c>
      <c r="CJ120" s="122">
        <f t="shared" si="126"/>
        <v>0</v>
      </c>
      <c r="CK120" s="129">
        <f>F120</f>
        <v>0</v>
      </c>
      <c r="CL120" s="122">
        <f t="shared" si="127"/>
        <v>0</v>
      </c>
      <c r="CM120" s="122">
        <f t="shared" si="128"/>
        <v>0</v>
      </c>
      <c r="CN120" s="129">
        <f>G120</f>
        <v>0</v>
      </c>
      <c r="CO120" s="122">
        <f t="shared" si="129"/>
        <v>0</v>
      </c>
      <c r="CP120" s="122">
        <f t="shared" si="130"/>
        <v>3.8999999999999999E-5</v>
      </c>
      <c r="CQ120" s="129">
        <f>H120</f>
        <v>0</v>
      </c>
      <c r="CR120" s="122">
        <f t="shared" si="131"/>
        <v>0</v>
      </c>
      <c r="CS120" s="122">
        <f t="shared" si="132"/>
        <v>0</v>
      </c>
      <c r="CT120" s="141">
        <f>J120</f>
        <v>224</v>
      </c>
      <c r="CU120" s="122">
        <f t="shared" si="115"/>
        <v>0</v>
      </c>
      <c r="CV120" s="122">
        <f t="shared" si="116"/>
        <v>4.1849999999999998E-4</v>
      </c>
      <c r="CW120" s="141">
        <f>K120</f>
        <v>2.7999999999999999E-6</v>
      </c>
      <c r="CX120" s="122">
        <f>B120</f>
        <v>3.1E-6</v>
      </c>
      <c r="CY120" s="122">
        <f t="shared" si="117"/>
        <v>1.9199E-3</v>
      </c>
      <c r="DF120" s="64">
        <f t="shared" si="102"/>
        <v>224</v>
      </c>
      <c r="DG120" s="137">
        <f t="shared" si="103"/>
        <v>3.1E-6</v>
      </c>
      <c r="DH120" s="137">
        <f t="shared" si="104"/>
        <v>0</v>
      </c>
      <c r="DI120" s="137">
        <f t="shared" si="105"/>
        <v>5.9368400000000002E-2</v>
      </c>
      <c r="DJ120" s="137">
        <f t="shared" si="106"/>
        <v>0</v>
      </c>
      <c r="DK120" s="137">
        <f t="shared" si="107"/>
        <v>0</v>
      </c>
      <c r="DL120" s="137">
        <f t="shared" si="108"/>
        <v>0</v>
      </c>
      <c r="DM120" s="137">
        <f t="shared" si="109"/>
        <v>0</v>
      </c>
      <c r="DN120" s="137"/>
      <c r="DO120" s="137">
        <f t="shared" si="110"/>
        <v>224</v>
      </c>
      <c r="DP120" s="137">
        <f t="shared" si="111"/>
        <v>2.8245978392971259E-6</v>
      </c>
      <c r="DQ120" s="32"/>
      <c r="DR120" s="64">
        <f t="shared" si="112"/>
        <v>224</v>
      </c>
      <c r="DS120" s="137">
        <f t="shared" si="118"/>
        <v>3.1E-6</v>
      </c>
      <c r="DT120" s="137">
        <f t="shared" si="118"/>
        <v>0</v>
      </c>
      <c r="DU120" s="137">
        <f t="shared" si="118"/>
        <v>5.9368400000000002E-2</v>
      </c>
      <c r="DV120" s="137">
        <f t="shared" si="118"/>
        <v>0</v>
      </c>
      <c r="DW120" s="137">
        <f t="shared" si="118"/>
        <v>0</v>
      </c>
      <c r="DX120" s="137">
        <f t="shared" si="118"/>
        <v>0</v>
      </c>
      <c r="DY120" s="137">
        <f t="shared" si="118"/>
        <v>0</v>
      </c>
      <c r="DZ120" s="137"/>
      <c r="EA120" s="137">
        <f>ROUND(EM120 / EM$3, 7)</f>
        <v>0</v>
      </c>
      <c r="EB120" s="137">
        <f>ROUND(EN120 / EN$3, 7)</f>
        <v>3.9999999999999998E-7</v>
      </c>
      <c r="ED120" s="64">
        <f t="shared" si="113"/>
        <v>224</v>
      </c>
      <c r="EE120" s="137">
        <f>FC120 * EQ120</f>
        <v>2.8245978392971259E-6</v>
      </c>
      <c r="EF120" s="137">
        <f>FD120 * ER120</f>
        <v>0</v>
      </c>
      <c r="EG120" s="137">
        <f>FE120 * ES120</f>
        <v>6.1336884881159973E-2</v>
      </c>
      <c r="EH120" s="137">
        <f>FF120 * ET120</f>
        <v>0</v>
      </c>
      <c r="EI120" s="137">
        <f>FG120 * EU120</f>
        <v>0</v>
      </c>
      <c r="EJ120" s="137">
        <f>FH120 * EV120</f>
        <v>3.9833223087147887E-6</v>
      </c>
      <c r="EK120" s="137">
        <f>FI120 * EW120</f>
        <v>0</v>
      </c>
      <c r="EL120" s="137"/>
      <c r="EM120" s="137">
        <f>FJ120 * EY120</f>
        <v>3.3510807951026277E-7</v>
      </c>
      <c r="EN120" s="137">
        <f>FK120 * EZ120</f>
        <v>3.9197716048464961E-4</v>
      </c>
      <c r="EP120" s="64">
        <f t="shared" si="114"/>
        <v>224</v>
      </c>
      <c r="EQ120" s="131">
        <f>IFERROR('TLF GC - r0'!CQ120 / 'TLF GC - r0'!CP120, EQ121)</f>
        <v>0.12897707028753999</v>
      </c>
      <c r="ER120" s="131">
        <f>IFERROR('TLF GC - r0'!CS120 / 'TLF GC - r0'!CR120, ER121)</f>
        <v>0</v>
      </c>
      <c r="ES120" s="131">
        <f>IFERROR('TLF GC - r0'!CU120 / 'TLF GC - r0'!CT120, ES121)</f>
        <v>3245.3378243999987</v>
      </c>
      <c r="ET120" s="131">
        <f>IFERROR('TLF GC - r0'!CW120 / 'TLF GC - r0'!CV120, ET121)</f>
        <v>0</v>
      </c>
      <c r="EU120" s="131">
        <f>IFERROR('TLF GC - r0'!CY120 / 'TLF GC - r0'!CX120, EU121)</f>
        <v>0</v>
      </c>
      <c r="EV120" s="131">
        <f>IFERROR('TLF GC - r0'!DA120 / 'TLF GC - r0'!CZ120, EV121)</f>
        <v>0.10213646945422536</v>
      </c>
      <c r="EW120" s="131">
        <f>IFERROR('TLF GC - r0'!DC120 / 'TLF GC - r0'!DB120, EW121)</f>
        <v>0</v>
      </c>
      <c r="EX120" s="131"/>
      <c r="EY120" s="131">
        <f>IFERROR('TLF GC - r0'!DE120 / 'TLF GC - r0'!DD120, EY121)</f>
        <v>2.9920364241987751E-2</v>
      </c>
      <c r="EZ120" s="131">
        <f>IFERROR('TLF GC - r0'!DG120 / 'TLF GC - r0'!DF120, EZ121)</f>
        <v>0.93662403938984373</v>
      </c>
      <c r="FB120" s="132">
        <f>'FF - r0'!A120</f>
        <v>224</v>
      </c>
      <c r="FC120" s="130">
        <f>'FF - r0'!B120</f>
        <v>2.19E-5</v>
      </c>
      <c r="FD120" s="130">
        <f>'FF - r0'!C120</f>
        <v>0</v>
      </c>
      <c r="FE120" s="130">
        <f>'FF - r0'!D120</f>
        <v>1.8899999999999999E-5</v>
      </c>
      <c r="FF120" s="130">
        <f>'FF - r0'!E120</f>
        <v>0</v>
      </c>
      <c r="FG120" s="130">
        <f>'FF - r0'!F120</f>
        <v>0</v>
      </c>
      <c r="FH120" s="130">
        <f>'FF - r0'!G120</f>
        <v>3.8999999999999999E-5</v>
      </c>
      <c r="FI120" s="130">
        <f>'FF - r0'!H120</f>
        <v>0</v>
      </c>
      <c r="FJ120" s="130">
        <f>'FF - r0'!I120</f>
        <v>1.1199999999999999E-5</v>
      </c>
      <c r="FK120" s="130">
        <f>'FF - r0'!J120</f>
        <v>4.1849999999999998E-4</v>
      </c>
      <c r="FL120" s="130">
        <f>'FF - r0'!K120</f>
        <v>1.9199E-3</v>
      </c>
    </row>
    <row r="121" spans="1:168" x14ac:dyDescent="0.45">
      <c r="A121" s="63">
        <f t="shared" si="99"/>
        <v>226</v>
      </c>
      <c r="B121" s="137">
        <f t="shared" si="100"/>
        <v>0</v>
      </c>
      <c r="C121" s="137">
        <f t="shared" si="77"/>
        <v>0</v>
      </c>
      <c r="D121" s="137">
        <f t="shared" si="78"/>
        <v>2.5219000000000001E-3</v>
      </c>
      <c r="E121" s="137">
        <f t="shared" si="79"/>
        <v>0</v>
      </c>
      <c r="F121" s="137">
        <f t="shared" si="80"/>
        <v>0</v>
      </c>
      <c r="G121" s="137">
        <f t="shared" si="81"/>
        <v>0</v>
      </c>
      <c r="H121" s="137">
        <f t="shared" si="82"/>
        <v>0</v>
      </c>
      <c r="I121" s="138"/>
      <c r="J121" s="138">
        <f t="shared" si="83"/>
        <v>226</v>
      </c>
      <c r="K121" s="138">
        <f t="shared" si="84"/>
        <v>0</v>
      </c>
      <c r="BX121" s="64">
        <f t="shared" si="101"/>
        <v>226</v>
      </c>
      <c r="BY121" s="122">
        <f>B121</f>
        <v>0</v>
      </c>
      <c r="BZ121" s="122">
        <f t="shared" si="119"/>
        <v>0</v>
      </c>
      <c r="CA121" s="122">
        <f t="shared" si="120"/>
        <v>1.6399999999999999E-5</v>
      </c>
      <c r="CB121" s="129">
        <f>C121</f>
        <v>0</v>
      </c>
      <c r="CC121" s="122">
        <f t="shared" si="121"/>
        <v>0</v>
      </c>
      <c r="CD121" s="122">
        <f t="shared" si="122"/>
        <v>0</v>
      </c>
      <c r="CE121" s="129">
        <f>D121</f>
        <v>2.5219000000000001E-3</v>
      </c>
      <c r="CF121" s="122">
        <f t="shared" si="123"/>
        <v>2.5219000000000001E-3</v>
      </c>
      <c r="CG121" s="122">
        <f t="shared" si="124"/>
        <v>1.8600000000000001E-5</v>
      </c>
      <c r="CH121" s="129">
        <f>E121</f>
        <v>0</v>
      </c>
      <c r="CI121" s="122">
        <f t="shared" si="125"/>
        <v>0</v>
      </c>
      <c r="CJ121" s="122">
        <f t="shared" si="126"/>
        <v>0</v>
      </c>
      <c r="CK121" s="129">
        <f>F121</f>
        <v>0</v>
      </c>
      <c r="CL121" s="122">
        <f t="shared" si="127"/>
        <v>0</v>
      </c>
      <c r="CM121" s="122">
        <f t="shared" si="128"/>
        <v>0</v>
      </c>
      <c r="CN121" s="129">
        <f>G121</f>
        <v>0</v>
      </c>
      <c r="CO121" s="122">
        <f t="shared" si="129"/>
        <v>0</v>
      </c>
      <c r="CP121" s="122">
        <f t="shared" si="130"/>
        <v>1.95E-5</v>
      </c>
      <c r="CQ121" s="129">
        <f>H121</f>
        <v>0</v>
      </c>
      <c r="CR121" s="122">
        <f t="shared" si="131"/>
        <v>0</v>
      </c>
      <c r="CS121" s="122">
        <f t="shared" si="132"/>
        <v>0</v>
      </c>
      <c r="CT121" s="141">
        <f>J121</f>
        <v>226</v>
      </c>
      <c r="CU121" s="122">
        <f t="shared" si="115"/>
        <v>0</v>
      </c>
      <c r="CV121" s="122">
        <f t="shared" si="116"/>
        <v>4.036E-4</v>
      </c>
      <c r="CW121" s="141">
        <f>K121</f>
        <v>0</v>
      </c>
      <c r="CX121" s="122">
        <f>B121</f>
        <v>0</v>
      </c>
      <c r="CY121" s="122">
        <f t="shared" si="117"/>
        <v>1.8908E-3</v>
      </c>
      <c r="DF121" s="64">
        <f t="shared" si="102"/>
        <v>226</v>
      </c>
      <c r="DG121" s="137">
        <f t="shared" si="103"/>
        <v>0</v>
      </c>
      <c r="DH121" s="137">
        <f t="shared" si="104"/>
        <v>0</v>
      </c>
      <c r="DI121" s="137">
        <f t="shared" si="105"/>
        <v>2.5219000000000001E-3</v>
      </c>
      <c r="DJ121" s="137">
        <f t="shared" si="106"/>
        <v>0</v>
      </c>
      <c r="DK121" s="137">
        <f t="shared" si="107"/>
        <v>0</v>
      </c>
      <c r="DL121" s="137">
        <f t="shared" si="108"/>
        <v>0</v>
      </c>
      <c r="DM121" s="137">
        <f t="shared" si="109"/>
        <v>0</v>
      </c>
      <c r="DN121" s="137"/>
      <c r="DO121" s="137">
        <f t="shared" si="110"/>
        <v>226</v>
      </c>
      <c r="DP121" s="137">
        <f t="shared" si="111"/>
        <v>0</v>
      </c>
      <c r="DQ121" s="32"/>
      <c r="DR121" s="64">
        <f t="shared" si="112"/>
        <v>226</v>
      </c>
      <c r="DS121" s="137">
        <f t="shared" si="118"/>
        <v>0</v>
      </c>
      <c r="DT121" s="137">
        <f t="shared" si="118"/>
        <v>0</v>
      </c>
      <c r="DU121" s="137">
        <f t="shared" si="118"/>
        <v>2.5219000000000001E-3</v>
      </c>
      <c r="DV121" s="137">
        <f t="shared" si="118"/>
        <v>0</v>
      </c>
      <c r="DW121" s="137">
        <f t="shared" si="118"/>
        <v>0</v>
      </c>
      <c r="DX121" s="137">
        <f t="shared" si="118"/>
        <v>0</v>
      </c>
      <c r="DY121" s="137">
        <f t="shared" si="118"/>
        <v>0</v>
      </c>
      <c r="DZ121" s="137"/>
      <c r="EA121" s="137">
        <f>ROUND(EM121 / EM$3, 7)</f>
        <v>0</v>
      </c>
      <c r="EB121" s="137">
        <f>ROUND(EN121 / EN$3, 7)</f>
        <v>1.9999999999999999E-7</v>
      </c>
      <c r="ED121" s="64">
        <f t="shared" si="113"/>
        <v>226</v>
      </c>
      <c r="EE121" s="137">
        <f>FC121 * EQ121</f>
        <v>0</v>
      </c>
      <c r="EF121" s="137">
        <f>FD121 * ER121</f>
        <v>0</v>
      </c>
      <c r="EG121" s="137">
        <f>FE121 * ES121</f>
        <v>2.6054884287789468E-3</v>
      </c>
      <c r="EH121" s="137">
        <f>FF121 * ET121</f>
        <v>0</v>
      </c>
      <c r="EI121" s="137">
        <f>FG121 * EU121</f>
        <v>0</v>
      </c>
      <c r="EJ121" s="137">
        <f>FH121 * EV121</f>
        <v>4.3833497856936417E-6</v>
      </c>
      <c r="EK121" s="137">
        <f>FI121 * EW121</f>
        <v>0</v>
      </c>
      <c r="EL121" s="137"/>
      <c r="EM121" s="137">
        <f>FJ121 * EY121</f>
        <v>3.8452137646829256E-7</v>
      </c>
      <c r="EN121" s="137">
        <f>FK121 * EZ121</f>
        <v>2.4510462012394374E-4</v>
      </c>
      <c r="EP121" s="64">
        <f t="shared" si="114"/>
        <v>226</v>
      </c>
      <c r="EQ121" s="131">
        <f>IFERROR('TLF GC - r0'!CQ121 / 'TLF GC - r0'!CP121, EQ122)</f>
        <v>0</v>
      </c>
      <c r="ER121" s="131">
        <f>IFERROR('TLF GC - r0'!CS121 / 'TLF GC - r0'!CR121, ER122)</f>
        <v>0</v>
      </c>
      <c r="ES121" s="131">
        <f>IFERROR('TLF GC - r0'!CU121 / 'TLF GC - r0'!CT121, ES122)</f>
        <v>140.08002305263153</v>
      </c>
      <c r="ET121" s="131">
        <f>IFERROR('TLF GC - r0'!CW121 / 'TLF GC - r0'!CV121, ET122)</f>
        <v>0</v>
      </c>
      <c r="EU121" s="131">
        <f>IFERROR('TLF GC - r0'!CY121 / 'TLF GC - r0'!CX121, EU122)</f>
        <v>0</v>
      </c>
      <c r="EV121" s="131">
        <f>IFERROR('TLF GC - r0'!DA121 / 'TLF GC - r0'!CZ121, EV122)</f>
        <v>0.22478716849710983</v>
      </c>
      <c r="EW121" s="131">
        <f>IFERROR('TLF GC - r0'!DC121 / 'TLF GC - r0'!DB121, EW122)</f>
        <v>0</v>
      </c>
      <c r="EX121" s="131"/>
      <c r="EY121" s="131">
        <f>IFERROR('TLF GC - r0'!DE121 / 'TLF GC - r0'!DD121, EY122)</f>
        <v>3.5603831154471535E-2</v>
      </c>
      <c r="EZ121" s="131">
        <f>IFERROR('TLF GC - r0'!DG121 / 'TLF GC - r0'!DF121, EZ122)</f>
        <v>0.60729588732394391</v>
      </c>
      <c r="FB121" s="132">
        <f>'FF - r0'!A121</f>
        <v>226</v>
      </c>
      <c r="FC121" s="130">
        <f>'FF - r0'!B121</f>
        <v>1.6399999999999999E-5</v>
      </c>
      <c r="FD121" s="130">
        <f>'FF - r0'!C121</f>
        <v>0</v>
      </c>
      <c r="FE121" s="130">
        <f>'FF - r0'!D121</f>
        <v>1.8600000000000001E-5</v>
      </c>
      <c r="FF121" s="130">
        <f>'FF - r0'!E121</f>
        <v>0</v>
      </c>
      <c r="FG121" s="130">
        <f>'FF - r0'!F121</f>
        <v>0</v>
      </c>
      <c r="FH121" s="130">
        <f>'FF - r0'!G121</f>
        <v>1.95E-5</v>
      </c>
      <c r="FI121" s="130">
        <f>'FF - r0'!H121</f>
        <v>0</v>
      </c>
      <c r="FJ121" s="130">
        <f>'FF - r0'!I121</f>
        <v>1.08E-5</v>
      </c>
      <c r="FK121" s="130">
        <f>'FF - r0'!J121</f>
        <v>4.036E-4</v>
      </c>
      <c r="FL121" s="130">
        <f>'FF - r0'!K121</f>
        <v>1.8908E-3</v>
      </c>
    </row>
    <row r="122" spans="1:168" x14ac:dyDescent="0.45">
      <c r="A122" s="63">
        <f t="shared" si="99"/>
        <v>228</v>
      </c>
      <c r="B122" s="137">
        <f t="shared" si="100"/>
        <v>0</v>
      </c>
      <c r="C122" s="137">
        <f t="shared" si="77"/>
        <v>0</v>
      </c>
      <c r="D122" s="137">
        <f t="shared" si="78"/>
        <v>2.4811999999999998E-3</v>
      </c>
      <c r="E122" s="137">
        <f t="shared" si="79"/>
        <v>0</v>
      </c>
      <c r="F122" s="137">
        <f t="shared" si="80"/>
        <v>0</v>
      </c>
      <c r="G122" s="137">
        <f t="shared" si="81"/>
        <v>0</v>
      </c>
      <c r="H122" s="137">
        <f t="shared" si="82"/>
        <v>0</v>
      </c>
      <c r="I122" s="138"/>
      <c r="J122" s="138">
        <f t="shared" si="83"/>
        <v>228</v>
      </c>
      <c r="K122" s="138">
        <f t="shared" si="84"/>
        <v>0</v>
      </c>
      <c r="BX122" s="64">
        <f t="shared" si="101"/>
        <v>228</v>
      </c>
      <c r="BY122" s="122">
        <f>B122</f>
        <v>0</v>
      </c>
      <c r="BZ122" s="122">
        <f t="shared" si="119"/>
        <v>0</v>
      </c>
      <c r="CA122" s="122">
        <f t="shared" si="120"/>
        <v>0</v>
      </c>
      <c r="CB122" s="129">
        <f>C122</f>
        <v>0</v>
      </c>
      <c r="CC122" s="122">
        <f t="shared" si="121"/>
        <v>0</v>
      </c>
      <c r="CD122" s="122">
        <f t="shared" si="122"/>
        <v>0</v>
      </c>
      <c r="CE122" s="129">
        <f>D122</f>
        <v>2.4811999999999998E-3</v>
      </c>
      <c r="CF122" s="122">
        <f t="shared" si="123"/>
        <v>2.4811999999999998E-3</v>
      </c>
      <c r="CG122" s="122">
        <f t="shared" si="124"/>
        <v>1.8300000000000001E-5</v>
      </c>
      <c r="CH122" s="129">
        <f>E122</f>
        <v>0</v>
      </c>
      <c r="CI122" s="122">
        <f t="shared" si="125"/>
        <v>0</v>
      </c>
      <c r="CJ122" s="122">
        <f t="shared" si="126"/>
        <v>0</v>
      </c>
      <c r="CK122" s="129">
        <f>F122</f>
        <v>0</v>
      </c>
      <c r="CL122" s="122">
        <f t="shared" si="127"/>
        <v>0</v>
      </c>
      <c r="CM122" s="122">
        <f t="shared" si="128"/>
        <v>0</v>
      </c>
      <c r="CN122" s="129">
        <f>G122</f>
        <v>0</v>
      </c>
      <c r="CO122" s="122">
        <f t="shared" si="129"/>
        <v>0</v>
      </c>
      <c r="CP122" s="122">
        <f t="shared" si="130"/>
        <v>6.4999999999999996E-6</v>
      </c>
      <c r="CQ122" s="129">
        <f>H122</f>
        <v>0</v>
      </c>
      <c r="CR122" s="122">
        <f t="shared" si="131"/>
        <v>0</v>
      </c>
      <c r="CS122" s="122">
        <f t="shared" si="132"/>
        <v>0</v>
      </c>
      <c r="CT122" s="141">
        <f>J122</f>
        <v>228</v>
      </c>
      <c r="CU122" s="122">
        <f t="shared" si="115"/>
        <v>0</v>
      </c>
      <c r="CV122" s="122">
        <f t="shared" si="116"/>
        <v>3.8860000000000001E-4</v>
      </c>
      <c r="CW122" s="141">
        <f>K122</f>
        <v>0</v>
      </c>
      <c r="CX122" s="122">
        <f>B122</f>
        <v>0</v>
      </c>
      <c r="CY122" s="122">
        <f t="shared" si="117"/>
        <v>1.8617E-3</v>
      </c>
      <c r="DF122" s="64">
        <f t="shared" si="102"/>
        <v>228</v>
      </c>
      <c r="DG122" s="137">
        <f t="shared" si="103"/>
        <v>0</v>
      </c>
      <c r="DH122" s="137">
        <f t="shared" si="104"/>
        <v>0</v>
      </c>
      <c r="DI122" s="137">
        <f t="shared" si="105"/>
        <v>2.4811999999999998E-3</v>
      </c>
      <c r="DJ122" s="137">
        <f t="shared" si="106"/>
        <v>0</v>
      </c>
      <c r="DK122" s="137">
        <f t="shared" si="107"/>
        <v>0</v>
      </c>
      <c r="DL122" s="137">
        <f t="shared" si="108"/>
        <v>0</v>
      </c>
      <c r="DM122" s="137">
        <f t="shared" si="109"/>
        <v>0</v>
      </c>
      <c r="DN122" s="137"/>
      <c r="DO122" s="137">
        <f t="shared" si="110"/>
        <v>228</v>
      </c>
      <c r="DP122" s="137">
        <f t="shared" si="111"/>
        <v>0</v>
      </c>
      <c r="DQ122" s="32"/>
      <c r="DR122" s="64">
        <f t="shared" si="112"/>
        <v>228</v>
      </c>
      <c r="DS122" s="137">
        <f t="shared" si="118"/>
        <v>0</v>
      </c>
      <c r="DT122" s="137">
        <f t="shared" si="118"/>
        <v>0</v>
      </c>
      <c r="DU122" s="137">
        <f t="shared" si="118"/>
        <v>2.4811999999999998E-3</v>
      </c>
      <c r="DV122" s="137">
        <f t="shared" si="118"/>
        <v>0</v>
      </c>
      <c r="DW122" s="137">
        <f t="shared" si="118"/>
        <v>0</v>
      </c>
      <c r="DX122" s="137">
        <f t="shared" si="118"/>
        <v>0</v>
      </c>
      <c r="DY122" s="137">
        <f t="shared" si="118"/>
        <v>0</v>
      </c>
      <c r="DZ122" s="137"/>
      <c r="EA122" s="137">
        <f>ROUND(EM122 / EM$3, 7)</f>
        <v>0</v>
      </c>
      <c r="EB122" s="137">
        <f>ROUND(EN122 / EN$3, 7)</f>
        <v>3.9999999999999998E-7</v>
      </c>
      <c r="ED122" s="64">
        <f t="shared" si="113"/>
        <v>228</v>
      </c>
      <c r="EE122" s="137">
        <f>FC122 * EQ122</f>
        <v>0</v>
      </c>
      <c r="EF122" s="137">
        <f>FD122 * ER122</f>
        <v>0</v>
      </c>
      <c r="EG122" s="137">
        <f>FE122 * ES122</f>
        <v>2.5634644218631574E-3</v>
      </c>
      <c r="EH122" s="137">
        <f>FF122 * ET122</f>
        <v>0</v>
      </c>
      <c r="EI122" s="137">
        <f>FG122 * EU122</f>
        <v>0</v>
      </c>
      <c r="EJ122" s="137">
        <f>FH122 * EV122</f>
        <v>5.4285883951965069E-7</v>
      </c>
      <c r="EK122" s="137">
        <f>FI122 * EW122</f>
        <v>0</v>
      </c>
      <c r="EL122" s="137"/>
      <c r="EM122" s="137">
        <f>FJ122 * EY122</f>
        <v>3.0073743211954862E-7</v>
      </c>
      <c r="EN122" s="137">
        <f>FK122 * EZ122</f>
        <v>4.355183809841743E-4</v>
      </c>
      <c r="EP122" s="64">
        <f t="shared" si="114"/>
        <v>228</v>
      </c>
      <c r="EQ122" s="131">
        <f>IFERROR('TLF GC - r0'!CQ122 / 'TLF GC - r0'!CP122, EQ123)</f>
        <v>0</v>
      </c>
      <c r="ER122" s="131">
        <f>IFERROR('TLF GC - r0'!CS122 / 'TLF GC - r0'!CR122, ER123)</f>
        <v>0</v>
      </c>
      <c r="ES122" s="131">
        <f>IFERROR('TLF GC - r0'!CU122 / 'TLF GC - r0'!CT122, ES123)</f>
        <v>140.08002305263153</v>
      </c>
      <c r="ET122" s="131">
        <f>IFERROR('TLF GC - r0'!CW122 / 'TLF GC - r0'!CV122, ET123)</f>
        <v>0</v>
      </c>
      <c r="EU122" s="131">
        <f>IFERROR('TLF GC - r0'!CY122 / 'TLF GC - r0'!CX122, EU123)</f>
        <v>0</v>
      </c>
      <c r="EV122" s="131">
        <f>IFERROR('TLF GC - r0'!DA122 / 'TLF GC - r0'!CZ122, EV123)</f>
        <v>8.3516744541484722E-2</v>
      </c>
      <c r="EW122" s="131">
        <f>IFERROR('TLF GC - r0'!DC122 / 'TLF GC - r0'!DB122, EW123)</f>
        <v>0</v>
      </c>
      <c r="EX122" s="131"/>
      <c r="EY122" s="131">
        <f>IFERROR('TLF GC - r0'!DE122 / 'TLF GC - r0'!DD122, EY123)</f>
        <v>2.8917060780725826E-2</v>
      </c>
      <c r="EZ122" s="131">
        <f>IFERROR('TLF GC - r0'!DG122 / 'TLF GC - r0'!DF122, EZ123)</f>
        <v>1.1207369556978237</v>
      </c>
      <c r="FB122" s="132">
        <f>'FF - r0'!A122</f>
        <v>228</v>
      </c>
      <c r="FC122" s="130">
        <f>'FF - r0'!B122</f>
        <v>0</v>
      </c>
      <c r="FD122" s="130">
        <f>'FF - r0'!C122</f>
        <v>0</v>
      </c>
      <c r="FE122" s="130">
        <f>'FF - r0'!D122</f>
        <v>1.8300000000000001E-5</v>
      </c>
      <c r="FF122" s="130">
        <f>'FF - r0'!E122</f>
        <v>0</v>
      </c>
      <c r="FG122" s="130">
        <f>'FF - r0'!F122</f>
        <v>0</v>
      </c>
      <c r="FH122" s="130">
        <f>'FF - r0'!G122</f>
        <v>6.4999999999999996E-6</v>
      </c>
      <c r="FI122" s="130">
        <f>'FF - r0'!H122</f>
        <v>0</v>
      </c>
      <c r="FJ122" s="130">
        <f>'FF - r0'!I122</f>
        <v>1.04E-5</v>
      </c>
      <c r="FK122" s="130">
        <f>'FF - r0'!J122</f>
        <v>3.8860000000000001E-4</v>
      </c>
      <c r="FL122" s="130">
        <f>'FF - r0'!K122</f>
        <v>1.8617E-3</v>
      </c>
    </row>
    <row r="123" spans="1:168" x14ac:dyDescent="0.45">
      <c r="A123" s="63">
        <f t="shared" si="99"/>
        <v>230</v>
      </c>
      <c r="B123" s="137">
        <f t="shared" si="100"/>
        <v>0</v>
      </c>
      <c r="C123" s="137">
        <f t="shared" si="77"/>
        <v>0</v>
      </c>
      <c r="D123" s="137">
        <f t="shared" si="78"/>
        <v>0</v>
      </c>
      <c r="E123" s="137">
        <f t="shared" si="79"/>
        <v>0</v>
      </c>
      <c r="F123" s="137">
        <f t="shared" si="80"/>
        <v>0</v>
      </c>
      <c r="G123" s="137">
        <f t="shared" si="81"/>
        <v>0</v>
      </c>
      <c r="H123" s="137">
        <f t="shared" si="82"/>
        <v>0</v>
      </c>
      <c r="I123" s="138"/>
      <c r="J123" s="138">
        <f t="shared" si="83"/>
        <v>230</v>
      </c>
      <c r="K123" s="138">
        <f t="shared" si="84"/>
        <v>0</v>
      </c>
      <c r="BX123" s="64">
        <f t="shared" si="101"/>
        <v>230</v>
      </c>
      <c r="BY123" s="122">
        <f>B123</f>
        <v>0</v>
      </c>
      <c r="BZ123" s="122">
        <f t="shared" si="119"/>
        <v>0</v>
      </c>
      <c r="CA123" s="122">
        <f t="shared" si="120"/>
        <v>0</v>
      </c>
      <c r="CB123" s="129">
        <f>C123</f>
        <v>0</v>
      </c>
      <c r="CC123" s="122">
        <f t="shared" si="121"/>
        <v>0</v>
      </c>
      <c r="CD123" s="122">
        <f t="shared" si="122"/>
        <v>0</v>
      </c>
      <c r="CE123" s="129">
        <f>D123</f>
        <v>0</v>
      </c>
      <c r="CF123" s="122">
        <f t="shared" si="123"/>
        <v>0</v>
      </c>
      <c r="CG123" s="122">
        <f t="shared" si="124"/>
        <v>1.8E-5</v>
      </c>
      <c r="CH123" s="129">
        <f>E123</f>
        <v>0</v>
      </c>
      <c r="CI123" s="122">
        <f t="shared" si="125"/>
        <v>0</v>
      </c>
      <c r="CJ123" s="122">
        <f t="shared" si="126"/>
        <v>0</v>
      </c>
      <c r="CK123" s="129">
        <f>F123</f>
        <v>0</v>
      </c>
      <c r="CL123" s="122">
        <f t="shared" si="127"/>
        <v>0</v>
      </c>
      <c r="CM123" s="122">
        <f t="shared" si="128"/>
        <v>0</v>
      </c>
      <c r="CN123" s="129">
        <f>G123</f>
        <v>0</v>
      </c>
      <c r="CO123" s="122">
        <f t="shared" si="129"/>
        <v>0</v>
      </c>
      <c r="CP123" s="122">
        <f t="shared" si="130"/>
        <v>0</v>
      </c>
      <c r="CQ123" s="129">
        <f>H123</f>
        <v>0</v>
      </c>
      <c r="CR123" s="122">
        <f t="shared" si="131"/>
        <v>0</v>
      </c>
      <c r="CS123" s="122">
        <f t="shared" si="132"/>
        <v>0</v>
      </c>
      <c r="CT123" s="141">
        <f>J123</f>
        <v>230</v>
      </c>
      <c r="CU123" s="122">
        <f t="shared" si="115"/>
        <v>0</v>
      </c>
      <c r="CV123" s="122">
        <f t="shared" si="116"/>
        <v>3.7369999999999998E-4</v>
      </c>
      <c r="CW123" s="141">
        <f>K123</f>
        <v>0</v>
      </c>
      <c r="CX123" s="122">
        <f>B123</f>
        <v>0</v>
      </c>
      <c r="CY123" s="122">
        <f t="shared" si="117"/>
        <v>1.8326E-3</v>
      </c>
      <c r="DF123" s="64">
        <f t="shared" si="102"/>
        <v>230</v>
      </c>
      <c r="DG123" s="137">
        <f t="shared" si="103"/>
        <v>0</v>
      </c>
      <c r="DH123" s="137">
        <f t="shared" si="104"/>
        <v>0</v>
      </c>
      <c r="DI123" s="137">
        <f t="shared" si="105"/>
        <v>0</v>
      </c>
      <c r="DJ123" s="137">
        <f t="shared" si="106"/>
        <v>0</v>
      </c>
      <c r="DK123" s="137">
        <f t="shared" si="107"/>
        <v>0</v>
      </c>
      <c r="DL123" s="137">
        <f t="shared" si="108"/>
        <v>0</v>
      </c>
      <c r="DM123" s="137">
        <f t="shared" si="109"/>
        <v>0</v>
      </c>
      <c r="DN123" s="137"/>
      <c r="DO123" s="137">
        <f t="shared" si="110"/>
        <v>230</v>
      </c>
      <c r="DP123" s="137">
        <f t="shared" si="111"/>
        <v>0</v>
      </c>
      <c r="DQ123" s="32"/>
      <c r="DR123" s="64">
        <f t="shared" si="112"/>
        <v>230</v>
      </c>
      <c r="DS123" s="137">
        <f t="shared" si="118"/>
        <v>0</v>
      </c>
      <c r="DT123" s="137">
        <f t="shared" si="118"/>
        <v>0</v>
      </c>
      <c r="DU123" s="137">
        <f t="shared" si="118"/>
        <v>0</v>
      </c>
      <c r="DV123" s="137">
        <f t="shared" si="118"/>
        <v>0</v>
      </c>
      <c r="DW123" s="137">
        <f t="shared" si="118"/>
        <v>0</v>
      </c>
      <c r="DX123" s="137">
        <f t="shared" si="118"/>
        <v>0</v>
      </c>
      <c r="DY123" s="137">
        <f t="shared" si="118"/>
        <v>0</v>
      </c>
      <c r="DZ123" s="137"/>
      <c r="EA123" s="137">
        <f>ROUND(EM123 / EM$3, 7)</f>
        <v>0</v>
      </c>
      <c r="EB123" s="137">
        <f>ROUND(EN123 / EN$3, 7)</f>
        <v>2.9999999999999999E-7</v>
      </c>
      <c r="ED123" s="64">
        <f t="shared" si="113"/>
        <v>230</v>
      </c>
      <c r="EE123" s="137">
        <f>FC123 * EQ123</f>
        <v>0</v>
      </c>
      <c r="EF123" s="137">
        <f>FD123 * ER123</f>
        <v>0</v>
      </c>
      <c r="EG123" s="137">
        <f>FE123 * ES123</f>
        <v>0</v>
      </c>
      <c r="EH123" s="137">
        <f>FF123 * ET123</f>
        <v>0</v>
      </c>
      <c r="EI123" s="137">
        <f>FG123 * EU123</f>
        <v>0</v>
      </c>
      <c r="EJ123" s="137">
        <f>FH123 * EV123</f>
        <v>0</v>
      </c>
      <c r="EK123" s="137">
        <f>FI123 * EW123</f>
        <v>0</v>
      </c>
      <c r="EL123" s="137"/>
      <c r="EM123" s="137">
        <f>FJ123 * EY123</f>
        <v>1.9421952433349849E-7</v>
      </c>
      <c r="EN123" s="137">
        <f>FK123 * EZ123</f>
        <v>2.926238171530748E-4</v>
      </c>
      <c r="EP123" s="64">
        <f t="shared" si="114"/>
        <v>230</v>
      </c>
      <c r="EQ123" s="131">
        <f>IFERROR('TLF GC - r0'!CQ123 / 'TLF GC - r0'!CP123, EQ124)</f>
        <v>0</v>
      </c>
      <c r="ER123" s="131">
        <f>IFERROR('TLF GC - r0'!CS123 / 'TLF GC - r0'!CR123, ER124)</f>
        <v>0</v>
      </c>
      <c r="ES123" s="131">
        <f>IFERROR('TLF GC - r0'!CU123 / 'TLF GC - r0'!CT123, ES124)</f>
        <v>0</v>
      </c>
      <c r="ET123" s="131">
        <f>IFERROR('TLF GC - r0'!CW123 / 'TLF GC - r0'!CV123, ET124)</f>
        <v>0</v>
      </c>
      <c r="EU123" s="131">
        <f>IFERROR('TLF GC - r0'!CY123 / 'TLF GC - r0'!CX123, EU124)</f>
        <v>0</v>
      </c>
      <c r="EV123" s="131">
        <f>IFERROR('TLF GC - r0'!DA123 / 'TLF GC - r0'!CZ123, EV124)</f>
        <v>0</v>
      </c>
      <c r="EW123" s="131">
        <f>IFERROR('TLF GC - r0'!DC123 / 'TLF GC - r0'!DB123, EW124)</f>
        <v>0</v>
      </c>
      <c r="EX123" s="131"/>
      <c r="EY123" s="131">
        <f>IFERROR('TLF GC - r0'!DE123 / 'TLF GC - r0'!DD123, EY124)</f>
        <v>1.9618133771060454E-2</v>
      </c>
      <c r="EZ123" s="131">
        <f>IFERROR('TLF GC - r0'!DG123 / 'TLF GC - r0'!DF123, EZ124)</f>
        <v>0.78304473415326414</v>
      </c>
      <c r="FB123" s="132">
        <f>'FF - r0'!A123</f>
        <v>230</v>
      </c>
      <c r="FC123" s="130">
        <f>'FF - r0'!B123</f>
        <v>0</v>
      </c>
      <c r="FD123" s="130">
        <f>'FF - r0'!C123</f>
        <v>0</v>
      </c>
      <c r="FE123" s="130">
        <f>'FF - r0'!D123</f>
        <v>1.8E-5</v>
      </c>
      <c r="FF123" s="130">
        <f>'FF - r0'!E123</f>
        <v>0</v>
      </c>
      <c r="FG123" s="130">
        <f>'FF - r0'!F123</f>
        <v>0</v>
      </c>
      <c r="FH123" s="130">
        <f>'FF - r0'!G123</f>
        <v>0</v>
      </c>
      <c r="FI123" s="130">
        <f>'FF - r0'!H123</f>
        <v>0</v>
      </c>
      <c r="FJ123" s="130">
        <f>'FF - r0'!I123</f>
        <v>9.9000000000000001E-6</v>
      </c>
      <c r="FK123" s="130">
        <f>'FF - r0'!J123</f>
        <v>3.7369999999999998E-4</v>
      </c>
      <c r="FL123" s="130">
        <f>'FF - r0'!K123</f>
        <v>1.8326E-3</v>
      </c>
    </row>
    <row r="124" spans="1:168" x14ac:dyDescent="0.45">
      <c r="A124" s="63">
        <f t="shared" si="99"/>
        <v>232</v>
      </c>
      <c r="B124" s="137">
        <f t="shared" si="100"/>
        <v>0</v>
      </c>
      <c r="C124" s="137">
        <f t="shared" si="77"/>
        <v>0</v>
      </c>
      <c r="D124" s="137">
        <f t="shared" si="78"/>
        <v>0</v>
      </c>
      <c r="E124" s="137">
        <f t="shared" si="79"/>
        <v>0</v>
      </c>
      <c r="F124" s="137">
        <f t="shared" si="80"/>
        <v>0</v>
      </c>
      <c r="G124" s="137">
        <f t="shared" si="81"/>
        <v>0</v>
      </c>
      <c r="H124" s="137">
        <f t="shared" si="82"/>
        <v>0</v>
      </c>
      <c r="I124" s="138"/>
      <c r="J124" s="138">
        <f t="shared" si="83"/>
        <v>232</v>
      </c>
      <c r="K124" s="138">
        <f t="shared" si="84"/>
        <v>0</v>
      </c>
      <c r="BX124" s="64">
        <f t="shared" si="101"/>
        <v>232</v>
      </c>
      <c r="BY124" s="122">
        <f>B124</f>
        <v>0</v>
      </c>
      <c r="BZ124" s="122">
        <f t="shared" si="119"/>
        <v>0</v>
      </c>
      <c r="CA124" s="122">
        <f t="shared" si="120"/>
        <v>0</v>
      </c>
      <c r="CB124" s="129">
        <f>C124</f>
        <v>0</v>
      </c>
      <c r="CC124" s="122">
        <f t="shared" si="121"/>
        <v>0</v>
      </c>
      <c r="CD124" s="122">
        <f t="shared" si="122"/>
        <v>0</v>
      </c>
      <c r="CE124" s="129">
        <f>D124</f>
        <v>0</v>
      </c>
      <c r="CF124" s="122">
        <f t="shared" si="123"/>
        <v>0</v>
      </c>
      <c r="CG124" s="122">
        <f t="shared" si="124"/>
        <v>1.77E-5</v>
      </c>
      <c r="CH124" s="129">
        <f>E124</f>
        <v>0</v>
      </c>
      <c r="CI124" s="122">
        <f t="shared" si="125"/>
        <v>0</v>
      </c>
      <c r="CJ124" s="122">
        <f t="shared" si="126"/>
        <v>0</v>
      </c>
      <c r="CK124" s="129">
        <f>F124</f>
        <v>0</v>
      </c>
      <c r="CL124" s="122">
        <f t="shared" si="127"/>
        <v>0</v>
      </c>
      <c r="CM124" s="122">
        <f t="shared" si="128"/>
        <v>0</v>
      </c>
      <c r="CN124" s="129">
        <f>G124</f>
        <v>0</v>
      </c>
      <c r="CO124" s="122">
        <f t="shared" si="129"/>
        <v>0</v>
      </c>
      <c r="CP124" s="122">
        <f t="shared" si="130"/>
        <v>0</v>
      </c>
      <c r="CQ124" s="129">
        <f>H124</f>
        <v>0</v>
      </c>
      <c r="CR124" s="122">
        <f t="shared" si="131"/>
        <v>0</v>
      </c>
      <c r="CS124" s="122">
        <f t="shared" si="132"/>
        <v>0</v>
      </c>
      <c r="CT124" s="141">
        <f>J124</f>
        <v>232</v>
      </c>
      <c r="CU124" s="122">
        <f t="shared" si="115"/>
        <v>0</v>
      </c>
      <c r="CV124" s="122">
        <f t="shared" si="116"/>
        <v>3.5869999999999999E-4</v>
      </c>
      <c r="CW124" s="141">
        <f>K124</f>
        <v>0</v>
      </c>
      <c r="CX124" s="122">
        <f>B124</f>
        <v>0</v>
      </c>
      <c r="CY124" s="122">
        <f t="shared" si="117"/>
        <v>1.8035E-3</v>
      </c>
      <c r="DF124" s="64">
        <f t="shared" si="102"/>
        <v>232</v>
      </c>
      <c r="DG124" s="137">
        <f t="shared" si="103"/>
        <v>0</v>
      </c>
      <c r="DH124" s="137">
        <f t="shared" si="104"/>
        <v>0</v>
      </c>
      <c r="DI124" s="137">
        <f t="shared" si="105"/>
        <v>0</v>
      </c>
      <c r="DJ124" s="137">
        <f t="shared" si="106"/>
        <v>0</v>
      </c>
      <c r="DK124" s="137">
        <f t="shared" si="107"/>
        <v>0</v>
      </c>
      <c r="DL124" s="137">
        <f t="shared" si="108"/>
        <v>0</v>
      </c>
      <c r="DM124" s="137">
        <f t="shared" si="109"/>
        <v>0</v>
      </c>
      <c r="DN124" s="137"/>
      <c r="DO124" s="137">
        <f t="shared" si="110"/>
        <v>232</v>
      </c>
      <c r="DP124" s="137">
        <f t="shared" si="111"/>
        <v>0</v>
      </c>
      <c r="DQ124" s="32"/>
      <c r="DR124" s="64">
        <f t="shared" si="112"/>
        <v>232</v>
      </c>
      <c r="DS124" s="137">
        <f t="shared" si="118"/>
        <v>0</v>
      </c>
      <c r="DT124" s="137">
        <f t="shared" si="118"/>
        <v>0</v>
      </c>
      <c r="DU124" s="137">
        <f t="shared" si="118"/>
        <v>0</v>
      </c>
      <c r="DV124" s="137">
        <f t="shared" si="118"/>
        <v>0</v>
      </c>
      <c r="DW124" s="137">
        <f t="shared" si="118"/>
        <v>0</v>
      </c>
      <c r="DX124" s="137">
        <f t="shared" si="118"/>
        <v>0</v>
      </c>
      <c r="DY124" s="137">
        <f t="shared" si="118"/>
        <v>0</v>
      </c>
      <c r="DZ124" s="137"/>
      <c r="EA124" s="137">
        <f>ROUND(EM124 / EM$3, 7)</f>
        <v>0</v>
      </c>
      <c r="EB124" s="137">
        <f>ROUND(EN124 / EN$3, 7)</f>
        <v>3.9999999999999998E-7</v>
      </c>
      <c r="ED124" s="64">
        <f t="shared" si="113"/>
        <v>232</v>
      </c>
      <c r="EE124" s="137">
        <f>FC124 * EQ124</f>
        <v>0</v>
      </c>
      <c r="EF124" s="137">
        <f>FD124 * ER124</f>
        <v>0</v>
      </c>
      <c r="EG124" s="137">
        <f>FE124 * ES124</f>
        <v>0</v>
      </c>
      <c r="EH124" s="137">
        <f>FF124 * ET124</f>
        <v>0</v>
      </c>
      <c r="EI124" s="137">
        <f>FG124 * EU124</f>
        <v>0</v>
      </c>
      <c r="EJ124" s="137">
        <f>FH124 * EV124</f>
        <v>0</v>
      </c>
      <c r="EK124" s="137">
        <f>FI124 * EW124</f>
        <v>0</v>
      </c>
      <c r="EL124" s="137"/>
      <c r="EM124" s="137">
        <f>FJ124 * EY124</f>
        <v>2.1292062949947549E-7</v>
      </c>
      <c r="EN124" s="137">
        <f>FK124 * EZ124</f>
        <v>4.1687706005470807E-4</v>
      </c>
      <c r="EP124" s="64">
        <f t="shared" si="114"/>
        <v>232</v>
      </c>
      <c r="EQ124" s="131">
        <f>IFERROR('TLF GC - r0'!CQ124 / 'TLF GC - r0'!CP124, EQ125)</f>
        <v>0</v>
      </c>
      <c r="ER124" s="131">
        <f>IFERROR('TLF GC - r0'!CS124 / 'TLF GC - r0'!CR124, ER125)</f>
        <v>0</v>
      </c>
      <c r="ES124" s="131">
        <f>IFERROR('TLF GC - r0'!CU124 / 'TLF GC - r0'!CT124, ES125)</f>
        <v>0</v>
      </c>
      <c r="ET124" s="131">
        <f>IFERROR('TLF GC - r0'!CW124 / 'TLF GC - r0'!CV124, ET125)</f>
        <v>0</v>
      </c>
      <c r="EU124" s="131">
        <f>IFERROR('TLF GC - r0'!CY124 / 'TLF GC - r0'!CX124, EU125)</f>
        <v>0</v>
      </c>
      <c r="EV124" s="131">
        <f>IFERROR('TLF GC - r0'!DA124 / 'TLF GC - r0'!CZ124, EV125)</f>
        <v>0</v>
      </c>
      <c r="EW124" s="131">
        <f>IFERROR('TLF GC - r0'!DC124 / 'TLF GC - r0'!DB124, EW125)</f>
        <v>0</v>
      </c>
      <c r="EX124" s="131"/>
      <c r="EY124" s="131">
        <f>IFERROR('TLF GC - r0'!DE124 / 'TLF GC - r0'!DD124, EY125)</f>
        <v>2.241269784205005E-2</v>
      </c>
      <c r="EZ124" s="131">
        <f>IFERROR('TLF GC - r0'!DG124 / 'TLF GC - r0'!DF124, EZ125)</f>
        <v>1.1621886257449348</v>
      </c>
      <c r="FB124" s="132">
        <f>'FF - r0'!A124</f>
        <v>232</v>
      </c>
      <c r="FC124" s="130">
        <f>'FF - r0'!B124</f>
        <v>0</v>
      </c>
      <c r="FD124" s="130">
        <f>'FF - r0'!C124</f>
        <v>0</v>
      </c>
      <c r="FE124" s="130">
        <f>'FF - r0'!D124</f>
        <v>1.77E-5</v>
      </c>
      <c r="FF124" s="130">
        <f>'FF - r0'!E124</f>
        <v>0</v>
      </c>
      <c r="FG124" s="130">
        <f>'FF - r0'!F124</f>
        <v>0</v>
      </c>
      <c r="FH124" s="130">
        <f>'FF - r0'!G124</f>
        <v>0</v>
      </c>
      <c r="FI124" s="130">
        <f>'FF - r0'!H124</f>
        <v>0</v>
      </c>
      <c r="FJ124" s="130">
        <f>'FF - r0'!I124</f>
        <v>9.5000000000000005E-6</v>
      </c>
      <c r="FK124" s="130">
        <f>'FF - r0'!J124</f>
        <v>3.5869999999999999E-4</v>
      </c>
      <c r="FL124" s="130">
        <f>'FF - r0'!K124</f>
        <v>1.8035E-3</v>
      </c>
    </row>
    <row r="125" spans="1:168" x14ac:dyDescent="0.45">
      <c r="A125" s="63">
        <f t="shared" si="99"/>
        <v>234</v>
      </c>
      <c r="B125" s="137">
        <f t="shared" si="100"/>
        <v>0</v>
      </c>
      <c r="C125" s="137">
        <f t="shared" si="77"/>
        <v>0</v>
      </c>
      <c r="D125" s="137">
        <f t="shared" si="78"/>
        <v>0</v>
      </c>
      <c r="E125" s="137">
        <f t="shared" si="79"/>
        <v>0</v>
      </c>
      <c r="F125" s="137">
        <f t="shared" si="80"/>
        <v>0</v>
      </c>
      <c r="G125" s="137">
        <f t="shared" si="81"/>
        <v>0</v>
      </c>
      <c r="H125" s="137">
        <f t="shared" si="82"/>
        <v>0</v>
      </c>
      <c r="I125" s="138"/>
      <c r="J125" s="138">
        <f t="shared" si="83"/>
        <v>234</v>
      </c>
      <c r="K125" s="138">
        <f t="shared" si="84"/>
        <v>0</v>
      </c>
      <c r="BX125" s="64">
        <f t="shared" si="101"/>
        <v>234</v>
      </c>
      <c r="BY125" s="122">
        <f>B125</f>
        <v>0</v>
      </c>
      <c r="BZ125" s="122">
        <f t="shared" si="119"/>
        <v>0</v>
      </c>
      <c r="CA125" s="122">
        <f t="shared" si="120"/>
        <v>0</v>
      </c>
      <c r="CB125" s="129">
        <f>C125</f>
        <v>0</v>
      </c>
      <c r="CC125" s="122">
        <f t="shared" si="121"/>
        <v>0</v>
      </c>
      <c r="CD125" s="122">
        <f t="shared" si="122"/>
        <v>0</v>
      </c>
      <c r="CE125" s="129">
        <f>D125</f>
        <v>0</v>
      </c>
      <c r="CF125" s="122">
        <f t="shared" si="123"/>
        <v>0</v>
      </c>
      <c r="CG125" s="122">
        <f t="shared" si="124"/>
        <v>1.7399999999999999E-5</v>
      </c>
      <c r="CH125" s="129">
        <f>E125</f>
        <v>0</v>
      </c>
      <c r="CI125" s="122">
        <f t="shared" si="125"/>
        <v>0</v>
      </c>
      <c r="CJ125" s="122">
        <f t="shared" si="126"/>
        <v>0</v>
      </c>
      <c r="CK125" s="129">
        <f>F125</f>
        <v>0</v>
      </c>
      <c r="CL125" s="122">
        <f t="shared" si="127"/>
        <v>0</v>
      </c>
      <c r="CM125" s="122">
        <f t="shared" si="128"/>
        <v>0</v>
      </c>
      <c r="CN125" s="129">
        <f>G125</f>
        <v>0</v>
      </c>
      <c r="CO125" s="122">
        <f t="shared" si="129"/>
        <v>0</v>
      </c>
      <c r="CP125" s="122">
        <f t="shared" si="130"/>
        <v>0</v>
      </c>
      <c r="CQ125" s="129">
        <f>H125</f>
        <v>0</v>
      </c>
      <c r="CR125" s="122">
        <f t="shared" si="131"/>
        <v>0</v>
      </c>
      <c r="CS125" s="122">
        <f t="shared" si="132"/>
        <v>0</v>
      </c>
      <c r="CT125" s="141">
        <f>J125</f>
        <v>234</v>
      </c>
      <c r="CU125" s="122">
        <f t="shared" si="115"/>
        <v>0</v>
      </c>
      <c r="CV125" s="122">
        <f t="shared" si="116"/>
        <v>3.4380000000000001E-4</v>
      </c>
      <c r="CW125" s="141">
        <f>K125</f>
        <v>0</v>
      </c>
      <c r="CX125" s="122">
        <f>B125</f>
        <v>0</v>
      </c>
      <c r="CY125" s="122">
        <f t="shared" si="117"/>
        <v>1.7744E-3</v>
      </c>
      <c r="DF125" s="64">
        <f t="shared" si="102"/>
        <v>234</v>
      </c>
      <c r="DG125" s="137">
        <f t="shared" si="103"/>
        <v>0</v>
      </c>
      <c r="DH125" s="137">
        <f t="shared" si="104"/>
        <v>0</v>
      </c>
      <c r="DI125" s="137">
        <f t="shared" si="105"/>
        <v>0</v>
      </c>
      <c r="DJ125" s="137">
        <f t="shared" si="106"/>
        <v>0</v>
      </c>
      <c r="DK125" s="137">
        <f t="shared" si="107"/>
        <v>0</v>
      </c>
      <c r="DL125" s="137">
        <f t="shared" si="108"/>
        <v>0</v>
      </c>
      <c r="DM125" s="137">
        <f t="shared" si="109"/>
        <v>0</v>
      </c>
      <c r="DN125" s="137"/>
      <c r="DO125" s="137">
        <f t="shared" si="110"/>
        <v>234</v>
      </c>
      <c r="DP125" s="137">
        <f t="shared" si="111"/>
        <v>0</v>
      </c>
      <c r="DQ125" s="32"/>
      <c r="DR125" s="64">
        <f t="shared" si="112"/>
        <v>234</v>
      </c>
      <c r="DS125" s="137">
        <f t="shared" si="118"/>
        <v>0</v>
      </c>
      <c r="DT125" s="137">
        <f t="shared" si="118"/>
        <v>0</v>
      </c>
      <c r="DU125" s="137">
        <f t="shared" si="118"/>
        <v>0</v>
      </c>
      <c r="DV125" s="137">
        <f t="shared" si="118"/>
        <v>0</v>
      </c>
      <c r="DW125" s="137">
        <f t="shared" si="118"/>
        <v>0</v>
      </c>
      <c r="DX125" s="137">
        <f t="shared" si="118"/>
        <v>0</v>
      </c>
      <c r="DY125" s="137">
        <f t="shared" si="118"/>
        <v>0</v>
      </c>
      <c r="DZ125" s="137"/>
      <c r="EA125" s="137">
        <f>ROUND(EM125 / EM$3, 7)</f>
        <v>0</v>
      </c>
      <c r="EB125" s="137">
        <f>ROUND(EN125 / EN$3, 7)</f>
        <v>2.9999999999999999E-7</v>
      </c>
      <c r="ED125" s="64">
        <f t="shared" si="113"/>
        <v>234</v>
      </c>
      <c r="EE125" s="137">
        <f>FC125 * EQ125</f>
        <v>0</v>
      </c>
      <c r="EF125" s="137">
        <f>FD125 * ER125</f>
        <v>0</v>
      </c>
      <c r="EG125" s="137">
        <f>FE125 * ES125</f>
        <v>0</v>
      </c>
      <c r="EH125" s="137">
        <f>FF125 * ET125</f>
        <v>0</v>
      </c>
      <c r="EI125" s="137">
        <f>FG125 * EU125</f>
        <v>0</v>
      </c>
      <c r="EJ125" s="137">
        <f>FH125 * EV125</f>
        <v>0</v>
      </c>
      <c r="EK125" s="137">
        <f>FI125 * EW125</f>
        <v>0</v>
      </c>
      <c r="EL125" s="137"/>
      <c r="EM125" s="137">
        <f>FJ125 * EY125</f>
        <v>1.8929168543815569E-7</v>
      </c>
      <c r="EN125" s="137">
        <f>FK125 * EZ125</f>
        <v>3.2959775642481048E-4</v>
      </c>
      <c r="EP125" s="64">
        <f t="shared" si="114"/>
        <v>234</v>
      </c>
      <c r="EQ125" s="131">
        <f>IFERROR('TLF GC - r0'!CQ125 / 'TLF GC - r0'!CP125, EQ126)</f>
        <v>0</v>
      </c>
      <c r="ER125" s="131">
        <f>IFERROR('TLF GC - r0'!CS125 / 'TLF GC - r0'!CR125, ER126)</f>
        <v>0</v>
      </c>
      <c r="ES125" s="131">
        <f>IFERROR('TLF GC - r0'!CU125 / 'TLF GC - r0'!CT125, ES126)</f>
        <v>0</v>
      </c>
      <c r="ET125" s="131">
        <f>IFERROR('TLF GC - r0'!CW125 / 'TLF GC - r0'!CV125, ET126)</f>
        <v>0</v>
      </c>
      <c r="EU125" s="131">
        <f>IFERROR('TLF GC - r0'!CY125 / 'TLF GC - r0'!CX125, EU126)</f>
        <v>0</v>
      </c>
      <c r="EV125" s="131">
        <f>IFERROR('TLF GC - r0'!DA125 / 'TLF GC - r0'!CZ125, EV126)</f>
        <v>0</v>
      </c>
      <c r="EW125" s="131">
        <f>IFERROR('TLF GC - r0'!DC125 / 'TLF GC - r0'!DB125, EW126)</f>
        <v>0</v>
      </c>
      <c r="EX125" s="131"/>
      <c r="EY125" s="131">
        <f>IFERROR('TLF GC - r0'!DE125 / 'TLF GC - r0'!DD125, EY126)</f>
        <v>2.0801284114083045E-2</v>
      </c>
      <c r="EZ125" s="131">
        <f>IFERROR('TLF GC - r0'!DG125 / 'TLF GC - r0'!DF125, EZ126)</f>
        <v>0.95869039099712172</v>
      </c>
      <c r="FB125" s="132">
        <f>'FF - r0'!A125</f>
        <v>234</v>
      </c>
      <c r="FC125" s="130">
        <f>'FF - r0'!B125</f>
        <v>0</v>
      </c>
      <c r="FD125" s="130">
        <f>'FF - r0'!C125</f>
        <v>0</v>
      </c>
      <c r="FE125" s="130">
        <f>'FF - r0'!D125</f>
        <v>1.7399999999999999E-5</v>
      </c>
      <c r="FF125" s="130">
        <f>'FF - r0'!E125</f>
        <v>0</v>
      </c>
      <c r="FG125" s="130">
        <f>'FF - r0'!F125</f>
        <v>0</v>
      </c>
      <c r="FH125" s="130">
        <f>'FF - r0'!G125</f>
        <v>0</v>
      </c>
      <c r="FI125" s="130">
        <f>'FF - r0'!H125</f>
        <v>0</v>
      </c>
      <c r="FJ125" s="130">
        <f>'FF - r0'!I125</f>
        <v>9.0999999999999993E-6</v>
      </c>
      <c r="FK125" s="130">
        <f>'FF - r0'!J125</f>
        <v>3.4380000000000001E-4</v>
      </c>
      <c r="FL125" s="130">
        <f>'FF - r0'!K125</f>
        <v>1.7744E-3</v>
      </c>
    </row>
    <row r="126" spans="1:168" x14ac:dyDescent="0.45">
      <c r="A126" s="63">
        <f t="shared" si="99"/>
        <v>236</v>
      </c>
      <c r="B126" s="137">
        <f t="shared" si="100"/>
        <v>0</v>
      </c>
      <c r="C126" s="137">
        <f t="shared" si="77"/>
        <v>0</v>
      </c>
      <c r="D126" s="137">
        <f t="shared" si="78"/>
        <v>0</v>
      </c>
      <c r="E126" s="137">
        <f t="shared" si="79"/>
        <v>0</v>
      </c>
      <c r="F126" s="137">
        <f t="shared" si="80"/>
        <v>0</v>
      </c>
      <c r="G126" s="137">
        <f t="shared" si="81"/>
        <v>0</v>
      </c>
      <c r="H126" s="137">
        <f t="shared" si="82"/>
        <v>0</v>
      </c>
      <c r="I126" s="138"/>
      <c r="J126" s="138">
        <f t="shared" si="83"/>
        <v>236</v>
      </c>
      <c r="K126" s="138">
        <f t="shared" si="84"/>
        <v>0</v>
      </c>
      <c r="BX126" s="64">
        <f t="shared" si="101"/>
        <v>236</v>
      </c>
      <c r="BY126" s="122">
        <f>B126</f>
        <v>0</v>
      </c>
      <c r="BZ126" s="122">
        <f t="shared" si="119"/>
        <v>0</v>
      </c>
      <c r="CA126" s="122">
        <f t="shared" si="120"/>
        <v>0</v>
      </c>
      <c r="CB126" s="129">
        <f>C126</f>
        <v>0</v>
      </c>
      <c r="CC126" s="122">
        <f t="shared" si="121"/>
        <v>0</v>
      </c>
      <c r="CD126" s="122">
        <f t="shared" si="122"/>
        <v>0</v>
      </c>
      <c r="CE126" s="129">
        <f>D126</f>
        <v>0</v>
      </c>
      <c r="CF126" s="122">
        <f t="shared" si="123"/>
        <v>0</v>
      </c>
      <c r="CG126" s="122">
        <f t="shared" si="124"/>
        <v>1.7200000000000001E-5</v>
      </c>
      <c r="CH126" s="129">
        <f>E126</f>
        <v>0</v>
      </c>
      <c r="CI126" s="122">
        <f t="shared" si="125"/>
        <v>0</v>
      </c>
      <c r="CJ126" s="122">
        <f t="shared" si="126"/>
        <v>0</v>
      </c>
      <c r="CK126" s="129">
        <f>F126</f>
        <v>0</v>
      </c>
      <c r="CL126" s="122">
        <f t="shared" si="127"/>
        <v>0</v>
      </c>
      <c r="CM126" s="122">
        <f t="shared" si="128"/>
        <v>0</v>
      </c>
      <c r="CN126" s="129">
        <f>G126</f>
        <v>0</v>
      </c>
      <c r="CO126" s="122">
        <f t="shared" si="129"/>
        <v>0</v>
      </c>
      <c r="CP126" s="122">
        <f t="shared" si="130"/>
        <v>0</v>
      </c>
      <c r="CQ126" s="129">
        <f>H126</f>
        <v>0</v>
      </c>
      <c r="CR126" s="122">
        <f t="shared" si="131"/>
        <v>0</v>
      </c>
      <c r="CS126" s="122">
        <f t="shared" si="132"/>
        <v>0</v>
      </c>
      <c r="CT126" s="141">
        <f>J126</f>
        <v>236</v>
      </c>
      <c r="CU126" s="122">
        <f t="shared" si="115"/>
        <v>0</v>
      </c>
      <c r="CV126" s="122">
        <f t="shared" si="116"/>
        <v>3.2880000000000002E-4</v>
      </c>
      <c r="CW126" s="141">
        <f>K126</f>
        <v>0</v>
      </c>
      <c r="CX126" s="122">
        <f>B126</f>
        <v>0</v>
      </c>
      <c r="CY126" s="122">
        <f t="shared" si="117"/>
        <v>1.7453E-3</v>
      </c>
      <c r="DF126" s="64">
        <f t="shared" si="102"/>
        <v>236</v>
      </c>
      <c r="DG126" s="137">
        <f t="shared" si="103"/>
        <v>0</v>
      </c>
      <c r="DH126" s="137">
        <f t="shared" si="104"/>
        <v>0</v>
      </c>
      <c r="DI126" s="137">
        <f t="shared" si="105"/>
        <v>0</v>
      </c>
      <c r="DJ126" s="137">
        <f t="shared" si="106"/>
        <v>0</v>
      </c>
      <c r="DK126" s="137">
        <f t="shared" si="107"/>
        <v>0</v>
      </c>
      <c r="DL126" s="137">
        <f t="shared" si="108"/>
        <v>0</v>
      </c>
      <c r="DM126" s="137">
        <f t="shared" si="109"/>
        <v>0</v>
      </c>
      <c r="DN126" s="137"/>
      <c r="DO126" s="137">
        <f t="shared" si="110"/>
        <v>236</v>
      </c>
      <c r="DP126" s="137">
        <f t="shared" si="111"/>
        <v>0</v>
      </c>
      <c r="DQ126" s="32"/>
      <c r="DR126" s="64">
        <f t="shared" si="112"/>
        <v>236</v>
      </c>
      <c r="DS126" s="137">
        <f t="shared" si="118"/>
        <v>0</v>
      </c>
      <c r="DT126" s="137">
        <f t="shared" si="118"/>
        <v>0</v>
      </c>
      <c r="DU126" s="137">
        <f t="shared" si="118"/>
        <v>0</v>
      </c>
      <c r="DV126" s="137">
        <f t="shared" si="118"/>
        <v>0</v>
      </c>
      <c r="DW126" s="137">
        <f t="shared" si="118"/>
        <v>0</v>
      </c>
      <c r="DX126" s="137">
        <f t="shared" si="118"/>
        <v>0</v>
      </c>
      <c r="DY126" s="137">
        <f t="shared" si="118"/>
        <v>0</v>
      </c>
      <c r="DZ126" s="137"/>
      <c r="EA126" s="137">
        <f>ROUND(EM126 / EM$3, 7)</f>
        <v>0</v>
      </c>
      <c r="EB126" s="137">
        <f>ROUND(EN126 / EN$3, 7)</f>
        <v>2.9999999999999999E-7</v>
      </c>
      <c r="ED126" s="64">
        <f t="shared" si="113"/>
        <v>236</v>
      </c>
      <c r="EE126" s="137">
        <f>FC126 * EQ126</f>
        <v>0</v>
      </c>
      <c r="EF126" s="137">
        <f>FD126 * ER126</f>
        <v>0</v>
      </c>
      <c r="EG126" s="137">
        <f>FE126 * ES126</f>
        <v>0</v>
      </c>
      <c r="EH126" s="137">
        <f>FF126 * ET126</f>
        <v>0</v>
      </c>
      <c r="EI126" s="137">
        <f>FG126 * EU126</f>
        <v>0</v>
      </c>
      <c r="EJ126" s="137">
        <f>FH126 * EV126</f>
        <v>0</v>
      </c>
      <c r="EK126" s="137">
        <f>FI126 * EW126</f>
        <v>0</v>
      </c>
      <c r="EL126" s="137"/>
      <c r="EM126" s="137">
        <f>FJ126 * EY126</f>
        <v>1.8582853677377886E-7</v>
      </c>
      <c r="EN126" s="137">
        <f>FK126 * EZ126</f>
        <v>3.0007004578992816E-4</v>
      </c>
      <c r="EP126" s="64">
        <f t="shared" si="114"/>
        <v>236</v>
      </c>
      <c r="EQ126" s="131">
        <f>IFERROR('TLF GC - r0'!CQ126 / 'TLF GC - r0'!CP126, EQ127)</f>
        <v>0</v>
      </c>
      <c r="ER126" s="131">
        <f>IFERROR('TLF GC - r0'!CS126 / 'TLF GC - r0'!CR126, ER127)</f>
        <v>0</v>
      </c>
      <c r="ES126" s="131">
        <f>IFERROR('TLF GC - r0'!CU126 / 'TLF GC - r0'!CT126, ES127)</f>
        <v>0</v>
      </c>
      <c r="ET126" s="131">
        <f>IFERROR('TLF GC - r0'!CW126 / 'TLF GC - r0'!CV126, ET127)</f>
        <v>0</v>
      </c>
      <c r="EU126" s="131">
        <f>IFERROR('TLF GC - r0'!CY126 / 'TLF GC - r0'!CX126, EU127)</f>
        <v>0</v>
      </c>
      <c r="EV126" s="131">
        <f>IFERROR('TLF GC - r0'!DA126 / 'TLF GC - r0'!CZ126, EV127)</f>
        <v>0</v>
      </c>
      <c r="EW126" s="131">
        <f>IFERROR('TLF GC - r0'!DC126 / 'TLF GC - r0'!DB126, EW127)</f>
        <v>0</v>
      </c>
      <c r="EX126" s="131"/>
      <c r="EY126" s="131">
        <f>IFERROR('TLF GC - r0'!DE126 / 'TLF GC - r0'!DD126, EY127)</f>
        <v>2.1359601928020559E-2</v>
      </c>
      <c r="EZ126" s="131">
        <f>IFERROR('TLF GC - r0'!DG126 / 'TLF GC - r0'!DF126, EZ127)</f>
        <v>0.9126217937649882</v>
      </c>
      <c r="FB126" s="132">
        <f>'FF - r0'!A126</f>
        <v>236</v>
      </c>
      <c r="FC126" s="130">
        <f>'FF - r0'!B126</f>
        <v>0</v>
      </c>
      <c r="FD126" s="130">
        <f>'FF - r0'!C126</f>
        <v>0</v>
      </c>
      <c r="FE126" s="130">
        <f>'FF - r0'!D126</f>
        <v>1.7200000000000001E-5</v>
      </c>
      <c r="FF126" s="130">
        <f>'FF - r0'!E126</f>
        <v>0</v>
      </c>
      <c r="FG126" s="130">
        <f>'FF - r0'!F126</f>
        <v>0</v>
      </c>
      <c r="FH126" s="130">
        <f>'FF - r0'!G126</f>
        <v>0</v>
      </c>
      <c r="FI126" s="130">
        <f>'FF - r0'!H126</f>
        <v>0</v>
      </c>
      <c r="FJ126" s="130">
        <f>'FF - r0'!I126</f>
        <v>8.6999999999999997E-6</v>
      </c>
      <c r="FK126" s="130">
        <f>'FF - r0'!J126</f>
        <v>3.2880000000000002E-4</v>
      </c>
      <c r="FL126" s="130">
        <f>'FF - r0'!K126</f>
        <v>1.7453E-3</v>
      </c>
    </row>
    <row r="127" spans="1:168" x14ac:dyDescent="0.45">
      <c r="A127" s="63">
        <f t="shared" si="99"/>
        <v>238</v>
      </c>
      <c r="B127" s="137">
        <f t="shared" si="100"/>
        <v>0</v>
      </c>
      <c r="C127" s="137">
        <f t="shared" si="77"/>
        <v>0</v>
      </c>
      <c r="D127" s="137">
        <f t="shared" si="78"/>
        <v>0</v>
      </c>
      <c r="E127" s="137">
        <f t="shared" si="79"/>
        <v>0</v>
      </c>
      <c r="F127" s="137">
        <f t="shared" si="80"/>
        <v>0</v>
      </c>
      <c r="G127" s="137">
        <f t="shared" si="81"/>
        <v>0</v>
      </c>
      <c r="H127" s="137">
        <f t="shared" si="82"/>
        <v>0</v>
      </c>
      <c r="I127" s="138"/>
      <c r="J127" s="138">
        <f t="shared" si="83"/>
        <v>238</v>
      </c>
      <c r="K127" s="138">
        <f t="shared" si="84"/>
        <v>0</v>
      </c>
      <c r="BX127" s="64">
        <f t="shared" si="101"/>
        <v>238</v>
      </c>
      <c r="BY127" s="122">
        <f>B127</f>
        <v>0</v>
      </c>
      <c r="BZ127" s="122">
        <f t="shared" si="119"/>
        <v>0</v>
      </c>
      <c r="CA127" s="122">
        <f t="shared" si="120"/>
        <v>0</v>
      </c>
      <c r="CB127" s="129">
        <f>C127</f>
        <v>0</v>
      </c>
      <c r="CC127" s="122">
        <f t="shared" si="121"/>
        <v>0</v>
      </c>
      <c r="CD127" s="122">
        <f t="shared" si="122"/>
        <v>0</v>
      </c>
      <c r="CE127" s="129">
        <f>D127</f>
        <v>0</v>
      </c>
      <c r="CF127" s="122">
        <f t="shared" si="123"/>
        <v>0</v>
      </c>
      <c r="CG127" s="122">
        <f t="shared" si="124"/>
        <v>1.6900000000000001E-5</v>
      </c>
      <c r="CH127" s="129">
        <f>E127</f>
        <v>0</v>
      </c>
      <c r="CI127" s="122">
        <f t="shared" si="125"/>
        <v>0</v>
      </c>
      <c r="CJ127" s="122">
        <f t="shared" si="126"/>
        <v>0</v>
      </c>
      <c r="CK127" s="129">
        <f>F127</f>
        <v>0</v>
      </c>
      <c r="CL127" s="122">
        <f t="shared" si="127"/>
        <v>0</v>
      </c>
      <c r="CM127" s="122">
        <f t="shared" si="128"/>
        <v>0</v>
      </c>
      <c r="CN127" s="129">
        <f>G127</f>
        <v>0</v>
      </c>
      <c r="CO127" s="122">
        <f t="shared" si="129"/>
        <v>0</v>
      </c>
      <c r="CP127" s="122">
        <f t="shared" si="130"/>
        <v>0</v>
      </c>
      <c r="CQ127" s="129">
        <f>H127</f>
        <v>0</v>
      </c>
      <c r="CR127" s="122">
        <f t="shared" si="131"/>
        <v>0</v>
      </c>
      <c r="CS127" s="122">
        <f t="shared" si="132"/>
        <v>0</v>
      </c>
      <c r="CT127" s="141">
        <f>J127</f>
        <v>238</v>
      </c>
      <c r="CU127" s="122">
        <f t="shared" si="115"/>
        <v>0</v>
      </c>
      <c r="CV127" s="122">
        <f t="shared" si="116"/>
        <v>3.1389999999999999E-4</v>
      </c>
      <c r="CW127" s="141">
        <f>K127</f>
        <v>0</v>
      </c>
      <c r="CX127" s="122">
        <f>B127</f>
        <v>0</v>
      </c>
      <c r="CY127" s="122">
        <f t="shared" si="117"/>
        <v>1.7163E-3</v>
      </c>
      <c r="DF127" s="64">
        <f t="shared" si="102"/>
        <v>238</v>
      </c>
      <c r="DG127" s="137">
        <f t="shared" si="103"/>
        <v>0</v>
      </c>
      <c r="DH127" s="137">
        <f t="shared" si="104"/>
        <v>0</v>
      </c>
      <c r="DI127" s="137">
        <f t="shared" si="105"/>
        <v>0</v>
      </c>
      <c r="DJ127" s="137">
        <f t="shared" si="106"/>
        <v>0</v>
      </c>
      <c r="DK127" s="137">
        <f t="shared" si="107"/>
        <v>0</v>
      </c>
      <c r="DL127" s="137">
        <f t="shared" si="108"/>
        <v>0</v>
      </c>
      <c r="DM127" s="137">
        <f t="shared" si="109"/>
        <v>0</v>
      </c>
      <c r="DN127" s="137"/>
      <c r="DO127" s="137">
        <f t="shared" si="110"/>
        <v>238</v>
      </c>
      <c r="DP127" s="137">
        <f t="shared" si="111"/>
        <v>0</v>
      </c>
      <c r="DQ127" s="32"/>
      <c r="DR127" s="64">
        <f t="shared" si="112"/>
        <v>238</v>
      </c>
      <c r="DS127" s="137">
        <f t="shared" si="118"/>
        <v>0</v>
      </c>
      <c r="DT127" s="137">
        <f t="shared" si="118"/>
        <v>0</v>
      </c>
      <c r="DU127" s="137">
        <f t="shared" si="118"/>
        <v>0</v>
      </c>
      <c r="DV127" s="137">
        <f t="shared" si="118"/>
        <v>0</v>
      </c>
      <c r="DW127" s="137">
        <f t="shared" si="118"/>
        <v>0</v>
      </c>
      <c r="DX127" s="137">
        <f t="shared" si="118"/>
        <v>0</v>
      </c>
      <c r="DY127" s="137">
        <f t="shared" si="118"/>
        <v>0</v>
      </c>
      <c r="DZ127" s="137"/>
      <c r="EA127" s="137">
        <f>ROUND(EM127 / EM$3, 7)</f>
        <v>0</v>
      </c>
      <c r="EB127" s="137">
        <f>ROUND(EN127 / EN$3, 7)</f>
        <v>1.9999999999999999E-7</v>
      </c>
      <c r="ED127" s="64">
        <f t="shared" si="113"/>
        <v>238</v>
      </c>
      <c r="EE127" s="137">
        <f>FC127 * EQ127</f>
        <v>0</v>
      </c>
      <c r="EF127" s="137">
        <f>FD127 * ER127</f>
        <v>0</v>
      </c>
      <c r="EG127" s="137">
        <f>FE127 * ES127</f>
        <v>0</v>
      </c>
      <c r="EH127" s="137">
        <f>FF127 * ET127</f>
        <v>0</v>
      </c>
      <c r="EI127" s="137">
        <f>FG127 * EU127</f>
        <v>0</v>
      </c>
      <c r="EJ127" s="137">
        <f>FH127 * EV127</f>
        <v>0</v>
      </c>
      <c r="EK127" s="137">
        <f>FI127 * EW127</f>
        <v>0</v>
      </c>
      <c r="EL127" s="137"/>
      <c r="EM127" s="137">
        <f>FJ127 * EY127</f>
        <v>1.6571342652293721E-7</v>
      </c>
      <c r="EN127" s="137">
        <f>FK127 * EZ127</f>
        <v>2.6671529271366911E-4</v>
      </c>
      <c r="EP127" s="64">
        <f t="shared" si="114"/>
        <v>238</v>
      </c>
      <c r="EQ127" s="131">
        <f>IFERROR('TLF GC - r0'!CQ127 / 'TLF GC - r0'!CP127, EQ128)</f>
        <v>0</v>
      </c>
      <c r="ER127" s="131">
        <f>IFERROR('TLF GC - r0'!CS127 / 'TLF GC - r0'!CR127, ER128)</f>
        <v>0</v>
      </c>
      <c r="ES127" s="131">
        <f>IFERROR('TLF GC - r0'!CU127 / 'TLF GC - r0'!CT127, ES128)</f>
        <v>0</v>
      </c>
      <c r="ET127" s="131">
        <f>IFERROR('TLF GC - r0'!CW127 / 'TLF GC - r0'!CV127, ET128)</f>
        <v>0</v>
      </c>
      <c r="EU127" s="131">
        <f>IFERROR('TLF GC - r0'!CY127 / 'TLF GC - r0'!CX127, EU128)</f>
        <v>0</v>
      </c>
      <c r="EV127" s="131">
        <f>IFERROR('TLF GC - r0'!DA127 / 'TLF GC - r0'!CZ127, EV128)</f>
        <v>0</v>
      </c>
      <c r="EW127" s="131">
        <f>IFERROR('TLF GC - r0'!DC127 / 'TLF GC - r0'!DB127, EW128)</f>
        <v>0</v>
      </c>
      <c r="EX127" s="131"/>
      <c r="EY127" s="131">
        <f>IFERROR('TLF GC - r0'!DE127 / 'TLF GC - r0'!DD127, EY128)</f>
        <v>1.9965473075052677E-2</v>
      </c>
      <c r="EZ127" s="131">
        <f>IFERROR('TLF GC - r0'!DG127 / 'TLF GC - r0'!DF127, EZ128)</f>
        <v>0.84968235971223038</v>
      </c>
      <c r="FB127" s="132">
        <f>'FF - r0'!A127</f>
        <v>238</v>
      </c>
      <c r="FC127" s="130">
        <f>'FF - r0'!B127</f>
        <v>0</v>
      </c>
      <c r="FD127" s="130">
        <f>'FF - r0'!C127</f>
        <v>0</v>
      </c>
      <c r="FE127" s="130">
        <f>'FF - r0'!D127</f>
        <v>1.6900000000000001E-5</v>
      </c>
      <c r="FF127" s="130">
        <f>'FF - r0'!E127</f>
        <v>0</v>
      </c>
      <c r="FG127" s="130">
        <f>'FF - r0'!F127</f>
        <v>0</v>
      </c>
      <c r="FH127" s="130">
        <f>'FF - r0'!G127</f>
        <v>0</v>
      </c>
      <c r="FI127" s="130">
        <f>'FF - r0'!H127</f>
        <v>0</v>
      </c>
      <c r="FJ127" s="130">
        <f>'FF - r0'!I127</f>
        <v>8.3000000000000002E-6</v>
      </c>
      <c r="FK127" s="130">
        <f>'FF - r0'!J127</f>
        <v>3.1389999999999999E-4</v>
      </c>
      <c r="FL127" s="130">
        <f>'FF - r0'!K127</f>
        <v>1.7163E-3</v>
      </c>
    </row>
    <row r="128" spans="1:168" x14ac:dyDescent="0.45">
      <c r="A128" s="63">
        <f t="shared" si="99"/>
        <v>240</v>
      </c>
      <c r="B128" s="137">
        <f t="shared" si="100"/>
        <v>0</v>
      </c>
      <c r="C128" s="137">
        <f t="shared" si="77"/>
        <v>0</v>
      </c>
      <c r="D128" s="137">
        <f t="shared" si="78"/>
        <v>0</v>
      </c>
      <c r="E128" s="137">
        <f t="shared" si="79"/>
        <v>0</v>
      </c>
      <c r="F128" s="137">
        <f t="shared" si="80"/>
        <v>0</v>
      </c>
      <c r="G128" s="137">
        <f t="shared" si="81"/>
        <v>0</v>
      </c>
      <c r="H128" s="137">
        <f t="shared" si="82"/>
        <v>0</v>
      </c>
      <c r="I128" s="138"/>
      <c r="J128" s="138">
        <f t="shared" si="83"/>
        <v>240</v>
      </c>
      <c r="K128" s="138">
        <f t="shared" si="84"/>
        <v>0</v>
      </c>
      <c r="BX128" s="64">
        <f t="shared" si="101"/>
        <v>240</v>
      </c>
      <c r="BY128" s="122">
        <f>B128</f>
        <v>0</v>
      </c>
      <c r="BZ128" s="122">
        <f t="shared" si="119"/>
        <v>0</v>
      </c>
      <c r="CA128" s="122">
        <f t="shared" si="120"/>
        <v>0</v>
      </c>
      <c r="CB128" s="129">
        <f>C128</f>
        <v>0</v>
      </c>
      <c r="CC128" s="122">
        <f t="shared" si="121"/>
        <v>0</v>
      </c>
      <c r="CD128" s="122">
        <f t="shared" si="122"/>
        <v>0</v>
      </c>
      <c r="CE128" s="129">
        <f>D128</f>
        <v>0</v>
      </c>
      <c r="CF128" s="122">
        <f t="shared" si="123"/>
        <v>0</v>
      </c>
      <c r="CG128" s="122">
        <f t="shared" si="124"/>
        <v>1.66E-5</v>
      </c>
      <c r="CH128" s="129">
        <f>E128</f>
        <v>0</v>
      </c>
      <c r="CI128" s="122">
        <f t="shared" si="125"/>
        <v>0</v>
      </c>
      <c r="CJ128" s="122">
        <f t="shared" si="126"/>
        <v>0</v>
      </c>
      <c r="CK128" s="129">
        <f>F128</f>
        <v>0</v>
      </c>
      <c r="CL128" s="122">
        <f t="shared" si="127"/>
        <v>0</v>
      </c>
      <c r="CM128" s="122">
        <f t="shared" si="128"/>
        <v>0</v>
      </c>
      <c r="CN128" s="129">
        <f>G128</f>
        <v>0</v>
      </c>
      <c r="CO128" s="122">
        <f t="shared" si="129"/>
        <v>0</v>
      </c>
      <c r="CP128" s="122">
        <f t="shared" si="130"/>
        <v>0</v>
      </c>
      <c r="CQ128" s="129">
        <f>H128</f>
        <v>0</v>
      </c>
      <c r="CR128" s="122">
        <f t="shared" si="131"/>
        <v>0</v>
      </c>
      <c r="CS128" s="122">
        <f t="shared" si="132"/>
        <v>0</v>
      </c>
      <c r="CT128" s="141">
        <f>J128</f>
        <v>240</v>
      </c>
      <c r="CU128" s="122">
        <f t="shared" si="115"/>
        <v>0</v>
      </c>
      <c r="CV128" s="122">
        <f t="shared" si="116"/>
        <v>2.989E-4</v>
      </c>
      <c r="CW128" s="141">
        <f>K128</f>
        <v>0</v>
      </c>
      <c r="CX128" s="122">
        <f>B128</f>
        <v>0</v>
      </c>
      <c r="CY128" s="122">
        <f t="shared" si="117"/>
        <v>1.6872E-3</v>
      </c>
      <c r="DF128" s="64">
        <f t="shared" si="102"/>
        <v>240</v>
      </c>
      <c r="DG128" s="137">
        <f t="shared" si="103"/>
        <v>0</v>
      </c>
      <c r="DH128" s="137">
        <f t="shared" si="104"/>
        <v>0</v>
      </c>
      <c r="DI128" s="137">
        <f t="shared" si="105"/>
        <v>0</v>
      </c>
      <c r="DJ128" s="137">
        <f t="shared" si="106"/>
        <v>0</v>
      </c>
      <c r="DK128" s="137">
        <f t="shared" si="107"/>
        <v>0</v>
      </c>
      <c r="DL128" s="137">
        <f t="shared" si="108"/>
        <v>0</v>
      </c>
      <c r="DM128" s="137">
        <f t="shared" si="109"/>
        <v>0</v>
      </c>
      <c r="DN128" s="137"/>
      <c r="DO128" s="137">
        <f t="shared" si="110"/>
        <v>240</v>
      </c>
      <c r="DP128" s="137">
        <f t="shared" si="111"/>
        <v>0</v>
      </c>
      <c r="DQ128" s="32"/>
      <c r="DR128" s="64">
        <f t="shared" si="112"/>
        <v>240</v>
      </c>
      <c r="DS128" s="137">
        <f t="shared" si="118"/>
        <v>0</v>
      </c>
      <c r="DT128" s="137">
        <f t="shared" si="118"/>
        <v>0</v>
      </c>
      <c r="DU128" s="137">
        <f t="shared" si="118"/>
        <v>0</v>
      </c>
      <c r="DV128" s="137">
        <f t="shared" si="118"/>
        <v>0</v>
      </c>
      <c r="DW128" s="137">
        <f t="shared" si="118"/>
        <v>0</v>
      </c>
      <c r="DX128" s="137">
        <f t="shared" si="118"/>
        <v>0</v>
      </c>
      <c r="DY128" s="137">
        <f t="shared" si="118"/>
        <v>0</v>
      </c>
      <c r="DZ128" s="137"/>
      <c r="EA128" s="137">
        <f>ROUND(EM128 / EM$3, 7)</f>
        <v>0</v>
      </c>
      <c r="EB128" s="137">
        <f>ROUND(EN128 / EN$3, 7)</f>
        <v>3.9999999999999998E-7</v>
      </c>
      <c r="ED128" s="64">
        <f t="shared" si="113"/>
        <v>240</v>
      </c>
      <c r="EE128" s="137">
        <f>FC128 * EQ128</f>
        <v>0</v>
      </c>
      <c r="EF128" s="137">
        <f>FD128 * ER128</f>
        <v>0</v>
      </c>
      <c r="EG128" s="137">
        <f>FE128 * ES128</f>
        <v>0</v>
      </c>
      <c r="EH128" s="137">
        <f>FF128 * ET128</f>
        <v>0</v>
      </c>
      <c r="EI128" s="137">
        <f>FG128 * EU128</f>
        <v>0</v>
      </c>
      <c r="EJ128" s="137">
        <f>FH128 * EV128</f>
        <v>0</v>
      </c>
      <c r="EK128" s="137">
        <f>FI128 * EW128</f>
        <v>0</v>
      </c>
      <c r="EL128" s="137"/>
      <c r="EM128" s="137">
        <f>FJ128 * EY128</f>
        <v>1.3366033734693876E-7</v>
      </c>
      <c r="EN128" s="137">
        <f>FK128 * EZ128</f>
        <v>4.0832666784518533E-4</v>
      </c>
      <c r="EP128" s="64">
        <f t="shared" si="114"/>
        <v>240</v>
      </c>
      <c r="EQ128" s="131">
        <f>IFERROR('TLF GC - r0'!CQ128 / 'TLF GC - r0'!CP128, EQ129)</f>
        <v>0</v>
      </c>
      <c r="ER128" s="131">
        <f>IFERROR('TLF GC - r0'!CS128 / 'TLF GC - r0'!CR128, ER129)</f>
        <v>0</v>
      </c>
      <c r="ES128" s="131">
        <f>IFERROR('TLF GC - r0'!CU128 / 'TLF GC - r0'!CT128, ES129)</f>
        <v>0</v>
      </c>
      <c r="ET128" s="131">
        <f>IFERROR('TLF GC - r0'!CW128 / 'TLF GC - r0'!CV128, ET129)</f>
        <v>0</v>
      </c>
      <c r="EU128" s="131">
        <f>IFERROR('TLF GC - r0'!CY128 / 'TLF GC - r0'!CX128, EU129)</f>
        <v>0</v>
      </c>
      <c r="EV128" s="131">
        <f>IFERROR('TLF GC - r0'!DA128 / 'TLF GC - r0'!CZ128, EV129)</f>
        <v>0</v>
      </c>
      <c r="EW128" s="131">
        <f>IFERROR('TLF GC - r0'!DC128 / 'TLF GC - r0'!DB128, EW129)</f>
        <v>0</v>
      </c>
      <c r="EX128" s="131"/>
      <c r="EY128" s="131">
        <f>IFERROR('TLF GC - r0'!DE128 / 'TLF GC - r0'!DD128, EY129)</f>
        <v>1.994930408163265E-2</v>
      </c>
      <c r="EZ128" s="131">
        <f>IFERROR('TLF GC - r0'!DG128 / 'TLF GC - r0'!DF128, EZ129)</f>
        <v>1.3660979185185189</v>
      </c>
      <c r="FB128" s="132">
        <f>'FF - r0'!A128</f>
        <v>240</v>
      </c>
      <c r="FC128" s="130">
        <f>'FF - r0'!B128</f>
        <v>0</v>
      </c>
      <c r="FD128" s="130">
        <f>'FF - r0'!C128</f>
        <v>0</v>
      </c>
      <c r="FE128" s="130">
        <f>'FF - r0'!D128</f>
        <v>1.66E-5</v>
      </c>
      <c r="FF128" s="130">
        <f>'FF - r0'!E128</f>
        <v>0</v>
      </c>
      <c r="FG128" s="130">
        <f>'FF - r0'!F128</f>
        <v>0</v>
      </c>
      <c r="FH128" s="130">
        <f>'FF - r0'!G128</f>
        <v>0</v>
      </c>
      <c r="FI128" s="130">
        <f>'FF - r0'!H128</f>
        <v>0</v>
      </c>
      <c r="FJ128" s="130">
        <f>'FF - r0'!I128</f>
        <v>6.7000000000000002E-6</v>
      </c>
      <c r="FK128" s="130">
        <f>'FF - r0'!J128</f>
        <v>2.989E-4</v>
      </c>
      <c r="FL128" s="130">
        <f>'FF - r0'!K128</f>
        <v>1.6872E-3</v>
      </c>
    </row>
    <row r="129" spans="1:168" x14ac:dyDescent="0.45">
      <c r="A129" s="63">
        <f t="shared" si="99"/>
        <v>242</v>
      </c>
      <c r="B129" s="137">
        <f t="shared" si="100"/>
        <v>0</v>
      </c>
      <c r="C129" s="137">
        <f t="shared" si="77"/>
        <v>0</v>
      </c>
      <c r="D129" s="137">
        <f t="shared" si="78"/>
        <v>0</v>
      </c>
      <c r="E129" s="137">
        <f t="shared" si="79"/>
        <v>0</v>
      </c>
      <c r="F129" s="137">
        <f t="shared" si="80"/>
        <v>0</v>
      </c>
      <c r="G129" s="137">
        <f t="shared" si="81"/>
        <v>0</v>
      </c>
      <c r="H129" s="137">
        <f t="shared" si="82"/>
        <v>0</v>
      </c>
      <c r="I129" s="138"/>
      <c r="J129" s="138">
        <f t="shared" si="83"/>
        <v>242</v>
      </c>
      <c r="K129" s="138">
        <f t="shared" si="84"/>
        <v>0</v>
      </c>
      <c r="BX129" s="64">
        <f t="shared" si="101"/>
        <v>242</v>
      </c>
      <c r="BY129" s="122">
        <f>B129</f>
        <v>0</v>
      </c>
      <c r="BZ129" s="122">
        <f t="shared" si="119"/>
        <v>0</v>
      </c>
      <c r="CA129" s="122">
        <f t="shared" si="120"/>
        <v>0</v>
      </c>
      <c r="CB129" s="129">
        <f>C129</f>
        <v>0</v>
      </c>
      <c r="CC129" s="122">
        <f t="shared" si="121"/>
        <v>0</v>
      </c>
      <c r="CD129" s="122">
        <f t="shared" si="122"/>
        <v>0</v>
      </c>
      <c r="CE129" s="129">
        <f>D129</f>
        <v>0</v>
      </c>
      <c r="CF129" s="122">
        <f t="shared" si="123"/>
        <v>0</v>
      </c>
      <c r="CG129" s="122">
        <f t="shared" si="124"/>
        <v>1.63E-5</v>
      </c>
      <c r="CH129" s="129">
        <f>E129</f>
        <v>0</v>
      </c>
      <c r="CI129" s="122">
        <f t="shared" si="125"/>
        <v>0</v>
      </c>
      <c r="CJ129" s="122">
        <f t="shared" si="126"/>
        <v>0</v>
      </c>
      <c r="CK129" s="129">
        <f>F129</f>
        <v>0</v>
      </c>
      <c r="CL129" s="122">
        <f t="shared" si="127"/>
        <v>0</v>
      </c>
      <c r="CM129" s="122">
        <f t="shared" si="128"/>
        <v>0</v>
      </c>
      <c r="CN129" s="129">
        <f>G129</f>
        <v>0</v>
      </c>
      <c r="CO129" s="122">
        <f t="shared" si="129"/>
        <v>0</v>
      </c>
      <c r="CP129" s="122">
        <f t="shared" si="130"/>
        <v>0</v>
      </c>
      <c r="CQ129" s="129">
        <f>H129</f>
        <v>0</v>
      </c>
      <c r="CR129" s="122">
        <f t="shared" si="131"/>
        <v>0</v>
      </c>
      <c r="CS129" s="122">
        <f t="shared" si="132"/>
        <v>0</v>
      </c>
      <c r="CT129" s="141">
        <f>J129</f>
        <v>242</v>
      </c>
      <c r="CU129" s="122">
        <f t="shared" si="115"/>
        <v>0</v>
      </c>
      <c r="CV129" s="122">
        <f t="shared" si="116"/>
        <v>2.8400000000000002E-4</v>
      </c>
      <c r="CW129" s="141">
        <f>K129</f>
        <v>0</v>
      </c>
      <c r="CX129" s="122">
        <f>B129</f>
        <v>0</v>
      </c>
      <c r="CY129" s="122">
        <f t="shared" si="117"/>
        <v>1.6581E-3</v>
      </c>
      <c r="DF129" s="64">
        <f t="shared" si="102"/>
        <v>242</v>
      </c>
      <c r="DG129" s="137">
        <f t="shared" si="103"/>
        <v>0</v>
      </c>
      <c r="DH129" s="137">
        <f t="shared" si="104"/>
        <v>0</v>
      </c>
      <c r="DI129" s="137">
        <f t="shared" si="105"/>
        <v>0</v>
      </c>
      <c r="DJ129" s="137">
        <f t="shared" si="106"/>
        <v>0</v>
      </c>
      <c r="DK129" s="137">
        <f t="shared" si="107"/>
        <v>0</v>
      </c>
      <c r="DL129" s="137">
        <f t="shared" si="108"/>
        <v>0</v>
      </c>
      <c r="DM129" s="137">
        <f t="shared" si="109"/>
        <v>0</v>
      </c>
      <c r="DN129" s="137"/>
      <c r="DO129" s="137">
        <f t="shared" si="110"/>
        <v>242</v>
      </c>
      <c r="DP129" s="137">
        <f t="shared" si="111"/>
        <v>0</v>
      </c>
      <c r="DQ129" s="32"/>
      <c r="DR129" s="64">
        <f t="shared" si="112"/>
        <v>242</v>
      </c>
      <c r="DS129" s="137">
        <f t="shared" si="118"/>
        <v>0</v>
      </c>
      <c r="DT129" s="137">
        <f t="shared" si="118"/>
        <v>0</v>
      </c>
      <c r="DU129" s="137">
        <f t="shared" si="118"/>
        <v>0</v>
      </c>
      <c r="DV129" s="137">
        <f t="shared" si="118"/>
        <v>0</v>
      </c>
      <c r="DW129" s="137">
        <f t="shared" si="118"/>
        <v>0</v>
      </c>
      <c r="DX129" s="137">
        <f t="shared" si="118"/>
        <v>0</v>
      </c>
      <c r="DY129" s="137">
        <f t="shared" si="118"/>
        <v>0</v>
      </c>
      <c r="DZ129" s="137"/>
      <c r="EA129" s="137">
        <f>ROUND(EM129 / EM$3, 7)</f>
        <v>0</v>
      </c>
      <c r="EB129" s="137">
        <f>ROUND(EN129 / EN$3, 7)</f>
        <v>2.9999999999999999E-7</v>
      </c>
      <c r="ED129" s="64">
        <f t="shared" si="113"/>
        <v>242</v>
      </c>
      <c r="EE129" s="137">
        <f>FC129 * EQ129</f>
        <v>0</v>
      </c>
      <c r="EF129" s="137">
        <f>FD129 * ER129</f>
        <v>0</v>
      </c>
      <c r="EG129" s="137">
        <f>FE129 * ES129</f>
        <v>0</v>
      </c>
      <c r="EH129" s="137">
        <f>FF129 * ET129</f>
        <v>0</v>
      </c>
      <c r="EI129" s="137">
        <f>FG129 * EU129</f>
        <v>0</v>
      </c>
      <c r="EJ129" s="137">
        <f>FH129 * EV129</f>
        <v>0</v>
      </c>
      <c r="EK129" s="137">
        <f>FI129 * EW129</f>
        <v>0</v>
      </c>
      <c r="EL129" s="137"/>
      <c r="EM129" s="137">
        <f>FJ129 * EY129</f>
        <v>1.2537084946448576E-7</v>
      </c>
      <c r="EN129" s="137">
        <f>FK129 * EZ129</f>
        <v>3.0723185747945218E-4</v>
      </c>
      <c r="EP129" s="64">
        <f t="shared" si="114"/>
        <v>242</v>
      </c>
      <c r="EQ129" s="131">
        <f>IFERROR('TLF GC - r0'!CQ129 / 'TLF GC - r0'!CP129, EQ130)</f>
        <v>0</v>
      </c>
      <c r="ER129" s="131">
        <f>IFERROR('TLF GC - r0'!CS129 / 'TLF GC - r0'!CR129, ER130)</f>
        <v>0</v>
      </c>
      <c r="ES129" s="131">
        <f>IFERROR('TLF GC - r0'!CU129 / 'TLF GC - r0'!CT129, ES130)</f>
        <v>0</v>
      </c>
      <c r="ET129" s="131">
        <f>IFERROR('TLF GC - r0'!CW129 / 'TLF GC - r0'!CV129, ET130)</f>
        <v>0</v>
      </c>
      <c r="EU129" s="131">
        <f>IFERROR('TLF GC - r0'!CY129 / 'TLF GC - r0'!CX129, EU130)</f>
        <v>0</v>
      </c>
      <c r="EV129" s="131">
        <f>IFERROR('TLF GC - r0'!DA129 / 'TLF GC - r0'!CZ129, EV130)</f>
        <v>0</v>
      </c>
      <c r="EW129" s="131">
        <f>IFERROR('TLF GC - r0'!DC129 / 'TLF GC - r0'!DB129, EW130)</f>
        <v>0</v>
      </c>
      <c r="EX129" s="131"/>
      <c r="EY129" s="131">
        <f>IFERROR('TLF GC - r0'!DE129 / 'TLF GC - r0'!DD129, EY130)</f>
        <v>2.3654877257450142E-2</v>
      </c>
      <c r="EZ129" s="131">
        <f>IFERROR('TLF GC - r0'!DG129 / 'TLF GC - r0'!DF129, EZ130)</f>
        <v>1.0818023150684934</v>
      </c>
      <c r="FB129" s="132">
        <f>'FF - r0'!A129</f>
        <v>242</v>
      </c>
      <c r="FC129" s="130">
        <f>'FF - r0'!B129</f>
        <v>0</v>
      </c>
      <c r="FD129" s="130">
        <f>'FF - r0'!C129</f>
        <v>0</v>
      </c>
      <c r="FE129" s="130">
        <f>'FF - r0'!D129</f>
        <v>1.63E-5</v>
      </c>
      <c r="FF129" s="130">
        <f>'FF - r0'!E129</f>
        <v>0</v>
      </c>
      <c r="FG129" s="130">
        <f>'FF - r0'!F129</f>
        <v>0</v>
      </c>
      <c r="FH129" s="130">
        <f>'FF - r0'!G129</f>
        <v>0</v>
      </c>
      <c r="FI129" s="130">
        <f>'FF - r0'!H129</f>
        <v>0</v>
      </c>
      <c r="FJ129" s="130">
        <f>'FF - r0'!I129</f>
        <v>5.3000000000000001E-6</v>
      </c>
      <c r="FK129" s="130">
        <f>'FF - r0'!J129</f>
        <v>2.8400000000000002E-4</v>
      </c>
      <c r="FL129" s="130">
        <f>'FF - r0'!K129</f>
        <v>1.6581E-3</v>
      </c>
    </row>
    <row r="130" spans="1:168" x14ac:dyDescent="0.45">
      <c r="A130" s="63">
        <f t="shared" si="99"/>
        <v>244</v>
      </c>
      <c r="B130" s="137">
        <f t="shared" si="100"/>
        <v>0</v>
      </c>
      <c r="C130" s="137">
        <f t="shared" si="77"/>
        <v>0</v>
      </c>
      <c r="D130" s="137">
        <f t="shared" si="78"/>
        <v>0</v>
      </c>
      <c r="E130" s="137">
        <f t="shared" si="79"/>
        <v>0</v>
      </c>
      <c r="F130" s="137">
        <f t="shared" si="80"/>
        <v>0</v>
      </c>
      <c r="G130" s="137">
        <f t="shared" si="81"/>
        <v>0</v>
      </c>
      <c r="H130" s="137">
        <f t="shared" si="82"/>
        <v>0</v>
      </c>
      <c r="I130" s="138"/>
      <c r="J130" s="138">
        <f t="shared" si="83"/>
        <v>244</v>
      </c>
      <c r="K130" s="138">
        <f t="shared" si="84"/>
        <v>0</v>
      </c>
      <c r="BX130" s="64">
        <f t="shared" si="101"/>
        <v>244</v>
      </c>
      <c r="BY130" s="122">
        <f>B130</f>
        <v>0</v>
      </c>
      <c r="BZ130" s="122">
        <f t="shared" si="119"/>
        <v>0</v>
      </c>
      <c r="CA130" s="122">
        <f t="shared" si="120"/>
        <v>0</v>
      </c>
      <c r="CB130" s="129">
        <f>C130</f>
        <v>0</v>
      </c>
      <c r="CC130" s="122">
        <f t="shared" si="121"/>
        <v>0</v>
      </c>
      <c r="CD130" s="122">
        <f t="shared" si="122"/>
        <v>0</v>
      </c>
      <c r="CE130" s="129">
        <f>D130</f>
        <v>0</v>
      </c>
      <c r="CF130" s="122">
        <f t="shared" si="123"/>
        <v>0</v>
      </c>
      <c r="CG130" s="122">
        <f t="shared" si="124"/>
        <v>1.5999999999999999E-5</v>
      </c>
      <c r="CH130" s="129">
        <f>E130</f>
        <v>0</v>
      </c>
      <c r="CI130" s="122">
        <f t="shared" si="125"/>
        <v>0</v>
      </c>
      <c r="CJ130" s="122">
        <f t="shared" si="126"/>
        <v>0</v>
      </c>
      <c r="CK130" s="129">
        <f>F130</f>
        <v>0</v>
      </c>
      <c r="CL130" s="122">
        <f t="shared" si="127"/>
        <v>0</v>
      </c>
      <c r="CM130" s="122">
        <f t="shared" si="128"/>
        <v>0</v>
      </c>
      <c r="CN130" s="129">
        <f>G130</f>
        <v>0</v>
      </c>
      <c r="CO130" s="122">
        <f t="shared" si="129"/>
        <v>0</v>
      </c>
      <c r="CP130" s="122">
        <f t="shared" si="130"/>
        <v>0</v>
      </c>
      <c r="CQ130" s="129">
        <f>H130</f>
        <v>0</v>
      </c>
      <c r="CR130" s="122">
        <f t="shared" si="131"/>
        <v>0</v>
      </c>
      <c r="CS130" s="122">
        <f t="shared" si="132"/>
        <v>0</v>
      </c>
      <c r="CT130" s="141">
        <f>J130</f>
        <v>244</v>
      </c>
      <c r="CU130" s="122">
        <f t="shared" si="115"/>
        <v>0</v>
      </c>
      <c r="CV130" s="122">
        <f t="shared" si="116"/>
        <v>2.6899999999999998E-4</v>
      </c>
      <c r="CW130" s="141">
        <f>K130</f>
        <v>0</v>
      </c>
      <c r="CX130" s="122">
        <f>B130</f>
        <v>0</v>
      </c>
      <c r="CY130" s="122">
        <f t="shared" si="117"/>
        <v>1.629E-3</v>
      </c>
      <c r="DF130" s="64">
        <f t="shared" si="102"/>
        <v>244</v>
      </c>
      <c r="DG130" s="137">
        <f t="shared" si="103"/>
        <v>0</v>
      </c>
      <c r="DH130" s="137">
        <f t="shared" si="104"/>
        <v>0</v>
      </c>
      <c r="DI130" s="137">
        <f t="shared" si="105"/>
        <v>0</v>
      </c>
      <c r="DJ130" s="137">
        <f t="shared" si="106"/>
        <v>0</v>
      </c>
      <c r="DK130" s="137">
        <f t="shared" si="107"/>
        <v>0</v>
      </c>
      <c r="DL130" s="137">
        <f t="shared" si="108"/>
        <v>0</v>
      </c>
      <c r="DM130" s="137">
        <f t="shared" si="109"/>
        <v>0</v>
      </c>
      <c r="DN130" s="137"/>
      <c r="DO130" s="137">
        <f t="shared" si="110"/>
        <v>244</v>
      </c>
      <c r="DP130" s="137">
        <f t="shared" si="111"/>
        <v>0</v>
      </c>
      <c r="DQ130" s="32"/>
      <c r="DR130" s="64">
        <f t="shared" si="112"/>
        <v>244</v>
      </c>
      <c r="DS130" s="137">
        <f t="shared" si="118"/>
        <v>0</v>
      </c>
      <c r="DT130" s="137">
        <f t="shared" si="118"/>
        <v>0</v>
      </c>
      <c r="DU130" s="137">
        <f t="shared" si="118"/>
        <v>0</v>
      </c>
      <c r="DV130" s="137">
        <f t="shared" si="118"/>
        <v>0</v>
      </c>
      <c r="DW130" s="137">
        <f t="shared" si="118"/>
        <v>0</v>
      </c>
      <c r="DX130" s="137">
        <f t="shared" si="118"/>
        <v>0</v>
      </c>
      <c r="DY130" s="137">
        <f t="shared" si="118"/>
        <v>0</v>
      </c>
      <c r="DZ130" s="137"/>
      <c r="EA130" s="137">
        <f>ROUND(EM130 / EM$3, 7)</f>
        <v>0</v>
      </c>
      <c r="EB130" s="137">
        <f>ROUND(EN130 / EN$3, 7)</f>
        <v>2.9999999999999999E-7</v>
      </c>
      <c r="ED130" s="64">
        <f t="shared" si="113"/>
        <v>244</v>
      </c>
      <c r="EE130" s="137">
        <f>FC130 * EQ130</f>
        <v>0</v>
      </c>
      <c r="EF130" s="137">
        <f>FD130 * ER130</f>
        <v>0</v>
      </c>
      <c r="EG130" s="137">
        <f>FE130 * ES130</f>
        <v>0</v>
      </c>
      <c r="EH130" s="137">
        <f>FF130 * ET130</f>
        <v>0</v>
      </c>
      <c r="EI130" s="137">
        <f>FG130 * EU130</f>
        <v>0</v>
      </c>
      <c r="EJ130" s="137">
        <f>FH130 * EV130</f>
        <v>0</v>
      </c>
      <c r="EK130" s="137">
        <f>FI130 * EW130</f>
        <v>0</v>
      </c>
      <c r="EL130" s="137"/>
      <c r="EM130" s="137">
        <f>FJ130 * EY130</f>
        <v>6.4972613712574839E-8</v>
      </c>
      <c r="EN130" s="137">
        <f>FK130 * EZ130</f>
        <v>2.7597148872440954E-4</v>
      </c>
      <c r="EP130" s="64">
        <f t="shared" si="114"/>
        <v>244</v>
      </c>
      <c r="EQ130" s="131">
        <f>IFERROR('TLF GC - r0'!CQ130 / 'TLF GC - r0'!CP130, EQ131)</f>
        <v>0</v>
      </c>
      <c r="ER130" s="131">
        <f>IFERROR('TLF GC - r0'!CS130 / 'TLF GC - r0'!CR130, ER131)</f>
        <v>0</v>
      </c>
      <c r="ES130" s="131">
        <f>IFERROR('TLF GC - r0'!CU130 / 'TLF GC - r0'!CT130, ES131)</f>
        <v>0</v>
      </c>
      <c r="ET130" s="131">
        <f>IFERROR('TLF GC - r0'!CW130 / 'TLF GC - r0'!CV130, ET131)</f>
        <v>0</v>
      </c>
      <c r="EU130" s="131">
        <f>IFERROR('TLF GC - r0'!CY130 / 'TLF GC - r0'!CX130, EU131)</f>
        <v>0</v>
      </c>
      <c r="EV130" s="131">
        <f>IFERROR('TLF GC - r0'!DA130 / 'TLF GC - r0'!CZ130, EV131)</f>
        <v>0</v>
      </c>
      <c r="EW130" s="131">
        <f>IFERROR('TLF GC - r0'!DC130 / 'TLF GC - r0'!DB130, EW131)</f>
        <v>0</v>
      </c>
      <c r="EX130" s="131"/>
      <c r="EY130" s="131">
        <f>IFERROR('TLF GC - r0'!DE130 / 'TLF GC - r0'!DD130, EY131)</f>
        <v>1.7560165868263471E-2</v>
      </c>
      <c r="EZ130" s="131">
        <f>IFERROR('TLF GC - r0'!DG130 / 'TLF GC - r0'!DF130, EZ131)</f>
        <v>1.0259163149606303</v>
      </c>
      <c r="FB130" s="132">
        <f>'FF - r0'!A130</f>
        <v>244</v>
      </c>
      <c r="FC130" s="130">
        <f>'FF - r0'!B130</f>
        <v>0</v>
      </c>
      <c r="FD130" s="130">
        <f>'FF - r0'!C130</f>
        <v>0</v>
      </c>
      <c r="FE130" s="130">
        <f>'FF - r0'!D130</f>
        <v>1.5999999999999999E-5</v>
      </c>
      <c r="FF130" s="130">
        <f>'FF - r0'!E130</f>
        <v>0</v>
      </c>
      <c r="FG130" s="130">
        <f>'FF - r0'!F130</f>
        <v>0</v>
      </c>
      <c r="FH130" s="130">
        <f>'FF - r0'!G130</f>
        <v>0</v>
      </c>
      <c r="FI130" s="130">
        <f>'FF - r0'!H130</f>
        <v>0</v>
      </c>
      <c r="FJ130" s="130">
        <f>'FF - r0'!I130</f>
        <v>3.7000000000000002E-6</v>
      </c>
      <c r="FK130" s="130">
        <f>'FF - r0'!J130</f>
        <v>2.6899999999999998E-4</v>
      </c>
      <c r="FL130" s="130">
        <f>'FF - r0'!K130</f>
        <v>1.629E-3</v>
      </c>
    </row>
    <row r="131" spans="1:168" x14ac:dyDescent="0.45">
      <c r="A131" s="63">
        <f t="shared" si="99"/>
        <v>246</v>
      </c>
      <c r="B131" s="137">
        <f t="shared" si="100"/>
        <v>0</v>
      </c>
      <c r="C131" s="137">
        <f t="shared" si="77"/>
        <v>0</v>
      </c>
      <c r="D131" s="137">
        <f t="shared" si="78"/>
        <v>0</v>
      </c>
      <c r="E131" s="137">
        <f t="shared" si="79"/>
        <v>0</v>
      </c>
      <c r="F131" s="137">
        <f t="shared" si="80"/>
        <v>0</v>
      </c>
      <c r="G131" s="137">
        <f t="shared" si="81"/>
        <v>0</v>
      </c>
      <c r="H131" s="137">
        <f t="shared" si="82"/>
        <v>0</v>
      </c>
      <c r="I131" s="138"/>
      <c r="J131" s="138">
        <f t="shared" si="83"/>
        <v>246</v>
      </c>
      <c r="K131" s="138">
        <f t="shared" si="84"/>
        <v>0</v>
      </c>
      <c r="BX131" s="64">
        <f t="shared" si="101"/>
        <v>246</v>
      </c>
      <c r="BY131" s="122">
        <f>B131</f>
        <v>0</v>
      </c>
      <c r="BZ131" s="122">
        <f t="shared" si="119"/>
        <v>0</v>
      </c>
      <c r="CA131" s="122">
        <f t="shared" si="120"/>
        <v>0</v>
      </c>
      <c r="CB131" s="129">
        <f>C131</f>
        <v>0</v>
      </c>
      <c r="CC131" s="122">
        <f t="shared" si="121"/>
        <v>0</v>
      </c>
      <c r="CD131" s="122">
        <f t="shared" si="122"/>
        <v>0</v>
      </c>
      <c r="CE131" s="129">
        <f>D131</f>
        <v>0</v>
      </c>
      <c r="CF131" s="122">
        <f t="shared" si="123"/>
        <v>0</v>
      </c>
      <c r="CG131" s="122">
        <f t="shared" si="124"/>
        <v>1.5699999999999999E-5</v>
      </c>
      <c r="CH131" s="129">
        <f>E131</f>
        <v>0</v>
      </c>
      <c r="CI131" s="122">
        <f t="shared" si="125"/>
        <v>0</v>
      </c>
      <c r="CJ131" s="122">
        <f t="shared" si="126"/>
        <v>0</v>
      </c>
      <c r="CK131" s="129">
        <f>F131</f>
        <v>0</v>
      </c>
      <c r="CL131" s="122">
        <f t="shared" si="127"/>
        <v>0</v>
      </c>
      <c r="CM131" s="122">
        <f t="shared" si="128"/>
        <v>0</v>
      </c>
      <c r="CN131" s="129">
        <f>G131</f>
        <v>0</v>
      </c>
      <c r="CO131" s="122">
        <f t="shared" si="129"/>
        <v>0</v>
      </c>
      <c r="CP131" s="122">
        <f t="shared" si="130"/>
        <v>0</v>
      </c>
      <c r="CQ131" s="129">
        <f>H131</f>
        <v>0</v>
      </c>
      <c r="CR131" s="122">
        <f t="shared" si="131"/>
        <v>0</v>
      </c>
      <c r="CS131" s="122">
        <f t="shared" si="132"/>
        <v>0</v>
      </c>
      <c r="CT131" s="141">
        <f>J131</f>
        <v>246</v>
      </c>
      <c r="CU131" s="122">
        <f t="shared" si="115"/>
        <v>0</v>
      </c>
      <c r="CV131" s="122">
        <f t="shared" si="116"/>
        <v>2.541E-4</v>
      </c>
      <c r="CW131" s="141">
        <f>K131</f>
        <v>0</v>
      </c>
      <c r="CX131" s="122">
        <f>B131</f>
        <v>0</v>
      </c>
      <c r="CY131" s="122">
        <f t="shared" si="117"/>
        <v>1.5999E-3</v>
      </c>
      <c r="DF131" s="64">
        <f t="shared" si="102"/>
        <v>246</v>
      </c>
      <c r="DG131" s="137">
        <f t="shared" si="103"/>
        <v>0</v>
      </c>
      <c r="DH131" s="137">
        <f t="shared" si="104"/>
        <v>0</v>
      </c>
      <c r="DI131" s="137">
        <f t="shared" si="105"/>
        <v>0</v>
      </c>
      <c r="DJ131" s="137">
        <f t="shared" si="106"/>
        <v>0</v>
      </c>
      <c r="DK131" s="137">
        <f t="shared" si="107"/>
        <v>0</v>
      </c>
      <c r="DL131" s="137">
        <f t="shared" si="108"/>
        <v>0</v>
      </c>
      <c r="DM131" s="137">
        <f t="shared" si="109"/>
        <v>0</v>
      </c>
      <c r="DN131" s="137"/>
      <c r="DO131" s="137">
        <f t="shared" si="110"/>
        <v>246</v>
      </c>
      <c r="DP131" s="137">
        <f t="shared" si="111"/>
        <v>0</v>
      </c>
      <c r="DQ131" s="32"/>
      <c r="DR131" s="64">
        <f t="shared" si="112"/>
        <v>246</v>
      </c>
      <c r="DS131" s="137">
        <f t="shared" si="118"/>
        <v>0</v>
      </c>
      <c r="DT131" s="137">
        <f t="shared" si="118"/>
        <v>0</v>
      </c>
      <c r="DU131" s="137">
        <f t="shared" si="118"/>
        <v>0</v>
      </c>
      <c r="DV131" s="137">
        <f t="shared" si="118"/>
        <v>0</v>
      </c>
      <c r="DW131" s="137">
        <f t="shared" si="118"/>
        <v>0</v>
      </c>
      <c r="DX131" s="137">
        <f t="shared" si="118"/>
        <v>0</v>
      </c>
      <c r="DY131" s="137">
        <f t="shared" si="118"/>
        <v>0</v>
      </c>
      <c r="DZ131" s="137"/>
      <c r="EA131" s="137">
        <f>ROUND(EM131 / EM$3, 7)</f>
        <v>0</v>
      </c>
      <c r="EB131" s="137">
        <f>ROUND(EN131 / EN$3, 7)</f>
        <v>1.9999999999999999E-7</v>
      </c>
      <c r="ED131" s="64">
        <f t="shared" si="113"/>
        <v>246</v>
      </c>
      <c r="EE131" s="137">
        <f>FC131 * EQ131</f>
        <v>0</v>
      </c>
      <c r="EF131" s="137">
        <f>FD131 * ER131</f>
        <v>0</v>
      </c>
      <c r="EG131" s="137">
        <f>FE131 * ES131</f>
        <v>0</v>
      </c>
      <c r="EH131" s="137">
        <f>FF131 * ET131</f>
        <v>0</v>
      </c>
      <c r="EI131" s="137">
        <f>FG131 * EU131</f>
        <v>0</v>
      </c>
      <c r="EJ131" s="137">
        <f>FH131 * EV131</f>
        <v>0</v>
      </c>
      <c r="EK131" s="137">
        <f>FI131 * EW131</f>
        <v>0</v>
      </c>
      <c r="EL131" s="137"/>
      <c r="EM131" s="137">
        <f>FJ131 * EY131</f>
        <v>4.1601440957361216E-8</v>
      </c>
      <c r="EN131" s="137">
        <f>FK131 * EZ131</f>
        <v>2.0026836201258999E-4</v>
      </c>
      <c r="EP131" s="64">
        <f t="shared" si="114"/>
        <v>246</v>
      </c>
      <c r="EQ131" s="131">
        <f>IFERROR('TLF GC - r0'!CQ131 / 'TLF GC - r0'!CP131, EQ132)</f>
        <v>0</v>
      </c>
      <c r="ER131" s="131">
        <f>IFERROR('TLF GC - r0'!CS131 / 'TLF GC - r0'!CR131, ER132)</f>
        <v>0</v>
      </c>
      <c r="ES131" s="131">
        <f>IFERROR('TLF GC - r0'!CU131 / 'TLF GC - r0'!CT131, ES132)</f>
        <v>0</v>
      </c>
      <c r="ET131" s="131">
        <f>IFERROR('TLF GC - r0'!CW131 / 'TLF GC - r0'!CV131, ET132)</f>
        <v>0</v>
      </c>
      <c r="EU131" s="131">
        <f>IFERROR('TLF GC - r0'!CY131 / 'TLF GC - r0'!CX131, EU132)</f>
        <v>0</v>
      </c>
      <c r="EV131" s="131">
        <f>IFERROR('TLF GC - r0'!DA131 / 'TLF GC - r0'!CZ131, EV132)</f>
        <v>0</v>
      </c>
      <c r="EW131" s="131">
        <f>IFERROR('TLF GC - r0'!DC131 / 'TLF GC - r0'!DB131, EW132)</f>
        <v>0</v>
      </c>
      <c r="EX131" s="131"/>
      <c r="EY131" s="131">
        <f>IFERROR('TLF GC - r0'!DE131 / 'TLF GC - r0'!DD131, EY132)</f>
        <v>1.8087583024939659E-2</v>
      </c>
      <c r="EZ131" s="131">
        <f>IFERROR('TLF GC - r0'!DG131 / 'TLF GC - r0'!DF131, EZ132)</f>
        <v>0.78814782374100745</v>
      </c>
      <c r="FB131" s="132">
        <f>'FF - r0'!A131</f>
        <v>246</v>
      </c>
      <c r="FC131" s="130">
        <f>'FF - r0'!B131</f>
        <v>0</v>
      </c>
      <c r="FD131" s="130">
        <f>'FF - r0'!C131</f>
        <v>0</v>
      </c>
      <c r="FE131" s="130">
        <f>'FF - r0'!D131</f>
        <v>1.5699999999999999E-5</v>
      </c>
      <c r="FF131" s="130">
        <f>'FF - r0'!E131</f>
        <v>0</v>
      </c>
      <c r="FG131" s="130">
        <f>'FF - r0'!F131</f>
        <v>0</v>
      </c>
      <c r="FH131" s="130">
        <f>'FF - r0'!G131</f>
        <v>0</v>
      </c>
      <c r="FI131" s="130">
        <f>'FF - r0'!H131</f>
        <v>0</v>
      </c>
      <c r="FJ131" s="130">
        <f>'FF - r0'!I131</f>
        <v>2.3E-6</v>
      </c>
      <c r="FK131" s="130">
        <f>'FF - r0'!J131</f>
        <v>2.541E-4</v>
      </c>
      <c r="FL131" s="130">
        <f>'FF - r0'!K131</f>
        <v>1.5999E-3</v>
      </c>
    </row>
    <row r="132" spans="1:168" x14ac:dyDescent="0.45">
      <c r="A132" s="63">
        <f t="shared" si="99"/>
        <v>248</v>
      </c>
      <c r="B132" s="137">
        <f t="shared" si="100"/>
        <v>0</v>
      </c>
      <c r="C132" s="137">
        <f t="shared" si="77"/>
        <v>0</v>
      </c>
      <c r="D132" s="137">
        <f t="shared" si="78"/>
        <v>0</v>
      </c>
      <c r="E132" s="137">
        <f t="shared" si="79"/>
        <v>0</v>
      </c>
      <c r="F132" s="137">
        <f t="shared" si="80"/>
        <v>0</v>
      </c>
      <c r="G132" s="137">
        <f t="shared" si="81"/>
        <v>0</v>
      </c>
      <c r="H132" s="137">
        <f t="shared" si="82"/>
        <v>0</v>
      </c>
      <c r="I132" s="138"/>
      <c r="J132" s="138">
        <f t="shared" si="83"/>
        <v>248</v>
      </c>
      <c r="K132" s="138">
        <f t="shared" si="84"/>
        <v>0</v>
      </c>
      <c r="BX132" s="64">
        <f t="shared" si="101"/>
        <v>248</v>
      </c>
      <c r="BY132" s="122">
        <f>B132</f>
        <v>0</v>
      </c>
      <c r="BZ132" s="122">
        <f t="shared" si="119"/>
        <v>0</v>
      </c>
      <c r="CA132" s="122">
        <f t="shared" si="120"/>
        <v>0</v>
      </c>
      <c r="CB132" s="129">
        <f>C132</f>
        <v>0</v>
      </c>
      <c r="CC132" s="122">
        <f t="shared" si="121"/>
        <v>0</v>
      </c>
      <c r="CD132" s="122">
        <f t="shared" si="122"/>
        <v>0</v>
      </c>
      <c r="CE132" s="129">
        <f>D132</f>
        <v>0</v>
      </c>
      <c r="CF132" s="122">
        <f t="shared" si="123"/>
        <v>0</v>
      </c>
      <c r="CG132" s="122">
        <f t="shared" si="124"/>
        <v>0</v>
      </c>
      <c r="CH132" s="129">
        <f>E132</f>
        <v>0</v>
      </c>
      <c r="CI132" s="122">
        <f t="shared" si="125"/>
        <v>0</v>
      </c>
      <c r="CJ132" s="122">
        <f t="shared" si="126"/>
        <v>0</v>
      </c>
      <c r="CK132" s="129">
        <f>F132</f>
        <v>0</v>
      </c>
      <c r="CL132" s="122">
        <f t="shared" si="127"/>
        <v>0</v>
      </c>
      <c r="CM132" s="122">
        <f t="shared" si="128"/>
        <v>0</v>
      </c>
      <c r="CN132" s="129">
        <f>G132</f>
        <v>0</v>
      </c>
      <c r="CO132" s="122">
        <f t="shared" si="129"/>
        <v>0</v>
      </c>
      <c r="CP132" s="122">
        <f t="shared" si="130"/>
        <v>0</v>
      </c>
      <c r="CQ132" s="129">
        <f>H132</f>
        <v>0</v>
      </c>
      <c r="CR132" s="122">
        <f t="shared" si="131"/>
        <v>0</v>
      </c>
      <c r="CS132" s="122">
        <f t="shared" si="132"/>
        <v>0</v>
      </c>
      <c r="CT132" s="141">
        <f>J132</f>
        <v>248</v>
      </c>
      <c r="CU132" s="122">
        <f t="shared" si="115"/>
        <v>0</v>
      </c>
      <c r="CV132" s="122">
        <f t="shared" si="116"/>
        <v>2.3910000000000001E-4</v>
      </c>
      <c r="CW132" s="141">
        <f>K132</f>
        <v>0</v>
      </c>
      <c r="CX132" s="122">
        <f>B132</f>
        <v>0</v>
      </c>
      <c r="CY132" s="122">
        <f t="shared" si="117"/>
        <v>1.5708E-3</v>
      </c>
      <c r="DF132" s="64">
        <f t="shared" si="102"/>
        <v>248</v>
      </c>
      <c r="DG132" s="137">
        <f t="shared" si="103"/>
        <v>0</v>
      </c>
      <c r="DH132" s="137">
        <f t="shared" si="104"/>
        <v>0</v>
      </c>
      <c r="DI132" s="137">
        <f t="shared" si="105"/>
        <v>0</v>
      </c>
      <c r="DJ132" s="137">
        <f t="shared" si="106"/>
        <v>0</v>
      </c>
      <c r="DK132" s="137">
        <f t="shared" si="107"/>
        <v>0</v>
      </c>
      <c r="DL132" s="137">
        <f t="shared" si="108"/>
        <v>0</v>
      </c>
      <c r="DM132" s="137">
        <f t="shared" si="109"/>
        <v>0</v>
      </c>
      <c r="DN132" s="137"/>
      <c r="DO132" s="137">
        <f t="shared" si="110"/>
        <v>248</v>
      </c>
      <c r="DP132" s="137">
        <f t="shared" si="111"/>
        <v>0</v>
      </c>
      <c r="DQ132" s="32"/>
      <c r="DR132" s="64">
        <f t="shared" si="112"/>
        <v>248</v>
      </c>
      <c r="DS132" s="137">
        <f t="shared" si="118"/>
        <v>0</v>
      </c>
      <c r="DT132" s="137">
        <f t="shared" si="118"/>
        <v>0</v>
      </c>
      <c r="DU132" s="137">
        <f t="shared" si="118"/>
        <v>0</v>
      </c>
      <c r="DV132" s="137">
        <f t="shared" si="118"/>
        <v>0</v>
      </c>
      <c r="DW132" s="137">
        <f t="shared" si="118"/>
        <v>0</v>
      </c>
      <c r="DX132" s="137">
        <f t="shared" si="118"/>
        <v>0</v>
      </c>
      <c r="DY132" s="137">
        <f t="shared" si="118"/>
        <v>0</v>
      </c>
      <c r="DZ132" s="137"/>
      <c r="EA132" s="137">
        <f>ROUND(EM132 / EM$3, 7)</f>
        <v>0</v>
      </c>
      <c r="EB132" s="137">
        <f>ROUND(EN132 / EN$3, 7)</f>
        <v>1.9999999999999999E-7</v>
      </c>
      <c r="ED132" s="64">
        <f t="shared" si="113"/>
        <v>248</v>
      </c>
      <c r="EE132" s="137">
        <f>FC132 * EQ132</f>
        <v>0</v>
      </c>
      <c r="EF132" s="137">
        <f>FD132 * ER132</f>
        <v>0</v>
      </c>
      <c r="EG132" s="137">
        <f>FE132 * ES132</f>
        <v>0</v>
      </c>
      <c r="EH132" s="137">
        <f>FF132 * ET132</f>
        <v>0</v>
      </c>
      <c r="EI132" s="137">
        <f>FG132 * EU132</f>
        <v>0</v>
      </c>
      <c r="EJ132" s="137">
        <f>FH132 * EV132</f>
        <v>0</v>
      </c>
      <c r="EK132" s="137">
        <f>FI132 * EW132</f>
        <v>0</v>
      </c>
      <c r="EL132" s="137"/>
      <c r="EM132" s="137">
        <f>FJ132 * EY132</f>
        <v>1.0532951370548961E-8</v>
      </c>
      <c r="EN132" s="137">
        <f>FK132 * EZ132</f>
        <v>2.281038839632376E-4</v>
      </c>
      <c r="EP132" s="64">
        <f t="shared" si="114"/>
        <v>248</v>
      </c>
      <c r="EQ132" s="131">
        <f>IFERROR('TLF GC - r0'!CQ132 / 'TLF GC - r0'!CP132, EQ133)</f>
        <v>0</v>
      </c>
      <c r="ER132" s="131">
        <f>IFERROR('TLF GC - r0'!CS132 / 'TLF GC - r0'!CR132, ER133)</f>
        <v>0</v>
      </c>
      <c r="ES132" s="131">
        <f>IFERROR('TLF GC - r0'!CU132 / 'TLF GC - r0'!CT132, ES133)</f>
        <v>0</v>
      </c>
      <c r="ET132" s="131">
        <f>IFERROR('TLF GC - r0'!CW132 / 'TLF GC - r0'!CV132, ET133)</f>
        <v>0</v>
      </c>
      <c r="EU132" s="131">
        <f>IFERROR('TLF GC - r0'!CY132 / 'TLF GC - r0'!CX132, EU133)</f>
        <v>0</v>
      </c>
      <c r="EV132" s="131">
        <f>IFERROR('TLF GC - r0'!DA132 / 'TLF GC - r0'!CZ132, EV133)</f>
        <v>0</v>
      </c>
      <c r="EW132" s="131">
        <f>IFERROR('TLF GC - r0'!DC132 / 'TLF GC - r0'!DB132, EW133)</f>
        <v>0</v>
      </c>
      <c r="EX132" s="131"/>
      <c r="EY132" s="131">
        <f>IFERROR('TLF GC - r0'!DE132 / 'TLF GC - r0'!DD132, EY133)</f>
        <v>1.5047073386498515E-2</v>
      </c>
      <c r="EZ132" s="131">
        <f>IFERROR('TLF GC - r0'!DG132 / 'TLF GC - r0'!DF132, EZ133)</f>
        <v>0.95401038880484146</v>
      </c>
      <c r="FB132" s="132">
        <f>'FF - r0'!A132</f>
        <v>248</v>
      </c>
      <c r="FC132" s="130">
        <f>'FF - r0'!B132</f>
        <v>0</v>
      </c>
      <c r="FD132" s="130">
        <f>'FF - r0'!C132</f>
        <v>0</v>
      </c>
      <c r="FE132" s="130">
        <f>'FF - r0'!D132</f>
        <v>0</v>
      </c>
      <c r="FF132" s="130">
        <f>'FF - r0'!E132</f>
        <v>0</v>
      </c>
      <c r="FG132" s="130">
        <f>'FF - r0'!F132</f>
        <v>0</v>
      </c>
      <c r="FH132" s="130">
        <f>'FF - r0'!G132</f>
        <v>0</v>
      </c>
      <c r="FI132" s="130">
        <f>'FF - r0'!H132</f>
        <v>0</v>
      </c>
      <c r="FJ132" s="130">
        <f>'FF - r0'!I132</f>
        <v>6.9999999999999997E-7</v>
      </c>
      <c r="FK132" s="130">
        <f>'FF - r0'!J132</f>
        <v>2.3910000000000001E-4</v>
      </c>
      <c r="FL132" s="130">
        <f>'FF - r0'!K132</f>
        <v>1.5708E-3</v>
      </c>
    </row>
    <row r="133" spans="1:168" x14ac:dyDescent="0.45">
      <c r="A133" s="63">
        <f t="shared" si="99"/>
        <v>250</v>
      </c>
      <c r="B133" s="137">
        <f t="shared" si="100"/>
        <v>0</v>
      </c>
      <c r="C133" s="137">
        <f t="shared" si="77"/>
        <v>0</v>
      </c>
      <c r="D133" s="137">
        <f t="shared" si="78"/>
        <v>0</v>
      </c>
      <c r="E133" s="137">
        <f t="shared" si="79"/>
        <v>0</v>
      </c>
      <c r="F133" s="137">
        <f t="shared" si="80"/>
        <v>0</v>
      </c>
      <c r="G133" s="137">
        <f t="shared" si="81"/>
        <v>0</v>
      </c>
      <c r="H133" s="137">
        <f t="shared" si="82"/>
        <v>0</v>
      </c>
      <c r="I133" s="138"/>
      <c r="J133" s="138">
        <f t="shared" si="83"/>
        <v>250</v>
      </c>
      <c r="K133" s="138">
        <f t="shared" si="84"/>
        <v>0</v>
      </c>
      <c r="BX133" s="64">
        <f t="shared" si="101"/>
        <v>250</v>
      </c>
      <c r="BY133" s="122">
        <f>B133</f>
        <v>0</v>
      </c>
      <c r="BZ133" s="122">
        <f t="shared" si="119"/>
        <v>0</v>
      </c>
      <c r="CA133" s="122">
        <f t="shared" si="120"/>
        <v>0</v>
      </c>
      <c r="CB133" s="129">
        <f>C133</f>
        <v>0</v>
      </c>
      <c r="CC133" s="122">
        <f t="shared" si="121"/>
        <v>0</v>
      </c>
      <c r="CD133" s="122">
        <f t="shared" si="122"/>
        <v>0</v>
      </c>
      <c r="CE133" s="129">
        <f>D133</f>
        <v>0</v>
      </c>
      <c r="CF133" s="122">
        <f t="shared" si="123"/>
        <v>0</v>
      </c>
      <c r="CG133" s="122">
        <f t="shared" si="124"/>
        <v>0</v>
      </c>
      <c r="CH133" s="129">
        <f>E133</f>
        <v>0</v>
      </c>
      <c r="CI133" s="122">
        <f t="shared" si="125"/>
        <v>0</v>
      </c>
      <c r="CJ133" s="122">
        <f t="shared" si="126"/>
        <v>0</v>
      </c>
      <c r="CK133" s="129">
        <f>F133</f>
        <v>0</v>
      </c>
      <c r="CL133" s="122">
        <f t="shared" si="127"/>
        <v>0</v>
      </c>
      <c r="CM133" s="122">
        <f t="shared" si="128"/>
        <v>0</v>
      </c>
      <c r="CN133" s="129">
        <f>G133</f>
        <v>0</v>
      </c>
      <c r="CO133" s="122">
        <f t="shared" si="129"/>
        <v>0</v>
      </c>
      <c r="CP133" s="122">
        <f t="shared" si="130"/>
        <v>0</v>
      </c>
      <c r="CQ133" s="129">
        <f>H133</f>
        <v>0</v>
      </c>
      <c r="CR133" s="122">
        <f t="shared" si="131"/>
        <v>0</v>
      </c>
      <c r="CS133" s="122">
        <f t="shared" si="132"/>
        <v>0</v>
      </c>
      <c r="CT133" s="141">
        <f>J133</f>
        <v>250</v>
      </c>
      <c r="CU133" s="122">
        <f t="shared" si="115"/>
        <v>0</v>
      </c>
      <c r="CV133" s="122">
        <f t="shared" si="116"/>
        <v>2.242E-4</v>
      </c>
      <c r="CW133" s="141">
        <f>K133</f>
        <v>0</v>
      </c>
      <c r="CX133" s="122">
        <f>B133</f>
        <v>0</v>
      </c>
      <c r="CY133" s="122">
        <f t="shared" si="117"/>
        <v>1.5417E-3</v>
      </c>
      <c r="DF133" s="64">
        <f t="shared" si="102"/>
        <v>250</v>
      </c>
      <c r="DG133" s="137">
        <f t="shared" si="103"/>
        <v>0</v>
      </c>
      <c r="DH133" s="137">
        <f t="shared" si="104"/>
        <v>0</v>
      </c>
      <c r="DI133" s="137">
        <f t="shared" si="105"/>
        <v>0</v>
      </c>
      <c r="DJ133" s="137">
        <f t="shared" si="106"/>
        <v>0</v>
      </c>
      <c r="DK133" s="137">
        <f t="shared" si="107"/>
        <v>0</v>
      </c>
      <c r="DL133" s="137">
        <f t="shared" si="108"/>
        <v>0</v>
      </c>
      <c r="DM133" s="137">
        <f t="shared" si="109"/>
        <v>0</v>
      </c>
      <c r="DN133" s="137"/>
      <c r="DO133" s="137">
        <f t="shared" si="110"/>
        <v>250</v>
      </c>
      <c r="DP133" s="137">
        <f t="shared" si="111"/>
        <v>0</v>
      </c>
      <c r="DQ133" s="32"/>
      <c r="DR133" s="64">
        <f t="shared" si="112"/>
        <v>250</v>
      </c>
      <c r="DS133" s="137">
        <f t="shared" si="118"/>
        <v>0</v>
      </c>
      <c r="DT133" s="137">
        <f t="shared" si="118"/>
        <v>0</v>
      </c>
      <c r="DU133" s="137">
        <f t="shared" si="118"/>
        <v>0</v>
      </c>
      <c r="DV133" s="137">
        <f t="shared" si="118"/>
        <v>0</v>
      </c>
      <c r="DW133" s="137">
        <f t="shared" si="118"/>
        <v>0</v>
      </c>
      <c r="DX133" s="137">
        <f t="shared" si="118"/>
        <v>0</v>
      </c>
      <c r="DY133" s="137">
        <f t="shared" si="118"/>
        <v>0</v>
      </c>
      <c r="DZ133" s="137"/>
      <c r="EA133" s="137">
        <f>ROUND(EM133 / EM$3, 7)</f>
        <v>0</v>
      </c>
      <c r="EB133" s="137">
        <f>ROUND(EN133 / EN$3, 7)</f>
        <v>1.9999999999999999E-7</v>
      </c>
      <c r="ED133" s="64">
        <f t="shared" si="113"/>
        <v>250</v>
      </c>
      <c r="EE133" s="137">
        <f>FC133 * EQ133</f>
        <v>0</v>
      </c>
      <c r="EF133" s="137">
        <f>FD133 * ER133</f>
        <v>0</v>
      </c>
      <c r="EG133" s="137">
        <f>FE133 * ES133</f>
        <v>0</v>
      </c>
      <c r="EH133" s="137">
        <f>FF133 * ET133</f>
        <v>0</v>
      </c>
      <c r="EI133" s="137">
        <f>FG133 * EU133</f>
        <v>0</v>
      </c>
      <c r="EJ133" s="137">
        <f>FH133 * EV133</f>
        <v>0</v>
      </c>
      <c r="EK133" s="137">
        <f>FI133 * EW133</f>
        <v>0</v>
      </c>
      <c r="EL133" s="137"/>
      <c r="EM133" s="137">
        <f>FJ133 * EY133</f>
        <v>1.0951682618437898E-8</v>
      </c>
      <c r="EN133" s="137">
        <f>FK133 * EZ133</f>
        <v>2.2584698124388823E-4</v>
      </c>
      <c r="EP133" s="64">
        <f t="shared" si="114"/>
        <v>250</v>
      </c>
      <c r="EQ133" s="131">
        <f>IFERROR('TLF GC - r0'!CQ133 / 'TLF GC - r0'!CP133, EQ134)</f>
        <v>0</v>
      </c>
      <c r="ER133" s="131">
        <f>IFERROR('TLF GC - r0'!CS133 / 'TLF GC - r0'!CR133, ER134)</f>
        <v>0</v>
      </c>
      <c r="ES133" s="131">
        <f>IFERROR('TLF GC - r0'!CU133 / 'TLF GC - r0'!CT133, ES134)</f>
        <v>0</v>
      </c>
      <c r="ET133" s="131">
        <f>IFERROR('TLF GC - r0'!CW133 / 'TLF GC - r0'!CV133, ET134)</f>
        <v>0</v>
      </c>
      <c r="EU133" s="131">
        <f>IFERROR('TLF GC - r0'!CY133 / 'TLF GC - r0'!CX133, EU134)</f>
        <v>0</v>
      </c>
      <c r="EV133" s="131">
        <f>IFERROR('TLF GC - r0'!DA133 / 'TLF GC - r0'!CZ133, EV134)</f>
        <v>0</v>
      </c>
      <c r="EW133" s="131">
        <f>IFERROR('TLF GC - r0'!DC133 / 'TLF GC - r0'!DB133, EW134)</f>
        <v>0</v>
      </c>
      <c r="EX133" s="131"/>
      <c r="EY133" s="131">
        <f>IFERROR('TLF GC - r0'!DE133 / 'TLF GC - r0'!DD133, EY134)</f>
        <v>1.5645260883482712E-2</v>
      </c>
      <c r="EZ133" s="131">
        <f>IFERROR('TLF GC - r0'!DG133 / 'TLF GC - r0'!DF133, EZ134)</f>
        <v>1.0073460358781812</v>
      </c>
      <c r="FB133" s="132">
        <f>'FF - r0'!A133</f>
        <v>250</v>
      </c>
      <c r="FC133" s="130">
        <f>'FF - r0'!B133</f>
        <v>0</v>
      </c>
      <c r="FD133" s="130">
        <f>'FF - r0'!C133</f>
        <v>0</v>
      </c>
      <c r="FE133" s="130">
        <f>'FF - r0'!D133</f>
        <v>0</v>
      </c>
      <c r="FF133" s="130">
        <f>'FF - r0'!E133</f>
        <v>0</v>
      </c>
      <c r="FG133" s="130">
        <f>'FF - r0'!F133</f>
        <v>0</v>
      </c>
      <c r="FH133" s="130">
        <f>'FF - r0'!G133</f>
        <v>0</v>
      </c>
      <c r="FI133" s="130">
        <f>'FF - r0'!H133</f>
        <v>0</v>
      </c>
      <c r="FJ133" s="130">
        <f>'FF - r0'!I133</f>
        <v>6.9999999999999997E-7</v>
      </c>
      <c r="FK133" s="130">
        <f>'FF - r0'!J133</f>
        <v>2.242E-4</v>
      </c>
      <c r="FL133" s="130">
        <f>'FF - r0'!K133</f>
        <v>1.5417E-3</v>
      </c>
    </row>
    <row r="134" spans="1:168" x14ac:dyDescent="0.45">
      <c r="A134" s="63">
        <f t="shared" si="99"/>
        <v>252</v>
      </c>
      <c r="B134" s="137">
        <f t="shared" si="100"/>
        <v>0</v>
      </c>
      <c r="C134" s="137">
        <f t="shared" si="77"/>
        <v>0</v>
      </c>
      <c r="D134" s="137">
        <f t="shared" si="78"/>
        <v>0</v>
      </c>
      <c r="E134" s="137">
        <f t="shared" si="79"/>
        <v>0</v>
      </c>
      <c r="F134" s="137">
        <f t="shared" si="80"/>
        <v>0</v>
      </c>
      <c r="G134" s="137">
        <f t="shared" si="81"/>
        <v>0</v>
      </c>
      <c r="H134" s="137">
        <f t="shared" si="82"/>
        <v>0</v>
      </c>
      <c r="I134" s="138"/>
      <c r="J134" s="138">
        <f t="shared" si="83"/>
        <v>252</v>
      </c>
      <c r="K134" s="138">
        <f t="shared" si="84"/>
        <v>0</v>
      </c>
      <c r="BX134" s="64">
        <f t="shared" si="101"/>
        <v>252</v>
      </c>
      <c r="BY134" s="122">
        <f>B134</f>
        <v>0</v>
      </c>
      <c r="BZ134" s="122">
        <f t="shared" si="119"/>
        <v>0</v>
      </c>
      <c r="CA134" s="122">
        <f t="shared" si="120"/>
        <v>0</v>
      </c>
      <c r="CB134" s="129">
        <f>C134</f>
        <v>0</v>
      </c>
      <c r="CC134" s="122">
        <f t="shared" si="121"/>
        <v>0</v>
      </c>
      <c r="CD134" s="122">
        <f t="shared" si="122"/>
        <v>0</v>
      </c>
      <c r="CE134" s="129">
        <f>D134</f>
        <v>0</v>
      </c>
      <c r="CF134" s="122">
        <f t="shared" si="123"/>
        <v>0</v>
      </c>
      <c r="CG134" s="122">
        <f t="shared" si="124"/>
        <v>0</v>
      </c>
      <c r="CH134" s="129">
        <f>E134</f>
        <v>0</v>
      </c>
      <c r="CI134" s="122">
        <f t="shared" si="125"/>
        <v>0</v>
      </c>
      <c r="CJ134" s="122">
        <f t="shared" si="126"/>
        <v>0</v>
      </c>
      <c r="CK134" s="129">
        <f>F134</f>
        <v>0</v>
      </c>
      <c r="CL134" s="122">
        <f t="shared" si="127"/>
        <v>0</v>
      </c>
      <c r="CM134" s="122">
        <f t="shared" si="128"/>
        <v>0</v>
      </c>
      <c r="CN134" s="129">
        <f>G134</f>
        <v>0</v>
      </c>
      <c r="CO134" s="122">
        <f t="shared" si="129"/>
        <v>0</v>
      </c>
      <c r="CP134" s="122">
        <f t="shared" si="130"/>
        <v>0</v>
      </c>
      <c r="CQ134" s="129">
        <f>H134</f>
        <v>0</v>
      </c>
      <c r="CR134" s="122">
        <f t="shared" si="131"/>
        <v>0</v>
      </c>
      <c r="CS134" s="122">
        <f t="shared" si="132"/>
        <v>0</v>
      </c>
      <c r="CT134" s="141">
        <f>J134</f>
        <v>252</v>
      </c>
      <c r="CU134" s="122">
        <f t="shared" si="115"/>
        <v>0</v>
      </c>
      <c r="CV134" s="122">
        <f t="shared" si="116"/>
        <v>2.0929999999999999E-4</v>
      </c>
      <c r="CW134" s="141">
        <f>K134</f>
        <v>0</v>
      </c>
      <c r="CX134" s="122">
        <f>B134</f>
        <v>0</v>
      </c>
      <c r="CY134" s="122">
        <f t="shared" si="117"/>
        <v>1.5126E-3</v>
      </c>
      <c r="DF134" s="64">
        <f t="shared" si="102"/>
        <v>252</v>
      </c>
      <c r="DG134" s="137">
        <f t="shared" si="103"/>
        <v>0</v>
      </c>
      <c r="DH134" s="137">
        <f t="shared" si="104"/>
        <v>0</v>
      </c>
      <c r="DI134" s="137">
        <f t="shared" si="105"/>
        <v>0</v>
      </c>
      <c r="DJ134" s="137">
        <f t="shared" si="106"/>
        <v>0</v>
      </c>
      <c r="DK134" s="137">
        <f t="shared" si="107"/>
        <v>0</v>
      </c>
      <c r="DL134" s="137">
        <f t="shared" si="108"/>
        <v>0</v>
      </c>
      <c r="DM134" s="137">
        <f t="shared" si="109"/>
        <v>0</v>
      </c>
      <c r="DN134" s="137"/>
      <c r="DO134" s="137">
        <f t="shared" si="110"/>
        <v>252</v>
      </c>
      <c r="DP134" s="137">
        <f t="shared" si="111"/>
        <v>0</v>
      </c>
      <c r="DQ134" s="32"/>
      <c r="DR134" s="64">
        <f t="shared" si="112"/>
        <v>252</v>
      </c>
      <c r="DS134" s="137">
        <f t="shared" si="118"/>
        <v>0</v>
      </c>
      <c r="DT134" s="137">
        <f t="shared" si="118"/>
        <v>0</v>
      </c>
      <c r="DU134" s="137">
        <f t="shared" si="118"/>
        <v>0</v>
      </c>
      <c r="DV134" s="137">
        <f t="shared" si="118"/>
        <v>0</v>
      </c>
      <c r="DW134" s="137">
        <f t="shared" si="118"/>
        <v>0</v>
      </c>
      <c r="DX134" s="137">
        <f t="shared" si="118"/>
        <v>0</v>
      </c>
      <c r="DY134" s="137">
        <f t="shared" si="118"/>
        <v>0</v>
      </c>
      <c r="DZ134" s="137"/>
      <c r="EA134" s="137">
        <f>ROUND(EM134 / EM$3, 7)</f>
        <v>0</v>
      </c>
      <c r="EB134" s="137">
        <f>ROUND(EN134 / EN$3, 7)</f>
        <v>2.9999999999999999E-7</v>
      </c>
      <c r="ED134" s="64">
        <f t="shared" si="113"/>
        <v>252</v>
      </c>
      <c r="EE134" s="137">
        <f>FC134 * EQ134</f>
        <v>0</v>
      </c>
      <c r="EF134" s="137">
        <f>FD134 * ER134</f>
        <v>0</v>
      </c>
      <c r="EG134" s="137">
        <f>FE134 * ES134</f>
        <v>0</v>
      </c>
      <c r="EH134" s="137">
        <f>FF134 * ET134</f>
        <v>0</v>
      </c>
      <c r="EI134" s="137">
        <f>FG134 * EU134</f>
        <v>0</v>
      </c>
      <c r="EJ134" s="137">
        <f>FH134 * EV134</f>
        <v>0</v>
      </c>
      <c r="EK134" s="137">
        <f>FI134 * EW134</f>
        <v>0</v>
      </c>
      <c r="EL134" s="137"/>
      <c r="EM134" s="137">
        <f>FJ134 * EY134</f>
        <v>8.3585003508002618E-9</v>
      </c>
      <c r="EN134" s="137">
        <f>FK134 * EZ134</f>
        <v>2.7475098829169526E-4</v>
      </c>
      <c r="EP134" s="64">
        <f t="shared" si="114"/>
        <v>252</v>
      </c>
      <c r="EQ134" s="131">
        <f>IFERROR('TLF GC - r0'!CQ134 / 'TLF GC - r0'!CP134, EQ135)</f>
        <v>0</v>
      </c>
      <c r="ER134" s="131">
        <f>IFERROR('TLF GC - r0'!CS134 / 'TLF GC - r0'!CR134, ER135)</f>
        <v>0</v>
      </c>
      <c r="ES134" s="131">
        <f>IFERROR('TLF GC - r0'!CU134 / 'TLF GC - r0'!CT134, ES135)</f>
        <v>0</v>
      </c>
      <c r="ET134" s="131">
        <f>IFERROR('TLF GC - r0'!CW134 / 'TLF GC - r0'!CV134, ET135)</f>
        <v>0</v>
      </c>
      <c r="EU134" s="131">
        <f>IFERROR('TLF GC - r0'!CY134 / 'TLF GC - r0'!CX134, EU135)</f>
        <v>0</v>
      </c>
      <c r="EV134" s="131">
        <f>IFERROR('TLF GC - r0'!DA134 / 'TLF GC - r0'!CZ134, EV135)</f>
        <v>0</v>
      </c>
      <c r="EW134" s="131">
        <f>IFERROR('TLF GC - r0'!DC134 / 'TLF GC - r0'!DB134, EW135)</f>
        <v>0</v>
      </c>
      <c r="EX134" s="131"/>
      <c r="EY134" s="131">
        <f>IFERROR('TLF GC - r0'!DE134 / 'TLF GC - r0'!DD134, EY135)</f>
        <v>1.3930833918000436E-2</v>
      </c>
      <c r="EZ134" s="131">
        <f>IFERROR('TLF GC - r0'!DG134 / 'TLF GC - r0'!DF134, EZ135)</f>
        <v>1.3127137519908996</v>
      </c>
      <c r="FB134" s="132">
        <f>'FF - r0'!A134</f>
        <v>252</v>
      </c>
      <c r="FC134" s="130">
        <f>'FF - r0'!B134</f>
        <v>0</v>
      </c>
      <c r="FD134" s="130">
        <f>'FF - r0'!C134</f>
        <v>0</v>
      </c>
      <c r="FE134" s="130">
        <f>'FF - r0'!D134</f>
        <v>0</v>
      </c>
      <c r="FF134" s="130">
        <f>'FF - r0'!E134</f>
        <v>0</v>
      </c>
      <c r="FG134" s="130">
        <f>'FF - r0'!F134</f>
        <v>0</v>
      </c>
      <c r="FH134" s="130">
        <f>'FF - r0'!G134</f>
        <v>0</v>
      </c>
      <c r="FI134" s="130">
        <f>'FF - r0'!H134</f>
        <v>0</v>
      </c>
      <c r="FJ134" s="130">
        <f>'FF - r0'!I134</f>
        <v>5.9999999999999997E-7</v>
      </c>
      <c r="FK134" s="130">
        <f>'FF - r0'!J134</f>
        <v>2.0929999999999999E-4</v>
      </c>
      <c r="FL134" s="130">
        <f>'FF - r0'!K134</f>
        <v>1.5126E-3</v>
      </c>
    </row>
    <row r="135" spans="1:168" x14ac:dyDescent="0.45">
      <c r="A135" s="63">
        <f t="shared" si="99"/>
        <v>254</v>
      </c>
      <c r="B135" s="137">
        <f t="shared" si="100"/>
        <v>0</v>
      </c>
      <c r="C135" s="137">
        <f t="shared" si="77"/>
        <v>0</v>
      </c>
      <c r="D135" s="137">
        <f t="shared" si="78"/>
        <v>0</v>
      </c>
      <c r="E135" s="137">
        <f t="shared" si="79"/>
        <v>0</v>
      </c>
      <c r="F135" s="137">
        <f t="shared" si="80"/>
        <v>0</v>
      </c>
      <c r="G135" s="137">
        <f t="shared" si="81"/>
        <v>0</v>
      </c>
      <c r="H135" s="137">
        <f t="shared" si="82"/>
        <v>0</v>
      </c>
      <c r="I135" s="138"/>
      <c r="J135" s="138">
        <f t="shared" si="83"/>
        <v>254</v>
      </c>
      <c r="K135" s="138">
        <f t="shared" si="84"/>
        <v>0</v>
      </c>
      <c r="BX135" s="64">
        <f t="shared" si="101"/>
        <v>254</v>
      </c>
      <c r="BY135" s="122">
        <f>B135</f>
        <v>0</v>
      </c>
      <c r="BZ135" s="122">
        <f t="shared" si="119"/>
        <v>0</v>
      </c>
      <c r="CA135" s="122">
        <f t="shared" si="120"/>
        <v>0</v>
      </c>
      <c r="CB135" s="129">
        <f>C135</f>
        <v>0</v>
      </c>
      <c r="CC135" s="122">
        <f t="shared" si="121"/>
        <v>0</v>
      </c>
      <c r="CD135" s="122">
        <f t="shared" si="122"/>
        <v>0</v>
      </c>
      <c r="CE135" s="129">
        <f>D135</f>
        <v>0</v>
      </c>
      <c r="CF135" s="122">
        <f t="shared" si="123"/>
        <v>0</v>
      </c>
      <c r="CG135" s="122">
        <f t="shared" si="124"/>
        <v>0</v>
      </c>
      <c r="CH135" s="129">
        <f>E135</f>
        <v>0</v>
      </c>
      <c r="CI135" s="122">
        <f t="shared" si="125"/>
        <v>0</v>
      </c>
      <c r="CJ135" s="122">
        <f t="shared" si="126"/>
        <v>0</v>
      </c>
      <c r="CK135" s="129">
        <f>F135</f>
        <v>0</v>
      </c>
      <c r="CL135" s="122">
        <f t="shared" si="127"/>
        <v>0</v>
      </c>
      <c r="CM135" s="122">
        <f t="shared" si="128"/>
        <v>0</v>
      </c>
      <c r="CN135" s="129">
        <f>G135</f>
        <v>0</v>
      </c>
      <c r="CO135" s="122">
        <f t="shared" si="129"/>
        <v>0</v>
      </c>
      <c r="CP135" s="122">
        <f t="shared" si="130"/>
        <v>0</v>
      </c>
      <c r="CQ135" s="129">
        <f>H135</f>
        <v>0</v>
      </c>
      <c r="CR135" s="122">
        <f t="shared" si="131"/>
        <v>0</v>
      </c>
      <c r="CS135" s="122">
        <f t="shared" si="132"/>
        <v>0</v>
      </c>
      <c r="CT135" s="141">
        <f>J135</f>
        <v>254</v>
      </c>
      <c r="CU135" s="122">
        <f t="shared" si="115"/>
        <v>0</v>
      </c>
      <c r="CV135" s="122">
        <f t="shared" si="116"/>
        <v>1.9430000000000001E-4</v>
      </c>
      <c r="CW135" s="141">
        <f>K135</f>
        <v>0</v>
      </c>
      <c r="CX135" s="122">
        <f>B135</f>
        <v>0</v>
      </c>
      <c r="CY135" s="122">
        <f t="shared" si="117"/>
        <v>1.4835E-3</v>
      </c>
      <c r="DF135" s="64">
        <f t="shared" si="102"/>
        <v>254</v>
      </c>
      <c r="DG135" s="137">
        <f t="shared" si="103"/>
        <v>0</v>
      </c>
      <c r="DH135" s="137">
        <f t="shared" si="104"/>
        <v>0</v>
      </c>
      <c r="DI135" s="137">
        <f t="shared" si="105"/>
        <v>0</v>
      </c>
      <c r="DJ135" s="137">
        <f t="shared" si="106"/>
        <v>0</v>
      </c>
      <c r="DK135" s="137">
        <f t="shared" si="107"/>
        <v>0</v>
      </c>
      <c r="DL135" s="137">
        <f t="shared" si="108"/>
        <v>0</v>
      </c>
      <c r="DM135" s="137">
        <f t="shared" si="109"/>
        <v>0</v>
      </c>
      <c r="DN135" s="137"/>
      <c r="DO135" s="137">
        <f t="shared" si="110"/>
        <v>254</v>
      </c>
      <c r="DP135" s="137">
        <f t="shared" si="111"/>
        <v>0</v>
      </c>
      <c r="DQ135" s="32"/>
      <c r="DR135" s="64">
        <f t="shared" si="112"/>
        <v>254</v>
      </c>
      <c r="DS135" s="137">
        <f t="shared" si="118"/>
        <v>0</v>
      </c>
      <c r="DT135" s="137">
        <f t="shared" si="118"/>
        <v>0</v>
      </c>
      <c r="DU135" s="137">
        <f t="shared" si="118"/>
        <v>0</v>
      </c>
      <c r="DV135" s="137">
        <f t="shared" si="118"/>
        <v>0</v>
      </c>
      <c r="DW135" s="137">
        <f t="shared" si="118"/>
        <v>0</v>
      </c>
      <c r="DX135" s="137">
        <f t="shared" si="118"/>
        <v>0</v>
      </c>
      <c r="DY135" s="137">
        <f t="shared" si="118"/>
        <v>0</v>
      </c>
      <c r="DZ135" s="137"/>
      <c r="EA135" s="137">
        <f>ROUND(EM135 / EM$3, 7)</f>
        <v>0</v>
      </c>
      <c r="EB135" s="137">
        <f>ROUND(EN135 / EN$3, 7)</f>
        <v>1.9999999999999999E-7</v>
      </c>
      <c r="ED135" s="64">
        <f t="shared" si="113"/>
        <v>254</v>
      </c>
      <c r="EE135" s="137">
        <f>FC135 * EQ135</f>
        <v>0</v>
      </c>
      <c r="EF135" s="137">
        <f>FD135 * ER135</f>
        <v>0</v>
      </c>
      <c r="EG135" s="137">
        <f>FE135 * ES135</f>
        <v>0</v>
      </c>
      <c r="EH135" s="137">
        <f>FF135 * ET135</f>
        <v>0</v>
      </c>
      <c r="EI135" s="137">
        <f>FG135 * EU135</f>
        <v>0</v>
      </c>
      <c r="EJ135" s="137">
        <f>FH135 * EV135</f>
        <v>0</v>
      </c>
      <c r="EK135" s="137">
        <f>FI135 * EW135</f>
        <v>0</v>
      </c>
      <c r="EL135" s="137"/>
      <c r="EM135" s="137">
        <f>FJ135 * EY135</f>
        <v>7.3919064146023468E-9</v>
      </c>
      <c r="EN135" s="137">
        <f>FK135 * EZ135</f>
        <v>1.6321890462106872E-4</v>
      </c>
      <c r="EP135" s="64">
        <f t="shared" si="114"/>
        <v>254</v>
      </c>
      <c r="EQ135" s="131">
        <f>IFERROR('TLF GC - r0'!CQ135 / 'TLF GC - r0'!CP135, EQ136)</f>
        <v>0</v>
      </c>
      <c r="ER135" s="131">
        <f>IFERROR('TLF GC - r0'!CS135 / 'TLF GC - r0'!CR135, ER136)</f>
        <v>0</v>
      </c>
      <c r="ES135" s="131">
        <f>IFERROR('TLF GC - r0'!CU135 / 'TLF GC - r0'!CT135, ES136)</f>
        <v>0</v>
      </c>
      <c r="ET135" s="131">
        <f>IFERROR('TLF GC - r0'!CW135 / 'TLF GC - r0'!CV135, ET136)</f>
        <v>0</v>
      </c>
      <c r="EU135" s="131">
        <f>IFERROR('TLF GC - r0'!CY135 / 'TLF GC - r0'!CX135, EU136)</f>
        <v>0</v>
      </c>
      <c r="EV135" s="131">
        <f>IFERROR('TLF GC - r0'!DA135 / 'TLF GC - r0'!CZ135, EV136)</f>
        <v>0</v>
      </c>
      <c r="EW135" s="131">
        <f>IFERROR('TLF GC - r0'!DC135 / 'TLF GC - r0'!DB135, EW136)</f>
        <v>0</v>
      </c>
      <c r="EX135" s="131"/>
      <c r="EY135" s="131">
        <f>IFERROR('TLF GC - r0'!DE135 / 'TLF GC - r0'!DD135, EY136)</f>
        <v>1.4783812829204695E-2</v>
      </c>
      <c r="EZ135" s="131">
        <f>IFERROR('TLF GC - r0'!DG135 / 'TLF GC - r0'!DF135, EZ136)</f>
        <v>0.84003553587786273</v>
      </c>
      <c r="FB135" s="132">
        <f>'FF - r0'!A135</f>
        <v>254</v>
      </c>
      <c r="FC135" s="130">
        <f>'FF - r0'!B135</f>
        <v>0</v>
      </c>
      <c r="FD135" s="130">
        <f>'FF - r0'!C135</f>
        <v>0</v>
      </c>
      <c r="FE135" s="130">
        <f>'FF - r0'!D135</f>
        <v>0</v>
      </c>
      <c r="FF135" s="130">
        <f>'FF - r0'!E135</f>
        <v>0</v>
      </c>
      <c r="FG135" s="130">
        <f>'FF - r0'!F135</f>
        <v>0</v>
      </c>
      <c r="FH135" s="130">
        <f>'FF - r0'!G135</f>
        <v>0</v>
      </c>
      <c r="FI135" s="130">
        <f>'FF - r0'!H135</f>
        <v>0</v>
      </c>
      <c r="FJ135" s="130">
        <f>'FF - r0'!I135</f>
        <v>4.9999999999999998E-7</v>
      </c>
      <c r="FK135" s="130">
        <f>'FF - r0'!J135</f>
        <v>1.9430000000000001E-4</v>
      </c>
      <c r="FL135" s="130">
        <f>'FF - r0'!K135</f>
        <v>1.4835E-3</v>
      </c>
    </row>
    <row r="136" spans="1:168" x14ac:dyDescent="0.45">
      <c r="A136" s="63">
        <f t="shared" si="99"/>
        <v>256</v>
      </c>
      <c r="B136" s="137">
        <f t="shared" si="100"/>
        <v>0</v>
      </c>
      <c r="C136" s="137">
        <f t="shared" ref="C136:C157" si="133">ROUND(DH136, 7)</f>
        <v>0</v>
      </c>
      <c r="D136" s="137">
        <f t="shared" ref="D136:D157" si="134">ROUND(DI136, 7)</f>
        <v>0</v>
      </c>
      <c r="E136" s="137">
        <f t="shared" ref="E136:E157" si="135">ROUND(DJ136, 7)</f>
        <v>0</v>
      </c>
      <c r="F136" s="137">
        <f t="shared" ref="F136:F157" si="136">ROUND(DK136, 7)</f>
        <v>0</v>
      </c>
      <c r="G136" s="137">
        <f t="shared" ref="G136:G157" si="137">ROUND(DL136, 7)</f>
        <v>0</v>
      </c>
      <c r="H136" s="137">
        <f t="shared" ref="H136:H157" si="138">ROUND(DM136, 7)</f>
        <v>0</v>
      </c>
      <c r="I136" s="138"/>
      <c r="J136" s="138">
        <f t="shared" ref="J136:J157" si="139">ROUND(DO136, 7)</f>
        <v>256</v>
      </c>
      <c r="K136" s="138">
        <f t="shared" ref="K136:K157" si="140">ROUND(DP136, 7)</f>
        <v>0</v>
      </c>
      <c r="BX136" s="64">
        <f t="shared" si="101"/>
        <v>256</v>
      </c>
      <c r="BY136" s="122">
        <f>B136</f>
        <v>0</v>
      </c>
      <c r="BZ136" s="122">
        <f>DS136</f>
        <v>0</v>
      </c>
      <c r="CA136" s="122">
        <f>FC136</f>
        <v>0</v>
      </c>
      <c r="CB136" s="129">
        <f>C136</f>
        <v>0</v>
      </c>
      <c r="CC136" s="122">
        <f>DT136</f>
        <v>0</v>
      </c>
      <c r="CD136" s="122">
        <f>FD136</f>
        <v>0</v>
      </c>
      <c r="CE136" s="129">
        <f>D136</f>
        <v>0</v>
      </c>
      <c r="CF136" s="122">
        <f>DU136</f>
        <v>0</v>
      </c>
      <c r="CG136" s="122">
        <f>FE136</f>
        <v>0</v>
      </c>
      <c r="CH136" s="129">
        <f>E136</f>
        <v>0</v>
      </c>
      <c r="CI136" s="122">
        <f>DV136</f>
        <v>0</v>
      </c>
      <c r="CJ136" s="122">
        <f>FF136</f>
        <v>0</v>
      </c>
      <c r="CK136" s="129">
        <f>F136</f>
        <v>0</v>
      </c>
      <c r="CL136" s="122">
        <f>DW136</f>
        <v>0</v>
      </c>
      <c r="CM136" s="122">
        <f>FG136</f>
        <v>0</v>
      </c>
      <c r="CN136" s="129">
        <f>G136</f>
        <v>0</v>
      </c>
      <c r="CO136" s="122">
        <f>DX136</f>
        <v>0</v>
      </c>
      <c r="CP136" s="122">
        <f>FH136</f>
        <v>0</v>
      </c>
      <c r="CQ136" s="129">
        <f>H136</f>
        <v>0</v>
      </c>
      <c r="CR136" s="122">
        <f>DY136</f>
        <v>0</v>
      </c>
      <c r="CS136" s="122">
        <f>FI136</f>
        <v>0</v>
      </c>
      <c r="CT136" s="141">
        <f>J136</f>
        <v>256</v>
      </c>
      <c r="CU136" s="122">
        <f t="shared" si="115"/>
        <v>0</v>
      </c>
      <c r="CV136" s="122">
        <f t="shared" si="116"/>
        <v>1.794E-4</v>
      </c>
      <c r="CW136" s="141">
        <f>K136</f>
        <v>0</v>
      </c>
      <c r="CX136" s="122">
        <f>B136</f>
        <v>0</v>
      </c>
      <c r="CY136" s="122">
        <f t="shared" si="117"/>
        <v>1.4544E-3</v>
      </c>
      <c r="DF136" s="64">
        <f t="shared" si="102"/>
        <v>256</v>
      </c>
      <c r="DG136" s="137">
        <f t="shared" si="103"/>
        <v>0</v>
      </c>
      <c r="DH136" s="137">
        <f t="shared" si="104"/>
        <v>0</v>
      </c>
      <c r="DI136" s="137">
        <f t="shared" si="105"/>
        <v>0</v>
      </c>
      <c r="DJ136" s="137">
        <f t="shared" si="106"/>
        <v>0</v>
      </c>
      <c r="DK136" s="137">
        <f t="shared" si="107"/>
        <v>0</v>
      </c>
      <c r="DL136" s="137">
        <f t="shared" si="108"/>
        <v>0</v>
      </c>
      <c r="DM136" s="137">
        <f t="shared" si="109"/>
        <v>0</v>
      </c>
      <c r="DN136" s="137"/>
      <c r="DO136" s="137">
        <f t="shared" si="110"/>
        <v>256</v>
      </c>
      <c r="DP136" s="137">
        <f t="shared" si="111"/>
        <v>0</v>
      </c>
      <c r="DQ136" s="32"/>
      <c r="DR136" s="64">
        <f t="shared" si="112"/>
        <v>256</v>
      </c>
      <c r="DS136" s="137">
        <f t="shared" si="118"/>
        <v>0</v>
      </c>
      <c r="DT136" s="137">
        <f t="shared" si="118"/>
        <v>0</v>
      </c>
      <c r="DU136" s="137">
        <f t="shared" si="118"/>
        <v>0</v>
      </c>
      <c r="DV136" s="137">
        <f>ROUND(EH136 / EH$3, 7)</f>
        <v>0</v>
      </c>
      <c r="DW136" s="137">
        <f>ROUND(EI136 / EI$3, 7)</f>
        <v>0</v>
      </c>
      <c r="DX136" s="137">
        <f>ROUND(EJ136 / EJ$3, 7)</f>
        <v>0</v>
      </c>
      <c r="DY136" s="137">
        <f>ROUND(EK136 / EK$3, 7)</f>
        <v>0</v>
      </c>
      <c r="DZ136" s="137"/>
      <c r="EA136" s="137">
        <f>ROUND(EM136 / EM$3, 7)</f>
        <v>0</v>
      </c>
      <c r="EB136" s="137">
        <f>ROUND(EN136 / EN$3, 7)</f>
        <v>2.9999999999999999E-7</v>
      </c>
      <c r="ED136" s="64">
        <f t="shared" si="113"/>
        <v>256</v>
      </c>
      <c r="EE136" s="137">
        <f>FC136 * EQ136</f>
        <v>0</v>
      </c>
      <c r="EF136" s="137">
        <f>FD136 * ER136</f>
        <v>0</v>
      </c>
      <c r="EG136" s="137">
        <f>FE136 * ES136</f>
        <v>0</v>
      </c>
      <c r="EH136" s="137">
        <f>FF136 * ET136</f>
        <v>0</v>
      </c>
      <c r="EI136" s="137">
        <f>FG136 * EU136</f>
        <v>0</v>
      </c>
      <c r="EJ136" s="137">
        <f>FH136 * EV136</f>
        <v>0</v>
      </c>
      <c r="EK136" s="137">
        <f>FI136 * EW136</f>
        <v>0</v>
      </c>
      <c r="EL136" s="137"/>
      <c r="EM136" s="137">
        <f>FJ136 * EY136</f>
        <v>7.4031800969403215E-9</v>
      </c>
      <c r="EN136" s="137">
        <f>FK136 * EZ136</f>
        <v>2.9707420590949376E-4</v>
      </c>
      <c r="EP136" s="64">
        <f t="shared" si="114"/>
        <v>256</v>
      </c>
      <c r="EQ136" s="131">
        <f>IFERROR('TLF GC - r0'!CQ136 / 'TLF GC - r0'!CP136, EQ137)</f>
        <v>0</v>
      </c>
      <c r="ER136" s="131">
        <f>IFERROR('TLF GC - r0'!CS136 / 'TLF GC - r0'!CR136, ER137)</f>
        <v>0</v>
      </c>
      <c r="ES136" s="131">
        <f>IFERROR('TLF GC - r0'!CU136 / 'TLF GC - r0'!CT136, ES137)</f>
        <v>0</v>
      </c>
      <c r="ET136" s="131">
        <f>IFERROR('TLF GC - r0'!CW136 / 'TLF GC - r0'!CV136, ET137)</f>
        <v>0</v>
      </c>
      <c r="EU136" s="131">
        <f>IFERROR('TLF GC - r0'!CY136 / 'TLF GC - r0'!CX136, EU137)</f>
        <v>0</v>
      </c>
      <c r="EV136" s="131">
        <f>IFERROR('TLF GC - r0'!DA136 / 'TLF GC - r0'!CZ136, EV137)</f>
        <v>0</v>
      </c>
      <c r="EW136" s="131">
        <f>IFERROR('TLF GC - r0'!DC136 / 'TLF GC - r0'!DB136, EW137)</f>
        <v>0</v>
      </c>
      <c r="EX136" s="131"/>
      <c r="EY136" s="131">
        <f>IFERROR('TLF GC - r0'!DE136 / 'TLF GC - r0'!DD136, EY137)</f>
        <v>1.4806360193880643E-2</v>
      </c>
      <c r="EZ136" s="131">
        <f>IFERROR('TLF GC - r0'!DG136 / 'TLF GC - r0'!DF136, EZ137)</f>
        <v>1.6559320284810133</v>
      </c>
      <c r="FB136" s="132">
        <f>'FF - r0'!A136</f>
        <v>256</v>
      </c>
      <c r="FC136" s="130">
        <f>'FF - r0'!B136</f>
        <v>0</v>
      </c>
      <c r="FD136" s="130">
        <f>'FF - r0'!C136</f>
        <v>0</v>
      </c>
      <c r="FE136" s="130">
        <f>'FF - r0'!D136</f>
        <v>0</v>
      </c>
      <c r="FF136" s="130">
        <f>'FF - r0'!E136</f>
        <v>0</v>
      </c>
      <c r="FG136" s="130">
        <f>'FF - r0'!F136</f>
        <v>0</v>
      </c>
      <c r="FH136" s="130">
        <f>'FF - r0'!G136</f>
        <v>0</v>
      </c>
      <c r="FI136" s="130">
        <f>'FF - r0'!H136</f>
        <v>0</v>
      </c>
      <c r="FJ136" s="130">
        <f>'FF - r0'!I136</f>
        <v>4.9999999999999998E-7</v>
      </c>
      <c r="FK136" s="130">
        <f>'FF - r0'!J136</f>
        <v>1.794E-4</v>
      </c>
      <c r="FL136" s="130">
        <f>'FF - r0'!K136</f>
        <v>1.4544E-3</v>
      </c>
    </row>
    <row r="137" spans="1:168" x14ac:dyDescent="0.45">
      <c r="A137" s="63">
        <f t="shared" ref="A137:A157" si="141">$FB137</f>
        <v>258</v>
      </c>
      <c r="B137" s="137">
        <f t="shared" ref="B137:B157" si="142">ROUND(DG137, 7)</f>
        <v>0</v>
      </c>
      <c r="C137" s="137">
        <f t="shared" si="133"/>
        <v>0</v>
      </c>
      <c r="D137" s="137">
        <f t="shared" si="134"/>
        <v>0</v>
      </c>
      <c r="E137" s="137">
        <f t="shared" si="135"/>
        <v>0</v>
      </c>
      <c r="F137" s="137">
        <f t="shared" si="136"/>
        <v>0</v>
      </c>
      <c r="G137" s="137">
        <f t="shared" si="137"/>
        <v>0</v>
      </c>
      <c r="H137" s="137">
        <f t="shared" si="138"/>
        <v>0</v>
      </c>
      <c r="I137" s="138"/>
      <c r="J137" s="138">
        <f t="shared" si="139"/>
        <v>258</v>
      </c>
      <c r="K137" s="138">
        <f t="shared" si="140"/>
        <v>0</v>
      </c>
      <c r="BX137" s="64">
        <f>$FB137</f>
        <v>258</v>
      </c>
      <c r="BY137" s="122">
        <f>B137</f>
        <v>0</v>
      </c>
      <c r="BZ137" s="122">
        <f>DS137</f>
        <v>0</v>
      </c>
      <c r="CA137" s="122">
        <f>FC137</f>
        <v>0</v>
      </c>
      <c r="CB137" s="129">
        <f>C137</f>
        <v>0</v>
      </c>
      <c r="CC137" s="122">
        <f>DT137</f>
        <v>0</v>
      </c>
      <c r="CD137" s="122">
        <f>FD137</f>
        <v>0</v>
      </c>
      <c r="CE137" s="129">
        <f>D137</f>
        <v>0</v>
      </c>
      <c r="CF137" s="122">
        <f>DU137</f>
        <v>0</v>
      </c>
      <c r="CG137" s="122">
        <f>FE137</f>
        <v>0</v>
      </c>
      <c r="CH137" s="129">
        <f>E137</f>
        <v>0</v>
      </c>
      <c r="CI137" s="122">
        <f>DV137</f>
        <v>0</v>
      </c>
      <c r="CJ137" s="122">
        <f>FF137</f>
        <v>0</v>
      </c>
      <c r="CK137" s="129">
        <f>F137</f>
        <v>0</v>
      </c>
      <c r="CL137" s="122">
        <f>DW137</f>
        <v>0</v>
      </c>
      <c r="CM137" s="122">
        <f>FG137</f>
        <v>0</v>
      </c>
      <c r="CN137" s="129">
        <f>G137</f>
        <v>0</v>
      </c>
      <c r="CO137" s="122">
        <f>DX137</f>
        <v>0</v>
      </c>
      <c r="CP137" s="122">
        <f>FH137</f>
        <v>0</v>
      </c>
      <c r="CQ137" s="129">
        <f>H137</f>
        <v>0</v>
      </c>
      <c r="CR137" s="122">
        <f>DY137</f>
        <v>0</v>
      </c>
      <c r="CS137" s="122">
        <f>FI137</f>
        <v>0</v>
      </c>
      <c r="CT137" s="141">
        <f>J137</f>
        <v>258</v>
      </c>
      <c r="CU137" s="122">
        <f t="shared" si="115"/>
        <v>0</v>
      </c>
      <c r="CV137" s="122">
        <f t="shared" si="116"/>
        <v>1.6440000000000001E-4</v>
      </c>
      <c r="CW137" s="141">
        <f>K137</f>
        <v>0</v>
      </c>
      <c r="CX137" s="122">
        <f>B137</f>
        <v>0</v>
      </c>
      <c r="CY137" s="122">
        <f t="shared" si="117"/>
        <v>1.4254000000000001E-3</v>
      </c>
      <c r="DF137" s="64">
        <f t="shared" ref="DF137:DF208" si="143">$FB137</f>
        <v>258</v>
      </c>
      <c r="DG137" s="137">
        <f t="shared" ref="DG137:DG200" si="144">DS137</f>
        <v>0</v>
      </c>
      <c r="DH137" s="137">
        <f t="shared" ref="DH137:DH200" si="145">DT137</f>
        <v>0</v>
      </c>
      <c r="DI137" s="137">
        <f t="shared" ref="DI137:DI200" si="146">DU137</f>
        <v>0</v>
      </c>
      <c r="DJ137" s="137">
        <f t="shared" ref="DJ137:DJ200" si="147">DV137</f>
        <v>0</v>
      </c>
      <c r="DK137" s="137">
        <f t="shared" ref="DK137:DK200" si="148">DW137</f>
        <v>0</v>
      </c>
      <c r="DL137" s="137">
        <f t="shared" ref="DL137:DL200" si="149">DX137</f>
        <v>0</v>
      </c>
      <c r="DM137" s="137">
        <f t="shared" ref="DM137:DM200" si="150">DY137</f>
        <v>0</v>
      </c>
      <c r="DN137" s="137"/>
      <c r="DO137" s="137">
        <f t="shared" ref="DO137:DO200" si="151">ED137</f>
        <v>258</v>
      </c>
      <c r="DP137" s="137">
        <f t="shared" ref="DP137:DP200" si="152">EE137</f>
        <v>0</v>
      </c>
      <c r="DQ137" s="32"/>
      <c r="DR137" s="64">
        <f t="shared" ref="DR137:DR208" si="153">$FB137</f>
        <v>258</v>
      </c>
      <c r="DS137" s="137">
        <f>ROUND(EE137 / EE$3, 7)</f>
        <v>0</v>
      </c>
      <c r="DT137" s="137">
        <f>ROUND(EF137 / EF$3, 7)</f>
        <v>0</v>
      </c>
      <c r="DU137" s="137">
        <f>ROUND(EG137 / EG$3, 7)</f>
        <v>0</v>
      </c>
      <c r="DV137" s="137">
        <f>ROUND(EH137 / EH$3, 7)</f>
        <v>0</v>
      </c>
      <c r="DW137" s="137">
        <f>ROUND(EI137 / EI$3, 7)</f>
        <v>0</v>
      </c>
      <c r="DX137" s="137">
        <f>ROUND(EJ137 / EJ$3, 7)</f>
        <v>0</v>
      </c>
      <c r="DY137" s="137">
        <f>ROUND(EK137 / EK$3, 7)</f>
        <v>0</v>
      </c>
      <c r="DZ137" s="137"/>
      <c r="EA137" s="137">
        <f>ROUND(EM137 / EM$3, 7)</f>
        <v>0</v>
      </c>
      <c r="EB137" s="137">
        <f>ROUND(EN137 / EN$3, 7)</f>
        <v>1.9999999999999999E-7</v>
      </c>
      <c r="ED137" s="64">
        <f t="shared" ref="ED137:ED208" si="154">$FB137</f>
        <v>258</v>
      </c>
      <c r="EE137" s="137">
        <f>FC137 * EQ137</f>
        <v>0</v>
      </c>
      <c r="EF137" s="137">
        <f>FD137 * ER137</f>
        <v>0</v>
      </c>
      <c r="EG137" s="137">
        <f>FE137 * ES137</f>
        <v>0</v>
      </c>
      <c r="EH137" s="137">
        <f>FF137 * ET137</f>
        <v>0</v>
      </c>
      <c r="EI137" s="137">
        <f>FG137 * EU137</f>
        <v>0</v>
      </c>
      <c r="EJ137" s="137">
        <f>FH137 * EV137</f>
        <v>0</v>
      </c>
      <c r="EK137" s="137">
        <f>FI137 * EW137</f>
        <v>0</v>
      </c>
      <c r="EL137" s="137"/>
      <c r="EM137" s="137">
        <f>FJ137 * EY137</f>
        <v>4.1776309132536238E-9</v>
      </c>
      <c r="EN137" s="137">
        <f>FK137 * EZ137</f>
        <v>2.2289278070498304E-4</v>
      </c>
      <c r="EP137" s="64">
        <f t="shared" ref="EP137:EP208" si="155">$FB137</f>
        <v>258</v>
      </c>
      <c r="EQ137" s="131">
        <f>IFERROR('TLF GC - r0'!CQ137 / 'TLF GC - r0'!CP137, EQ138)</f>
        <v>0</v>
      </c>
      <c r="ER137" s="131">
        <f>IFERROR('TLF GC - r0'!CS137 / 'TLF GC - r0'!CR137, ER138)</f>
        <v>0</v>
      </c>
      <c r="ES137" s="131">
        <f>IFERROR('TLF GC - r0'!CU137 / 'TLF GC - r0'!CT137, ES138)</f>
        <v>0</v>
      </c>
      <c r="ET137" s="131">
        <f>IFERROR('TLF GC - r0'!CW137 / 'TLF GC - r0'!CV137, ET138)</f>
        <v>0</v>
      </c>
      <c r="EU137" s="131">
        <f>IFERROR('TLF GC - r0'!CY137 / 'TLF GC - r0'!CX137, EU138)</f>
        <v>0</v>
      </c>
      <c r="EV137" s="131">
        <f>IFERROR('TLF GC - r0'!DA137 / 'TLF GC - r0'!CZ137, EV138)</f>
        <v>0</v>
      </c>
      <c r="EW137" s="131">
        <f>IFERROR('TLF GC - r0'!DC137 / 'TLF GC - r0'!DB137, EW138)</f>
        <v>0</v>
      </c>
      <c r="EX137" s="131"/>
      <c r="EY137" s="131">
        <f>IFERROR('TLF GC - r0'!DE137 / 'TLF GC - r0'!DD137, EY138)</f>
        <v>1.0444077283134059E-2</v>
      </c>
      <c r="EZ137" s="131">
        <f>IFERROR('TLF GC - r0'!DG137 / 'TLF GC - r0'!DF137, EZ138)</f>
        <v>1.3557955030716728</v>
      </c>
      <c r="FB137" s="132">
        <f>'FF - r0'!A137</f>
        <v>258</v>
      </c>
      <c r="FC137" s="130">
        <f>'FF - r0'!B137</f>
        <v>0</v>
      </c>
      <c r="FD137" s="130">
        <f>'FF - r0'!C137</f>
        <v>0</v>
      </c>
      <c r="FE137" s="130">
        <f>'FF - r0'!D137</f>
        <v>0</v>
      </c>
      <c r="FF137" s="130">
        <f>'FF - r0'!E137</f>
        <v>0</v>
      </c>
      <c r="FG137" s="130">
        <f>'FF - r0'!F137</f>
        <v>0</v>
      </c>
      <c r="FH137" s="130">
        <f>'FF - r0'!G137</f>
        <v>0</v>
      </c>
      <c r="FI137" s="130">
        <f>'FF - r0'!H137</f>
        <v>0</v>
      </c>
      <c r="FJ137" s="130">
        <f>'FF - r0'!I137</f>
        <v>3.9999999999999998E-7</v>
      </c>
      <c r="FK137" s="130">
        <f>'FF - r0'!J137</f>
        <v>1.6440000000000001E-4</v>
      </c>
      <c r="FL137" s="130">
        <f>'FF - r0'!K137</f>
        <v>1.4254000000000001E-3</v>
      </c>
    </row>
    <row r="138" spans="1:168" x14ac:dyDescent="0.45">
      <c r="A138" s="63">
        <f t="shared" si="141"/>
        <v>260</v>
      </c>
      <c r="B138" s="137">
        <f t="shared" si="142"/>
        <v>0</v>
      </c>
      <c r="C138" s="137">
        <f t="shared" si="133"/>
        <v>0</v>
      </c>
      <c r="D138" s="137">
        <f t="shared" si="134"/>
        <v>0</v>
      </c>
      <c r="E138" s="137">
        <f t="shared" si="135"/>
        <v>0</v>
      </c>
      <c r="F138" s="137">
        <f t="shared" si="136"/>
        <v>0</v>
      </c>
      <c r="G138" s="137">
        <f t="shared" si="137"/>
        <v>0</v>
      </c>
      <c r="H138" s="137">
        <f t="shared" si="138"/>
        <v>0</v>
      </c>
      <c r="I138" s="138"/>
      <c r="J138" s="138">
        <f t="shared" si="139"/>
        <v>260</v>
      </c>
      <c r="K138" s="138">
        <f t="shared" si="140"/>
        <v>0</v>
      </c>
      <c r="BX138" s="64">
        <f>$FB138</f>
        <v>260</v>
      </c>
      <c r="BY138" s="122">
        <f>B138</f>
        <v>0</v>
      </c>
      <c r="BZ138" s="122">
        <f>DS138</f>
        <v>0</v>
      </c>
      <c r="CA138" s="122">
        <f>FC138</f>
        <v>0</v>
      </c>
      <c r="CB138" s="129">
        <f>C138</f>
        <v>0</v>
      </c>
      <c r="CC138" s="122">
        <f>DT138</f>
        <v>0</v>
      </c>
      <c r="CD138" s="122">
        <f>FD138</f>
        <v>0</v>
      </c>
      <c r="CE138" s="129">
        <f>D138</f>
        <v>0</v>
      </c>
      <c r="CF138" s="122">
        <f>DU138</f>
        <v>0</v>
      </c>
      <c r="CG138" s="122">
        <f>FE138</f>
        <v>0</v>
      </c>
      <c r="CH138" s="129">
        <f>E138</f>
        <v>0</v>
      </c>
      <c r="CI138" s="122">
        <f>DV138</f>
        <v>0</v>
      </c>
      <c r="CJ138" s="122">
        <f>FF138</f>
        <v>0</v>
      </c>
      <c r="CK138" s="129">
        <f>F138</f>
        <v>0</v>
      </c>
      <c r="CL138" s="122">
        <f>DW138</f>
        <v>0</v>
      </c>
      <c r="CM138" s="122">
        <f>FG138</f>
        <v>0</v>
      </c>
      <c r="CN138" s="129">
        <f>G138</f>
        <v>0</v>
      </c>
      <c r="CO138" s="122">
        <f>DX138</f>
        <v>0</v>
      </c>
      <c r="CP138" s="122">
        <f>FH138</f>
        <v>0</v>
      </c>
      <c r="CQ138" s="129">
        <f>H138</f>
        <v>0</v>
      </c>
      <c r="CR138" s="122">
        <f>DY138</f>
        <v>0</v>
      </c>
      <c r="CS138" s="122">
        <f>FI138</f>
        <v>0</v>
      </c>
      <c r="CT138" s="141">
        <f>J138</f>
        <v>260</v>
      </c>
      <c r="CU138" s="122">
        <f t="shared" ref="CU138:CU201" si="156">EA138</f>
        <v>0</v>
      </c>
      <c r="CV138" s="122">
        <f t="shared" ref="CV138:CV201" si="157">FK138</f>
        <v>1.495E-4</v>
      </c>
      <c r="CW138" s="141">
        <f>K138</f>
        <v>0</v>
      </c>
      <c r="CX138" s="122">
        <f>B138</f>
        <v>0</v>
      </c>
      <c r="CY138" s="122">
        <f t="shared" ref="CY138:CY201" si="158">FL138</f>
        <v>1.3963000000000001E-3</v>
      </c>
      <c r="DF138" s="64">
        <f t="shared" si="143"/>
        <v>260</v>
      </c>
      <c r="DG138" s="137">
        <f t="shared" si="144"/>
        <v>0</v>
      </c>
      <c r="DH138" s="137">
        <f t="shared" si="145"/>
        <v>0</v>
      </c>
      <c r="DI138" s="137">
        <f t="shared" si="146"/>
        <v>0</v>
      </c>
      <c r="DJ138" s="137">
        <f t="shared" si="147"/>
        <v>0</v>
      </c>
      <c r="DK138" s="137">
        <f t="shared" si="148"/>
        <v>0</v>
      </c>
      <c r="DL138" s="137">
        <f t="shared" si="149"/>
        <v>0</v>
      </c>
      <c r="DM138" s="137">
        <f t="shared" si="150"/>
        <v>0</v>
      </c>
      <c r="DN138" s="137"/>
      <c r="DO138" s="137">
        <f t="shared" si="151"/>
        <v>260</v>
      </c>
      <c r="DP138" s="137">
        <f t="shared" si="152"/>
        <v>0</v>
      </c>
      <c r="DQ138" s="32"/>
      <c r="DR138" s="64">
        <f t="shared" si="153"/>
        <v>260</v>
      </c>
      <c r="DS138" s="137">
        <f>ROUND(EE138 / EE$3, 7)</f>
        <v>0</v>
      </c>
      <c r="DT138" s="137">
        <f>ROUND(EF138 / EF$3, 7)</f>
        <v>0</v>
      </c>
      <c r="DU138" s="137">
        <f>ROUND(EG138 / EG$3, 7)</f>
        <v>0</v>
      </c>
      <c r="DV138" s="137">
        <f>ROUND(EH138 / EH$3, 7)</f>
        <v>0</v>
      </c>
      <c r="DW138" s="137">
        <f>ROUND(EI138 / EI$3, 7)</f>
        <v>0</v>
      </c>
      <c r="DX138" s="137">
        <f>ROUND(EJ138 / EJ$3, 7)</f>
        <v>0</v>
      </c>
      <c r="DY138" s="137">
        <f>ROUND(EK138 / EK$3, 7)</f>
        <v>0</v>
      </c>
      <c r="DZ138" s="137"/>
      <c r="EA138" s="137">
        <f>ROUND(EM138 / EM$3, 7)</f>
        <v>0</v>
      </c>
      <c r="EB138" s="137">
        <f>ROUND(EN138 / EN$3, 7)</f>
        <v>1.9999999999999999E-7</v>
      </c>
      <c r="ED138" s="64">
        <f t="shared" si="154"/>
        <v>260</v>
      </c>
      <c r="EE138" s="137">
        <f>FC138 * EQ138</f>
        <v>0</v>
      </c>
      <c r="EF138" s="137">
        <f>FD138 * ER138</f>
        <v>0</v>
      </c>
      <c r="EG138" s="137">
        <f>FE138 * ES138</f>
        <v>0</v>
      </c>
      <c r="EH138" s="137">
        <f>FF138 * ET138</f>
        <v>0</v>
      </c>
      <c r="EI138" s="137">
        <f>FG138 * EU138</f>
        <v>0</v>
      </c>
      <c r="EJ138" s="137">
        <f>FH138 * EV138</f>
        <v>0</v>
      </c>
      <c r="EK138" s="137">
        <f>FI138 * EW138</f>
        <v>0</v>
      </c>
      <c r="EL138" s="137"/>
      <c r="EM138" s="137">
        <f>FJ138 * EY138</f>
        <v>2.3936204328468958E-9</v>
      </c>
      <c r="EN138" s="137">
        <f>FK138 * EZ138</f>
        <v>2.3030140953278697E-4</v>
      </c>
      <c r="EP138" s="64">
        <f t="shared" si="155"/>
        <v>260</v>
      </c>
      <c r="EQ138" s="131">
        <f>IFERROR('TLF GC - r0'!CQ138 / 'TLF GC - r0'!CP138, EQ139)</f>
        <v>0</v>
      </c>
      <c r="ER138" s="131">
        <f>IFERROR('TLF GC - r0'!CS138 / 'TLF GC - r0'!CR138, ER139)</f>
        <v>0</v>
      </c>
      <c r="ES138" s="131">
        <f>IFERROR('TLF GC - r0'!CU138 / 'TLF GC - r0'!CT138, ES139)</f>
        <v>0</v>
      </c>
      <c r="ET138" s="131">
        <f>IFERROR('TLF GC - r0'!CW138 / 'TLF GC - r0'!CV138, ET139)</f>
        <v>0</v>
      </c>
      <c r="EU138" s="131">
        <f>IFERROR('TLF GC - r0'!CY138 / 'TLF GC - r0'!CX138, EU139)</f>
        <v>0</v>
      </c>
      <c r="EV138" s="131">
        <f>IFERROR('TLF GC - r0'!DA138 / 'TLF GC - r0'!CZ138, EV139)</f>
        <v>0</v>
      </c>
      <c r="EW138" s="131">
        <f>IFERROR('TLF GC - r0'!DC138 / 'TLF GC - r0'!DB138, EW139)</f>
        <v>0</v>
      </c>
      <c r="EX138" s="131"/>
      <c r="EY138" s="131">
        <f>IFERROR('TLF GC - r0'!DE138 / 'TLF GC - r0'!DD138, EY139)</f>
        <v>7.9787347761563192E-3</v>
      </c>
      <c r="EZ138" s="131">
        <f>IFERROR('TLF GC - r0'!DG138 / 'TLF GC - r0'!DF138, EZ139)</f>
        <v>1.5404776557377056</v>
      </c>
      <c r="FB138" s="132">
        <f>'FF - r0'!A138</f>
        <v>260</v>
      </c>
      <c r="FC138" s="130">
        <f>'FF - r0'!B138</f>
        <v>0</v>
      </c>
      <c r="FD138" s="130">
        <f>'FF - r0'!C138</f>
        <v>0</v>
      </c>
      <c r="FE138" s="130">
        <f>'FF - r0'!D138</f>
        <v>0</v>
      </c>
      <c r="FF138" s="130">
        <f>'FF - r0'!E138</f>
        <v>0</v>
      </c>
      <c r="FG138" s="130">
        <f>'FF - r0'!F138</f>
        <v>0</v>
      </c>
      <c r="FH138" s="130">
        <f>'FF - r0'!G138</f>
        <v>0</v>
      </c>
      <c r="FI138" s="130">
        <f>'FF - r0'!H138</f>
        <v>0</v>
      </c>
      <c r="FJ138" s="130">
        <f>'FF - r0'!I138</f>
        <v>2.9999999999999999E-7</v>
      </c>
      <c r="FK138" s="130">
        <f>'FF - r0'!J138</f>
        <v>1.495E-4</v>
      </c>
      <c r="FL138" s="130">
        <f>'FF - r0'!K138</f>
        <v>1.3963000000000001E-3</v>
      </c>
    </row>
    <row r="139" spans="1:168" x14ac:dyDescent="0.45">
      <c r="A139" s="63">
        <f t="shared" si="141"/>
        <v>262</v>
      </c>
      <c r="B139" s="137">
        <f t="shared" si="142"/>
        <v>0</v>
      </c>
      <c r="C139" s="137">
        <f t="shared" si="133"/>
        <v>0</v>
      </c>
      <c r="D139" s="137">
        <f t="shared" si="134"/>
        <v>0</v>
      </c>
      <c r="E139" s="137">
        <f t="shared" si="135"/>
        <v>0</v>
      </c>
      <c r="F139" s="137">
        <f t="shared" si="136"/>
        <v>0</v>
      </c>
      <c r="G139" s="137">
        <f t="shared" si="137"/>
        <v>0</v>
      </c>
      <c r="H139" s="137">
        <f t="shared" si="138"/>
        <v>0</v>
      </c>
      <c r="I139" s="138"/>
      <c r="J139" s="138">
        <f t="shared" si="139"/>
        <v>262</v>
      </c>
      <c r="K139" s="138">
        <f t="shared" si="140"/>
        <v>0</v>
      </c>
      <c r="BX139" s="64">
        <f>$FB139</f>
        <v>262</v>
      </c>
      <c r="BY139" s="122">
        <f>B139</f>
        <v>0</v>
      </c>
      <c r="BZ139" s="122">
        <f>DS139</f>
        <v>0</v>
      </c>
      <c r="CA139" s="122">
        <f>FC139</f>
        <v>0</v>
      </c>
      <c r="CB139" s="129">
        <f>C139</f>
        <v>0</v>
      </c>
      <c r="CC139" s="122">
        <f>DT139</f>
        <v>0</v>
      </c>
      <c r="CD139" s="122">
        <f>FD139</f>
        <v>0</v>
      </c>
      <c r="CE139" s="129">
        <f>D139</f>
        <v>0</v>
      </c>
      <c r="CF139" s="122">
        <f>DU139</f>
        <v>0</v>
      </c>
      <c r="CG139" s="122">
        <f>FE139</f>
        <v>0</v>
      </c>
      <c r="CH139" s="129">
        <f>E139</f>
        <v>0</v>
      </c>
      <c r="CI139" s="122">
        <f>DV139</f>
        <v>0</v>
      </c>
      <c r="CJ139" s="122">
        <f>FF139</f>
        <v>0</v>
      </c>
      <c r="CK139" s="129">
        <f>F139</f>
        <v>0</v>
      </c>
      <c r="CL139" s="122">
        <f>DW139</f>
        <v>0</v>
      </c>
      <c r="CM139" s="122">
        <f>FG139</f>
        <v>0</v>
      </c>
      <c r="CN139" s="129">
        <f>G139</f>
        <v>0</v>
      </c>
      <c r="CO139" s="122">
        <f>DX139</f>
        <v>0</v>
      </c>
      <c r="CP139" s="122">
        <f>FH139</f>
        <v>0</v>
      </c>
      <c r="CQ139" s="129">
        <f>H139</f>
        <v>0</v>
      </c>
      <c r="CR139" s="122">
        <f>DY139</f>
        <v>0</v>
      </c>
      <c r="CS139" s="122">
        <f>FI139</f>
        <v>0</v>
      </c>
      <c r="CT139" s="141">
        <f>J139</f>
        <v>262</v>
      </c>
      <c r="CU139" s="122">
        <f t="shared" si="156"/>
        <v>0</v>
      </c>
      <c r="CV139" s="122">
        <f t="shared" si="157"/>
        <v>1.3449999999999999E-4</v>
      </c>
      <c r="CW139" s="141">
        <f>K139</f>
        <v>0</v>
      </c>
      <c r="CX139" s="122">
        <f>B139</f>
        <v>0</v>
      </c>
      <c r="CY139" s="122">
        <f t="shared" si="158"/>
        <v>1.3672000000000001E-3</v>
      </c>
      <c r="DF139" s="64">
        <f t="shared" si="143"/>
        <v>262</v>
      </c>
      <c r="DG139" s="137">
        <f t="shared" si="144"/>
        <v>0</v>
      </c>
      <c r="DH139" s="137">
        <f t="shared" si="145"/>
        <v>0</v>
      </c>
      <c r="DI139" s="137">
        <f t="shared" si="146"/>
        <v>0</v>
      </c>
      <c r="DJ139" s="137">
        <f t="shared" si="147"/>
        <v>0</v>
      </c>
      <c r="DK139" s="137">
        <f t="shared" si="148"/>
        <v>0</v>
      </c>
      <c r="DL139" s="137">
        <f t="shared" si="149"/>
        <v>0</v>
      </c>
      <c r="DM139" s="137">
        <f t="shared" si="150"/>
        <v>0</v>
      </c>
      <c r="DN139" s="137"/>
      <c r="DO139" s="137">
        <f t="shared" si="151"/>
        <v>262</v>
      </c>
      <c r="DP139" s="137">
        <f t="shared" si="152"/>
        <v>0</v>
      </c>
      <c r="DQ139" s="32"/>
      <c r="DR139" s="64">
        <f t="shared" si="153"/>
        <v>262</v>
      </c>
      <c r="DS139" s="137">
        <f>ROUND(EE139 / EE$3, 7)</f>
        <v>0</v>
      </c>
      <c r="DT139" s="137">
        <f>ROUND(EF139 / EF$3, 7)</f>
        <v>0</v>
      </c>
      <c r="DU139" s="137">
        <f>ROUND(EG139 / EG$3, 7)</f>
        <v>0</v>
      </c>
      <c r="DV139" s="137">
        <f>ROUND(EH139 / EH$3, 7)</f>
        <v>0</v>
      </c>
      <c r="DW139" s="137">
        <f>ROUND(EI139 / EI$3, 7)</f>
        <v>0</v>
      </c>
      <c r="DX139" s="137">
        <f>ROUND(EJ139 / EJ$3, 7)</f>
        <v>0</v>
      </c>
      <c r="DY139" s="137">
        <f>ROUND(EK139 / EK$3, 7)</f>
        <v>0</v>
      </c>
      <c r="DZ139" s="137"/>
      <c r="EA139" s="137">
        <f>ROUND(EM139 / EM$3, 7)</f>
        <v>0</v>
      </c>
      <c r="EB139" s="137">
        <f>ROUND(EN139 / EN$3, 7)</f>
        <v>1.9999999999999999E-7</v>
      </c>
      <c r="ED139" s="64">
        <f t="shared" si="154"/>
        <v>262</v>
      </c>
      <c r="EE139" s="137">
        <f>FC139 * EQ139</f>
        <v>0</v>
      </c>
      <c r="EF139" s="137">
        <f>FD139 * ER139</f>
        <v>0</v>
      </c>
      <c r="EG139" s="137">
        <f>FE139 * ES139</f>
        <v>0</v>
      </c>
      <c r="EH139" s="137">
        <f>FF139 * ET139</f>
        <v>0</v>
      </c>
      <c r="EI139" s="137">
        <f>FG139 * EU139</f>
        <v>0</v>
      </c>
      <c r="EJ139" s="137">
        <f>FH139 * EV139</f>
        <v>0</v>
      </c>
      <c r="EK139" s="137">
        <f>FI139 * EW139</f>
        <v>0</v>
      </c>
      <c r="EL139" s="137"/>
      <c r="EM139" s="137">
        <f>FJ139 * EY139</f>
        <v>3.1703218378378373E-9</v>
      </c>
      <c r="EN139" s="137">
        <f>FK139 * EZ139</f>
        <v>2.0244566553950731E-4</v>
      </c>
      <c r="EP139" s="64">
        <f t="shared" si="155"/>
        <v>262</v>
      </c>
      <c r="EQ139" s="131">
        <f>IFERROR('TLF GC - r0'!CQ139 / 'TLF GC - r0'!CP139, EQ140)</f>
        <v>0</v>
      </c>
      <c r="ER139" s="131">
        <f>IFERROR('TLF GC - r0'!CS139 / 'TLF GC - r0'!CR139, ER140)</f>
        <v>0</v>
      </c>
      <c r="ES139" s="131">
        <f>IFERROR('TLF GC - r0'!CU139 / 'TLF GC - r0'!CT139, ES140)</f>
        <v>0</v>
      </c>
      <c r="ET139" s="131">
        <f>IFERROR('TLF GC - r0'!CW139 / 'TLF GC - r0'!CV139, ET140)</f>
        <v>0</v>
      </c>
      <c r="EU139" s="131">
        <f>IFERROR('TLF GC - r0'!CY139 / 'TLF GC - r0'!CX139, EU140)</f>
        <v>0</v>
      </c>
      <c r="EV139" s="131">
        <f>IFERROR('TLF GC - r0'!DA139 / 'TLF GC - r0'!CZ139, EV140)</f>
        <v>0</v>
      </c>
      <c r="EW139" s="131">
        <f>IFERROR('TLF GC - r0'!DC139 / 'TLF GC - r0'!DB139, EW140)</f>
        <v>0</v>
      </c>
      <c r="EX139" s="131"/>
      <c r="EY139" s="131">
        <f>IFERROR('TLF GC - r0'!DE139 / 'TLF GC - r0'!DD139, EY140)</f>
        <v>1.0567739459459458E-2</v>
      </c>
      <c r="EZ139" s="131">
        <f>IFERROR('TLF GC - r0'!DG139 / 'TLF GC - r0'!DF139, EZ140)</f>
        <v>1.5051722344944782</v>
      </c>
      <c r="FB139" s="132">
        <f>'FF - r0'!A139</f>
        <v>262</v>
      </c>
      <c r="FC139" s="130">
        <f>'FF - r0'!B139</f>
        <v>0</v>
      </c>
      <c r="FD139" s="130">
        <f>'FF - r0'!C139</f>
        <v>0</v>
      </c>
      <c r="FE139" s="130">
        <f>'FF - r0'!D139</f>
        <v>0</v>
      </c>
      <c r="FF139" s="130">
        <f>'FF - r0'!E139</f>
        <v>0</v>
      </c>
      <c r="FG139" s="130">
        <f>'FF - r0'!F139</f>
        <v>0</v>
      </c>
      <c r="FH139" s="130">
        <f>'FF - r0'!G139</f>
        <v>0</v>
      </c>
      <c r="FI139" s="130">
        <f>'FF - r0'!H139</f>
        <v>0</v>
      </c>
      <c r="FJ139" s="130">
        <f>'FF - r0'!I139</f>
        <v>2.9999999999999999E-7</v>
      </c>
      <c r="FK139" s="130">
        <f>'FF - r0'!J139</f>
        <v>1.3449999999999999E-4</v>
      </c>
      <c r="FL139" s="130">
        <f>'FF - r0'!K139</f>
        <v>1.3672000000000001E-3</v>
      </c>
    </row>
    <row r="140" spans="1:168" x14ac:dyDescent="0.45">
      <c r="A140" s="63">
        <f t="shared" si="141"/>
        <v>264</v>
      </c>
      <c r="B140" s="137">
        <f t="shared" si="142"/>
        <v>0</v>
      </c>
      <c r="C140" s="137">
        <f t="shared" si="133"/>
        <v>0</v>
      </c>
      <c r="D140" s="137">
        <f t="shared" si="134"/>
        <v>0</v>
      </c>
      <c r="E140" s="137">
        <f t="shared" si="135"/>
        <v>0</v>
      </c>
      <c r="F140" s="137">
        <f t="shared" si="136"/>
        <v>0</v>
      </c>
      <c r="G140" s="137">
        <f t="shared" si="137"/>
        <v>0</v>
      </c>
      <c r="H140" s="137">
        <f t="shared" si="138"/>
        <v>0</v>
      </c>
      <c r="I140" s="138"/>
      <c r="J140" s="138">
        <f t="shared" si="139"/>
        <v>264</v>
      </c>
      <c r="K140" s="138">
        <f t="shared" si="140"/>
        <v>0</v>
      </c>
      <c r="BX140" s="64">
        <f>$FB140</f>
        <v>264</v>
      </c>
      <c r="BY140" s="122">
        <f>B140</f>
        <v>0</v>
      </c>
      <c r="BZ140" s="122">
        <f>DS140</f>
        <v>0</v>
      </c>
      <c r="CA140" s="122">
        <f>FC140</f>
        <v>0</v>
      </c>
      <c r="CB140" s="129">
        <f>C140</f>
        <v>0</v>
      </c>
      <c r="CC140" s="122">
        <f>DT140</f>
        <v>0</v>
      </c>
      <c r="CD140" s="122">
        <f>FD140</f>
        <v>0</v>
      </c>
      <c r="CE140" s="129">
        <f>D140</f>
        <v>0</v>
      </c>
      <c r="CF140" s="122">
        <f>DU140</f>
        <v>0</v>
      </c>
      <c r="CG140" s="122">
        <f>FE140</f>
        <v>0</v>
      </c>
      <c r="CH140" s="129">
        <f>E140</f>
        <v>0</v>
      </c>
      <c r="CI140" s="122">
        <f>DV140</f>
        <v>0</v>
      </c>
      <c r="CJ140" s="122">
        <f>FF140</f>
        <v>0</v>
      </c>
      <c r="CK140" s="129">
        <f>F140</f>
        <v>0</v>
      </c>
      <c r="CL140" s="122">
        <f>DW140</f>
        <v>0</v>
      </c>
      <c r="CM140" s="122">
        <f>FG140</f>
        <v>0</v>
      </c>
      <c r="CN140" s="129">
        <f>G140</f>
        <v>0</v>
      </c>
      <c r="CO140" s="122">
        <f>DX140</f>
        <v>0</v>
      </c>
      <c r="CP140" s="122">
        <f>FH140</f>
        <v>0</v>
      </c>
      <c r="CQ140" s="129">
        <f>H140</f>
        <v>0</v>
      </c>
      <c r="CR140" s="122">
        <f>DY140</f>
        <v>0</v>
      </c>
      <c r="CS140" s="122">
        <f>FI140</f>
        <v>0</v>
      </c>
      <c r="CT140" s="141">
        <f>J140</f>
        <v>264</v>
      </c>
      <c r="CU140" s="122">
        <f t="shared" si="156"/>
        <v>0</v>
      </c>
      <c r="CV140" s="122">
        <f t="shared" si="157"/>
        <v>1.1959999999999999E-4</v>
      </c>
      <c r="CW140" s="141">
        <f>K140</f>
        <v>0</v>
      </c>
      <c r="CX140" s="122">
        <f>B140</f>
        <v>0</v>
      </c>
      <c r="CY140" s="122">
        <f t="shared" si="158"/>
        <v>1.3381000000000001E-3</v>
      </c>
      <c r="DF140" s="64">
        <f t="shared" si="143"/>
        <v>264</v>
      </c>
      <c r="DG140" s="137">
        <f t="shared" si="144"/>
        <v>0</v>
      </c>
      <c r="DH140" s="137">
        <f t="shared" si="145"/>
        <v>0</v>
      </c>
      <c r="DI140" s="137">
        <f t="shared" si="146"/>
        <v>0</v>
      </c>
      <c r="DJ140" s="137">
        <f t="shared" si="147"/>
        <v>0</v>
      </c>
      <c r="DK140" s="137">
        <f t="shared" si="148"/>
        <v>0</v>
      </c>
      <c r="DL140" s="137">
        <f t="shared" si="149"/>
        <v>0</v>
      </c>
      <c r="DM140" s="137">
        <f t="shared" si="150"/>
        <v>0</v>
      </c>
      <c r="DN140" s="137"/>
      <c r="DO140" s="137">
        <f t="shared" si="151"/>
        <v>264</v>
      </c>
      <c r="DP140" s="137">
        <f t="shared" si="152"/>
        <v>0</v>
      </c>
      <c r="DQ140" s="32"/>
      <c r="DR140" s="64">
        <f t="shared" si="153"/>
        <v>264</v>
      </c>
      <c r="DS140" s="137">
        <f>ROUND(EE140 / EE$3, 7)</f>
        <v>0</v>
      </c>
      <c r="DT140" s="137">
        <f>ROUND(EF140 / EF$3, 7)</f>
        <v>0</v>
      </c>
      <c r="DU140" s="137">
        <f>ROUND(EG140 / EG$3, 7)</f>
        <v>0</v>
      </c>
      <c r="DV140" s="137">
        <f>ROUND(EH140 / EH$3, 7)</f>
        <v>0</v>
      </c>
      <c r="DW140" s="137">
        <f>ROUND(EI140 / EI$3, 7)</f>
        <v>0</v>
      </c>
      <c r="DX140" s="137">
        <f>ROUND(EJ140 / EJ$3, 7)</f>
        <v>0</v>
      </c>
      <c r="DY140" s="137">
        <f>ROUND(EK140 / EK$3, 7)</f>
        <v>0</v>
      </c>
      <c r="DZ140" s="137"/>
      <c r="EA140" s="137">
        <f>ROUND(EM140 / EM$3, 7)</f>
        <v>0</v>
      </c>
      <c r="EB140" s="137">
        <f>ROUND(EN140 / EN$3, 7)</f>
        <v>9.9999999999999995E-8</v>
      </c>
      <c r="ED140" s="64">
        <f t="shared" si="154"/>
        <v>264</v>
      </c>
      <c r="EE140" s="137">
        <f>FC140 * EQ140</f>
        <v>0</v>
      </c>
      <c r="EF140" s="137">
        <f>FD140 * ER140</f>
        <v>0</v>
      </c>
      <c r="EG140" s="137">
        <f>FE140 * ES140</f>
        <v>0</v>
      </c>
      <c r="EH140" s="137">
        <f>FF140 * ET140</f>
        <v>0</v>
      </c>
      <c r="EI140" s="137">
        <f>FG140 * EU140</f>
        <v>0</v>
      </c>
      <c r="EJ140" s="137">
        <f>FH140 * EV140</f>
        <v>0</v>
      </c>
      <c r="EK140" s="137">
        <f>FI140 * EW140</f>
        <v>0</v>
      </c>
      <c r="EL140" s="137"/>
      <c r="EM140" s="137">
        <f>FJ140 * EY140</f>
        <v>3.6413009135254979E-9</v>
      </c>
      <c r="EN140" s="137">
        <f>FK140 * EZ140</f>
        <v>1.4293016061794694E-4</v>
      </c>
      <c r="EP140" s="64">
        <f t="shared" si="155"/>
        <v>264</v>
      </c>
      <c r="EQ140" s="131">
        <f>IFERROR('TLF GC - r0'!CQ140 / 'TLF GC - r0'!CP140, EQ141)</f>
        <v>0</v>
      </c>
      <c r="ER140" s="131">
        <f>IFERROR('TLF GC - r0'!CS140 / 'TLF GC - r0'!CR140, ER141)</f>
        <v>0</v>
      </c>
      <c r="ES140" s="131">
        <f>IFERROR('TLF GC - r0'!CU140 / 'TLF GC - r0'!CT140, ES141)</f>
        <v>0</v>
      </c>
      <c r="ET140" s="131">
        <f>IFERROR('TLF GC - r0'!CW140 / 'TLF GC - r0'!CV140, ET141)</f>
        <v>0</v>
      </c>
      <c r="EU140" s="131">
        <f>IFERROR('TLF GC - r0'!CY140 / 'TLF GC - r0'!CX140, EU141)</f>
        <v>0</v>
      </c>
      <c r="EV140" s="131">
        <f>IFERROR('TLF GC - r0'!DA140 / 'TLF GC - r0'!CZ140, EV141)</f>
        <v>0</v>
      </c>
      <c r="EW140" s="131">
        <f>IFERROR('TLF GC - r0'!DC140 / 'TLF GC - r0'!DB140, EW141)</f>
        <v>0</v>
      </c>
      <c r="EX140" s="131"/>
      <c r="EY140" s="131">
        <f>IFERROR('TLF GC - r0'!DE140 / 'TLF GC - r0'!DD140, EY141)</f>
        <v>1.213766971175166E-2</v>
      </c>
      <c r="EZ140" s="131">
        <f>IFERROR('TLF GC - r0'!DG140 / 'TLF GC - r0'!DF140, EZ141)</f>
        <v>1.1950682325915296</v>
      </c>
      <c r="FB140" s="132">
        <f>'FF - r0'!A140</f>
        <v>264</v>
      </c>
      <c r="FC140" s="130">
        <f>'FF - r0'!B140</f>
        <v>0</v>
      </c>
      <c r="FD140" s="130">
        <f>'FF - r0'!C140</f>
        <v>0</v>
      </c>
      <c r="FE140" s="130">
        <f>'FF - r0'!D140</f>
        <v>0</v>
      </c>
      <c r="FF140" s="130">
        <f>'FF - r0'!E140</f>
        <v>0</v>
      </c>
      <c r="FG140" s="130">
        <f>'FF - r0'!F140</f>
        <v>0</v>
      </c>
      <c r="FH140" s="130">
        <f>'FF - r0'!G140</f>
        <v>0</v>
      </c>
      <c r="FI140" s="130">
        <f>'FF - r0'!H140</f>
        <v>0</v>
      </c>
      <c r="FJ140" s="130">
        <f>'FF - r0'!I140</f>
        <v>2.9999999999999999E-7</v>
      </c>
      <c r="FK140" s="130">
        <f>'FF - r0'!J140</f>
        <v>1.1959999999999999E-4</v>
      </c>
      <c r="FL140" s="130">
        <f>'FF - r0'!K140</f>
        <v>1.3381000000000001E-3</v>
      </c>
    </row>
    <row r="141" spans="1:168" x14ac:dyDescent="0.45">
      <c r="A141" s="63">
        <f t="shared" si="141"/>
        <v>266</v>
      </c>
      <c r="B141" s="137">
        <f t="shared" si="142"/>
        <v>0</v>
      </c>
      <c r="C141" s="137">
        <f t="shared" si="133"/>
        <v>0</v>
      </c>
      <c r="D141" s="137">
        <f t="shared" si="134"/>
        <v>0</v>
      </c>
      <c r="E141" s="137">
        <f t="shared" si="135"/>
        <v>0</v>
      </c>
      <c r="F141" s="137">
        <f t="shared" si="136"/>
        <v>0</v>
      </c>
      <c r="G141" s="137">
        <f t="shared" si="137"/>
        <v>0</v>
      </c>
      <c r="H141" s="137">
        <f t="shared" si="138"/>
        <v>0</v>
      </c>
      <c r="I141" s="138"/>
      <c r="J141" s="138">
        <f t="shared" si="139"/>
        <v>266</v>
      </c>
      <c r="K141" s="138">
        <f t="shared" si="140"/>
        <v>0</v>
      </c>
      <c r="BX141" s="64">
        <f>$FB141</f>
        <v>266</v>
      </c>
      <c r="BY141" s="122">
        <f>B141</f>
        <v>0</v>
      </c>
      <c r="BZ141" s="122">
        <f>DS141</f>
        <v>0</v>
      </c>
      <c r="CA141" s="122">
        <f>FC141</f>
        <v>0</v>
      </c>
      <c r="CB141" s="129">
        <f>C141</f>
        <v>0</v>
      </c>
      <c r="CC141" s="122">
        <f>DT141</f>
        <v>0</v>
      </c>
      <c r="CD141" s="122">
        <f>FD141</f>
        <v>0</v>
      </c>
      <c r="CE141" s="129">
        <f>D141</f>
        <v>0</v>
      </c>
      <c r="CF141" s="122">
        <f>DU141</f>
        <v>0</v>
      </c>
      <c r="CG141" s="122">
        <f>FE141</f>
        <v>0</v>
      </c>
      <c r="CH141" s="129">
        <f>E141</f>
        <v>0</v>
      </c>
      <c r="CI141" s="122">
        <f>DV141</f>
        <v>0</v>
      </c>
      <c r="CJ141" s="122">
        <f>FF141</f>
        <v>0</v>
      </c>
      <c r="CK141" s="129">
        <f>F141</f>
        <v>0</v>
      </c>
      <c r="CL141" s="122">
        <f>DW141</f>
        <v>0</v>
      </c>
      <c r="CM141" s="122">
        <f>FG141</f>
        <v>0</v>
      </c>
      <c r="CN141" s="129">
        <f>G141</f>
        <v>0</v>
      </c>
      <c r="CO141" s="122">
        <f>DX141</f>
        <v>0</v>
      </c>
      <c r="CP141" s="122">
        <f>FH141</f>
        <v>0</v>
      </c>
      <c r="CQ141" s="129">
        <f>H141</f>
        <v>0</v>
      </c>
      <c r="CR141" s="122">
        <f>DY141</f>
        <v>0</v>
      </c>
      <c r="CS141" s="122">
        <f>FI141</f>
        <v>0</v>
      </c>
      <c r="CT141" s="141">
        <f>J141</f>
        <v>266</v>
      </c>
      <c r="CU141" s="122">
        <f t="shared" si="156"/>
        <v>0</v>
      </c>
      <c r="CV141" s="122">
        <f t="shared" si="157"/>
        <v>1.0459999999999999E-4</v>
      </c>
      <c r="CW141" s="141">
        <f>K141</f>
        <v>0</v>
      </c>
      <c r="CX141" s="122">
        <f>B141</f>
        <v>0</v>
      </c>
      <c r="CY141" s="122">
        <f t="shared" si="158"/>
        <v>1.3090000000000001E-3</v>
      </c>
      <c r="DF141" s="64">
        <f t="shared" si="143"/>
        <v>266</v>
      </c>
      <c r="DG141" s="137">
        <f t="shared" si="144"/>
        <v>0</v>
      </c>
      <c r="DH141" s="137">
        <f t="shared" si="145"/>
        <v>0</v>
      </c>
      <c r="DI141" s="137">
        <f t="shared" si="146"/>
        <v>0</v>
      </c>
      <c r="DJ141" s="137">
        <f t="shared" si="147"/>
        <v>0</v>
      </c>
      <c r="DK141" s="137">
        <f t="shared" si="148"/>
        <v>0</v>
      </c>
      <c r="DL141" s="137">
        <f t="shared" si="149"/>
        <v>0</v>
      </c>
      <c r="DM141" s="137">
        <f t="shared" si="150"/>
        <v>0</v>
      </c>
      <c r="DN141" s="137"/>
      <c r="DO141" s="137">
        <f t="shared" si="151"/>
        <v>266</v>
      </c>
      <c r="DP141" s="137">
        <f t="shared" si="152"/>
        <v>0</v>
      </c>
      <c r="DQ141" s="32"/>
      <c r="DR141" s="64">
        <f t="shared" si="153"/>
        <v>266</v>
      </c>
      <c r="DS141" s="137">
        <f>ROUND(EE141 / EE$3, 7)</f>
        <v>0</v>
      </c>
      <c r="DT141" s="137">
        <f>ROUND(EF141 / EF$3, 7)</f>
        <v>0</v>
      </c>
      <c r="DU141" s="137">
        <f>ROUND(EG141 / EG$3, 7)</f>
        <v>0</v>
      </c>
      <c r="DV141" s="137">
        <f>ROUND(EH141 / EH$3, 7)</f>
        <v>0</v>
      </c>
      <c r="DW141" s="137">
        <f>ROUND(EI141 / EI$3, 7)</f>
        <v>0</v>
      </c>
      <c r="DX141" s="137">
        <f>ROUND(EJ141 / EJ$3, 7)</f>
        <v>0</v>
      </c>
      <c r="DY141" s="137">
        <f>ROUND(EK141 / EK$3, 7)</f>
        <v>0</v>
      </c>
      <c r="DZ141" s="137"/>
      <c r="EA141" s="137">
        <f>ROUND(EM141 / EM$3, 7)</f>
        <v>0</v>
      </c>
      <c r="EB141" s="137">
        <f>ROUND(EN141 / EN$3, 7)</f>
        <v>1.9999999999999999E-7</v>
      </c>
      <c r="ED141" s="64">
        <f t="shared" si="154"/>
        <v>266</v>
      </c>
      <c r="EE141" s="137">
        <f>FC141 * EQ141</f>
        <v>0</v>
      </c>
      <c r="EF141" s="137">
        <f>FD141 * ER141</f>
        <v>0</v>
      </c>
      <c r="EG141" s="137">
        <f>FE141 * ES141</f>
        <v>0</v>
      </c>
      <c r="EH141" s="137">
        <f>FF141 * ET141</f>
        <v>0</v>
      </c>
      <c r="EI141" s="137">
        <f>FG141 * EU141</f>
        <v>0</v>
      </c>
      <c r="EJ141" s="137">
        <f>FH141 * EV141</f>
        <v>0</v>
      </c>
      <c r="EK141" s="137">
        <f>FI141 * EW141</f>
        <v>0</v>
      </c>
      <c r="EL141" s="137"/>
      <c r="EM141" s="137">
        <f>FJ141 * EY141</f>
        <v>3.2282559445178325E-9</v>
      </c>
      <c r="EN141" s="137">
        <f>FK141 * EZ141</f>
        <v>1.8644559557162477E-4</v>
      </c>
      <c r="EP141" s="64">
        <f t="shared" si="155"/>
        <v>266</v>
      </c>
      <c r="EQ141" s="131">
        <f>IFERROR('TLF GC - r0'!CQ141 / 'TLF GC - r0'!CP141, EQ142)</f>
        <v>0</v>
      </c>
      <c r="ER141" s="131">
        <f>IFERROR('TLF GC - r0'!CS141 / 'TLF GC - r0'!CR141, ER142)</f>
        <v>0</v>
      </c>
      <c r="ES141" s="131">
        <f>IFERROR('TLF GC - r0'!CU141 / 'TLF GC - r0'!CT141, ES142)</f>
        <v>0</v>
      </c>
      <c r="ET141" s="131">
        <f>IFERROR('TLF GC - r0'!CW141 / 'TLF GC - r0'!CV141, ET142)</f>
        <v>0</v>
      </c>
      <c r="EU141" s="131">
        <f>IFERROR('TLF GC - r0'!CY141 / 'TLF GC - r0'!CX141, EU142)</f>
        <v>0</v>
      </c>
      <c r="EV141" s="131">
        <f>IFERROR('TLF GC - r0'!DA141 / 'TLF GC - r0'!CZ141, EV142)</f>
        <v>0</v>
      </c>
      <c r="EW141" s="131">
        <f>IFERROR('TLF GC - r0'!DC141 / 'TLF GC - r0'!DB141, EW142)</f>
        <v>0</v>
      </c>
      <c r="EX141" s="131"/>
      <c r="EY141" s="131">
        <f>IFERROR('TLF GC - r0'!DE141 / 'TLF GC - r0'!DD141, EY142)</f>
        <v>1.6141279722589164E-2</v>
      </c>
      <c r="EZ141" s="131">
        <f>IFERROR('TLF GC - r0'!DG141 / 'TLF GC - r0'!DF141, EZ142)</f>
        <v>1.7824626727688793</v>
      </c>
      <c r="FB141" s="132">
        <f>'FF - r0'!A141</f>
        <v>266</v>
      </c>
      <c r="FC141" s="130">
        <f>'FF - r0'!B141</f>
        <v>0</v>
      </c>
      <c r="FD141" s="130">
        <f>'FF - r0'!C141</f>
        <v>0</v>
      </c>
      <c r="FE141" s="130">
        <f>'FF - r0'!D141</f>
        <v>0</v>
      </c>
      <c r="FF141" s="130">
        <f>'FF - r0'!E141</f>
        <v>0</v>
      </c>
      <c r="FG141" s="130">
        <f>'FF - r0'!F141</f>
        <v>0</v>
      </c>
      <c r="FH141" s="130">
        <f>'FF - r0'!G141</f>
        <v>0</v>
      </c>
      <c r="FI141" s="130">
        <f>'FF - r0'!H141</f>
        <v>0</v>
      </c>
      <c r="FJ141" s="130">
        <f>'FF - r0'!I141</f>
        <v>1.9999999999999999E-7</v>
      </c>
      <c r="FK141" s="130">
        <f>'FF - r0'!J141</f>
        <v>1.0459999999999999E-4</v>
      </c>
      <c r="FL141" s="130">
        <f>'FF - r0'!K141</f>
        <v>1.3090000000000001E-3</v>
      </c>
    </row>
    <row r="142" spans="1:168" x14ac:dyDescent="0.45">
      <c r="A142" s="63">
        <f t="shared" si="141"/>
        <v>268</v>
      </c>
      <c r="B142" s="137">
        <f t="shared" si="142"/>
        <v>0</v>
      </c>
      <c r="C142" s="137">
        <f t="shared" si="133"/>
        <v>0</v>
      </c>
      <c r="D142" s="137">
        <f t="shared" si="134"/>
        <v>0</v>
      </c>
      <c r="E142" s="137">
        <f t="shared" si="135"/>
        <v>0</v>
      </c>
      <c r="F142" s="137">
        <f t="shared" si="136"/>
        <v>0</v>
      </c>
      <c r="G142" s="137">
        <f t="shared" si="137"/>
        <v>0</v>
      </c>
      <c r="H142" s="137">
        <f t="shared" si="138"/>
        <v>0</v>
      </c>
      <c r="I142" s="138"/>
      <c r="J142" s="138">
        <f t="shared" si="139"/>
        <v>268</v>
      </c>
      <c r="K142" s="138">
        <f t="shared" si="140"/>
        <v>0</v>
      </c>
      <c r="BX142" s="64">
        <f>$FB142</f>
        <v>268</v>
      </c>
      <c r="BY142" s="122">
        <f>B142</f>
        <v>0</v>
      </c>
      <c r="BZ142" s="122">
        <f>DS142</f>
        <v>0</v>
      </c>
      <c r="CA142" s="122">
        <f>FC142</f>
        <v>0</v>
      </c>
      <c r="CB142" s="129">
        <f>C142</f>
        <v>0</v>
      </c>
      <c r="CC142" s="122">
        <f>DT142</f>
        <v>0</v>
      </c>
      <c r="CD142" s="122">
        <f>FD142</f>
        <v>0</v>
      </c>
      <c r="CE142" s="129">
        <f>D142</f>
        <v>0</v>
      </c>
      <c r="CF142" s="122">
        <f>DU142</f>
        <v>0</v>
      </c>
      <c r="CG142" s="122">
        <f>FE142</f>
        <v>0</v>
      </c>
      <c r="CH142" s="129">
        <f>E142</f>
        <v>0</v>
      </c>
      <c r="CI142" s="122">
        <f>DV142</f>
        <v>0</v>
      </c>
      <c r="CJ142" s="122">
        <f>FF142</f>
        <v>0</v>
      </c>
      <c r="CK142" s="129">
        <f>F142</f>
        <v>0</v>
      </c>
      <c r="CL142" s="122">
        <f>DW142</f>
        <v>0</v>
      </c>
      <c r="CM142" s="122">
        <f>FG142</f>
        <v>0</v>
      </c>
      <c r="CN142" s="129">
        <f>G142</f>
        <v>0</v>
      </c>
      <c r="CO142" s="122">
        <f>DX142</f>
        <v>0</v>
      </c>
      <c r="CP142" s="122">
        <f>FH142</f>
        <v>0</v>
      </c>
      <c r="CQ142" s="129">
        <f>H142</f>
        <v>0</v>
      </c>
      <c r="CR142" s="122">
        <f>DY142</f>
        <v>0</v>
      </c>
      <c r="CS142" s="122">
        <f>FI142</f>
        <v>0</v>
      </c>
      <c r="CT142" s="141">
        <f>J142</f>
        <v>268</v>
      </c>
      <c r="CU142" s="122">
        <f t="shared" si="156"/>
        <v>0</v>
      </c>
      <c r="CV142" s="122">
        <f t="shared" si="157"/>
        <v>8.9699999999999998E-5</v>
      </c>
      <c r="CW142" s="141">
        <f>K142</f>
        <v>0</v>
      </c>
      <c r="CX142" s="122">
        <f>B142</f>
        <v>0</v>
      </c>
      <c r="CY142" s="122">
        <f t="shared" si="158"/>
        <v>1.2799E-3</v>
      </c>
      <c r="DF142" s="64">
        <f t="shared" si="143"/>
        <v>268</v>
      </c>
      <c r="DG142" s="137">
        <f t="shared" si="144"/>
        <v>0</v>
      </c>
      <c r="DH142" s="137">
        <f t="shared" si="145"/>
        <v>0</v>
      </c>
      <c r="DI142" s="137">
        <f t="shared" si="146"/>
        <v>0</v>
      </c>
      <c r="DJ142" s="137">
        <f t="shared" si="147"/>
        <v>0</v>
      </c>
      <c r="DK142" s="137">
        <f t="shared" si="148"/>
        <v>0</v>
      </c>
      <c r="DL142" s="137">
        <f t="shared" si="149"/>
        <v>0</v>
      </c>
      <c r="DM142" s="137">
        <f t="shared" si="150"/>
        <v>0</v>
      </c>
      <c r="DN142" s="137"/>
      <c r="DO142" s="137">
        <f t="shared" si="151"/>
        <v>268</v>
      </c>
      <c r="DP142" s="137">
        <f t="shared" si="152"/>
        <v>0</v>
      </c>
      <c r="DQ142" s="32"/>
      <c r="DR142" s="64">
        <f t="shared" si="153"/>
        <v>268</v>
      </c>
      <c r="DS142" s="137">
        <f>ROUND(EE142 / EE$3, 7)</f>
        <v>0</v>
      </c>
      <c r="DT142" s="137">
        <f>ROUND(EF142 / EF$3, 7)</f>
        <v>0</v>
      </c>
      <c r="DU142" s="137">
        <f>ROUND(EG142 / EG$3, 7)</f>
        <v>0</v>
      </c>
      <c r="DV142" s="137">
        <f>ROUND(EH142 / EH$3, 7)</f>
        <v>0</v>
      </c>
      <c r="DW142" s="137">
        <f>ROUND(EI142 / EI$3, 7)</f>
        <v>0</v>
      </c>
      <c r="DX142" s="137">
        <f>ROUND(EJ142 / EJ$3, 7)</f>
        <v>0</v>
      </c>
      <c r="DY142" s="137">
        <f>ROUND(EK142 / EK$3, 7)</f>
        <v>0</v>
      </c>
      <c r="DZ142" s="137"/>
      <c r="EA142" s="137">
        <f>ROUND(EM142 / EM$3, 7)</f>
        <v>0</v>
      </c>
      <c r="EB142" s="137">
        <f>ROUND(EN142 / EN$3, 7)</f>
        <v>1.9999999999999999E-7</v>
      </c>
      <c r="ED142" s="64">
        <f t="shared" si="154"/>
        <v>268</v>
      </c>
      <c r="EE142" s="137">
        <f>FC142 * EQ142</f>
        <v>0</v>
      </c>
      <c r="EF142" s="137">
        <f>FD142 * ER142</f>
        <v>0</v>
      </c>
      <c r="EG142" s="137">
        <f>FE142 * ES142</f>
        <v>0</v>
      </c>
      <c r="EH142" s="137">
        <f>FF142 * ET142</f>
        <v>0</v>
      </c>
      <c r="EI142" s="137">
        <f>FG142 * EU142</f>
        <v>0</v>
      </c>
      <c r="EJ142" s="137">
        <f>FH142 * EV142</f>
        <v>0</v>
      </c>
      <c r="EK142" s="137">
        <f>FI142 * EW142</f>
        <v>0</v>
      </c>
      <c r="EL142" s="137"/>
      <c r="EM142" s="137">
        <f>FJ142 * EY142</f>
        <v>3.8368153077609267E-9</v>
      </c>
      <c r="EN142" s="137">
        <f>FK142 * EZ142</f>
        <v>2.3310383303440867E-4</v>
      </c>
      <c r="EP142" s="64">
        <f t="shared" si="155"/>
        <v>268</v>
      </c>
      <c r="EQ142" s="131">
        <f>IFERROR('TLF GC - r0'!CQ142 / 'TLF GC - r0'!CP142, EQ143)</f>
        <v>0</v>
      </c>
      <c r="ER142" s="131">
        <f>IFERROR('TLF GC - r0'!CS142 / 'TLF GC - r0'!CR142, ER143)</f>
        <v>0</v>
      </c>
      <c r="ES142" s="131">
        <f>IFERROR('TLF GC - r0'!CU142 / 'TLF GC - r0'!CT142, ES143)</f>
        <v>0</v>
      </c>
      <c r="ET142" s="131">
        <f>IFERROR('TLF GC - r0'!CW142 / 'TLF GC - r0'!CV142, ET143)</f>
        <v>0</v>
      </c>
      <c r="EU142" s="131">
        <f>IFERROR('TLF GC - r0'!CY142 / 'TLF GC - r0'!CX142, EU143)</f>
        <v>0</v>
      </c>
      <c r="EV142" s="131">
        <f>IFERROR('TLF GC - r0'!DA142 / 'TLF GC - r0'!CZ142, EV143)</f>
        <v>0</v>
      </c>
      <c r="EW142" s="131">
        <f>IFERROR('TLF GC - r0'!DC142 / 'TLF GC - r0'!DB142, EW143)</f>
        <v>0</v>
      </c>
      <c r="EX142" s="131"/>
      <c r="EY142" s="131">
        <f>IFERROR('TLF GC - r0'!DE142 / 'TLF GC - r0'!DD142, EY143)</f>
        <v>1.9184076538804634E-2</v>
      </c>
      <c r="EZ142" s="131">
        <f>IFERROR('TLF GC - r0'!DG142 / 'TLF GC - r0'!DF142, EZ143)</f>
        <v>2.5987049390681012</v>
      </c>
      <c r="FB142" s="132">
        <f>'FF - r0'!A142</f>
        <v>268</v>
      </c>
      <c r="FC142" s="130">
        <f>'FF - r0'!B142</f>
        <v>0</v>
      </c>
      <c r="FD142" s="130">
        <f>'FF - r0'!C142</f>
        <v>0</v>
      </c>
      <c r="FE142" s="130">
        <f>'FF - r0'!D142</f>
        <v>0</v>
      </c>
      <c r="FF142" s="130">
        <f>'FF - r0'!E142</f>
        <v>0</v>
      </c>
      <c r="FG142" s="130">
        <f>'FF - r0'!F142</f>
        <v>0</v>
      </c>
      <c r="FH142" s="130">
        <f>'FF - r0'!G142</f>
        <v>0</v>
      </c>
      <c r="FI142" s="130">
        <f>'FF - r0'!H142</f>
        <v>0</v>
      </c>
      <c r="FJ142" s="130">
        <f>'FF - r0'!I142</f>
        <v>1.9999999999999999E-7</v>
      </c>
      <c r="FK142" s="130">
        <f>'FF - r0'!J142</f>
        <v>8.9699999999999998E-5</v>
      </c>
      <c r="FL142" s="130">
        <f>'FF - r0'!K142</f>
        <v>1.2799E-3</v>
      </c>
    </row>
    <row r="143" spans="1:168" x14ac:dyDescent="0.45">
      <c r="A143" s="63">
        <f t="shared" si="141"/>
        <v>270</v>
      </c>
      <c r="B143" s="137">
        <f t="shared" si="142"/>
        <v>0</v>
      </c>
      <c r="C143" s="137">
        <f t="shared" si="133"/>
        <v>0</v>
      </c>
      <c r="D143" s="137">
        <f t="shared" si="134"/>
        <v>0</v>
      </c>
      <c r="E143" s="137">
        <f t="shared" si="135"/>
        <v>0</v>
      </c>
      <c r="F143" s="137">
        <f t="shared" si="136"/>
        <v>0</v>
      </c>
      <c r="G143" s="137">
        <f t="shared" si="137"/>
        <v>0</v>
      </c>
      <c r="H143" s="137">
        <f t="shared" si="138"/>
        <v>0</v>
      </c>
      <c r="I143" s="138"/>
      <c r="J143" s="138">
        <f t="shared" si="139"/>
        <v>270</v>
      </c>
      <c r="K143" s="138">
        <f t="shared" si="140"/>
        <v>0</v>
      </c>
      <c r="BX143" s="64">
        <f>$FB143</f>
        <v>270</v>
      </c>
      <c r="BY143" s="122">
        <f>B143</f>
        <v>0</v>
      </c>
      <c r="BZ143" s="122">
        <f>DS143</f>
        <v>0</v>
      </c>
      <c r="CA143" s="122">
        <f>FC143</f>
        <v>0</v>
      </c>
      <c r="CB143" s="129">
        <f>C143</f>
        <v>0</v>
      </c>
      <c r="CC143" s="122">
        <f>DT143</f>
        <v>0</v>
      </c>
      <c r="CD143" s="122">
        <f>FD143</f>
        <v>0</v>
      </c>
      <c r="CE143" s="129">
        <f>D143</f>
        <v>0</v>
      </c>
      <c r="CF143" s="122">
        <f>DU143</f>
        <v>0</v>
      </c>
      <c r="CG143" s="122">
        <f>FE143</f>
        <v>0</v>
      </c>
      <c r="CH143" s="129">
        <f>E143</f>
        <v>0</v>
      </c>
      <c r="CI143" s="122">
        <f>DV143</f>
        <v>0</v>
      </c>
      <c r="CJ143" s="122">
        <f>FF143</f>
        <v>0</v>
      </c>
      <c r="CK143" s="129">
        <f>F143</f>
        <v>0</v>
      </c>
      <c r="CL143" s="122">
        <f>DW143</f>
        <v>0</v>
      </c>
      <c r="CM143" s="122">
        <f>FG143</f>
        <v>0</v>
      </c>
      <c r="CN143" s="129">
        <f>G143</f>
        <v>0</v>
      </c>
      <c r="CO143" s="122">
        <f>DX143</f>
        <v>0</v>
      </c>
      <c r="CP143" s="122">
        <f>FH143</f>
        <v>0</v>
      </c>
      <c r="CQ143" s="129">
        <f>H143</f>
        <v>0</v>
      </c>
      <c r="CR143" s="122">
        <f>DY143</f>
        <v>0</v>
      </c>
      <c r="CS143" s="122">
        <f>FI143</f>
        <v>0</v>
      </c>
      <c r="CT143" s="141">
        <f>J143</f>
        <v>270</v>
      </c>
      <c r="CU143" s="122">
        <f t="shared" si="156"/>
        <v>0</v>
      </c>
      <c r="CV143" s="122">
        <f t="shared" si="157"/>
        <v>7.47E-5</v>
      </c>
      <c r="CW143" s="141">
        <f>K143</f>
        <v>0</v>
      </c>
      <c r="CX143" s="122">
        <f>B143</f>
        <v>0</v>
      </c>
      <c r="CY143" s="122">
        <f t="shared" si="158"/>
        <v>1.2508E-3</v>
      </c>
      <c r="DF143" s="64">
        <f t="shared" si="143"/>
        <v>270</v>
      </c>
      <c r="DG143" s="137">
        <f t="shared" si="144"/>
        <v>0</v>
      </c>
      <c r="DH143" s="137">
        <f t="shared" si="145"/>
        <v>0</v>
      </c>
      <c r="DI143" s="137">
        <f t="shared" si="146"/>
        <v>0</v>
      </c>
      <c r="DJ143" s="137">
        <f t="shared" si="147"/>
        <v>0</v>
      </c>
      <c r="DK143" s="137">
        <f t="shared" si="148"/>
        <v>0</v>
      </c>
      <c r="DL143" s="137">
        <f t="shared" si="149"/>
        <v>0</v>
      </c>
      <c r="DM143" s="137">
        <f t="shared" si="150"/>
        <v>0</v>
      </c>
      <c r="DN143" s="137"/>
      <c r="DO143" s="137">
        <f t="shared" si="151"/>
        <v>270</v>
      </c>
      <c r="DP143" s="137">
        <f t="shared" si="152"/>
        <v>0</v>
      </c>
      <c r="DQ143" s="32"/>
      <c r="DR143" s="64">
        <f t="shared" si="153"/>
        <v>270</v>
      </c>
      <c r="DS143" s="137">
        <f>ROUND(EE143 / EE$3, 7)</f>
        <v>0</v>
      </c>
      <c r="DT143" s="137">
        <f>ROUND(EF143 / EF$3, 7)</f>
        <v>0</v>
      </c>
      <c r="DU143" s="137">
        <f>ROUND(EG143 / EG$3, 7)</f>
        <v>0</v>
      </c>
      <c r="DV143" s="137">
        <f>ROUND(EH143 / EH$3, 7)</f>
        <v>0</v>
      </c>
      <c r="DW143" s="137">
        <f>ROUND(EI143 / EI$3, 7)</f>
        <v>0</v>
      </c>
      <c r="DX143" s="137">
        <f>ROUND(EJ143 / EJ$3, 7)</f>
        <v>0</v>
      </c>
      <c r="DY143" s="137">
        <f>ROUND(EK143 / EK$3, 7)</f>
        <v>0</v>
      </c>
      <c r="DZ143" s="137"/>
      <c r="EA143" s="137">
        <f>ROUND(EM143 / EM$3, 7)</f>
        <v>0</v>
      </c>
      <c r="EB143" s="137">
        <f>ROUND(EN143 / EN$3, 7)</f>
        <v>3.9999999999999998E-7</v>
      </c>
      <c r="ED143" s="64">
        <f t="shared" si="154"/>
        <v>270</v>
      </c>
      <c r="EE143" s="137">
        <f>FC143 * EQ143</f>
        <v>0</v>
      </c>
      <c r="EF143" s="137">
        <f>FD143 * ER143</f>
        <v>0</v>
      </c>
      <c r="EG143" s="137">
        <f>FE143 * ES143</f>
        <v>0</v>
      </c>
      <c r="EH143" s="137">
        <f>FF143 * ET143</f>
        <v>0</v>
      </c>
      <c r="EI143" s="137">
        <f>FG143 * EU143</f>
        <v>0</v>
      </c>
      <c r="EJ143" s="137">
        <f>FH143 * EV143</f>
        <v>0</v>
      </c>
      <c r="EK143" s="137">
        <f>FI143 * EW143</f>
        <v>0</v>
      </c>
      <c r="EL143" s="137"/>
      <c r="EM143" s="137">
        <f>FJ143 * EY143</f>
        <v>3.6656846249999991E-9</v>
      </c>
      <c r="EN143" s="137">
        <f>FK143 * EZ143</f>
        <v>4.4594893508800013E-4</v>
      </c>
      <c r="EP143" s="64">
        <f t="shared" si="155"/>
        <v>270</v>
      </c>
      <c r="EQ143" s="131">
        <f>IFERROR('TLF GC - r0'!CQ143 / 'TLF GC - r0'!CP143, EQ144)</f>
        <v>0</v>
      </c>
      <c r="ER143" s="131">
        <f>IFERROR('TLF GC - r0'!CS143 / 'TLF GC - r0'!CR143, ER144)</f>
        <v>0</v>
      </c>
      <c r="ES143" s="131">
        <f>IFERROR('TLF GC - r0'!CU143 / 'TLF GC - r0'!CT143, ES144)</f>
        <v>0</v>
      </c>
      <c r="ET143" s="131">
        <f>IFERROR('TLF GC - r0'!CW143 / 'TLF GC - r0'!CV143, ET144)</f>
        <v>0</v>
      </c>
      <c r="EU143" s="131">
        <f>IFERROR('TLF GC - r0'!CY143 / 'TLF GC - r0'!CX143, EU144)</f>
        <v>0</v>
      </c>
      <c r="EV143" s="131">
        <f>IFERROR('TLF GC - r0'!DA143 / 'TLF GC - r0'!CZ143, EV144)</f>
        <v>0</v>
      </c>
      <c r="EW143" s="131">
        <f>IFERROR('TLF GC - r0'!DC143 / 'TLF GC - r0'!DB143, EW144)</f>
        <v>0</v>
      </c>
      <c r="EX143" s="131"/>
      <c r="EY143" s="131">
        <f>IFERROR('TLF GC - r0'!DE143 / 'TLF GC - r0'!DD143, EY144)</f>
        <v>1.8328423124999996E-2</v>
      </c>
      <c r="EZ143" s="131">
        <f>IFERROR('TLF GC - r0'!DG143 / 'TLF GC - r0'!DF143, EZ144)</f>
        <v>5.9698652622222239</v>
      </c>
      <c r="FB143" s="132">
        <f>'FF - r0'!A143</f>
        <v>270</v>
      </c>
      <c r="FC143" s="130">
        <f>'FF - r0'!B143</f>
        <v>0</v>
      </c>
      <c r="FD143" s="130">
        <f>'FF - r0'!C143</f>
        <v>0</v>
      </c>
      <c r="FE143" s="130">
        <f>'FF - r0'!D143</f>
        <v>0</v>
      </c>
      <c r="FF143" s="130">
        <f>'FF - r0'!E143</f>
        <v>0</v>
      </c>
      <c r="FG143" s="130">
        <f>'FF - r0'!F143</f>
        <v>0</v>
      </c>
      <c r="FH143" s="130">
        <f>'FF - r0'!G143</f>
        <v>0</v>
      </c>
      <c r="FI143" s="130">
        <f>'FF - r0'!H143</f>
        <v>0</v>
      </c>
      <c r="FJ143" s="130">
        <f>'FF - r0'!I143</f>
        <v>1.9999999999999999E-7</v>
      </c>
      <c r="FK143" s="130">
        <f>'FF - r0'!J143</f>
        <v>7.47E-5</v>
      </c>
      <c r="FL143" s="130">
        <f>'FF - r0'!K143</f>
        <v>1.2508E-3</v>
      </c>
    </row>
    <row r="144" spans="1:168" x14ac:dyDescent="0.45">
      <c r="A144" s="63">
        <f t="shared" si="141"/>
        <v>272</v>
      </c>
      <c r="B144" s="137">
        <f t="shared" si="142"/>
        <v>0</v>
      </c>
      <c r="C144" s="137">
        <f t="shared" si="133"/>
        <v>0</v>
      </c>
      <c r="D144" s="137">
        <f t="shared" si="134"/>
        <v>0</v>
      </c>
      <c r="E144" s="137">
        <f t="shared" si="135"/>
        <v>0</v>
      </c>
      <c r="F144" s="137">
        <f t="shared" si="136"/>
        <v>0</v>
      </c>
      <c r="G144" s="137">
        <f t="shared" si="137"/>
        <v>0</v>
      </c>
      <c r="H144" s="137">
        <f t="shared" si="138"/>
        <v>0</v>
      </c>
      <c r="I144" s="138"/>
      <c r="J144" s="138">
        <f t="shared" si="139"/>
        <v>272</v>
      </c>
      <c r="K144" s="138">
        <f t="shared" si="140"/>
        <v>0</v>
      </c>
      <c r="BX144" s="64">
        <f>$FB144</f>
        <v>272</v>
      </c>
      <c r="BY144" s="122">
        <f>B144</f>
        <v>0</v>
      </c>
      <c r="BZ144" s="122">
        <f>DS144</f>
        <v>0</v>
      </c>
      <c r="CA144" s="122">
        <f>FC144</f>
        <v>0</v>
      </c>
      <c r="CB144" s="129">
        <f>C144</f>
        <v>0</v>
      </c>
      <c r="CC144" s="122">
        <f>DT144</f>
        <v>0</v>
      </c>
      <c r="CD144" s="122">
        <f>FD144</f>
        <v>0</v>
      </c>
      <c r="CE144" s="129">
        <f>D144</f>
        <v>0</v>
      </c>
      <c r="CF144" s="122">
        <f>DU144</f>
        <v>0</v>
      </c>
      <c r="CG144" s="122">
        <f>FE144</f>
        <v>0</v>
      </c>
      <c r="CH144" s="129">
        <f>E144</f>
        <v>0</v>
      </c>
      <c r="CI144" s="122">
        <f>DV144</f>
        <v>0</v>
      </c>
      <c r="CJ144" s="122">
        <f>FF144</f>
        <v>0</v>
      </c>
      <c r="CK144" s="129">
        <f>F144</f>
        <v>0</v>
      </c>
      <c r="CL144" s="122">
        <f>DW144</f>
        <v>0</v>
      </c>
      <c r="CM144" s="122">
        <f>FG144</f>
        <v>0</v>
      </c>
      <c r="CN144" s="129">
        <f>G144</f>
        <v>0</v>
      </c>
      <c r="CO144" s="122">
        <f>DX144</f>
        <v>0</v>
      </c>
      <c r="CP144" s="122">
        <f>FH144</f>
        <v>0</v>
      </c>
      <c r="CQ144" s="129">
        <f>H144</f>
        <v>0</v>
      </c>
      <c r="CR144" s="122">
        <f>DY144</f>
        <v>0</v>
      </c>
      <c r="CS144" s="122">
        <f>FI144</f>
        <v>0</v>
      </c>
      <c r="CT144" s="141">
        <f>J144</f>
        <v>272</v>
      </c>
      <c r="CU144" s="122">
        <f t="shared" si="156"/>
        <v>0</v>
      </c>
      <c r="CV144" s="122">
        <f t="shared" si="157"/>
        <v>5.9799999999999997E-5</v>
      </c>
      <c r="CW144" s="141">
        <f>K144</f>
        <v>0</v>
      </c>
      <c r="CX144" s="122">
        <f>B144</f>
        <v>0</v>
      </c>
      <c r="CY144" s="122">
        <f t="shared" si="158"/>
        <v>1.2217E-3</v>
      </c>
      <c r="DF144" s="64">
        <f t="shared" si="143"/>
        <v>272</v>
      </c>
      <c r="DG144" s="137">
        <f t="shared" si="144"/>
        <v>0</v>
      </c>
      <c r="DH144" s="137">
        <f t="shared" si="145"/>
        <v>0</v>
      </c>
      <c r="DI144" s="137">
        <f t="shared" si="146"/>
        <v>0</v>
      </c>
      <c r="DJ144" s="137">
        <f t="shared" si="147"/>
        <v>0</v>
      </c>
      <c r="DK144" s="137">
        <f t="shared" si="148"/>
        <v>0</v>
      </c>
      <c r="DL144" s="137">
        <f t="shared" si="149"/>
        <v>0</v>
      </c>
      <c r="DM144" s="137">
        <f t="shared" si="150"/>
        <v>0</v>
      </c>
      <c r="DN144" s="137"/>
      <c r="DO144" s="137">
        <f t="shared" si="151"/>
        <v>272</v>
      </c>
      <c r="DP144" s="137">
        <f t="shared" si="152"/>
        <v>0</v>
      </c>
      <c r="DQ144" s="32"/>
      <c r="DR144" s="64">
        <f t="shared" si="153"/>
        <v>272</v>
      </c>
      <c r="DS144" s="137">
        <f>ROUND(EE144 / EE$3, 7)</f>
        <v>0</v>
      </c>
      <c r="DT144" s="137">
        <f>ROUND(EF144 / EF$3, 7)</f>
        <v>0</v>
      </c>
      <c r="DU144" s="137">
        <f>ROUND(EG144 / EG$3, 7)</f>
        <v>0</v>
      </c>
      <c r="DV144" s="137">
        <f>ROUND(EH144 / EH$3, 7)</f>
        <v>0</v>
      </c>
      <c r="DW144" s="137">
        <f>ROUND(EI144 / EI$3, 7)</f>
        <v>0</v>
      </c>
      <c r="DX144" s="137">
        <f>ROUND(EJ144 / EJ$3, 7)</f>
        <v>0</v>
      </c>
      <c r="DY144" s="137">
        <f>ROUND(EK144 / EK$3, 7)</f>
        <v>0</v>
      </c>
      <c r="DZ144" s="137"/>
      <c r="EA144" s="137">
        <f>ROUND(EM144 / EM$3, 7)</f>
        <v>0</v>
      </c>
      <c r="EB144" s="137">
        <f>ROUND(EN144 / EN$3, 7)</f>
        <v>3.9999999999999998E-7</v>
      </c>
      <c r="ED144" s="64">
        <f t="shared" si="154"/>
        <v>272</v>
      </c>
      <c r="EE144" s="137">
        <f>FC144 * EQ144</f>
        <v>0</v>
      </c>
      <c r="EF144" s="137">
        <f>FD144 * ER144</f>
        <v>0</v>
      </c>
      <c r="EG144" s="137">
        <f>FE144 * ES144</f>
        <v>0</v>
      </c>
      <c r="EH144" s="137">
        <f>FF144 * ET144</f>
        <v>0</v>
      </c>
      <c r="EI144" s="137">
        <f>FG144 * EU144</f>
        <v>0</v>
      </c>
      <c r="EJ144" s="137">
        <f>FH144 * EV144</f>
        <v>0</v>
      </c>
      <c r="EK144" s="137">
        <f>FI144 * EW144</f>
        <v>0</v>
      </c>
      <c r="EL144" s="137"/>
      <c r="EM144" s="137">
        <f>FJ144 * EY144</f>
        <v>1.6781388841201713E-9</v>
      </c>
      <c r="EN144" s="137">
        <f>FK144 * EZ144</f>
        <v>3.9363350000000017E-4</v>
      </c>
      <c r="EP144" s="64">
        <f t="shared" si="155"/>
        <v>272</v>
      </c>
      <c r="EQ144" s="131">
        <f>IFERROR('TLF GC - r0'!CQ144 / 'TLF GC - r0'!CP144, EQ145)</f>
        <v>0</v>
      </c>
      <c r="ER144" s="131">
        <f>IFERROR('TLF GC - r0'!CS144 / 'TLF GC - r0'!CR144, ER145)</f>
        <v>0</v>
      </c>
      <c r="ES144" s="131">
        <f>IFERROR('TLF GC - r0'!CU144 / 'TLF GC - r0'!CT144, ES145)</f>
        <v>0</v>
      </c>
      <c r="ET144" s="131">
        <f>IFERROR('TLF GC - r0'!CW144 / 'TLF GC - r0'!CV144, ET145)</f>
        <v>0</v>
      </c>
      <c r="EU144" s="131">
        <f>IFERROR('TLF GC - r0'!CY144 / 'TLF GC - r0'!CX144, EU145)</f>
        <v>0</v>
      </c>
      <c r="EV144" s="131">
        <f>IFERROR('TLF GC - r0'!DA144 / 'TLF GC - r0'!CZ144, EV145)</f>
        <v>0</v>
      </c>
      <c r="EW144" s="131">
        <f>IFERROR('TLF GC - r0'!DC144 / 'TLF GC - r0'!DB144, EW145)</f>
        <v>0</v>
      </c>
      <c r="EX144" s="131"/>
      <c r="EY144" s="131">
        <f>IFERROR('TLF GC - r0'!DE144 / 'TLF GC - r0'!DD144, EY145)</f>
        <v>1.6781388841201714E-2</v>
      </c>
      <c r="EZ144" s="131">
        <f>IFERROR('TLF GC - r0'!DG144 / 'TLF GC - r0'!DF144, EZ145)</f>
        <v>6.5825000000000031</v>
      </c>
      <c r="FB144" s="132">
        <f>'FF - r0'!A144</f>
        <v>272</v>
      </c>
      <c r="FC144" s="130">
        <f>'FF - r0'!B144</f>
        <v>0</v>
      </c>
      <c r="FD144" s="130">
        <f>'FF - r0'!C144</f>
        <v>0</v>
      </c>
      <c r="FE144" s="130">
        <f>'FF - r0'!D144</f>
        <v>0</v>
      </c>
      <c r="FF144" s="130">
        <f>'FF - r0'!E144</f>
        <v>0</v>
      </c>
      <c r="FG144" s="130">
        <f>'FF - r0'!F144</f>
        <v>0</v>
      </c>
      <c r="FH144" s="130">
        <f>'FF - r0'!G144</f>
        <v>0</v>
      </c>
      <c r="FI144" s="130">
        <f>'FF - r0'!H144</f>
        <v>0</v>
      </c>
      <c r="FJ144" s="130">
        <f>'FF - r0'!I144</f>
        <v>9.9999999999999995E-8</v>
      </c>
      <c r="FK144" s="130">
        <f>'FF - r0'!J144</f>
        <v>5.9799999999999997E-5</v>
      </c>
      <c r="FL144" s="130">
        <f>'FF - r0'!K144</f>
        <v>1.2217E-3</v>
      </c>
    </row>
    <row r="145" spans="1:168" x14ac:dyDescent="0.45">
      <c r="A145" s="63">
        <f t="shared" si="141"/>
        <v>274</v>
      </c>
      <c r="B145" s="137">
        <f t="shared" si="142"/>
        <v>0</v>
      </c>
      <c r="C145" s="137">
        <f t="shared" si="133"/>
        <v>0</v>
      </c>
      <c r="D145" s="137">
        <f t="shared" si="134"/>
        <v>0</v>
      </c>
      <c r="E145" s="137">
        <f t="shared" si="135"/>
        <v>0</v>
      </c>
      <c r="F145" s="137">
        <f t="shared" si="136"/>
        <v>0</v>
      </c>
      <c r="G145" s="137">
        <f t="shared" si="137"/>
        <v>0</v>
      </c>
      <c r="H145" s="137">
        <f t="shared" si="138"/>
        <v>0</v>
      </c>
      <c r="I145" s="138"/>
      <c r="J145" s="138">
        <f t="shared" si="139"/>
        <v>274</v>
      </c>
      <c r="K145" s="138">
        <f t="shared" si="140"/>
        <v>0</v>
      </c>
      <c r="BX145" s="64">
        <f>$FB145</f>
        <v>274</v>
      </c>
      <c r="BY145" s="122">
        <f>B145</f>
        <v>0</v>
      </c>
      <c r="BZ145" s="122">
        <f>DS145</f>
        <v>0</v>
      </c>
      <c r="CA145" s="122">
        <f>FC145</f>
        <v>0</v>
      </c>
      <c r="CB145" s="129">
        <f>C145</f>
        <v>0</v>
      </c>
      <c r="CC145" s="122">
        <f>DT145</f>
        <v>0</v>
      </c>
      <c r="CD145" s="122">
        <f>FD145</f>
        <v>0</v>
      </c>
      <c r="CE145" s="129">
        <f>D145</f>
        <v>0</v>
      </c>
      <c r="CF145" s="122">
        <f>DU145</f>
        <v>0</v>
      </c>
      <c r="CG145" s="122">
        <f>FE145</f>
        <v>0</v>
      </c>
      <c r="CH145" s="129">
        <f>E145</f>
        <v>0</v>
      </c>
      <c r="CI145" s="122">
        <f>DV145</f>
        <v>0</v>
      </c>
      <c r="CJ145" s="122">
        <f>FF145</f>
        <v>0</v>
      </c>
      <c r="CK145" s="129">
        <f>F145</f>
        <v>0</v>
      </c>
      <c r="CL145" s="122">
        <f>DW145</f>
        <v>0</v>
      </c>
      <c r="CM145" s="122">
        <f>FG145</f>
        <v>0</v>
      </c>
      <c r="CN145" s="129">
        <f>G145</f>
        <v>0</v>
      </c>
      <c r="CO145" s="122">
        <f>DX145</f>
        <v>0</v>
      </c>
      <c r="CP145" s="122">
        <f>FH145</f>
        <v>0</v>
      </c>
      <c r="CQ145" s="129">
        <f>H145</f>
        <v>0</v>
      </c>
      <c r="CR145" s="122">
        <f>DY145</f>
        <v>0</v>
      </c>
      <c r="CS145" s="122">
        <f>FI145</f>
        <v>0</v>
      </c>
      <c r="CT145" s="141">
        <f>J145</f>
        <v>274</v>
      </c>
      <c r="CU145" s="122">
        <f t="shared" si="156"/>
        <v>0</v>
      </c>
      <c r="CV145" s="122">
        <f t="shared" si="157"/>
        <v>4.4799999999999998E-5</v>
      </c>
      <c r="CW145" s="141">
        <f>K145</f>
        <v>0</v>
      </c>
      <c r="CX145" s="122">
        <f>B145</f>
        <v>0</v>
      </c>
      <c r="CY145" s="122">
        <f t="shared" si="158"/>
        <v>1.1926E-3</v>
      </c>
      <c r="DF145" s="64">
        <f t="shared" si="143"/>
        <v>274</v>
      </c>
      <c r="DG145" s="137">
        <f t="shared" si="144"/>
        <v>0</v>
      </c>
      <c r="DH145" s="137">
        <f t="shared" si="145"/>
        <v>0</v>
      </c>
      <c r="DI145" s="137">
        <f t="shared" si="146"/>
        <v>0</v>
      </c>
      <c r="DJ145" s="137">
        <f t="shared" si="147"/>
        <v>0</v>
      </c>
      <c r="DK145" s="137">
        <f t="shared" si="148"/>
        <v>0</v>
      </c>
      <c r="DL145" s="137">
        <f t="shared" si="149"/>
        <v>0</v>
      </c>
      <c r="DM145" s="137">
        <f t="shared" si="150"/>
        <v>0</v>
      </c>
      <c r="DN145" s="137"/>
      <c r="DO145" s="137">
        <f t="shared" si="151"/>
        <v>274</v>
      </c>
      <c r="DP145" s="137">
        <f t="shared" si="152"/>
        <v>0</v>
      </c>
      <c r="DQ145" s="32"/>
      <c r="DR145" s="64">
        <f t="shared" si="153"/>
        <v>274</v>
      </c>
      <c r="DS145" s="137">
        <f>ROUND(EE145 / EE$3, 7)</f>
        <v>0</v>
      </c>
      <c r="DT145" s="137">
        <f>ROUND(EF145 / EF$3, 7)</f>
        <v>0</v>
      </c>
      <c r="DU145" s="137">
        <f>ROUND(EG145 / EG$3, 7)</f>
        <v>0</v>
      </c>
      <c r="DV145" s="137">
        <f>ROUND(EH145 / EH$3, 7)</f>
        <v>0</v>
      </c>
      <c r="DW145" s="137">
        <f>ROUND(EI145 / EI$3, 7)</f>
        <v>0</v>
      </c>
      <c r="DX145" s="137">
        <f>ROUND(EJ145 / EJ$3, 7)</f>
        <v>0</v>
      </c>
      <c r="DY145" s="137">
        <f>ROUND(EK145 / EK$3, 7)</f>
        <v>0</v>
      </c>
      <c r="DZ145" s="137"/>
      <c r="EA145" s="137">
        <f>ROUND(EM145 / EM$3, 7)</f>
        <v>0</v>
      </c>
      <c r="EB145" s="137">
        <f>ROUND(EN145 / EN$3, 7)</f>
        <v>3.9999999999999998E-7</v>
      </c>
      <c r="ED145" s="64">
        <f t="shared" si="154"/>
        <v>274</v>
      </c>
      <c r="EE145" s="137">
        <f>FC145 * EQ145</f>
        <v>0</v>
      </c>
      <c r="EF145" s="137">
        <f>FD145 * ER145</f>
        <v>0</v>
      </c>
      <c r="EG145" s="137">
        <f>FE145 * ES145</f>
        <v>0</v>
      </c>
      <c r="EH145" s="137">
        <f>FF145 * ET145</f>
        <v>0</v>
      </c>
      <c r="EI145" s="137">
        <f>FG145 * EU145</f>
        <v>0</v>
      </c>
      <c r="EJ145" s="137">
        <f>FH145 * EV145</f>
        <v>0</v>
      </c>
      <c r="EK145" s="137">
        <f>FI145 * EW145</f>
        <v>0</v>
      </c>
      <c r="EL145" s="137"/>
      <c r="EM145" s="137">
        <f>FJ145 * EY145</f>
        <v>1.3278690386624867E-9</v>
      </c>
      <c r="EN145" s="137">
        <f>FK145 * EZ145</f>
        <v>4.5678307108571451E-4</v>
      </c>
      <c r="EP145" s="64">
        <f t="shared" si="155"/>
        <v>274</v>
      </c>
      <c r="EQ145" s="131">
        <f>IFERROR('TLF GC - r0'!CQ145 / 'TLF GC - r0'!CP145, EQ146)</f>
        <v>0</v>
      </c>
      <c r="ER145" s="131">
        <f>IFERROR('TLF GC - r0'!CS145 / 'TLF GC - r0'!CR145, ER146)</f>
        <v>0</v>
      </c>
      <c r="ES145" s="131">
        <f>IFERROR('TLF GC - r0'!CU145 / 'TLF GC - r0'!CT145, ES146)</f>
        <v>0</v>
      </c>
      <c r="ET145" s="131">
        <f>IFERROR('TLF GC - r0'!CW145 / 'TLF GC - r0'!CV145, ET146)</f>
        <v>0</v>
      </c>
      <c r="EU145" s="131">
        <f>IFERROR('TLF GC - r0'!CY145 / 'TLF GC - r0'!CX145, EU146)</f>
        <v>0</v>
      </c>
      <c r="EV145" s="131">
        <f>IFERROR('TLF GC - r0'!DA145 / 'TLF GC - r0'!CZ145, EV146)</f>
        <v>0</v>
      </c>
      <c r="EW145" s="131">
        <f>IFERROR('TLF GC - r0'!DC145 / 'TLF GC - r0'!DB145, EW146)</f>
        <v>0</v>
      </c>
      <c r="EX145" s="131"/>
      <c r="EY145" s="131">
        <f>IFERROR('TLF GC - r0'!DE145 / 'TLF GC - r0'!DD145, EY146)</f>
        <v>1.3278690386624869E-2</v>
      </c>
      <c r="EZ145" s="131">
        <f>IFERROR('TLF GC - r0'!DG145 / 'TLF GC - r0'!DF145, EZ146)</f>
        <v>10.196050693877556</v>
      </c>
      <c r="FB145" s="132">
        <f>'FF - r0'!A145</f>
        <v>274</v>
      </c>
      <c r="FC145" s="130">
        <f>'FF - r0'!B145</f>
        <v>0</v>
      </c>
      <c r="FD145" s="130">
        <f>'FF - r0'!C145</f>
        <v>0</v>
      </c>
      <c r="FE145" s="130">
        <f>'FF - r0'!D145</f>
        <v>0</v>
      </c>
      <c r="FF145" s="130">
        <f>'FF - r0'!E145</f>
        <v>0</v>
      </c>
      <c r="FG145" s="130">
        <f>'FF - r0'!F145</f>
        <v>0</v>
      </c>
      <c r="FH145" s="130">
        <f>'FF - r0'!G145</f>
        <v>0</v>
      </c>
      <c r="FI145" s="130">
        <f>'FF - r0'!H145</f>
        <v>0</v>
      </c>
      <c r="FJ145" s="130">
        <f>'FF - r0'!I145</f>
        <v>9.9999999999999995E-8</v>
      </c>
      <c r="FK145" s="130">
        <f>'FF - r0'!J145</f>
        <v>4.4799999999999998E-5</v>
      </c>
      <c r="FL145" s="130">
        <f>'FF - r0'!K145</f>
        <v>1.1926E-3</v>
      </c>
    </row>
    <row r="146" spans="1:168" x14ac:dyDescent="0.45">
      <c r="A146" s="63">
        <f t="shared" si="141"/>
        <v>276</v>
      </c>
      <c r="B146" s="137">
        <f t="shared" si="142"/>
        <v>0</v>
      </c>
      <c r="C146" s="137">
        <f t="shared" si="133"/>
        <v>0</v>
      </c>
      <c r="D146" s="137">
        <f t="shared" si="134"/>
        <v>0</v>
      </c>
      <c r="E146" s="137">
        <f t="shared" si="135"/>
        <v>0</v>
      </c>
      <c r="F146" s="137">
        <f t="shared" si="136"/>
        <v>0</v>
      </c>
      <c r="G146" s="137">
        <f t="shared" si="137"/>
        <v>0</v>
      </c>
      <c r="H146" s="137">
        <f t="shared" si="138"/>
        <v>0</v>
      </c>
      <c r="I146" s="138"/>
      <c r="J146" s="138">
        <f t="shared" si="139"/>
        <v>276</v>
      </c>
      <c r="K146" s="138">
        <f t="shared" si="140"/>
        <v>0</v>
      </c>
      <c r="BX146" s="64">
        <f>$FB146</f>
        <v>276</v>
      </c>
      <c r="BY146" s="122">
        <f>B146</f>
        <v>0</v>
      </c>
      <c r="BZ146" s="122">
        <f>DS146</f>
        <v>0</v>
      </c>
      <c r="CA146" s="122">
        <f>FC146</f>
        <v>0</v>
      </c>
      <c r="CB146" s="129">
        <f>C146</f>
        <v>0</v>
      </c>
      <c r="CC146" s="122">
        <f>DT146</f>
        <v>0</v>
      </c>
      <c r="CD146" s="122">
        <f>FD146</f>
        <v>0</v>
      </c>
      <c r="CE146" s="129">
        <f>D146</f>
        <v>0</v>
      </c>
      <c r="CF146" s="122">
        <f>DU146</f>
        <v>0</v>
      </c>
      <c r="CG146" s="122">
        <f>FE146</f>
        <v>0</v>
      </c>
      <c r="CH146" s="129">
        <f>E146</f>
        <v>0</v>
      </c>
      <c r="CI146" s="122">
        <f>DV146</f>
        <v>0</v>
      </c>
      <c r="CJ146" s="122">
        <f>FF146</f>
        <v>0</v>
      </c>
      <c r="CK146" s="129">
        <f>F146</f>
        <v>0</v>
      </c>
      <c r="CL146" s="122">
        <f>DW146</f>
        <v>0</v>
      </c>
      <c r="CM146" s="122">
        <f>FG146</f>
        <v>0</v>
      </c>
      <c r="CN146" s="129">
        <f>G146</f>
        <v>0</v>
      </c>
      <c r="CO146" s="122">
        <f>DX146</f>
        <v>0</v>
      </c>
      <c r="CP146" s="122">
        <f>FH146</f>
        <v>0</v>
      </c>
      <c r="CQ146" s="129">
        <f>H146</f>
        <v>0</v>
      </c>
      <c r="CR146" s="122">
        <f>DY146</f>
        <v>0</v>
      </c>
      <c r="CS146" s="122">
        <f>FI146</f>
        <v>0</v>
      </c>
      <c r="CT146" s="141">
        <f>J146</f>
        <v>276</v>
      </c>
      <c r="CU146" s="122">
        <f t="shared" si="156"/>
        <v>0</v>
      </c>
      <c r="CV146" s="122">
        <f t="shared" si="157"/>
        <v>3.1999999999999999E-5</v>
      </c>
      <c r="CW146" s="141">
        <f>K146</f>
        <v>0</v>
      </c>
      <c r="CX146" s="122">
        <f>B146</f>
        <v>0</v>
      </c>
      <c r="CY146" s="122">
        <f t="shared" si="158"/>
        <v>1.1636000000000001E-3</v>
      </c>
      <c r="DF146" s="64">
        <f t="shared" si="143"/>
        <v>276</v>
      </c>
      <c r="DG146" s="137">
        <f t="shared" si="144"/>
        <v>0</v>
      </c>
      <c r="DH146" s="137">
        <f t="shared" si="145"/>
        <v>0</v>
      </c>
      <c r="DI146" s="137">
        <f t="shared" si="146"/>
        <v>0</v>
      </c>
      <c r="DJ146" s="137">
        <f t="shared" si="147"/>
        <v>0</v>
      </c>
      <c r="DK146" s="137">
        <f t="shared" si="148"/>
        <v>0</v>
      </c>
      <c r="DL146" s="137">
        <f t="shared" si="149"/>
        <v>0</v>
      </c>
      <c r="DM146" s="137">
        <f t="shared" si="150"/>
        <v>0</v>
      </c>
      <c r="DN146" s="137"/>
      <c r="DO146" s="137">
        <f t="shared" si="151"/>
        <v>276</v>
      </c>
      <c r="DP146" s="137">
        <f t="shared" si="152"/>
        <v>0</v>
      </c>
      <c r="DQ146" s="32"/>
      <c r="DR146" s="64">
        <f t="shared" si="153"/>
        <v>276</v>
      </c>
      <c r="DS146" s="137">
        <f>ROUND(EE146 / EE$3, 7)</f>
        <v>0</v>
      </c>
      <c r="DT146" s="137">
        <f>ROUND(EF146 / EF$3, 7)</f>
        <v>0</v>
      </c>
      <c r="DU146" s="137">
        <f>ROUND(EG146 / EG$3, 7)</f>
        <v>0</v>
      </c>
      <c r="DV146" s="137">
        <f>ROUND(EH146 / EH$3, 7)</f>
        <v>0</v>
      </c>
      <c r="DW146" s="137">
        <f>ROUND(EI146 / EI$3, 7)</f>
        <v>0</v>
      </c>
      <c r="DX146" s="137">
        <f>ROUND(EJ146 / EJ$3, 7)</f>
        <v>0</v>
      </c>
      <c r="DY146" s="137">
        <f>ROUND(EK146 / EK$3, 7)</f>
        <v>0</v>
      </c>
      <c r="DZ146" s="137"/>
      <c r="EA146" s="137">
        <f>ROUND(EM146 / EM$3, 7)</f>
        <v>0</v>
      </c>
      <c r="EB146" s="137">
        <f>ROUND(EN146 / EN$3, 7)</f>
        <v>4.9999999999999998E-7</v>
      </c>
      <c r="ED146" s="64">
        <f t="shared" si="154"/>
        <v>276</v>
      </c>
      <c r="EE146" s="137">
        <f>FC146 * EQ146</f>
        <v>0</v>
      </c>
      <c r="EF146" s="137">
        <f>FD146 * ER146</f>
        <v>0</v>
      </c>
      <c r="EG146" s="137">
        <f>FE146 * ES146</f>
        <v>0</v>
      </c>
      <c r="EH146" s="137">
        <f>FF146 * ET146</f>
        <v>0</v>
      </c>
      <c r="EI146" s="137">
        <f>FG146 * EU146</f>
        <v>0</v>
      </c>
      <c r="EJ146" s="137">
        <f>FH146 * EV146</f>
        <v>0</v>
      </c>
      <c r="EK146" s="137">
        <f>FI146 * EW146</f>
        <v>0</v>
      </c>
      <c r="EL146" s="137"/>
      <c r="EM146" s="137">
        <f>FJ146 * EY146</f>
        <v>8.9434208600182958E-10</v>
      </c>
      <c r="EN146" s="137">
        <f>FK146 * EZ146</f>
        <v>5.4052459363265336E-4</v>
      </c>
      <c r="EP146" s="64">
        <f t="shared" si="155"/>
        <v>276</v>
      </c>
      <c r="EQ146" s="131">
        <f>IFERROR('TLF GC - r0'!CQ146 / 'TLF GC - r0'!CP146, EQ147)</f>
        <v>0</v>
      </c>
      <c r="ER146" s="131">
        <f>IFERROR('TLF GC - r0'!CS146 / 'TLF GC - r0'!CR146, ER147)</f>
        <v>0</v>
      </c>
      <c r="ES146" s="131">
        <f>IFERROR('TLF GC - r0'!CU146 / 'TLF GC - r0'!CT146, ES147)</f>
        <v>0</v>
      </c>
      <c r="ET146" s="131">
        <f>IFERROR('TLF GC - r0'!CW146 / 'TLF GC - r0'!CV146, ET147)</f>
        <v>0</v>
      </c>
      <c r="EU146" s="131">
        <f>IFERROR('TLF GC - r0'!CY146 / 'TLF GC - r0'!CX146, EU147)</f>
        <v>0</v>
      </c>
      <c r="EV146" s="131">
        <f>IFERROR('TLF GC - r0'!DA146 / 'TLF GC - r0'!CZ146, EV147)</f>
        <v>0</v>
      </c>
      <c r="EW146" s="131">
        <f>IFERROR('TLF GC - r0'!DC146 / 'TLF GC - r0'!DB146, EW147)</f>
        <v>0</v>
      </c>
      <c r="EX146" s="131"/>
      <c r="EY146" s="131">
        <f>IFERROR('TLF GC - r0'!DE146 / 'TLF GC - r0'!DD146, EY147)</f>
        <v>8.9434208600182967E-3</v>
      </c>
      <c r="EZ146" s="131">
        <f>IFERROR('TLF GC - r0'!DG146 / 'TLF GC - r0'!DF146, EZ147)</f>
        <v>16.891393551020418</v>
      </c>
      <c r="FB146" s="132">
        <f>'FF - r0'!A146</f>
        <v>276</v>
      </c>
      <c r="FC146" s="130">
        <f>'FF - r0'!B146</f>
        <v>0</v>
      </c>
      <c r="FD146" s="130">
        <f>'FF - r0'!C146</f>
        <v>0</v>
      </c>
      <c r="FE146" s="130">
        <f>'FF - r0'!D146</f>
        <v>0</v>
      </c>
      <c r="FF146" s="130">
        <f>'FF - r0'!E146</f>
        <v>0</v>
      </c>
      <c r="FG146" s="130">
        <f>'FF - r0'!F146</f>
        <v>0</v>
      </c>
      <c r="FH146" s="130">
        <f>'FF - r0'!G146</f>
        <v>0</v>
      </c>
      <c r="FI146" s="130">
        <f>'FF - r0'!H146</f>
        <v>0</v>
      </c>
      <c r="FJ146" s="130">
        <f>'FF - r0'!I146</f>
        <v>9.9999999999999995E-8</v>
      </c>
      <c r="FK146" s="130">
        <f>'FF - r0'!J146</f>
        <v>3.1999999999999999E-5</v>
      </c>
      <c r="FL146" s="130">
        <f>'FF - r0'!K146</f>
        <v>1.1636000000000001E-3</v>
      </c>
    </row>
    <row r="147" spans="1:168" x14ac:dyDescent="0.45">
      <c r="A147" s="63">
        <f t="shared" si="141"/>
        <v>278</v>
      </c>
      <c r="B147" s="137">
        <f t="shared" si="142"/>
        <v>0</v>
      </c>
      <c r="C147" s="137">
        <f t="shared" si="133"/>
        <v>0</v>
      </c>
      <c r="D147" s="137">
        <f t="shared" si="134"/>
        <v>0</v>
      </c>
      <c r="E147" s="137">
        <f t="shared" si="135"/>
        <v>0</v>
      </c>
      <c r="F147" s="137">
        <f t="shared" si="136"/>
        <v>0</v>
      </c>
      <c r="G147" s="137">
        <f t="shared" si="137"/>
        <v>0</v>
      </c>
      <c r="H147" s="137">
        <f t="shared" si="138"/>
        <v>0</v>
      </c>
      <c r="I147" s="138"/>
      <c r="J147" s="138">
        <f t="shared" si="139"/>
        <v>278</v>
      </c>
      <c r="K147" s="138">
        <f t="shared" si="140"/>
        <v>0</v>
      </c>
      <c r="BX147" s="64">
        <f>$FB147</f>
        <v>278</v>
      </c>
      <c r="BY147" s="122">
        <f>B147</f>
        <v>0</v>
      </c>
      <c r="BZ147" s="122">
        <f>DS147</f>
        <v>0</v>
      </c>
      <c r="CA147" s="122">
        <f>FC147</f>
        <v>0</v>
      </c>
      <c r="CB147" s="129">
        <f>C147</f>
        <v>0</v>
      </c>
      <c r="CC147" s="122">
        <f>DT147</f>
        <v>0</v>
      </c>
      <c r="CD147" s="122">
        <f>FD147</f>
        <v>0</v>
      </c>
      <c r="CE147" s="129">
        <f>D147</f>
        <v>0</v>
      </c>
      <c r="CF147" s="122">
        <f>DU147</f>
        <v>0</v>
      </c>
      <c r="CG147" s="122">
        <f>FE147</f>
        <v>0</v>
      </c>
      <c r="CH147" s="129">
        <f>E147</f>
        <v>0</v>
      </c>
      <c r="CI147" s="122">
        <f>DV147</f>
        <v>0</v>
      </c>
      <c r="CJ147" s="122">
        <f>FF147</f>
        <v>0</v>
      </c>
      <c r="CK147" s="129">
        <f>F147</f>
        <v>0</v>
      </c>
      <c r="CL147" s="122">
        <f>DW147</f>
        <v>0</v>
      </c>
      <c r="CM147" s="122">
        <f>FG147</f>
        <v>0</v>
      </c>
      <c r="CN147" s="129">
        <f>G147</f>
        <v>0</v>
      </c>
      <c r="CO147" s="122">
        <f>DX147</f>
        <v>0</v>
      </c>
      <c r="CP147" s="122">
        <f>FH147</f>
        <v>0</v>
      </c>
      <c r="CQ147" s="129">
        <f>H147</f>
        <v>0</v>
      </c>
      <c r="CR147" s="122">
        <f>DY147</f>
        <v>0</v>
      </c>
      <c r="CS147" s="122">
        <f>FI147</f>
        <v>0</v>
      </c>
      <c r="CT147" s="141">
        <f>J147</f>
        <v>278</v>
      </c>
      <c r="CU147" s="122">
        <f t="shared" si="156"/>
        <v>0</v>
      </c>
      <c r="CV147" s="122">
        <f t="shared" si="157"/>
        <v>2.1399999999999998E-5</v>
      </c>
      <c r="CW147" s="141">
        <f>K147</f>
        <v>0</v>
      </c>
      <c r="CX147" s="122">
        <f>B147</f>
        <v>0</v>
      </c>
      <c r="CY147" s="122">
        <f t="shared" si="158"/>
        <v>1.1345000000000001E-3</v>
      </c>
      <c r="DF147" s="64">
        <f t="shared" si="143"/>
        <v>278</v>
      </c>
      <c r="DG147" s="137">
        <f t="shared" si="144"/>
        <v>0</v>
      </c>
      <c r="DH147" s="137">
        <f t="shared" si="145"/>
        <v>0</v>
      </c>
      <c r="DI147" s="137">
        <f t="shared" si="146"/>
        <v>0</v>
      </c>
      <c r="DJ147" s="137">
        <f t="shared" si="147"/>
        <v>0</v>
      </c>
      <c r="DK147" s="137">
        <f t="shared" si="148"/>
        <v>0</v>
      </c>
      <c r="DL147" s="137">
        <f t="shared" si="149"/>
        <v>0</v>
      </c>
      <c r="DM147" s="137">
        <f t="shared" si="150"/>
        <v>0</v>
      </c>
      <c r="DN147" s="137"/>
      <c r="DO147" s="137">
        <f t="shared" si="151"/>
        <v>278</v>
      </c>
      <c r="DP147" s="137">
        <f t="shared" si="152"/>
        <v>0</v>
      </c>
      <c r="DQ147" s="32"/>
      <c r="DR147" s="64">
        <f t="shared" si="153"/>
        <v>278</v>
      </c>
      <c r="DS147" s="137">
        <f>ROUND(EE147 / EE$3, 7)</f>
        <v>0</v>
      </c>
      <c r="DT147" s="137">
        <f>ROUND(EF147 / EF$3, 7)</f>
        <v>0</v>
      </c>
      <c r="DU147" s="137">
        <f>ROUND(EG147 / EG$3, 7)</f>
        <v>0</v>
      </c>
      <c r="DV147" s="137">
        <f>ROUND(EH147 / EH$3, 7)</f>
        <v>0</v>
      </c>
      <c r="DW147" s="137">
        <f>ROUND(EI147 / EI$3, 7)</f>
        <v>0</v>
      </c>
      <c r="DX147" s="137">
        <f>ROUND(EJ147 / EJ$3, 7)</f>
        <v>0</v>
      </c>
      <c r="DY147" s="137">
        <f>ROUND(EK147 / EK$3, 7)</f>
        <v>0</v>
      </c>
      <c r="DZ147" s="137"/>
      <c r="EA147" s="137">
        <f>ROUND(EM147 / EM$3, 7)</f>
        <v>0</v>
      </c>
      <c r="EB147" s="137">
        <f>ROUND(EN147 / EN$3, 7)</f>
        <v>3.9999999999999998E-7</v>
      </c>
      <c r="ED147" s="64">
        <f t="shared" si="154"/>
        <v>278</v>
      </c>
      <c r="EE147" s="137">
        <f>FC147 * EQ147</f>
        <v>0</v>
      </c>
      <c r="EF147" s="137">
        <f>FD147 * ER147</f>
        <v>0</v>
      </c>
      <c r="EG147" s="137">
        <f>FE147 * ES147</f>
        <v>0</v>
      </c>
      <c r="EH147" s="137">
        <f>FF147 * ET147</f>
        <v>0</v>
      </c>
      <c r="EI147" s="137">
        <f>FG147 * EU147</f>
        <v>0</v>
      </c>
      <c r="EJ147" s="137">
        <f>FH147 * EV147</f>
        <v>0</v>
      </c>
      <c r="EK147" s="137">
        <f>FI147 * EW147</f>
        <v>0</v>
      </c>
      <c r="EL147" s="137"/>
      <c r="EM147" s="137">
        <f>FJ147 * EY147</f>
        <v>0</v>
      </c>
      <c r="EN147" s="137">
        <f>FK147 * EZ147</f>
        <v>4.5230367073548401E-4</v>
      </c>
      <c r="EP147" s="64">
        <f t="shared" si="155"/>
        <v>278</v>
      </c>
      <c r="EQ147" s="131">
        <f>IFERROR('TLF GC - r0'!CQ147 / 'TLF GC - r0'!CP147, EQ148)</f>
        <v>0</v>
      </c>
      <c r="ER147" s="131">
        <f>IFERROR('TLF GC - r0'!CS147 / 'TLF GC - r0'!CR147, ER148)</f>
        <v>0</v>
      </c>
      <c r="ES147" s="131">
        <f>IFERROR('TLF GC - r0'!CU147 / 'TLF GC - r0'!CT147, ES148)</f>
        <v>0</v>
      </c>
      <c r="ET147" s="131">
        <f>IFERROR('TLF GC - r0'!CW147 / 'TLF GC - r0'!CV147, ET148)</f>
        <v>0</v>
      </c>
      <c r="EU147" s="131">
        <f>IFERROR('TLF GC - r0'!CY147 / 'TLF GC - r0'!CX147, EU148)</f>
        <v>0</v>
      </c>
      <c r="EV147" s="131">
        <f>IFERROR('TLF GC - r0'!DA147 / 'TLF GC - r0'!CZ147, EV148)</f>
        <v>0</v>
      </c>
      <c r="EW147" s="131">
        <f>IFERROR('TLF GC - r0'!DC147 / 'TLF GC - r0'!DB147, EW148)</f>
        <v>0</v>
      </c>
      <c r="EX147" s="131"/>
      <c r="EY147" s="131">
        <f>IFERROR('TLF GC - r0'!DE147 / 'TLF GC - r0'!DD147, EY148)</f>
        <v>8.1205889927310482E-3</v>
      </c>
      <c r="EZ147" s="131">
        <f>IFERROR('TLF GC - r0'!DG147 / 'TLF GC - r0'!DF147, EZ148)</f>
        <v>21.135685548387105</v>
      </c>
      <c r="FB147" s="132">
        <f>'FF - r0'!A147</f>
        <v>278</v>
      </c>
      <c r="FC147" s="130">
        <f>'FF - r0'!B147</f>
        <v>0</v>
      </c>
      <c r="FD147" s="130">
        <f>'FF - r0'!C147</f>
        <v>0</v>
      </c>
      <c r="FE147" s="130">
        <f>'FF - r0'!D147</f>
        <v>0</v>
      </c>
      <c r="FF147" s="130">
        <f>'FF - r0'!E147</f>
        <v>0</v>
      </c>
      <c r="FG147" s="130">
        <f>'FF - r0'!F147</f>
        <v>0</v>
      </c>
      <c r="FH147" s="130">
        <f>'FF - r0'!G147</f>
        <v>0</v>
      </c>
      <c r="FI147" s="130">
        <f>'FF - r0'!H147</f>
        <v>0</v>
      </c>
      <c r="FJ147" s="130">
        <f>'FF - r0'!I147</f>
        <v>0</v>
      </c>
      <c r="FK147" s="130">
        <f>'FF - r0'!J147</f>
        <v>2.1399999999999998E-5</v>
      </c>
      <c r="FL147" s="130">
        <f>'FF - r0'!K147</f>
        <v>1.1345000000000001E-3</v>
      </c>
    </row>
    <row r="148" spans="1:168" x14ac:dyDescent="0.45">
      <c r="A148" s="63">
        <f t="shared" si="141"/>
        <v>280</v>
      </c>
      <c r="B148" s="137">
        <f t="shared" si="142"/>
        <v>0</v>
      </c>
      <c r="C148" s="137">
        <f t="shared" si="133"/>
        <v>0</v>
      </c>
      <c r="D148" s="137">
        <f t="shared" si="134"/>
        <v>0</v>
      </c>
      <c r="E148" s="137">
        <f t="shared" si="135"/>
        <v>0</v>
      </c>
      <c r="F148" s="137">
        <f t="shared" si="136"/>
        <v>0</v>
      </c>
      <c r="G148" s="137">
        <f t="shared" si="137"/>
        <v>0</v>
      </c>
      <c r="H148" s="137">
        <f t="shared" si="138"/>
        <v>0</v>
      </c>
      <c r="I148" s="138"/>
      <c r="J148" s="138">
        <f t="shared" si="139"/>
        <v>280</v>
      </c>
      <c r="K148" s="138">
        <f t="shared" si="140"/>
        <v>0</v>
      </c>
      <c r="BX148" s="64">
        <f>$FB148</f>
        <v>280</v>
      </c>
      <c r="BY148" s="122">
        <f>B148</f>
        <v>0</v>
      </c>
      <c r="BZ148" s="122">
        <f>DS148</f>
        <v>0</v>
      </c>
      <c r="CA148" s="122">
        <f>FC148</f>
        <v>0</v>
      </c>
      <c r="CB148" s="129">
        <f>C148</f>
        <v>0</v>
      </c>
      <c r="CC148" s="122">
        <f>DT148</f>
        <v>0</v>
      </c>
      <c r="CD148" s="122">
        <f>FD148</f>
        <v>0</v>
      </c>
      <c r="CE148" s="129">
        <f>D148</f>
        <v>0</v>
      </c>
      <c r="CF148" s="122">
        <f>DU148</f>
        <v>0</v>
      </c>
      <c r="CG148" s="122">
        <f>FE148</f>
        <v>0</v>
      </c>
      <c r="CH148" s="129">
        <f>E148</f>
        <v>0</v>
      </c>
      <c r="CI148" s="122">
        <f>DV148</f>
        <v>0</v>
      </c>
      <c r="CJ148" s="122">
        <f>FF148</f>
        <v>0</v>
      </c>
      <c r="CK148" s="129">
        <f>F148</f>
        <v>0</v>
      </c>
      <c r="CL148" s="122">
        <f>DW148</f>
        <v>0</v>
      </c>
      <c r="CM148" s="122">
        <f>FG148</f>
        <v>0</v>
      </c>
      <c r="CN148" s="129">
        <f>G148</f>
        <v>0</v>
      </c>
      <c r="CO148" s="122">
        <f>DX148</f>
        <v>0</v>
      </c>
      <c r="CP148" s="122">
        <f>FH148</f>
        <v>0</v>
      </c>
      <c r="CQ148" s="129">
        <f>H148</f>
        <v>0</v>
      </c>
      <c r="CR148" s="122">
        <f>DY148</f>
        <v>0</v>
      </c>
      <c r="CS148" s="122">
        <f>FI148</f>
        <v>0</v>
      </c>
      <c r="CT148" s="141">
        <f>J148</f>
        <v>280</v>
      </c>
      <c r="CU148" s="122">
        <f t="shared" si="156"/>
        <v>0</v>
      </c>
      <c r="CV148" s="122">
        <f t="shared" si="157"/>
        <v>1.2799999999999999E-5</v>
      </c>
      <c r="CW148" s="141">
        <f>K148</f>
        <v>0</v>
      </c>
      <c r="CX148" s="122">
        <f>B148</f>
        <v>0</v>
      </c>
      <c r="CY148" s="122">
        <f t="shared" si="158"/>
        <v>1.1054000000000001E-3</v>
      </c>
      <c r="DF148" s="64">
        <f t="shared" si="143"/>
        <v>280</v>
      </c>
      <c r="DG148" s="137">
        <f t="shared" si="144"/>
        <v>0</v>
      </c>
      <c r="DH148" s="137">
        <f t="shared" si="145"/>
        <v>0</v>
      </c>
      <c r="DI148" s="137">
        <f t="shared" si="146"/>
        <v>0</v>
      </c>
      <c r="DJ148" s="137">
        <f t="shared" si="147"/>
        <v>0</v>
      </c>
      <c r="DK148" s="137">
        <f t="shared" si="148"/>
        <v>0</v>
      </c>
      <c r="DL148" s="137">
        <f t="shared" si="149"/>
        <v>0</v>
      </c>
      <c r="DM148" s="137">
        <f t="shared" si="150"/>
        <v>0</v>
      </c>
      <c r="DN148" s="137"/>
      <c r="DO148" s="137">
        <f t="shared" si="151"/>
        <v>280</v>
      </c>
      <c r="DP148" s="137">
        <f t="shared" si="152"/>
        <v>0</v>
      </c>
      <c r="DQ148" s="32"/>
      <c r="DR148" s="64">
        <f t="shared" si="153"/>
        <v>280</v>
      </c>
      <c r="DS148" s="137">
        <f>ROUND(EE148 / EE$3, 7)</f>
        <v>0</v>
      </c>
      <c r="DT148" s="137">
        <f>ROUND(EF148 / EF$3, 7)</f>
        <v>0</v>
      </c>
      <c r="DU148" s="137">
        <f>ROUND(EG148 / EG$3, 7)</f>
        <v>0</v>
      </c>
      <c r="DV148" s="137">
        <f>ROUND(EH148 / EH$3, 7)</f>
        <v>0</v>
      </c>
      <c r="DW148" s="137">
        <f>ROUND(EI148 / EI$3, 7)</f>
        <v>0</v>
      </c>
      <c r="DX148" s="137">
        <f>ROUND(EJ148 / EJ$3, 7)</f>
        <v>0</v>
      </c>
      <c r="DY148" s="137">
        <f>ROUND(EK148 / EK$3, 7)</f>
        <v>0</v>
      </c>
      <c r="DZ148" s="137"/>
      <c r="EA148" s="137">
        <f>ROUND(EM148 / EM$3, 7)</f>
        <v>0</v>
      </c>
      <c r="EB148" s="137">
        <f>ROUND(EN148 / EN$3, 7)</f>
        <v>5.9999999999999997E-7</v>
      </c>
      <c r="ED148" s="64">
        <f t="shared" si="154"/>
        <v>280</v>
      </c>
      <c r="EE148" s="137">
        <f>FC148 * EQ148</f>
        <v>0</v>
      </c>
      <c r="EF148" s="137">
        <f>FD148 * ER148</f>
        <v>0</v>
      </c>
      <c r="EG148" s="137">
        <f>FE148 * ES148</f>
        <v>0</v>
      </c>
      <c r="EH148" s="137">
        <f>FF148 * ET148</f>
        <v>0</v>
      </c>
      <c r="EI148" s="137">
        <f>FG148 * EU148</f>
        <v>0</v>
      </c>
      <c r="EJ148" s="137">
        <f>FH148 * EV148</f>
        <v>0</v>
      </c>
      <c r="EK148" s="137">
        <f>FI148 * EW148</f>
        <v>0</v>
      </c>
      <c r="EL148" s="137"/>
      <c r="EM148" s="137">
        <f>FJ148 * EY148</f>
        <v>0</v>
      </c>
      <c r="EN148" s="137">
        <f>FK148 * EZ148</f>
        <v>6.1909960704000021E-4</v>
      </c>
      <c r="EP148" s="64">
        <f t="shared" si="155"/>
        <v>280</v>
      </c>
      <c r="EQ148" s="131">
        <f>IFERROR('TLF GC - r0'!CQ148 / 'TLF GC - r0'!CP148, EQ149)</f>
        <v>0</v>
      </c>
      <c r="ER148" s="131">
        <f>IFERROR('TLF GC - r0'!CS148 / 'TLF GC - r0'!CR148, ER149)</f>
        <v>0</v>
      </c>
      <c r="ES148" s="131">
        <f>IFERROR('TLF GC - r0'!CU148 / 'TLF GC - r0'!CT148, ES149)</f>
        <v>0</v>
      </c>
      <c r="ET148" s="131">
        <f>IFERROR('TLF GC - r0'!CW148 / 'TLF GC - r0'!CV148, ET149)</f>
        <v>0</v>
      </c>
      <c r="EU148" s="131">
        <f>IFERROR('TLF GC - r0'!CY148 / 'TLF GC - r0'!CX148, EU149)</f>
        <v>0</v>
      </c>
      <c r="EV148" s="131">
        <f>IFERROR('TLF GC - r0'!DA148 / 'TLF GC - r0'!CZ148, EV149)</f>
        <v>0</v>
      </c>
      <c r="EW148" s="131">
        <f>IFERROR('TLF GC - r0'!DC148 / 'TLF GC - r0'!DB148, EW149)</f>
        <v>0</v>
      </c>
      <c r="EX148" s="131"/>
      <c r="EY148" s="131">
        <f>IFERROR('TLF GC - r0'!DE148 / 'TLF GC - r0'!DD148, EY149)</f>
        <v>0</v>
      </c>
      <c r="EZ148" s="131">
        <f>IFERROR('TLF GC - r0'!DG148 / 'TLF GC - r0'!DF148, EZ149)</f>
        <v>48.367156800000018</v>
      </c>
      <c r="FB148" s="132">
        <f>'FF - r0'!A148</f>
        <v>280</v>
      </c>
      <c r="FC148" s="130">
        <f>'FF - r0'!B148</f>
        <v>0</v>
      </c>
      <c r="FD148" s="130">
        <f>'FF - r0'!C148</f>
        <v>0</v>
      </c>
      <c r="FE148" s="130">
        <f>'FF - r0'!D148</f>
        <v>0</v>
      </c>
      <c r="FF148" s="130">
        <f>'FF - r0'!E148</f>
        <v>0</v>
      </c>
      <c r="FG148" s="130">
        <f>'FF - r0'!F148</f>
        <v>0</v>
      </c>
      <c r="FH148" s="130">
        <f>'FF - r0'!G148</f>
        <v>0</v>
      </c>
      <c r="FI148" s="130">
        <f>'FF - r0'!H148</f>
        <v>0</v>
      </c>
      <c r="FJ148" s="130">
        <f>'FF - r0'!I148</f>
        <v>0</v>
      </c>
      <c r="FK148" s="130">
        <f>'FF - r0'!J148</f>
        <v>1.2799999999999999E-5</v>
      </c>
      <c r="FL148" s="130">
        <f>'FF - r0'!K148</f>
        <v>1.1054000000000001E-3</v>
      </c>
    </row>
    <row r="149" spans="1:168" x14ac:dyDescent="0.45">
      <c r="A149" s="63">
        <f t="shared" si="141"/>
        <v>282</v>
      </c>
      <c r="B149" s="137">
        <f t="shared" si="142"/>
        <v>0</v>
      </c>
      <c r="C149" s="137">
        <f t="shared" si="133"/>
        <v>0</v>
      </c>
      <c r="D149" s="137">
        <f t="shared" si="134"/>
        <v>0</v>
      </c>
      <c r="E149" s="137">
        <f t="shared" si="135"/>
        <v>0</v>
      </c>
      <c r="F149" s="137">
        <f t="shared" si="136"/>
        <v>0</v>
      </c>
      <c r="G149" s="137">
        <f t="shared" si="137"/>
        <v>0</v>
      </c>
      <c r="H149" s="137">
        <f t="shared" si="138"/>
        <v>0</v>
      </c>
      <c r="I149" s="138"/>
      <c r="J149" s="138">
        <f t="shared" si="139"/>
        <v>282</v>
      </c>
      <c r="K149" s="138">
        <f t="shared" si="140"/>
        <v>0</v>
      </c>
      <c r="BX149" s="64">
        <f>$FB149</f>
        <v>282</v>
      </c>
      <c r="BY149" s="122">
        <f>B149</f>
        <v>0</v>
      </c>
      <c r="BZ149" s="122">
        <f>DS149</f>
        <v>0</v>
      </c>
      <c r="CA149" s="122">
        <f>FC149</f>
        <v>0</v>
      </c>
      <c r="CB149" s="129">
        <f>C149</f>
        <v>0</v>
      </c>
      <c r="CC149" s="122">
        <f>DT149</f>
        <v>0</v>
      </c>
      <c r="CD149" s="122">
        <f>FD149</f>
        <v>0</v>
      </c>
      <c r="CE149" s="129">
        <f>D149</f>
        <v>0</v>
      </c>
      <c r="CF149" s="122">
        <f>DU149</f>
        <v>0</v>
      </c>
      <c r="CG149" s="122">
        <f>FE149</f>
        <v>0</v>
      </c>
      <c r="CH149" s="129">
        <f>E149</f>
        <v>0</v>
      </c>
      <c r="CI149" s="122">
        <f>DV149</f>
        <v>0</v>
      </c>
      <c r="CJ149" s="122">
        <f>FF149</f>
        <v>0</v>
      </c>
      <c r="CK149" s="129">
        <f>F149</f>
        <v>0</v>
      </c>
      <c r="CL149" s="122">
        <f>DW149</f>
        <v>0</v>
      </c>
      <c r="CM149" s="122">
        <f>FG149</f>
        <v>0</v>
      </c>
      <c r="CN149" s="129">
        <f>G149</f>
        <v>0</v>
      </c>
      <c r="CO149" s="122">
        <f>DX149</f>
        <v>0</v>
      </c>
      <c r="CP149" s="122">
        <f>FH149</f>
        <v>0</v>
      </c>
      <c r="CQ149" s="129">
        <f>H149</f>
        <v>0</v>
      </c>
      <c r="CR149" s="122">
        <f>DY149</f>
        <v>0</v>
      </c>
      <c r="CS149" s="122">
        <f>FI149</f>
        <v>0</v>
      </c>
      <c r="CT149" s="141">
        <f>J149</f>
        <v>282</v>
      </c>
      <c r="CU149" s="122">
        <f t="shared" si="156"/>
        <v>0</v>
      </c>
      <c r="CV149" s="122">
        <f t="shared" si="157"/>
        <v>0</v>
      </c>
      <c r="CW149" s="141">
        <f>K149</f>
        <v>0</v>
      </c>
      <c r="CX149" s="122">
        <f>B149</f>
        <v>0</v>
      </c>
      <c r="CY149" s="122">
        <f t="shared" si="158"/>
        <v>1.0763000000000001E-3</v>
      </c>
      <c r="DF149" s="64">
        <f t="shared" si="143"/>
        <v>282</v>
      </c>
      <c r="DG149" s="137">
        <f t="shared" si="144"/>
        <v>0</v>
      </c>
      <c r="DH149" s="137">
        <f t="shared" si="145"/>
        <v>0</v>
      </c>
      <c r="DI149" s="137">
        <f t="shared" si="146"/>
        <v>0</v>
      </c>
      <c r="DJ149" s="137">
        <f t="shared" si="147"/>
        <v>0</v>
      </c>
      <c r="DK149" s="137">
        <f t="shared" si="148"/>
        <v>0</v>
      </c>
      <c r="DL149" s="137">
        <f t="shared" si="149"/>
        <v>0</v>
      </c>
      <c r="DM149" s="137">
        <f t="shared" si="150"/>
        <v>0</v>
      </c>
      <c r="DN149" s="137"/>
      <c r="DO149" s="137">
        <f t="shared" si="151"/>
        <v>282</v>
      </c>
      <c r="DP149" s="137">
        <f t="shared" si="152"/>
        <v>0</v>
      </c>
      <c r="DQ149" s="32"/>
      <c r="DR149" s="64">
        <f t="shared" si="153"/>
        <v>282</v>
      </c>
      <c r="DS149" s="137">
        <f>ROUND(EE149 / EE$3, 7)</f>
        <v>0</v>
      </c>
      <c r="DT149" s="137">
        <f>ROUND(EF149 / EF$3, 7)</f>
        <v>0</v>
      </c>
      <c r="DU149" s="137">
        <f>ROUND(EG149 / EG$3, 7)</f>
        <v>0</v>
      </c>
      <c r="DV149" s="137">
        <f>ROUND(EH149 / EH$3, 7)</f>
        <v>0</v>
      </c>
      <c r="DW149" s="137">
        <f>ROUND(EI149 / EI$3, 7)</f>
        <v>0</v>
      </c>
      <c r="DX149" s="137">
        <f>ROUND(EJ149 / EJ$3, 7)</f>
        <v>0</v>
      </c>
      <c r="DY149" s="137">
        <f>ROUND(EK149 / EK$3, 7)</f>
        <v>0</v>
      </c>
      <c r="DZ149" s="137"/>
      <c r="EA149" s="137">
        <f>ROUND(EM149 / EM$3, 7)</f>
        <v>0</v>
      </c>
      <c r="EB149" s="137">
        <f>ROUND(EN149 / EN$3, 7)</f>
        <v>0</v>
      </c>
      <c r="ED149" s="64">
        <f t="shared" si="154"/>
        <v>282</v>
      </c>
      <c r="EE149" s="137">
        <f>FC149 * EQ149</f>
        <v>0</v>
      </c>
      <c r="EF149" s="137">
        <f>FD149 * ER149</f>
        <v>0</v>
      </c>
      <c r="EG149" s="137">
        <f>FE149 * ES149</f>
        <v>0</v>
      </c>
      <c r="EH149" s="137">
        <f>FF149 * ET149</f>
        <v>0</v>
      </c>
      <c r="EI149" s="137">
        <f>FG149 * EU149</f>
        <v>0</v>
      </c>
      <c r="EJ149" s="137">
        <f>FH149 * EV149</f>
        <v>0</v>
      </c>
      <c r="EK149" s="137">
        <f>FI149 * EW149</f>
        <v>0</v>
      </c>
      <c r="EL149" s="137"/>
      <c r="EM149" s="137">
        <f>FJ149 * EY149</f>
        <v>0</v>
      </c>
      <c r="EN149" s="137">
        <f>FK149 * EZ149</f>
        <v>0</v>
      </c>
      <c r="EP149" s="64">
        <f t="shared" si="155"/>
        <v>282</v>
      </c>
      <c r="EQ149" s="131">
        <f>IFERROR('TLF GC - r0'!CQ149 / 'TLF GC - r0'!CP149, EQ150)</f>
        <v>0</v>
      </c>
      <c r="ER149" s="131">
        <f>IFERROR('TLF GC - r0'!CS149 / 'TLF GC - r0'!CR149, ER150)</f>
        <v>0</v>
      </c>
      <c r="ES149" s="131">
        <f>IFERROR('TLF GC - r0'!CU149 / 'TLF GC - r0'!CT149, ES150)</f>
        <v>0</v>
      </c>
      <c r="ET149" s="131">
        <f>IFERROR('TLF GC - r0'!CW149 / 'TLF GC - r0'!CV149, ET150)</f>
        <v>0</v>
      </c>
      <c r="EU149" s="131">
        <f>IFERROR('TLF GC - r0'!CY149 / 'TLF GC - r0'!CX149, EU150)</f>
        <v>0</v>
      </c>
      <c r="EV149" s="131">
        <f>IFERROR('TLF GC - r0'!DA149 / 'TLF GC - r0'!CZ149, EV150)</f>
        <v>0</v>
      </c>
      <c r="EW149" s="131">
        <f>IFERROR('TLF GC - r0'!DC149 / 'TLF GC - r0'!DB149, EW150)</f>
        <v>0</v>
      </c>
      <c r="EX149" s="131"/>
      <c r="EY149" s="131">
        <f>IFERROR('TLF GC - r0'!DE149 / 'TLF GC - r0'!DD149, EY150)</f>
        <v>0</v>
      </c>
      <c r="EZ149" s="131">
        <f>IFERROR('TLF GC - r0'!DG149 / 'TLF GC - r0'!DF149, EZ150)</f>
        <v>0</v>
      </c>
      <c r="FB149" s="132">
        <f>'FF - r0'!A149</f>
        <v>282</v>
      </c>
      <c r="FC149" s="130">
        <f>'FF - r0'!B149</f>
        <v>0</v>
      </c>
      <c r="FD149" s="130">
        <f>'FF - r0'!C149</f>
        <v>0</v>
      </c>
      <c r="FE149" s="130">
        <f>'FF - r0'!D149</f>
        <v>0</v>
      </c>
      <c r="FF149" s="130">
        <f>'FF - r0'!E149</f>
        <v>0</v>
      </c>
      <c r="FG149" s="130">
        <f>'FF - r0'!F149</f>
        <v>0</v>
      </c>
      <c r="FH149" s="130">
        <f>'FF - r0'!G149</f>
        <v>0</v>
      </c>
      <c r="FI149" s="130">
        <f>'FF - r0'!H149</f>
        <v>0</v>
      </c>
      <c r="FJ149" s="130">
        <f>'FF - r0'!I149</f>
        <v>0</v>
      </c>
      <c r="FK149" s="130">
        <f>'FF - r0'!J149</f>
        <v>0</v>
      </c>
      <c r="FL149" s="130">
        <f>'FF - r0'!K149</f>
        <v>1.0763000000000001E-3</v>
      </c>
    </row>
    <row r="150" spans="1:168" x14ac:dyDescent="0.45">
      <c r="A150" s="63">
        <f t="shared" si="141"/>
        <v>284</v>
      </c>
      <c r="B150" s="137">
        <f t="shared" si="142"/>
        <v>0</v>
      </c>
      <c r="C150" s="137">
        <f t="shared" si="133"/>
        <v>0</v>
      </c>
      <c r="D150" s="137">
        <f t="shared" si="134"/>
        <v>0</v>
      </c>
      <c r="E150" s="137">
        <f t="shared" si="135"/>
        <v>0</v>
      </c>
      <c r="F150" s="137">
        <f t="shared" si="136"/>
        <v>0</v>
      </c>
      <c r="G150" s="137">
        <f t="shared" si="137"/>
        <v>0</v>
      </c>
      <c r="H150" s="137">
        <f t="shared" si="138"/>
        <v>0</v>
      </c>
      <c r="I150" s="138"/>
      <c r="J150" s="138">
        <f t="shared" si="139"/>
        <v>284</v>
      </c>
      <c r="K150" s="138">
        <f t="shared" si="140"/>
        <v>0</v>
      </c>
      <c r="BX150" s="64">
        <f>$FB150</f>
        <v>284</v>
      </c>
      <c r="BY150" s="122">
        <f>B150</f>
        <v>0</v>
      </c>
      <c r="BZ150" s="122">
        <f>DS150</f>
        <v>0</v>
      </c>
      <c r="CA150" s="122">
        <f>FC150</f>
        <v>0</v>
      </c>
      <c r="CB150" s="129">
        <f>C150</f>
        <v>0</v>
      </c>
      <c r="CC150" s="122">
        <f>DT150</f>
        <v>0</v>
      </c>
      <c r="CD150" s="122">
        <f>FD150</f>
        <v>0</v>
      </c>
      <c r="CE150" s="129">
        <f>D150</f>
        <v>0</v>
      </c>
      <c r="CF150" s="122">
        <f>DU150</f>
        <v>0</v>
      </c>
      <c r="CG150" s="122">
        <f>FE150</f>
        <v>0</v>
      </c>
      <c r="CH150" s="129">
        <f>E150</f>
        <v>0</v>
      </c>
      <c r="CI150" s="122">
        <f>DV150</f>
        <v>0</v>
      </c>
      <c r="CJ150" s="122">
        <f>FF150</f>
        <v>0</v>
      </c>
      <c r="CK150" s="129">
        <f>F150</f>
        <v>0</v>
      </c>
      <c r="CL150" s="122">
        <f>DW150</f>
        <v>0</v>
      </c>
      <c r="CM150" s="122">
        <f>FG150</f>
        <v>0</v>
      </c>
      <c r="CN150" s="129">
        <f>G150</f>
        <v>0</v>
      </c>
      <c r="CO150" s="122">
        <f>DX150</f>
        <v>0</v>
      </c>
      <c r="CP150" s="122">
        <f>FH150</f>
        <v>0</v>
      </c>
      <c r="CQ150" s="129">
        <f>H150</f>
        <v>0</v>
      </c>
      <c r="CR150" s="122">
        <f>DY150</f>
        <v>0</v>
      </c>
      <c r="CS150" s="122">
        <f>FI150</f>
        <v>0</v>
      </c>
      <c r="CT150" s="141">
        <f>J150</f>
        <v>284</v>
      </c>
      <c r="CU150" s="122">
        <f t="shared" si="156"/>
        <v>0</v>
      </c>
      <c r="CV150" s="122">
        <f t="shared" si="157"/>
        <v>0</v>
      </c>
      <c r="CW150" s="141">
        <f>K150</f>
        <v>0</v>
      </c>
      <c r="CX150" s="122">
        <f>B150</f>
        <v>0</v>
      </c>
      <c r="CY150" s="122">
        <f t="shared" si="158"/>
        <v>1.0472000000000001E-3</v>
      </c>
      <c r="DF150" s="64">
        <f t="shared" si="143"/>
        <v>284</v>
      </c>
      <c r="DG150" s="137">
        <f t="shared" si="144"/>
        <v>0</v>
      </c>
      <c r="DH150" s="137">
        <f t="shared" si="145"/>
        <v>0</v>
      </c>
      <c r="DI150" s="137">
        <f t="shared" si="146"/>
        <v>0</v>
      </c>
      <c r="DJ150" s="137">
        <f t="shared" si="147"/>
        <v>0</v>
      </c>
      <c r="DK150" s="137">
        <f t="shared" si="148"/>
        <v>0</v>
      </c>
      <c r="DL150" s="137">
        <f t="shared" si="149"/>
        <v>0</v>
      </c>
      <c r="DM150" s="137">
        <f t="shared" si="150"/>
        <v>0</v>
      </c>
      <c r="DN150" s="137"/>
      <c r="DO150" s="137">
        <f t="shared" si="151"/>
        <v>284</v>
      </c>
      <c r="DP150" s="137">
        <f t="shared" si="152"/>
        <v>0</v>
      </c>
      <c r="DQ150" s="32"/>
      <c r="DR150" s="64">
        <f t="shared" si="153"/>
        <v>284</v>
      </c>
      <c r="DS150" s="137">
        <f>ROUND(EE150 / EE$3, 7)</f>
        <v>0</v>
      </c>
      <c r="DT150" s="137">
        <f>ROUND(EF150 / EF$3, 7)</f>
        <v>0</v>
      </c>
      <c r="DU150" s="137">
        <f>ROUND(EG150 / EG$3, 7)</f>
        <v>0</v>
      </c>
      <c r="DV150" s="137">
        <f>ROUND(EH150 / EH$3, 7)</f>
        <v>0</v>
      </c>
      <c r="DW150" s="137">
        <f>ROUND(EI150 / EI$3, 7)</f>
        <v>0</v>
      </c>
      <c r="DX150" s="137">
        <f>ROUND(EJ150 / EJ$3, 7)</f>
        <v>0</v>
      </c>
      <c r="DY150" s="137">
        <f>ROUND(EK150 / EK$3, 7)</f>
        <v>0</v>
      </c>
      <c r="DZ150" s="137"/>
      <c r="EA150" s="137">
        <f>ROUND(EM150 / EM$3, 7)</f>
        <v>0</v>
      </c>
      <c r="EB150" s="137">
        <f>ROUND(EN150 / EN$3, 7)</f>
        <v>0</v>
      </c>
      <c r="ED150" s="64">
        <f t="shared" si="154"/>
        <v>284</v>
      </c>
      <c r="EE150" s="137">
        <f>FC150 * EQ150</f>
        <v>0</v>
      </c>
      <c r="EF150" s="137">
        <f>FD150 * ER150</f>
        <v>0</v>
      </c>
      <c r="EG150" s="137">
        <f>FE150 * ES150</f>
        <v>0</v>
      </c>
      <c r="EH150" s="137">
        <f>FF150 * ET150</f>
        <v>0</v>
      </c>
      <c r="EI150" s="137">
        <f>FG150 * EU150</f>
        <v>0</v>
      </c>
      <c r="EJ150" s="137">
        <f>FH150 * EV150</f>
        <v>0</v>
      </c>
      <c r="EK150" s="137">
        <f>FI150 * EW150</f>
        <v>0</v>
      </c>
      <c r="EL150" s="137"/>
      <c r="EM150" s="137">
        <f>FJ150 * EY150</f>
        <v>0</v>
      </c>
      <c r="EN150" s="137">
        <f>FK150 * EZ150</f>
        <v>0</v>
      </c>
      <c r="EP150" s="64">
        <f t="shared" si="155"/>
        <v>284</v>
      </c>
      <c r="EQ150" s="131">
        <f>IFERROR('TLF GC - r0'!CQ150 / 'TLF GC - r0'!CP150, EQ151)</f>
        <v>0</v>
      </c>
      <c r="ER150" s="131">
        <f>IFERROR('TLF GC - r0'!CS150 / 'TLF GC - r0'!CR150, ER151)</f>
        <v>0</v>
      </c>
      <c r="ES150" s="131">
        <f>IFERROR('TLF GC - r0'!CU150 / 'TLF GC - r0'!CT150, ES151)</f>
        <v>0</v>
      </c>
      <c r="ET150" s="131">
        <f>IFERROR('TLF GC - r0'!CW150 / 'TLF GC - r0'!CV150, ET151)</f>
        <v>0</v>
      </c>
      <c r="EU150" s="131">
        <f>IFERROR('TLF GC - r0'!CY150 / 'TLF GC - r0'!CX150, EU151)</f>
        <v>0</v>
      </c>
      <c r="EV150" s="131">
        <f>IFERROR('TLF GC - r0'!DA150 / 'TLF GC - r0'!CZ150, EV151)</f>
        <v>0</v>
      </c>
      <c r="EW150" s="131">
        <f>IFERROR('TLF GC - r0'!DC150 / 'TLF GC - r0'!DB150, EW151)</f>
        <v>0</v>
      </c>
      <c r="EX150" s="131"/>
      <c r="EY150" s="131">
        <f>IFERROR('TLF GC - r0'!DE150 / 'TLF GC - r0'!DD150, EY151)</f>
        <v>0</v>
      </c>
      <c r="EZ150" s="131">
        <f>IFERROR('TLF GC - r0'!DG150 / 'TLF GC - r0'!DF150, EZ151)</f>
        <v>0</v>
      </c>
      <c r="FB150" s="132">
        <f>'FF - r0'!A150</f>
        <v>284</v>
      </c>
      <c r="FC150" s="130">
        <f>'FF - r0'!B150</f>
        <v>0</v>
      </c>
      <c r="FD150" s="130">
        <f>'FF - r0'!C150</f>
        <v>0</v>
      </c>
      <c r="FE150" s="130">
        <f>'FF - r0'!D150</f>
        <v>0</v>
      </c>
      <c r="FF150" s="130">
        <f>'FF - r0'!E150</f>
        <v>0</v>
      </c>
      <c r="FG150" s="130">
        <f>'FF - r0'!F150</f>
        <v>0</v>
      </c>
      <c r="FH150" s="130">
        <f>'FF - r0'!G150</f>
        <v>0</v>
      </c>
      <c r="FI150" s="130">
        <f>'FF - r0'!H150</f>
        <v>0</v>
      </c>
      <c r="FJ150" s="130">
        <f>'FF - r0'!I150</f>
        <v>0</v>
      </c>
      <c r="FK150" s="130">
        <f>'FF - r0'!J150</f>
        <v>0</v>
      </c>
      <c r="FL150" s="130">
        <f>'FF - r0'!K150</f>
        <v>1.0472000000000001E-3</v>
      </c>
    </row>
    <row r="151" spans="1:168" x14ac:dyDescent="0.45">
      <c r="A151" s="63">
        <f t="shared" si="141"/>
        <v>286</v>
      </c>
      <c r="B151" s="137">
        <f t="shared" si="142"/>
        <v>0</v>
      </c>
      <c r="C151" s="137">
        <f t="shared" si="133"/>
        <v>0</v>
      </c>
      <c r="D151" s="137">
        <f t="shared" si="134"/>
        <v>0</v>
      </c>
      <c r="E151" s="137">
        <f t="shared" si="135"/>
        <v>0</v>
      </c>
      <c r="F151" s="137">
        <f t="shared" si="136"/>
        <v>0</v>
      </c>
      <c r="G151" s="137">
        <f t="shared" si="137"/>
        <v>0</v>
      </c>
      <c r="H151" s="137">
        <f t="shared" si="138"/>
        <v>0</v>
      </c>
      <c r="I151" s="138"/>
      <c r="J151" s="138">
        <f t="shared" si="139"/>
        <v>286</v>
      </c>
      <c r="K151" s="138">
        <f t="shared" si="140"/>
        <v>0</v>
      </c>
      <c r="BX151" s="64">
        <f>$FB151</f>
        <v>286</v>
      </c>
      <c r="BY151" s="122">
        <f>B151</f>
        <v>0</v>
      </c>
      <c r="BZ151" s="122">
        <f>DS151</f>
        <v>0</v>
      </c>
      <c r="CA151" s="122">
        <f>FC151</f>
        <v>0</v>
      </c>
      <c r="CB151" s="129">
        <f>C151</f>
        <v>0</v>
      </c>
      <c r="CC151" s="122">
        <f>DT151</f>
        <v>0</v>
      </c>
      <c r="CD151" s="122">
        <f>FD151</f>
        <v>0</v>
      </c>
      <c r="CE151" s="129">
        <f>D151</f>
        <v>0</v>
      </c>
      <c r="CF151" s="122">
        <f>DU151</f>
        <v>0</v>
      </c>
      <c r="CG151" s="122">
        <f>FE151</f>
        <v>0</v>
      </c>
      <c r="CH151" s="129">
        <f>E151</f>
        <v>0</v>
      </c>
      <c r="CI151" s="122">
        <f>DV151</f>
        <v>0</v>
      </c>
      <c r="CJ151" s="122">
        <f>FF151</f>
        <v>0</v>
      </c>
      <c r="CK151" s="129">
        <f>F151</f>
        <v>0</v>
      </c>
      <c r="CL151" s="122">
        <f>DW151</f>
        <v>0</v>
      </c>
      <c r="CM151" s="122">
        <f>FG151</f>
        <v>0</v>
      </c>
      <c r="CN151" s="129">
        <f>G151</f>
        <v>0</v>
      </c>
      <c r="CO151" s="122">
        <f>DX151</f>
        <v>0</v>
      </c>
      <c r="CP151" s="122">
        <f>FH151</f>
        <v>0</v>
      </c>
      <c r="CQ151" s="129">
        <f>H151</f>
        <v>0</v>
      </c>
      <c r="CR151" s="122">
        <f>DY151</f>
        <v>0</v>
      </c>
      <c r="CS151" s="122">
        <f>FI151</f>
        <v>0</v>
      </c>
      <c r="CT151" s="141">
        <f>J151</f>
        <v>286</v>
      </c>
      <c r="CU151" s="122">
        <f t="shared" si="156"/>
        <v>0</v>
      </c>
      <c r="CV151" s="122">
        <f t="shared" si="157"/>
        <v>0</v>
      </c>
      <c r="CW151" s="141">
        <f>K151</f>
        <v>0</v>
      </c>
      <c r="CX151" s="122">
        <f>B151</f>
        <v>0</v>
      </c>
      <c r="CY151" s="122">
        <f t="shared" si="158"/>
        <v>1.0181000000000001E-3</v>
      </c>
      <c r="DF151" s="64">
        <f t="shared" si="143"/>
        <v>286</v>
      </c>
      <c r="DG151" s="137">
        <f t="shared" si="144"/>
        <v>0</v>
      </c>
      <c r="DH151" s="137">
        <f t="shared" si="145"/>
        <v>0</v>
      </c>
      <c r="DI151" s="137">
        <f t="shared" si="146"/>
        <v>0</v>
      </c>
      <c r="DJ151" s="137">
        <f t="shared" si="147"/>
        <v>0</v>
      </c>
      <c r="DK151" s="137">
        <f t="shared" si="148"/>
        <v>0</v>
      </c>
      <c r="DL151" s="137">
        <f t="shared" si="149"/>
        <v>0</v>
      </c>
      <c r="DM151" s="137">
        <f t="shared" si="150"/>
        <v>0</v>
      </c>
      <c r="DN151" s="137"/>
      <c r="DO151" s="137">
        <f t="shared" si="151"/>
        <v>286</v>
      </c>
      <c r="DP151" s="137">
        <f t="shared" si="152"/>
        <v>0</v>
      </c>
      <c r="DQ151" s="32"/>
      <c r="DR151" s="64">
        <f t="shared" si="153"/>
        <v>286</v>
      </c>
      <c r="DS151" s="137">
        <f>ROUND(EE151 / EE$3, 7)</f>
        <v>0</v>
      </c>
      <c r="DT151" s="137">
        <f>ROUND(EF151 / EF$3, 7)</f>
        <v>0</v>
      </c>
      <c r="DU151" s="137">
        <f>ROUND(EG151 / EG$3, 7)</f>
        <v>0</v>
      </c>
      <c r="DV151" s="137">
        <f>ROUND(EH151 / EH$3, 7)</f>
        <v>0</v>
      </c>
      <c r="DW151" s="137">
        <f>ROUND(EI151 / EI$3, 7)</f>
        <v>0</v>
      </c>
      <c r="DX151" s="137">
        <f>ROUND(EJ151 / EJ$3, 7)</f>
        <v>0</v>
      </c>
      <c r="DY151" s="137">
        <f>ROUND(EK151 / EK$3, 7)</f>
        <v>0</v>
      </c>
      <c r="DZ151" s="137"/>
      <c r="EA151" s="137">
        <f>ROUND(EM151 / EM$3, 7)</f>
        <v>0</v>
      </c>
      <c r="EB151" s="137">
        <f>ROUND(EN151 / EN$3, 7)</f>
        <v>0</v>
      </c>
      <c r="ED151" s="64">
        <f t="shared" si="154"/>
        <v>286</v>
      </c>
      <c r="EE151" s="137">
        <f>FC151 * EQ151</f>
        <v>0</v>
      </c>
      <c r="EF151" s="137">
        <f>FD151 * ER151</f>
        <v>0</v>
      </c>
      <c r="EG151" s="137">
        <f>FE151 * ES151</f>
        <v>0</v>
      </c>
      <c r="EH151" s="137">
        <f>FF151 * ET151</f>
        <v>0</v>
      </c>
      <c r="EI151" s="137">
        <f>FG151 * EU151</f>
        <v>0</v>
      </c>
      <c r="EJ151" s="137">
        <f>FH151 * EV151</f>
        <v>0</v>
      </c>
      <c r="EK151" s="137">
        <f>FI151 * EW151</f>
        <v>0</v>
      </c>
      <c r="EL151" s="137"/>
      <c r="EM151" s="137">
        <f>FJ151 * EY151</f>
        <v>0</v>
      </c>
      <c r="EN151" s="137">
        <f>FK151 * EZ151</f>
        <v>0</v>
      </c>
      <c r="EP151" s="64">
        <f t="shared" si="155"/>
        <v>286</v>
      </c>
      <c r="EQ151" s="131">
        <f>IFERROR('TLF GC - r0'!CQ151 / 'TLF GC - r0'!CP151, EQ152)</f>
        <v>0</v>
      </c>
      <c r="ER151" s="131">
        <f>IFERROR('TLF GC - r0'!CS151 / 'TLF GC - r0'!CR151, ER152)</f>
        <v>0</v>
      </c>
      <c r="ES151" s="131">
        <f>IFERROR('TLF GC - r0'!CU151 / 'TLF GC - r0'!CT151, ES152)</f>
        <v>0</v>
      </c>
      <c r="ET151" s="131">
        <f>IFERROR('TLF GC - r0'!CW151 / 'TLF GC - r0'!CV151, ET152)</f>
        <v>0</v>
      </c>
      <c r="EU151" s="131">
        <f>IFERROR('TLF GC - r0'!CY151 / 'TLF GC - r0'!CX151, EU152)</f>
        <v>0</v>
      </c>
      <c r="EV151" s="131">
        <f>IFERROR('TLF GC - r0'!DA151 / 'TLF GC - r0'!CZ151, EV152)</f>
        <v>0</v>
      </c>
      <c r="EW151" s="131">
        <f>IFERROR('TLF GC - r0'!DC151 / 'TLF GC - r0'!DB151, EW152)</f>
        <v>0</v>
      </c>
      <c r="EX151" s="131"/>
      <c r="EY151" s="131">
        <f>IFERROR('TLF GC - r0'!DE151 / 'TLF GC - r0'!DD151, EY152)</f>
        <v>0</v>
      </c>
      <c r="EZ151" s="131">
        <f>IFERROR('TLF GC - r0'!DG151 / 'TLF GC - r0'!DF151, EZ152)</f>
        <v>0</v>
      </c>
      <c r="FB151" s="132">
        <f>'FF - r0'!A151</f>
        <v>286</v>
      </c>
      <c r="FC151" s="130">
        <f>'FF - r0'!B151</f>
        <v>0</v>
      </c>
      <c r="FD151" s="130">
        <f>'FF - r0'!C151</f>
        <v>0</v>
      </c>
      <c r="FE151" s="130">
        <f>'FF - r0'!D151</f>
        <v>0</v>
      </c>
      <c r="FF151" s="130">
        <f>'FF - r0'!E151</f>
        <v>0</v>
      </c>
      <c r="FG151" s="130">
        <f>'FF - r0'!F151</f>
        <v>0</v>
      </c>
      <c r="FH151" s="130">
        <f>'FF - r0'!G151</f>
        <v>0</v>
      </c>
      <c r="FI151" s="130">
        <f>'FF - r0'!H151</f>
        <v>0</v>
      </c>
      <c r="FJ151" s="130">
        <f>'FF - r0'!I151</f>
        <v>0</v>
      </c>
      <c r="FK151" s="130">
        <f>'FF - r0'!J151</f>
        <v>0</v>
      </c>
      <c r="FL151" s="130">
        <f>'FF - r0'!K151</f>
        <v>1.0181000000000001E-3</v>
      </c>
    </row>
    <row r="152" spans="1:168" x14ac:dyDescent="0.45">
      <c r="A152" s="63">
        <f t="shared" si="141"/>
        <v>288</v>
      </c>
      <c r="B152" s="137">
        <f t="shared" si="142"/>
        <v>0</v>
      </c>
      <c r="C152" s="137">
        <f t="shared" si="133"/>
        <v>0</v>
      </c>
      <c r="D152" s="137">
        <f t="shared" si="134"/>
        <v>0</v>
      </c>
      <c r="E152" s="137">
        <f t="shared" si="135"/>
        <v>0</v>
      </c>
      <c r="F152" s="137">
        <f t="shared" si="136"/>
        <v>0</v>
      </c>
      <c r="G152" s="137">
        <f t="shared" si="137"/>
        <v>0</v>
      </c>
      <c r="H152" s="137">
        <f t="shared" si="138"/>
        <v>0</v>
      </c>
      <c r="I152" s="138"/>
      <c r="J152" s="138">
        <f t="shared" si="139"/>
        <v>288</v>
      </c>
      <c r="K152" s="138">
        <f t="shared" si="140"/>
        <v>0</v>
      </c>
      <c r="BX152" s="64">
        <f>$FB152</f>
        <v>288</v>
      </c>
      <c r="BY152" s="122">
        <f>B152</f>
        <v>0</v>
      </c>
      <c r="BZ152" s="122">
        <f>DS152</f>
        <v>0</v>
      </c>
      <c r="CA152" s="122">
        <f>FC152</f>
        <v>0</v>
      </c>
      <c r="CB152" s="129">
        <f>C152</f>
        <v>0</v>
      </c>
      <c r="CC152" s="122">
        <f>DT152</f>
        <v>0</v>
      </c>
      <c r="CD152" s="122">
        <f>FD152</f>
        <v>0</v>
      </c>
      <c r="CE152" s="129">
        <f>D152</f>
        <v>0</v>
      </c>
      <c r="CF152" s="122">
        <f>DU152</f>
        <v>0</v>
      </c>
      <c r="CG152" s="122">
        <f>FE152</f>
        <v>0</v>
      </c>
      <c r="CH152" s="129">
        <f>E152</f>
        <v>0</v>
      </c>
      <c r="CI152" s="122">
        <f>DV152</f>
        <v>0</v>
      </c>
      <c r="CJ152" s="122">
        <f>FF152</f>
        <v>0</v>
      </c>
      <c r="CK152" s="129">
        <f>F152</f>
        <v>0</v>
      </c>
      <c r="CL152" s="122">
        <f>DW152</f>
        <v>0</v>
      </c>
      <c r="CM152" s="122">
        <f>FG152</f>
        <v>0</v>
      </c>
      <c r="CN152" s="129">
        <f>G152</f>
        <v>0</v>
      </c>
      <c r="CO152" s="122">
        <f>DX152</f>
        <v>0</v>
      </c>
      <c r="CP152" s="122">
        <f>FH152</f>
        <v>0</v>
      </c>
      <c r="CQ152" s="129">
        <f>H152</f>
        <v>0</v>
      </c>
      <c r="CR152" s="122">
        <f>DY152</f>
        <v>0</v>
      </c>
      <c r="CS152" s="122">
        <f>FI152</f>
        <v>0</v>
      </c>
      <c r="CT152" s="141">
        <f>J152</f>
        <v>288</v>
      </c>
      <c r="CU152" s="122">
        <f t="shared" si="156"/>
        <v>0</v>
      </c>
      <c r="CV152" s="122">
        <f t="shared" si="157"/>
        <v>0</v>
      </c>
      <c r="CW152" s="141">
        <f>K152</f>
        <v>0</v>
      </c>
      <c r="CX152" s="122">
        <f>B152</f>
        <v>0</v>
      </c>
      <c r="CY152" s="122">
        <f t="shared" si="158"/>
        <v>9.8900000000000008E-4</v>
      </c>
      <c r="DF152" s="64">
        <f t="shared" si="143"/>
        <v>288</v>
      </c>
      <c r="DG152" s="137">
        <f t="shared" si="144"/>
        <v>0</v>
      </c>
      <c r="DH152" s="137">
        <f t="shared" si="145"/>
        <v>0</v>
      </c>
      <c r="DI152" s="137">
        <f t="shared" si="146"/>
        <v>0</v>
      </c>
      <c r="DJ152" s="137">
        <f t="shared" si="147"/>
        <v>0</v>
      </c>
      <c r="DK152" s="137">
        <f t="shared" si="148"/>
        <v>0</v>
      </c>
      <c r="DL152" s="137">
        <f t="shared" si="149"/>
        <v>0</v>
      </c>
      <c r="DM152" s="137">
        <f t="shared" si="150"/>
        <v>0</v>
      </c>
      <c r="DN152" s="137"/>
      <c r="DO152" s="137">
        <f t="shared" si="151"/>
        <v>288</v>
      </c>
      <c r="DP152" s="137">
        <f t="shared" si="152"/>
        <v>0</v>
      </c>
      <c r="DQ152" s="32"/>
      <c r="DR152" s="64">
        <f t="shared" si="153"/>
        <v>288</v>
      </c>
      <c r="DS152" s="137">
        <f>ROUND(EE152 / EE$3, 7)</f>
        <v>0</v>
      </c>
      <c r="DT152" s="137">
        <f>ROUND(EF152 / EF$3, 7)</f>
        <v>0</v>
      </c>
      <c r="DU152" s="137">
        <f>ROUND(EG152 / EG$3, 7)</f>
        <v>0</v>
      </c>
      <c r="DV152" s="137">
        <f>ROUND(EH152 / EH$3, 7)</f>
        <v>0</v>
      </c>
      <c r="DW152" s="137">
        <f>ROUND(EI152 / EI$3, 7)</f>
        <v>0</v>
      </c>
      <c r="DX152" s="137">
        <f>ROUND(EJ152 / EJ$3, 7)</f>
        <v>0</v>
      </c>
      <c r="DY152" s="137">
        <f>ROUND(EK152 / EK$3, 7)</f>
        <v>0</v>
      </c>
      <c r="DZ152" s="137"/>
      <c r="EA152" s="137">
        <f>ROUND(EM152 / EM$3, 7)</f>
        <v>0</v>
      </c>
      <c r="EB152" s="137">
        <f>ROUND(EN152 / EN$3, 7)</f>
        <v>0</v>
      </c>
      <c r="ED152" s="64">
        <f t="shared" si="154"/>
        <v>288</v>
      </c>
      <c r="EE152" s="137">
        <f>FC152 * EQ152</f>
        <v>0</v>
      </c>
      <c r="EF152" s="137">
        <f>FD152 * ER152</f>
        <v>0</v>
      </c>
      <c r="EG152" s="137">
        <f>FE152 * ES152</f>
        <v>0</v>
      </c>
      <c r="EH152" s="137">
        <f>FF152 * ET152</f>
        <v>0</v>
      </c>
      <c r="EI152" s="137">
        <f>FG152 * EU152</f>
        <v>0</v>
      </c>
      <c r="EJ152" s="137">
        <f>FH152 * EV152</f>
        <v>0</v>
      </c>
      <c r="EK152" s="137">
        <f>FI152 * EW152</f>
        <v>0</v>
      </c>
      <c r="EL152" s="137"/>
      <c r="EM152" s="137">
        <f>FJ152 * EY152</f>
        <v>0</v>
      </c>
      <c r="EN152" s="137">
        <f>FK152 * EZ152</f>
        <v>0</v>
      </c>
      <c r="EP152" s="64">
        <f t="shared" si="155"/>
        <v>288</v>
      </c>
      <c r="EQ152" s="131">
        <f>IFERROR('TLF GC - r0'!CQ152 / 'TLF GC - r0'!CP152, EQ153)</f>
        <v>0</v>
      </c>
      <c r="ER152" s="131">
        <f>IFERROR('TLF GC - r0'!CS152 / 'TLF GC - r0'!CR152, ER153)</f>
        <v>0</v>
      </c>
      <c r="ES152" s="131">
        <f>IFERROR('TLF GC - r0'!CU152 / 'TLF GC - r0'!CT152, ES153)</f>
        <v>0</v>
      </c>
      <c r="ET152" s="131">
        <f>IFERROR('TLF GC - r0'!CW152 / 'TLF GC - r0'!CV152, ET153)</f>
        <v>0</v>
      </c>
      <c r="EU152" s="131">
        <f>IFERROR('TLF GC - r0'!CY152 / 'TLF GC - r0'!CX152, EU153)</f>
        <v>0</v>
      </c>
      <c r="EV152" s="131">
        <f>IFERROR('TLF GC - r0'!DA152 / 'TLF GC - r0'!CZ152, EV153)</f>
        <v>0</v>
      </c>
      <c r="EW152" s="131">
        <f>IFERROR('TLF GC - r0'!DC152 / 'TLF GC - r0'!DB152, EW153)</f>
        <v>0</v>
      </c>
      <c r="EX152" s="131"/>
      <c r="EY152" s="131">
        <f>IFERROR('TLF GC - r0'!DE152 / 'TLF GC - r0'!DD152, EY153)</f>
        <v>0</v>
      </c>
      <c r="EZ152" s="131">
        <f>IFERROR('TLF GC - r0'!DG152 / 'TLF GC - r0'!DF152, EZ153)</f>
        <v>0</v>
      </c>
      <c r="FB152" s="132">
        <f>'FF - r0'!A152</f>
        <v>288</v>
      </c>
      <c r="FC152" s="130">
        <f>'FF - r0'!B152</f>
        <v>0</v>
      </c>
      <c r="FD152" s="130">
        <f>'FF - r0'!C152</f>
        <v>0</v>
      </c>
      <c r="FE152" s="130">
        <f>'FF - r0'!D152</f>
        <v>0</v>
      </c>
      <c r="FF152" s="130">
        <f>'FF - r0'!E152</f>
        <v>0</v>
      </c>
      <c r="FG152" s="130">
        <f>'FF - r0'!F152</f>
        <v>0</v>
      </c>
      <c r="FH152" s="130">
        <f>'FF - r0'!G152</f>
        <v>0</v>
      </c>
      <c r="FI152" s="130">
        <f>'FF - r0'!H152</f>
        <v>0</v>
      </c>
      <c r="FJ152" s="130">
        <f>'FF - r0'!I152</f>
        <v>0</v>
      </c>
      <c r="FK152" s="130">
        <f>'FF - r0'!J152</f>
        <v>0</v>
      </c>
      <c r="FL152" s="130">
        <f>'FF - r0'!K152</f>
        <v>9.8900000000000008E-4</v>
      </c>
    </row>
    <row r="153" spans="1:168" x14ac:dyDescent="0.45">
      <c r="A153" s="63">
        <f t="shared" si="141"/>
        <v>290</v>
      </c>
      <c r="B153" s="137">
        <f t="shared" si="142"/>
        <v>0</v>
      </c>
      <c r="C153" s="137">
        <f t="shared" si="133"/>
        <v>0</v>
      </c>
      <c r="D153" s="137">
        <f t="shared" si="134"/>
        <v>0</v>
      </c>
      <c r="E153" s="137">
        <f t="shared" si="135"/>
        <v>0</v>
      </c>
      <c r="F153" s="137">
        <f t="shared" si="136"/>
        <v>0</v>
      </c>
      <c r="G153" s="137">
        <f t="shared" si="137"/>
        <v>0</v>
      </c>
      <c r="H153" s="137">
        <f t="shared" si="138"/>
        <v>0</v>
      </c>
      <c r="I153" s="138"/>
      <c r="J153" s="138">
        <f t="shared" si="139"/>
        <v>290</v>
      </c>
      <c r="K153" s="138">
        <f t="shared" si="140"/>
        <v>0</v>
      </c>
      <c r="BX153" s="64">
        <f>$FB153</f>
        <v>290</v>
      </c>
      <c r="BY153" s="122">
        <f>B153</f>
        <v>0</v>
      </c>
      <c r="BZ153" s="122">
        <f>DS153</f>
        <v>0</v>
      </c>
      <c r="CA153" s="122">
        <f>FC153</f>
        <v>0</v>
      </c>
      <c r="CB153" s="129">
        <f>C153</f>
        <v>0</v>
      </c>
      <c r="CC153" s="122">
        <f>DT153</f>
        <v>0</v>
      </c>
      <c r="CD153" s="122">
        <f>FD153</f>
        <v>0</v>
      </c>
      <c r="CE153" s="129">
        <f>D153</f>
        <v>0</v>
      </c>
      <c r="CF153" s="122">
        <f>DU153</f>
        <v>0</v>
      </c>
      <c r="CG153" s="122">
        <f>FE153</f>
        <v>0</v>
      </c>
      <c r="CH153" s="129">
        <f>E153</f>
        <v>0</v>
      </c>
      <c r="CI153" s="122">
        <f>DV153</f>
        <v>0</v>
      </c>
      <c r="CJ153" s="122">
        <f>FF153</f>
        <v>0</v>
      </c>
      <c r="CK153" s="129">
        <f>F153</f>
        <v>0</v>
      </c>
      <c r="CL153" s="122">
        <f>DW153</f>
        <v>0</v>
      </c>
      <c r="CM153" s="122">
        <f>FG153</f>
        <v>0</v>
      </c>
      <c r="CN153" s="129">
        <f>G153</f>
        <v>0</v>
      </c>
      <c r="CO153" s="122">
        <f>DX153</f>
        <v>0</v>
      </c>
      <c r="CP153" s="122">
        <f>FH153</f>
        <v>0</v>
      </c>
      <c r="CQ153" s="129">
        <f>H153</f>
        <v>0</v>
      </c>
      <c r="CR153" s="122">
        <f>DY153</f>
        <v>0</v>
      </c>
      <c r="CS153" s="122">
        <f>FI153</f>
        <v>0</v>
      </c>
      <c r="CT153" s="141">
        <f>J153</f>
        <v>290</v>
      </c>
      <c r="CU153" s="122">
        <f t="shared" si="156"/>
        <v>0</v>
      </c>
      <c r="CV153" s="122">
        <f t="shared" si="157"/>
        <v>0</v>
      </c>
      <c r="CW153" s="141">
        <f>K153</f>
        <v>0</v>
      </c>
      <c r="CX153" s="122">
        <f>B153</f>
        <v>0</v>
      </c>
      <c r="CY153" s="122">
        <f t="shared" si="158"/>
        <v>9.5989999999999997E-4</v>
      </c>
      <c r="DF153" s="64">
        <f t="shared" si="143"/>
        <v>290</v>
      </c>
      <c r="DG153" s="137">
        <f t="shared" si="144"/>
        <v>0</v>
      </c>
      <c r="DH153" s="137">
        <f t="shared" si="145"/>
        <v>0</v>
      </c>
      <c r="DI153" s="137">
        <f t="shared" si="146"/>
        <v>0</v>
      </c>
      <c r="DJ153" s="137">
        <f t="shared" si="147"/>
        <v>0</v>
      </c>
      <c r="DK153" s="137">
        <f t="shared" si="148"/>
        <v>0</v>
      </c>
      <c r="DL153" s="137">
        <f t="shared" si="149"/>
        <v>0</v>
      </c>
      <c r="DM153" s="137">
        <f t="shared" si="150"/>
        <v>0</v>
      </c>
      <c r="DN153" s="137"/>
      <c r="DO153" s="137">
        <f t="shared" si="151"/>
        <v>290</v>
      </c>
      <c r="DP153" s="137">
        <f t="shared" si="152"/>
        <v>0</v>
      </c>
      <c r="DQ153" s="32"/>
      <c r="DR153" s="64">
        <f t="shared" si="153"/>
        <v>290</v>
      </c>
      <c r="DS153" s="137">
        <f>ROUND(EE153 / EE$3, 7)</f>
        <v>0</v>
      </c>
      <c r="DT153" s="137">
        <f>ROUND(EF153 / EF$3, 7)</f>
        <v>0</v>
      </c>
      <c r="DU153" s="137">
        <f>ROUND(EG153 / EG$3, 7)</f>
        <v>0</v>
      </c>
      <c r="DV153" s="137">
        <f>ROUND(EH153 / EH$3, 7)</f>
        <v>0</v>
      </c>
      <c r="DW153" s="137">
        <f>ROUND(EI153 / EI$3, 7)</f>
        <v>0</v>
      </c>
      <c r="DX153" s="137">
        <f>ROUND(EJ153 / EJ$3, 7)</f>
        <v>0</v>
      </c>
      <c r="DY153" s="137">
        <f>ROUND(EK153 / EK$3, 7)</f>
        <v>0</v>
      </c>
      <c r="DZ153" s="137"/>
      <c r="EA153" s="137">
        <f>ROUND(EM153 / EM$3, 7)</f>
        <v>0</v>
      </c>
      <c r="EB153" s="137">
        <f>ROUND(EN153 / EN$3, 7)</f>
        <v>0</v>
      </c>
      <c r="ED153" s="64">
        <f t="shared" si="154"/>
        <v>290</v>
      </c>
      <c r="EE153" s="137">
        <f>FC153 * EQ153</f>
        <v>0</v>
      </c>
      <c r="EF153" s="137">
        <f>FD153 * ER153</f>
        <v>0</v>
      </c>
      <c r="EG153" s="137">
        <f>FE153 * ES153</f>
        <v>0</v>
      </c>
      <c r="EH153" s="137">
        <f>FF153 * ET153</f>
        <v>0</v>
      </c>
      <c r="EI153" s="137">
        <f>FG153 * EU153</f>
        <v>0</v>
      </c>
      <c r="EJ153" s="137">
        <f>FH153 * EV153</f>
        <v>0</v>
      </c>
      <c r="EK153" s="137">
        <f>FI153 * EW153</f>
        <v>0</v>
      </c>
      <c r="EL153" s="137"/>
      <c r="EM153" s="137">
        <f>FJ153 * EY153</f>
        <v>0</v>
      </c>
      <c r="EN153" s="137">
        <f>FK153 * EZ153</f>
        <v>0</v>
      </c>
      <c r="EP153" s="64">
        <f t="shared" si="155"/>
        <v>290</v>
      </c>
      <c r="EQ153" s="131">
        <f>IFERROR('TLF GC - r0'!CQ153 / 'TLF GC - r0'!CP153, EQ154)</f>
        <v>0</v>
      </c>
      <c r="ER153" s="131">
        <f>IFERROR('TLF GC - r0'!CS153 / 'TLF GC - r0'!CR153, ER154)</f>
        <v>0</v>
      </c>
      <c r="ES153" s="131">
        <f>IFERROR('TLF GC - r0'!CU153 / 'TLF GC - r0'!CT153, ES154)</f>
        <v>0</v>
      </c>
      <c r="ET153" s="131">
        <f>IFERROR('TLF GC - r0'!CW153 / 'TLF GC - r0'!CV153, ET154)</f>
        <v>0</v>
      </c>
      <c r="EU153" s="131">
        <f>IFERROR('TLF GC - r0'!CY153 / 'TLF GC - r0'!CX153, EU154)</f>
        <v>0</v>
      </c>
      <c r="EV153" s="131">
        <f>IFERROR('TLF GC - r0'!DA153 / 'TLF GC - r0'!CZ153, EV154)</f>
        <v>0</v>
      </c>
      <c r="EW153" s="131">
        <f>IFERROR('TLF GC - r0'!DC153 / 'TLF GC - r0'!DB153, EW154)</f>
        <v>0</v>
      </c>
      <c r="EX153" s="131"/>
      <c r="EY153" s="131">
        <f>IFERROR('TLF GC - r0'!DE153 / 'TLF GC - r0'!DD153, EY154)</f>
        <v>0</v>
      </c>
      <c r="EZ153" s="131">
        <f>IFERROR('TLF GC - r0'!DG153 / 'TLF GC - r0'!DF153, EZ154)</f>
        <v>0</v>
      </c>
      <c r="FB153" s="132">
        <f>'FF - r0'!A153</f>
        <v>290</v>
      </c>
      <c r="FC153" s="130">
        <f>'FF - r0'!B153</f>
        <v>0</v>
      </c>
      <c r="FD153" s="130">
        <f>'FF - r0'!C153</f>
        <v>0</v>
      </c>
      <c r="FE153" s="130">
        <f>'FF - r0'!D153</f>
        <v>0</v>
      </c>
      <c r="FF153" s="130">
        <f>'FF - r0'!E153</f>
        <v>0</v>
      </c>
      <c r="FG153" s="130">
        <f>'FF - r0'!F153</f>
        <v>0</v>
      </c>
      <c r="FH153" s="130">
        <f>'FF - r0'!G153</f>
        <v>0</v>
      </c>
      <c r="FI153" s="130">
        <f>'FF - r0'!H153</f>
        <v>0</v>
      </c>
      <c r="FJ153" s="130">
        <f>'FF - r0'!I153</f>
        <v>0</v>
      </c>
      <c r="FK153" s="130">
        <f>'FF - r0'!J153</f>
        <v>0</v>
      </c>
      <c r="FL153" s="130">
        <f>'FF - r0'!K153</f>
        <v>9.5989999999999997E-4</v>
      </c>
    </row>
    <row r="154" spans="1:168" x14ac:dyDescent="0.45">
      <c r="A154" s="63">
        <f t="shared" si="141"/>
        <v>292</v>
      </c>
      <c r="B154" s="137">
        <f t="shared" si="142"/>
        <v>0</v>
      </c>
      <c r="C154" s="137">
        <f t="shared" si="133"/>
        <v>0</v>
      </c>
      <c r="D154" s="137">
        <f t="shared" si="134"/>
        <v>0</v>
      </c>
      <c r="E154" s="137">
        <f t="shared" si="135"/>
        <v>0</v>
      </c>
      <c r="F154" s="137">
        <f t="shared" si="136"/>
        <v>0</v>
      </c>
      <c r="G154" s="137">
        <f t="shared" si="137"/>
        <v>0</v>
      </c>
      <c r="H154" s="137">
        <f t="shared" si="138"/>
        <v>0</v>
      </c>
      <c r="I154" s="138"/>
      <c r="J154" s="138">
        <f t="shared" si="139"/>
        <v>292</v>
      </c>
      <c r="K154" s="138">
        <f t="shared" si="140"/>
        <v>0</v>
      </c>
      <c r="BX154" s="64">
        <f>$FB154</f>
        <v>292</v>
      </c>
      <c r="BY154" s="122">
        <f>B154</f>
        <v>0</v>
      </c>
      <c r="BZ154" s="122">
        <f>DS154</f>
        <v>0</v>
      </c>
      <c r="CA154" s="122">
        <f>FC154</f>
        <v>0</v>
      </c>
      <c r="CB154" s="129">
        <f>C154</f>
        <v>0</v>
      </c>
      <c r="CC154" s="122">
        <f>DT154</f>
        <v>0</v>
      </c>
      <c r="CD154" s="122">
        <f>FD154</f>
        <v>0</v>
      </c>
      <c r="CE154" s="129">
        <f>D154</f>
        <v>0</v>
      </c>
      <c r="CF154" s="122">
        <f>DU154</f>
        <v>0</v>
      </c>
      <c r="CG154" s="122">
        <f>FE154</f>
        <v>0</v>
      </c>
      <c r="CH154" s="129">
        <f>E154</f>
        <v>0</v>
      </c>
      <c r="CI154" s="122">
        <f>DV154</f>
        <v>0</v>
      </c>
      <c r="CJ154" s="122">
        <f>FF154</f>
        <v>0</v>
      </c>
      <c r="CK154" s="129">
        <f>F154</f>
        <v>0</v>
      </c>
      <c r="CL154" s="122">
        <f>DW154</f>
        <v>0</v>
      </c>
      <c r="CM154" s="122">
        <f>FG154</f>
        <v>0</v>
      </c>
      <c r="CN154" s="129">
        <f>G154</f>
        <v>0</v>
      </c>
      <c r="CO154" s="122">
        <f>DX154</f>
        <v>0</v>
      </c>
      <c r="CP154" s="122">
        <f>FH154</f>
        <v>0</v>
      </c>
      <c r="CQ154" s="129">
        <f>H154</f>
        <v>0</v>
      </c>
      <c r="CR154" s="122">
        <f>DY154</f>
        <v>0</v>
      </c>
      <c r="CS154" s="122">
        <f>FI154</f>
        <v>0</v>
      </c>
      <c r="CT154" s="141">
        <f>J154</f>
        <v>292</v>
      </c>
      <c r="CU154" s="122">
        <f t="shared" si="156"/>
        <v>0</v>
      </c>
      <c r="CV154" s="122">
        <f t="shared" si="157"/>
        <v>0</v>
      </c>
      <c r="CW154" s="141">
        <f>K154</f>
        <v>0</v>
      </c>
      <c r="CX154" s="122">
        <f>B154</f>
        <v>0</v>
      </c>
      <c r="CY154" s="122">
        <f t="shared" si="158"/>
        <v>9.3079999999999997E-4</v>
      </c>
      <c r="DF154" s="64">
        <f t="shared" si="143"/>
        <v>292</v>
      </c>
      <c r="DG154" s="137">
        <f t="shared" si="144"/>
        <v>0</v>
      </c>
      <c r="DH154" s="137">
        <f t="shared" si="145"/>
        <v>0</v>
      </c>
      <c r="DI154" s="137">
        <f t="shared" si="146"/>
        <v>0</v>
      </c>
      <c r="DJ154" s="137">
        <f t="shared" si="147"/>
        <v>0</v>
      </c>
      <c r="DK154" s="137">
        <f t="shared" si="148"/>
        <v>0</v>
      </c>
      <c r="DL154" s="137">
        <f t="shared" si="149"/>
        <v>0</v>
      </c>
      <c r="DM154" s="137">
        <f t="shared" si="150"/>
        <v>0</v>
      </c>
      <c r="DN154" s="137"/>
      <c r="DO154" s="137">
        <f t="shared" si="151"/>
        <v>292</v>
      </c>
      <c r="DP154" s="137">
        <f t="shared" si="152"/>
        <v>0</v>
      </c>
      <c r="DQ154" s="32"/>
      <c r="DR154" s="64">
        <f t="shared" si="153"/>
        <v>292</v>
      </c>
      <c r="DS154" s="137">
        <f>ROUND(EE154 / EE$3, 7)</f>
        <v>0</v>
      </c>
      <c r="DT154" s="137">
        <f>ROUND(EF154 / EF$3, 7)</f>
        <v>0</v>
      </c>
      <c r="DU154" s="137">
        <f>ROUND(EG154 / EG$3, 7)</f>
        <v>0</v>
      </c>
      <c r="DV154" s="137">
        <f>ROUND(EH154 / EH$3, 7)</f>
        <v>0</v>
      </c>
      <c r="DW154" s="137">
        <f>ROUND(EI154 / EI$3, 7)</f>
        <v>0</v>
      </c>
      <c r="DX154" s="137">
        <f>ROUND(EJ154 / EJ$3, 7)</f>
        <v>0</v>
      </c>
      <c r="DY154" s="137">
        <f>ROUND(EK154 / EK$3, 7)</f>
        <v>0</v>
      </c>
      <c r="DZ154" s="137"/>
      <c r="EA154" s="137">
        <f>ROUND(EM154 / EM$3, 7)</f>
        <v>0</v>
      </c>
      <c r="EB154" s="137">
        <f>ROUND(EN154 / EN$3, 7)</f>
        <v>0</v>
      </c>
      <c r="ED154" s="64">
        <f t="shared" si="154"/>
        <v>292</v>
      </c>
      <c r="EE154" s="137">
        <f>FC154 * EQ154</f>
        <v>0</v>
      </c>
      <c r="EF154" s="137">
        <f>FD154 * ER154</f>
        <v>0</v>
      </c>
      <c r="EG154" s="137">
        <f>FE154 * ES154</f>
        <v>0</v>
      </c>
      <c r="EH154" s="137">
        <f>FF154 * ET154</f>
        <v>0</v>
      </c>
      <c r="EI154" s="137">
        <f>FG154 * EU154</f>
        <v>0</v>
      </c>
      <c r="EJ154" s="137">
        <f>FH154 * EV154</f>
        <v>0</v>
      </c>
      <c r="EK154" s="137">
        <f>FI154 * EW154</f>
        <v>0</v>
      </c>
      <c r="EL154" s="137"/>
      <c r="EM154" s="137">
        <f>FJ154 * EY154</f>
        <v>0</v>
      </c>
      <c r="EN154" s="137">
        <f>FK154 * EZ154</f>
        <v>0</v>
      </c>
      <c r="EP154" s="64">
        <f t="shared" si="155"/>
        <v>292</v>
      </c>
      <c r="EQ154" s="131">
        <f>IFERROR('TLF GC - r0'!CQ154 / 'TLF GC - r0'!CP154, EQ155)</f>
        <v>0</v>
      </c>
      <c r="ER154" s="131">
        <f>IFERROR('TLF GC - r0'!CS154 / 'TLF GC - r0'!CR154, ER155)</f>
        <v>0</v>
      </c>
      <c r="ES154" s="131">
        <f>IFERROR('TLF GC - r0'!CU154 / 'TLF GC - r0'!CT154, ES155)</f>
        <v>0</v>
      </c>
      <c r="ET154" s="131">
        <f>IFERROR('TLF GC - r0'!CW154 / 'TLF GC - r0'!CV154, ET155)</f>
        <v>0</v>
      </c>
      <c r="EU154" s="131">
        <f>IFERROR('TLF GC - r0'!CY154 / 'TLF GC - r0'!CX154, EU155)</f>
        <v>0</v>
      </c>
      <c r="EV154" s="131">
        <f>IFERROR('TLF GC - r0'!DA154 / 'TLF GC - r0'!CZ154, EV155)</f>
        <v>0</v>
      </c>
      <c r="EW154" s="131">
        <f>IFERROR('TLF GC - r0'!DC154 / 'TLF GC - r0'!DB154, EW155)</f>
        <v>0</v>
      </c>
      <c r="EX154" s="131"/>
      <c r="EY154" s="131">
        <f>IFERROR('TLF GC - r0'!DE154 / 'TLF GC - r0'!DD154, EY155)</f>
        <v>0</v>
      </c>
      <c r="EZ154" s="131">
        <f>IFERROR('TLF GC - r0'!DG154 / 'TLF GC - r0'!DF154, EZ155)</f>
        <v>0</v>
      </c>
      <c r="FB154" s="132">
        <f>'FF - r0'!A154</f>
        <v>292</v>
      </c>
      <c r="FC154" s="130">
        <f>'FF - r0'!B154</f>
        <v>0</v>
      </c>
      <c r="FD154" s="130">
        <f>'FF - r0'!C154</f>
        <v>0</v>
      </c>
      <c r="FE154" s="130">
        <f>'FF - r0'!D154</f>
        <v>0</v>
      </c>
      <c r="FF154" s="130">
        <f>'FF - r0'!E154</f>
        <v>0</v>
      </c>
      <c r="FG154" s="130">
        <f>'FF - r0'!F154</f>
        <v>0</v>
      </c>
      <c r="FH154" s="130">
        <f>'FF - r0'!G154</f>
        <v>0</v>
      </c>
      <c r="FI154" s="130">
        <f>'FF - r0'!H154</f>
        <v>0</v>
      </c>
      <c r="FJ154" s="130">
        <f>'FF - r0'!I154</f>
        <v>0</v>
      </c>
      <c r="FK154" s="130">
        <f>'FF - r0'!J154</f>
        <v>0</v>
      </c>
      <c r="FL154" s="130">
        <f>'FF - r0'!K154</f>
        <v>9.3079999999999997E-4</v>
      </c>
    </row>
    <row r="155" spans="1:168" x14ac:dyDescent="0.45">
      <c r="A155" s="63">
        <f t="shared" si="141"/>
        <v>294</v>
      </c>
      <c r="B155" s="137">
        <f t="shared" si="142"/>
        <v>0</v>
      </c>
      <c r="C155" s="137">
        <f t="shared" si="133"/>
        <v>0</v>
      </c>
      <c r="D155" s="137">
        <f t="shared" si="134"/>
        <v>0</v>
      </c>
      <c r="E155" s="137">
        <f t="shared" si="135"/>
        <v>0</v>
      </c>
      <c r="F155" s="137">
        <f t="shared" si="136"/>
        <v>0</v>
      </c>
      <c r="G155" s="137">
        <f t="shared" si="137"/>
        <v>0</v>
      </c>
      <c r="H155" s="137">
        <f t="shared" si="138"/>
        <v>0</v>
      </c>
      <c r="I155" s="138"/>
      <c r="J155" s="138">
        <f t="shared" si="139"/>
        <v>294</v>
      </c>
      <c r="K155" s="138">
        <f t="shared" si="140"/>
        <v>0</v>
      </c>
      <c r="BX155" s="64">
        <f>$FB155</f>
        <v>294</v>
      </c>
      <c r="BY155" s="122">
        <f>B155</f>
        <v>0</v>
      </c>
      <c r="BZ155" s="122">
        <f>DS155</f>
        <v>0</v>
      </c>
      <c r="CA155" s="122">
        <f>FC155</f>
        <v>0</v>
      </c>
      <c r="CB155" s="129">
        <f>C155</f>
        <v>0</v>
      </c>
      <c r="CC155" s="122">
        <f>DT155</f>
        <v>0</v>
      </c>
      <c r="CD155" s="122">
        <f>FD155</f>
        <v>0</v>
      </c>
      <c r="CE155" s="129">
        <f>D155</f>
        <v>0</v>
      </c>
      <c r="CF155" s="122">
        <f>DU155</f>
        <v>0</v>
      </c>
      <c r="CG155" s="122">
        <f>FE155</f>
        <v>0</v>
      </c>
      <c r="CH155" s="129">
        <f>E155</f>
        <v>0</v>
      </c>
      <c r="CI155" s="122">
        <f>DV155</f>
        <v>0</v>
      </c>
      <c r="CJ155" s="122">
        <f>FF155</f>
        <v>0</v>
      </c>
      <c r="CK155" s="129">
        <f>F155</f>
        <v>0</v>
      </c>
      <c r="CL155" s="122">
        <f>DW155</f>
        <v>0</v>
      </c>
      <c r="CM155" s="122">
        <f>FG155</f>
        <v>0</v>
      </c>
      <c r="CN155" s="129">
        <f>G155</f>
        <v>0</v>
      </c>
      <c r="CO155" s="122">
        <f>DX155</f>
        <v>0</v>
      </c>
      <c r="CP155" s="122">
        <f>FH155</f>
        <v>0</v>
      </c>
      <c r="CQ155" s="129">
        <f>H155</f>
        <v>0</v>
      </c>
      <c r="CR155" s="122">
        <f>DY155</f>
        <v>0</v>
      </c>
      <c r="CS155" s="122">
        <f>FI155</f>
        <v>0</v>
      </c>
      <c r="CT155" s="141">
        <f>J155</f>
        <v>294</v>
      </c>
      <c r="CU155" s="122">
        <f t="shared" si="156"/>
        <v>0</v>
      </c>
      <c r="CV155" s="122">
        <f t="shared" si="157"/>
        <v>0</v>
      </c>
      <c r="CW155" s="141">
        <f>K155</f>
        <v>0</v>
      </c>
      <c r="CX155" s="122">
        <f>B155</f>
        <v>0</v>
      </c>
      <c r="CY155" s="122">
        <f t="shared" si="158"/>
        <v>9.0180000000000002E-4</v>
      </c>
      <c r="DF155" s="64">
        <f t="shared" si="143"/>
        <v>294</v>
      </c>
      <c r="DG155" s="137">
        <f t="shared" si="144"/>
        <v>0</v>
      </c>
      <c r="DH155" s="137">
        <f t="shared" si="145"/>
        <v>0</v>
      </c>
      <c r="DI155" s="137">
        <f t="shared" si="146"/>
        <v>0</v>
      </c>
      <c r="DJ155" s="137">
        <f t="shared" si="147"/>
        <v>0</v>
      </c>
      <c r="DK155" s="137">
        <f t="shared" si="148"/>
        <v>0</v>
      </c>
      <c r="DL155" s="137">
        <f t="shared" si="149"/>
        <v>0</v>
      </c>
      <c r="DM155" s="137">
        <f t="shared" si="150"/>
        <v>0</v>
      </c>
      <c r="DN155" s="137"/>
      <c r="DO155" s="137">
        <f t="shared" si="151"/>
        <v>294</v>
      </c>
      <c r="DP155" s="137">
        <f t="shared" si="152"/>
        <v>0</v>
      </c>
      <c r="DQ155" s="32"/>
      <c r="DR155" s="64">
        <f t="shared" si="153"/>
        <v>294</v>
      </c>
      <c r="DS155" s="137">
        <f>ROUND(EE155 / EE$3, 7)</f>
        <v>0</v>
      </c>
      <c r="DT155" s="137">
        <f>ROUND(EF155 / EF$3, 7)</f>
        <v>0</v>
      </c>
      <c r="DU155" s="137">
        <f>ROUND(EG155 / EG$3, 7)</f>
        <v>0</v>
      </c>
      <c r="DV155" s="137">
        <f>ROUND(EH155 / EH$3, 7)</f>
        <v>0</v>
      </c>
      <c r="DW155" s="137">
        <f>ROUND(EI155 / EI$3, 7)</f>
        <v>0</v>
      </c>
      <c r="DX155" s="137">
        <f>ROUND(EJ155 / EJ$3, 7)</f>
        <v>0</v>
      </c>
      <c r="DY155" s="137">
        <f>ROUND(EK155 / EK$3, 7)</f>
        <v>0</v>
      </c>
      <c r="DZ155" s="137"/>
      <c r="EA155" s="137">
        <f>ROUND(EM155 / EM$3, 7)</f>
        <v>0</v>
      </c>
      <c r="EB155" s="137">
        <f>ROUND(EN155 / EN$3, 7)</f>
        <v>0</v>
      </c>
      <c r="ED155" s="64">
        <f t="shared" si="154"/>
        <v>294</v>
      </c>
      <c r="EE155" s="137">
        <f>FC155 * EQ155</f>
        <v>0</v>
      </c>
      <c r="EF155" s="137">
        <f>FD155 * ER155</f>
        <v>0</v>
      </c>
      <c r="EG155" s="137">
        <f>FE155 * ES155</f>
        <v>0</v>
      </c>
      <c r="EH155" s="137">
        <f>FF155 * ET155</f>
        <v>0</v>
      </c>
      <c r="EI155" s="137">
        <f>FG155 * EU155</f>
        <v>0</v>
      </c>
      <c r="EJ155" s="137">
        <f>FH155 * EV155</f>
        <v>0</v>
      </c>
      <c r="EK155" s="137">
        <f>FI155 * EW155</f>
        <v>0</v>
      </c>
      <c r="EL155" s="137"/>
      <c r="EM155" s="137">
        <f>FJ155 * EY155</f>
        <v>0</v>
      </c>
      <c r="EN155" s="137">
        <f>FK155 * EZ155</f>
        <v>0</v>
      </c>
      <c r="EP155" s="64">
        <f t="shared" si="155"/>
        <v>294</v>
      </c>
      <c r="EQ155" s="131">
        <f>IFERROR('TLF GC - r0'!CQ155 / 'TLF GC - r0'!CP155, EQ156)</f>
        <v>0</v>
      </c>
      <c r="ER155" s="131">
        <f>IFERROR('TLF GC - r0'!CS155 / 'TLF GC - r0'!CR155, ER156)</f>
        <v>0</v>
      </c>
      <c r="ES155" s="131">
        <f>IFERROR('TLF GC - r0'!CU155 / 'TLF GC - r0'!CT155, ES156)</f>
        <v>0</v>
      </c>
      <c r="ET155" s="131">
        <f>IFERROR('TLF GC - r0'!CW155 / 'TLF GC - r0'!CV155, ET156)</f>
        <v>0</v>
      </c>
      <c r="EU155" s="131">
        <f>IFERROR('TLF GC - r0'!CY155 / 'TLF GC - r0'!CX155, EU156)</f>
        <v>0</v>
      </c>
      <c r="EV155" s="131">
        <f>IFERROR('TLF GC - r0'!DA155 / 'TLF GC - r0'!CZ155, EV156)</f>
        <v>0</v>
      </c>
      <c r="EW155" s="131">
        <f>IFERROR('TLF GC - r0'!DC155 / 'TLF GC - r0'!DB155, EW156)</f>
        <v>0</v>
      </c>
      <c r="EX155" s="131"/>
      <c r="EY155" s="131">
        <f>IFERROR('TLF GC - r0'!DE155 / 'TLF GC - r0'!DD155, EY156)</f>
        <v>0</v>
      </c>
      <c r="EZ155" s="131">
        <f>IFERROR('TLF GC - r0'!DG155 / 'TLF GC - r0'!DF155, EZ156)</f>
        <v>0</v>
      </c>
      <c r="FB155" s="132">
        <f>'FF - r0'!A155</f>
        <v>294</v>
      </c>
      <c r="FC155" s="130">
        <f>'FF - r0'!B155</f>
        <v>0</v>
      </c>
      <c r="FD155" s="130">
        <f>'FF - r0'!C155</f>
        <v>0</v>
      </c>
      <c r="FE155" s="130">
        <f>'FF - r0'!D155</f>
        <v>0</v>
      </c>
      <c r="FF155" s="130">
        <f>'FF - r0'!E155</f>
        <v>0</v>
      </c>
      <c r="FG155" s="130">
        <f>'FF - r0'!F155</f>
        <v>0</v>
      </c>
      <c r="FH155" s="130">
        <f>'FF - r0'!G155</f>
        <v>0</v>
      </c>
      <c r="FI155" s="130">
        <f>'FF - r0'!H155</f>
        <v>0</v>
      </c>
      <c r="FJ155" s="130">
        <f>'FF - r0'!I155</f>
        <v>0</v>
      </c>
      <c r="FK155" s="130">
        <f>'FF - r0'!J155</f>
        <v>0</v>
      </c>
      <c r="FL155" s="130">
        <f>'FF - r0'!K155</f>
        <v>9.0180000000000002E-4</v>
      </c>
    </row>
    <row r="156" spans="1:168" x14ac:dyDescent="0.45">
      <c r="A156" s="63">
        <f t="shared" si="141"/>
        <v>296</v>
      </c>
      <c r="B156" s="137">
        <f t="shared" si="142"/>
        <v>0</v>
      </c>
      <c r="C156" s="137">
        <f t="shared" si="133"/>
        <v>0</v>
      </c>
      <c r="D156" s="137">
        <f t="shared" si="134"/>
        <v>0</v>
      </c>
      <c r="E156" s="137">
        <f t="shared" si="135"/>
        <v>0</v>
      </c>
      <c r="F156" s="137">
        <f t="shared" si="136"/>
        <v>0</v>
      </c>
      <c r="G156" s="137">
        <f t="shared" si="137"/>
        <v>0</v>
      </c>
      <c r="H156" s="137">
        <f t="shared" si="138"/>
        <v>0</v>
      </c>
      <c r="I156" s="138"/>
      <c r="J156" s="138">
        <f t="shared" si="139"/>
        <v>296</v>
      </c>
      <c r="K156" s="138">
        <f t="shared" si="140"/>
        <v>0</v>
      </c>
      <c r="BX156" s="64">
        <f>$FB156</f>
        <v>296</v>
      </c>
      <c r="BY156" s="122">
        <f>B156</f>
        <v>0</v>
      </c>
      <c r="BZ156" s="122">
        <f>DS156</f>
        <v>0</v>
      </c>
      <c r="CA156" s="122">
        <f>FC156</f>
        <v>0</v>
      </c>
      <c r="CB156" s="129">
        <f>C156</f>
        <v>0</v>
      </c>
      <c r="CC156" s="122">
        <f>DT156</f>
        <v>0</v>
      </c>
      <c r="CD156" s="122">
        <f>FD156</f>
        <v>0</v>
      </c>
      <c r="CE156" s="129">
        <f>D156</f>
        <v>0</v>
      </c>
      <c r="CF156" s="122">
        <f>DU156</f>
        <v>0</v>
      </c>
      <c r="CG156" s="122">
        <f>FE156</f>
        <v>0</v>
      </c>
      <c r="CH156" s="129">
        <f>E156</f>
        <v>0</v>
      </c>
      <c r="CI156" s="122">
        <f>DV156</f>
        <v>0</v>
      </c>
      <c r="CJ156" s="122">
        <f>FF156</f>
        <v>0</v>
      </c>
      <c r="CK156" s="129">
        <f>F156</f>
        <v>0</v>
      </c>
      <c r="CL156" s="122">
        <f>DW156</f>
        <v>0</v>
      </c>
      <c r="CM156" s="122">
        <f>FG156</f>
        <v>0</v>
      </c>
      <c r="CN156" s="129">
        <f>G156</f>
        <v>0</v>
      </c>
      <c r="CO156" s="122">
        <f>DX156</f>
        <v>0</v>
      </c>
      <c r="CP156" s="122">
        <f>FH156</f>
        <v>0</v>
      </c>
      <c r="CQ156" s="129">
        <f>H156</f>
        <v>0</v>
      </c>
      <c r="CR156" s="122">
        <f>DY156</f>
        <v>0</v>
      </c>
      <c r="CS156" s="122">
        <f>FI156</f>
        <v>0</v>
      </c>
      <c r="CT156" s="141">
        <f>J156</f>
        <v>296</v>
      </c>
      <c r="CU156" s="122">
        <f t="shared" si="156"/>
        <v>0</v>
      </c>
      <c r="CV156" s="122">
        <f t="shared" si="157"/>
        <v>0</v>
      </c>
      <c r="CW156" s="141">
        <f>K156</f>
        <v>0</v>
      </c>
      <c r="CX156" s="122">
        <f>B156</f>
        <v>0</v>
      </c>
      <c r="CY156" s="122">
        <f t="shared" si="158"/>
        <v>8.7270000000000002E-4</v>
      </c>
      <c r="DF156" s="64">
        <f t="shared" si="143"/>
        <v>296</v>
      </c>
      <c r="DG156" s="137">
        <f t="shared" si="144"/>
        <v>0</v>
      </c>
      <c r="DH156" s="137">
        <f t="shared" si="145"/>
        <v>0</v>
      </c>
      <c r="DI156" s="137">
        <f t="shared" si="146"/>
        <v>0</v>
      </c>
      <c r="DJ156" s="137">
        <f t="shared" si="147"/>
        <v>0</v>
      </c>
      <c r="DK156" s="137">
        <f t="shared" si="148"/>
        <v>0</v>
      </c>
      <c r="DL156" s="137">
        <f t="shared" si="149"/>
        <v>0</v>
      </c>
      <c r="DM156" s="137">
        <f t="shared" si="150"/>
        <v>0</v>
      </c>
      <c r="DN156" s="137"/>
      <c r="DO156" s="137">
        <f t="shared" si="151"/>
        <v>296</v>
      </c>
      <c r="DP156" s="137">
        <f t="shared" si="152"/>
        <v>0</v>
      </c>
      <c r="DQ156" s="32"/>
      <c r="DR156" s="64">
        <f t="shared" si="153"/>
        <v>296</v>
      </c>
      <c r="DS156" s="137">
        <f>ROUND(EE156 / EE$3, 7)</f>
        <v>0</v>
      </c>
      <c r="DT156" s="137">
        <f>ROUND(EF156 / EF$3, 7)</f>
        <v>0</v>
      </c>
      <c r="DU156" s="137">
        <f>ROUND(EG156 / EG$3, 7)</f>
        <v>0</v>
      </c>
      <c r="DV156" s="137">
        <f>ROUND(EH156 / EH$3, 7)</f>
        <v>0</v>
      </c>
      <c r="DW156" s="137">
        <f>ROUND(EI156 / EI$3, 7)</f>
        <v>0</v>
      </c>
      <c r="DX156" s="137">
        <f>ROUND(EJ156 / EJ$3, 7)</f>
        <v>0</v>
      </c>
      <c r="DY156" s="137">
        <f>ROUND(EK156 / EK$3, 7)</f>
        <v>0</v>
      </c>
      <c r="DZ156" s="137"/>
      <c r="EA156" s="137">
        <f>ROUND(EM156 / EM$3, 7)</f>
        <v>0</v>
      </c>
      <c r="EB156" s="137">
        <f>ROUND(EN156 / EN$3, 7)</f>
        <v>0</v>
      </c>
      <c r="ED156" s="64">
        <f t="shared" si="154"/>
        <v>296</v>
      </c>
      <c r="EE156" s="137">
        <f>FC156 * EQ156</f>
        <v>0</v>
      </c>
      <c r="EF156" s="137">
        <f>FD156 * ER156</f>
        <v>0</v>
      </c>
      <c r="EG156" s="137">
        <f>FE156 * ES156</f>
        <v>0</v>
      </c>
      <c r="EH156" s="137">
        <f>FF156 * ET156</f>
        <v>0</v>
      </c>
      <c r="EI156" s="137">
        <f>FG156 * EU156</f>
        <v>0</v>
      </c>
      <c r="EJ156" s="137">
        <f>FH156 * EV156</f>
        <v>0</v>
      </c>
      <c r="EK156" s="137">
        <f>FI156 * EW156</f>
        <v>0</v>
      </c>
      <c r="EL156" s="137"/>
      <c r="EM156" s="137">
        <f>FJ156 * EY156</f>
        <v>0</v>
      </c>
      <c r="EN156" s="137">
        <f>FK156 * EZ156</f>
        <v>0</v>
      </c>
      <c r="EP156" s="64">
        <f t="shared" si="155"/>
        <v>296</v>
      </c>
      <c r="EQ156" s="131">
        <f>IFERROR('TLF GC - r0'!CQ156 / 'TLF GC - r0'!CP156, EQ157)</f>
        <v>0</v>
      </c>
      <c r="ER156" s="131">
        <f>IFERROR('TLF GC - r0'!CS156 / 'TLF GC - r0'!CR156, ER157)</f>
        <v>0</v>
      </c>
      <c r="ES156" s="131">
        <f>IFERROR('TLF GC - r0'!CU156 / 'TLF GC - r0'!CT156, ES157)</f>
        <v>0</v>
      </c>
      <c r="ET156" s="131">
        <f>IFERROR('TLF GC - r0'!CW156 / 'TLF GC - r0'!CV156, ET157)</f>
        <v>0</v>
      </c>
      <c r="EU156" s="131">
        <f>IFERROR('TLF GC - r0'!CY156 / 'TLF GC - r0'!CX156, EU157)</f>
        <v>0</v>
      </c>
      <c r="EV156" s="131">
        <f>IFERROR('TLF GC - r0'!DA156 / 'TLF GC - r0'!CZ156, EV157)</f>
        <v>0</v>
      </c>
      <c r="EW156" s="131">
        <f>IFERROR('TLF GC - r0'!DC156 / 'TLF GC - r0'!DB156, EW157)</f>
        <v>0</v>
      </c>
      <c r="EX156" s="131"/>
      <c r="EY156" s="131">
        <f>IFERROR('TLF GC - r0'!DE156 / 'TLF GC - r0'!DD156, EY157)</f>
        <v>0</v>
      </c>
      <c r="EZ156" s="131">
        <f>IFERROR('TLF GC - r0'!DG156 / 'TLF GC - r0'!DF156, EZ157)</f>
        <v>0</v>
      </c>
      <c r="FB156" s="132">
        <f>'FF - r0'!A156</f>
        <v>296</v>
      </c>
      <c r="FC156" s="130">
        <f>'FF - r0'!B156</f>
        <v>0</v>
      </c>
      <c r="FD156" s="130">
        <f>'FF - r0'!C156</f>
        <v>0</v>
      </c>
      <c r="FE156" s="130">
        <f>'FF - r0'!D156</f>
        <v>0</v>
      </c>
      <c r="FF156" s="130">
        <f>'FF - r0'!E156</f>
        <v>0</v>
      </c>
      <c r="FG156" s="130">
        <f>'FF - r0'!F156</f>
        <v>0</v>
      </c>
      <c r="FH156" s="130">
        <f>'FF - r0'!G156</f>
        <v>0</v>
      </c>
      <c r="FI156" s="130">
        <f>'FF - r0'!H156</f>
        <v>0</v>
      </c>
      <c r="FJ156" s="130">
        <f>'FF - r0'!I156</f>
        <v>0</v>
      </c>
      <c r="FK156" s="130">
        <f>'FF - r0'!J156</f>
        <v>0</v>
      </c>
      <c r="FL156" s="130">
        <f>'FF - r0'!K156</f>
        <v>8.7270000000000002E-4</v>
      </c>
    </row>
    <row r="157" spans="1:168" x14ac:dyDescent="0.45">
      <c r="A157" s="63">
        <f t="shared" si="141"/>
        <v>298</v>
      </c>
      <c r="B157" s="137">
        <f t="shared" si="142"/>
        <v>0</v>
      </c>
      <c r="C157" s="137">
        <f t="shared" si="133"/>
        <v>0</v>
      </c>
      <c r="D157" s="137">
        <f t="shared" si="134"/>
        <v>0</v>
      </c>
      <c r="E157" s="137">
        <f t="shared" si="135"/>
        <v>0</v>
      </c>
      <c r="F157" s="137">
        <f t="shared" si="136"/>
        <v>0</v>
      </c>
      <c r="G157" s="137">
        <f t="shared" si="137"/>
        <v>0</v>
      </c>
      <c r="H157" s="137">
        <f t="shared" si="138"/>
        <v>0</v>
      </c>
      <c r="I157" s="138"/>
      <c r="J157" s="138">
        <f t="shared" si="139"/>
        <v>298</v>
      </c>
      <c r="K157" s="138">
        <f t="shared" si="140"/>
        <v>0</v>
      </c>
      <c r="BX157" s="64">
        <f>$FB157</f>
        <v>298</v>
      </c>
      <c r="BY157" s="122">
        <f>B157</f>
        <v>0</v>
      </c>
      <c r="BZ157" s="122">
        <f t="shared" ref="BZ157:BZ207" si="159">DS157</f>
        <v>0</v>
      </c>
      <c r="CA157" s="122">
        <f t="shared" ref="CA157:CA207" si="160">FC157</f>
        <v>0</v>
      </c>
      <c r="CB157" s="129">
        <f>C157</f>
        <v>0</v>
      </c>
      <c r="CC157" s="122">
        <f t="shared" ref="CC157:CC207" si="161">DT157</f>
        <v>0</v>
      </c>
      <c r="CD157" s="122">
        <f t="shared" ref="CD157:CD207" si="162">FD157</f>
        <v>0</v>
      </c>
      <c r="CE157" s="129">
        <f>D157</f>
        <v>0</v>
      </c>
      <c r="CF157" s="122">
        <f t="shared" ref="CF157:CF207" si="163">DU157</f>
        <v>0</v>
      </c>
      <c r="CG157" s="122">
        <f t="shared" ref="CG157:CG207" si="164">FE157</f>
        <v>0</v>
      </c>
      <c r="CH157" s="129">
        <f>E157</f>
        <v>0</v>
      </c>
      <c r="CI157" s="122">
        <f t="shared" ref="CI157:CI207" si="165">DV157</f>
        <v>0</v>
      </c>
      <c r="CJ157" s="122">
        <f t="shared" ref="CJ157:CJ207" si="166">FF157</f>
        <v>0</v>
      </c>
      <c r="CK157" s="129">
        <f>F157</f>
        <v>0</v>
      </c>
      <c r="CL157" s="122">
        <f t="shared" ref="CL157:CL207" si="167">DW157</f>
        <v>0</v>
      </c>
      <c r="CM157" s="122">
        <f t="shared" ref="CM157:CM207" si="168">FG157</f>
        <v>0</v>
      </c>
      <c r="CN157" s="129">
        <f>G157</f>
        <v>0</v>
      </c>
      <c r="CO157" s="122">
        <f t="shared" ref="CO157:CO207" si="169">DX157</f>
        <v>0</v>
      </c>
      <c r="CP157" s="122">
        <f t="shared" ref="CP157:CP207" si="170">FH157</f>
        <v>0</v>
      </c>
      <c r="CQ157" s="129">
        <f>H157</f>
        <v>0</v>
      </c>
      <c r="CR157" s="122">
        <f t="shared" ref="CR157:CR207" si="171">DY157</f>
        <v>0</v>
      </c>
      <c r="CS157" s="122">
        <f t="shared" ref="CS157:CS207" si="172">FI157</f>
        <v>0</v>
      </c>
      <c r="CT157" s="141">
        <f>J157</f>
        <v>298</v>
      </c>
      <c r="CU157" s="122">
        <f t="shared" si="156"/>
        <v>0</v>
      </c>
      <c r="CV157" s="122">
        <f t="shared" si="157"/>
        <v>0</v>
      </c>
      <c r="CW157" s="141">
        <f>K157</f>
        <v>0</v>
      </c>
      <c r="CX157" s="122">
        <f>B157</f>
        <v>0</v>
      </c>
      <c r="CY157" s="122">
        <f t="shared" si="158"/>
        <v>8.4360000000000001E-4</v>
      </c>
      <c r="DF157" s="64">
        <f t="shared" si="143"/>
        <v>298</v>
      </c>
      <c r="DG157" s="137">
        <f t="shared" si="144"/>
        <v>0</v>
      </c>
      <c r="DH157" s="137">
        <f t="shared" si="145"/>
        <v>0</v>
      </c>
      <c r="DI157" s="137">
        <f t="shared" si="146"/>
        <v>0</v>
      </c>
      <c r="DJ157" s="137">
        <f t="shared" si="147"/>
        <v>0</v>
      </c>
      <c r="DK157" s="137">
        <f t="shared" si="148"/>
        <v>0</v>
      </c>
      <c r="DL157" s="137">
        <f t="shared" si="149"/>
        <v>0</v>
      </c>
      <c r="DM157" s="137">
        <f t="shared" si="150"/>
        <v>0</v>
      </c>
      <c r="DN157" s="137"/>
      <c r="DO157" s="137">
        <f t="shared" si="151"/>
        <v>298</v>
      </c>
      <c r="DP157" s="137">
        <f t="shared" si="152"/>
        <v>0</v>
      </c>
      <c r="DQ157" s="32"/>
      <c r="DR157" s="64">
        <f t="shared" si="153"/>
        <v>298</v>
      </c>
      <c r="DS157" s="137">
        <f t="shared" ref="DS157:DS207" si="173">ROUND(EE157 / EE$3, 7)</f>
        <v>0</v>
      </c>
      <c r="DT157" s="137">
        <f t="shared" ref="DT157:DT207" si="174">ROUND(EF157 / EF$3, 7)</f>
        <v>0</v>
      </c>
      <c r="DU157" s="137">
        <f t="shared" ref="DU157:DU207" si="175">ROUND(EG157 / EG$3, 7)</f>
        <v>0</v>
      </c>
      <c r="DV157" s="137">
        <f t="shared" ref="DV157:DV207" si="176">ROUND(EH157 / EH$3, 7)</f>
        <v>0</v>
      </c>
      <c r="DW157" s="137">
        <f t="shared" ref="DW157:DW207" si="177">ROUND(EI157 / EI$3, 7)</f>
        <v>0</v>
      </c>
      <c r="DX157" s="137">
        <f t="shared" ref="DX157:DX207" si="178">ROUND(EJ157 / EJ$3, 7)</f>
        <v>0</v>
      </c>
      <c r="DY157" s="137">
        <f t="shared" ref="DY157:DY207" si="179">ROUND(EK157 / EK$3, 7)</f>
        <v>0</v>
      </c>
      <c r="DZ157" s="137"/>
      <c r="EA157" s="137">
        <f t="shared" ref="EA157:EA207" si="180">ROUND(EM157 / EM$3, 7)</f>
        <v>0</v>
      </c>
      <c r="EB157" s="137">
        <f t="shared" ref="EB157:EB207" si="181">ROUND(EN157 / EN$3, 7)</f>
        <v>0</v>
      </c>
      <c r="ED157" s="64">
        <f t="shared" si="154"/>
        <v>298</v>
      </c>
      <c r="EE157" s="137">
        <f>FC157 * EQ157</f>
        <v>0</v>
      </c>
      <c r="EF157" s="137">
        <f>FD157 * ER157</f>
        <v>0</v>
      </c>
      <c r="EG157" s="137">
        <f>FE157 * ES157</f>
        <v>0</v>
      </c>
      <c r="EH157" s="137">
        <f>FF157 * ET157</f>
        <v>0</v>
      </c>
      <c r="EI157" s="137">
        <f>FG157 * EU157</f>
        <v>0</v>
      </c>
      <c r="EJ157" s="137">
        <f>FH157 * EV157</f>
        <v>0</v>
      </c>
      <c r="EK157" s="137">
        <f>FI157 * EW157</f>
        <v>0</v>
      </c>
      <c r="EL157" s="137"/>
      <c r="EM157" s="137">
        <f>FJ157 * EY157</f>
        <v>0</v>
      </c>
      <c r="EN157" s="137">
        <f>FK157 * EZ157</f>
        <v>0</v>
      </c>
      <c r="EP157" s="64">
        <f t="shared" si="155"/>
        <v>298</v>
      </c>
      <c r="EQ157" s="131">
        <f>IFERROR('TLF GC - r0'!CQ157 / 'TLF GC - r0'!CP157, EQ158)</f>
        <v>0</v>
      </c>
      <c r="ER157" s="131">
        <f>IFERROR('TLF GC - r0'!CS157 / 'TLF GC - r0'!CR157, ER158)</f>
        <v>0</v>
      </c>
      <c r="ES157" s="131">
        <f>IFERROR('TLF GC - r0'!CU157 / 'TLF GC - r0'!CT157, ES158)</f>
        <v>0</v>
      </c>
      <c r="ET157" s="131">
        <f>IFERROR('TLF GC - r0'!CW157 / 'TLF GC - r0'!CV157, ET158)</f>
        <v>0</v>
      </c>
      <c r="EU157" s="131">
        <f>IFERROR('TLF GC - r0'!CY157 / 'TLF GC - r0'!CX157, EU158)</f>
        <v>0</v>
      </c>
      <c r="EV157" s="131">
        <f>IFERROR('TLF GC - r0'!DA157 / 'TLF GC - r0'!CZ157, EV158)</f>
        <v>0</v>
      </c>
      <c r="EW157" s="131">
        <f>IFERROR('TLF GC - r0'!DC157 / 'TLF GC - r0'!DB157, EW158)</f>
        <v>0</v>
      </c>
      <c r="EX157" s="131"/>
      <c r="EY157" s="131">
        <f>IFERROR('TLF GC - r0'!DE157 / 'TLF GC - r0'!DD157, EY158)</f>
        <v>0</v>
      </c>
      <c r="EZ157" s="131">
        <f>IFERROR('TLF GC - r0'!DG157 / 'TLF GC - r0'!DF157, EZ158)</f>
        <v>0</v>
      </c>
      <c r="FB157" s="132">
        <f>'FF - r0'!A157</f>
        <v>298</v>
      </c>
      <c r="FC157" s="130">
        <f>'FF - r0'!B157</f>
        <v>0</v>
      </c>
      <c r="FD157" s="130">
        <f>'FF - r0'!C157</f>
        <v>0</v>
      </c>
      <c r="FE157" s="130">
        <f>'FF - r0'!D157</f>
        <v>0</v>
      </c>
      <c r="FF157" s="130">
        <f>'FF - r0'!E157</f>
        <v>0</v>
      </c>
      <c r="FG157" s="130">
        <f>'FF - r0'!F157</f>
        <v>0</v>
      </c>
      <c r="FH157" s="130">
        <f>'FF - r0'!G157</f>
        <v>0</v>
      </c>
      <c r="FI157" s="130">
        <f>'FF - r0'!H157</f>
        <v>0</v>
      </c>
      <c r="FJ157" s="130">
        <f>'FF - r0'!I157</f>
        <v>0</v>
      </c>
      <c r="FK157" s="130">
        <f>'FF - r0'!J157</f>
        <v>0</v>
      </c>
      <c r="FL157" s="130">
        <f>'FF - r0'!K157</f>
        <v>8.4360000000000001E-4</v>
      </c>
    </row>
    <row r="158" spans="1:168" x14ac:dyDescent="0.45">
      <c r="A158" s="63">
        <f>$FB208</f>
        <v>400</v>
      </c>
      <c r="B158" s="137">
        <f>ROUND(DG208, 7)</f>
        <v>0</v>
      </c>
      <c r="C158" s="137">
        <f>ROUND(DH208, 7)</f>
        <v>0</v>
      </c>
      <c r="D158" s="137">
        <f>ROUND(DI208, 7)</f>
        <v>0</v>
      </c>
      <c r="E158" s="137">
        <f>ROUND(DJ208, 7)</f>
        <v>0</v>
      </c>
      <c r="F158" s="137">
        <f>ROUND(DK208, 7)</f>
        <v>0</v>
      </c>
      <c r="G158" s="137">
        <f>ROUND(DL208, 7)</f>
        <v>0</v>
      </c>
      <c r="H158" s="137">
        <f>ROUND(DM208, 7)</f>
        <v>0</v>
      </c>
      <c r="I158" s="138"/>
      <c r="J158" s="138">
        <f>ROUND(DO208, 7)</f>
        <v>400</v>
      </c>
      <c r="K158" s="138">
        <f>ROUND(DP208, 7)</f>
        <v>0</v>
      </c>
      <c r="BX158" s="64">
        <f>$FB158</f>
        <v>300</v>
      </c>
      <c r="BY158" s="122">
        <f>B158</f>
        <v>0</v>
      </c>
      <c r="BZ158" s="122">
        <f t="shared" si="159"/>
        <v>0</v>
      </c>
      <c r="CA158" s="122">
        <f t="shared" si="160"/>
        <v>0</v>
      </c>
      <c r="CB158" s="129">
        <f>C158</f>
        <v>0</v>
      </c>
      <c r="CC158" s="122">
        <f t="shared" si="161"/>
        <v>0</v>
      </c>
      <c r="CD158" s="122">
        <f t="shared" si="162"/>
        <v>0</v>
      </c>
      <c r="CE158" s="129">
        <f>D158</f>
        <v>0</v>
      </c>
      <c r="CF158" s="122">
        <f t="shared" si="163"/>
        <v>0</v>
      </c>
      <c r="CG158" s="122">
        <f t="shared" si="164"/>
        <v>0</v>
      </c>
      <c r="CH158" s="129">
        <f>E158</f>
        <v>0</v>
      </c>
      <c r="CI158" s="122">
        <f t="shared" si="165"/>
        <v>0</v>
      </c>
      <c r="CJ158" s="122">
        <f t="shared" si="166"/>
        <v>0</v>
      </c>
      <c r="CK158" s="129">
        <f>F158</f>
        <v>0</v>
      </c>
      <c r="CL158" s="122">
        <f t="shared" si="167"/>
        <v>0</v>
      </c>
      <c r="CM158" s="122">
        <f t="shared" si="168"/>
        <v>0</v>
      </c>
      <c r="CN158" s="129">
        <f>G158</f>
        <v>0</v>
      </c>
      <c r="CO158" s="122">
        <f t="shared" si="169"/>
        <v>0</v>
      </c>
      <c r="CP158" s="122">
        <f t="shared" si="170"/>
        <v>0</v>
      </c>
      <c r="CQ158" s="129">
        <f>H158</f>
        <v>0</v>
      </c>
      <c r="CR158" s="122">
        <f t="shared" si="171"/>
        <v>0</v>
      </c>
      <c r="CS158" s="122">
        <f t="shared" si="172"/>
        <v>0</v>
      </c>
      <c r="CT158" s="141">
        <f>J158</f>
        <v>400</v>
      </c>
      <c r="CU158" s="122">
        <f t="shared" si="156"/>
        <v>0</v>
      </c>
      <c r="CV158" s="122">
        <f t="shared" si="157"/>
        <v>0</v>
      </c>
      <c r="CW158" s="141">
        <f>K158</f>
        <v>0</v>
      </c>
      <c r="CX158" s="122">
        <f>B158</f>
        <v>0</v>
      </c>
      <c r="CY158" s="122">
        <f t="shared" si="158"/>
        <v>8.1450000000000001E-4</v>
      </c>
      <c r="DF158" s="64">
        <f t="shared" si="143"/>
        <v>300</v>
      </c>
      <c r="DG158" s="137">
        <f t="shared" si="144"/>
        <v>0</v>
      </c>
      <c r="DH158" s="137">
        <f t="shared" si="145"/>
        <v>0</v>
      </c>
      <c r="DI158" s="137">
        <f t="shared" si="146"/>
        <v>0</v>
      </c>
      <c r="DJ158" s="137">
        <f t="shared" si="147"/>
        <v>0</v>
      </c>
      <c r="DK158" s="137">
        <f t="shared" si="148"/>
        <v>0</v>
      </c>
      <c r="DL158" s="137">
        <f t="shared" si="149"/>
        <v>0</v>
      </c>
      <c r="DM158" s="137">
        <f t="shared" si="150"/>
        <v>0</v>
      </c>
      <c r="DN158" s="137"/>
      <c r="DO158" s="137">
        <f t="shared" si="151"/>
        <v>0</v>
      </c>
      <c r="DP158" s="137">
        <f t="shared" si="152"/>
        <v>0</v>
      </c>
      <c r="DQ158" s="32"/>
      <c r="DR158" s="64">
        <f t="shared" si="153"/>
        <v>300</v>
      </c>
      <c r="DS158" s="137">
        <f t="shared" si="173"/>
        <v>0</v>
      </c>
      <c r="DT158" s="137">
        <f t="shared" si="174"/>
        <v>0</v>
      </c>
      <c r="DU158" s="137">
        <f t="shared" si="175"/>
        <v>0</v>
      </c>
      <c r="DV158" s="137">
        <f t="shared" si="176"/>
        <v>0</v>
      </c>
      <c r="DW158" s="137">
        <f t="shared" si="177"/>
        <v>0</v>
      </c>
      <c r="DX158" s="137">
        <f t="shared" si="178"/>
        <v>0</v>
      </c>
      <c r="DY158" s="137">
        <f t="shared" si="179"/>
        <v>0</v>
      </c>
      <c r="DZ158" s="137"/>
      <c r="EA158" s="137">
        <f t="shared" si="180"/>
        <v>0</v>
      </c>
      <c r="EB158" s="137">
        <f t="shared" si="181"/>
        <v>0</v>
      </c>
      <c r="ED158" s="64"/>
      <c r="EE158" s="137">
        <f>FC158 * EQ158</f>
        <v>0</v>
      </c>
      <c r="EF158" s="137">
        <f>FD158 * ER158</f>
        <v>0</v>
      </c>
      <c r="EG158" s="137">
        <f>FE158 * ES158</f>
        <v>0</v>
      </c>
      <c r="EH158" s="137">
        <f>FF158 * ET158</f>
        <v>0</v>
      </c>
      <c r="EI158" s="137">
        <f>FG158 * EU158</f>
        <v>0</v>
      </c>
      <c r="EJ158" s="137">
        <f>FH158 * EV158</f>
        <v>0</v>
      </c>
      <c r="EK158" s="137">
        <f>FI158 * EW158</f>
        <v>0</v>
      </c>
      <c r="EL158" s="137"/>
      <c r="EM158" s="137">
        <f>FJ158 * EY158</f>
        <v>0</v>
      </c>
      <c r="EN158" s="137">
        <f>FK158 * EZ158</f>
        <v>0</v>
      </c>
      <c r="EP158" s="64">
        <f t="shared" si="155"/>
        <v>300</v>
      </c>
      <c r="EQ158" s="131">
        <f>IFERROR('TLF GC - r0'!CQ158 / 'TLF GC - r0'!CP158, EQ159)</f>
        <v>0</v>
      </c>
      <c r="ER158" s="131">
        <f>IFERROR('TLF GC - r0'!CS158 / 'TLF GC - r0'!CR158, ER159)</f>
        <v>0</v>
      </c>
      <c r="ES158" s="131">
        <f>IFERROR('TLF GC - r0'!CU158 / 'TLF GC - r0'!CT158, ES159)</f>
        <v>0</v>
      </c>
      <c r="ET158" s="131">
        <f>IFERROR('TLF GC - r0'!CW158 / 'TLF GC - r0'!CV158, ET159)</f>
        <v>0</v>
      </c>
      <c r="EU158" s="131">
        <f>IFERROR('TLF GC - r0'!CY158 / 'TLF GC - r0'!CX158, EU159)</f>
        <v>0</v>
      </c>
      <c r="EV158" s="131">
        <f>IFERROR('TLF GC - r0'!DA158 / 'TLF GC - r0'!CZ158, EV159)</f>
        <v>0</v>
      </c>
      <c r="EW158" s="131">
        <f>IFERROR('TLF GC - r0'!DC158 / 'TLF GC - r0'!DB158, EW159)</f>
        <v>0</v>
      </c>
      <c r="EX158" s="131"/>
      <c r="EY158" s="131">
        <f>IFERROR('TLF GC - r0'!DE158 / 'TLF GC - r0'!DD158, EY159)</f>
        <v>0</v>
      </c>
      <c r="EZ158" s="131">
        <f>IFERROR('TLF GC - r0'!DG158 / 'TLF GC - r0'!DF158, EZ159)</f>
        <v>0</v>
      </c>
      <c r="FB158" s="132">
        <f>'FF - r0'!A158</f>
        <v>300</v>
      </c>
      <c r="FC158" s="130">
        <f>'FF - r0'!B158</f>
        <v>0</v>
      </c>
      <c r="FD158" s="130">
        <f>'FF - r0'!C158</f>
        <v>0</v>
      </c>
      <c r="FE158" s="130">
        <f>'FF - r0'!D158</f>
        <v>0</v>
      </c>
      <c r="FF158" s="130">
        <f>'FF - r0'!E158</f>
        <v>0</v>
      </c>
      <c r="FG158" s="130">
        <f>'FF - r0'!F158</f>
        <v>0</v>
      </c>
      <c r="FH158" s="130">
        <f>'FF - r0'!G158</f>
        <v>0</v>
      </c>
      <c r="FI158" s="130">
        <f>'FF - r0'!H158</f>
        <v>0</v>
      </c>
      <c r="FJ158" s="130">
        <f>'FF - r0'!I158</f>
        <v>0</v>
      </c>
      <c r="FK158" s="130">
        <f>'FF - r0'!J158</f>
        <v>0</v>
      </c>
      <c r="FL158" s="130">
        <f>'FF - r0'!K158</f>
        <v>8.1450000000000001E-4</v>
      </c>
    </row>
    <row r="159" spans="1:168" x14ac:dyDescent="0.45">
      <c r="BX159" s="64">
        <f>$FB159</f>
        <v>302</v>
      </c>
      <c r="BY159" s="122">
        <f>B159</f>
        <v>0</v>
      </c>
      <c r="BZ159" s="122">
        <f t="shared" si="159"/>
        <v>0</v>
      </c>
      <c r="CA159" s="122">
        <f t="shared" si="160"/>
        <v>0</v>
      </c>
      <c r="CB159" s="129">
        <f>C159</f>
        <v>0</v>
      </c>
      <c r="CC159" s="122">
        <f t="shared" si="161"/>
        <v>0</v>
      </c>
      <c r="CD159" s="122">
        <f t="shared" si="162"/>
        <v>0</v>
      </c>
      <c r="CE159" s="129">
        <f>D159</f>
        <v>0</v>
      </c>
      <c r="CF159" s="122">
        <f t="shared" si="163"/>
        <v>0</v>
      </c>
      <c r="CG159" s="122">
        <f t="shared" si="164"/>
        <v>0</v>
      </c>
      <c r="CH159" s="129">
        <f>E159</f>
        <v>0</v>
      </c>
      <c r="CI159" s="122">
        <f t="shared" si="165"/>
        <v>0</v>
      </c>
      <c r="CJ159" s="122">
        <f t="shared" si="166"/>
        <v>0</v>
      </c>
      <c r="CK159" s="129">
        <f>F159</f>
        <v>0</v>
      </c>
      <c r="CL159" s="122">
        <f t="shared" si="167"/>
        <v>0</v>
      </c>
      <c r="CM159" s="122">
        <f t="shared" si="168"/>
        <v>0</v>
      </c>
      <c r="CN159" s="129">
        <f>G159</f>
        <v>0</v>
      </c>
      <c r="CO159" s="122">
        <f t="shared" si="169"/>
        <v>0</v>
      </c>
      <c r="CP159" s="122">
        <f t="shared" si="170"/>
        <v>0</v>
      </c>
      <c r="CQ159" s="129">
        <f>H159</f>
        <v>0</v>
      </c>
      <c r="CR159" s="122">
        <f t="shared" si="171"/>
        <v>0</v>
      </c>
      <c r="CS159" s="122">
        <f t="shared" si="172"/>
        <v>0</v>
      </c>
      <c r="CT159" s="141">
        <f>J159</f>
        <v>0</v>
      </c>
      <c r="CU159" s="122">
        <f t="shared" si="156"/>
        <v>0</v>
      </c>
      <c r="CV159" s="122">
        <f t="shared" si="157"/>
        <v>0</v>
      </c>
      <c r="CW159" s="141">
        <f>K159</f>
        <v>0</v>
      </c>
      <c r="CX159" s="122">
        <f>B159</f>
        <v>0</v>
      </c>
      <c r="CY159" s="122">
        <f t="shared" si="158"/>
        <v>7.8540000000000001E-4</v>
      </c>
      <c r="DF159" s="64">
        <f t="shared" si="143"/>
        <v>302</v>
      </c>
      <c r="DG159" s="137">
        <f t="shared" si="144"/>
        <v>0</v>
      </c>
      <c r="DH159" s="137">
        <f t="shared" si="145"/>
        <v>0</v>
      </c>
      <c r="DI159" s="137">
        <f t="shared" si="146"/>
        <v>0</v>
      </c>
      <c r="DJ159" s="137">
        <f t="shared" si="147"/>
        <v>0</v>
      </c>
      <c r="DK159" s="137">
        <f t="shared" si="148"/>
        <v>0</v>
      </c>
      <c r="DL159" s="137">
        <f t="shared" si="149"/>
        <v>0</v>
      </c>
      <c r="DM159" s="137">
        <f t="shared" si="150"/>
        <v>0</v>
      </c>
      <c r="DN159" s="137"/>
      <c r="DO159" s="137">
        <f t="shared" si="151"/>
        <v>0</v>
      </c>
      <c r="DP159" s="137">
        <f t="shared" si="152"/>
        <v>0</v>
      </c>
      <c r="DQ159" s="32"/>
      <c r="DR159" s="64">
        <f t="shared" si="153"/>
        <v>302</v>
      </c>
      <c r="DS159" s="137">
        <f t="shared" si="173"/>
        <v>0</v>
      </c>
      <c r="DT159" s="137">
        <f t="shared" si="174"/>
        <v>0</v>
      </c>
      <c r="DU159" s="137">
        <f t="shared" si="175"/>
        <v>0</v>
      </c>
      <c r="DV159" s="137">
        <f t="shared" si="176"/>
        <v>0</v>
      </c>
      <c r="DW159" s="137">
        <f t="shared" si="177"/>
        <v>0</v>
      </c>
      <c r="DX159" s="137">
        <f t="shared" si="178"/>
        <v>0</v>
      </c>
      <c r="DY159" s="137">
        <f t="shared" si="179"/>
        <v>0</v>
      </c>
      <c r="DZ159" s="137"/>
      <c r="EA159" s="137">
        <f t="shared" si="180"/>
        <v>0</v>
      </c>
      <c r="EB159" s="137">
        <f t="shared" si="181"/>
        <v>0</v>
      </c>
      <c r="ED159" s="64"/>
      <c r="EE159" s="137">
        <f>FC159 * EQ159</f>
        <v>0</v>
      </c>
      <c r="EF159" s="137">
        <f>FD159 * ER159</f>
        <v>0</v>
      </c>
      <c r="EG159" s="137">
        <f>FE159 * ES159</f>
        <v>0</v>
      </c>
      <c r="EH159" s="137">
        <f>FF159 * ET159</f>
        <v>0</v>
      </c>
      <c r="EI159" s="137">
        <f>FG159 * EU159</f>
        <v>0</v>
      </c>
      <c r="EJ159" s="137">
        <f>FH159 * EV159</f>
        <v>0</v>
      </c>
      <c r="EK159" s="137">
        <f>FI159 * EW159</f>
        <v>0</v>
      </c>
      <c r="EL159" s="137"/>
      <c r="EM159" s="137">
        <f>FJ159 * EY159</f>
        <v>0</v>
      </c>
      <c r="EN159" s="137">
        <f>FK159 * EZ159</f>
        <v>0</v>
      </c>
      <c r="EP159" s="64">
        <f t="shared" si="155"/>
        <v>302</v>
      </c>
      <c r="EQ159" s="131">
        <f>IFERROR('TLF GC - r0'!CQ159 / 'TLF GC - r0'!CP159, EQ160)</f>
        <v>0</v>
      </c>
      <c r="ER159" s="131">
        <f>IFERROR('TLF GC - r0'!CS159 / 'TLF GC - r0'!CR159, ER160)</f>
        <v>0</v>
      </c>
      <c r="ES159" s="131">
        <f>IFERROR('TLF GC - r0'!CU159 / 'TLF GC - r0'!CT159, ES160)</f>
        <v>0</v>
      </c>
      <c r="ET159" s="131">
        <f>IFERROR('TLF GC - r0'!CW159 / 'TLF GC - r0'!CV159, ET160)</f>
        <v>0</v>
      </c>
      <c r="EU159" s="131">
        <f>IFERROR('TLF GC - r0'!CY159 / 'TLF GC - r0'!CX159, EU160)</f>
        <v>0</v>
      </c>
      <c r="EV159" s="131">
        <f>IFERROR('TLF GC - r0'!DA159 / 'TLF GC - r0'!CZ159, EV160)</f>
        <v>0</v>
      </c>
      <c r="EW159" s="131">
        <f>IFERROR('TLF GC - r0'!DC159 / 'TLF GC - r0'!DB159, EW160)</f>
        <v>0</v>
      </c>
      <c r="EX159" s="131"/>
      <c r="EY159" s="131">
        <f>IFERROR('TLF GC - r0'!DE159 / 'TLF GC - r0'!DD159, EY160)</f>
        <v>0</v>
      </c>
      <c r="EZ159" s="131">
        <f>IFERROR('TLF GC - r0'!DG159 / 'TLF GC - r0'!DF159, EZ160)</f>
        <v>0</v>
      </c>
      <c r="FB159" s="132">
        <f>'FF - r0'!A159</f>
        <v>302</v>
      </c>
      <c r="FC159" s="130">
        <f>'FF - r0'!B159</f>
        <v>0</v>
      </c>
      <c r="FD159" s="130">
        <f>'FF - r0'!C159</f>
        <v>0</v>
      </c>
      <c r="FE159" s="130">
        <f>'FF - r0'!D159</f>
        <v>0</v>
      </c>
      <c r="FF159" s="130">
        <f>'FF - r0'!E159</f>
        <v>0</v>
      </c>
      <c r="FG159" s="130">
        <f>'FF - r0'!F159</f>
        <v>0</v>
      </c>
      <c r="FH159" s="130">
        <f>'FF - r0'!G159</f>
        <v>0</v>
      </c>
      <c r="FI159" s="130">
        <f>'FF - r0'!H159</f>
        <v>0</v>
      </c>
      <c r="FJ159" s="130">
        <f>'FF - r0'!I159</f>
        <v>0</v>
      </c>
      <c r="FK159" s="130">
        <f>'FF - r0'!J159</f>
        <v>0</v>
      </c>
      <c r="FL159" s="130">
        <f>'FF - r0'!K159</f>
        <v>7.8540000000000001E-4</v>
      </c>
    </row>
    <row r="160" spans="1:168" x14ac:dyDescent="0.45">
      <c r="BX160" s="64">
        <f>$FB160</f>
        <v>304</v>
      </c>
      <c r="BY160" s="122">
        <f>B160</f>
        <v>0</v>
      </c>
      <c r="BZ160" s="122">
        <f t="shared" si="159"/>
        <v>0</v>
      </c>
      <c r="CA160" s="122">
        <f t="shared" si="160"/>
        <v>0</v>
      </c>
      <c r="CB160" s="129">
        <f>C160</f>
        <v>0</v>
      </c>
      <c r="CC160" s="122">
        <f t="shared" si="161"/>
        <v>0</v>
      </c>
      <c r="CD160" s="122">
        <f t="shared" si="162"/>
        <v>0</v>
      </c>
      <c r="CE160" s="129">
        <f>D160</f>
        <v>0</v>
      </c>
      <c r="CF160" s="122">
        <f t="shared" si="163"/>
        <v>0</v>
      </c>
      <c r="CG160" s="122">
        <f t="shared" si="164"/>
        <v>0</v>
      </c>
      <c r="CH160" s="129">
        <f>E160</f>
        <v>0</v>
      </c>
      <c r="CI160" s="122">
        <f t="shared" si="165"/>
        <v>0</v>
      </c>
      <c r="CJ160" s="122">
        <f t="shared" si="166"/>
        <v>0</v>
      </c>
      <c r="CK160" s="129">
        <f>F160</f>
        <v>0</v>
      </c>
      <c r="CL160" s="122">
        <f t="shared" si="167"/>
        <v>0</v>
      </c>
      <c r="CM160" s="122">
        <f t="shared" si="168"/>
        <v>0</v>
      </c>
      <c r="CN160" s="129">
        <f>G160</f>
        <v>0</v>
      </c>
      <c r="CO160" s="122">
        <f t="shared" si="169"/>
        <v>0</v>
      </c>
      <c r="CP160" s="122">
        <f t="shared" si="170"/>
        <v>0</v>
      </c>
      <c r="CQ160" s="129">
        <f>H160</f>
        <v>0</v>
      </c>
      <c r="CR160" s="122">
        <f t="shared" si="171"/>
        <v>0</v>
      </c>
      <c r="CS160" s="122">
        <f t="shared" si="172"/>
        <v>0</v>
      </c>
      <c r="CT160" s="141">
        <f>J160</f>
        <v>0</v>
      </c>
      <c r="CU160" s="122">
        <f t="shared" si="156"/>
        <v>0</v>
      </c>
      <c r="CV160" s="122">
        <f t="shared" si="157"/>
        <v>0</v>
      </c>
      <c r="CW160" s="141">
        <f>K160</f>
        <v>0</v>
      </c>
      <c r="CX160" s="122">
        <f>B160</f>
        <v>0</v>
      </c>
      <c r="CY160" s="122">
        <f t="shared" si="158"/>
        <v>7.5630000000000001E-4</v>
      </c>
      <c r="DF160" s="64">
        <f t="shared" si="143"/>
        <v>304</v>
      </c>
      <c r="DG160" s="137">
        <f t="shared" si="144"/>
        <v>0</v>
      </c>
      <c r="DH160" s="137">
        <f t="shared" si="145"/>
        <v>0</v>
      </c>
      <c r="DI160" s="137">
        <f t="shared" si="146"/>
        <v>0</v>
      </c>
      <c r="DJ160" s="137">
        <f t="shared" si="147"/>
        <v>0</v>
      </c>
      <c r="DK160" s="137">
        <f t="shared" si="148"/>
        <v>0</v>
      </c>
      <c r="DL160" s="137">
        <f t="shared" si="149"/>
        <v>0</v>
      </c>
      <c r="DM160" s="137">
        <f t="shared" si="150"/>
        <v>0</v>
      </c>
      <c r="DN160" s="137"/>
      <c r="DO160" s="137">
        <f t="shared" si="151"/>
        <v>0</v>
      </c>
      <c r="DP160" s="137">
        <f t="shared" si="152"/>
        <v>0</v>
      </c>
      <c r="DQ160" s="32"/>
      <c r="DR160" s="64">
        <f t="shared" si="153"/>
        <v>304</v>
      </c>
      <c r="DS160" s="137">
        <f t="shared" si="173"/>
        <v>0</v>
      </c>
      <c r="DT160" s="137">
        <f t="shared" si="174"/>
        <v>0</v>
      </c>
      <c r="DU160" s="137">
        <f t="shared" si="175"/>
        <v>0</v>
      </c>
      <c r="DV160" s="137">
        <f t="shared" si="176"/>
        <v>0</v>
      </c>
      <c r="DW160" s="137">
        <f t="shared" si="177"/>
        <v>0</v>
      </c>
      <c r="DX160" s="137">
        <f t="shared" si="178"/>
        <v>0</v>
      </c>
      <c r="DY160" s="137">
        <f t="shared" si="179"/>
        <v>0</v>
      </c>
      <c r="DZ160" s="137"/>
      <c r="EA160" s="137">
        <f t="shared" si="180"/>
        <v>0</v>
      </c>
      <c r="EB160" s="137">
        <f t="shared" si="181"/>
        <v>0</v>
      </c>
      <c r="ED160" s="64"/>
      <c r="EE160" s="137">
        <f>FC160 * EQ160</f>
        <v>0</v>
      </c>
      <c r="EF160" s="137">
        <f>FD160 * ER160</f>
        <v>0</v>
      </c>
      <c r="EG160" s="137">
        <f>FE160 * ES160</f>
        <v>0</v>
      </c>
      <c r="EH160" s="137">
        <f>FF160 * ET160</f>
        <v>0</v>
      </c>
      <c r="EI160" s="137">
        <f>FG160 * EU160</f>
        <v>0</v>
      </c>
      <c r="EJ160" s="137">
        <f>FH160 * EV160</f>
        <v>0</v>
      </c>
      <c r="EK160" s="137">
        <f>FI160 * EW160</f>
        <v>0</v>
      </c>
      <c r="EL160" s="137"/>
      <c r="EM160" s="137">
        <f>FJ160 * EY160</f>
        <v>0</v>
      </c>
      <c r="EN160" s="137">
        <f>FK160 * EZ160</f>
        <v>0</v>
      </c>
      <c r="EP160" s="64">
        <f t="shared" si="155"/>
        <v>304</v>
      </c>
      <c r="EQ160" s="131">
        <f>IFERROR('TLF GC - r0'!CQ160 / 'TLF GC - r0'!CP160, EQ161)</f>
        <v>0</v>
      </c>
      <c r="ER160" s="131">
        <f>IFERROR('TLF GC - r0'!CS160 / 'TLF GC - r0'!CR160, ER161)</f>
        <v>0</v>
      </c>
      <c r="ES160" s="131">
        <f>IFERROR('TLF GC - r0'!CU160 / 'TLF GC - r0'!CT160, ES161)</f>
        <v>0</v>
      </c>
      <c r="ET160" s="131">
        <f>IFERROR('TLF GC - r0'!CW160 / 'TLF GC - r0'!CV160, ET161)</f>
        <v>0</v>
      </c>
      <c r="EU160" s="131">
        <f>IFERROR('TLF GC - r0'!CY160 / 'TLF GC - r0'!CX160, EU161)</f>
        <v>0</v>
      </c>
      <c r="EV160" s="131">
        <f>IFERROR('TLF GC - r0'!DA160 / 'TLF GC - r0'!CZ160, EV161)</f>
        <v>0</v>
      </c>
      <c r="EW160" s="131">
        <f>IFERROR('TLF GC - r0'!DC160 / 'TLF GC - r0'!DB160, EW161)</f>
        <v>0</v>
      </c>
      <c r="EX160" s="131"/>
      <c r="EY160" s="131">
        <f>IFERROR('TLF GC - r0'!DE160 / 'TLF GC - r0'!DD160, EY161)</f>
        <v>0</v>
      </c>
      <c r="EZ160" s="131">
        <f>IFERROR('TLF GC - r0'!DG160 / 'TLF GC - r0'!DF160, EZ161)</f>
        <v>0</v>
      </c>
      <c r="FB160" s="132">
        <f>'FF - r0'!A160</f>
        <v>304</v>
      </c>
      <c r="FC160" s="130">
        <f>'FF - r0'!B160</f>
        <v>0</v>
      </c>
      <c r="FD160" s="130">
        <f>'FF - r0'!C160</f>
        <v>0</v>
      </c>
      <c r="FE160" s="130">
        <f>'FF - r0'!D160</f>
        <v>0</v>
      </c>
      <c r="FF160" s="130">
        <f>'FF - r0'!E160</f>
        <v>0</v>
      </c>
      <c r="FG160" s="130">
        <f>'FF - r0'!F160</f>
        <v>0</v>
      </c>
      <c r="FH160" s="130">
        <f>'FF - r0'!G160</f>
        <v>0</v>
      </c>
      <c r="FI160" s="130">
        <f>'FF - r0'!H160</f>
        <v>0</v>
      </c>
      <c r="FJ160" s="130">
        <f>'FF - r0'!I160</f>
        <v>0</v>
      </c>
      <c r="FK160" s="130">
        <f>'FF - r0'!J160</f>
        <v>0</v>
      </c>
      <c r="FL160" s="130">
        <f>'FF - r0'!K160</f>
        <v>7.5630000000000001E-4</v>
      </c>
    </row>
    <row r="161" spans="76:168" x14ac:dyDescent="0.45">
      <c r="BX161" s="64">
        <f>$FB161</f>
        <v>306</v>
      </c>
      <c r="BY161" s="122">
        <f>B161</f>
        <v>0</v>
      </c>
      <c r="BZ161" s="122">
        <f t="shared" si="159"/>
        <v>0</v>
      </c>
      <c r="CA161" s="122">
        <f t="shared" si="160"/>
        <v>0</v>
      </c>
      <c r="CB161" s="129">
        <f>C161</f>
        <v>0</v>
      </c>
      <c r="CC161" s="122">
        <f t="shared" si="161"/>
        <v>0</v>
      </c>
      <c r="CD161" s="122">
        <f t="shared" si="162"/>
        <v>0</v>
      </c>
      <c r="CE161" s="129">
        <f>D161</f>
        <v>0</v>
      </c>
      <c r="CF161" s="122">
        <f t="shared" si="163"/>
        <v>0</v>
      </c>
      <c r="CG161" s="122">
        <f t="shared" si="164"/>
        <v>0</v>
      </c>
      <c r="CH161" s="129">
        <f>E161</f>
        <v>0</v>
      </c>
      <c r="CI161" s="122">
        <f t="shared" si="165"/>
        <v>0</v>
      </c>
      <c r="CJ161" s="122">
        <f t="shared" si="166"/>
        <v>0</v>
      </c>
      <c r="CK161" s="129">
        <f>F161</f>
        <v>0</v>
      </c>
      <c r="CL161" s="122">
        <f t="shared" si="167"/>
        <v>0</v>
      </c>
      <c r="CM161" s="122">
        <f t="shared" si="168"/>
        <v>0</v>
      </c>
      <c r="CN161" s="129">
        <f>G161</f>
        <v>0</v>
      </c>
      <c r="CO161" s="122">
        <f t="shared" si="169"/>
        <v>0</v>
      </c>
      <c r="CP161" s="122">
        <f t="shared" si="170"/>
        <v>0</v>
      </c>
      <c r="CQ161" s="129">
        <f>H161</f>
        <v>0</v>
      </c>
      <c r="CR161" s="122">
        <f t="shared" si="171"/>
        <v>0</v>
      </c>
      <c r="CS161" s="122">
        <f t="shared" si="172"/>
        <v>0</v>
      </c>
      <c r="CT161" s="141">
        <f>J161</f>
        <v>0</v>
      </c>
      <c r="CU161" s="122">
        <f t="shared" si="156"/>
        <v>0</v>
      </c>
      <c r="CV161" s="122">
        <f t="shared" si="157"/>
        <v>0</v>
      </c>
      <c r="CW161" s="141">
        <f>K161</f>
        <v>0</v>
      </c>
      <c r="CX161" s="122">
        <f>B161</f>
        <v>0</v>
      </c>
      <c r="CY161" s="122">
        <f t="shared" si="158"/>
        <v>7.272E-4</v>
      </c>
      <c r="DF161" s="64">
        <f t="shared" si="143"/>
        <v>306</v>
      </c>
      <c r="DG161" s="137">
        <f t="shared" si="144"/>
        <v>0</v>
      </c>
      <c r="DH161" s="137">
        <f t="shared" si="145"/>
        <v>0</v>
      </c>
      <c r="DI161" s="137">
        <f t="shared" si="146"/>
        <v>0</v>
      </c>
      <c r="DJ161" s="137">
        <f t="shared" si="147"/>
        <v>0</v>
      </c>
      <c r="DK161" s="137">
        <f t="shared" si="148"/>
        <v>0</v>
      </c>
      <c r="DL161" s="137">
        <f t="shared" si="149"/>
        <v>0</v>
      </c>
      <c r="DM161" s="137">
        <f t="shared" si="150"/>
        <v>0</v>
      </c>
      <c r="DN161" s="137"/>
      <c r="DO161" s="137">
        <f t="shared" si="151"/>
        <v>0</v>
      </c>
      <c r="DP161" s="137">
        <f t="shared" si="152"/>
        <v>0</v>
      </c>
      <c r="DQ161" s="32"/>
      <c r="DR161" s="64">
        <f t="shared" si="153"/>
        <v>306</v>
      </c>
      <c r="DS161" s="137">
        <f t="shared" si="173"/>
        <v>0</v>
      </c>
      <c r="DT161" s="137">
        <f t="shared" si="174"/>
        <v>0</v>
      </c>
      <c r="DU161" s="137">
        <f t="shared" si="175"/>
        <v>0</v>
      </c>
      <c r="DV161" s="137">
        <f t="shared" si="176"/>
        <v>0</v>
      </c>
      <c r="DW161" s="137">
        <f t="shared" si="177"/>
        <v>0</v>
      </c>
      <c r="DX161" s="137">
        <f t="shared" si="178"/>
        <v>0</v>
      </c>
      <c r="DY161" s="137">
        <f t="shared" si="179"/>
        <v>0</v>
      </c>
      <c r="DZ161" s="137"/>
      <c r="EA161" s="137">
        <f t="shared" si="180"/>
        <v>0</v>
      </c>
      <c r="EB161" s="137">
        <f t="shared" si="181"/>
        <v>0</v>
      </c>
      <c r="ED161" s="64"/>
      <c r="EE161" s="137">
        <f>FC161 * EQ161</f>
        <v>0</v>
      </c>
      <c r="EF161" s="137">
        <f>FD161 * ER161</f>
        <v>0</v>
      </c>
      <c r="EG161" s="137">
        <f>FE161 * ES161</f>
        <v>0</v>
      </c>
      <c r="EH161" s="137">
        <f>FF161 * ET161</f>
        <v>0</v>
      </c>
      <c r="EI161" s="137">
        <f>FG161 * EU161</f>
        <v>0</v>
      </c>
      <c r="EJ161" s="137">
        <f>FH161 * EV161</f>
        <v>0</v>
      </c>
      <c r="EK161" s="137">
        <f>FI161 * EW161</f>
        <v>0</v>
      </c>
      <c r="EL161" s="137"/>
      <c r="EM161" s="137">
        <f>FJ161 * EY161</f>
        <v>0</v>
      </c>
      <c r="EN161" s="137">
        <f>FK161 * EZ161</f>
        <v>0</v>
      </c>
      <c r="EP161" s="64">
        <f t="shared" si="155"/>
        <v>306</v>
      </c>
      <c r="EQ161" s="131">
        <f>IFERROR('TLF GC - r0'!CQ161 / 'TLF GC - r0'!CP161, EQ162)</f>
        <v>0</v>
      </c>
      <c r="ER161" s="131">
        <f>IFERROR('TLF GC - r0'!CS161 / 'TLF GC - r0'!CR161, ER162)</f>
        <v>0</v>
      </c>
      <c r="ES161" s="131">
        <f>IFERROR('TLF GC - r0'!CU161 / 'TLF GC - r0'!CT161, ES162)</f>
        <v>0</v>
      </c>
      <c r="ET161" s="131">
        <f>IFERROR('TLF GC - r0'!CW161 / 'TLF GC - r0'!CV161, ET162)</f>
        <v>0</v>
      </c>
      <c r="EU161" s="131">
        <f>IFERROR('TLF GC - r0'!CY161 / 'TLF GC - r0'!CX161, EU162)</f>
        <v>0</v>
      </c>
      <c r="EV161" s="131">
        <f>IFERROR('TLF GC - r0'!DA161 / 'TLF GC - r0'!CZ161, EV162)</f>
        <v>0</v>
      </c>
      <c r="EW161" s="131">
        <f>IFERROR('TLF GC - r0'!DC161 / 'TLF GC - r0'!DB161, EW162)</f>
        <v>0</v>
      </c>
      <c r="EX161" s="131"/>
      <c r="EY161" s="131">
        <f>IFERROR('TLF GC - r0'!DE161 / 'TLF GC - r0'!DD161, EY162)</f>
        <v>0</v>
      </c>
      <c r="EZ161" s="131">
        <f>IFERROR('TLF GC - r0'!DG161 / 'TLF GC - r0'!DF161, EZ162)</f>
        <v>0</v>
      </c>
      <c r="FB161" s="132">
        <f>'FF - r0'!A161</f>
        <v>306</v>
      </c>
      <c r="FC161" s="130">
        <f>'FF - r0'!B161</f>
        <v>0</v>
      </c>
      <c r="FD161" s="130">
        <f>'FF - r0'!C161</f>
        <v>0</v>
      </c>
      <c r="FE161" s="130">
        <f>'FF - r0'!D161</f>
        <v>0</v>
      </c>
      <c r="FF161" s="130">
        <f>'FF - r0'!E161</f>
        <v>0</v>
      </c>
      <c r="FG161" s="130">
        <f>'FF - r0'!F161</f>
        <v>0</v>
      </c>
      <c r="FH161" s="130">
        <f>'FF - r0'!G161</f>
        <v>0</v>
      </c>
      <c r="FI161" s="130">
        <f>'FF - r0'!H161</f>
        <v>0</v>
      </c>
      <c r="FJ161" s="130">
        <f>'FF - r0'!I161</f>
        <v>0</v>
      </c>
      <c r="FK161" s="130">
        <f>'FF - r0'!J161</f>
        <v>0</v>
      </c>
      <c r="FL161" s="130">
        <f>'FF - r0'!K161</f>
        <v>7.272E-4</v>
      </c>
    </row>
    <row r="162" spans="76:168" x14ac:dyDescent="0.45">
      <c r="BX162" s="64">
        <f>$FB162</f>
        <v>308</v>
      </c>
      <c r="BY162" s="122">
        <f>B162</f>
        <v>0</v>
      </c>
      <c r="BZ162" s="122">
        <f t="shared" si="159"/>
        <v>0</v>
      </c>
      <c r="CA162" s="122">
        <f t="shared" si="160"/>
        <v>0</v>
      </c>
      <c r="CB162" s="129">
        <f>C162</f>
        <v>0</v>
      </c>
      <c r="CC162" s="122">
        <f t="shared" si="161"/>
        <v>0</v>
      </c>
      <c r="CD162" s="122">
        <f t="shared" si="162"/>
        <v>0</v>
      </c>
      <c r="CE162" s="129">
        <f>D162</f>
        <v>0</v>
      </c>
      <c r="CF162" s="122">
        <f t="shared" si="163"/>
        <v>0</v>
      </c>
      <c r="CG162" s="122">
        <f t="shared" si="164"/>
        <v>0</v>
      </c>
      <c r="CH162" s="129">
        <f>E162</f>
        <v>0</v>
      </c>
      <c r="CI162" s="122">
        <f t="shared" si="165"/>
        <v>0</v>
      </c>
      <c r="CJ162" s="122">
        <f t="shared" si="166"/>
        <v>0</v>
      </c>
      <c r="CK162" s="129">
        <f>F162</f>
        <v>0</v>
      </c>
      <c r="CL162" s="122">
        <f t="shared" si="167"/>
        <v>0</v>
      </c>
      <c r="CM162" s="122">
        <f t="shared" si="168"/>
        <v>0</v>
      </c>
      <c r="CN162" s="129">
        <f>G162</f>
        <v>0</v>
      </c>
      <c r="CO162" s="122">
        <f t="shared" si="169"/>
        <v>0</v>
      </c>
      <c r="CP162" s="122">
        <f t="shared" si="170"/>
        <v>0</v>
      </c>
      <c r="CQ162" s="129">
        <f>H162</f>
        <v>0</v>
      </c>
      <c r="CR162" s="122">
        <f t="shared" si="171"/>
        <v>0</v>
      </c>
      <c r="CS162" s="122">
        <f t="shared" si="172"/>
        <v>0</v>
      </c>
      <c r="CT162" s="141">
        <f>J162</f>
        <v>0</v>
      </c>
      <c r="CU162" s="122">
        <f t="shared" si="156"/>
        <v>0</v>
      </c>
      <c r="CV162" s="122">
        <f t="shared" si="157"/>
        <v>0</v>
      </c>
      <c r="CW162" s="141">
        <f>K162</f>
        <v>0</v>
      </c>
      <c r="CX162" s="122">
        <f>B162</f>
        <v>0</v>
      </c>
      <c r="CY162" s="122">
        <f t="shared" si="158"/>
        <v>6.981E-4</v>
      </c>
      <c r="DF162" s="64">
        <f t="shared" si="143"/>
        <v>308</v>
      </c>
      <c r="DG162" s="137">
        <f t="shared" si="144"/>
        <v>0</v>
      </c>
      <c r="DH162" s="137">
        <f t="shared" si="145"/>
        <v>0</v>
      </c>
      <c r="DI162" s="137">
        <f t="shared" si="146"/>
        <v>0</v>
      </c>
      <c r="DJ162" s="137">
        <f t="shared" si="147"/>
        <v>0</v>
      </c>
      <c r="DK162" s="137">
        <f t="shared" si="148"/>
        <v>0</v>
      </c>
      <c r="DL162" s="137">
        <f t="shared" si="149"/>
        <v>0</v>
      </c>
      <c r="DM162" s="137">
        <f t="shared" si="150"/>
        <v>0</v>
      </c>
      <c r="DN162" s="137"/>
      <c r="DO162" s="137">
        <f t="shared" si="151"/>
        <v>0</v>
      </c>
      <c r="DP162" s="137">
        <f t="shared" si="152"/>
        <v>0</v>
      </c>
      <c r="DQ162" s="32"/>
      <c r="DR162" s="64">
        <f t="shared" si="153"/>
        <v>308</v>
      </c>
      <c r="DS162" s="137">
        <f t="shared" si="173"/>
        <v>0</v>
      </c>
      <c r="DT162" s="137">
        <f t="shared" si="174"/>
        <v>0</v>
      </c>
      <c r="DU162" s="137">
        <f t="shared" si="175"/>
        <v>0</v>
      </c>
      <c r="DV162" s="137">
        <f t="shared" si="176"/>
        <v>0</v>
      </c>
      <c r="DW162" s="137">
        <f t="shared" si="177"/>
        <v>0</v>
      </c>
      <c r="DX162" s="137">
        <f t="shared" si="178"/>
        <v>0</v>
      </c>
      <c r="DY162" s="137">
        <f t="shared" si="179"/>
        <v>0</v>
      </c>
      <c r="DZ162" s="137"/>
      <c r="EA162" s="137">
        <f t="shared" si="180"/>
        <v>0</v>
      </c>
      <c r="EB162" s="137">
        <f t="shared" si="181"/>
        <v>0</v>
      </c>
      <c r="ED162" s="64"/>
      <c r="EE162" s="137">
        <f>FC162 * EQ162</f>
        <v>0</v>
      </c>
      <c r="EF162" s="137">
        <f>FD162 * ER162</f>
        <v>0</v>
      </c>
      <c r="EG162" s="137">
        <f>FE162 * ES162</f>
        <v>0</v>
      </c>
      <c r="EH162" s="137">
        <f>FF162 * ET162</f>
        <v>0</v>
      </c>
      <c r="EI162" s="137">
        <f>FG162 * EU162</f>
        <v>0</v>
      </c>
      <c r="EJ162" s="137">
        <f>FH162 * EV162</f>
        <v>0</v>
      </c>
      <c r="EK162" s="137">
        <f>FI162 * EW162</f>
        <v>0</v>
      </c>
      <c r="EL162" s="137"/>
      <c r="EM162" s="137">
        <f>FJ162 * EY162</f>
        <v>0</v>
      </c>
      <c r="EN162" s="137">
        <f>FK162 * EZ162</f>
        <v>0</v>
      </c>
      <c r="EP162" s="64">
        <f t="shared" si="155"/>
        <v>308</v>
      </c>
      <c r="EQ162" s="131">
        <f>IFERROR('TLF GC - r0'!CQ162 / 'TLF GC - r0'!CP162, EQ163)</f>
        <v>0</v>
      </c>
      <c r="ER162" s="131">
        <f>IFERROR('TLF GC - r0'!CS162 / 'TLF GC - r0'!CR162, ER163)</f>
        <v>0</v>
      </c>
      <c r="ES162" s="131">
        <f>IFERROR('TLF GC - r0'!CU162 / 'TLF GC - r0'!CT162, ES163)</f>
        <v>0</v>
      </c>
      <c r="ET162" s="131">
        <f>IFERROR('TLF GC - r0'!CW162 / 'TLF GC - r0'!CV162, ET163)</f>
        <v>0</v>
      </c>
      <c r="EU162" s="131">
        <f>IFERROR('TLF GC - r0'!CY162 / 'TLF GC - r0'!CX162, EU163)</f>
        <v>0</v>
      </c>
      <c r="EV162" s="131">
        <f>IFERROR('TLF GC - r0'!DA162 / 'TLF GC - r0'!CZ162, EV163)</f>
        <v>0</v>
      </c>
      <c r="EW162" s="131">
        <f>IFERROR('TLF GC - r0'!DC162 / 'TLF GC - r0'!DB162, EW163)</f>
        <v>0</v>
      </c>
      <c r="EX162" s="131"/>
      <c r="EY162" s="131">
        <f>IFERROR('TLF GC - r0'!DE162 / 'TLF GC - r0'!DD162, EY163)</f>
        <v>0</v>
      </c>
      <c r="EZ162" s="131">
        <f>IFERROR('TLF GC - r0'!DG162 / 'TLF GC - r0'!DF162, EZ163)</f>
        <v>0</v>
      </c>
      <c r="FB162" s="132">
        <f>'FF - r0'!A162</f>
        <v>308</v>
      </c>
      <c r="FC162" s="130">
        <f>'FF - r0'!B162</f>
        <v>0</v>
      </c>
      <c r="FD162" s="130">
        <f>'FF - r0'!C162</f>
        <v>0</v>
      </c>
      <c r="FE162" s="130">
        <f>'FF - r0'!D162</f>
        <v>0</v>
      </c>
      <c r="FF162" s="130">
        <f>'FF - r0'!E162</f>
        <v>0</v>
      </c>
      <c r="FG162" s="130">
        <f>'FF - r0'!F162</f>
        <v>0</v>
      </c>
      <c r="FH162" s="130">
        <f>'FF - r0'!G162</f>
        <v>0</v>
      </c>
      <c r="FI162" s="130">
        <f>'FF - r0'!H162</f>
        <v>0</v>
      </c>
      <c r="FJ162" s="130">
        <f>'FF - r0'!I162</f>
        <v>0</v>
      </c>
      <c r="FK162" s="130">
        <f>'FF - r0'!J162</f>
        <v>0</v>
      </c>
      <c r="FL162" s="130">
        <f>'FF - r0'!K162</f>
        <v>6.981E-4</v>
      </c>
    </row>
    <row r="163" spans="76:168" x14ac:dyDescent="0.45">
      <c r="BX163" s="64">
        <f>$FB163</f>
        <v>310</v>
      </c>
      <c r="BY163" s="122">
        <f>B163</f>
        <v>0</v>
      </c>
      <c r="BZ163" s="122">
        <f t="shared" si="159"/>
        <v>0</v>
      </c>
      <c r="CA163" s="122">
        <f t="shared" si="160"/>
        <v>0</v>
      </c>
      <c r="CB163" s="129">
        <f>C163</f>
        <v>0</v>
      </c>
      <c r="CC163" s="122">
        <f t="shared" si="161"/>
        <v>0</v>
      </c>
      <c r="CD163" s="122">
        <f t="shared" si="162"/>
        <v>0</v>
      </c>
      <c r="CE163" s="129">
        <f>D163</f>
        <v>0</v>
      </c>
      <c r="CF163" s="122">
        <f t="shared" si="163"/>
        <v>0</v>
      </c>
      <c r="CG163" s="122">
        <f t="shared" si="164"/>
        <v>0</v>
      </c>
      <c r="CH163" s="129">
        <f>E163</f>
        <v>0</v>
      </c>
      <c r="CI163" s="122">
        <f t="shared" si="165"/>
        <v>0</v>
      </c>
      <c r="CJ163" s="122">
        <f t="shared" si="166"/>
        <v>0</v>
      </c>
      <c r="CK163" s="129">
        <f>F163</f>
        <v>0</v>
      </c>
      <c r="CL163" s="122">
        <f t="shared" si="167"/>
        <v>0</v>
      </c>
      <c r="CM163" s="122">
        <f t="shared" si="168"/>
        <v>0</v>
      </c>
      <c r="CN163" s="129">
        <f>G163</f>
        <v>0</v>
      </c>
      <c r="CO163" s="122">
        <f t="shared" si="169"/>
        <v>0</v>
      </c>
      <c r="CP163" s="122">
        <f t="shared" si="170"/>
        <v>0</v>
      </c>
      <c r="CQ163" s="129">
        <f>H163</f>
        <v>0</v>
      </c>
      <c r="CR163" s="122">
        <f t="shared" si="171"/>
        <v>0</v>
      </c>
      <c r="CS163" s="122">
        <f t="shared" si="172"/>
        <v>0</v>
      </c>
      <c r="CT163" s="141">
        <f>J163</f>
        <v>0</v>
      </c>
      <c r="CU163" s="122">
        <f t="shared" si="156"/>
        <v>0</v>
      </c>
      <c r="CV163" s="122">
        <f t="shared" si="157"/>
        <v>0</v>
      </c>
      <c r="CW163" s="141">
        <f>K163</f>
        <v>0</v>
      </c>
      <c r="CX163" s="122">
        <f>B163</f>
        <v>0</v>
      </c>
      <c r="CY163" s="122">
        <f t="shared" si="158"/>
        <v>6.69E-4</v>
      </c>
      <c r="DF163" s="64">
        <f t="shared" si="143"/>
        <v>310</v>
      </c>
      <c r="DG163" s="137">
        <f t="shared" si="144"/>
        <v>0</v>
      </c>
      <c r="DH163" s="137">
        <f t="shared" si="145"/>
        <v>0</v>
      </c>
      <c r="DI163" s="137">
        <f t="shared" si="146"/>
        <v>0</v>
      </c>
      <c r="DJ163" s="137">
        <f t="shared" si="147"/>
        <v>0</v>
      </c>
      <c r="DK163" s="137">
        <f t="shared" si="148"/>
        <v>0</v>
      </c>
      <c r="DL163" s="137">
        <f t="shared" si="149"/>
        <v>0</v>
      </c>
      <c r="DM163" s="137">
        <f t="shared" si="150"/>
        <v>0</v>
      </c>
      <c r="DN163" s="137"/>
      <c r="DO163" s="137">
        <f t="shared" si="151"/>
        <v>0</v>
      </c>
      <c r="DP163" s="137">
        <f t="shared" si="152"/>
        <v>0</v>
      </c>
      <c r="DQ163" s="32"/>
      <c r="DR163" s="64">
        <f t="shared" si="153"/>
        <v>310</v>
      </c>
      <c r="DS163" s="137">
        <f t="shared" si="173"/>
        <v>0</v>
      </c>
      <c r="DT163" s="137">
        <f t="shared" si="174"/>
        <v>0</v>
      </c>
      <c r="DU163" s="137">
        <f t="shared" si="175"/>
        <v>0</v>
      </c>
      <c r="DV163" s="137">
        <f t="shared" si="176"/>
        <v>0</v>
      </c>
      <c r="DW163" s="137">
        <f t="shared" si="177"/>
        <v>0</v>
      </c>
      <c r="DX163" s="137">
        <f t="shared" si="178"/>
        <v>0</v>
      </c>
      <c r="DY163" s="137">
        <f t="shared" si="179"/>
        <v>0</v>
      </c>
      <c r="DZ163" s="137"/>
      <c r="EA163" s="137">
        <f t="shared" si="180"/>
        <v>0</v>
      </c>
      <c r="EB163" s="137">
        <f t="shared" si="181"/>
        <v>0</v>
      </c>
      <c r="ED163" s="64"/>
      <c r="EE163" s="137">
        <f>FC163 * EQ163</f>
        <v>0</v>
      </c>
      <c r="EF163" s="137">
        <f>FD163 * ER163</f>
        <v>0</v>
      </c>
      <c r="EG163" s="137">
        <f>FE163 * ES163</f>
        <v>0</v>
      </c>
      <c r="EH163" s="137">
        <f>FF163 * ET163</f>
        <v>0</v>
      </c>
      <c r="EI163" s="137">
        <f>FG163 * EU163</f>
        <v>0</v>
      </c>
      <c r="EJ163" s="137">
        <f>FH163 * EV163</f>
        <v>0</v>
      </c>
      <c r="EK163" s="137">
        <f>FI163 * EW163</f>
        <v>0</v>
      </c>
      <c r="EL163" s="137"/>
      <c r="EM163" s="137">
        <f>FJ163 * EY163</f>
        <v>0</v>
      </c>
      <c r="EN163" s="137">
        <f>FK163 * EZ163</f>
        <v>0</v>
      </c>
      <c r="EP163" s="64">
        <f t="shared" si="155"/>
        <v>310</v>
      </c>
      <c r="EQ163" s="131">
        <f>IFERROR('TLF GC - r0'!CQ163 / 'TLF GC - r0'!CP163, EQ164)</f>
        <v>0</v>
      </c>
      <c r="ER163" s="131">
        <f>IFERROR('TLF GC - r0'!CS163 / 'TLF GC - r0'!CR163, ER164)</f>
        <v>0</v>
      </c>
      <c r="ES163" s="131">
        <f>IFERROR('TLF GC - r0'!CU163 / 'TLF GC - r0'!CT163, ES164)</f>
        <v>0</v>
      </c>
      <c r="ET163" s="131">
        <f>IFERROR('TLF GC - r0'!CW163 / 'TLF GC - r0'!CV163, ET164)</f>
        <v>0</v>
      </c>
      <c r="EU163" s="131">
        <f>IFERROR('TLF GC - r0'!CY163 / 'TLF GC - r0'!CX163, EU164)</f>
        <v>0</v>
      </c>
      <c r="EV163" s="131">
        <f>IFERROR('TLF GC - r0'!DA163 / 'TLF GC - r0'!CZ163, EV164)</f>
        <v>0</v>
      </c>
      <c r="EW163" s="131">
        <f>IFERROR('TLF GC - r0'!DC163 / 'TLF GC - r0'!DB163, EW164)</f>
        <v>0</v>
      </c>
      <c r="EX163" s="131"/>
      <c r="EY163" s="131">
        <f>IFERROR('TLF GC - r0'!DE163 / 'TLF GC - r0'!DD163, EY164)</f>
        <v>0</v>
      </c>
      <c r="EZ163" s="131">
        <f>IFERROR('TLF GC - r0'!DG163 / 'TLF GC - r0'!DF163, EZ164)</f>
        <v>0</v>
      </c>
      <c r="FB163" s="132">
        <f>'FF - r0'!A163</f>
        <v>310</v>
      </c>
      <c r="FC163" s="130">
        <f>'FF - r0'!B163</f>
        <v>0</v>
      </c>
      <c r="FD163" s="130">
        <f>'FF - r0'!C163</f>
        <v>0</v>
      </c>
      <c r="FE163" s="130">
        <f>'FF - r0'!D163</f>
        <v>0</v>
      </c>
      <c r="FF163" s="130">
        <f>'FF - r0'!E163</f>
        <v>0</v>
      </c>
      <c r="FG163" s="130">
        <f>'FF - r0'!F163</f>
        <v>0</v>
      </c>
      <c r="FH163" s="130">
        <f>'FF - r0'!G163</f>
        <v>0</v>
      </c>
      <c r="FI163" s="130">
        <f>'FF - r0'!H163</f>
        <v>0</v>
      </c>
      <c r="FJ163" s="130">
        <f>'FF - r0'!I163</f>
        <v>0</v>
      </c>
      <c r="FK163" s="130">
        <f>'FF - r0'!J163</f>
        <v>0</v>
      </c>
      <c r="FL163" s="130">
        <f>'FF - r0'!K163</f>
        <v>6.69E-4</v>
      </c>
    </row>
    <row r="164" spans="76:168" x14ac:dyDescent="0.45">
      <c r="BX164" s="64">
        <f>$FB164</f>
        <v>312</v>
      </c>
      <c r="BY164" s="122">
        <f>B164</f>
        <v>0</v>
      </c>
      <c r="BZ164" s="122">
        <f t="shared" si="159"/>
        <v>0</v>
      </c>
      <c r="CA164" s="122">
        <f t="shared" si="160"/>
        <v>0</v>
      </c>
      <c r="CB164" s="129">
        <f>C164</f>
        <v>0</v>
      </c>
      <c r="CC164" s="122">
        <f t="shared" si="161"/>
        <v>0</v>
      </c>
      <c r="CD164" s="122">
        <f t="shared" si="162"/>
        <v>0</v>
      </c>
      <c r="CE164" s="129">
        <f>D164</f>
        <v>0</v>
      </c>
      <c r="CF164" s="122">
        <f t="shared" si="163"/>
        <v>0</v>
      </c>
      <c r="CG164" s="122">
        <f t="shared" si="164"/>
        <v>0</v>
      </c>
      <c r="CH164" s="129">
        <f>E164</f>
        <v>0</v>
      </c>
      <c r="CI164" s="122">
        <f t="shared" si="165"/>
        <v>0</v>
      </c>
      <c r="CJ164" s="122">
        <f t="shared" si="166"/>
        <v>0</v>
      </c>
      <c r="CK164" s="129">
        <f>F164</f>
        <v>0</v>
      </c>
      <c r="CL164" s="122">
        <f t="shared" si="167"/>
        <v>0</v>
      </c>
      <c r="CM164" s="122">
        <f t="shared" si="168"/>
        <v>0</v>
      </c>
      <c r="CN164" s="129">
        <f>G164</f>
        <v>0</v>
      </c>
      <c r="CO164" s="122">
        <f t="shared" si="169"/>
        <v>0</v>
      </c>
      <c r="CP164" s="122">
        <f t="shared" si="170"/>
        <v>0</v>
      </c>
      <c r="CQ164" s="129">
        <f>H164</f>
        <v>0</v>
      </c>
      <c r="CR164" s="122">
        <f t="shared" si="171"/>
        <v>0</v>
      </c>
      <c r="CS164" s="122">
        <f t="shared" si="172"/>
        <v>0</v>
      </c>
      <c r="CT164" s="141">
        <f>J164</f>
        <v>0</v>
      </c>
      <c r="CU164" s="122">
        <f t="shared" si="156"/>
        <v>0</v>
      </c>
      <c r="CV164" s="122">
        <f t="shared" si="157"/>
        <v>0</v>
      </c>
      <c r="CW164" s="141">
        <f>K164</f>
        <v>0</v>
      </c>
      <c r="CX164" s="122">
        <f>B164</f>
        <v>0</v>
      </c>
      <c r="CY164" s="122">
        <f t="shared" si="158"/>
        <v>6.4000000000000005E-4</v>
      </c>
      <c r="DF164" s="64">
        <f t="shared" si="143"/>
        <v>312</v>
      </c>
      <c r="DG164" s="137">
        <f t="shared" si="144"/>
        <v>0</v>
      </c>
      <c r="DH164" s="137">
        <f t="shared" si="145"/>
        <v>0</v>
      </c>
      <c r="DI164" s="137">
        <f t="shared" si="146"/>
        <v>0</v>
      </c>
      <c r="DJ164" s="137">
        <f t="shared" si="147"/>
        <v>0</v>
      </c>
      <c r="DK164" s="137">
        <f t="shared" si="148"/>
        <v>0</v>
      </c>
      <c r="DL164" s="137">
        <f t="shared" si="149"/>
        <v>0</v>
      </c>
      <c r="DM164" s="137">
        <f t="shared" si="150"/>
        <v>0</v>
      </c>
      <c r="DN164" s="137"/>
      <c r="DO164" s="137">
        <f t="shared" si="151"/>
        <v>0</v>
      </c>
      <c r="DP164" s="137">
        <f t="shared" si="152"/>
        <v>0</v>
      </c>
      <c r="DQ164" s="32"/>
      <c r="DR164" s="64">
        <f t="shared" si="153"/>
        <v>312</v>
      </c>
      <c r="DS164" s="137">
        <f t="shared" si="173"/>
        <v>0</v>
      </c>
      <c r="DT164" s="137">
        <f t="shared" si="174"/>
        <v>0</v>
      </c>
      <c r="DU164" s="137">
        <f t="shared" si="175"/>
        <v>0</v>
      </c>
      <c r="DV164" s="137">
        <f t="shared" si="176"/>
        <v>0</v>
      </c>
      <c r="DW164" s="137">
        <f t="shared" si="177"/>
        <v>0</v>
      </c>
      <c r="DX164" s="137">
        <f t="shared" si="178"/>
        <v>0</v>
      </c>
      <c r="DY164" s="137">
        <f t="shared" si="179"/>
        <v>0</v>
      </c>
      <c r="DZ164" s="137"/>
      <c r="EA164" s="137">
        <f t="shared" si="180"/>
        <v>0</v>
      </c>
      <c r="EB164" s="137">
        <f t="shared" si="181"/>
        <v>0</v>
      </c>
      <c r="ED164" s="64"/>
      <c r="EE164" s="137">
        <f>FC164 * EQ164</f>
        <v>0</v>
      </c>
      <c r="EF164" s="137">
        <f>FD164 * ER164</f>
        <v>0</v>
      </c>
      <c r="EG164" s="137">
        <f>FE164 * ES164</f>
        <v>0</v>
      </c>
      <c r="EH164" s="137">
        <f>FF164 * ET164</f>
        <v>0</v>
      </c>
      <c r="EI164" s="137">
        <f>FG164 * EU164</f>
        <v>0</v>
      </c>
      <c r="EJ164" s="137">
        <f>FH164 * EV164</f>
        <v>0</v>
      </c>
      <c r="EK164" s="137">
        <f>FI164 * EW164</f>
        <v>0</v>
      </c>
      <c r="EL164" s="137"/>
      <c r="EM164" s="137">
        <f>FJ164 * EY164</f>
        <v>0</v>
      </c>
      <c r="EN164" s="137">
        <f>FK164 * EZ164</f>
        <v>0</v>
      </c>
      <c r="EP164" s="64">
        <f t="shared" si="155"/>
        <v>312</v>
      </c>
      <c r="EQ164" s="131">
        <f>IFERROR('TLF GC - r0'!CQ164 / 'TLF GC - r0'!CP164, EQ165)</f>
        <v>0</v>
      </c>
      <c r="ER164" s="131">
        <f>IFERROR('TLF GC - r0'!CS164 / 'TLF GC - r0'!CR164, ER165)</f>
        <v>0</v>
      </c>
      <c r="ES164" s="131">
        <f>IFERROR('TLF GC - r0'!CU164 / 'TLF GC - r0'!CT164, ES165)</f>
        <v>0</v>
      </c>
      <c r="ET164" s="131">
        <f>IFERROR('TLF GC - r0'!CW164 / 'TLF GC - r0'!CV164, ET165)</f>
        <v>0</v>
      </c>
      <c r="EU164" s="131">
        <f>IFERROR('TLF GC - r0'!CY164 / 'TLF GC - r0'!CX164, EU165)</f>
        <v>0</v>
      </c>
      <c r="EV164" s="131">
        <f>IFERROR('TLF GC - r0'!DA164 / 'TLF GC - r0'!CZ164, EV165)</f>
        <v>0</v>
      </c>
      <c r="EW164" s="131">
        <f>IFERROR('TLF GC - r0'!DC164 / 'TLF GC - r0'!DB164, EW165)</f>
        <v>0</v>
      </c>
      <c r="EX164" s="131"/>
      <c r="EY164" s="131">
        <f>IFERROR('TLF GC - r0'!DE164 / 'TLF GC - r0'!DD164, EY165)</f>
        <v>0</v>
      </c>
      <c r="EZ164" s="131">
        <f>IFERROR('TLF GC - r0'!DG164 / 'TLF GC - r0'!DF164, EZ165)</f>
        <v>0</v>
      </c>
      <c r="FB164" s="132">
        <f>'FF - r0'!A164</f>
        <v>312</v>
      </c>
      <c r="FC164" s="130">
        <f>'FF - r0'!B164</f>
        <v>0</v>
      </c>
      <c r="FD164" s="130">
        <f>'FF - r0'!C164</f>
        <v>0</v>
      </c>
      <c r="FE164" s="130">
        <f>'FF - r0'!D164</f>
        <v>0</v>
      </c>
      <c r="FF164" s="130">
        <f>'FF - r0'!E164</f>
        <v>0</v>
      </c>
      <c r="FG164" s="130">
        <f>'FF - r0'!F164</f>
        <v>0</v>
      </c>
      <c r="FH164" s="130">
        <f>'FF - r0'!G164</f>
        <v>0</v>
      </c>
      <c r="FI164" s="130">
        <f>'FF - r0'!H164</f>
        <v>0</v>
      </c>
      <c r="FJ164" s="130">
        <f>'FF - r0'!I164</f>
        <v>0</v>
      </c>
      <c r="FK164" s="130">
        <f>'FF - r0'!J164</f>
        <v>0</v>
      </c>
      <c r="FL164" s="130">
        <f>'FF - r0'!K164</f>
        <v>6.4000000000000005E-4</v>
      </c>
    </row>
    <row r="165" spans="76:168" x14ac:dyDescent="0.45">
      <c r="BX165" s="64">
        <f>$FB165</f>
        <v>314</v>
      </c>
      <c r="BY165" s="122">
        <f>B165</f>
        <v>0</v>
      </c>
      <c r="BZ165" s="122">
        <f t="shared" si="159"/>
        <v>0</v>
      </c>
      <c r="CA165" s="122">
        <f t="shared" si="160"/>
        <v>0</v>
      </c>
      <c r="CB165" s="129">
        <f>C165</f>
        <v>0</v>
      </c>
      <c r="CC165" s="122">
        <f t="shared" si="161"/>
        <v>0</v>
      </c>
      <c r="CD165" s="122">
        <f t="shared" si="162"/>
        <v>0</v>
      </c>
      <c r="CE165" s="129">
        <f>D165</f>
        <v>0</v>
      </c>
      <c r="CF165" s="122">
        <f t="shared" si="163"/>
        <v>0</v>
      </c>
      <c r="CG165" s="122">
        <f t="shared" si="164"/>
        <v>0</v>
      </c>
      <c r="CH165" s="129">
        <f>E165</f>
        <v>0</v>
      </c>
      <c r="CI165" s="122">
        <f t="shared" si="165"/>
        <v>0</v>
      </c>
      <c r="CJ165" s="122">
        <f t="shared" si="166"/>
        <v>0</v>
      </c>
      <c r="CK165" s="129">
        <f>F165</f>
        <v>0</v>
      </c>
      <c r="CL165" s="122">
        <f t="shared" si="167"/>
        <v>0</v>
      </c>
      <c r="CM165" s="122">
        <f t="shared" si="168"/>
        <v>0</v>
      </c>
      <c r="CN165" s="129">
        <f>G165</f>
        <v>0</v>
      </c>
      <c r="CO165" s="122">
        <f t="shared" si="169"/>
        <v>0</v>
      </c>
      <c r="CP165" s="122">
        <f t="shared" si="170"/>
        <v>0</v>
      </c>
      <c r="CQ165" s="129">
        <f>H165</f>
        <v>0</v>
      </c>
      <c r="CR165" s="122">
        <f t="shared" si="171"/>
        <v>0</v>
      </c>
      <c r="CS165" s="122">
        <f t="shared" si="172"/>
        <v>0</v>
      </c>
      <c r="CT165" s="141">
        <f>J165</f>
        <v>0</v>
      </c>
      <c r="CU165" s="122">
        <f t="shared" si="156"/>
        <v>0</v>
      </c>
      <c r="CV165" s="122">
        <f t="shared" si="157"/>
        <v>0</v>
      </c>
      <c r="CW165" s="141">
        <f>K165</f>
        <v>0</v>
      </c>
      <c r="CX165" s="122">
        <f>B165</f>
        <v>0</v>
      </c>
      <c r="CY165" s="122">
        <f t="shared" si="158"/>
        <v>6.1090000000000005E-4</v>
      </c>
      <c r="DF165" s="64">
        <f t="shared" si="143"/>
        <v>314</v>
      </c>
      <c r="DG165" s="137">
        <f t="shared" si="144"/>
        <v>0</v>
      </c>
      <c r="DH165" s="137">
        <f t="shared" si="145"/>
        <v>0</v>
      </c>
      <c r="DI165" s="137">
        <f t="shared" si="146"/>
        <v>0</v>
      </c>
      <c r="DJ165" s="137">
        <f t="shared" si="147"/>
        <v>0</v>
      </c>
      <c r="DK165" s="137">
        <f t="shared" si="148"/>
        <v>0</v>
      </c>
      <c r="DL165" s="137">
        <f t="shared" si="149"/>
        <v>0</v>
      </c>
      <c r="DM165" s="137">
        <f t="shared" si="150"/>
        <v>0</v>
      </c>
      <c r="DN165" s="137"/>
      <c r="DO165" s="137">
        <f t="shared" si="151"/>
        <v>0</v>
      </c>
      <c r="DP165" s="137">
        <f t="shared" si="152"/>
        <v>0</v>
      </c>
      <c r="DQ165" s="32"/>
      <c r="DR165" s="64">
        <f t="shared" si="153"/>
        <v>314</v>
      </c>
      <c r="DS165" s="137">
        <f t="shared" si="173"/>
        <v>0</v>
      </c>
      <c r="DT165" s="137">
        <f t="shared" si="174"/>
        <v>0</v>
      </c>
      <c r="DU165" s="137">
        <f t="shared" si="175"/>
        <v>0</v>
      </c>
      <c r="DV165" s="137">
        <f t="shared" si="176"/>
        <v>0</v>
      </c>
      <c r="DW165" s="137">
        <f t="shared" si="177"/>
        <v>0</v>
      </c>
      <c r="DX165" s="137">
        <f t="shared" si="178"/>
        <v>0</v>
      </c>
      <c r="DY165" s="137">
        <f t="shared" si="179"/>
        <v>0</v>
      </c>
      <c r="DZ165" s="137"/>
      <c r="EA165" s="137">
        <f t="shared" si="180"/>
        <v>0</v>
      </c>
      <c r="EB165" s="137">
        <f t="shared" si="181"/>
        <v>0</v>
      </c>
      <c r="ED165" s="64"/>
      <c r="EE165" s="137">
        <f>FC165 * EQ165</f>
        <v>0</v>
      </c>
      <c r="EF165" s="137">
        <f>FD165 * ER165</f>
        <v>0</v>
      </c>
      <c r="EG165" s="137">
        <f>FE165 * ES165</f>
        <v>0</v>
      </c>
      <c r="EH165" s="137">
        <f>FF165 * ET165</f>
        <v>0</v>
      </c>
      <c r="EI165" s="137">
        <f>FG165 * EU165</f>
        <v>0</v>
      </c>
      <c r="EJ165" s="137">
        <f>FH165 * EV165</f>
        <v>0</v>
      </c>
      <c r="EK165" s="137">
        <f>FI165 * EW165</f>
        <v>0</v>
      </c>
      <c r="EL165" s="137"/>
      <c r="EM165" s="137">
        <f>FJ165 * EY165</f>
        <v>0</v>
      </c>
      <c r="EN165" s="137">
        <f>FK165 * EZ165</f>
        <v>0</v>
      </c>
      <c r="EP165" s="64">
        <f t="shared" si="155"/>
        <v>314</v>
      </c>
      <c r="EQ165" s="131">
        <f>IFERROR('TLF GC - r0'!CQ165 / 'TLF GC - r0'!CP165, EQ166)</f>
        <v>0</v>
      </c>
      <c r="ER165" s="131">
        <f>IFERROR('TLF GC - r0'!CS165 / 'TLF GC - r0'!CR165, ER166)</f>
        <v>0</v>
      </c>
      <c r="ES165" s="131">
        <f>IFERROR('TLF GC - r0'!CU165 / 'TLF GC - r0'!CT165, ES166)</f>
        <v>0</v>
      </c>
      <c r="ET165" s="131">
        <f>IFERROR('TLF GC - r0'!CW165 / 'TLF GC - r0'!CV165, ET166)</f>
        <v>0</v>
      </c>
      <c r="EU165" s="131">
        <f>IFERROR('TLF GC - r0'!CY165 / 'TLF GC - r0'!CX165, EU166)</f>
        <v>0</v>
      </c>
      <c r="EV165" s="131">
        <f>IFERROR('TLF GC - r0'!DA165 / 'TLF GC - r0'!CZ165, EV166)</f>
        <v>0</v>
      </c>
      <c r="EW165" s="131">
        <f>IFERROR('TLF GC - r0'!DC165 / 'TLF GC - r0'!DB165, EW166)</f>
        <v>0</v>
      </c>
      <c r="EX165" s="131"/>
      <c r="EY165" s="131">
        <f>IFERROR('TLF GC - r0'!DE165 / 'TLF GC - r0'!DD165, EY166)</f>
        <v>0</v>
      </c>
      <c r="EZ165" s="131">
        <f>IFERROR('TLF GC - r0'!DG165 / 'TLF GC - r0'!DF165, EZ166)</f>
        <v>0</v>
      </c>
      <c r="FB165" s="132">
        <f>'FF - r0'!A165</f>
        <v>314</v>
      </c>
      <c r="FC165" s="130">
        <f>'FF - r0'!B165</f>
        <v>0</v>
      </c>
      <c r="FD165" s="130">
        <f>'FF - r0'!C165</f>
        <v>0</v>
      </c>
      <c r="FE165" s="130">
        <f>'FF - r0'!D165</f>
        <v>0</v>
      </c>
      <c r="FF165" s="130">
        <f>'FF - r0'!E165</f>
        <v>0</v>
      </c>
      <c r="FG165" s="130">
        <f>'FF - r0'!F165</f>
        <v>0</v>
      </c>
      <c r="FH165" s="130">
        <f>'FF - r0'!G165</f>
        <v>0</v>
      </c>
      <c r="FI165" s="130">
        <f>'FF - r0'!H165</f>
        <v>0</v>
      </c>
      <c r="FJ165" s="130">
        <f>'FF - r0'!I165</f>
        <v>0</v>
      </c>
      <c r="FK165" s="130">
        <f>'FF - r0'!J165</f>
        <v>0</v>
      </c>
      <c r="FL165" s="130">
        <f>'FF - r0'!K165</f>
        <v>6.1090000000000005E-4</v>
      </c>
    </row>
    <row r="166" spans="76:168" x14ac:dyDescent="0.45">
      <c r="BX166" s="64">
        <f>$FB166</f>
        <v>316</v>
      </c>
      <c r="BY166" s="122">
        <f>B166</f>
        <v>0</v>
      </c>
      <c r="BZ166" s="122">
        <f t="shared" si="159"/>
        <v>0</v>
      </c>
      <c r="CA166" s="122">
        <f t="shared" si="160"/>
        <v>0</v>
      </c>
      <c r="CB166" s="129">
        <f>C166</f>
        <v>0</v>
      </c>
      <c r="CC166" s="122">
        <f t="shared" si="161"/>
        <v>0</v>
      </c>
      <c r="CD166" s="122">
        <f t="shared" si="162"/>
        <v>0</v>
      </c>
      <c r="CE166" s="129">
        <f>D166</f>
        <v>0</v>
      </c>
      <c r="CF166" s="122">
        <f t="shared" si="163"/>
        <v>0</v>
      </c>
      <c r="CG166" s="122">
        <f t="shared" si="164"/>
        <v>0</v>
      </c>
      <c r="CH166" s="129">
        <f>E166</f>
        <v>0</v>
      </c>
      <c r="CI166" s="122">
        <f t="shared" si="165"/>
        <v>0</v>
      </c>
      <c r="CJ166" s="122">
        <f t="shared" si="166"/>
        <v>0</v>
      </c>
      <c r="CK166" s="129">
        <f>F166</f>
        <v>0</v>
      </c>
      <c r="CL166" s="122">
        <f t="shared" si="167"/>
        <v>0</v>
      </c>
      <c r="CM166" s="122">
        <f t="shared" si="168"/>
        <v>0</v>
      </c>
      <c r="CN166" s="129">
        <f>G166</f>
        <v>0</v>
      </c>
      <c r="CO166" s="122">
        <f t="shared" si="169"/>
        <v>0</v>
      </c>
      <c r="CP166" s="122">
        <f t="shared" si="170"/>
        <v>0</v>
      </c>
      <c r="CQ166" s="129">
        <f>H166</f>
        <v>0</v>
      </c>
      <c r="CR166" s="122">
        <f t="shared" si="171"/>
        <v>0</v>
      </c>
      <c r="CS166" s="122">
        <f t="shared" si="172"/>
        <v>0</v>
      </c>
      <c r="CT166" s="141">
        <f>J166</f>
        <v>0</v>
      </c>
      <c r="CU166" s="122">
        <f t="shared" si="156"/>
        <v>0</v>
      </c>
      <c r="CV166" s="122">
        <f t="shared" si="157"/>
        <v>0</v>
      </c>
      <c r="CW166" s="141">
        <f>K166</f>
        <v>0</v>
      </c>
      <c r="CX166" s="122">
        <f>B166</f>
        <v>0</v>
      </c>
      <c r="CY166" s="122">
        <f t="shared" si="158"/>
        <v>5.8180000000000005E-4</v>
      </c>
      <c r="DF166" s="64">
        <f t="shared" si="143"/>
        <v>316</v>
      </c>
      <c r="DG166" s="137">
        <f t="shared" si="144"/>
        <v>0</v>
      </c>
      <c r="DH166" s="137">
        <f t="shared" si="145"/>
        <v>0</v>
      </c>
      <c r="DI166" s="137">
        <f t="shared" si="146"/>
        <v>0</v>
      </c>
      <c r="DJ166" s="137">
        <f t="shared" si="147"/>
        <v>0</v>
      </c>
      <c r="DK166" s="137">
        <f t="shared" si="148"/>
        <v>0</v>
      </c>
      <c r="DL166" s="137">
        <f t="shared" si="149"/>
        <v>0</v>
      </c>
      <c r="DM166" s="137">
        <f t="shared" si="150"/>
        <v>0</v>
      </c>
      <c r="DN166" s="137"/>
      <c r="DO166" s="137">
        <f t="shared" si="151"/>
        <v>0</v>
      </c>
      <c r="DP166" s="137">
        <f t="shared" si="152"/>
        <v>0</v>
      </c>
      <c r="DQ166" s="32"/>
      <c r="DR166" s="64">
        <f t="shared" si="153"/>
        <v>316</v>
      </c>
      <c r="DS166" s="137">
        <f t="shared" si="173"/>
        <v>0</v>
      </c>
      <c r="DT166" s="137">
        <f t="shared" si="174"/>
        <v>0</v>
      </c>
      <c r="DU166" s="137">
        <f t="shared" si="175"/>
        <v>0</v>
      </c>
      <c r="DV166" s="137">
        <f t="shared" si="176"/>
        <v>0</v>
      </c>
      <c r="DW166" s="137">
        <f t="shared" si="177"/>
        <v>0</v>
      </c>
      <c r="DX166" s="137">
        <f t="shared" si="178"/>
        <v>0</v>
      </c>
      <c r="DY166" s="137">
        <f t="shared" si="179"/>
        <v>0</v>
      </c>
      <c r="DZ166" s="137"/>
      <c r="EA166" s="137">
        <f t="shared" si="180"/>
        <v>0</v>
      </c>
      <c r="EB166" s="137">
        <f t="shared" si="181"/>
        <v>0</v>
      </c>
      <c r="ED166" s="64"/>
      <c r="EE166" s="137">
        <f>FC166 * EQ166</f>
        <v>0</v>
      </c>
      <c r="EF166" s="137">
        <f>FD166 * ER166</f>
        <v>0</v>
      </c>
      <c r="EG166" s="137">
        <f>FE166 * ES166</f>
        <v>0</v>
      </c>
      <c r="EH166" s="137">
        <f>FF166 * ET166</f>
        <v>0</v>
      </c>
      <c r="EI166" s="137">
        <f>FG166 * EU166</f>
        <v>0</v>
      </c>
      <c r="EJ166" s="137">
        <f>FH166 * EV166</f>
        <v>0</v>
      </c>
      <c r="EK166" s="137">
        <f>FI166 * EW166</f>
        <v>0</v>
      </c>
      <c r="EL166" s="137"/>
      <c r="EM166" s="137">
        <f>FJ166 * EY166</f>
        <v>0</v>
      </c>
      <c r="EN166" s="137">
        <f>FK166 * EZ166</f>
        <v>0</v>
      </c>
      <c r="EP166" s="64">
        <f t="shared" si="155"/>
        <v>316</v>
      </c>
      <c r="EQ166" s="131">
        <f>IFERROR('TLF GC - r0'!CQ166 / 'TLF GC - r0'!CP166, EQ167)</f>
        <v>0</v>
      </c>
      <c r="ER166" s="131">
        <f>IFERROR('TLF GC - r0'!CS166 / 'TLF GC - r0'!CR166, ER167)</f>
        <v>0</v>
      </c>
      <c r="ES166" s="131">
        <f>IFERROR('TLF GC - r0'!CU166 / 'TLF GC - r0'!CT166, ES167)</f>
        <v>0</v>
      </c>
      <c r="ET166" s="131">
        <f>IFERROR('TLF GC - r0'!CW166 / 'TLF GC - r0'!CV166, ET167)</f>
        <v>0</v>
      </c>
      <c r="EU166" s="131">
        <f>IFERROR('TLF GC - r0'!CY166 / 'TLF GC - r0'!CX166, EU167)</f>
        <v>0</v>
      </c>
      <c r="EV166" s="131">
        <f>IFERROR('TLF GC - r0'!DA166 / 'TLF GC - r0'!CZ166, EV167)</f>
        <v>0</v>
      </c>
      <c r="EW166" s="131">
        <f>IFERROR('TLF GC - r0'!DC166 / 'TLF GC - r0'!DB166, EW167)</f>
        <v>0</v>
      </c>
      <c r="EX166" s="131"/>
      <c r="EY166" s="131">
        <f>IFERROR('TLF GC - r0'!DE166 / 'TLF GC - r0'!DD166, EY167)</f>
        <v>0</v>
      </c>
      <c r="EZ166" s="131">
        <f>IFERROR('TLF GC - r0'!DG166 / 'TLF GC - r0'!DF166, EZ167)</f>
        <v>0</v>
      </c>
      <c r="FB166" s="132">
        <f>'FF - r0'!A166</f>
        <v>316</v>
      </c>
      <c r="FC166" s="130">
        <f>'FF - r0'!B166</f>
        <v>0</v>
      </c>
      <c r="FD166" s="130">
        <f>'FF - r0'!C166</f>
        <v>0</v>
      </c>
      <c r="FE166" s="130">
        <f>'FF - r0'!D166</f>
        <v>0</v>
      </c>
      <c r="FF166" s="130">
        <f>'FF - r0'!E166</f>
        <v>0</v>
      </c>
      <c r="FG166" s="130">
        <f>'FF - r0'!F166</f>
        <v>0</v>
      </c>
      <c r="FH166" s="130">
        <f>'FF - r0'!G166</f>
        <v>0</v>
      </c>
      <c r="FI166" s="130">
        <f>'FF - r0'!H166</f>
        <v>0</v>
      </c>
      <c r="FJ166" s="130">
        <f>'FF - r0'!I166</f>
        <v>0</v>
      </c>
      <c r="FK166" s="130">
        <f>'FF - r0'!J166</f>
        <v>0</v>
      </c>
      <c r="FL166" s="130">
        <f>'FF - r0'!K166</f>
        <v>5.8180000000000005E-4</v>
      </c>
    </row>
    <row r="167" spans="76:168" x14ac:dyDescent="0.45">
      <c r="BX167" s="64">
        <f>$FB167</f>
        <v>318</v>
      </c>
      <c r="BY167" s="122">
        <f>B167</f>
        <v>0</v>
      </c>
      <c r="BZ167" s="122">
        <f t="shared" si="159"/>
        <v>0</v>
      </c>
      <c r="CA167" s="122">
        <f t="shared" si="160"/>
        <v>0</v>
      </c>
      <c r="CB167" s="129">
        <f>C167</f>
        <v>0</v>
      </c>
      <c r="CC167" s="122">
        <f t="shared" si="161"/>
        <v>0</v>
      </c>
      <c r="CD167" s="122">
        <f t="shared" si="162"/>
        <v>0</v>
      </c>
      <c r="CE167" s="129">
        <f>D167</f>
        <v>0</v>
      </c>
      <c r="CF167" s="122">
        <f t="shared" si="163"/>
        <v>0</v>
      </c>
      <c r="CG167" s="122">
        <f t="shared" si="164"/>
        <v>0</v>
      </c>
      <c r="CH167" s="129">
        <f>E167</f>
        <v>0</v>
      </c>
      <c r="CI167" s="122">
        <f t="shared" si="165"/>
        <v>0</v>
      </c>
      <c r="CJ167" s="122">
        <f t="shared" si="166"/>
        <v>0</v>
      </c>
      <c r="CK167" s="129">
        <f>F167</f>
        <v>0</v>
      </c>
      <c r="CL167" s="122">
        <f t="shared" si="167"/>
        <v>0</v>
      </c>
      <c r="CM167" s="122">
        <f t="shared" si="168"/>
        <v>0</v>
      </c>
      <c r="CN167" s="129">
        <f>G167</f>
        <v>0</v>
      </c>
      <c r="CO167" s="122">
        <f t="shared" si="169"/>
        <v>0</v>
      </c>
      <c r="CP167" s="122">
        <f t="shared" si="170"/>
        <v>0</v>
      </c>
      <c r="CQ167" s="129">
        <f>H167</f>
        <v>0</v>
      </c>
      <c r="CR167" s="122">
        <f t="shared" si="171"/>
        <v>0</v>
      </c>
      <c r="CS167" s="122">
        <f t="shared" si="172"/>
        <v>0</v>
      </c>
      <c r="CT167" s="141">
        <f>J167</f>
        <v>0</v>
      </c>
      <c r="CU167" s="122">
        <f t="shared" si="156"/>
        <v>0</v>
      </c>
      <c r="CV167" s="122">
        <f t="shared" si="157"/>
        <v>0</v>
      </c>
      <c r="CW167" s="141">
        <f>K167</f>
        <v>0</v>
      </c>
      <c r="CX167" s="122">
        <f>B167</f>
        <v>0</v>
      </c>
      <c r="CY167" s="122">
        <f t="shared" si="158"/>
        <v>5.5270000000000004E-4</v>
      </c>
      <c r="DF167" s="64">
        <f t="shared" si="143"/>
        <v>318</v>
      </c>
      <c r="DG167" s="137">
        <f t="shared" si="144"/>
        <v>0</v>
      </c>
      <c r="DH167" s="137">
        <f t="shared" si="145"/>
        <v>0</v>
      </c>
      <c r="DI167" s="137">
        <f t="shared" si="146"/>
        <v>0</v>
      </c>
      <c r="DJ167" s="137">
        <f t="shared" si="147"/>
        <v>0</v>
      </c>
      <c r="DK167" s="137">
        <f t="shared" si="148"/>
        <v>0</v>
      </c>
      <c r="DL167" s="137">
        <f t="shared" si="149"/>
        <v>0</v>
      </c>
      <c r="DM167" s="137">
        <f t="shared" si="150"/>
        <v>0</v>
      </c>
      <c r="DN167" s="137"/>
      <c r="DO167" s="137">
        <f t="shared" si="151"/>
        <v>0</v>
      </c>
      <c r="DP167" s="137">
        <f t="shared" si="152"/>
        <v>0</v>
      </c>
      <c r="DQ167" s="32"/>
      <c r="DR167" s="64">
        <f t="shared" si="153"/>
        <v>318</v>
      </c>
      <c r="DS167" s="137">
        <f t="shared" si="173"/>
        <v>0</v>
      </c>
      <c r="DT167" s="137">
        <f t="shared" si="174"/>
        <v>0</v>
      </c>
      <c r="DU167" s="137">
        <f t="shared" si="175"/>
        <v>0</v>
      </c>
      <c r="DV167" s="137">
        <f t="shared" si="176"/>
        <v>0</v>
      </c>
      <c r="DW167" s="137">
        <f t="shared" si="177"/>
        <v>0</v>
      </c>
      <c r="DX167" s="137">
        <f t="shared" si="178"/>
        <v>0</v>
      </c>
      <c r="DY167" s="137">
        <f t="shared" si="179"/>
        <v>0</v>
      </c>
      <c r="DZ167" s="137"/>
      <c r="EA167" s="137">
        <f t="shared" si="180"/>
        <v>0</v>
      </c>
      <c r="EB167" s="137">
        <f t="shared" si="181"/>
        <v>0</v>
      </c>
      <c r="ED167" s="64"/>
      <c r="EE167" s="137">
        <f>FC167 * EQ167</f>
        <v>0</v>
      </c>
      <c r="EF167" s="137">
        <f>FD167 * ER167</f>
        <v>0</v>
      </c>
      <c r="EG167" s="137">
        <f>FE167 * ES167</f>
        <v>0</v>
      </c>
      <c r="EH167" s="137">
        <f>FF167 * ET167</f>
        <v>0</v>
      </c>
      <c r="EI167" s="137">
        <f>FG167 * EU167</f>
        <v>0</v>
      </c>
      <c r="EJ167" s="137">
        <f>FH167 * EV167</f>
        <v>0</v>
      </c>
      <c r="EK167" s="137">
        <f>FI167 * EW167</f>
        <v>0</v>
      </c>
      <c r="EL167" s="137"/>
      <c r="EM167" s="137">
        <f>FJ167 * EY167</f>
        <v>0</v>
      </c>
      <c r="EN167" s="137">
        <f>FK167 * EZ167</f>
        <v>0</v>
      </c>
      <c r="EP167" s="64">
        <f t="shared" si="155"/>
        <v>318</v>
      </c>
      <c r="EQ167" s="131">
        <f>IFERROR('TLF GC - r0'!CQ167 / 'TLF GC - r0'!CP167, EQ168)</f>
        <v>0</v>
      </c>
      <c r="ER167" s="131">
        <f>IFERROR('TLF GC - r0'!CS167 / 'TLF GC - r0'!CR167, ER168)</f>
        <v>0</v>
      </c>
      <c r="ES167" s="131">
        <f>IFERROR('TLF GC - r0'!CU167 / 'TLF GC - r0'!CT167, ES168)</f>
        <v>0</v>
      </c>
      <c r="ET167" s="131">
        <f>IFERROR('TLF GC - r0'!CW167 / 'TLF GC - r0'!CV167, ET168)</f>
        <v>0</v>
      </c>
      <c r="EU167" s="131">
        <f>IFERROR('TLF GC - r0'!CY167 / 'TLF GC - r0'!CX167, EU168)</f>
        <v>0</v>
      </c>
      <c r="EV167" s="131">
        <f>IFERROR('TLF GC - r0'!DA167 / 'TLF GC - r0'!CZ167, EV168)</f>
        <v>0</v>
      </c>
      <c r="EW167" s="131">
        <f>IFERROR('TLF GC - r0'!DC167 / 'TLF GC - r0'!DB167, EW168)</f>
        <v>0</v>
      </c>
      <c r="EX167" s="131"/>
      <c r="EY167" s="131">
        <f>IFERROR('TLF GC - r0'!DE167 / 'TLF GC - r0'!DD167, EY168)</f>
        <v>0</v>
      </c>
      <c r="EZ167" s="131">
        <f>IFERROR('TLF GC - r0'!DG167 / 'TLF GC - r0'!DF167, EZ168)</f>
        <v>0</v>
      </c>
      <c r="FB167" s="132">
        <f>'FF - r0'!A167</f>
        <v>318</v>
      </c>
      <c r="FC167" s="130">
        <f>'FF - r0'!B167</f>
        <v>0</v>
      </c>
      <c r="FD167" s="130">
        <f>'FF - r0'!C167</f>
        <v>0</v>
      </c>
      <c r="FE167" s="130">
        <f>'FF - r0'!D167</f>
        <v>0</v>
      </c>
      <c r="FF167" s="130">
        <f>'FF - r0'!E167</f>
        <v>0</v>
      </c>
      <c r="FG167" s="130">
        <f>'FF - r0'!F167</f>
        <v>0</v>
      </c>
      <c r="FH167" s="130">
        <f>'FF - r0'!G167</f>
        <v>0</v>
      </c>
      <c r="FI167" s="130">
        <f>'FF - r0'!H167</f>
        <v>0</v>
      </c>
      <c r="FJ167" s="130">
        <f>'FF - r0'!I167</f>
        <v>0</v>
      </c>
      <c r="FK167" s="130">
        <f>'FF - r0'!J167</f>
        <v>0</v>
      </c>
      <c r="FL167" s="130">
        <f>'FF - r0'!K167</f>
        <v>5.5270000000000004E-4</v>
      </c>
    </row>
    <row r="168" spans="76:168" x14ac:dyDescent="0.45">
      <c r="BX168" s="64">
        <f>$FB168</f>
        <v>320</v>
      </c>
      <c r="BY168" s="122">
        <f>B168</f>
        <v>0</v>
      </c>
      <c r="BZ168" s="122">
        <f t="shared" si="159"/>
        <v>0</v>
      </c>
      <c r="CA168" s="122">
        <f t="shared" si="160"/>
        <v>0</v>
      </c>
      <c r="CB168" s="129">
        <f>C168</f>
        <v>0</v>
      </c>
      <c r="CC168" s="122">
        <f t="shared" si="161"/>
        <v>0</v>
      </c>
      <c r="CD168" s="122">
        <f t="shared" si="162"/>
        <v>0</v>
      </c>
      <c r="CE168" s="129">
        <f>D168</f>
        <v>0</v>
      </c>
      <c r="CF168" s="122">
        <f t="shared" si="163"/>
        <v>0</v>
      </c>
      <c r="CG168" s="122">
        <f t="shared" si="164"/>
        <v>0</v>
      </c>
      <c r="CH168" s="129">
        <f>E168</f>
        <v>0</v>
      </c>
      <c r="CI168" s="122">
        <f t="shared" si="165"/>
        <v>0</v>
      </c>
      <c r="CJ168" s="122">
        <f t="shared" si="166"/>
        <v>0</v>
      </c>
      <c r="CK168" s="129">
        <f>F168</f>
        <v>0</v>
      </c>
      <c r="CL168" s="122">
        <f t="shared" si="167"/>
        <v>0</v>
      </c>
      <c r="CM168" s="122">
        <f t="shared" si="168"/>
        <v>0</v>
      </c>
      <c r="CN168" s="129">
        <f>G168</f>
        <v>0</v>
      </c>
      <c r="CO168" s="122">
        <f t="shared" si="169"/>
        <v>0</v>
      </c>
      <c r="CP168" s="122">
        <f t="shared" si="170"/>
        <v>0</v>
      </c>
      <c r="CQ168" s="129">
        <f>H168</f>
        <v>0</v>
      </c>
      <c r="CR168" s="122">
        <f t="shared" si="171"/>
        <v>0</v>
      </c>
      <c r="CS168" s="122">
        <f t="shared" si="172"/>
        <v>0</v>
      </c>
      <c r="CT168" s="141">
        <f>J168</f>
        <v>0</v>
      </c>
      <c r="CU168" s="122">
        <f t="shared" si="156"/>
        <v>0</v>
      </c>
      <c r="CV168" s="122">
        <f t="shared" si="157"/>
        <v>0</v>
      </c>
      <c r="CW168" s="141">
        <f>K168</f>
        <v>0</v>
      </c>
      <c r="CX168" s="122">
        <f>B168</f>
        <v>0</v>
      </c>
      <c r="CY168" s="122">
        <f t="shared" si="158"/>
        <v>5.2360000000000004E-4</v>
      </c>
      <c r="DF168" s="64">
        <f t="shared" si="143"/>
        <v>320</v>
      </c>
      <c r="DG168" s="137">
        <f t="shared" si="144"/>
        <v>0</v>
      </c>
      <c r="DH168" s="137">
        <f t="shared" si="145"/>
        <v>0</v>
      </c>
      <c r="DI168" s="137">
        <f t="shared" si="146"/>
        <v>0</v>
      </c>
      <c r="DJ168" s="137">
        <f t="shared" si="147"/>
        <v>0</v>
      </c>
      <c r="DK168" s="137">
        <f t="shared" si="148"/>
        <v>0</v>
      </c>
      <c r="DL168" s="137">
        <f t="shared" si="149"/>
        <v>0</v>
      </c>
      <c r="DM168" s="137">
        <f t="shared" si="150"/>
        <v>0</v>
      </c>
      <c r="DN168" s="137"/>
      <c r="DO168" s="137">
        <f t="shared" si="151"/>
        <v>0</v>
      </c>
      <c r="DP168" s="137">
        <f t="shared" si="152"/>
        <v>0</v>
      </c>
      <c r="DQ168" s="32"/>
      <c r="DR168" s="64">
        <f t="shared" si="153"/>
        <v>320</v>
      </c>
      <c r="DS168" s="137">
        <f t="shared" si="173"/>
        <v>0</v>
      </c>
      <c r="DT168" s="137">
        <f t="shared" si="174"/>
        <v>0</v>
      </c>
      <c r="DU168" s="137">
        <f t="shared" si="175"/>
        <v>0</v>
      </c>
      <c r="DV168" s="137">
        <f t="shared" si="176"/>
        <v>0</v>
      </c>
      <c r="DW168" s="137">
        <f t="shared" si="177"/>
        <v>0</v>
      </c>
      <c r="DX168" s="137">
        <f t="shared" si="178"/>
        <v>0</v>
      </c>
      <c r="DY168" s="137">
        <f t="shared" si="179"/>
        <v>0</v>
      </c>
      <c r="DZ168" s="137"/>
      <c r="EA168" s="137">
        <f t="shared" si="180"/>
        <v>0</v>
      </c>
      <c r="EB168" s="137">
        <f t="shared" si="181"/>
        <v>0</v>
      </c>
      <c r="ED168" s="64"/>
      <c r="EE168" s="137">
        <f>FC168 * EQ168</f>
        <v>0</v>
      </c>
      <c r="EF168" s="137">
        <f>FD168 * ER168</f>
        <v>0</v>
      </c>
      <c r="EG168" s="137">
        <f>FE168 * ES168</f>
        <v>0</v>
      </c>
      <c r="EH168" s="137">
        <f>FF168 * ET168</f>
        <v>0</v>
      </c>
      <c r="EI168" s="137">
        <f>FG168 * EU168</f>
        <v>0</v>
      </c>
      <c r="EJ168" s="137">
        <f>FH168 * EV168</f>
        <v>0</v>
      </c>
      <c r="EK168" s="137">
        <f>FI168 * EW168</f>
        <v>0</v>
      </c>
      <c r="EL168" s="137"/>
      <c r="EM168" s="137">
        <f>FJ168 * EY168</f>
        <v>0</v>
      </c>
      <c r="EN168" s="137">
        <f>FK168 * EZ168</f>
        <v>0</v>
      </c>
      <c r="EP168" s="64">
        <f t="shared" si="155"/>
        <v>320</v>
      </c>
      <c r="EQ168" s="131">
        <f>IFERROR('TLF GC - r0'!CQ168 / 'TLF GC - r0'!CP168, EQ169)</f>
        <v>0</v>
      </c>
      <c r="ER168" s="131">
        <f>IFERROR('TLF GC - r0'!CS168 / 'TLF GC - r0'!CR168, ER169)</f>
        <v>0</v>
      </c>
      <c r="ES168" s="131">
        <f>IFERROR('TLF GC - r0'!CU168 / 'TLF GC - r0'!CT168, ES169)</f>
        <v>0</v>
      </c>
      <c r="ET168" s="131">
        <f>IFERROR('TLF GC - r0'!CW168 / 'TLF GC - r0'!CV168, ET169)</f>
        <v>0</v>
      </c>
      <c r="EU168" s="131">
        <f>IFERROR('TLF GC - r0'!CY168 / 'TLF GC - r0'!CX168, EU169)</f>
        <v>0</v>
      </c>
      <c r="EV168" s="131">
        <f>IFERROR('TLF GC - r0'!DA168 / 'TLF GC - r0'!CZ168, EV169)</f>
        <v>0</v>
      </c>
      <c r="EW168" s="131">
        <f>IFERROR('TLF GC - r0'!DC168 / 'TLF GC - r0'!DB168, EW169)</f>
        <v>0</v>
      </c>
      <c r="EX168" s="131"/>
      <c r="EY168" s="131">
        <f>IFERROR('TLF GC - r0'!DE168 / 'TLF GC - r0'!DD168, EY169)</f>
        <v>0</v>
      </c>
      <c r="EZ168" s="131">
        <f>IFERROR('TLF GC - r0'!DG168 / 'TLF GC - r0'!DF168, EZ169)</f>
        <v>0</v>
      </c>
      <c r="FB168" s="132">
        <f>'FF - r0'!A168</f>
        <v>320</v>
      </c>
      <c r="FC168" s="130">
        <f>'FF - r0'!B168</f>
        <v>0</v>
      </c>
      <c r="FD168" s="130">
        <f>'FF - r0'!C168</f>
        <v>0</v>
      </c>
      <c r="FE168" s="130">
        <f>'FF - r0'!D168</f>
        <v>0</v>
      </c>
      <c r="FF168" s="130">
        <f>'FF - r0'!E168</f>
        <v>0</v>
      </c>
      <c r="FG168" s="130">
        <f>'FF - r0'!F168</f>
        <v>0</v>
      </c>
      <c r="FH168" s="130">
        <f>'FF - r0'!G168</f>
        <v>0</v>
      </c>
      <c r="FI168" s="130">
        <f>'FF - r0'!H168</f>
        <v>0</v>
      </c>
      <c r="FJ168" s="130">
        <f>'FF - r0'!I168</f>
        <v>0</v>
      </c>
      <c r="FK168" s="130">
        <f>'FF - r0'!J168</f>
        <v>0</v>
      </c>
      <c r="FL168" s="130">
        <f>'FF - r0'!K168</f>
        <v>5.2360000000000004E-4</v>
      </c>
    </row>
    <row r="169" spans="76:168" x14ac:dyDescent="0.45">
      <c r="BX169" s="64">
        <f>$FB169</f>
        <v>322</v>
      </c>
      <c r="BY169" s="122">
        <f>B169</f>
        <v>0</v>
      </c>
      <c r="BZ169" s="122">
        <f t="shared" si="159"/>
        <v>0</v>
      </c>
      <c r="CA169" s="122">
        <f t="shared" si="160"/>
        <v>0</v>
      </c>
      <c r="CB169" s="129">
        <f>C169</f>
        <v>0</v>
      </c>
      <c r="CC169" s="122">
        <f t="shared" si="161"/>
        <v>0</v>
      </c>
      <c r="CD169" s="122">
        <f t="shared" si="162"/>
        <v>0</v>
      </c>
      <c r="CE169" s="129">
        <f>D169</f>
        <v>0</v>
      </c>
      <c r="CF169" s="122">
        <f t="shared" si="163"/>
        <v>0</v>
      </c>
      <c r="CG169" s="122">
        <f t="shared" si="164"/>
        <v>0</v>
      </c>
      <c r="CH169" s="129">
        <f>E169</f>
        <v>0</v>
      </c>
      <c r="CI169" s="122">
        <f t="shared" si="165"/>
        <v>0</v>
      </c>
      <c r="CJ169" s="122">
        <f t="shared" si="166"/>
        <v>0</v>
      </c>
      <c r="CK169" s="129">
        <f>F169</f>
        <v>0</v>
      </c>
      <c r="CL169" s="122">
        <f t="shared" si="167"/>
        <v>0</v>
      </c>
      <c r="CM169" s="122">
        <f t="shared" si="168"/>
        <v>0</v>
      </c>
      <c r="CN169" s="129">
        <f>G169</f>
        <v>0</v>
      </c>
      <c r="CO169" s="122">
        <f t="shared" si="169"/>
        <v>0</v>
      </c>
      <c r="CP169" s="122">
        <f t="shared" si="170"/>
        <v>0</v>
      </c>
      <c r="CQ169" s="129">
        <f>H169</f>
        <v>0</v>
      </c>
      <c r="CR169" s="122">
        <f t="shared" si="171"/>
        <v>0</v>
      </c>
      <c r="CS169" s="122">
        <f t="shared" si="172"/>
        <v>0</v>
      </c>
      <c r="CT169" s="141">
        <f>J169</f>
        <v>0</v>
      </c>
      <c r="CU169" s="122">
        <f t="shared" si="156"/>
        <v>0</v>
      </c>
      <c r="CV169" s="122">
        <f t="shared" si="157"/>
        <v>0</v>
      </c>
      <c r="CW169" s="141">
        <f>K169</f>
        <v>0</v>
      </c>
      <c r="CX169" s="122">
        <f>B169</f>
        <v>0</v>
      </c>
      <c r="CY169" s="122">
        <f t="shared" si="158"/>
        <v>4.9450000000000004E-4</v>
      </c>
      <c r="DF169" s="64">
        <f t="shared" si="143"/>
        <v>322</v>
      </c>
      <c r="DG169" s="137">
        <f t="shared" si="144"/>
        <v>0</v>
      </c>
      <c r="DH169" s="137">
        <f t="shared" si="145"/>
        <v>0</v>
      </c>
      <c r="DI169" s="137">
        <f t="shared" si="146"/>
        <v>0</v>
      </c>
      <c r="DJ169" s="137">
        <f t="shared" si="147"/>
        <v>0</v>
      </c>
      <c r="DK169" s="137">
        <f t="shared" si="148"/>
        <v>0</v>
      </c>
      <c r="DL169" s="137">
        <f t="shared" si="149"/>
        <v>0</v>
      </c>
      <c r="DM169" s="137">
        <f t="shared" si="150"/>
        <v>0</v>
      </c>
      <c r="DN169" s="137"/>
      <c r="DO169" s="137">
        <f t="shared" si="151"/>
        <v>0</v>
      </c>
      <c r="DP169" s="137">
        <f t="shared" si="152"/>
        <v>0</v>
      </c>
      <c r="DQ169" s="32"/>
      <c r="DR169" s="64">
        <f t="shared" si="153"/>
        <v>322</v>
      </c>
      <c r="DS169" s="137">
        <f t="shared" si="173"/>
        <v>0</v>
      </c>
      <c r="DT169" s="137">
        <f t="shared" si="174"/>
        <v>0</v>
      </c>
      <c r="DU169" s="137">
        <f t="shared" si="175"/>
        <v>0</v>
      </c>
      <c r="DV169" s="137">
        <f t="shared" si="176"/>
        <v>0</v>
      </c>
      <c r="DW169" s="137">
        <f t="shared" si="177"/>
        <v>0</v>
      </c>
      <c r="DX169" s="137">
        <f t="shared" si="178"/>
        <v>0</v>
      </c>
      <c r="DY169" s="137">
        <f t="shared" si="179"/>
        <v>0</v>
      </c>
      <c r="DZ169" s="137"/>
      <c r="EA169" s="137">
        <f t="shared" si="180"/>
        <v>0</v>
      </c>
      <c r="EB169" s="137">
        <f t="shared" si="181"/>
        <v>0</v>
      </c>
      <c r="ED169" s="64"/>
      <c r="EE169" s="137">
        <f>FC169 * EQ169</f>
        <v>0</v>
      </c>
      <c r="EF169" s="137">
        <f>FD169 * ER169</f>
        <v>0</v>
      </c>
      <c r="EG169" s="137">
        <f>FE169 * ES169</f>
        <v>0</v>
      </c>
      <c r="EH169" s="137">
        <f>FF169 * ET169</f>
        <v>0</v>
      </c>
      <c r="EI169" s="137">
        <f>FG169 * EU169</f>
        <v>0</v>
      </c>
      <c r="EJ169" s="137">
        <f>FH169 * EV169</f>
        <v>0</v>
      </c>
      <c r="EK169" s="137">
        <f>FI169 * EW169</f>
        <v>0</v>
      </c>
      <c r="EL169" s="137"/>
      <c r="EM169" s="137">
        <f>FJ169 * EY169</f>
        <v>0</v>
      </c>
      <c r="EN169" s="137">
        <f>FK169 * EZ169</f>
        <v>0</v>
      </c>
      <c r="EP169" s="64">
        <f t="shared" si="155"/>
        <v>322</v>
      </c>
      <c r="EQ169" s="131">
        <f>IFERROR('TLF GC - r0'!CQ169 / 'TLF GC - r0'!CP169, EQ170)</f>
        <v>0</v>
      </c>
      <c r="ER169" s="131">
        <f>IFERROR('TLF GC - r0'!CS169 / 'TLF GC - r0'!CR169, ER170)</f>
        <v>0</v>
      </c>
      <c r="ES169" s="131">
        <f>IFERROR('TLF GC - r0'!CU169 / 'TLF GC - r0'!CT169, ES170)</f>
        <v>0</v>
      </c>
      <c r="ET169" s="131">
        <f>IFERROR('TLF GC - r0'!CW169 / 'TLF GC - r0'!CV169, ET170)</f>
        <v>0</v>
      </c>
      <c r="EU169" s="131">
        <f>IFERROR('TLF GC - r0'!CY169 / 'TLF GC - r0'!CX169, EU170)</f>
        <v>0</v>
      </c>
      <c r="EV169" s="131">
        <f>IFERROR('TLF GC - r0'!DA169 / 'TLF GC - r0'!CZ169, EV170)</f>
        <v>0</v>
      </c>
      <c r="EW169" s="131">
        <f>IFERROR('TLF GC - r0'!DC169 / 'TLF GC - r0'!DB169, EW170)</f>
        <v>0</v>
      </c>
      <c r="EX169" s="131"/>
      <c r="EY169" s="131">
        <f>IFERROR('TLF GC - r0'!DE169 / 'TLF GC - r0'!DD169, EY170)</f>
        <v>0</v>
      </c>
      <c r="EZ169" s="131">
        <f>IFERROR('TLF GC - r0'!DG169 / 'TLF GC - r0'!DF169, EZ170)</f>
        <v>0</v>
      </c>
      <c r="FB169" s="132">
        <f>'FF - r0'!A169</f>
        <v>322</v>
      </c>
      <c r="FC169" s="130">
        <f>'FF - r0'!B169</f>
        <v>0</v>
      </c>
      <c r="FD169" s="130">
        <f>'FF - r0'!C169</f>
        <v>0</v>
      </c>
      <c r="FE169" s="130">
        <f>'FF - r0'!D169</f>
        <v>0</v>
      </c>
      <c r="FF169" s="130">
        <f>'FF - r0'!E169</f>
        <v>0</v>
      </c>
      <c r="FG169" s="130">
        <f>'FF - r0'!F169</f>
        <v>0</v>
      </c>
      <c r="FH169" s="130">
        <f>'FF - r0'!G169</f>
        <v>0</v>
      </c>
      <c r="FI169" s="130">
        <f>'FF - r0'!H169</f>
        <v>0</v>
      </c>
      <c r="FJ169" s="130">
        <f>'FF - r0'!I169</f>
        <v>0</v>
      </c>
      <c r="FK169" s="130">
        <f>'FF - r0'!J169</f>
        <v>0</v>
      </c>
      <c r="FL169" s="130">
        <f>'FF - r0'!K169</f>
        <v>4.9450000000000004E-4</v>
      </c>
    </row>
    <row r="170" spans="76:168" x14ac:dyDescent="0.45">
      <c r="BX170" s="64">
        <f>$FB170</f>
        <v>324</v>
      </c>
      <c r="BY170" s="122">
        <f>B170</f>
        <v>0</v>
      </c>
      <c r="BZ170" s="122">
        <f t="shared" si="159"/>
        <v>0</v>
      </c>
      <c r="CA170" s="122">
        <f t="shared" si="160"/>
        <v>0</v>
      </c>
      <c r="CB170" s="129">
        <f>C170</f>
        <v>0</v>
      </c>
      <c r="CC170" s="122">
        <f t="shared" si="161"/>
        <v>0</v>
      </c>
      <c r="CD170" s="122">
        <f t="shared" si="162"/>
        <v>0</v>
      </c>
      <c r="CE170" s="129">
        <f>D170</f>
        <v>0</v>
      </c>
      <c r="CF170" s="122">
        <f t="shared" si="163"/>
        <v>0</v>
      </c>
      <c r="CG170" s="122">
        <f t="shared" si="164"/>
        <v>0</v>
      </c>
      <c r="CH170" s="129">
        <f>E170</f>
        <v>0</v>
      </c>
      <c r="CI170" s="122">
        <f t="shared" si="165"/>
        <v>0</v>
      </c>
      <c r="CJ170" s="122">
        <f t="shared" si="166"/>
        <v>0</v>
      </c>
      <c r="CK170" s="129">
        <f>F170</f>
        <v>0</v>
      </c>
      <c r="CL170" s="122">
        <f t="shared" si="167"/>
        <v>0</v>
      </c>
      <c r="CM170" s="122">
        <f t="shared" si="168"/>
        <v>0</v>
      </c>
      <c r="CN170" s="129">
        <f>G170</f>
        <v>0</v>
      </c>
      <c r="CO170" s="122">
        <f t="shared" si="169"/>
        <v>0</v>
      </c>
      <c r="CP170" s="122">
        <f t="shared" si="170"/>
        <v>0</v>
      </c>
      <c r="CQ170" s="129">
        <f>H170</f>
        <v>0</v>
      </c>
      <c r="CR170" s="122">
        <f t="shared" si="171"/>
        <v>0</v>
      </c>
      <c r="CS170" s="122">
        <f t="shared" si="172"/>
        <v>0</v>
      </c>
      <c r="CT170" s="141">
        <f>J170</f>
        <v>0</v>
      </c>
      <c r="CU170" s="122">
        <f t="shared" si="156"/>
        <v>0</v>
      </c>
      <c r="CV170" s="122">
        <f t="shared" si="157"/>
        <v>0</v>
      </c>
      <c r="CW170" s="141">
        <f>K170</f>
        <v>0</v>
      </c>
      <c r="CX170" s="122">
        <f>B170</f>
        <v>0</v>
      </c>
      <c r="CY170" s="122">
        <f t="shared" si="158"/>
        <v>4.6539999999999998E-4</v>
      </c>
      <c r="DF170" s="64">
        <f t="shared" si="143"/>
        <v>324</v>
      </c>
      <c r="DG170" s="137">
        <f t="shared" si="144"/>
        <v>0</v>
      </c>
      <c r="DH170" s="137">
        <f t="shared" si="145"/>
        <v>0</v>
      </c>
      <c r="DI170" s="137">
        <f t="shared" si="146"/>
        <v>0</v>
      </c>
      <c r="DJ170" s="137">
        <f t="shared" si="147"/>
        <v>0</v>
      </c>
      <c r="DK170" s="137">
        <f t="shared" si="148"/>
        <v>0</v>
      </c>
      <c r="DL170" s="137">
        <f t="shared" si="149"/>
        <v>0</v>
      </c>
      <c r="DM170" s="137">
        <f t="shared" si="150"/>
        <v>0</v>
      </c>
      <c r="DN170" s="137"/>
      <c r="DO170" s="137">
        <f t="shared" si="151"/>
        <v>0</v>
      </c>
      <c r="DP170" s="137">
        <f t="shared" si="152"/>
        <v>0</v>
      </c>
      <c r="DQ170" s="32"/>
      <c r="DR170" s="64">
        <f t="shared" si="153"/>
        <v>324</v>
      </c>
      <c r="DS170" s="137">
        <f t="shared" si="173"/>
        <v>0</v>
      </c>
      <c r="DT170" s="137">
        <f t="shared" si="174"/>
        <v>0</v>
      </c>
      <c r="DU170" s="137">
        <f t="shared" si="175"/>
        <v>0</v>
      </c>
      <c r="DV170" s="137">
        <f t="shared" si="176"/>
        <v>0</v>
      </c>
      <c r="DW170" s="137">
        <f t="shared" si="177"/>
        <v>0</v>
      </c>
      <c r="DX170" s="137">
        <f t="shared" si="178"/>
        <v>0</v>
      </c>
      <c r="DY170" s="137">
        <f t="shared" si="179"/>
        <v>0</v>
      </c>
      <c r="DZ170" s="137"/>
      <c r="EA170" s="137">
        <f t="shared" si="180"/>
        <v>0</v>
      </c>
      <c r="EB170" s="137">
        <f t="shared" si="181"/>
        <v>0</v>
      </c>
      <c r="ED170" s="64"/>
      <c r="EE170" s="137">
        <f>FC170 * EQ170</f>
        <v>0</v>
      </c>
      <c r="EF170" s="137">
        <f>FD170 * ER170</f>
        <v>0</v>
      </c>
      <c r="EG170" s="137">
        <f>FE170 * ES170</f>
        <v>0</v>
      </c>
      <c r="EH170" s="137">
        <f>FF170 * ET170</f>
        <v>0</v>
      </c>
      <c r="EI170" s="137">
        <f>FG170 * EU170</f>
        <v>0</v>
      </c>
      <c r="EJ170" s="137">
        <f>FH170 * EV170</f>
        <v>0</v>
      </c>
      <c r="EK170" s="137">
        <f>FI170 * EW170</f>
        <v>0</v>
      </c>
      <c r="EL170" s="137"/>
      <c r="EM170" s="137">
        <f>FJ170 * EY170</f>
        <v>0</v>
      </c>
      <c r="EN170" s="137">
        <f>FK170 * EZ170</f>
        <v>0</v>
      </c>
      <c r="EP170" s="64">
        <f t="shared" si="155"/>
        <v>324</v>
      </c>
      <c r="EQ170" s="131">
        <f>IFERROR('TLF GC - r0'!CQ170 / 'TLF GC - r0'!CP170, EQ171)</f>
        <v>0</v>
      </c>
      <c r="ER170" s="131">
        <f>IFERROR('TLF GC - r0'!CS170 / 'TLF GC - r0'!CR170, ER171)</f>
        <v>0</v>
      </c>
      <c r="ES170" s="131">
        <f>IFERROR('TLF GC - r0'!CU170 / 'TLF GC - r0'!CT170, ES171)</f>
        <v>0</v>
      </c>
      <c r="ET170" s="131">
        <f>IFERROR('TLF GC - r0'!CW170 / 'TLF GC - r0'!CV170, ET171)</f>
        <v>0</v>
      </c>
      <c r="EU170" s="131">
        <f>IFERROR('TLF GC - r0'!CY170 / 'TLF GC - r0'!CX170, EU171)</f>
        <v>0</v>
      </c>
      <c r="EV170" s="131">
        <f>IFERROR('TLF GC - r0'!DA170 / 'TLF GC - r0'!CZ170, EV171)</f>
        <v>0</v>
      </c>
      <c r="EW170" s="131">
        <f>IFERROR('TLF GC - r0'!DC170 / 'TLF GC - r0'!DB170, EW171)</f>
        <v>0</v>
      </c>
      <c r="EX170" s="131"/>
      <c r="EY170" s="131">
        <f>IFERROR('TLF GC - r0'!DE170 / 'TLF GC - r0'!DD170, EY171)</f>
        <v>0</v>
      </c>
      <c r="EZ170" s="131">
        <f>IFERROR('TLF GC - r0'!DG170 / 'TLF GC - r0'!DF170, EZ171)</f>
        <v>0</v>
      </c>
      <c r="FB170" s="132">
        <f>'FF - r0'!A170</f>
        <v>324</v>
      </c>
      <c r="FC170" s="130">
        <f>'FF - r0'!B170</f>
        <v>0</v>
      </c>
      <c r="FD170" s="130">
        <f>'FF - r0'!C170</f>
        <v>0</v>
      </c>
      <c r="FE170" s="130">
        <f>'FF - r0'!D170</f>
        <v>0</v>
      </c>
      <c r="FF170" s="130">
        <f>'FF - r0'!E170</f>
        <v>0</v>
      </c>
      <c r="FG170" s="130">
        <f>'FF - r0'!F170</f>
        <v>0</v>
      </c>
      <c r="FH170" s="130">
        <f>'FF - r0'!G170</f>
        <v>0</v>
      </c>
      <c r="FI170" s="130">
        <f>'FF - r0'!H170</f>
        <v>0</v>
      </c>
      <c r="FJ170" s="130">
        <f>'FF - r0'!I170</f>
        <v>0</v>
      </c>
      <c r="FK170" s="130">
        <f>'FF - r0'!J170</f>
        <v>0</v>
      </c>
      <c r="FL170" s="130">
        <f>'FF - r0'!K170</f>
        <v>4.6539999999999998E-4</v>
      </c>
    </row>
    <row r="171" spans="76:168" x14ac:dyDescent="0.45">
      <c r="BX171" s="64">
        <f>$FB171</f>
        <v>326</v>
      </c>
      <c r="BY171" s="122">
        <f>B171</f>
        <v>0</v>
      </c>
      <c r="BZ171" s="122">
        <f t="shared" si="159"/>
        <v>0</v>
      </c>
      <c r="CA171" s="122">
        <f t="shared" si="160"/>
        <v>0</v>
      </c>
      <c r="CB171" s="129">
        <f>C171</f>
        <v>0</v>
      </c>
      <c r="CC171" s="122">
        <f t="shared" si="161"/>
        <v>0</v>
      </c>
      <c r="CD171" s="122">
        <f t="shared" si="162"/>
        <v>0</v>
      </c>
      <c r="CE171" s="129">
        <f>D171</f>
        <v>0</v>
      </c>
      <c r="CF171" s="122">
        <f t="shared" si="163"/>
        <v>0</v>
      </c>
      <c r="CG171" s="122">
        <f t="shared" si="164"/>
        <v>0</v>
      </c>
      <c r="CH171" s="129">
        <f>E171</f>
        <v>0</v>
      </c>
      <c r="CI171" s="122">
        <f t="shared" si="165"/>
        <v>0</v>
      </c>
      <c r="CJ171" s="122">
        <f t="shared" si="166"/>
        <v>0</v>
      </c>
      <c r="CK171" s="129">
        <f>F171</f>
        <v>0</v>
      </c>
      <c r="CL171" s="122">
        <f t="shared" si="167"/>
        <v>0</v>
      </c>
      <c r="CM171" s="122">
        <f t="shared" si="168"/>
        <v>0</v>
      </c>
      <c r="CN171" s="129">
        <f>G171</f>
        <v>0</v>
      </c>
      <c r="CO171" s="122">
        <f t="shared" si="169"/>
        <v>0</v>
      </c>
      <c r="CP171" s="122">
        <f t="shared" si="170"/>
        <v>0</v>
      </c>
      <c r="CQ171" s="129">
        <f>H171</f>
        <v>0</v>
      </c>
      <c r="CR171" s="122">
        <f t="shared" si="171"/>
        <v>0</v>
      </c>
      <c r="CS171" s="122">
        <f t="shared" si="172"/>
        <v>0</v>
      </c>
      <c r="CT171" s="141">
        <f>J171</f>
        <v>0</v>
      </c>
      <c r="CU171" s="122">
        <f t="shared" si="156"/>
        <v>0</v>
      </c>
      <c r="CV171" s="122">
        <f t="shared" si="157"/>
        <v>0</v>
      </c>
      <c r="CW171" s="141">
        <f>K171</f>
        <v>0</v>
      </c>
      <c r="CX171" s="122">
        <f>B171</f>
        <v>0</v>
      </c>
      <c r="CY171" s="122">
        <f t="shared" si="158"/>
        <v>4.3629999999999998E-4</v>
      </c>
      <c r="DF171" s="64">
        <f t="shared" si="143"/>
        <v>326</v>
      </c>
      <c r="DG171" s="137">
        <f t="shared" si="144"/>
        <v>0</v>
      </c>
      <c r="DH171" s="137">
        <f t="shared" si="145"/>
        <v>0</v>
      </c>
      <c r="DI171" s="137">
        <f t="shared" si="146"/>
        <v>0</v>
      </c>
      <c r="DJ171" s="137">
        <f t="shared" si="147"/>
        <v>0</v>
      </c>
      <c r="DK171" s="137">
        <f t="shared" si="148"/>
        <v>0</v>
      </c>
      <c r="DL171" s="137">
        <f t="shared" si="149"/>
        <v>0</v>
      </c>
      <c r="DM171" s="137">
        <f t="shared" si="150"/>
        <v>0</v>
      </c>
      <c r="DN171" s="137"/>
      <c r="DO171" s="137">
        <f t="shared" si="151"/>
        <v>0</v>
      </c>
      <c r="DP171" s="137">
        <f t="shared" si="152"/>
        <v>0</v>
      </c>
      <c r="DQ171" s="32"/>
      <c r="DR171" s="64">
        <f t="shared" si="153"/>
        <v>326</v>
      </c>
      <c r="DS171" s="137">
        <f t="shared" si="173"/>
        <v>0</v>
      </c>
      <c r="DT171" s="137">
        <f t="shared" si="174"/>
        <v>0</v>
      </c>
      <c r="DU171" s="137">
        <f t="shared" si="175"/>
        <v>0</v>
      </c>
      <c r="DV171" s="137">
        <f t="shared" si="176"/>
        <v>0</v>
      </c>
      <c r="DW171" s="137">
        <f t="shared" si="177"/>
        <v>0</v>
      </c>
      <c r="DX171" s="137">
        <f t="shared" si="178"/>
        <v>0</v>
      </c>
      <c r="DY171" s="137">
        <f t="shared" si="179"/>
        <v>0</v>
      </c>
      <c r="DZ171" s="137"/>
      <c r="EA171" s="137">
        <f t="shared" si="180"/>
        <v>0</v>
      </c>
      <c r="EB171" s="137">
        <f t="shared" si="181"/>
        <v>0</v>
      </c>
      <c r="ED171" s="64"/>
      <c r="EE171" s="137">
        <f>FC171 * EQ171</f>
        <v>0</v>
      </c>
      <c r="EF171" s="137">
        <f>FD171 * ER171</f>
        <v>0</v>
      </c>
      <c r="EG171" s="137">
        <f>FE171 * ES171</f>
        <v>0</v>
      </c>
      <c r="EH171" s="137">
        <f>FF171 * ET171</f>
        <v>0</v>
      </c>
      <c r="EI171" s="137">
        <f>FG171 * EU171</f>
        <v>0</v>
      </c>
      <c r="EJ171" s="137">
        <f>FH171 * EV171</f>
        <v>0</v>
      </c>
      <c r="EK171" s="137">
        <f>FI171 * EW171</f>
        <v>0</v>
      </c>
      <c r="EL171" s="137"/>
      <c r="EM171" s="137">
        <f>FJ171 * EY171</f>
        <v>0</v>
      </c>
      <c r="EN171" s="137">
        <f>FK171 * EZ171</f>
        <v>0</v>
      </c>
      <c r="EP171" s="64">
        <f t="shared" si="155"/>
        <v>326</v>
      </c>
      <c r="EQ171" s="131">
        <f>IFERROR('TLF GC - r0'!CQ171 / 'TLF GC - r0'!CP171, EQ172)</f>
        <v>0</v>
      </c>
      <c r="ER171" s="131">
        <f>IFERROR('TLF GC - r0'!CS171 / 'TLF GC - r0'!CR171, ER172)</f>
        <v>0</v>
      </c>
      <c r="ES171" s="131">
        <f>IFERROR('TLF GC - r0'!CU171 / 'TLF GC - r0'!CT171, ES172)</f>
        <v>0</v>
      </c>
      <c r="ET171" s="131">
        <f>IFERROR('TLF GC - r0'!CW171 / 'TLF GC - r0'!CV171, ET172)</f>
        <v>0</v>
      </c>
      <c r="EU171" s="131">
        <f>IFERROR('TLF GC - r0'!CY171 / 'TLF GC - r0'!CX171, EU172)</f>
        <v>0</v>
      </c>
      <c r="EV171" s="131">
        <f>IFERROR('TLF GC - r0'!DA171 / 'TLF GC - r0'!CZ171, EV172)</f>
        <v>0</v>
      </c>
      <c r="EW171" s="131">
        <f>IFERROR('TLF GC - r0'!DC171 / 'TLF GC - r0'!DB171, EW172)</f>
        <v>0</v>
      </c>
      <c r="EX171" s="131"/>
      <c r="EY171" s="131">
        <f>IFERROR('TLF GC - r0'!DE171 / 'TLF GC - r0'!DD171, EY172)</f>
        <v>0</v>
      </c>
      <c r="EZ171" s="131">
        <f>IFERROR('TLF GC - r0'!DG171 / 'TLF GC - r0'!DF171, EZ172)</f>
        <v>0</v>
      </c>
      <c r="FB171" s="132">
        <f>'FF - r0'!A171</f>
        <v>326</v>
      </c>
      <c r="FC171" s="130">
        <f>'FF - r0'!B171</f>
        <v>0</v>
      </c>
      <c r="FD171" s="130">
        <f>'FF - r0'!C171</f>
        <v>0</v>
      </c>
      <c r="FE171" s="130">
        <f>'FF - r0'!D171</f>
        <v>0</v>
      </c>
      <c r="FF171" s="130">
        <f>'FF - r0'!E171</f>
        <v>0</v>
      </c>
      <c r="FG171" s="130">
        <f>'FF - r0'!F171</f>
        <v>0</v>
      </c>
      <c r="FH171" s="130">
        <f>'FF - r0'!G171</f>
        <v>0</v>
      </c>
      <c r="FI171" s="130">
        <f>'FF - r0'!H171</f>
        <v>0</v>
      </c>
      <c r="FJ171" s="130">
        <f>'FF - r0'!I171</f>
        <v>0</v>
      </c>
      <c r="FK171" s="130">
        <f>'FF - r0'!J171</f>
        <v>0</v>
      </c>
      <c r="FL171" s="130">
        <f>'FF - r0'!K171</f>
        <v>4.3629999999999998E-4</v>
      </c>
    </row>
    <row r="172" spans="76:168" x14ac:dyDescent="0.45">
      <c r="BX172" s="64">
        <f>$FB172</f>
        <v>328</v>
      </c>
      <c r="BY172" s="122">
        <f>B172</f>
        <v>0</v>
      </c>
      <c r="BZ172" s="122">
        <f t="shared" si="159"/>
        <v>0</v>
      </c>
      <c r="CA172" s="122">
        <f t="shared" si="160"/>
        <v>0</v>
      </c>
      <c r="CB172" s="129">
        <f>C172</f>
        <v>0</v>
      </c>
      <c r="CC172" s="122">
        <f t="shared" si="161"/>
        <v>0</v>
      </c>
      <c r="CD172" s="122">
        <f t="shared" si="162"/>
        <v>0</v>
      </c>
      <c r="CE172" s="129">
        <f>D172</f>
        <v>0</v>
      </c>
      <c r="CF172" s="122">
        <f t="shared" si="163"/>
        <v>0</v>
      </c>
      <c r="CG172" s="122">
        <f t="shared" si="164"/>
        <v>0</v>
      </c>
      <c r="CH172" s="129">
        <f>E172</f>
        <v>0</v>
      </c>
      <c r="CI172" s="122">
        <f t="shared" si="165"/>
        <v>0</v>
      </c>
      <c r="CJ172" s="122">
        <f t="shared" si="166"/>
        <v>0</v>
      </c>
      <c r="CK172" s="129">
        <f>F172</f>
        <v>0</v>
      </c>
      <c r="CL172" s="122">
        <f t="shared" si="167"/>
        <v>0</v>
      </c>
      <c r="CM172" s="122">
        <f t="shared" si="168"/>
        <v>0</v>
      </c>
      <c r="CN172" s="129">
        <f>G172</f>
        <v>0</v>
      </c>
      <c r="CO172" s="122">
        <f t="shared" si="169"/>
        <v>0</v>
      </c>
      <c r="CP172" s="122">
        <f t="shared" si="170"/>
        <v>0</v>
      </c>
      <c r="CQ172" s="129">
        <f>H172</f>
        <v>0</v>
      </c>
      <c r="CR172" s="122">
        <f t="shared" si="171"/>
        <v>0</v>
      </c>
      <c r="CS172" s="122">
        <f t="shared" si="172"/>
        <v>0</v>
      </c>
      <c r="CT172" s="141">
        <f>J172</f>
        <v>0</v>
      </c>
      <c r="CU172" s="122">
        <f t="shared" si="156"/>
        <v>0</v>
      </c>
      <c r="CV172" s="122">
        <f t="shared" si="157"/>
        <v>0</v>
      </c>
      <c r="CW172" s="141">
        <f>K172</f>
        <v>0</v>
      </c>
      <c r="CX172" s="122">
        <f>B172</f>
        <v>0</v>
      </c>
      <c r="CY172" s="122">
        <f t="shared" si="158"/>
        <v>4.0719999999999998E-4</v>
      </c>
      <c r="DF172" s="64">
        <f t="shared" si="143"/>
        <v>328</v>
      </c>
      <c r="DG172" s="137">
        <f t="shared" si="144"/>
        <v>0</v>
      </c>
      <c r="DH172" s="137">
        <f t="shared" si="145"/>
        <v>0</v>
      </c>
      <c r="DI172" s="137">
        <f t="shared" si="146"/>
        <v>0</v>
      </c>
      <c r="DJ172" s="137">
        <f t="shared" si="147"/>
        <v>0</v>
      </c>
      <c r="DK172" s="137">
        <f t="shared" si="148"/>
        <v>0</v>
      </c>
      <c r="DL172" s="137">
        <f t="shared" si="149"/>
        <v>0</v>
      </c>
      <c r="DM172" s="137">
        <f t="shared" si="150"/>
        <v>0</v>
      </c>
      <c r="DN172" s="137"/>
      <c r="DO172" s="137">
        <f t="shared" si="151"/>
        <v>0</v>
      </c>
      <c r="DP172" s="137">
        <f t="shared" si="152"/>
        <v>0</v>
      </c>
      <c r="DQ172" s="32"/>
      <c r="DR172" s="64">
        <f t="shared" si="153"/>
        <v>328</v>
      </c>
      <c r="DS172" s="137">
        <f t="shared" si="173"/>
        <v>0</v>
      </c>
      <c r="DT172" s="137">
        <f t="shared" si="174"/>
        <v>0</v>
      </c>
      <c r="DU172" s="137">
        <f t="shared" si="175"/>
        <v>0</v>
      </c>
      <c r="DV172" s="137">
        <f t="shared" si="176"/>
        <v>0</v>
      </c>
      <c r="DW172" s="137">
        <f t="shared" si="177"/>
        <v>0</v>
      </c>
      <c r="DX172" s="137">
        <f t="shared" si="178"/>
        <v>0</v>
      </c>
      <c r="DY172" s="137">
        <f t="shared" si="179"/>
        <v>0</v>
      </c>
      <c r="DZ172" s="137"/>
      <c r="EA172" s="137">
        <f t="shared" si="180"/>
        <v>0</v>
      </c>
      <c r="EB172" s="137">
        <f t="shared" si="181"/>
        <v>0</v>
      </c>
      <c r="ED172" s="64"/>
      <c r="EE172" s="137">
        <f>FC172 * EQ172</f>
        <v>0</v>
      </c>
      <c r="EF172" s="137">
        <f>FD172 * ER172</f>
        <v>0</v>
      </c>
      <c r="EG172" s="137">
        <f>FE172 * ES172</f>
        <v>0</v>
      </c>
      <c r="EH172" s="137">
        <f>FF172 * ET172</f>
        <v>0</v>
      </c>
      <c r="EI172" s="137">
        <f>FG172 * EU172</f>
        <v>0</v>
      </c>
      <c r="EJ172" s="137">
        <f>FH172 * EV172</f>
        <v>0</v>
      </c>
      <c r="EK172" s="137">
        <f>FI172 * EW172</f>
        <v>0</v>
      </c>
      <c r="EL172" s="137"/>
      <c r="EM172" s="137">
        <f>FJ172 * EY172</f>
        <v>0</v>
      </c>
      <c r="EN172" s="137">
        <f>FK172 * EZ172</f>
        <v>0</v>
      </c>
      <c r="EP172" s="64">
        <f t="shared" si="155"/>
        <v>328</v>
      </c>
      <c r="EQ172" s="131">
        <f>IFERROR('TLF GC - r0'!CQ172 / 'TLF GC - r0'!CP172, EQ173)</f>
        <v>0</v>
      </c>
      <c r="ER172" s="131">
        <f>IFERROR('TLF GC - r0'!CS172 / 'TLF GC - r0'!CR172, ER173)</f>
        <v>0</v>
      </c>
      <c r="ES172" s="131">
        <f>IFERROR('TLF GC - r0'!CU172 / 'TLF GC - r0'!CT172, ES173)</f>
        <v>0</v>
      </c>
      <c r="ET172" s="131">
        <f>IFERROR('TLF GC - r0'!CW172 / 'TLF GC - r0'!CV172, ET173)</f>
        <v>0</v>
      </c>
      <c r="EU172" s="131">
        <f>IFERROR('TLF GC - r0'!CY172 / 'TLF GC - r0'!CX172, EU173)</f>
        <v>0</v>
      </c>
      <c r="EV172" s="131">
        <f>IFERROR('TLF GC - r0'!DA172 / 'TLF GC - r0'!CZ172, EV173)</f>
        <v>0</v>
      </c>
      <c r="EW172" s="131">
        <f>IFERROR('TLF GC - r0'!DC172 / 'TLF GC - r0'!DB172, EW173)</f>
        <v>0</v>
      </c>
      <c r="EX172" s="131"/>
      <c r="EY172" s="131">
        <f>IFERROR('TLF GC - r0'!DE172 / 'TLF GC - r0'!DD172, EY173)</f>
        <v>0</v>
      </c>
      <c r="EZ172" s="131">
        <f>IFERROR('TLF GC - r0'!DG172 / 'TLF GC - r0'!DF172, EZ173)</f>
        <v>0</v>
      </c>
      <c r="FB172" s="132">
        <f>'FF - r0'!A172</f>
        <v>328</v>
      </c>
      <c r="FC172" s="130">
        <f>'FF - r0'!B172</f>
        <v>0</v>
      </c>
      <c r="FD172" s="130">
        <f>'FF - r0'!C172</f>
        <v>0</v>
      </c>
      <c r="FE172" s="130">
        <f>'FF - r0'!D172</f>
        <v>0</v>
      </c>
      <c r="FF172" s="130">
        <f>'FF - r0'!E172</f>
        <v>0</v>
      </c>
      <c r="FG172" s="130">
        <f>'FF - r0'!F172</f>
        <v>0</v>
      </c>
      <c r="FH172" s="130">
        <f>'FF - r0'!G172</f>
        <v>0</v>
      </c>
      <c r="FI172" s="130">
        <f>'FF - r0'!H172</f>
        <v>0</v>
      </c>
      <c r="FJ172" s="130">
        <f>'FF - r0'!I172</f>
        <v>0</v>
      </c>
      <c r="FK172" s="130">
        <f>'FF - r0'!J172</f>
        <v>0</v>
      </c>
      <c r="FL172" s="130">
        <f>'FF - r0'!K172</f>
        <v>4.0719999999999998E-4</v>
      </c>
    </row>
    <row r="173" spans="76:168" x14ac:dyDescent="0.45">
      <c r="BX173" s="64">
        <f>$FB173</f>
        <v>330</v>
      </c>
      <c r="BY173" s="122">
        <f>B173</f>
        <v>0</v>
      </c>
      <c r="BZ173" s="122">
        <f t="shared" si="159"/>
        <v>0</v>
      </c>
      <c r="CA173" s="122">
        <f t="shared" si="160"/>
        <v>0</v>
      </c>
      <c r="CB173" s="129">
        <f>C173</f>
        <v>0</v>
      </c>
      <c r="CC173" s="122">
        <f t="shared" si="161"/>
        <v>0</v>
      </c>
      <c r="CD173" s="122">
        <f t="shared" si="162"/>
        <v>0</v>
      </c>
      <c r="CE173" s="129">
        <f>D173</f>
        <v>0</v>
      </c>
      <c r="CF173" s="122">
        <f t="shared" si="163"/>
        <v>0</v>
      </c>
      <c r="CG173" s="122">
        <f t="shared" si="164"/>
        <v>0</v>
      </c>
      <c r="CH173" s="129">
        <f>E173</f>
        <v>0</v>
      </c>
      <c r="CI173" s="122">
        <f t="shared" si="165"/>
        <v>0</v>
      </c>
      <c r="CJ173" s="122">
        <f t="shared" si="166"/>
        <v>0</v>
      </c>
      <c r="CK173" s="129">
        <f>F173</f>
        <v>0</v>
      </c>
      <c r="CL173" s="122">
        <f t="shared" si="167"/>
        <v>0</v>
      </c>
      <c r="CM173" s="122">
        <f t="shared" si="168"/>
        <v>0</v>
      </c>
      <c r="CN173" s="129">
        <f>G173</f>
        <v>0</v>
      </c>
      <c r="CO173" s="122">
        <f t="shared" si="169"/>
        <v>0</v>
      </c>
      <c r="CP173" s="122">
        <f t="shared" si="170"/>
        <v>0</v>
      </c>
      <c r="CQ173" s="129">
        <f>H173</f>
        <v>0</v>
      </c>
      <c r="CR173" s="122">
        <f t="shared" si="171"/>
        <v>0</v>
      </c>
      <c r="CS173" s="122">
        <f t="shared" si="172"/>
        <v>0</v>
      </c>
      <c r="CT173" s="141">
        <f>J173</f>
        <v>0</v>
      </c>
      <c r="CU173" s="122">
        <f t="shared" si="156"/>
        <v>0</v>
      </c>
      <c r="CV173" s="122">
        <f t="shared" si="157"/>
        <v>0</v>
      </c>
      <c r="CW173" s="141">
        <f>K173</f>
        <v>0</v>
      </c>
      <c r="CX173" s="122">
        <f>B173</f>
        <v>0</v>
      </c>
      <c r="CY173" s="122">
        <f t="shared" si="158"/>
        <v>3.7819999999999998E-4</v>
      </c>
      <c r="DF173" s="64">
        <f t="shared" si="143"/>
        <v>330</v>
      </c>
      <c r="DG173" s="137">
        <f t="shared" si="144"/>
        <v>0</v>
      </c>
      <c r="DH173" s="137">
        <f t="shared" si="145"/>
        <v>0</v>
      </c>
      <c r="DI173" s="137">
        <f t="shared" si="146"/>
        <v>0</v>
      </c>
      <c r="DJ173" s="137">
        <f t="shared" si="147"/>
        <v>0</v>
      </c>
      <c r="DK173" s="137">
        <f t="shared" si="148"/>
        <v>0</v>
      </c>
      <c r="DL173" s="137">
        <f t="shared" si="149"/>
        <v>0</v>
      </c>
      <c r="DM173" s="137">
        <f t="shared" si="150"/>
        <v>0</v>
      </c>
      <c r="DN173" s="137"/>
      <c r="DO173" s="137">
        <f t="shared" si="151"/>
        <v>0</v>
      </c>
      <c r="DP173" s="137">
        <f t="shared" si="152"/>
        <v>0</v>
      </c>
      <c r="DQ173" s="32"/>
      <c r="DR173" s="64">
        <f t="shared" si="153"/>
        <v>330</v>
      </c>
      <c r="DS173" s="137">
        <f t="shared" si="173"/>
        <v>0</v>
      </c>
      <c r="DT173" s="137">
        <f t="shared" si="174"/>
        <v>0</v>
      </c>
      <c r="DU173" s="137">
        <f t="shared" si="175"/>
        <v>0</v>
      </c>
      <c r="DV173" s="137">
        <f t="shared" si="176"/>
        <v>0</v>
      </c>
      <c r="DW173" s="137">
        <f t="shared" si="177"/>
        <v>0</v>
      </c>
      <c r="DX173" s="137">
        <f t="shared" si="178"/>
        <v>0</v>
      </c>
      <c r="DY173" s="137">
        <f t="shared" si="179"/>
        <v>0</v>
      </c>
      <c r="DZ173" s="137"/>
      <c r="EA173" s="137">
        <f t="shared" si="180"/>
        <v>0</v>
      </c>
      <c r="EB173" s="137">
        <f t="shared" si="181"/>
        <v>0</v>
      </c>
      <c r="ED173" s="64"/>
      <c r="EE173" s="137">
        <f>FC173 * EQ173</f>
        <v>0</v>
      </c>
      <c r="EF173" s="137">
        <f>FD173 * ER173</f>
        <v>0</v>
      </c>
      <c r="EG173" s="137">
        <f>FE173 * ES173</f>
        <v>0</v>
      </c>
      <c r="EH173" s="137">
        <f>FF173 * ET173</f>
        <v>0</v>
      </c>
      <c r="EI173" s="137">
        <f>FG173 * EU173</f>
        <v>0</v>
      </c>
      <c r="EJ173" s="137">
        <f>FH173 * EV173</f>
        <v>0</v>
      </c>
      <c r="EK173" s="137">
        <f>FI173 * EW173</f>
        <v>0</v>
      </c>
      <c r="EL173" s="137"/>
      <c r="EM173" s="137">
        <f>FJ173 * EY173</f>
        <v>0</v>
      </c>
      <c r="EN173" s="137">
        <f>FK173 * EZ173</f>
        <v>0</v>
      </c>
      <c r="EP173" s="64">
        <f t="shared" si="155"/>
        <v>330</v>
      </c>
      <c r="EQ173" s="131">
        <f>IFERROR('TLF GC - r0'!CQ173 / 'TLF GC - r0'!CP173, EQ174)</f>
        <v>0</v>
      </c>
      <c r="ER173" s="131">
        <f>IFERROR('TLF GC - r0'!CS173 / 'TLF GC - r0'!CR173, ER174)</f>
        <v>0</v>
      </c>
      <c r="ES173" s="131">
        <f>IFERROR('TLF GC - r0'!CU173 / 'TLF GC - r0'!CT173, ES174)</f>
        <v>0</v>
      </c>
      <c r="ET173" s="131">
        <f>IFERROR('TLF GC - r0'!CW173 / 'TLF GC - r0'!CV173, ET174)</f>
        <v>0</v>
      </c>
      <c r="EU173" s="131">
        <f>IFERROR('TLF GC - r0'!CY173 / 'TLF GC - r0'!CX173, EU174)</f>
        <v>0</v>
      </c>
      <c r="EV173" s="131">
        <f>IFERROR('TLF GC - r0'!DA173 / 'TLF GC - r0'!CZ173, EV174)</f>
        <v>0</v>
      </c>
      <c r="EW173" s="131">
        <f>IFERROR('TLF GC - r0'!DC173 / 'TLF GC - r0'!DB173, EW174)</f>
        <v>0</v>
      </c>
      <c r="EX173" s="131"/>
      <c r="EY173" s="131">
        <f>IFERROR('TLF GC - r0'!DE173 / 'TLF GC - r0'!DD173, EY174)</f>
        <v>0</v>
      </c>
      <c r="EZ173" s="131">
        <f>IFERROR('TLF GC - r0'!DG173 / 'TLF GC - r0'!DF173, EZ174)</f>
        <v>0</v>
      </c>
      <c r="FB173" s="132">
        <f>'FF - r0'!A173</f>
        <v>330</v>
      </c>
      <c r="FC173" s="130">
        <f>'FF - r0'!B173</f>
        <v>0</v>
      </c>
      <c r="FD173" s="130">
        <f>'FF - r0'!C173</f>
        <v>0</v>
      </c>
      <c r="FE173" s="130">
        <f>'FF - r0'!D173</f>
        <v>0</v>
      </c>
      <c r="FF173" s="130">
        <f>'FF - r0'!E173</f>
        <v>0</v>
      </c>
      <c r="FG173" s="130">
        <f>'FF - r0'!F173</f>
        <v>0</v>
      </c>
      <c r="FH173" s="130">
        <f>'FF - r0'!G173</f>
        <v>0</v>
      </c>
      <c r="FI173" s="130">
        <f>'FF - r0'!H173</f>
        <v>0</v>
      </c>
      <c r="FJ173" s="130">
        <f>'FF - r0'!I173</f>
        <v>0</v>
      </c>
      <c r="FK173" s="130">
        <f>'FF - r0'!J173</f>
        <v>0</v>
      </c>
      <c r="FL173" s="130">
        <f>'FF - r0'!K173</f>
        <v>3.7819999999999998E-4</v>
      </c>
    </row>
    <row r="174" spans="76:168" x14ac:dyDescent="0.45">
      <c r="BX174" s="64">
        <f>$FB174</f>
        <v>332</v>
      </c>
      <c r="BY174" s="122">
        <f>B174</f>
        <v>0</v>
      </c>
      <c r="BZ174" s="122">
        <f t="shared" si="159"/>
        <v>0</v>
      </c>
      <c r="CA174" s="122">
        <f t="shared" si="160"/>
        <v>0</v>
      </c>
      <c r="CB174" s="129">
        <f>C174</f>
        <v>0</v>
      </c>
      <c r="CC174" s="122">
        <f t="shared" si="161"/>
        <v>0</v>
      </c>
      <c r="CD174" s="122">
        <f t="shared" si="162"/>
        <v>0</v>
      </c>
      <c r="CE174" s="129">
        <f>D174</f>
        <v>0</v>
      </c>
      <c r="CF174" s="122">
        <f t="shared" si="163"/>
        <v>0</v>
      </c>
      <c r="CG174" s="122">
        <f t="shared" si="164"/>
        <v>0</v>
      </c>
      <c r="CH174" s="129">
        <f>E174</f>
        <v>0</v>
      </c>
      <c r="CI174" s="122">
        <f t="shared" si="165"/>
        <v>0</v>
      </c>
      <c r="CJ174" s="122">
        <f t="shared" si="166"/>
        <v>0</v>
      </c>
      <c r="CK174" s="129">
        <f>F174</f>
        <v>0</v>
      </c>
      <c r="CL174" s="122">
        <f t="shared" si="167"/>
        <v>0</v>
      </c>
      <c r="CM174" s="122">
        <f t="shared" si="168"/>
        <v>0</v>
      </c>
      <c r="CN174" s="129">
        <f>G174</f>
        <v>0</v>
      </c>
      <c r="CO174" s="122">
        <f t="shared" si="169"/>
        <v>0</v>
      </c>
      <c r="CP174" s="122">
        <f t="shared" si="170"/>
        <v>0</v>
      </c>
      <c r="CQ174" s="129">
        <f>H174</f>
        <v>0</v>
      </c>
      <c r="CR174" s="122">
        <f t="shared" si="171"/>
        <v>0</v>
      </c>
      <c r="CS174" s="122">
        <f t="shared" si="172"/>
        <v>0</v>
      </c>
      <c r="CT174" s="141">
        <f>J174</f>
        <v>0</v>
      </c>
      <c r="CU174" s="122">
        <f t="shared" si="156"/>
        <v>0</v>
      </c>
      <c r="CV174" s="122">
        <f t="shared" si="157"/>
        <v>0</v>
      </c>
      <c r="CW174" s="141">
        <f>K174</f>
        <v>0</v>
      </c>
      <c r="CX174" s="122">
        <f>B174</f>
        <v>0</v>
      </c>
      <c r="CY174" s="122">
        <f t="shared" si="158"/>
        <v>3.4909999999999997E-4</v>
      </c>
      <c r="DF174" s="64">
        <f t="shared" si="143"/>
        <v>332</v>
      </c>
      <c r="DG174" s="137">
        <f t="shared" si="144"/>
        <v>0</v>
      </c>
      <c r="DH174" s="137">
        <f t="shared" si="145"/>
        <v>0</v>
      </c>
      <c r="DI174" s="137">
        <f t="shared" si="146"/>
        <v>0</v>
      </c>
      <c r="DJ174" s="137">
        <f t="shared" si="147"/>
        <v>0</v>
      </c>
      <c r="DK174" s="137">
        <f t="shared" si="148"/>
        <v>0</v>
      </c>
      <c r="DL174" s="137">
        <f t="shared" si="149"/>
        <v>0</v>
      </c>
      <c r="DM174" s="137">
        <f t="shared" si="150"/>
        <v>0</v>
      </c>
      <c r="DN174" s="137"/>
      <c r="DO174" s="137">
        <f t="shared" si="151"/>
        <v>0</v>
      </c>
      <c r="DP174" s="137">
        <f t="shared" si="152"/>
        <v>0</v>
      </c>
      <c r="DQ174" s="32"/>
      <c r="DR174" s="64">
        <f t="shared" si="153"/>
        <v>332</v>
      </c>
      <c r="DS174" s="137">
        <f t="shared" si="173"/>
        <v>0</v>
      </c>
      <c r="DT174" s="137">
        <f t="shared" si="174"/>
        <v>0</v>
      </c>
      <c r="DU174" s="137">
        <f t="shared" si="175"/>
        <v>0</v>
      </c>
      <c r="DV174" s="137">
        <f t="shared" si="176"/>
        <v>0</v>
      </c>
      <c r="DW174" s="137">
        <f t="shared" si="177"/>
        <v>0</v>
      </c>
      <c r="DX174" s="137">
        <f t="shared" si="178"/>
        <v>0</v>
      </c>
      <c r="DY174" s="137">
        <f t="shared" si="179"/>
        <v>0</v>
      </c>
      <c r="DZ174" s="137"/>
      <c r="EA174" s="137">
        <f t="shared" si="180"/>
        <v>0</v>
      </c>
      <c r="EB174" s="137">
        <f t="shared" si="181"/>
        <v>0</v>
      </c>
      <c r="ED174" s="64"/>
      <c r="EE174" s="137">
        <f>FC174 * EQ174</f>
        <v>0</v>
      </c>
      <c r="EF174" s="137">
        <f>FD174 * ER174</f>
        <v>0</v>
      </c>
      <c r="EG174" s="137">
        <f>FE174 * ES174</f>
        <v>0</v>
      </c>
      <c r="EH174" s="137">
        <f>FF174 * ET174</f>
        <v>0</v>
      </c>
      <c r="EI174" s="137">
        <f>FG174 * EU174</f>
        <v>0</v>
      </c>
      <c r="EJ174" s="137">
        <f>FH174 * EV174</f>
        <v>0</v>
      </c>
      <c r="EK174" s="137">
        <f>FI174 * EW174</f>
        <v>0</v>
      </c>
      <c r="EL174" s="137"/>
      <c r="EM174" s="137">
        <f>FJ174 * EY174</f>
        <v>0</v>
      </c>
      <c r="EN174" s="137">
        <f>FK174 * EZ174</f>
        <v>0</v>
      </c>
      <c r="EP174" s="64">
        <f t="shared" si="155"/>
        <v>332</v>
      </c>
      <c r="EQ174" s="131">
        <f>IFERROR('TLF GC - r0'!CQ174 / 'TLF GC - r0'!CP174, EQ175)</f>
        <v>0</v>
      </c>
      <c r="ER174" s="131">
        <f>IFERROR('TLF GC - r0'!CS174 / 'TLF GC - r0'!CR174, ER175)</f>
        <v>0</v>
      </c>
      <c r="ES174" s="131">
        <f>IFERROR('TLF GC - r0'!CU174 / 'TLF GC - r0'!CT174, ES175)</f>
        <v>0</v>
      </c>
      <c r="ET174" s="131">
        <f>IFERROR('TLF GC - r0'!CW174 / 'TLF GC - r0'!CV174, ET175)</f>
        <v>0</v>
      </c>
      <c r="EU174" s="131">
        <f>IFERROR('TLF GC - r0'!CY174 / 'TLF GC - r0'!CX174, EU175)</f>
        <v>0</v>
      </c>
      <c r="EV174" s="131">
        <f>IFERROR('TLF GC - r0'!DA174 / 'TLF GC - r0'!CZ174, EV175)</f>
        <v>0</v>
      </c>
      <c r="EW174" s="131">
        <f>IFERROR('TLF GC - r0'!DC174 / 'TLF GC - r0'!DB174, EW175)</f>
        <v>0</v>
      </c>
      <c r="EX174" s="131"/>
      <c r="EY174" s="131">
        <f>IFERROR('TLF GC - r0'!DE174 / 'TLF GC - r0'!DD174, EY175)</f>
        <v>0</v>
      </c>
      <c r="EZ174" s="131">
        <f>IFERROR('TLF GC - r0'!DG174 / 'TLF GC - r0'!DF174, EZ175)</f>
        <v>0</v>
      </c>
      <c r="FB174" s="132">
        <f>'FF - r0'!A174</f>
        <v>332</v>
      </c>
      <c r="FC174" s="130">
        <f>'FF - r0'!B174</f>
        <v>0</v>
      </c>
      <c r="FD174" s="130">
        <f>'FF - r0'!C174</f>
        <v>0</v>
      </c>
      <c r="FE174" s="130">
        <f>'FF - r0'!D174</f>
        <v>0</v>
      </c>
      <c r="FF174" s="130">
        <f>'FF - r0'!E174</f>
        <v>0</v>
      </c>
      <c r="FG174" s="130">
        <f>'FF - r0'!F174</f>
        <v>0</v>
      </c>
      <c r="FH174" s="130">
        <f>'FF - r0'!G174</f>
        <v>0</v>
      </c>
      <c r="FI174" s="130">
        <f>'FF - r0'!H174</f>
        <v>0</v>
      </c>
      <c r="FJ174" s="130">
        <f>'FF - r0'!I174</f>
        <v>0</v>
      </c>
      <c r="FK174" s="130">
        <f>'FF - r0'!J174</f>
        <v>0</v>
      </c>
      <c r="FL174" s="130">
        <f>'FF - r0'!K174</f>
        <v>3.4909999999999997E-4</v>
      </c>
    </row>
    <row r="175" spans="76:168" x14ac:dyDescent="0.45">
      <c r="BX175" s="64">
        <f>$FB175</f>
        <v>334</v>
      </c>
      <c r="BY175" s="122">
        <f>B175</f>
        <v>0</v>
      </c>
      <c r="BZ175" s="122">
        <f t="shared" si="159"/>
        <v>0</v>
      </c>
      <c r="CA175" s="122">
        <f t="shared" si="160"/>
        <v>0</v>
      </c>
      <c r="CB175" s="129">
        <f>C175</f>
        <v>0</v>
      </c>
      <c r="CC175" s="122">
        <f t="shared" si="161"/>
        <v>0</v>
      </c>
      <c r="CD175" s="122">
        <f t="shared" si="162"/>
        <v>0</v>
      </c>
      <c r="CE175" s="129">
        <f>D175</f>
        <v>0</v>
      </c>
      <c r="CF175" s="122">
        <f t="shared" si="163"/>
        <v>0</v>
      </c>
      <c r="CG175" s="122">
        <f t="shared" si="164"/>
        <v>0</v>
      </c>
      <c r="CH175" s="129">
        <f>E175</f>
        <v>0</v>
      </c>
      <c r="CI175" s="122">
        <f t="shared" si="165"/>
        <v>0</v>
      </c>
      <c r="CJ175" s="122">
        <f t="shared" si="166"/>
        <v>0</v>
      </c>
      <c r="CK175" s="129">
        <f>F175</f>
        <v>0</v>
      </c>
      <c r="CL175" s="122">
        <f t="shared" si="167"/>
        <v>0</v>
      </c>
      <c r="CM175" s="122">
        <f t="shared" si="168"/>
        <v>0</v>
      </c>
      <c r="CN175" s="129">
        <f>G175</f>
        <v>0</v>
      </c>
      <c r="CO175" s="122">
        <f t="shared" si="169"/>
        <v>0</v>
      </c>
      <c r="CP175" s="122">
        <f t="shared" si="170"/>
        <v>0</v>
      </c>
      <c r="CQ175" s="129">
        <f>H175</f>
        <v>0</v>
      </c>
      <c r="CR175" s="122">
        <f t="shared" si="171"/>
        <v>0</v>
      </c>
      <c r="CS175" s="122">
        <f t="shared" si="172"/>
        <v>0</v>
      </c>
      <c r="CT175" s="141">
        <f>J175</f>
        <v>0</v>
      </c>
      <c r="CU175" s="122">
        <f t="shared" si="156"/>
        <v>0</v>
      </c>
      <c r="CV175" s="122">
        <f t="shared" si="157"/>
        <v>0</v>
      </c>
      <c r="CW175" s="141">
        <f>K175</f>
        <v>0</v>
      </c>
      <c r="CX175" s="122">
        <f>B175</f>
        <v>0</v>
      </c>
      <c r="CY175" s="122">
        <f t="shared" si="158"/>
        <v>3.2000000000000003E-4</v>
      </c>
      <c r="DF175" s="64">
        <f t="shared" si="143"/>
        <v>334</v>
      </c>
      <c r="DG175" s="137">
        <f t="shared" si="144"/>
        <v>0</v>
      </c>
      <c r="DH175" s="137">
        <f t="shared" si="145"/>
        <v>0</v>
      </c>
      <c r="DI175" s="137">
        <f t="shared" si="146"/>
        <v>0</v>
      </c>
      <c r="DJ175" s="137">
        <f t="shared" si="147"/>
        <v>0</v>
      </c>
      <c r="DK175" s="137">
        <f t="shared" si="148"/>
        <v>0</v>
      </c>
      <c r="DL175" s="137">
        <f t="shared" si="149"/>
        <v>0</v>
      </c>
      <c r="DM175" s="137">
        <f t="shared" si="150"/>
        <v>0</v>
      </c>
      <c r="DN175" s="137"/>
      <c r="DO175" s="137">
        <f t="shared" si="151"/>
        <v>0</v>
      </c>
      <c r="DP175" s="137">
        <f t="shared" si="152"/>
        <v>0</v>
      </c>
      <c r="DQ175" s="32"/>
      <c r="DR175" s="64">
        <f t="shared" si="153"/>
        <v>334</v>
      </c>
      <c r="DS175" s="137">
        <f t="shared" si="173"/>
        <v>0</v>
      </c>
      <c r="DT175" s="137">
        <f t="shared" si="174"/>
        <v>0</v>
      </c>
      <c r="DU175" s="137">
        <f t="shared" si="175"/>
        <v>0</v>
      </c>
      <c r="DV175" s="137">
        <f t="shared" si="176"/>
        <v>0</v>
      </c>
      <c r="DW175" s="137">
        <f t="shared" si="177"/>
        <v>0</v>
      </c>
      <c r="DX175" s="137">
        <f t="shared" si="178"/>
        <v>0</v>
      </c>
      <c r="DY175" s="137">
        <f t="shared" si="179"/>
        <v>0</v>
      </c>
      <c r="DZ175" s="137"/>
      <c r="EA175" s="137">
        <f t="shared" si="180"/>
        <v>0</v>
      </c>
      <c r="EB175" s="137">
        <f t="shared" si="181"/>
        <v>0</v>
      </c>
      <c r="ED175" s="64"/>
      <c r="EE175" s="137">
        <f>FC175 * EQ175</f>
        <v>0</v>
      </c>
      <c r="EF175" s="137">
        <f>FD175 * ER175</f>
        <v>0</v>
      </c>
      <c r="EG175" s="137">
        <f>FE175 * ES175</f>
        <v>0</v>
      </c>
      <c r="EH175" s="137">
        <f>FF175 * ET175</f>
        <v>0</v>
      </c>
      <c r="EI175" s="137">
        <f>FG175 * EU175</f>
        <v>0</v>
      </c>
      <c r="EJ175" s="137">
        <f>FH175 * EV175</f>
        <v>0</v>
      </c>
      <c r="EK175" s="137">
        <f>FI175 * EW175</f>
        <v>0</v>
      </c>
      <c r="EL175" s="137"/>
      <c r="EM175" s="137">
        <f>FJ175 * EY175</f>
        <v>0</v>
      </c>
      <c r="EN175" s="137">
        <f>FK175 * EZ175</f>
        <v>0</v>
      </c>
      <c r="EP175" s="64">
        <f t="shared" si="155"/>
        <v>334</v>
      </c>
      <c r="EQ175" s="131">
        <f>IFERROR('TLF GC - r0'!CQ175 / 'TLF GC - r0'!CP175, EQ176)</f>
        <v>0</v>
      </c>
      <c r="ER175" s="131">
        <f>IFERROR('TLF GC - r0'!CS175 / 'TLF GC - r0'!CR175, ER176)</f>
        <v>0</v>
      </c>
      <c r="ES175" s="131">
        <f>IFERROR('TLF GC - r0'!CU175 / 'TLF GC - r0'!CT175, ES176)</f>
        <v>0</v>
      </c>
      <c r="ET175" s="131">
        <f>IFERROR('TLF GC - r0'!CW175 / 'TLF GC - r0'!CV175, ET176)</f>
        <v>0</v>
      </c>
      <c r="EU175" s="131">
        <f>IFERROR('TLF GC - r0'!CY175 / 'TLF GC - r0'!CX175, EU176)</f>
        <v>0</v>
      </c>
      <c r="EV175" s="131">
        <f>IFERROR('TLF GC - r0'!DA175 / 'TLF GC - r0'!CZ175, EV176)</f>
        <v>0</v>
      </c>
      <c r="EW175" s="131">
        <f>IFERROR('TLF GC - r0'!DC175 / 'TLF GC - r0'!DB175, EW176)</f>
        <v>0</v>
      </c>
      <c r="EX175" s="131"/>
      <c r="EY175" s="131">
        <f>IFERROR('TLF GC - r0'!DE175 / 'TLF GC - r0'!DD175, EY176)</f>
        <v>0</v>
      </c>
      <c r="EZ175" s="131">
        <f>IFERROR('TLF GC - r0'!DG175 / 'TLF GC - r0'!DF175, EZ176)</f>
        <v>0</v>
      </c>
      <c r="FB175" s="132">
        <f>'FF - r0'!A175</f>
        <v>334</v>
      </c>
      <c r="FC175" s="130">
        <f>'FF - r0'!B175</f>
        <v>0</v>
      </c>
      <c r="FD175" s="130">
        <f>'FF - r0'!C175</f>
        <v>0</v>
      </c>
      <c r="FE175" s="130">
        <f>'FF - r0'!D175</f>
        <v>0</v>
      </c>
      <c r="FF175" s="130">
        <f>'FF - r0'!E175</f>
        <v>0</v>
      </c>
      <c r="FG175" s="130">
        <f>'FF - r0'!F175</f>
        <v>0</v>
      </c>
      <c r="FH175" s="130">
        <f>'FF - r0'!G175</f>
        <v>0</v>
      </c>
      <c r="FI175" s="130">
        <f>'FF - r0'!H175</f>
        <v>0</v>
      </c>
      <c r="FJ175" s="130">
        <f>'FF - r0'!I175</f>
        <v>0</v>
      </c>
      <c r="FK175" s="130">
        <f>'FF - r0'!J175</f>
        <v>0</v>
      </c>
      <c r="FL175" s="130">
        <f>'FF - r0'!K175</f>
        <v>3.2000000000000003E-4</v>
      </c>
    </row>
    <row r="176" spans="76:168" x14ac:dyDescent="0.45">
      <c r="BX176" s="64">
        <f>$FB176</f>
        <v>336</v>
      </c>
      <c r="BY176" s="122">
        <f>B176</f>
        <v>0</v>
      </c>
      <c r="BZ176" s="122">
        <f t="shared" si="159"/>
        <v>0</v>
      </c>
      <c r="CA176" s="122">
        <f t="shared" si="160"/>
        <v>0</v>
      </c>
      <c r="CB176" s="129">
        <f>C176</f>
        <v>0</v>
      </c>
      <c r="CC176" s="122">
        <f t="shared" si="161"/>
        <v>0</v>
      </c>
      <c r="CD176" s="122">
        <f t="shared" si="162"/>
        <v>0</v>
      </c>
      <c r="CE176" s="129">
        <f>D176</f>
        <v>0</v>
      </c>
      <c r="CF176" s="122">
        <f t="shared" si="163"/>
        <v>0</v>
      </c>
      <c r="CG176" s="122">
        <f t="shared" si="164"/>
        <v>0</v>
      </c>
      <c r="CH176" s="129">
        <f>E176</f>
        <v>0</v>
      </c>
      <c r="CI176" s="122">
        <f t="shared" si="165"/>
        <v>0</v>
      </c>
      <c r="CJ176" s="122">
        <f t="shared" si="166"/>
        <v>0</v>
      </c>
      <c r="CK176" s="129">
        <f>F176</f>
        <v>0</v>
      </c>
      <c r="CL176" s="122">
        <f t="shared" si="167"/>
        <v>0</v>
      </c>
      <c r="CM176" s="122">
        <f t="shared" si="168"/>
        <v>0</v>
      </c>
      <c r="CN176" s="129">
        <f>G176</f>
        <v>0</v>
      </c>
      <c r="CO176" s="122">
        <f t="shared" si="169"/>
        <v>0</v>
      </c>
      <c r="CP176" s="122">
        <f t="shared" si="170"/>
        <v>0</v>
      </c>
      <c r="CQ176" s="129">
        <f>H176</f>
        <v>0</v>
      </c>
      <c r="CR176" s="122">
        <f t="shared" si="171"/>
        <v>0</v>
      </c>
      <c r="CS176" s="122">
        <f t="shared" si="172"/>
        <v>0</v>
      </c>
      <c r="CT176" s="141">
        <f>J176</f>
        <v>0</v>
      </c>
      <c r="CU176" s="122">
        <f t="shared" si="156"/>
        <v>0</v>
      </c>
      <c r="CV176" s="122">
        <f t="shared" si="157"/>
        <v>0</v>
      </c>
      <c r="CW176" s="141">
        <f>K176</f>
        <v>0</v>
      </c>
      <c r="CX176" s="122">
        <f>B176</f>
        <v>0</v>
      </c>
      <c r="CY176" s="122">
        <f t="shared" si="158"/>
        <v>2.9090000000000002E-4</v>
      </c>
      <c r="DF176" s="64">
        <f t="shared" si="143"/>
        <v>336</v>
      </c>
      <c r="DG176" s="137">
        <f t="shared" si="144"/>
        <v>0</v>
      </c>
      <c r="DH176" s="137">
        <f t="shared" si="145"/>
        <v>0</v>
      </c>
      <c r="DI176" s="137">
        <f t="shared" si="146"/>
        <v>0</v>
      </c>
      <c r="DJ176" s="137">
        <f t="shared" si="147"/>
        <v>0</v>
      </c>
      <c r="DK176" s="137">
        <f t="shared" si="148"/>
        <v>0</v>
      </c>
      <c r="DL176" s="137">
        <f t="shared" si="149"/>
        <v>0</v>
      </c>
      <c r="DM176" s="137">
        <f t="shared" si="150"/>
        <v>0</v>
      </c>
      <c r="DN176" s="137"/>
      <c r="DO176" s="137">
        <f t="shared" si="151"/>
        <v>0</v>
      </c>
      <c r="DP176" s="137">
        <f t="shared" si="152"/>
        <v>0</v>
      </c>
      <c r="DQ176" s="32"/>
      <c r="DR176" s="64">
        <f t="shared" si="153"/>
        <v>336</v>
      </c>
      <c r="DS176" s="137">
        <f t="shared" si="173"/>
        <v>0</v>
      </c>
      <c r="DT176" s="137">
        <f t="shared" si="174"/>
        <v>0</v>
      </c>
      <c r="DU176" s="137">
        <f t="shared" si="175"/>
        <v>0</v>
      </c>
      <c r="DV176" s="137">
        <f t="shared" si="176"/>
        <v>0</v>
      </c>
      <c r="DW176" s="137">
        <f t="shared" si="177"/>
        <v>0</v>
      </c>
      <c r="DX176" s="137">
        <f t="shared" si="178"/>
        <v>0</v>
      </c>
      <c r="DY176" s="137">
        <f t="shared" si="179"/>
        <v>0</v>
      </c>
      <c r="DZ176" s="137"/>
      <c r="EA176" s="137">
        <f t="shared" si="180"/>
        <v>0</v>
      </c>
      <c r="EB176" s="137">
        <f t="shared" si="181"/>
        <v>0</v>
      </c>
      <c r="ED176" s="64"/>
      <c r="EE176" s="137">
        <f>FC176 * EQ176</f>
        <v>0</v>
      </c>
      <c r="EF176" s="137">
        <f>FD176 * ER176</f>
        <v>0</v>
      </c>
      <c r="EG176" s="137">
        <f>FE176 * ES176</f>
        <v>0</v>
      </c>
      <c r="EH176" s="137">
        <f>FF176 * ET176</f>
        <v>0</v>
      </c>
      <c r="EI176" s="137">
        <f>FG176 * EU176</f>
        <v>0</v>
      </c>
      <c r="EJ176" s="137">
        <f>FH176 * EV176</f>
        <v>0</v>
      </c>
      <c r="EK176" s="137">
        <f>FI176 * EW176</f>
        <v>0</v>
      </c>
      <c r="EL176" s="137"/>
      <c r="EM176" s="137">
        <f>FJ176 * EY176</f>
        <v>0</v>
      </c>
      <c r="EN176" s="137">
        <f>FK176 * EZ176</f>
        <v>0</v>
      </c>
      <c r="EP176" s="64">
        <f t="shared" si="155"/>
        <v>336</v>
      </c>
      <c r="EQ176" s="131">
        <f>IFERROR('TLF GC - r0'!CQ176 / 'TLF GC - r0'!CP176, EQ177)</f>
        <v>0</v>
      </c>
      <c r="ER176" s="131">
        <f>IFERROR('TLF GC - r0'!CS176 / 'TLF GC - r0'!CR176, ER177)</f>
        <v>0</v>
      </c>
      <c r="ES176" s="131">
        <f>IFERROR('TLF GC - r0'!CU176 / 'TLF GC - r0'!CT176, ES177)</f>
        <v>0</v>
      </c>
      <c r="ET176" s="131">
        <f>IFERROR('TLF GC - r0'!CW176 / 'TLF GC - r0'!CV176, ET177)</f>
        <v>0</v>
      </c>
      <c r="EU176" s="131">
        <f>IFERROR('TLF GC - r0'!CY176 / 'TLF GC - r0'!CX176, EU177)</f>
        <v>0</v>
      </c>
      <c r="EV176" s="131">
        <f>IFERROR('TLF GC - r0'!DA176 / 'TLF GC - r0'!CZ176, EV177)</f>
        <v>0</v>
      </c>
      <c r="EW176" s="131">
        <f>IFERROR('TLF GC - r0'!DC176 / 'TLF GC - r0'!DB176, EW177)</f>
        <v>0</v>
      </c>
      <c r="EX176" s="131"/>
      <c r="EY176" s="131">
        <f>IFERROR('TLF GC - r0'!DE176 / 'TLF GC - r0'!DD176, EY177)</f>
        <v>0</v>
      </c>
      <c r="EZ176" s="131">
        <f>IFERROR('TLF GC - r0'!DG176 / 'TLF GC - r0'!DF176, EZ177)</f>
        <v>0</v>
      </c>
      <c r="FB176" s="132">
        <f>'FF - r0'!A176</f>
        <v>336</v>
      </c>
      <c r="FC176" s="130">
        <f>'FF - r0'!B176</f>
        <v>0</v>
      </c>
      <c r="FD176" s="130">
        <f>'FF - r0'!C176</f>
        <v>0</v>
      </c>
      <c r="FE176" s="130">
        <f>'FF - r0'!D176</f>
        <v>0</v>
      </c>
      <c r="FF176" s="130">
        <f>'FF - r0'!E176</f>
        <v>0</v>
      </c>
      <c r="FG176" s="130">
        <f>'FF - r0'!F176</f>
        <v>0</v>
      </c>
      <c r="FH176" s="130">
        <f>'FF - r0'!G176</f>
        <v>0</v>
      </c>
      <c r="FI176" s="130">
        <f>'FF - r0'!H176</f>
        <v>0</v>
      </c>
      <c r="FJ176" s="130">
        <f>'FF - r0'!I176</f>
        <v>0</v>
      </c>
      <c r="FK176" s="130">
        <f>'FF - r0'!J176</f>
        <v>0</v>
      </c>
      <c r="FL176" s="130">
        <f>'FF - r0'!K176</f>
        <v>2.9090000000000002E-4</v>
      </c>
    </row>
    <row r="177" spans="76:168" x14ac:dyDescent="0.45">
      <c r="BX177" s="64">
        <f>$FB177</f>
        <v>338</v>
      </c>
      <c r="BY177" s="122">
        <f>B177</f>
        <v>0</v>
      </c>
      <c r="BZ177" s="122">
        <f t="shared" si="159"/>
        <v>0</v>
      </c>
      <c r="CA177" s="122">
        <f t="shared" si="160"/>
        <v>0</v>
      </c>
      <c r="CB177" s="129">
        <f>C177</f>
        <v>0</v>
      </c>
      <c r="CC177" s="122">
        <f t="shared" si="161"/>
        <v>0</v>
      </c>
      <c r="CD177" s="122">
        <f t="shared" si="162"/>
        <v>0</v>
      </c>
      <c r="CE177" s="129">
        <f>D177</f>
        <v>0</v>
      </c>
      <c r="CF177" s="122">
        <f t="shared" si="163"/>
        <v>0</v>
      </c>
      <c r="CG177" s="122">
        <f t="shared" si="164"/>
        <v>0</v>
      </c>
      <c r="CH177" s="129">
        <f>E177</f>
        <v>0</v>
      </c>
      <c r="CI177" s="122">
        <f t="shared" si="165"/>
        <v>0</v>
      </c>
      <c r="CJ177" s="122">
        <f t="shared" si="166"/>
        <v>0</v>
      </c>
      <c r="CK177" s="129">
        <f>F177</f>
        <v>0</v>
      </c>
      <c r="CL177" s="122">
        <f t="shared" si="167"/>
        <v>0</v>
      </c>
      <c r="CM177" s="122">
        <f t="shared" si="168"/>
        <v>0</v>
      </c>
      <c r="CN177" s="129">
        <f>G177</f>
        <v>0</v>
      </c>
      <c r="CO177" s="122">
        <f t="shared" si="169"/>
        <v>0</v>
      </c>
      <c r="CP177" s="122">
        <f t="shared" si="170"/>
        <v>0</v>
      </c>
      <c r="CQ177" s="129">
        <f>H177</f>
        <v>0</v>
      </c>
      <c r="CR177" s="122">
        <f t="shared" si="171"/>
        <v>0</v>
      </c>
      <c r="CS177" s="122">
        <f t="shared" si="172"/>
        <v>0</v>
      </c>
      <c r="CT177" s="141">
        <f>J177</f>
        <v>0</v>
      </c>
      <c r="CU177" s="122">
        <f t="shared" si="156"/>
        <v>0</v>
      </c>
      <c r="CV177" s="122">
        <f t="shared" si="157"/>
        <v>0</v>
      </c>
      <c r="CW177" s="141">
        <f>K177</f>
        <v>0</v>
      </c>
      <c r="CX177" s="122">
        <f>B177</f>
        <v>0</v>
      </c>
      <c r="CY177" s="122">
        <f t="shared" si="158"/>
        <v>2.6180000000000002E-4</v>
      </c>
      <c r="DF177" s="64">
        <f t="shared" si="143"/>
        <v>338</v>
      </c>
      <c r="DG177" s="137">
        <f t="shared" si="144"/>
        <v>0</v>
      </c>
      <c r="DH177" s="137">
        <f t="shared" si="145"/>
        <v>0</v>
      </c>
      <c r="DI177" s="137">
        <f t="shared" si="146"/>
        <v>0</v>
      </c>
      <c r="DJ177" s="137">
        <f t="shared" si="147"/>
        <v>0</v>
      </c>
      <c r="DK177" s="137">
        <f t="shared" si="148"/>
        <v>0</v>
      </c>
      <c r="DL177" s="137">
        <f t="shared" si="149"/>
        <v>0</v>
      </c>
      <c r="DM177" s="137">
        <f t="shared" si="150"/>
        <v>0</v>
      </c>
      <c r="DN177" s="137"/>
      <c r="DO177" s="137">
        <f t="shared" si="151"/>
        <v>0</v>
      </c>
      <c r="DP177" s="137">
        <f t="shared" si="152"/>
        <v>0</v>
      </c>
      <c r="DQ177" s="32"/>
      <c r="DR177" s="64">
        <f t="shared" si="153"/>
        <v>338</v>
      </c>
      <c r="DS177" s="137">
        <f t="shared" si="173"/>
        <v>0</v>
      </c>
      <c r="DT177" s="137">
        <f t="shared" si="174"/>
        <v>0</v>
      </c>
      <c r="DU177" s="137">
        <f t="shared" si="175"/>
        <v>0</v>
      </c>
      <c r="DV177" s="137">
        <f t="shared" si="176"/>
        <v>0</v>
      </c>
      <c r="DW177" s="137">
        <f t="shared" si="177"/>
        <v>0</v>
      </c>
      <c r="DX177" s="137">
        <f t="shared" si="178"/>
        <v>0</v>
      </c>
      <c r="DY177" s="137">
        <f t="shared" si="179"/>
        <v>0</v>
      </c>
      <c r="DZ177" s="137"/>
      <c r="EA177" s="137">
        <f t="shared" si="180"/>
        <v>0</v>
      </c>
      <c r="EB177" s="137">
        <f t="shared" si="181"/>
        <v>0</v>
      </c>
      <c r="ED177" s="64"/>
      <c r="EE177" s="137">
        <f>FC177 * EQ177</f>
        <v>0</v>
      </c>
      <c r="EF177" s="137">
        <f>FD177 * ER177</f>
        <v>0</v>
      </c>
      <c r="EG177" s="137">
        <f>FE177 * ES177</f>
        <v>0</v>
      </c>
      <c r="EH177" s="137">
        <f>FF177 * ET177</f>
        <v>0</v>
      </c>
      <c r="EI177" s="137">
        <f>FG177 * EU177</f>
        <v>0</v>
      </c>
      <c r="EJ177" s="137">
        <f>FH177 * EV177</f>
        <v>0</v>
      </c>
      <c r="EK177" s="137">
        <f>FI177 * EW177</f>
        <v>0</v>
      </c>
      <c r="EL177" s="137"/>
      <c r="EM177" s="137">
        <f>FJ177 * EY177</f>
        <v>0</v>
      </c>
      <c r="EN177" s="137">
        <f>FK177 * EZ177</f>
        <v>0</v>
      </c>
      <c r="EP177" s="64">
        <f t="shared" si="155"/>
        <v>338</v>
      </c>
      <c r="EQ177" s="131">
        <f>IFERROR('TLF GC - r0'!CQ177 / 'TLF GC - r0'!CP177, EQ178)</f>
        <v>0</v>
      </c>
      <c r="ER177" s="131">
        <f>IFERROR('TLF GC - r0'!CS177 / 'TLF GC - r0'!CR177, ER178)</f>
        <v>0</v>
      </c>
      <c r="ES177" s="131">
        <f>IFERROR('TLF GC - r0'!CU177 / 'TLF GC - r0'!CT177, ES178)</f>
        <v>0</v>
      </c>
      <c r="ET177" s="131">
        <f>IFERROR('TLF GC - r0'!CW177 / 'TLF GC - r0'!CV177, ET178)</f>
        <v>0</v>
      </c>
      <c r="EU177" s="131">
        <f>IFERROR('TLF GC - r0'!CY177 / 'TLF GC - r0'!CX177, EU178)</f>
        <v>0</v>
      </c>
      <c r="EV177" s="131">
        <f>IFERROR('TLF GC - r0'!DA177 / 'TLF GC - r0'!CZ177, EV178)</f>
        <v>0</v>
      </c>
      <c r="EW177" s="131">
        <f>IFERROR('TLF GC - r0'!DC177 / 'TLF GC - r0'!DB177, EW178)</f>
        <v>0</v>
      </c>
      <c r="EX177" s="131"/>
      <c r="EY177" s="131">
        <f>IFERROR('TLF GC - r0'!DE177 / 'TLF GC - r0'!DD177, EY178)</f>
        <v>0</v>
      </c>
      <c r="EZ177" s="131">
        <f>IFERROR('TLF GC - r0'!DG177 / 'TLF GC - r0'!DF177, EZ178)</f>
        <v>0</v>
      </c>
      <c r="FB177" s="132">
        <f>'FF - r0'!A177</f>
        <v>338</v>
      </c>
      <c r="FC177" s="130">
        <f>'FF - r0'!B177</f>
        <v>0</v>
      </c>
      <c r="FD177" s="130">
        <f>'FF - r0'!C177</f>
        <v>0</v>
      </c>
      <c r="FE177" s="130">
        <f>'FF - r0'!D177</f>
        <v>0</v>
      </c>
      <c r="FF177" s="130">
        <f>'FF - r0'!E177</f>
        <v>0</v>
      </c>
      <c r="FG177" s="130">
        <f>'FF - r0'!F177</f>
        <v>0</v>
      </c>
      <c r="FH177" s="130">
        <f>'FF - r0'!G177</f>
        <v>0</v>
      </c>
      <c r="FI177" s="130">
        <f>'FF - r0'!H177</f>
        <v>0</v>
      </c>
      <c r="FJ177" s="130">
        <f>'FF - r0'!I177</f>
        <v>0</v>
      </c>
      <c r="FK177" s="130">
        <f>'FF - r0'!J177</f>
        <v>0</v>
      </c>
      <c r="FL177" s="130">
        <f>'FF - r0'!K177</f>
        <v>2.6180000000000002E-4</v>
      </c>
    </row>
    <row r="178" spans="76:168" x14ac:dyDescent="0.45">
      <c r="BX178" s="64">
        <f>$FB178</f>
        <v>340</v>
      </c>
      <c r="BY178" s="122">
        <f>B178</f>
        <v>0</v>
      </c>
      <c r="BZ178" s="122">
        <f t="shared" si="159"/>
        <v>0</v>
      </c>
      <c r="CA178" s="122">
        <f t="shared" si="160"/>
        <v>0</v>
      </c>
      <c r="CB178" s="129">
        <f>C178</f>
        <v>0</v>
      </c>
      <c r="CC178" s="122">
        <f t="shared" si="161"/>
        <v>0</v>
      </c>
      <c r="CD178" s="122">
        <f t="shared" si="162"/>
        <v>0</v>
      </c>
      <c r="CE178" s="129">
        <f>D178</f>
        <v>0</v>
      </c>
      <c r="CF178" s="122">
        <f t="shared" si="163"/>
        <v>0</v>
      </c>
      <c r="CG178" s="122">
        <f t="shared" si="164"/>
        <v>0</v>
      </c>
      <c r="CH178" s="129">
        <f>E178</f>
        <v>0</v>
      </c>
      <c r="CI178" s="122">
        <f t="shared" si="165"/>
        <v>0</v>
      </c>
      <c r="CJ178" s="122">
        <f t="shared" si="166"/>
        <v>0</v>
      </c>
      <c r="CK178" s="129">
        <f>F178</f>
        <v>0</v>
      </c>
      <c r="CL178" s="122">
        <f t="shared" si="167"/>
        <v>0</v>
      </c>
      <c r="CM178" s="122">
        <f t="shared" si="168"/>
        <v>0</v>
      </c>
      <c r="CN178" s="129">
        <f>G178</f>
        <v>0</v>
      </c>
      <c r="CO178" s="122">
        <f t="shared" si="169"/>
        <v>0</v>
      </c>
      <c r="CP178" s="122">
        <f t="shared" si="170"/>
        <v>0</v>
      </c>
      <c r="CQ178" s="129">
        <f>H178</f>
        <v>0</v>
      </c>
      <c r="CR178" s="122">
        <f t="shared" si="171"/>
        <v>0</v>
      </c>
      <c r="CS178" s="122">
        <f t="shared" si="172"/>
        <v>0</v>
      </c>
      <c r="CT178" s="141">
        <f>J178</f>
        <v>0</v>
      </c>
      <c r="CU178" s="122">
        <f t="shared" si="156"/>
        <v>0</v>
      </c>
      <c r="CV178" s="122">
        <f t="shared" si="157"/>
        <v>0</v>
      </c>
      <c r="CW178" s="141">
        <f>K178</f>
        <v>0</v>
      </c>
      <c r="CX178" s="122">
        <f>B178</f>
        <v>0</v>
      </c>
      <c r="CY178" s="122">
        <f t="shared" si="158"/>
        <v>2.3269999999999999E-4</v>
      </c>
      <c r="DF178" s="64">
        <f t="shared" si="143"/>
        <v>340</v>
      </c>
      <c r="DG178" s="137">
        <f t="shared" si="144"/>
        <v>0</v>
      </c>
      <c r="DH178" s="137">
        <f t="shared" si="145"/>
        <v>0</v>
      </c>
      <c r="DI178" s="137">
        <f t="shared" si="146"/>
        <v>0</v>
      </c>
      <c r="DJ178" s="137">
        <f t="shared" si="147"/>
        <v>0</v>
      </c>
      <c r="DK178" s="137">
        <f t="shared" si="148"/>
        <v>0</v>
      </c>
      <c r="DL178" s="137">
        <f t="shared" si="149"/>
        <v>0</v>
      </c>
      <c r="DM178" s="137">
        <f t="shared" si="150"/>
        <v>0</v>
      </c>
      <c r="DN178" s="137"/>
      <c r="DO178" s="137">
        <f t="shared" si="151"/>
        <v>0</v>
      </c>
      <c r="DP178" s="137">
        <f t="shared" si="152"/>
        <v>0</v>
      </c>
      <c r="DQ178" s="32"/>
      <c r="DR178" s="64">
        <f t="shared" si="153"/>
        <v>340</v>
      </c>
      <c r="DS178" s="137">
        <f t="shared" si="173"/>
        <v>0</v>
      </c>
      <c r="DT178" s="137">
        <f t="shared" si="174"/>
        <v>0</v>
      </c>
      <c r="DU178" s="137">
        <f t="shared" si="175"/>
        <v>0</v>
      </c>
      <c r="DV178" s="137">
        <f t="shared" si="176"/>
        <v>0</v>
      </c>
      <c r="DW178" s="137">
        <f t="shared" si="177"/>
        <v>0</v>
      </c>
      <c r="DX178" s="137">
        <f t="shared" si="178"/>
        <v>0</v>
      </c>
      <c r="DY178" s="137">
        <f t="shared" si="179"/>
        <v>0</v>
      </c>
      <c r="DZ178" s="137"/>
      <c r="EA178" s="137">
        <f t="shared" si="180"/>
        <v>0</v>
      </c>
      <c r="EB178" s="137">
        <f t="shared" si="181"/>
        <v>0</v>
      </c>
      <c r="ED178" s="64"/>
      <c r="EE178" s="137">
        <f>FC178 * EQ178</f>
        <v>0</v>
      </c>
      <c r="EF178" s="137">
        <f>FD178 * ER178</f>
        <v>0</v>
      </c>
      <c r="EG178" s="137">
        <f>FE178 * ES178</f>
        <v>0</v>
      </c>
      <c r="EH178" s="137">
        <f>FF178 * ET178</f>
        <v>0</v>
      </c>
      <c r="EI178" s="137">
        <f>FG178 * EU178</f>
        <v>0</v>
      </c>
      <c r="EJ178" s="137">
        <f>FH178 * EV178</f>
        <v>0</v>
      </c>
      <c r="EK178" s="137">
        <f>FI178 * EW178</f>
        <v>0</v>
      </c>
      <c r="EL178" s="137"/>
      <c r="EM178" s="137">
        <f>FJ178 * EY178</f>
        <v>0</v>
      </c>
      <c r="EN178" s="137">
        <f>FK178 * EZ178</f>
        <v>0</v>
      </c>
      <c r="EP178" s="64">
        <f t="shared" si="155"/>
        <v>340</v>
      </c>
      <c r="EQ178" s="131">
        <f>IFERROR('TLF GC - r0'!CQ178 / 'TLF GC - r0'!CP178, EQ179)</f>
        <v>0</v>
      </c>
      <c r="ER178" s="131">
        <f>IFERROR('TLF GC - r0'!CS178 / 'TLF GC - r0'!CR178, ER179)</f>
        <v>0</v>
      </c>
      <c r="ES178" s="131">
        <f>IFERROR('TLF GC - r0'!CU178 / 'TLF GC - r0'!CT178, ES179)</f>
        <v>0</v>
      </c>
      <c r="ET178" s="131">
        <f>IFERROR('TLF GC - r0'!CW178 / 'TLF GC - r0'!CV178, ET179)</f>
        <v>0</v>
      </c>
      <c r="EU178" s="131">
        <f>IFERROR('TLF GC - r0'!CY178 / 'TLF GC - r0'!CX178, EU179)</f>
        <v>0</v>
      </c>
      <c r="EV178" s="131">
        <f>IFERROR('TLF GC - r0'!DA178 / 'TLF GC - r0'!CZ178, EV179)</f>
        <v>0</v>
      </c>
      <c r="EW178" s="131">
        <f>IFERROR('TLF GC - r0'!DC178 / 'TLF GC - r0'!DB178, EW179)</f>
        <v>0</v>
      </c>
      <c r="EX178" s="131"/>
      <c r="EY178" s="131">
        <f>IFERROR('TLF GC - r0'!DE178 / 'TLF GC - r0'!DD178, EY179)</f>
        <v>0</v>
      </c>
      <c r="EZ178" s="131">
        <f>IFERROR('TLF GC - r0'!DG178 / 'TLF GC - r0'!DF178, EZ179)</f>
        <v>0</v>
      </c>
      <c r="FB178" s="132">
        <f>'FF - r0'!A178</f>
        <v>340</v>
      </c>
      <c r="FC178" s="130">
        <f>'FF - r0'!B178</f>
        <v>0</v>
      </c>
      <c r="FD178" s="130">
        <f>'FF - r0'!C178</f>
        <v>0</v>
      </c>
      <c r="FE178" s="130">
        <f>'FF - r0'!D178</f>
        <v>0</v>
      </c>
      <c r="FF178" s="130">
        <f>'FF - r0'!E178</f>
        <v>0</v>
      </c>
      <c r="FG178" s="130">
        <f>'FF - r0'!F178</f>
        <v>0</v>
      </c>
      <c r="FH178" s="130">
        <f>'FF - r0'!G178</f>
        <v>0</v>
      </c>
      <c r="FI178" s="130">
        <f>'FF - r0'!H178</f>
        <v>0</v>
      </c>
      <c r="FJ178" s="130">
        <f>'FF - r0'!I178</f>
        <v>0</v>
      </c>
      <c r="FK178" s="130">
        <f>'FF - r0'!J178</f>
        <v>0</v>
      </c>
      <c r="FL178" s="130">
        <f>'FF - r0'!K178</f>
        <v>2.3269999999999999E-4</v>
      </c>
    </row>
    <row r="179" spans="76:168" x14ac:dyDescent="0.45">
      <c r="BX179" s="64">
        <f>$FB179</f>
        <v>342</v>
      </c>
      <c r="BY179" s="122">
        <f>B179</f>
        <v>0</v>
      </c>
      <c r="BZ179" s="122">
        <f t="shared" si="159"/>
        <v>0</v>
      </c>
      <c r="CA179" s="122">
        <f t="shared" si="160"/>
        <v>0</v>
      </c>
      <c r="CB179" s="129">
        <f>C179</f>
        <v>0</v>
      </c>
      <c r="CC179" s="122">
        <f t="shared" si="161"/>
        <v>0</v>
      </c>
      <c r="CD179" s="122">
        <f t="shared" si="162"/>
        <v>0</v>
      </c>
      <c r="CE179" s="129">
        <f>D179</f>
        <v>0</v>
      </c>
      <c r="CF179" s="122">
        <f t="shared" si="163"/>
        <v>0</v>
      </c>
      <c r="CG179" s="122">
        <f t="shared" si="164"/>
        <v>0</v>
      </c>
      <c r="CH179" s="129">
        <f>E179</f>
        <v>0</v>
      </c>
      <c r="CI179" s="122">
        <f t="shared" si="165"/>
        <v>0</v>
      </c>
      <c r="CJ179" s="122">
        <f t="shared" si="166"/>
        <v>0</v>
      </c>
      <c r="CK179" s="129">
        <f>F179</f>
        <v>0</v>
      </c>
      <c r="CL179" s="122">
        <f t="shared" si="167"/>
        <v>0</v>
      </c>
      <c r="CM179" s="122">
        <f t="shared" si="168"/>
        <v>0</v>
      </c>
      <c r="CN179" s="129">
        <f>G179</f>
        <v>0</v>
      </c>
      <c r="CO179" s="122">
        <f t="shared" si="169"/>
        <v>0</v>
      </c>
      <c r="CP179" s="122">
        <f t="shared" si="170"/>
        <v>0</v>
      </c>
      <c r="CQ179" s="129">
        <f>H179</f>
        <v>0</v>
      </c>
      <c r="CR179" s="122">
        <f t="shared" si="171"/>
        <v>0</v>
      </c>
      <c r="CS179" s="122">
        <f t="shared" si="172"/>
        <v>0</v>
      </c>
      <c r="CT179" s="141">
        <f>J179</f>
        <v>0</v>
      </c>
      <c r="CU179" s="122">
        <f t="shared" si="156"/>
        <v>0</v>
      </c>
      <c r="CV179" s="122">
        <f t="shared" si="157"/>
        <v>0</v>
      </c>
      <c r="CW179" s="141">
        <f>K179</f>
        <v>0</v>
      </c>
      <c r="CX179" s="122">
        <f>B179</f>
        <v>0</v>
      </c>
      <c r="CY179" s="122">
        <f t="shared" si="158"/>
        <v>2.0359999999999999E-4</v>
      </c>
      <c r="DF179" s="64">
        <f t="shared" si="143"/>
        <v>342</v>
      </c>
      <c r="DG179" s="137">
        <f t="shared" si="144"/>
        <v>0</v>
      </c>
      <c r="DH179" s="137">
        <f t="shared" si="145"/>
        <v>0</v>
      </c>
      <c r="DI179" s="137">
        <f t="shared" si="146"/>
        <v>0</v>
      </c>
      <c r="DJ179" s="137">
        <f t="shared" si="147"/>
        <v>0</v>
      </c>
      <c r="DK179" s="137">
        <f t="shared" si="148"/>
        <v>0</v>
      </c>
      <c r="DL179" s="137">
        <f t="shared" si="149"/>
        <v>0</v>
      </c>
      <c r="DM179" s="137">
        <f t="shared" si="150"/>
        <v>0</v>
      </c>
      <c r="DN179" s="137"/>
      <c r="DO179" s="137">
        <f t="shared" si="151"/>
        <v>0</v>
      </c>
      <c r="DP179" s="137">
        <f t="shared" si="152"/>
        <v>0</v>
      </c>
      <c r="DQ179" s="32"/>
      <c r="DR179" s="64">
        <f t="shared" si="153"/>
        <v>342</v>
      </c>
      <c r="DS179" s="137">
        <f t="shared" si="173"/>
        <v>0</v>
      </c>
      <c r="DT179" s="137">
        <f t="shared" si="174"/>
        <v>0</v>
      </c>
      <c r="DU179" s="137">
        <f t="shared" si="175"/>
        <v>0</v>
      </c>
      <c r="DV179" s="137">
        <f t="shared" si="176"/>
        <v>0</v>
      </c>
      <c r="DW179" s="137">
        <f t="shared" si="177"/>
        <v>0</v>
      </c>
      <c r="DX179" s="137">
        <f t="shared" si="178"/>
        <v>0</v>
      </c>
      <c r="DY179" s="137">
        <f t="shared" si="179"/>
        <v>0</v>
      </c>
      <c r="DZ179" s="137"/>
      <c r="EA179" s="137">
        <f t="shared" si="180"/>
        <v>0</v>
      </c>
      <c r="EB179" s="137">
        <f t="shared" si="181"/>
        <v>0</v>
      </c>
      <c r="ED179" s="64"/>
      <c r="EE179" s="137">
        <f>FC179 * EQ179</f>
        <v>0</v>
      </c>
      <c r="EF179" s="137">
        <f>FD179 * ER179</f>
        <v>0</v>
      </c>
      <c r="EG179" s="137">
        <f>FE179 * ES179</f>
        <v>0</v>
      </c>
      <c r="EH179" s="137">
        <f>FF179 * ET179</f>
        <v>0</v>
      </c>
      <c r="EI179" s="137">
        <f>FG179 * EU179</f>
        <v>0</v>
      </c>
      <c r="EJ179" s="137">
        <f>FH179 * EV179</f>
        <v>0</v>
      </c>
      <c r="EK179" s="137">
        <f>FI179 * EW179</f>
        <v>0</v>
      </c>
      <c r="EL179" s="137"/>
      <c r="EM179" s="137">
        <f>FJ179 * EY179</f>
        <v>0</v>
      </c>
      <c r="EN179" s="137">
        <f>FK179 * EZ179</f>
        <v>0</v>
      </c>
      <c r="EP179" s="64">
        <f t="shared" si="155"/>
        <v>342</v>
      </c>
      <c r="EQ179" s="131">
        <f>IFERROR('TLF GC - r0'!CQ179 / 'TLF GC - r0'!CP179, EQ180)</f>
        <v>0</v>
      </c>
      <c r="ER179" s="131">
        <f>IFERROR('TLF GC - r0'!CS179 / 'TLF GC - r0'!CR179, ER180)</f>
        <v>0</v>
      </c>
      <c r="ES179" s="131">
        <f>IFERROR('TLF GC - r0'!CU179 / 'TLF GC - r0'!CT179, ES180)</f>
        <v>0</v>
      </c>
      <c r="ET179" s="131">
        <f>IFERROR('TLF GC - r0'!CW179 / 'TLF GC - r0'!CV179, ET180)</f>
        <v>0</v>
      </c>
      <c r="EU179" s="131">
        <f>IFERROR('TLF GC - r0'!CY179 / 'TLF GC - r0'!CX179, EU180)</f>
        <v>0</v>
      </c>
      <c r="EV179" s="131">
        <f>IFERROR('TLF GC - r0'!DA179 / 'TLF GC - r0'!CZ179, EV180)</f>
        <v>0</v>
      </c>
      <c r="EW179" s="131">
        <f>IFERROR('TLF GC - r0'!DC179 / 'TLF GC - r0'!DB179, EW180)</f>
        <v>0</v>
      </c>
      <c r="EX179" s="131"/>
      <c r="EY179" s="131">
        <f>IFERROR('TLF GC - r0'!DE179 / 'TLF GC - r0'!DD179, EY180)</f>
        <v>0</v>
      </c>
      <c r="EZ179" s="131">
        <f>IFERROR('TLF GC - r0'!DG179 / 'TLF GC - r0'!DF179, EZ180)</f>
        <v>0</v>
      </c>
      <c r="FB179" s="132">
        <f>'FF - r0'!A179</f>
        <v>342</v>
      </c>
      <c r="FC179" s="130">
        <f>'FF - r0'!B179</f>
        <v>0</v>
      </c>
      <c r="FD179" s="130">
        <f>'FF - r0'!C179</f>
        <v>0</v>
      </c>
      <c r="FE179" s="130">
        <f>'FF - r0'!D179</f>
        <v>0</v>
      </c>
      <c r="FF179" s="130">
        <f>'FF - r0'!E179</f>
        <v>0</v>
      </c>
      <c r="FG179" s="130">
        <f>'FF - r0'!F179</f>
        <v>0</v>
      </c>
      <c r="FH179" s="130">
        <f>'FF - r0'!G179</f>
        <v>0</v>
      </c>
      <c r="FI179" s="130">
        <f>'FF - r0'!H179</f>
        <v>0</v>
      </c>
      <c r="FJ179" s="130">
        <f>'FF - r0'!I179</f>
        <v>0</v>
      </c>
      <c r="FK179" s="130">
        <f>'FF - r0'!J179</f>
        <v>0</v>
      </c>
      <c r="FL179" s="130">
        <f>'FF - r0'!K179</f>
        <v>2.0359999999999999E-4</v>
      </c>
    </row>
    <row r="180" spans="76:168" x14ac:dyDescent="0.45">
      <c r="BX180" s="64">
        <f>$FB180</f>
        <v>344</v>
      </c>
      <c r="BY180" s="122">
        <f>B180</f>
        <v>0</v>
      </c>
      <c r="BZ180" s="122">
        <f t="shared" si="159"/>
        <v>0</v>
      </c>
      <c r="CA180" s="122">
        <f t="shared" si="160"/>
        <v>0</v>
      </c>
      <c r="CB180" s="129">
        <f>C180</f>
        <v>0</v>
      </c>
      <c r="CC180" s="122">
        <f t="shared" si="161"/>
        <v>0</v>
      </c>
      <c r="CD180" s="122">
        <f t="shared" si="162"/>
        <v>0</v>
      </c>
      <c r="CE180" s="129">
        <f>D180</f>
        <v>0</v>
      </c>
      <c r="CF180" s="122">
        <f t="shared" si="163"/>
        <v>0</v>
      </c>
      <c r="CG180" s="122">
        <f t="shared" si="164"/>
        <v>0</v>
      </c>
      <c r="CH180" s="129">
        <f>E180</f>
        <v>0</v>
      </c>
      <c r="CI180" s="122">
        <f t="shared" si="165"/>
        <v>0</v>
      </c>
      <c r="CJ180" s="122">
        <f t="shared" si="166"/>
        <v>0</v>
      </c>
      <c r="CK180" s="129">
        <f>F180</f>
        <v>0</v>
      </c>
      <c r="CL180" s="122">
        <f t="shared" si="167"/>
        <v>0</v>
      </c>
      <c r="CM180" s="122">
        <f t="shared" si="168"/>
        <v>0</v>
      </c>
      <c r="CN180" s="129">
        <f>G180</f>
        <v>0</v>
      </c>
      <c r="CO180" s="122">
        <f t="shared" si="169"/>
        <v>0</v>
      </c>
      <c r="CP180" s="122">
        <f t="shared" si="170"/>
        <v>0</v>
      </c>
      <c r="CQ180" s="129">
        <f>H180</f>
        <v>0</v>
      </c>
      <c r="CR180" s="122">
        <f t="shared" si="171"/>
        <v>0</v>
      </c>
      <c r="CS180" s="122">
        <f t="shared" si="172"/>
        <v>0</v>
      </c>
      <c r="CT180" s="141">
        <f>J180</f>
        <v>0</v>
      </c>
      <c r="CU180" s="122">
        <f t="shared" si="156"/>
        <v>0</v>
      </c>
      <c r="CV180" s="122">
        <f t="shared" si="157"/>
        <v>0</v>
      </c>
      <c r="CW180" s="141">
        <f>K180</f>
        <v>0</v>
      </c>
      <c r="CX180" s="122">
        <f>B180</f>
        <v>0</v>
      </c>
      <c r="CY180" s="122">
        <f t="shared" si="158"/>
        <v>1.7450000000000001E-4</v>
      </c>
      <c r="DF180" s="64">
        <f t="shared" si="143"/>
        <v>344</v>
      </c>
      <c r="DG180" s="137">
        <f t="shared" si="144"/>
        <v>0</v>
      </c>
      <c r="DH180" s="137">
        <f t="shared" si="145"/>
        <v>0</v>
      </c>
      <c r="DI180" s="137">
        <f t="shared" si="146"/>
        <v>0</v>
      </c>
      <c r="DJ180" s="137">
        <f t="shared" si="147"/>
        <v>0</v>
      </c>
      <c r="DK180" s="137">
        <f t="shared" si="148"/>
        <v>0</v>
      </c>
      <c r="DL180" s="137">
        <f t="shared" si="149"/>
        <v>0</v>
      </c>
      <c r="DM180" s="137">
        <f t="shared" si="150"/>
        <v>0</v>
      </c>
      <c r="DN180" s="137"/>
      <c r="DO180" s="137">
        <f t="shared" si="151"/>
        <v>0</v>
      </c>
      <c r="DP180" s="137">
        <f t="shared" si="152"/>
        <v>0</v>
      </c>
      <c r="DQ180" s="32"/>
      <c r="DR180" s="64">
        <f t="shared" si="153"/>
        <v>344</v>
      </c>
      <c r="DS180" s="137">
        <f t="shared" si="173"/>
        <v>0</v>
      </c>
      <c r="DT180" s="137">
        <f t="shared" si="174"/>
        <v>0</v>
      </c>
      <c r="DU180" s="137">
        <f t="shared" si="175"/>
        <v>0</v>
      </c>
      <c r="DV180" s="137">
        <f t="shared" si="176"/>
        <v>0</v>
      </c>
      <c r="DW180" s="137">
        <f t="shared" si="177"/>
        <v>0</v>
      </c>
      <c r="DX180" s="137">
        <f t="shared" si="178"/>
        <v>0</v>
      </c>
      <c r="DY180" s="137">
        <f t="shared" si="179"/>
        <v>0</v>
      </c>
      <c r="DZ180" s="137"/>
      <c r="EA180" s="137">
        <f t="shared" si="180"/>
        <v>0</v>
      </c>
      <c r="EB180" s="137">
        <f t="shared" si="181"/>
        <v>0</v>
      </c>
      <c r="ED180" s="64"/>
      <c r="EE180" s="137">
        <f>FC180 * EQ180</f>
        <v>0</v>
      </c>
      <c r="EF180" s="137">
        <f>FD180 * ER180</f>
        <v>0</v>
      </c>
      <c r="EG180" s="137">
        <f>FE180 * ES180</f>
        <v>0</v>
      </c>
      <c r="EH180" s="137">
        <f>FF180 * ET180</f>
        <v>0</v>
      </c>
      <c r="EI180" s="137">
        <f>FG180 * EU180</f>
        <v>0</v>
      </c>
      <c r="EJ180" s="137">
        <f>FH180 * EV180</f>
        <v>0</v>
      </c>
      <c r="EK180" s="137">
        <f>FI180 * EW180</f>
        <v>0</v>
      </c>
      <c r="EL180" s="137"/>
      <c r="EM180" s="137">
        <f>FJ180 * EY180</f>
        <v>0</v>
      </c>
      <c r="EN180" s="137">
        <f>FK180 * EZ180</f>
        <v>0</v>
      </c>
      <c r="EP180" s="64">
        <f t="shared" si="155"/>
        <v>344</v>
      </c>
      <c r="EQ180" s="131">
        <f>IFERROR('TLF GC - r0'!CQ180 / 'TLF GC - r0'!CP180, EQ181)</f>
        <v>0</v>
      </c>
      <c r="ER180" s="131">
        <f>IFERROR('TLF GC - r0'!CS180 / 'TLF GC - r0'!CR180, ER181)</f>
        <v>0</v>
      </c>
      <c r="ES180" s="131">
        <f>IFERROR('TLF GC - r0'!CU180 / 'TLF GC - r0'!CT180, ES181)</f>
        <v>0</v>
      </c>
      <c r="ET180" s="131">
        <f>IFERROR('TLF GC - r0'!CW180 / 'TLF GC - r0'!CV180, ET181)</f>
        <v>0</v>
      </c>
      <c r="EU180" s="131">
        <f>IFERROR('TLF GC - r0'!CY180 / 'TLF GC - r0'!CX180, EU181)</f>
        <v>0</v>
      </c>
      <c r="EV180" s="131">
        <f>IFERROR('TLF GC - r0'!DA180 / 'TLF GC - r0'!CZ180, EV181)</f>
        <v>0</v>
      </c>
      <c r="EW180" s="131">
        <f>IFERROR('TLF GC - r0'!DC180 / 'TLF GC - r0'!DB180, EW181)</f>
        <v>0</v>
      </c>
      <c r="EX180" s="131"/>
      <c r="EY180" s="131">
        <f>IFERROR('TLF GC - r0'!DE180 / 'TLF GC - r0'!DD180, EY181)</f>
        <v>0</v>
      </c>
      <c r="EZ180" s="131">
        <f>IFERROR('TLF GC - r0'!DG180 / 'TLF GC - r0'!DF180, EZ181)</f>
        <v>0</v>
      </c>
      <c r="FB180" s="132">
        <f>'FF - r0'!A180</f>
        <v>344</v>
      </c>
      <c r="FC180" s="130">
        <f>'FF - r0'!B180</f>
        <v>0</v>
      </c>
      <c r="FD180" s="130">
        <f>'FF - r0'!C180</f>
        <v>0</v>
      </c>
      <c r="FE180" s="130">
        <f>'FF - r0'!D180</f>
        <v>0</v>
      </c>
      <c r="FF180" s="130">
        <f>'FF - r0'!E180</f>
        <v>0</v>
      </c>
      <c r="FG180" s="130">
        <f>'FF - r0'!F180</f>
        <v>0</v>
      </c>
      <c r="FH180" s="130">
        <f>'FF - r0'!G180</f>
        <v>0</v>
      </c>
      <c r="FI180" s="130">
        <f>'FF - r0'!H180</f>
        <v>0</v>
      </c>
      <c r="FJ180" s="130">
        <f>'FF - r0'!I180</f>
        <v>0</v>
      </c>
      <c r="FK180" s="130">
        <f>'FF - r0'!J180</f>
        <v>0</v>
      </c>
      <c r="FL180" s="130">
        <f>'FF - r0'!K180</f>
        <v>1.7450000000000001E-4</v>
      </c>
    </row>
    <row r="181" spans="76:168" x14ac:dyDescent="0.45">
      <c r="BX181" s="64">
        <f>$FB181</f>
        <v>346</v>
      </c>
      <c r="BY181" s="122">
        <f>B181</f>
        <v>0</v>
      </c>
      <c r="BZ181" s="122">
        <f t="shared" si="159"/>
        <v>0</v>
      </c>
      <c r="CA181" s="122">
        <f t="shared" si="160"/>
        <v>0</v>
      </c>
      <c r="CB181" s="129">
        <f>C181</f>
        <v>0</v>
      </c>
      <c r="CC181" s="122">
        <f t="shared" si="161"/>
        <v>0</v>
      </c>
      <c r="CD181" s="122">
        <f t="shared" si="162"/>
        <v>0</v>
      </c>
      <c r="CE181" s="129">
        <f>D181</f>
        <v>0</v>
      </c>
      <c r="CF181" s="122">
        <f t="shared" si="163"/>
        <v>0</v>
      </c>
      <c r="CG181" s="122">
        <f t="shared" si="164"/>
        <v>0</v>
      </c>
      <c r="CH181" s="129">
        <f>E181</f>
        <v>0</v>
      </c>
      <c r="CI181" s="122">
        <f t="shared" si="165"/>
        <v>0</v>
      </c>
      <c r="CJ181" s="122">
        <f t="shared" si="166"/>
        <v>0</v>
      </c>
      <c r="CK181" s="129">
        <f>F181</f>
        <v>0</v>
      </c>
      <c r="CL181" s="122">
        <f t="shared" si="167"/>
        <v>0</v>
      </c>
      <c r="CM181" s="122">
        <f t="shared" si="168"/>
        <v>0</v>
      </c>
      <c r="CN181" s="129">
        <f>G181</f>
        <v>0</v>
      </c>
      <c r="CO181" s="122">
        <f t="shared" si="169"/>
        <v>0</v>
      </c>
      <c r="CP181" s="122">
        <f t="shared" si="170"/>
        <v>0</v>
      </c>
      <c r="CQ181" s="129">
        <f>H181</f>
        <v>0</v>
      </c>
      <c r="CR181" s="122">
        <f t="shared" si="171"/>
        <v>0</v>
      </c>
      <c r="CS181" s="122">
        <f t="shared" si="172"/>
        <v>0</v>
      </c>
      <c r="CT181" s="141">
        <f>J181</f>
        <v>0</v>
      </c>
      <c r="CU181" s="122">
        <f t="shared" si="156"/>
        <v>0</v>
      </c>
      <c r="CV181" s="122">
        <f t="shared" si="157"/>
        <v>0</v>
      </c>
      <c r="CW181" s="141">
        <f>K181</f>
        <v>0</v>
      </c>
      <c r="CX181" s="122">
        <f>B181</f>
        <v>0</v>
      </c>
      <c r="CY181" s="122">
        <f t="shared" si="158"/>
        <v>1.4540000000000001E-4</v>
      </c>
      <c r="DF181" s="64">
        <f t="shared" si="143"/>
        <v>346</v>
      </c>
      <c r="DG181" s="137">
        <f t="shared" si="144"/>
        <v>0</v>
      </c>
      <c r="DH181" s="137">
        <f t="shared" si="145"/>
        <v>0</v>
      </c>
      <c r="DI181" s="137">
        <f t="shared" si="146"/>
        <v>0</v>
      </c>
      <c r="DJ181" s="137">
        <f t="shared" si="147"/>
        <v>0</v>
      </c>
      <c r="DK181" s="137">
        <f t="shared" si="148"/>
        <v>0</v>
      </c>
      <c r="DL181" s="137">
        <f t="shared" si="149"/>
        <v>0</v>
      </c>
      <c r="DM181" s="137">
        <f t="shared" si="150"/>
        <v>0</v>
      </c>
      <c r="DN181" s="137"/>
      <c r="DO181" s="137">
        <f t="shared" si="151"/>
        <v>0</v>
      </c>
      <c r="DP181" s="137">
        <f t="shared" si="152"/>
        <v>0</v>
      </c>
      <c r="DQ181" s="32"/>
      <c r="DR181" s="64">
        <f t="shared" si="153"/>
        <v>346</v>
      </c>
      <c r="DS181" s="137">
        <f t="shared" si="173"/>
        <v>0</v>
      </c>
      <c r="DT181" s="137">
        <f t="shared" si="174"/>
        <v>0</v>
      </c>
      <c r="DU181" s="137">
        <f t="shared" si="175"/>
        <v>0</v>
      </c>
      <c r="DV181" s="137">
        <f t="shared" si="176"/>
        <v>0</v>
      </c>
      <c r="DW181" s="137">
        <f t="shared" si="177"/>
        <v>0</v>
      </c>
      <c r="DX181" s="137">
        <f t="shared" si="178"/>
        <v>0</v>
      </c>
      <c r="DY181" s="137">
        <f t="shared" si="179"/>
        <v>0</v>
      </c>
      <c r="DZ181" s="137"/>
      <c r="EA181" s="137">
        <f t="shared" si="180"/>
        <v>0</v>
      </c>
      <c r="EB181" s="137">
        <f t="shared" si="181"/>
        <v>0</v>
      </c>
      <c r="ED181" s="64"/>
      <c r="EE181" s="137">
        <f>FC181 * EQ181</f>
        <v>0</v>
      </c>
      <c r="EF181" s="137">
        <f>FD181 * ER181</f>
        <v>0</v>
      </c>
      <c r="EG181" s="137">
        <f>FE181 * ES181</f>
        <v>0</v>
      </c>
      <c r="EH181" s="137">
        <f>FF181 * ET181</f>
        <v>0</v>
      </c>
      <c r="EI181" s="137">
        <f>FG181 * EU181</f>
        <v>0</v>
      </c>
      <c r="EJ181" s="137">
        <f>FH181 * EV181</f>
        <v>0</v>
      </c>
      <c r="EK181" s="137">
        <f>FI181 * EW181</f>
        <v>0</v>
      </c>
      <c r="EL181" s="137"/>
      <c r="EM181" s="137">
        <f>FJ181 * EY181</f>
        <v>0</v>
      </c>
      <c r="EN181" s="137">
        <f>FK181 * EZ181</f>
        <v>0</v>
      </c>
      <c r="EP181" s="64">
        <f t="shared" si="155"/>
        <v>346</v>
      </c>
      <c r="EQ181" s="131">
        <f>IFERROR('TLF GC - r0'!CQ181 / 'TLF GC - r0'!CP181, EQ182)</f>
        <v>0</v>
      </c>
      <c r="ER181" s="131">
        <f>IFERROR('TLF GC - r0'!CS181 / 'TLF GC - r0'!CR181, ER182)</f>
        <v>0</v>
      </c>
      <c r="ES181" s="131">
        <f>IFERROR('TLF GC - r0'!CU181 / 'TLF GC - r0'!CT181, ES182)</f>
        <v>0</v>
      </c>
      <c r="ET181" s="131">
        <f>IFERROR('TLF GC - r0'!CW181 / 'TLF GC - r0'!CV181, ET182)</f>
        <v>0</v>
      </c>
      <c r="EU181" s="131">
        <f>IFERROR('TLF GC - r0'!CY181 / 'TLF GC - r0'!CX181, EU182)</f>
        <v>0</v>
      </c>
      <c r="EV181" s="131">
        <f>IFERROR('TLF GC - r0'!DA181 / 'TLF GC - r0'!CZ181, EV182)</f>
        <v>0</v>
      </c>
      <c r="EW181" s="131">
        <f>IFERROR('TLF GC - r0'!DC181 / 'TLF GC - r0'!DB181, EW182)</f>
        <v>0</v>
      </c>
      <c r="EX181" s="131"/>
      <c r="EY181" s="131">
        <f>IFERROR('TLF GC - r0'!DE181 / 'TLF GC - r0'!DD181, EY182)</f>
        <v>0</v>
      </c>
      <c r="EZ181" s="131">
        <f>IFERROR('TLF GC - r0'!DG181 / 'TLF GC - r0'!DF181, EZ182)</f>
        <v>0</v>
      </c>
      <c r="FB181" s="132">
        <f>'FF - r0'!A181</f>
        <v>346</v>
      </c>
      <c r="FC181" s="130">
        <f>'FF - r0'!B181</f>
        <v>0</v>
      </c>
      <c r="FD181" s="130">
        <f>'FF - r0'!C181</f>
        <v>0</v>
      </c>
      <c r="FE181" s="130">
        <f>'FF - r0'!D181</f>
        <v>0</v>
      </c>
      <c r="FF181" s="130">
        <f>'FF - r0'!E181</f>
        <v>0</v>
      </c>
      <c r="FG181" s="130">
        <f>'FF - r0'!F181</f>
        <v>0</v>
      </c>
      <c r="FH181" s="130">
        <f>'FF - r0'!G181</f>
        <v>0</v>
      </c>
      <c r="FI181" s="130">
        <f>'FF - r0'!H181</f>
        <v>0</v>
      </c>
      <c r="FJ181" s="130">
        <f>'FF - r0'!I181</f>
        <v>0</v>
      </c>
      <c r="FK181" s="130">
        <f>'FF - r0'!J181</f>
        <v>0</v>
      </c>
      <c r="FL181" s="130">
        <f>'FF - r0'!K181</f>
        <v>1.4540000000000001E-4</v>
      </c>
    </row>
    <row r="182" spans="76:168" x14ac:dyDescent="0.45">
      <c r="BX182" s="64">
        <f>$FB182</f>
        <v>348</v>
      </c>
      <c r="BY182" s="122">
        <f>B182</f>
        <v>0</v>
      </c>
      <c r="BZ182" s="122">
        <f t="shared" si="159"/>
        <v>0</v>
      </c>
      <c r="CA182" s="122">
        <f t="shared" si="160"/>
        <v>0</v>
      </c>
      <c r="CB182" s="129">
        <f>C182</f>
        <v>0</v>
      </c>
      <c r="CC182" s="122">
        <f t="shared" si="161"/>
        <v>0</v>
      </c>
      <c r="CD182" s="122">
        <f t="shared" si="162"/>
        <v>0</v>
      </c>
      <c r="CE182" s="129">
        <f>D182</f>
        <v>0</v>
      </c>
      <c r="CF182" s="122">
        <f t="shared" si="163"/>
        <v>0</v>
      </c>
      <c r="CG182" s="122">
        <f t="shared" si="164"/>
        <v>0</v>
      </c>
      <c r="CH182" s="129">
        <f>E182</f>
        <v>0</v>
      </c>
      <c r="CI182" s="122">
        <f t="shared" si="165"/>
        <v>0</v>
      </c>
      <c r="CJ182" s="122">
        <f t="shared" si="166"/>
        <v>0</v>
      </c>
      <c r="CK182" s="129">
        <f>F182</f>
        <v>0</v>
      </c>
      <c r="CL182" s="122">
        <f t="shared" si="167"/>
        <v>0</v>
      </c>
      <c r="CM182" s="122">
        <f t="shared" si="168"/>
        <v>0</v>
      </c>
      <c r="CN182" s="129">
        <f>G182</f>
        <v>0</v>
      </c>
      <c r="CO182" s="122">
        <f t="shared" si="169"/>
        <v>0</v>
      </c>
      <c r="CP182" s="122">
        <f t="shared" si="170"/>
        <v>0</v>
      </c>
      <c r="CQ182" s="129">
        <f>H182</f>
        <v>0</v>
      </c>
      <c r="CR182" s="122">
        <f t="shared" si="171"/>
        <v>0</v>
      </c>
      <c r="CS182" s="122">
        <f t="shared" si="172"/>
        <v>0</v>
      </c>
      <c r="CT182" s="141">
        <f>J182</f>
        <v>0</v>
      </c>
      <c r="CU182" s="122">
        <f t="shared" si="156"/>
        <v>0</v>
      </c>
      <c r="CV182" s="122">
        <f t="shared" si="157"/>
        <v>0</v>
      </c>
      <c r="CW182" s="141">
        <f>K182</f>
        <v>0</v>
      </c>
      <c r="CX182" s="122">
        <f>B182</f>
        <v>0</v>
      </c>
      <c r="CY182" s="122">
        <f t="shared" si="158"/>
        <v>1.1900000000000001E-4</v>
      </c>
      <c r="DF182" s="64">
        <f t="shared" si="143"/>
        <v>348</v>
      </c>
      <c r="DG182" s="137">
        <f t="shared" si="144"/>
        <v>0</v>
      </c>
      <c r="DH182" s="137">
        <f t="shared" si="145"/>
        <v>0</v>
      </c>
      <c r="DI182" s="137">
        <f t="shared" si="146"/>
        <v>0</v>
      </c>
      <c r="DJ182" s="137">
        <f t="shared" si="147"/>
        <v>0</v>
      </c>
      <c r="DK182" s="137">
        <f t="shared" si="148"/>
        <v>0</v>
      </c>
      <c r="DL182" s="137">
        <f t="shared" si="149"/>
        <v>0</v>
      </c>
      <c r="DM182" s="137">
        <f t="shared" si="150"/>
        <v>0</v>
      </c>
      <c r="DN182" s="137"/>
      <c r="DO182" s="137">
        <f t="shared" si="151"/>
        <v>0</v>
      </c>
      <c r="DP182" s="137">
        <f t="shared" si="152"/>
        <v>0</v>
      </c>
      <c r="DQ182" s="32"/>
      <c r="DR182" s="64">
        <f t="shared" si="153"/>
        <v>348</v>
      </c>
      <c r="DS182" s="137">
        <f t="shared" si="173"/>
        <v>0</v>
      </c>
      <c r="DT182" s="137">
        <f t="shared" si="174"/>
        <v>0</v>
      </c>
      <c r="DU182" s="137">
        <f t="shared" si="175"/>
        <v>0</v>
      </c>
      <c r="DV182" s="137">
        <f t="shared" si="176"/>
        <v>0</v>
      </c>
      <c r="DW182" s="137">
        <f t="shared" si="177"/>
        <v>0</v>
      </c>
      <c r="DX182" s="137">
        <f t="shared" si="178"/>
        <v>0</v>
      </c>
      <c r="DY182" s="137">
        <f t="shared" si="179"/>
        <v>0</v>
      </c>
      <c r="DZ182" s="137"/>
      <c r="EA182" s="137">
        <f t="shared" si="180"/>
        <v>0</v>
      </c>
      <c r="EB182" s="137">
        <f t="shared" si="181"/>
        <v>0</v>
      </c>
      <c r="ED182" s="64"/>
      <c r="EE182" s="137">
        <f>FC182 * EQ182</f>
        <v>0</v>
      </c>
      <c r="EF182" s="137">
        <f>FD182 * ER182</f>
        <v>0</v>
      </c>
      <c r="EG182" s="137">
        <f>FE182 * ES182</f>
        <v>0</v>
      </c>
      <c r="EH182" s="137">
        <f>FF182 * ET182</f>
        <v>0</v>
      </c>
      <c r="EI182" s="137">
        <f>FG182 * EU182</f>
        <v>0</v>
      </c>
      <c r="EJ182" s="137">
        <f>FH182 * EV182</f>
        <v>0</v>
      </c>
      <c r="EK182" s="137">
        <f>FI182 * EW182</f>
        <v>0</v>
      </c>
      <c r="EL182" s="137"/>
      <c r="EM182" s="137">
        <f>FJ182 * EY182</f>
        <v>0</v>
      </c>
      <c r="EN182" s="137">
        <f>FK182 * EZ182</f>
        <v>0</v>
      </c>
      <c r="EP182" s="64">
        <f t="shared" si="155"/>
        <v>348</v>
      </c>
      <c r="EQ182" s="131">
        <f>IFERROR('TLF GC - r0'!CQ182 / 'TLF GC - r0'!CP182, EQ183)</f>
        <v>0</v>
      </c>
      <c r="ER182" s="131">
        <f>IFERROR('TLF GC - r0'!CS182 / 'TLF GC - r0'!CR182, ER183)</f>
        <v>0</v>
      </c>
      <c r="ES182" s="131">
        <f>IFERROR('TLF GC - r0'!CU182 / 'TLF GC - r0'!CT182, ES183)</f>
        <v>0</v>
      </c>
      <c r="ET182" s="131">
        <f>IFERROR('TLF GC - r0'!CW182 / 'TLF GC - r0'!CV182, ET183)</f>
        <v>0</v>
      </c>
      <c r="EU182" s="131">
        <f>IFERROR('TLF GC - r0'!CY182 / 'TLF GC - r0'!CX182, EU183)</f>
        <v>0</v>
      </c>
      <c r="EV182" s="131">
        <f>IFERROR('TLF GC - r0'!DA182 / 'TLF GC - r0'!CZ182, EV183)</f>
        <v>0</v>
      </c>
      <c r="EW182" s="131">
        <f>IFERROR('TLF GC - r0'!DC182 / 'TLF GC - r0'!DB182, EW183)</f>
        <v>0</v>
      </c>
      <c r="EX182" s="131"/>
      <c r="EY182" s="131">
        <f>IFERROR('TLF GC - r0'!DE182 / 'TLF GC - r0'!DD182, EY183)</f>
        <v>0</v>
      </c>
      <c r="EZ182" s="131">
        <f>IFERROR('TLF GC - r0'!DG182 / 'TLF GC - r0'!DF182, EZ183)</f>
        <v>0</v>
      </c>
      <c r="FB182" s="132">
        <f>'FF - r0'!A182</f>
        <v>348</v>
      </c>
      <c r="FC182" s="130">
        <f>'FF - r0'!B182</f>
        <v>0</v>
      </c>
      <c r="FD182" s="130">
        <f>'FF - r0'!C182</f>
        <v>0</v>
      </c>
      <c r="FE182" s="130">
        <f>'FF - r0'!D182</f>
        <v>0</v>
      </c>
      <c r="FF182" s="130">
        <f>'FF - r0'!E182</f>
        <v>0</v>
      </c>
      <c r="FG182" s="130">
        <f>'FF - r0'!F182</f>
        <v>0</v>
      </c>
      <c r="FH182" s="130">
        <f>'FF - r0'!G182</f>
        <v>0</v>
      </c>
      <c r="FI182" s="130">
        <f>'FF - r0'!H182</f>
        <v>0</v>
      </c>
      <c r="FJ182" s="130">
        <f>'FF - r0'!I182</f>
        <v>0</v>
      </c>
      <c r="FK182" s="130">
        <f>'FF - r0'!J182</f>
        <v>0</v>
      </c>
      <c r="FL182" s="130">
        <f>'FF - r0'!K182</f>
        <v>1.1900000000000001E-4</v>
      </c>
    </row>
    <row r="183" spans="76:168" x14ac:dyDescent="0.45">
      <c r="BX183" s="64">
        <f>$FB183</f>
        <v>350</v>
      </c>
      <c r="BY183" s="122">
        <f>B183</f>
        <v>0</v>
      </c>
      <c r="BZ183" s="122">
        <f t="shared" si="159"/>
        <v>0</v>
      </c>
      <c r="CA183" s="122">
        <f t="shared" si="160"/>
        <v>0</v>
      </c>
      <c r="CB183" s="129">
        <f>C183</f>
        <v>0</v>
      </c>
      <c r="CC183" s="122">
        <f t="shared" si="161"/>
        <v>0</v>
      </c>
      <c r="CD183" s="122">
        <f t="shared" si="162"/>
        <v>0</v>
      </c>
      <c r="CE183" s="129">
        <f>D183</f>
        <v>0</v>
      </c>
      <c r="CF183" s="122">
        <f t="shared" si="163"/>
        <v>0</v>
      </c>
      <c r="CG183" s="122">
        <f t="shared" si="164"/>
        <v>0</v>
      </c>
      <c r="CH183" s="129">
        <f>E183</f>
        <v>0</v>
      </c>
      <c r="CI183" s="122">
        <f t="shared" si="165"/>
        <v>0</v>
      </c>
      <c r="CJ183" s="122">
        <f t="shared" si="166"/>
        <v>0</v>
      </c>
      <c r="CK183" s="129">
        <f>F183</f>
        <v>0</v>
      </c>
      <c r="CL183" s="122">
        <f t="shared" si="167"/>
        <v>0</v>
      </c>
      <c r="CM183" s="122">
        <f t="shared" si="168"/>
        <v>0</v>
      </c>
      <c r="CN183" s="129">
        <f>G183</f>
        <v>0</v>
      </c>
      <c r="CO183" s="122">
        <f t="shared" si="169"/>
        <v>0</v>
      </c>
      <c r="CP183" s="122">
        <f t="shared" si="170"/>
        <v>0</v>
      </c>
      <c r="CQ183" s="129">
        <f>H183</f>
        <v>0</v>
      </c>
      <c r="CR183" s="122">
        <f t="shared" si="171"/>
        <v>0</v>
      </c>
      <c r="CS183" s="122">
        <f t="shared" si="172"/>
        <v>0</v>
      </c>
      <c r="CT183" s="141">
        <f>J183</f>
        <v>0</v>
      </c>
      <c r="CU183" s="122">
        <f t="shared" si="156"/>
        <v>0</v>
      </c>
      <c r="CV183" s="122">
        <f t="shared" si="157"/>
        <v>0</v>
      </c>
      <c r="CW183" s="141">
        <f>K183</f>
        <v>0</v>
      </c>
      <c r="CX183" s="122">
        <f>B183</f>
        <v>0</v>
      </c>
      <c r="CY183" s="122">
        <f t="shared" si="158"/>
        <v>9.5199999999999997E-5</v>
      </c>
      <c r="DF183" s="64">
        <f t="shared" si="143"/>
        <v>350</v>
      </c>
      <c r="DG183" s="137">
        <f t="shared" si="144"/>
        <v>0</v>
      </c>
      <c r="DH183" s="137">
        <f t="shared" si="145"/>
        <v>0</v>
      </c>
      <c r="DI183" s="137">
        <f t="shared" si="146"/>
        <v>0</v>
      </c>
      <c r="DJ183" s="137">
        <f t="shared" si="147"/>
        <v>0</v>
      </c>
      <c r="DK183" s="137">
        <f t="shared" si="148"/>
        <v>0</v>
      </c>
      <c r="DL183" s="137">
        <f t="shared" si="149"/>
        <v>0</v>
      </c>
      <c r="DM183" s="137">
        <f t="shared" si="150"/>
        <v>0</v>
      </c>
      <c r="DN183" s="137"/>
      <c r="DO183" s="137">
        <f t="shared" si="151"/>
        <v>0</v>
      </c>
      <c r="DP183" s="137">
        <f t="shared" si="152"/>
        <v>0</v>
      </c>
      <c r="DQ183" s="32"/>
      <c r="DR183" s="64">
        <f t="shared" si="153"/>
        <v>350</v>
      </c>
      <c r="DS183" s="137">
        <f t="shared" si="173"/>
        <v>0</v>
      </c>
      <c r="DT183" s="137">
        <f t="shared" si="174"/>
        <v>0</v>
      </c>
      <c r="DU183" s="137">
        <f t="shared" si="175"/>
        <v>0</v>
      </c>
      <c r="DV183" s="137">
        <f t="shared" si="176"/>
        <v>0</v>
      </c>
      <c r="DW183" s="137">
        <f t="shared" si="177"/>
        <v>0</v>
      </c>
      <c r="DX183" s="137">
        <f t="shared" si="178"/>
        <v>0</v>
      </c>
      <c r="DY183" s="137">
        <f t="shared" si="179"/>
        <v>0</v>
      </c>
      <c r="DZ183" s="137"/>
      <c r="EA183" s="137">
        <f t="shared" si="180"/>
        <v>0</v>
      </c>
      <c r="EB183" s="137">
        <f t="shared" si="181"/>
        <v>0</v>
      </c>
      <c r="ED183" s="64"/>
      <c r="EE183" s="137">
        <f>FC183 * EQ183</f>
        <v>0</v>
      </c>
      <c r="EF183" s="137">
        <f>FD183 * ER183</f>
        <v>0</v>
      </c>
      <c r="EG183" s="137">
        <f>FE183 * ES183</f>
        <v>0</v>
      </c>
      <c r="EH183" s="137">
        <f>FF183 * ET183</f>
        <v>0</v>
      </c>
      <c r="EI183" s="137">
        <f>FG183 * EU183</f>
        <v>0</v>
      </c>
      <c r="EJ183" s="137">
        <f>FH183 * EV183</f>
        <v>0</v>
      </c>
      <c r="EK183" s="137">
        <f>FI183 * EW183</f>
        <v>0</v>
      </c>
      <c r="EL183" s="137"/>
      <c r="EM183" s="137">
        <f>FJ183 * EY183</f>
        <v>0</v>
      </c>
      <c r="EN183" s="137">
        <f>FK183 * EZ183</f>
        <v>0</v>
      </c>
      <c r="EP183" s="64">
        <f t="shared" si="155"/>
        <v>350</v>
      </c>
      <c r="EQ183" s="131">
        <f>IFERROR('TLF GC - r0'!CQ183 / 'TLF GC - r0'!CP183, EQ184)</f>
        <v>0</v>
      </c>
      <c r="ER183" s="131">
        <f>IFERROR('TLF GC - r0'!CS183 / 'TLF GC - r0'!CR183, ER184)</f>
        <v>0</v>
      </c>
      <c r="ES183" s="131">
        <f>IFERROR('TLF GC - r0'!CU183 / 'TLF GC - r0'!CT183, ES184)</f>
        <v>0</v>
      </c>
      <c r="ET183" s="131">
        <f>IFERROR('TLF GC - r0'!CW183 / 'TLF GC - r0'!CV183, ET184)</f>
        <v>0</v>
      </c>
      <c r="EU183" s="131">
        <f>IFERROR('TLF GC - r0'!CY183 / 'TLF GC - r0'!CX183, EU184)</f>
        <v>0</v>
      </c>
      <c r="EV183" s="131">
        <f>IFERROR('TLF GC - r0'!DA183 / 'TLF GC - r0'!CZ183, EV184)</f>
        <v>0</v>
      </c>
      <c r="EW183" s="131">
        <f>IFERROR('TLF GC - r0'!DC183 / 'TLF GC - r0'!DB183, EW184)</f>
        <v>0</v>
      </c>
      <c r="EX183" s="131"/>
      <c r="EY183" s="131">
        <f>IFERROR('TLF GC - r0'!DE183 / 'TLF GC - r0'!DD183, EY184)</f>
        <v>0</v>
      </c>
      <c r="EZ183" s="131">
        <f>IFERROR('TLF GC - r0'!DG183 / 'TLF GC - r0'!DF183, EZ184)</f>
        <v>0</v>
      </c>
      <c r="FB183" s="132">
        <f>'FF - r0'!A183</f>
        <v>350</v>
      </c>
      <c r="FC183" s="130">
        <f>'FF - r0'!B183</f>
        <v>0</v>
      </c>
      <c r="FD183" s="130">
        <f>'FF - r0'!C183</f>
        <v>0</v>
      </c>
      <c r="FE183" s="130">
        <f>'FF - r0'!D183</f>
        <v>0</v>
      </c>
      <c r="FF183" s="130">
        <f>'FF - r0'!E183</f>
        <v>0</v>
      </c>
      <c r="FG183" s="130">
        <f>'FF - r0'!F183</f>
        <v>0</v>
      </c>
      <c r="FH183" s="130">
        <f>'FF - r0'!G183</f>
        <v>0</v>
      </c>
      <c r="FI183" s="130">
        <f>'FF - r0'!H183</f>
        <v>0</v>
      </c>
      <c r="FJ183" s="130">
        <f>'FF - r0'!I183</f>
        <v>0</v>
      </c>
      <c r="FK183" s="130">
        <f>'FF - r0'!J183</f>
        <v>0</v>
      </c>
      <c r="FL183" s="130">
        <f>'FF - r0'!K183</f>
        <v>9.5199999999999997E-5</v>
      </c>
    </row>
    <row r="184" spans="76:168" x14ac:dyDescent="0.45">
      <c r="BX184" s="64">
        <f>$FB184</f>
        <v>352</v>
      </c>
      <c r="BY184" s="122">
        <f>B184</f>
        <v>0</v>
      </c>
      <c r="BZ184" s="122">
        <f t="shared" si="159"/>
        <v>0</v>
      </c>
      <c r="CA184" s="122">
        <f t="shared" si="160"/>
        <v>0</v>
      </c>
      <c r="CB184" s="129">
        <f>C184</f>
        <v>0</v>
      </c>
      <c r="CC184" s="122">
        <f t="shared" si="161"/>
        <v>0</v>
      </c>
      <c r="CD184" s="122">
        <f t="shared" si="162"/>
        <v>0</v>
      </c>
      <c r="CE184" s="129">
        <f>D184</f>
        <v>0</v>
      </c>
      <c r="CF184" s="122">
        <f t="shared" si="163"/>
        <v>0</v>
      </c>
      <c r="CG184" s="122">
        <f t="shared" si="164"/>
        <v>0</v>
      </c>
      <c r="CH184" s="129">
        <f>E184</f>
        <v>0</v>
      </c>
      <c r="CI184" s="122">
        <f t="shared" si="165"/>
        <v>0</v>
      </c>
      <c r="CJ184" s="122">
        <f t="shared" si="166"/>
        <v>0</v>
      </c>
      <c r="CK184" s="129">
        <f>F184</f>
        <v>0</v>
      </c>
      <c r="CL184" s="122">
        <f t="shared" si="167"/>
        <v>0</v>
      </c>
      <c r="CM184" s="122">
        <f t="shared" si="168"/>
        <v>0</v>
      </c>
      <c r="CN184" s="129">
        <f>G184</f>
        <v>0</v>
      </c>
      <c r="CO184" s="122">
        <f t="shared" si="169"/>
        <v>0</v>
      </c>
      <c r="CP184" s="122">
        <f t="shared" si="170"/>
        <v>0</v>
      </c>
      <c r="CQ184" s="129">
        <f>H184</f>
        <v>0</v>
      </c>
      <c r="CR184" s="122">
        <f t="shared" si="171"/>
        <v>0</v>
      </c>
      <c r="CS184" s="122">
        <f t="shared" si="172"/>
        <v>0</v>
      </c>
      <c r="CT184" s="141">
        <f>J184</f>
        <v>0</v>
      </c>
      <c r="CU184" s="122">
        <f t="shared" si="156"/>
        <v>0</v>
      </c>
      <c r="CV184" s="122">
        <f t="shared" si="157"/>
        <v>0</v>
      </c>
      <c r="CW184" s="141">
        <f>K184</f>
        <v>0</v>
      </c>
      <c r="CX184" s="122">
        <f>B184</f>
        <v>0</v>
      </c>
      <c r="CY184" s="122">
        <f t="shared" si="158"/>
        <v>7.3999999999999996E-5</v>
      </c>
      <c r="DF184" s="64">
        <f t="shared" si="143"/>
        <v>352</v>
      </c>
      <c r="DG184" s="137">
        <f t="shared" si="144"/>
        <v>0</v>
      </c>
      <c r="DH184" s="137">
        <f t="shared" si="145"/>
        <v>0</v>
      </c>
      <c r="DI184" s="137">
        <f t="shared" si="146"/>
        <v>0</v>
      </c>
      <c r="DJ184" s="137">
        <f t="shared" si="147"/>
        <v>0</v>
      </c>
      <c r="DK184" s="137">
        <f t="shared" si="148"/>
        <v>0</v>
      </c>
      <c r="DL184" s="137">
        <f t="shared" si="149"/>
        <v>0</v>
      </c>
      <c r="DM184" s="137">
        <f t="shared" si="150"/>
        <v>0</v>
      </c>
      <c r="DN184" s="137"/>
      <c r="DO184" s="137">
        <f t="shared" si="151"/>
        <v>0</v>
      </c>
      <c r="DP184" s="137">
        <f t="shared" si="152"/>
        <v>0</v>
      </c>
      <c r="DQ184" s="32"/>
      <c r="DR184" s="64">
        <f t="shared" si="153"/>
        <v>352</v>
      </c>
      <c r="DS184" s="137">
        <f t="shared" si="173"/>
        <v>0</v>
      </c>
      <c r="DT184" s="137">
        <f t="shared" si="174"/>
        <v>0</v>
      </c>
      <c r="DU184" s="137">
        <f t="shared" si="175"/>
        <v>0</v>
      </c>
      <c r="DV184" s="137">
        <f t="shared" si="176"/>
        <v>0</v>
      </c>
      <c r="DW184" s="137">
        <f t="shared" si="177"/>
        <v>0</v>
      </c>
      <c r="DX184" s="137">
        <f t="shared" si="178"/>
        <v>0</v>
      </c>
      <c r="DY184" s="137">
        <f t="shared" si="179"/>
        <v>0</v>
      </c>
      <c r="DZ184" s="137"/>
      <c r="EA184" s="137">
        <f t="shared" si="180"/>
        <v>0</v>
      </c>
      <c r="EB184" s="137">
        <f t="shared" si="181"/>
        <v>0</v>
      </c>
      <c r="ED184" s="64"/>
      <c r="EE184" s="137">
        <f>FC184 * EQ184</f>
        <v>0</v>
      </c>
      <c r="EF184" s="137">
        <f>FD184 * ER184</f>
        <v>0</v>
      </c>
      <c r="EG184" s="137">
        <f>FE184 * ES184</f>
        <v>0</v>
      </c>
      <c r="EH184" s="137">
        <f>FF184 * ET184</f>
        <v>0</v>
      </c>
      <c r="EI184" s="137">
        <f>FG184 * EU184</f>
        <v>0</v>
      </c>
      <c r="EJ184" s="137">
        <f>FH184 * EV184</f>
        <v>0</v>
      </c>
      <c r="EK184" s="137">
        <f>FI184 * EW184</f>
        <v>0</v>
      </c>
      <c r="EL184" s="137"/>
      <c r="EM184" s="137">
        <f>FJ184 * EY184</f>
        <v>0</v>
      </c>
      <c r="EN184" s="137">
        <f>FK184 * EZ184</f>
        <v>0</v>
      </c>
      <c r="EP184" s="64">
        <f t="shared" si="155"/>
        <v>352</v>
      </c>
      <c r="EQ184" s="131">
        <f>IFERROR('TLF GC - r0'!CQ184 / 'TLF GC - r0'!CP184, EQ185)</f>
        <v>0</v>
      </c>
      <c r="ER184" s="131">
        <f>IFERROR('TLF GC - r0'!CS184 / 'TLF GC - r0'!CR184, ER185)</f>
        <v>0</v>
      </c>
      <c r="ES184" s="131">
        <f>IFERROR('TLF GC - r0'!CU184 / 'TLF GC - r0'!CT184, ES185)</f>
        <v>0</v>
      </c>
      <c r="ET184" s="131">
        <f>IFERROR('TLF GC - r0'!CW184 / 'TLF GC - r0'!CV184, ET185)</f>
        <v>0</v>
      </c>
      <c r="EU184" s="131">
        <f>IFERROR('TLF GC - r0'!CY184 / 'TLF GC - r0'!CX184, EU185)</f>
        <v>0</v>
      </c>
      <c r="EV184" s="131">
        <f>IFERROR('TLF GC - r0'!DA184 / 'TLF GC - r0'!CZ184, EV185)</f>
        <v>0</v>
      </c>
      <c r="EW184" s="131">
        <f>IFERROR('TLF GC - r0'!DC184 / 'TLF GC - r0'!DB184, EW185)</f>
        <v>0</v>
      </c>
      <c r="EX184" s="131"/>
      <c r="EY184" s="131">
        <f>IFERROR('TLF GC - r0'!DE184 / 'TLF GC - r0'!DD184, EY185)</f>
        <v>0</v>
      </c>
      <c r="EZ184" s="131">
        <f>IFERROR('TLF GC - r0'!DG184 / 'TLF GC - r0'!DF184, EZ185)</f>
        <v>0</v>
      </c>
      <c r="FB184" s="132">
        <f>'FF - r0'!A184</f>
        <v>352</v>
      </c>
      <c r="FC184" s="130">
        <f>'FF - r0'!B184</f>
        <v>0</v>
      </c>
      <c r="FD184" s="130">
        <f>'FF - r0'!C184</f>
        <v>0</v>
      </c>
      <c r="FE184" s="130">
        <f>'FF - r0'!D184</f>
        <v>0</v>
      </c>
      <c r="FF184" s="130">
        <f>'FF - r0'!E184</f>
        <v>0</v>
      </c>
      <c r="FG184" s="130">
        <f>'FF - r0'!F184</f>
        <v>0</v>
      </c>
      <c r="FH184" s="130">
        <f>'FF - r0'!G184</f>
        <v>0</v>
      </c>
      <c r="FI184" s="130">
        <f>'FF - r0'!H184</f>
        <v>0</v>
      </c>
      <c r="FJ184" s="130">
        <f>'FF - r0'!I184</f>
        <v>0</v>
      </c>
      <c r="FK184" s="130">
        <f>'FF - r0'!J184</f>
        <v>0</v>
      </c>
      <c r="FL184" s="130">
        <f>'FF - r0'!K184</f>
        <v>7.3999999999999996E-5</v>
      </c>
    </row>
    <row r="185" spans="76:168" x14ac:dyDescent="0.45">
      <c r="BX185" s="64">
        <f>$FB185</f>
        <v>354</v>
      </c>
      <c r="BY185" s="122">
        <f>B185</f>
        <v>0</v>
      </c>
      <c r="BZ185" s="122">
        <f t="shared" si="159"/>
        <v>0</v>
      </c>
      <c r="CA185" s="122">
        <f t="shared" si="160"/>
        <v>0</v>
      </c>
      <c r="CB185" s="129">
        <f>C185</f>
        <v>0</v>
      </c>
      <c r="CC185" s="122">
        <f t="shared" si="161"/>
        <v>0</v>
      </c>
      <c r="CD185" s="122">
        <f t="shared" si="162"/>
        <v>0</v>
      </c>
      <c r="CE185" s="129">
        <f>D185</f>
        <v>0</v>
      </c>
      <c r="CF185" s="122">
        <f t="shared" si="163"/>
        <v>0</v>
      </c>
      <c r="CG185" s="122">
        <f t="shared" si="164"/>
        <v>0</v>
      </c>
      <c r="CH185" s="129">
        <f>E185</f>
        <v>0</v>
      </c>
      <c r="CI185" s="122">
        <f t="shared" si="165"/>
        <v>0</v>
      </c>
      <c r="CJ185" s="122">
        <f t="shared" si="166"/>
        <v>0</v>
      </c>
      <c r="CK185" s="129">
        <f>F185</f>
        <v>0</v>
      </c>
      <c r="CL185" s="122">
        <f t="shared" si="167"/>
        <v>0</v>
      </c>
      <c r="CM185" s="122">
        <f t="shared" si="168"/>
        <v>0</v>
      </c>
      <c r="CN185" s="129">
        <f>G185</f>
        <v>0</v>
      </c>
      <c r="CO185" s="122">
        <f t="shared" si="169"/>
        <v>0</v>
      </c>
      <c r="CP185" s="122">
        <f t="shared" si="170"/>
        <v>0</v>
      </c>
      <c r="CQ185" s="129">
        <f>H185</f>
        <v>0</v>
      </c>
      <c r="CR185" s="122">
        <f t="shared" si="171"/>
        <v>0</v>
      </c>
      <c r="CS185" s="122">
        <f t="shared" si="172"/>
        <v>0</v>
      </c>
      <c r="CT185" s="141">
        <f>J185</f>
        <v>0</v>
      </c>
      <c r="CU185" s="122">
        <f t="shared" si="156"/>
        <v>0</v>
      </c>
      <c r="CV185" s="122">
        <f t="shared" si="157"/>
        <v>0</v>
      </c>
      <c r="CW185" s="141">
        <f>K185</f>
        <v>0</v>
      </c>
      <c r="CX185" s="122">
        <f>B185</f>
        <v>0</v>
      </c>
      <c r="CY185" s="122">
        <f t="shared" si="158"/>
        <v>5.5500000000000001E-5</v>
      </c>
      <c r="DF185" s="64">
        <f t="shared" si="143"/>
        <v>354</v>
      </c>
      <c r="DG185" s="137">
        <f t="shared" si="144"/>
        <v>0</v>
      </c>
      <c r="DH185" s="137">
        <f t="shared" si="145"/>
        <v>0</v>
      </c>
      <c r="DI185" s="137">
        <f t="shared" si="146"/>
        <v>0</v>
      </c>
      <c r="DJ185" s="137">
        <f t="shared" si="147"/>
        <v>0</v>
      </c>
      <c r="DK185" s="137">
        <f t="shared" si="148"/>
        <v>0</v>
      </c>
      <c r="DL185" s="137">
        <f t="shared" si="149"/>
        <v>0</v>
      </c>
      <c r="DM185" s="137">
        <f t="shared" si="150"/>
        <v>0</v>
      </c>
      <c r="DN185" s="137"/>
      <c r="DO185" s="137">
        <f t="shared" si="151"/>
        <v>0</v>
      </c>
      <c r="DP185" s="137">
        <f t="shared" si="152"/>
        <v>0</v>
      </c>
      <c r="DQ185" s="32"/>
      <c r="DR185" s="64">
        <f t="shared" si="153"/>
        <v>354</v>
      </c>
      <c r="DS185" s="137">
        <f t="shared" si="173"/>
        <v>0</v>
      </c>
      <c r="DT185" s="137">
        <f t="shared" si="174"/>
        <v>0</v>
      </c>
      <c r="DU185" s="137">
        <f t="shared" si="175"/>
        <v>0</v>
      </c>
      <c r="DV185" s="137">
        <f t="shared" si="176"/>
        <v>0</v>
      </c>
      <c r="DW185" s="137">
        <f t="shared" si="177"/>
        <v>0</v>
      </c>
      <c r="DX185" s="137">
        <f t="shared" si="178"/>
        <v>0</v>
      </c>
      <c r="DY185" s="137">
        <f t="shared" si="179"/>
        <v>0</v>
      </c>
      <c r="DZ185" s="137"/>
      <c r="EA185" s="137">
        <f t="shared" si="180"/>
        <v>0</v>
      </c>
      <c r="EB185" s="137">
        <f t="shared" si="181"/>
        <v>0</v>
      </c>
      <c r="ED185" s="64"/>
      <c r="EE185" s="137">
        <f>FC185 * EQ185</f>
        <v>0</v>
      </c>
      <c r="EF185" s="137">
        <f>FD185 * ER185</f>
        <v>0</v>
      </c>
      <c r="EG185" s="137">
        <f>FE185 * ES185</f>
        <v>0</v>
      </c>
      <c r="EH185" s="137">
        <f>FF185 * ET185</f>
        <v>0</v>
      </c>
      <c r="EI185" s="137">
        <f>FG185 * EU185</f>
        <v>0</v>
      </c>
      <c r="EJ185" s="137">
        <f>FH185 * EV185</f>
        <v>0</v>
      </c>
      <c r="EK185" s="137">
        <f>FI185 * EW185</f>
        <v>0</v>
      </c>
      <c r="EL185" s="137"/>
      <c r="EM185" s="137">
        <f>FJ185 * EY185</f>
        <v>0</v>
      </c>
      <c r="EN185" s="137">
        <f>FK185 * EZ185</f>
        <v>0</v>
      </c>
      <c r="EP185" s="64">
        <f t="shared" si="155"/>
        <v>354</v>
      </c>
      <c r="EQ185" s="131">
        <f>IFERROR('TLF GC - r0'!CQ185 / 'TLF GC - r0'!CP185, EQ186)</f>
        <v>0</v>
      </c>
      <c r="ER185" s="131">
        <f>IFERROR('TLF GC - r0'!CS185 / 'TLF GC - r0'!CR185, ER186)</f>
        <v>0</v>
      </c>
      <c r="ES185" s="131">
        <f>IFERROR('TLF GC - r0'!CU185 / 'TLF GC - r0'!CT185, ES186)</f>
        <v>0</v>
      </c>
      <c r="ET185" s="131">
        <f>IFERROR('TLF GC - r0'!CW185 / 'TLF GC - r0'!CV185, ET186)</f>
        <v>0</v>
      </c>
      <c r="EU185" s="131">
        <f>IFERROR('TLF GC - r0'!CY185 / 'TLF GC - r0'!CX185, EU186)</f>
        <v>0</v>
      </c>
      <c r="EV185" s="131">
        <f>IFERROR('TLF GC - r0'!DA185 / 'TLF GC - r0'!CZ185, EV186)</f>
        <v>0</v>
      </c>
      <c r="EW185" s="131">
        <f>IFERROR('TLF GC - r0'!DC185 / 'TLF GC - r0'!DB185, EW186)</f>
        <v>0</v>
      </c>
      <c r="EX185" s="131"/>
      <c r="EY185" s="131">
        <f>IFERROR('TLF GC - r0'!DE185 / 'TLF GC - r0'!DD185, EY186)</f>
        <v>0</v>
      </c>
      <c r="EZ185" s="131">
        <f>IFERROR('TLF GC - r0'!DG185 / 'TLF GC - r0'!DF185, EZ186)</f>
        <v>0</v>
      </c>
      <c r="FB185" s="132">
        <f>'FF - r0'!A185</f>
        <v>354</v>
      </c>
      <c r="FC185" s="130">
        <f>'FF - r0'!B185</f>
        <v>0</v>
      </c>
      <c r="FD185" s="130">
        <f>'FF - r0'!C185</f>
        <v>0</v>
      </c>
      <c r="FE185" s="130">
        <f>'FF - r0'!D185</f>
        <v>0</v>
      </c>
      <c r="FF185" s="130">
        <f>'FF - r0'!E185</f>
        <v>0</v>
      </c>
      <c r="FG185" s="130">
        <f>'FF - r0'!F185</f>
        <v>0</v>
      </c>
      <c r="FH185" s="130">
        <f>'FF - r0'!G185</f>
        <v>0</v>
      </c>
      <c r="FI185" s="130">
        <f>'FF - r0'!H185</f>
        <v>0</v>
      </c>
      <c r="FJ185" s="130">
        <f>'FF - r0'!I185</f>
        <v>0</v>
      </c>
      <c r="FK185" s="130">
        <f>'FF - r0'!J185</f>
        <v>0</v>
      </c>
      <c r="FL185" s="130">
        <f>'FF - r0'!K185</f>
        <v>5.5500000000000001E-5</v>
      </c>
    </row>
    <row r="186" spans="76:168" x14ac:dyDescent="0.45">
      <c r="BX186" s="64">
        <f>$FB186</f>
        <v>356</v>
      </c>
      <c r="BY186" s="122">
        <f>B186</f>
        <v>0</v>
      </c>
      <c r="BZ186" s="122">
        <f t="shared" si="159"/>
        <v>0</v>
      </c>
      <c r="CA186" s="122">
        <f t="shared" si="160"/>
        <v>0</v>
      </c>
      <c r="CB186" s="129">
        <f>C186</f>
        <v>0</v>
      </c>
      <c r="CC186" s="122">
        <f t="shared" si="161"/>
        <v>0</v>
      </c>
      <c r="CD186" s="122">
        <f t="shared" si="162"/>
        <v>0</v>
      </c>
      <c r="CE186" s="129">
        <f>D186</f>
        <v>0</v>
      </c>
      <c r="CF186" s="122">
        <f t="shared" si="163"/>
        <v>0</v>
      </c>
      <c r="CG186" s="122">
        <f t="shared" si="164"/>
        <v>0</v>
      </c>
      <c r="CH186" s="129">
        <f>E186</f>
        <v>0</v>
      </c>
      <c r="CI186" s="122">
        <f t="shared" si="165"/>
        <v>0</v>
      </c>
      <c r="CJ186" s="122">
        <f t="shared" si="166"/>
        <v>0</v>
      </c>
      <c r="CK186" s="129">
        <f>F186</f>
        <v>0</v>
      </c>
      <c r="CL186" s="122">
        <f t="shared" si="167"/>
        <v>0</v>
      </c>
      <c r="CM186" s="122">
        <f t="shared" si="168"/>
        <v>0</v>
      </c>
      <c r="CN186" s="129">
        <f>G186</f>
        <v>0</v>
      </c>
      <c r="CO186" s="122">
        <f t="shared" si="169"/>
        <v>0</v>
      </c>
      <c r="CP186" s="122">
        <f t="shared" si="170"/>
        <v>0</v>
      </c>
      <c r="CQ186" s="129">
        <f>H186</f>
        <v>0</v>
      </c>
      <c r="CR186" s="122">
        <f t="shared" si="171"/>
        <v>0</v>
      </c>
      <c r="CS186" s="122">
        <f t="shared" si="172"/>
        <v>0</v>
      </c>
      <c r="CT186" s="141">
        <f>J186</f>
        <v>0</v>
      </c>
      <c r="CU186" s="122">
        <f t="shared" si="156"/>
        <v>0</v>
      </c>
      <c r="CV186" s="122">
        <f t="shared" si="157"/>
        <v>0</v>
      </c>
      <c r="CW186" s="141">
        <f>K186</f>
        <v>0</v>
      </c>
      <c r="CX186" s="122">
        <f>B186</f>
        <v>0</v>
      </c>
      <c r="CY186" s="122">
        <f t="shared" si="158"/>
        <v>0</v>
      </c>
      <c r="DF186" s="64">
        <f t="shared" si="143"/>
        <v>356</v>
      </c>
      <c r="DG186" s="137">
        <f t="shared" si="144"/>
        <v>0</v>
      </c>
      <c r="DH186" s="137">
        <f t="shared" si="145"/>
        <v>0</v>
      </c>
      <c r="DI186" s="137">
        <f t="shared" si="146"/>
        <v>0</v>
      </c>
      <c r="DJ186" s="137">
        <f t="shared" si="147"/>
        <v>0</v>
      </c>
      <c r="DK186" s="137">
        <f t="shared" si="148"/>
        <v>0</v>
      </c>
      <c r="DL186" s="137">
        <f t="shared" si="149"/>
        <v>0</v>
      </c>
      <c r="DM186" s="137">
        <f t="shared" si="150"/>
        <v>0</v>
      </c>
      <c r="DN186" s="137"/>
      <c r="DO186" s="137">
        <f t="shared" si="151"/>
        <v>0</v>
      </c>
      <c r="DP186" s="137">
        <f t="shared" si="152"/>
        <v>0</v>
      </c>
      <c r="DQ186" s="32"/>
      <c r="DR186" s="64">
        <f t="shared" si="153"/>
        <v>356</v>
      </c>
      <c r="DS186" s="137">
        <f t="shared" si="173"/>
        <v>0</v>
      </c>
      <c r="DT186" s="137">
        <f t="shared" si="174"/>
        <v>0</v>
      </c>
      <c r="DU186" s="137">
        <f t="shared" si="175"/>
        <v>0</v>
      </c>
      <c r="DV186" s="137">
        <f t="shared" si="176"/>
        <v>0</v>
      </c>
      <c r="DW186" s="137">
        <f t="shared" si="177"/>
        <v>0</v>
      </c>
      <c r="DX186" s="137">
        <f t="shared" si="178"/>
        <v>0</v>
      </c>
      <c r="DY186" s="137">
        <f t="shared" si="179"/>
        <v>0</v>
      </c>
      <c r="DZ186" s="137"/>
      <c r="EA186" s="137">
        <f t="shared" si="180"/>
        <v>0</v>
      </c>
      <c r="EB186" s="137">
        <f t="shared" si="181"/>
        <v>0</v>
      </c>
      <c r="ED186" s="64"/>
      <c r="EE186" s="137">
        <f>FC186 * EQ186</f>
        <v>0</v>
      </c>
      <c r="EF186" s="137">
        <f>FD186 * ER186</f>
        <v>0</v>
      </c>
      <c r="EG186" s="137">
        <f>FE186 * ES186</f>
        <v>0</v>
      </c>
      <c r="EH186" s="137">
        <f>FF186 * ET186</f>
        <v>0</v>
      </c>
      <c r="EI186" s="137">
        <f>FG186 * EU186</f>
        <v>0</v>
      </c>
      <c r="EJ186" s="137">
        <f>FH186 * EV186</f>
        <v>0</v>
      </c>
      <c r="EK186" s="137">
        <f>FI186 * EW186</f>
        <v>0</v>
      </c>
      <c r="EL186" s="137"/>
      <c r="EM186" s="137">
        <f>FJ186 * EY186</f>
        <v>0</v>
      </c>
      <c r="EN186" s="137">
        <f>FK186 * EZ186</f>
        <v>0</v>
      </c>
      <c r="EP186" s="64">
        <f t="shared" si="155"/>
        <v>356</v>
      </c>
      <c r="EQ186" s="131">
        <f>IFERROR('TLF GC - r0'!CQ186 / 'TLF GC - r0'!CP186, EQ187)</f>
        <v>0</v>
      </c>
      <c r="ER186" s="131">
        <f>IFERROR('TLF GC - r0'!CS186 / 'TLF GC - r0'!CR186, ER187)</f>
        <v>0</v>
      </c>
      <c r="ES186" s="131">
        <f>IFERROR('TLF GC - r0'!CU186 / 'TLF GC - r0'!CT186, ES187)</f>
        <v>0</v>
      </c>
      <c r="ET186" s="131">
        <f>IFERROR('TLF GC - r0'!CW186 / 'TLF GC - r0'!CV186, ET187)</f>
        <v>0</v>
      </c>
      <c r="EU186" s="131">
        <f>IFERROR('TLF GC - r0'!CY186 / 'TLF GC - r0'!CX186, EU187)</f>
        <v>0</v>
      </c>
      <c r="EV186" s="131">
        <f>IFERROR('TLF GC - r0'!DA186 / 'TLF GC - r0'!CZ186, EV187)</f>
        <v>0</v>
      </c>
      <c r="EW186" s="131">
        <f>IFERROR('TLF GC - r0'!DC186 / 'TLF GC - r0'!DB186, EW187)</f>
        <v>0</v>
      </c>
      <c r="EX186" s="131"/>
      <c r="EY186" s="131">
        <f>IFERROR('TLF GC - r0'!DE186 / 'TLF GC - r0'!DD186, EY187)</f>
        <v>0</v>
      </c>
      <c r="EZ186" s="131">
        <f>IFERROR('TLF GC - r0'!DG186 / 'TLF GC - r0'!DF186, EZ187)</f>
        <v>0</v>
      </c>
      <c r="FB186" s="132">
        <f>'FF - r0'!A186</f>
        <v>356</v>
      </c>
      <c r="FC186" s="130">
        <f>'FF - r0'!B186</f>
        <v>0</v>
      </c>
      <c r="FD186" s="130">
        <f>'FF - r0'!C186</f>
        <v>0</v>
      </c>
      <c r="FE186" s="130">
        <f>'FF - r0'!D186</f>
        <v>0</v>
      </c>
      <c r="FF186" s="130">
        <f>'FF - r0'!E186</f>
        <v>0</v>
      </c>
      <c r="FG186" s="130">
        <f>'FF - r0'!F186</f>
        <v>0</v>
      </c>
      <c r="FH186" s="130">
        <f>'FF - r0'!G186</f>
        <v>0</v>
      </c>
      <c r="FI186" s="130">
        <f>'FF - r0'!H186</f>
        <v>0</v>
      </c>
      <c r="FJ186" s="130">
        <f>'FF - r0'!I186</f>
        <v>0</v>
      </c>
      <c r="FK186" s="130">
        <f>'FF - r0'!J186</f>
        <v>0</v>
      </c>
      <c r="FL186" s="130">
        <f>'FF - r0'!K186</f>
        <v>0</v>
      </c>
    </row>
    <row r="187" spans="76:168" x14ac:dyDescent="0.45">
      <c r="BX187" s="64">
        <f>$FB187</f>
        <v>358</v>
      </c>
      <c r="BY187" s="122">
        <f>B187</f>
        <v>0</v>
      </c>
      <c r="BZ187" s="122">
        <f t="shared" si="159"/>
        <v>0</v>
      </c>
      <c r="CA187" s="122">
        <f t="shared" si="160"/>
        <v>0</v>
      </c>
      <c r="CB187" s="129">
        <f>C187</f>
        <v>0</v>
      </c>
      <c r="CC187" s="122">
        <f t="shared" si="161"/>
        <v>0</v>
      </c>
      <c r="CD187" s="122">
        <f t="shared" si="162"/>
        <v>0</v>
      </c>
      <c r="CE187" s="129">
        <f>D187</f>
        <v>0</v>
      </c>
      <c r="CF187" s="122">
        <f t="shared" si="163"/>
        <v>0</v>
      </c>
      <c r="CG187" s="122">
        <f t="shared" si="164"/>
        <v>0</v>
      </c>
      <c r="CH187" s="129">
        <f>E187</f>
        <v>0</v>
      </c>
      <c r="CI187" s="122">
        <f t="shared" si="165"/>
        <v>0</v>
      </c>
      <c r="CJ187" s="122">
        <f t="shared" si="166"/>
        <v>0</v>
      </c>
      <c r="CK187" s="129">
        <f>F187</f>
        <v>0</v>
      </c>
      <c r="CL187" s="122">
        <f t="shared" si="167"/>
        <v>0</v>
      </c>
      <c r="CM187" s="122">
        <f t="shared" si="168"/>
        <v>0</v>
      </c>
      <c r="CN187" s="129">
        <f>G187</f>
        <v>0</v>
      </c>
      <c r="CO187" s="122">
        <f t="shared" si="169"/>
        <v>0</v>
      </c>
      <c r="CP187" s="122">
        <f t="shared" si="170"/>
        <v>0</v>
      </c>
      <c r="CQ187" s="129">
        <f>H187</f>
        <v>0</v>
      </c>
      <c r="CR187" s="122">
        <f t="shared" si="171"/>
        <v>0</v>
      </c>
      <c r="CS187" s="122">
        <f t="shared" si="172"/>
        <v>0</v>
      </c>
      <c r="CT187" s="141">
        <f>J187</f>
        <v>0</v>
      </c>
      <c r="CU187" s="122">
        <f t="shared" si="156"/>
        <v>0</v>
      </c>
      <c r="CV187" s="122">
        <f t="shared" si="157"/>
        <v>0</v>
      </c>
      <c r="CW187" s="141">
        <f>K187</f>
        <v>0</v>
      </c>
      <c r="CX187" s="122">
        <f>B187</f>
        <v>0</v>
      </c>
      <c r="CY187" s="122">
        <f t="shared" si="158"/>
        <v>0</v>
      </c>
      <c r="DF187" s="64">
        <f t="shared" si="143"/>
        <v>358</v>
      </c>
      <c r="DG187" s="137">
        <f t="shared" si="144"/>
        <v>0</v>
      </c>
      <c r="DH187" s="137">
        <f t="shared" si="145"/>
        <v>0</v>
      </c>
      <c r="DI187" s="137">
        <f t="shared" si="146"/>
        <v>0</v>
      </c>
      <c r="DJ187" s="137">
        <f t="shared" si="147"/>
        <v>0</v>
      </c>
      <c r="DK187" s="137">
        <f t="shared" si="148"/>
        <v>0</v>
      </c>
      <c r="DL187" s="137">
        <f t="shared" si="149"/>
        <v>0</v>
      </c>
      <c r="DM187" s="137">
        <f t="shared" si="150"/>
        <v>0</v>
      </c>
      <c r="DN187" s="137"/>
      <c r="DO187" s="137">
        <f t="shared" si="151"/>
        <v>0</v>
      </c>
      <c r="DP187" s="137">
        <f t="shared" si="152"/>
        <v>0</v>
      </c>
      <c r="DQ187" s="32"/>
      <c r="DR187" s="64">
        <f t="shared" si="153"/>
        <v>358</v>
      </c>
      <c r="DS187" s="137">
        <f t="shared" si="173"/>
        <v>0</v>
      </c>
      <c r="DT187" s="137">
        <f t="shared" si="174"/>
        <v>0</v>
      </c>
      <c r="DU187" s="137">
        <f t="shared" si="175"/>
        <v>0</v>
      </c>
      <c r="DV187" s="137">
        <f t="shared" si="176"/>
        <v>0</v>
      </c>
      <c r="DW187" s="137">
        <f t="shared" si="177"/>
        <v>0</v>
      </c>
      <c r="DX187" s="137">
        <f t="shared" si="178"/>
        <v>0</v>
      </c>
      <c r="DY187" s="137">
        <f t="shared" si="179"/>
        <v>0</v>
      </c>
      <c r="DZ187" s="137"/>
      <c r="EA187" s="137">
        <f t="shared" si="180"/>
        <v>0</v>
      </c>
      <c r="EB187" s="137">
        <f t="shared" si="181"/>
        <v>0</v>
      </c>
      <c r="ED187" s="64"/>
      <c r="EE187" s="137">
        <f>FC187 * EQ187</f>
        <v>0</v>
      </c>
      <c r="EF187" s="137">
        <f>FD187 * ER187</f>
        <v>0</v>
      </c>
      <c r="EG187" s="137">
        <f>FE187 * ES187</f>
        <v>0</v>
      </c>
      <c r="EH187" s="137">
        <f>FF187 * ET187</f>
        <v>0</v>
      </c>
      <c r="EI187" s="137">
        <f>FG187 * EU187</f>
        <v>0</v>
      </c>
      <c r="EJ187" s="137">
        <f>FH187 * EV187</f>
        <v>0</v>
      </c>
      <c r="EK187" s="137">
        <f>FI187 * EW187</f>
        <v>0</v>
      </c>
      <c r="EL187" s="137"/>
      <c r="EM187" s="137">
        <f>FJ187 * EY187</f>
        <v>0</v>
      </c>
      <c r="EN187" s="137">
        <f>FK187 * EZ187</f>
        <v>0</v>
      </c>
      <c r="EP187" s="64">
        <f t="shared" si="155"/>
        <v>358</v>
      </c>
      <c r="EQ187" s="131">
        <f>IFERROR('TLF GC - r0'!CQ187 / 'TLF GC - r0'!CP187, EQ188)</f>
        <v>0</v>
      </c>
      <c r="ER187" s="131">
        <f>IFERROR('TLF GC - r0'!CS187 / 'TLF GC - r0'!CR187, ER188)</f>
        <v>0</v>
      </c>
      <c r="ES187" s="131">
        <f>IFERROR('TLF GC - r0'!CU187 / 'TLF GC - r0'!CT187, ES188)</f>
        <v>0</v>
      </c>
      <c r="ET187" s="131">
        <f>IFERROR('TLF GC - r0'!CW187 / 'TLF GC - r0'!CV187, ET188)</f>
        <v>0</v>
      </c>
      <c r="EU187" s="131">
        <f>IFERROR('TLF GC - r0'!CY187 / 'TLF GC - r0'!CX187, EU188)</f>
        <v>0</v>
      </c>
      <c r="EV187" s="131">
        <f>IFERROR('TLF GC - r0'!DA187 / 'TLF GC - r0'!CZ187, EV188)</f>
        <v>0</v>
      </c>
      <c r="EW187" s="131">
        <f>IFERROR('TLF GC - r0'!DC187 / 'TLF GC - r0'!DB187, EW188)</f>
        <v>0</v>
      </c>
      <c r="EX187" s="131"/>
      <c r="EY187" s="131">
        <f>IFERROR('TLF GC - r0'!DE187 / 'TLF GC - r0'!DD187, EY188)</f>
        <v>0</v>
      </c>
      <c r="EZ187" s="131">
        <f>IFERROR('TLF GC - r0'!DG187 / 'TLF GC - r0'!DF187, EZ188)</f>
        <v>0</v>
      </c>
      <c r="FB187" s="132">
        <f>'FF - r0'!A187</f>
        <v>358</v>
      </c>
      <c r="FC187" s="130">
        <f>'FF - r0'!B187</f>
        <v>0</v>
      </c>
      <c r="FD187" s="130">
        <f>'FF - r0'!C187</f>
        <v>0</v>
      </c>
      <c r="FE187" s="130">
        <f>'FF - r0'!D187</f>
        <v>0</v>
      </c>
      <c r="FF187" s="130">
        <f>'FF - r0'!E187</f>
        <v>0</v>
      </c>
      <c r="FG187" s="130">
        <f>'FF - r0'!F187</f>
        <v>0</v>
      </c>
      <c r="FH187" s="130">
        <f>'FF - r0'!G187</f>
        <v>0</v>
      </c>
      <c r="FI187" s="130">
        <f>'FF - r0'!H187</f>
        <v>0</v>
      </c>
      <c r="FJ187" s="130">
        <f>'FF - r0'!I187</f>
        <v>0</v>
      </c>
      <c r="FK187" s="130">
        <f>'FF - r0'!J187</f>
        <v>0</v>
      </c>
      <c r="FL187" s="130">
        <f>'FF - r0'!K187</f>
        <v>0</v>
      </c>
    </row>
    <row r="188" spans="76:168" x14ac:dyDescent="0.45">
      <c r="BX188" s="64">
        <f>$FB188</f>
        <v>360</v>
      </c>
      <c r="BY188" s="122">
        <f>B188</f>
        <v>0</v>
      </c>
      <c r="BZ188" s="122">
        <f t="shared" si="159"/>
        <v>0</v>
      </c>
      <c r="CA188" s="122">
        <f t="shared" si="160"/>
        <v>0</v>
      </c>
      <c r="CB188" s="129">
        <f>C188</f>
        <v>0</v>
      </c>
      <c r="CC188" s="122">
        <f t="shared" si="161"/>
        <v>0</v>
      </c>
      <c r="CD188" s="122">
        <f t="shared" si="162"/>
        <v>0</v>
      </c>
      <c r="CE188" s="129">
        <f>D188</f>
        <v>0</v>
      </c>
      <c r="CF188" s="122">
        <f t="shared" si="163"/>
        <v>0</v>
      </c>
      <c r="CG188" s="122">
        <f t="shared" si="164"/>
        <v>0</v>
      </c>
      <c r="CH188" s="129">
        <f>E188</f>
        <v>0</v>
      </c>
      <c r="CI188" s="122">
        <f t="shared" si="165"/>
        <v>0</v>
      </c>
      <c r="CJ188" s="122">
        <f t="shared" si="166"/>
        <v>0</v>
      </c>
      <c r="CK188" s="129">
        <f>F188</f>
        <v>0</v>
      </c>
      <c r="CL188" s="122">
        <f t="shared" si="167"/>
        <v>0</v>
      </c>
      <c r="CM188" s="122">
        <f t="shared" si="168"/>
        <v>0</v>
      </c>
      <c r="CN188" s="129">
        <f>G188</f>
        <v>0</v>
      </c>
      <c r="CO188" s="122">
        <f t="shared" si="169"/>
        <v>0</v>
      </c>
      <c r="CP188" s="122">
        <f t="shared" si="170"/>
        <v>0</v>
      </c>
      <c r="CQ188" s="129">
        <f>H188</f>
        <v>0</v>
      </c>
      <c r="CR188" s="122">
        <f t="shared" si="171"/>
        <v>0</v>
      </c>
      <c r="CS188" s="122">
        <f t="shared" si="172"/>
        <v>0</v>
      </c>
      <c r="CT188" s="141">
        <f>J188</f>
        <v>0</v>
      </c>
      <c r="CU188" s="122">
        <f t="shared" si="156"/>
        <v>0</v>
      </c>
      <c r="CV188" s="122">
        <f t="shared" si="157"/>
        <v>0</v>
      </c>
      <c r="CW188" s="141">
        <f>K188</f>
        <v>0</v>
      </c>
      <c r="CX188" s="122">
        <f>B188</f>
        <v>0</v>
      </c>
      <c r="CY188" s="122">
        <f t="shared" si="158"/>
        <v>0</v>
      </c>
      <c r="DF188" s="64">
        <f t="shared" si="143"/>
        <v>360</v>
      </c>
      <c r="DG188" s="137">
        <f t="shared" si="144"/>
        <v>0</v>
      </c>
      <c r="DH188" s="137">
        <f t="shared" si="145"/>
        <v>0</v>
      </c>
      <c r="DI188" s="137">
        <f t="shared" si="146"/>
        <v>0</v>
      </c>
      <c r="DJ188" s="137">
        <f t="shared" si="147"/>
        <v>0</v>
      </c>
      <c r="DK188" s="137">
        <f t="shared" si="148"/>
        <v>0</v>
      </c>
      <c r="DL188" s="137">
        <f t="shared" si="149"/>
        <v>0</v>
      </c>
      <c r="DM188" s="137">
        <f t="shared" si="150"/>
        <v>0</v>
      </c>
      <c r="DN188" s="137"/>
      <c r="DO188" s="137">
        <f t="shared" si="151"/>
        <v>0</v>
      </c>
      <c r="DP188" s="137">
        <f t="shared" si="152"/>
        <v>0</v>
      </c>
      <c r="DQ188" s="32"/>
      <c r="DR188" s="64">
        <f t="shared" si="153"/>
        <v>360</v>
      </c>
      <c r="DS188" s="137">
        <f t="shared" si="173"/>
        <v>0</v>
      </c>
      <c r="DT188" s="137">
        <f t="shared" si="174"/>
        <v>0</v>
      </c>
      <c r="DU188" s="137">
        <f t="shared" si="175"/>
        <v>0</v>
      </c>
      <c r="DV188" s="137">
        <f t="shared" si="176"/>
        <v>0</v>
      </c>
      <c r="DW188" s="137">
        <f t="shared" si="177"/>
        <v>0</v>
      </c>
      <c r="DX188" s="137">
        <f t="shared" si="178"/>
        <v>0</v>
      </c>
      <c r="DY188" s="137">
        <f t="shared" si="179"/>
        <v>0</v>
      </c>
      <c r="DZ188" s="137"/>
      <c r="EA188" s="137">
        <f t="shared" si="180"/>
        <v>0</v>
      </c>
      <c r="EB188" s="137">
        <f t="shared" si="181"/>
        <v>0</v>
      </c>
      <c r="ED188" s="64"/>
      <c r="EE188" s="137">
        <f>FC188 * EQ188</f>
        <v>0</v>
      </c>
      <c r="EF188" s="137">
        <f>FD188 * ER188</f>
        <v>0</v>
      </c>
      <c r="EG188" s="137">
        <f>FE188 * ES188</f>
        <v>0</v>
      </c>
      <c r="EH188" s="137">
        <f>FF188 * ET188</f>
        <v>0</v>
      </c>
      <c r="EI188" s="137">
        <f>FG188 * EU188</f>
        <v>0</v>
      </c>
      <c r="EJ188" s="137">
        <f>FH188 * EV188</f>
        <v>0</v>
      </c>
      <c r="EK188" s="137">
        <f>FI188 * EW188</f>
        <v>0</v>
      </c>
      <c r="EL188" s="137"/>
      <c r="EM188" s="137">
        <f>FJ188 * EY188</f>
        <v>0</v>
      </c>
      <c r="EN188" s="137">
        <f>FK188 * EZ188</f>
        <v>0</v>
      </c>
      <c r="EP188" s="64">
        <f t="shared" si="155"/>
        <v>360</v>
      </c>
      <c r="EQ188" s="131">
        <f>IFERROR('TLF GC - r0'!CQ188 / 'TLF GC - r0'!CP188, EQ189)</f>
        <v>0</v>
      </c>
      <c r="ER188" s="131">
        <f>IFERROR('TLF GC - r0'!CS188 / 'TLF GC - r0'!CR188, ER189)</f>
        <v>0</v>
      </c>
      <c r="ES188" s="131">
        <f>IFERROR('TLF GC - r0'!CU188 / 'TLF GC - r0'!CT188, ES189)</f>
        <v>0</v>
      </c>
      <c r="ET188" s="131">
        <f>IFERROR('TLF GC - r0'!CW188 / 'TLF GC - r0'!CV188, ET189)</f>
        <v>0</v>
      </c>
      <c r="EU188" s="131">
        <f>IFERROR('TLF GC - r0'!CY188 / 'TLF GC - r0'!CX188, EU189)</f>
        <v>0</v>
      </c>
      <c r="EV188" s="131">
        <f>IFERROR('TLF GC - r0'!DA188 / 'TLF GC - r0'!CZ188, EV189)</f>
        <v>0</v>
      </c>
      <c r="EW188" s="131">
        <f>IFERROR('TLF GC - r0'!DC188 / 'TLF GC - r0'!DB188, EW189)</f>
        <v>0</v>
      </c>
      <c r="EX188" s="131"/>
      <c r="EY188" s="131">
        <f>IFERROR('TLF GC - r0'!DE188 / 'TLF GC - r0'!DD188, EY189)</f>
        <v>0</v>
      </c>
      <c r="EZ188" s="131">
        <f>IFERROR('TLF GC - r0'!DG188 / 'TLF GC - r0'!DF188, EZ189)</f>
        <v>0</v>
      </c>
      <c r="FB188" s="132">
        <f>'FF - r0'!A188</f>
        <v>360</v>
      </c>
      <c r="FC188" s="130">
        <f>'FF - r0'!B188</f>
        <v>0</v>
      </c>
      <c r="FD188" s="130">
        <f>'FF - r0'!C188</f>
        <v>0</v>
      </c>
      <c r="FE188" s="130">
        <f>'FF - r0'!D188</f>
        <v>0</v>
      </c>
      <c r="FF188" s="130">
        <f>'FF - r0'!E188</f>
        <v>0</v>
      </c>
      <c r="FG188" s="130">
        <f>'FF - r0'!F188</f>
        <v>0</v>
      </c>
      <c r="FH188" s="130">
        <f>'FF - r0'!G188</f>
        <v>0</v>
      </c>
      <c r="FI188" s="130">
        <f>'FF - r0'!H188</f>
        <v>0</v>
      </c>
      <c r="FJ188" s="130">
        <f>'FF - r0'!I188</f>
        <v>0</v>
      </c>
      <c r="FK188" s="130">
        <f>'FF - r0'!J188</f>
        <v>0</v>
      </c>
      <c r="FL188" s="130">
        <f>'FF - r0'!K188</f>
        <v>0</v>
      </c>
    </row>
    <row r="189" spans="76:168" x14ac:dyDescent="0.45">
      <c r="BX189" s="64">
        <f>$FB189</f>
        <v>362</v>
      </c>
      <c r="BY189" s="122">
        <f>B189</f>
        <v>0</v>
      </c>
      <c r="BZ189" s="122">
        <f t="shared" si="159"/>
        <v>0</v>
      </c>
      <c r="CA189" s="122">
        <f t="shared" si="160"/>
        <v>0</v>
      </c>
      <c r="CB189" s="129">
        <f>C189</f>
        <v>0</v>
      </c>
      <c r="CC189" s="122">
        <f t="shared" si="161"/>
        <v>0</v>
      </c>
      <c r="CD189" s="122">
        <f t="shared" si="162"/>
        <v>0</v>
      </c>
      <c r="CE189" s="129">
        <f>D189</f>
        <v>0</v>
      </c>
      <c r="CF189" s="122">
        <f t="shared" si="163"/>
        <v>0</v>
      </c>
      <c r="CG189" s="122">
        <f t="shared" si="164"/>
        <v>0</v>
      </c>
      <c r="CH189" s="129">
        <f>E189</f>
        <v>0</v>
      </c>
      <c r="CI189" s="122">
        <f t="shared" si="165"/>
        <v>0</v>
      </c>
      <c r="CJ189" s="122">
        <f t="shared" si="166"/>
        <v>0</v>
      </c>
      <c r="CK189" s="129">
        <f>F189</f>
        <v>0</v>
      </c>
      <c r="CL189" s="122">
        <f t="shared" si="167"/>
        <v>0</v>
      </c>
      <c r="CM189" s="122">
        <f t="shared" si="168"/>
        <v>0</v>
      </c>
      <c r="CN189" s="129">
        <f>G189</f>
        <v>0</v>
      </c>
      <c r="CO189" s="122">
        <f t="shared" si="169"/>
        <v>0</v>
      </c>
      <c r="CP189" s="122">
        <f t="shared" si="170"/>
        <v>0</v>
      </c>
      <c r="CQ189" s="129">
        <f>H189</f>
        <v>0</v>
      </c>
      <c r="CR189" s="122">
        <f t="shared" si="171"/>
        <v>0</v>
      </c>
      <c r="CS189" s="122">
        <f t="shared" si="172"/>
        <v>0</v>
      </c>
      <c r="CT189" s="141">
        <f>J189</f>
        <v>0</v>
      </c>
      <c r="CU189" s="122">
        <f t="shared" si="156"/>
        <v>0</v>
      </c>
      <c r="CV189" s="122">
        <f t="shared" si="157"/>
        <v>0</v>
      </c>
      <c r="CW189" s="141">
        <f>K189</f>
        <v>0</v>
      </c>
      <c r="CX189" s="122">
        <f>B189</f>
        <v>0</v>
      </c>
      <c r="CY189" s="122">
        <f t="shared" si="158"/>
        <v>0</v>
      </c>
      <c r="DF189" s="64">
        <f t="shared" si="143"/>
        <v>362</v>
      </c>
      <c r="DG189" s="137">
        <f t="shared" si="144"/>
        <v>0</v>
      </c>
      <c r="DH189" s="137">
        <f t="shared" si="145"/>
        <v>0</v>
      </c>
      <c r="DI189" s="137">
        <f t="shared" si="146"/>
        <v>0</v>
      </c>
      <c r="DJ189" s="137">
        <f t="shared" si="147"/>
        <v>0</v>
      </c>
      <c r="DK189" s="137">
        <f t="shared" si="148"/>
        <v>0</v>
      </c>
      <c r="DL189" s="137">
        <f t="shared" si="149"/>
        <v>0</v>
      </c>
      <c r="DM189" s="137">
        <f t="shared" si="150"/>
        <v>0</v>
      </c>
      <c r="DN189" s="137"/>
      <c r="DO189" s="137">
        <f t="shared" si="151"/>
        <v>0</v>
      </c>
      <c r="DP189" s="137">
        <f t="shared" si="152"/>
        <v>0</v>
      </c>
      <c r="DQ189" s="32"/>
      <c r="DR189" s="64">
        <f t="shared" si="153"/>
        <v>362</v>
      </c>
      <c r="DS189" s="137">
        <f t="shared" si="173"/>
        <v>0</v>
      </c>
      <c r="DT189" s="137">
        <f t="shared" si="174"/>
        <v>0</v>
      </c>
      <c r="DU189" s="137">
        <f t="shared" si="175"/>
        <v>0</v>
      </c>
      <c r="DV189" s="137">
        <f t="shared" si="176"/>
        <v>0</v>
      </c>
      <c r="DW189" s="137">
        <f t="shared" si="177"/>
        <v>0</v>
      </c>
      <c r="DX189" s="137">
        <f t="shared" si="178"/>
        <v>0</v>
      </c>
      <c r="DY189" s="137">
        <f t="shared" si="179"/>
        <v>0</v>
      </c>
      <c r="DZ189" s="137"/>
      <c r="EA189" s="137">
        <f t="shared" si="180"/>
        <v>0</v>
      </c>
      <c r="EB189" s="137">
        <f t="shared" si="181"/>
        <v>0</v>
      </c>
      <c r="ED189" s="64"/>
      <c r="EE189" s="137">
        <f>FC189 * EQ189</f>
        <v>0</v>
      </c>
      <c r="EF189" s="137">
        <f>FD189 * ER189</f>
        <v>0</v>
      </c>
      <c r="EG189" s="137">
        <f>FE189 * ES189</f>
        <v>0</v>
      </c>
      <c r="EH189" s="137">
        <f>FF189 * ET189</f>
        <v>0</v>
      </c>
      <c r="EI189" s="137">
        <f>FG189 * EU189</f>
        <v>0</v>
      </c>
      <c r="EJ189" s="137">
        <f>FH189 * EV189</f>
        <v>0</v>
      </c>
      <c r="EK189" s="137">
        <f>FI189 * EW189</f>
        <v>0</v>
      </c>
      <c r="EL189" s="137"/>
      <c r="EM189" s="137">
        <f>FJ189 * EY189</f>
        <v>0</v>
      </c>
      <c r="EN189" s="137">
        <f>FK189 * EZ189</f>
        <v>0</v>
      </c>
      <c r="EP189" s="64">
        <f t="shared" si="155"/>
        <v>362</v>
      </c>
      <c r="EQ189" s="131">
        <f>IFERROR('TLF GC - r0'!CQ189 / 'TLF GC - r0'!CP189, EQ190)</f>
        <v>0</v>
      </c>
      <c r="ER189" s="131">
        <f>IFERROR('TLF GC - r0'!CS189 / 'TLF GC - r0'!CR189, ER190)</f>
        <v>0</v>
      </c>
      <c r="ES189" s="131">
        <f>IFERROR('TLF GC - r0'!CU189 / 'TLF GC - r0'!CT189, ES190)</f>
        <v>0</v>
      </c>
      <c r="ET189" s="131">
        <f>IFERROR('TLF GC - r0'!CW189 / 'TLF GC - r0'!CV189, ET190)</f>
        <v>0</v>
      </c>
      <c r="EU189" s="131">
        <f>IFERROR('TLF GC - r0'!CY189 / 'TLF GC - r0'!CX189, EU190)</f>
        <v>0</v>
      </c>
      <c r="EV189" s="131">
        <f>IFERROR('TLF GC - r0'!DA189 / 'TLF GC - r0'!CZ189, EV190)</f>
        <v>0</v>
      </c>
      <c r="EW189" s="131">
        <f>IFERROR('TLF GC - r0'!DC189 / 'TLF GC - r0'!DB189, EW190)</f>
        <v>0</v>
      </c>
      <c r="EX189" s="131"/>
      <c r="EY189" s="131">
        <f>IFERROR('TLF GC - r0'!DE189 / 'TLF GC - r0'!DD189, EY190)</f>
        <v>0</v>
      </c>
      <c r="EZ189" s="131">
        <f>IFERROR('TLF GC - r0'!DG189 / 'TLF GC - r0'!DF189, EZ190)</f>
        <v>0</v>
      </c>
      <c r="FB189" s="132">
        <f>'FF - r0'!A189</f>
        <v>362</v>
      </c>
      <c r="FC189" s="130">
        <f>'FF - r0'!B189</f>
        <v>0</v>
      </c>
      <c r="FD189" s="130">
        <f>'FF - r0'!C189</f>
        <v>0</v>
      </c>
      <c r="FE189" s="130">
        <f>'FF - r0'!D189</f>
        <v>0</v>
      </c>
      <c r="FF189" s="130">
        <f>'FF - r0'!E189</f>
        <v>0</v>
      </c>
      <c r="FG189" s="130">
        <f>'FF - r0'!F189</f>
        <v>0</v>
      </c>
      <c r="FH189" s="130">
        <f>'FF - r0'!G189</f>
        <v>0</v>
      </c>
      <c r="FI189" s="130">
        <f>'FF - r0'!H189</f>
        <v>0</v>
      </c>
      <c r="FJ189" s="130">
        <f>'FF - r0'!I189</f>
        <v>0</v>
      </c>
      <c r="FK189" s="130">
        <f>'FF - r0'!J189</f>
        <v>0</v>
      </c>
      <c r="FL189" s="130">
        <f>'FF - r0'!K189</f>
        <v>0</v>
      </c>
    </row>
    <row r="190" spans="76:168" x14ac:dyDescent="0.45">
      <c r="BX190" s="64">
        <f>$FB190</f>
        <v>364</v>
      </c>
      <c r="BY190" s="122">
        <f>B190</f>
        <v>0</v>
      </c>
      <c r="BZ190" s="122">
        <f t="shared" si="159"/>
        <v>0</v>
      </c>
      <c r="CA190" s="122">
        <f t="shared" si="160"/>
        <v>0</v>
      </c>
      <c r="CB190" s="129">
        <f>C190</f>
        <v>0</v>
      </c>
      <c r="CC190" s="122">
        <f t="shared" si="161"/>
        <v>0</v>
      </c>
      <c r="CD190" s="122">
        <f t="shared" si="162"/>
        <v>0</v>
      </c>
      <c r="CE190" s="129">
        <f>D190</f>
        <v>0</v>
      </c>
      <c r="CF190" s="122">
        <f t="shared" si="163"/>
        <v>0</v>
      </c>
      <c r="CG190" s="122">
        <f t="shared" si="164"/>
        <v>0</v>
      </c>
      <c r="CH190" s="129">
        <f>E190</f>
        <v>0</v>
      </c>
      <c r="CI190" s="122">
        <f t="shared" si="165"/>
        <v>0</v>
      </c>
      <c r="CJ190" s="122">
        <f t="shared" si="166"/>
        <v>0</v>
      </c>
      <c r="CK190" s="129">
        <f>F190</f>
        <v>0</v>
      </c>
      <c r="CL190" s="122">
        <f t="shared" si="167"/>
        <v>0</v>
      </c>
      <c r="CM190" s="122">
        <f t="shared" si="168"/>
        <v>0</v>
      </c>
      <c r="CN190" s="129">
        <f>G190</f>
        <v>0</v>
      </c>
      <c r="CO190" s="122">
        <f t="shared" si="169"/>
        <v>0</v>
      </c>
      <c r="CP190" s="122">
        <f t="shared" si="170"/>
        <v>0</v>
      </c>
      <c r="CQ190" s="129">
        <f>H190</f>
        <v>0</v>
      </c>
      <c r="CR190" s="122">
        <f t="shared" si="171"/>
        <v>0</v>
      </c>
      <c r="CS190" s="122">
        <f t="shared" si="172"/>
        <v>0</v>
      </c>
      <c r="CT190" s="141">
        <f>J190</f>
        <v>0</v>
      </c>
      <c r="CU190" s="122">
        <f t="shared" si="156"/>
        <v>0</v>
      </c>
      <c r="CV190" s="122">
        <f t="shared" si="157"/>
        <v>0</v>
      </c>
      <c r="CW190" s="141">
        <f>K190</f>
        <v>0</v>
      </c>
      <c r="CX190" s="122">
        <f>B190</f>
        <v>0</v>
      </c>
      <c r="CY190" s="122">
        <f t="shared" si="158"/>
        <v>0</v>
      </c>
      <c r="DF190" s="64">
        <f t="shared" si="143"/>
        <v>364</v>
      </c>
      <c r="DG190" s="137">
        <f t="shared" si="144"/>
        <v>0</v>
      </c>
      <c r="DH190" s="137">
        <f t="shared" si="145"/>
        <v>0</v>
      </c>
      <c r="DI190" s="137">
        <f t="shared" si="146"/>
        <v>0</v>
      </c>
      <c r="DJ190" s="137">
        <f t="shared" si="147"/>
        <v>0</v>
      </c>
      <c r="DK190" s="137">
        <f t="shared" si="148"/>
        <v>0</v>
      </c>
      <c r="DL190" s="137">
        <f t="shared" si="149"/>
        <v>0</v>
      </c>
      <c r="DM190" s="137">
        <f t="shared" si="150"/>
        <v>0</v>
      </c>
      <c r="DN190" s="137"/>
      <c r="DO190" s="137">
        <f t="shared" si="151"/>
        <v>0</v>
      </c>
      <c r="DP190" s="137">
        <f t="shared" si="152"/>
        <v>0</v>
      </c>
      <c r="DQ190" s="32"/>
      <c r="DR190" s="64">
        <f t="shared" si="153"/>
        <v>364</v>
      </c>
      <c r="DS190" s="137">
        <f t="shared" si="173"/>
        <v>0</v>
      </c>
      <c r="DT190" s="137">
        <f t="shared" si="174"/>
        <v>0</v>
      </c>
      <c r="DU190" s="137">
        <f t="shared" si="175"/>
        <v>0</v>
      </c>
      <c r="DV190" s="137">
        <f t="shared" si="176"/>
        <v>0</v>
      </c>
      <c r="DW190" s="137">
        <f t="shared" si="177"/>
        <v>0</v>
      </c>
      <c r="DX190" s="137">
        <f t="shared" si="178"/>
        <v>0</v>
      </c>
      <c r="DY190" s="137">
        <f t="shared" si="179"/>
        <v>0</v>
      </c>
      <c r="DZ190" s="137"/>
      <c r="EA190" s="137">
        <f t="shared" si="180"/>
        <v>0</v>
      </c>
      <c r="EB190" s="137">
        <f t="shared" si="181"/>
        <v>0</v>
      </c>
      <c r="ED190" s="64"/>
      <c r="EE190" s="137">
        <f>FC190 * EQ190</f>
        <v>0</v>
      </c>
      <c r="EF190" s="137">
        <f>FD190 * ER190</f>
        <v>0</v>
      </c>
      <c r="EG190" s="137">
        <f>FE190 * ES190</f>
        <v>0</v>
      </c>
      <c r="EH190" s="137">
        <f>FF190 * ET190</f>
        <v>0</v>
      </c>
      <c r="EI190" s="137">
        <f>FG190 * EU190</f>
        <v>0</v>
      </c>
      <c r="EJ190" s="137">
        <f>FH190 * EV190</f>
        <v>0</v>
      </c>
      <c r="EK190" s="137">
        <f>FI190 * EW190</f>
        <v>0</v>
      </c>
      <c r="EL190" s="137"/>
      <c r="EM190" s="137">
        <f>FJ190 * EY190</f>
        <v>0</v>
      </c>
      <c r="EN190" s="137">
        <f>FK190 * EZ190</f>
        <v>0</v>
      </c>
      <c r="EP190" s="64">
        <f t="shared" si="155"/>
        <v>364</v>
      </c>
      <c r="EQ190" s="131">
        <f>IFERROR('TLF GC - r0'!CQ190 / 'TLF GC - r0'!CP190, EQ191)</f>
        <v>0</v>
      </c>
      <c r="ER190" s="131">
        <f>IFERROR('TLF GC - r0'!CS190 / 'TLF GC - r0'!CR190, ER191)</f>
        <v>0</v>
      </c>
      <c r="ES190" s="131">
        <f>IFERROR('TLF GC - r0'!CU190 / 'TLF GC - r0'!CT190, ES191)</f>
        <v>0</v>
      </c>
      <c r="ET190" s="131">
        <f>IFERROR('TLF GC - r0'!CW190 / 'TLF GC - r0'!CV190, ET191)</f>
        <v>0</v>
      </c>
      <c r="EU190" s="131">
        <f>IFERROR('TLF GC - r0'!CY190 / 'TLF GC - r0'!CX190, EU191)</f>
        <v>0</v>
      </c>
      <c r="EV190" s="131">
        <f>IFERROR('TLF GC - r0'!DA190 / 'TLF GC - r0'!CZ190, EV191)</f>
        <v>0</v>
      </c>
      <c r="EW190" s="131">
        <f>IFERROR('TLF GC - r0'!DC190 / 'TLF GC - r0'!DB190, EW191)</f>
        <v>0</v>
      </c>
      <c r="EX190" s="131"/>
      <c r="EY190" s="131">
        <f>IFERROR('TLF GC - r0'!DE190 / 'TLF GC - r0'!DD190, EY191)</f>
        <v>0</v>
      </c>
      <c r="EZ190" s="131">
        <f>IFERROR('TLF GC - r0'!DG190 / 'TLF GC - r0'!DF190, EZ191)</f>
        <v>0</v>
      </c>
      <c r="FB190" s="132">
        <f>'FF - r0'!A190</f>
        <v>364</v>
      </c>
      <c r="FC190" s="130">
        <f>'FF - r0'!B190</f>
        <v>0</v>
      </c>
      <c r="FD190" s="130">
        <f>'FF - r0'!C190</f>
        <v>0</v>
      </c>
      <c r="FE190" s="130">
        <f>'FF - r0'!D190</f>
        <v>0</v>
      </c>
      <c r="FF190" s="130">
        <f>'FF - r0'!E190</f>
        <v>0</v>
      </c>
      <c r="FG190" s="130">
        <f>'FF - r0'!F190</f>
        <v>0</v>
      </c>
      <c r="FH190" s="130">
        <f>'FF - r0'!G190</f>
        <v>0</v>
      </c>
      <c r="FI190" s="130">
        <f>'FF - r0'!H190</f>
        <v>0</v>
      </c>
      <c r="FJ190" s="130">
        <f>'FF - r0'!I190</f>
        <v>0</v>
      </c>
      <c r="FK190" s="130">
        <f>'FF - r0'!J190</f>
        <v>0</v>
      </c>
      <c r="FL190" s="130">
        <f>'FF - r0'!K190</f>
        <v>0</v>
      </c>
    </row>
    <row r="191" spans="76:168" x14ac:dyDescent="0.45">
      <c r="BX191" s="64">
        <f>$FB191</f>
        <v>366</v>
      </c>
      <c r="BY191" s="122">
        <f>B191</f>
        <v>0</v>
      </c>
      <c r="BZ191" s="122">
        <f t="shared" si="159"/>
        <v>0</v>
      </c>
      <c r="CA191" s="122">
        <f t="shared" si="160"/>
        <v>0</v>
      </c>
      <c r="CB191" s="129">
        <f>C191</f>
        <v>0</v>
      </c>
      <c r="CC191" s="122">
        <f t="shared" si="161"/>
        <v>0</v>
      </c>
      <c r="CD191" s="122">
        <f t="shared" si="162"/>
        <v>0</v>
      </c>
      <c r="CE191" s="129">
        <f>D191</f>
        <v>0</v>
      </c>
      <c r="CF191" s="122">
        <f t="shared" si="163"/>
        <v>0</v>
      </c>
      <c r="CG191" s="122">
        <f t="shared" si="164"/>
        <v>0</v>
      </c>
      <c r="CH191" s="129">
        <f>E191</f>
        <v>0</v>
      </c>
      <c r="CI191" s="122">
        <f t="shared" si="165"/>
        <v>0</v>
      </c>
      <c r="CJ191" s="122">
        <f t="shared" si="166"/>
        <v>0</v>
      </c>
      <c r="CK191" s="129">
        <f>F191</f>
        <v>0</v>
      </c>
      <c r="CL191" s="122">
        <f t="shared" si="167"/>
        <v>0</v>
      </c>
      <c r="CM191" s="122">
        <f t="shared" si="168"/>
        <v>0</v>
      </c>
      <c r="CN191" s="129">
        <f>G191</f>
        <v>0</v>
      </c>
      <c r="CO191" s="122">
        <f t="shared" si="169"/>
        <v>0</v>
      </c>
      <c r="CP191" s="122">
        <f t="shared" si="170"/>
        <v>0</v>
      </c>
      <c r="CQ191" s="129">
        <f>H191</f>
        <v>0</v>
      </c>
      <c r="CR191" s="122">
        <f t="shared" si="171"/>
        <v>0</v>
      </c>
      <c r="CS191" s="122">
        <f t="shared" si="172"/>
        <v>0</v>
      </c>
      <c r="CT191" s="141">
        <f>J191</f>
        <v>0</v>
      </c>
      <c r="CU191" s="122">
        <f t="shared" si="156"/>
        <v>0</v>
      </c>
      <c r="CV191" s="122">
        <f t="shared" si="157"/>
        <v>0</v>
      </c>
      <c r="CW191" s="141">
        <f>K191</f>
        <v>0</v>
      </c>
      <c r="CX191" s="122">
        <f>B191</f>
        <v>0</v>
      </c>
      <c r="CY191" s="122">
        <f t="shared" si="158"/>
        <v>0</v>
      </c>
      <c r="DF191" s="64">
        <f t="shared" si="143"/>
        <v>366</v>
      </c>
      <c r="DG191" s="137">
        <f t="shared" si="144"/>
        <v>0</v>
      </c>
      <c r="DH191" s="137">
        <f t="shared" si="145"/>
        <v>0</v>
      </c>
      <c r="DI191" s="137">
        <f t="shared" si="146"/>
        <v>0</v>
      </c>
      <c r="DJ191" s="137">
        <f t="shared" si="147"/>
        <v>0</v>
      </c>
      <c r="DK191" s="137">
        <f t="shared" si="148"/>
        <v>0</v>
      </c>
      <c r="DL191" s="137">
        <f t="shared" si="149"/>
        <v>0</v>
      </c>
      <c r="DM191" s="137">
        <f t="shared" si="150"/>
        <v>0</v>
      </c>
      <c r="DN191" s="137"/>
      <c r="DO191" s="137">
        <f t="shared" si="151"/>
        <v>0</v>
      </c>
      <c r="DP191" s="137">
        <f t="shared" si="152"/>
        <v>0</v>
      </c>
      <c r="DQ191" s="32"/>
      <c r="DR191" s="64">
        <f t="shared" si="153"/>
        <v>366</v>
      </c>
      <c r="DS191" s="137">
        <f t="shared" si="173"/>
        <v>0</v>
      </c>
      <c r="DT191" s="137">
        <f t="shared" si="174"/>
        <v>0</v>
      </c>
      <c r="DU191" s="137">
        <f t="shared" si="175"/>
        <v>0</v>
      </c>
      <c r="DV191" s="137">
        <f t="shared" si="176"/>
        <v>0</v>
      </c>
      <c r="DW191" s="137">
        <f t="shared" si="177"/>
        <v>0</v>
      </c>
      <c r="DX191" s="137">
        <f t="shared" si="178"/>
        <v>0</v>
      </c>
      <c r="DY191" s="137">
        <f t="shared" si="179"/>
        <v>0</v>
      </c>
      <c r="DZ191" s="137"/>
      <c r="EA191" s="137">
        <f t="shared" si="180"/>
        <v>0</v>
      </c>
      <c r="EB191" s="137">
        <f t="shared" si="181"/>
        <v>0</v>
      </c>
      <c r="ED191" s="64"/>
      <c r="EE191" s="137">
        <f>FC191 * EQ191</f>
        <v>0</v>
      </c>
      <c r="EF191" s="137">
        <f>FD191 * ER191</f>
        <v>0</v>
      </c>
      <c r="EG191" s="137">
        <f>FE191 * ES191</f>
        <v>0</v>
      </c>
      <c r="EH191" s="137">
        <f>FF191 * ET191</f>
        <v>0</v>
      </c>
      <c r="EI191" s="137">
        <f>FG191 * EU191</f>
        <v>0</v>
      </c>
      <c r="EJ191" s="137">
        <f>FH191 * EV191</f>
        <v>0</v>
      </c>
      <c r="EK191" s="137">
        <f>FI191 * EW191</f>
        <v>0</v>
      </c>
      <c r="EL191" s="137"/>
      <c r="EM191" s="137">
        <f>FJ191 * EY191</f>
        <v>0</v>
      </c>
      <c r="EN191" s="137">
        <f>FK191 * EZ191</f>
        <v>0</v>
      </c>
      <c r="EP191" s="64">
        <f t="shared" si="155"/>
        <v>366</v>
      </c>
      <c r="EQ191" s="131">
        <f>IFERROR('TLF GC - r0'!CQ191 / 'TLF GC - r0'!CP191, EQ192)</f>
        <v>0</v>
      </c>
      <c r="ER191" s="131">
        <f>IFERROR('TLF GC - r0'!CS191 / 'TLF GC - r0'!CR191, ER192)</f>
        <v>0</v>
      </c>
      <c r="ES191" s="131">
        <f>IFERROR('TLF GC - r0'!CU191 / 'TLF GC - r0'!CT191, ES192)</f>
        <v>0</v>
      </c>
      <c r="ET191" s="131">
        <f>IFERROR('TLF GC - r0'!CW191 / 'TLF GC - r0'!CV191, ET192)</f>
        <v>0</v>
      </c>
      <c r="EU191" s="131">
        <f>IFERROR('TLF GC - r0'!CY191 / 'TLF GC - r0'!CX191, EU192)</f>
        <v>0</v>
      </c>
      <c r="EV191" s="131">
        <f>IFERROR('TLF GC - r0'!DA191 / 'TLF GC - r0'!CZ191, EV192)</f>
        <v>0</v>
      </c>
      <c r="EW191" s="131">
        <f>IFERROR('TLF GC - r0'!DC191 / 'TLF GC - r0'!DB191, EW192)</f>
        <v>0</v>
      </c>
      <c r="EX191" s="131"/>
      <c r="EY191" s="131">
        <f>IFERROR('TLF GC - r0'!DE191 / 'TLF GC - r0'!DD191, EY192)</f>
        <v>0</v>
      </c>
      <c r="EZ191" s="131">
        <f>IFERROR('TLF GC - r0'!DG191 / 'TLF GC - r0'!DF191, EZ192)</f>
        <v>0</v>
      </c>
      <c r="FB191" s="132">
        <f>'FF - r0'!A191</f>
        <v>366</v>
      </c>
      <c r="FC191" s="130">
        <f>'FF - r0'!B191</f>
        <v>0</v>
      </c>
      <c r="FD191" s="130">
        <f>'FF - r0'!C191</f>
        <v>0</v>
      </c>
      <c r="FE191" s="130">
        <f>'FF - r0'!D191</f>
        <v>0</v>
      </c>
      <c r="FF191" s="130">
        <f>'FF - r0'!E191</f>
        <v>0</v>
      </c>
      <c r="FG191" s="130">
        <f>'FF - r0'!F191</f>
        <v>0</v>
      </c>
      <c r="FH191" s="130">
        <f>'FF - r0'!G191</f>
        <v>0</v>
      </c>
      <c r="FI191" s="130">
        <f>'FF - r0'!H191</f>
        <v>0</v>
      </c>
      <c r="FJ191" s="130">
        <f>'FF - r0'!I191</f>
        <v>0</v>
      </c>
      <c r="FK191" s="130">
        <f>'FF - r0'!J191</f>
        <v>0</v>
      </c>
      <c r="FL191" s="130">
        <f>'FF - r0'!K191</f>
        <v>0</v>
      </c>
    </row>
    <row r="192" spans="76:168" x14ac:dyDescent="0.45">
      <c r="BX192" s="64">
        <f>$FB192</f>
        <v>368</v>
      </c>
      <c r="BY192" s="122">
        <f>B192</f>
        <v>0</v>
      </c>
      <c r="BZ192" s="122">
        <f t="shared" si="159"/>
        <v>0</v>
      </c>
      <c r="CA192" s="122">
        <f t="shared" si="160"/>
        <v>0</v>
      </c>
      <c r="CB192" s="129">
        <f>C192</f>
        <v>0</v>
      </c>
      <c r="CC192" s="122">
        <f t="shared" si="161"/>
        <v>0</v>
      </c>
      <c r="CD192" s="122">
        <f t="shared" si="162"/>
        <v>0</v>
      </c>
      <c r="CE192" s="129">
        <f>D192</f>
        <v>0</v>
      </c>
      <c r="CF192" s="122">
        <f t="shared" si="163"/>
        <v>0</v>
      </c>
      <c r="CG192" s="122">
        <f t="shared" si="164"/>
        <v>0</v>
      </c>
      <c r="CH192" s="129">
        <f>E192</f>
        <v>0</v>
      </c>
      <c r="CI192" s="122">
        <f t="shared" si="165"/>
        <v>0</v>
      </c>
      <c r="CJ192" s="122">
        <f t="shared" si="166"/>
        <v>0</v>
      </c>
      <c r="CK192" s="129">
        <f>F192</f>
        <v>0</v>
      </c>
      <c r="CL192" s="122">
        <f t="shared" si="167"/>
        <v>0</v>
      </c>
      <c r="CM192" s="122">
        <f t="shared" si="168"/>
        <v>0</v>
      </c>
      <c r="CN192" s="129">
        <f>G192</f>
        <v>0</v>
      </c>
      <c r="CO192" s="122">
        <f t="shared" si="169"/>
        <v>0</v>
      </c>
      <c r="CP192" s="122">
        <f t="shared" si="170"/>
        <v>0</v>
      </c>
      <c r="CQ192" s="129">
        <f>H192</f>
        <v>0</v>
      </c>
      <c r="CR192" s="122">
        <f t="shared" si="171"/>
        <v>0</v>
      </c>
      <c r="CS192" s="122">
        <f t="shared" si="172"/>
        <v>0</v>
      </c>
      <c r="CT192" s="141">
        <f>J192</f>
        <v>0</v>
      </c>
      <c r="CU192" s="122">
        <f t="shared" si="156"/>
        <v>0</v>
      </c>
      <c r="CV192" s="122">
        <f t="shared" si="157"/>
        <v>0</v>
      </c>
      <c r="CW192" s="141">
        <f>K192</f>
        <v>0</v>
      </c>
      <c r="CX192" s="122">
        <f>B192</f>
        <v>0</v>
      </c>
      <c r="CY192" s="122">
        <f t="shared" si="158"/>
        <v>0</v>
      </c>
      <c r="DF192" s="64">
        <f t="shared" si="143"/>
        <v>368</v>
      </c>
      <c r="DG192" s="137">
        <f t="shared" si="144"/>
        <v>0</v>
      </c>
      <c r="DH192" s="137">
        <f t="shared" si="145"/>
        <v>0</v>
      </c>
      <c r="DI192" s="137">
        <f t="shared" si="146"/>
        <v>0</v>
      </c>
      <c r="DJ192" s="137">
        <f t="shared" si="147"/>
        <v>0</v>
      </c>
      <c r="DK192" s="137">
        <f t="shared" si="148"/>
        <v>0</v>
      </c>
      <c r="DL192" s="137">
        <f t="shared" si="149"/>
        <v>0</v>
      </c>
      <c r="DM192" s="137">
        <f t="shared" si="150"/>
        <v>0</v>
      </c>
      <c r="DN192" s="137"/>
      <c r="DO192" s="137">
        <f t="shared" si="151"/>
        <v>0</v>
      </c>
      <c r="DP192" s="137">
        <f t="shared" si="152"/>
        <v>0</v>
      </c>
      <c r="DQ192" s="32"/>
      <c r="DR192" s="64">
        <f t="shared" si="153"/>
        <v>368</v>
      </c>
      <c r="DS192" s="137">
        <f t="shared" si="173"/>
        <v>0</v>
      </c>
      <c r="DT192" s="137">
        <f t="shared" si="174"/>
        <v>0</v>
      </c>
      <c r="DU192" s="137">
        <f t="shared" si="175"/>
        <v>0</v>
      </c>
      <c r="DV192" s="137">
        <f t="shared" si="176"/>
        <v>0</v>
      </c>
      <c r="DW192" s="137">
        <f t="shared" si="177"/>
        <v>0</v>
      </c>
      <c r="DX192" s="137">
        <f t="shared" si="178"/>
        <v>0</v>
      </c>
      <c r="DY192" s="137">
        <f t="shared" si="179"/>
        <v>0</v>
      </c>
      <c r="DZ192" s="137"/>
      <c r="EA192" s="137">
        <f t="shared" si="180"/>
        <v>0</v>
      </c>
      <c r="EB192" s="137">
        <f t="shared" si="181"/>
        <v>0</v>
      </c>
      <c r="ED192" s="64"/>
      <c r="EE192" s="137">
        <f>FC192 * EQ192</f>
        <v>0</v>
      </c>
      <c r="EF192" s="137">
        <f>FD192 * ER192</f>
        <v>0</v>
      </c>
      <c r="EG192" s="137">
        <f>FE192 * ES192</f>
        <v>0</v>
      </c>
      <c r="EH192" s="137">
        <f>FF192 * ET192</f>
        <v>0</v>
      </c>
      <c r="EI192" s="137">
        <f>FG192 * EU192</f>
        <v>0</v>
      </c>
      <c r="EJ192" s="137">
        <f>FH192 * EV192</f>
        <v>0</v>
      </c>
      <c r="EK192" s="137">
        <f>FI192 * EW192</f>
        <v>0</v>
      </c>
      <c r="EL192" s="137"/>
      <c r="EM192" s="137">
        <f>FJ192 * EY192</f>
        <v>0</v>
      </c>
      <c r="EN192" s="137">
        <f>FK192 * EZ192</f>
        <v>0</v>
      </c>
      <c r="EP192" s="64">
        <f t="shared" si="155"/>
        <v>368</v>
      </c>
      <c r="EQ192" s="131">
        <f>IFERROR('TLF GC - r0'!CQ192 / 'TLF GC - r0'!CP192, EQ193)</f>
        <v>0</v>
      </c>
      <c r="ER192" s="131">
        <f>IFERROR('TLF GC - r0'!CS192 / 'TLF GC - r0'!CR192, ER193)</f>
        <v>0</v>
      </c>
      <c r="ES192" s="131">
        <f>IFERROR('TLF GC - r0'!CU192 / 'TLF GC - r0'!CT192, ES193)</f>
        <v>0</v>
      </c>
      <c r="ET192" s="131">
        <f>IFERROR('TLF GC - r0'!CW192 / 'TLF GC - r0'!CV192, ET193)</f>
        <v>0</v>
      </c>
      <c r="EU192" s="131">
        <f>IFERROR('TLF GC - r0'!CY192 / 'TLF GC - r0'!CX192, EU193)</f>
        <v>0</v>
      </c>
      <c r="EV192" s="131">
        <f>IFERROR('TLF GC - r0'!DA192 / 'TLF GC - r0'!CZ192, EV193)</f>
        <v>0</v>
      </c>
      <c r="EW192" s="131">
        <f>IFERROR('TLF GC - r0'!DC192 / 'TLF GC - r0'!DB192, EW193)</f>
        <v>0</v>
      </c>
      <c r="EX192" s="131"/>
      <c r="EY192" s="131">
        <f>IFERROR('TLF GC - r0'!DE192 / 'TLF GC - r0'!DD192, EY193)</f>
        <v>0</v>
      </c>
      <c r="EZ192" s="131">
        <f>IFERROR('TLF GC - r0'!DG192 / 'TLF GC - r0'!DF192, EZ193)</f>
        <v>0</v>
      </c>
      <c r="FB192" s="132">
        <f>'FF - r0'!A192</f>
        <v>368</v>
      </c>
      <c r="FC192" s="130">
        <f>'FF - r0'!B192</f>
        <v>0</v>
      </c>
      <c r="FD192" s="130">
        <f>'FF - r0'!C192</f>
        <v>0</v>
      </c>
      <c r="FE192" s="130">
        <f>'FF - r0'!D192</f>
        <v>0</v>
      </c>
      <c r="FF192" s="130">
        <f>'FF - r0'!E192</f>
        <v>0</v>
      </c>
      <c r="FG192" s="130">
        <f>'FF - r0'!F192</f>
        <v>0</v>
      </c>
      <c r="FH192" s="130">
        <f>'FF - r0'!G192</f>
        <v>0</v>
      </c>
      <c r="FI192" s="130">
        <f>'FF - r0'!H192</f>
        <v>0</v>
      </c>
      <c r="FJ192" s="130">
        <f>'FF - r0'!I192</f>
        <v>0</v>
      </c>
      <c r="FK192" s="130">
        <f>'FF - r0'!J192</f>
        <v>0</v>
      </c>
      <c r="FL192" s="130">
        <f>'FF - r0'!K192</f>
        <v>0</v>
      </c>
    </row>
    <row r="193" spans="76:168" x14ac:dyDescent="0.45">
      <c r="BX193" s="64">
        <f>$FB193</f>
        <v>370</v>
      </c>
      <c r="BY193" s="122">
        <f>B193</f>
        <v>0</v>
      </c>
      <c r="BZ193" s="122">
        <f t="shared" si="159"/>
        <v>0</v>
      </c>
      <c r="CA193" s="122">
        <f t="shared" si="160"/>
        <v>0</v>
      </c>
      <c r="CB193" s="129">
        <f>C193</f>
        <v>0</v>
      </c>
      <c r="CC193" s="122">
        <f t="shared" si="161"/>
        <v>0</v>
      </c>
      <c r="CD193" s="122">
        <f t="shared" si="162"/>
        <v>0</v>
      </c>
      <c r="CE193" s="129">
        <f>D193</f>
        <v>0</v>
      </c>
      <c r="CF193" s="122">
        <f t="shared" si="163"/>
        <v>0</v>
      </c>
      <c r="CG193" s="122">
        <f t="shared" si="164"/>
        <v>0</v>
      </c>
      <c r="CH193" s="129">
        <f>E193</f>
        <v>0</v>
      </c>
      <c r="CI193" s="122">
        <f t="shared" si="165"/>
        <v>0</v>
      </c>
      <c r="CJ193" s="122">
        <f t="shared" si="166"/>
        <v>0</v>
      </c>
      <c r="CK193" s="129">
        <f>F193</f>
        <v>0</v>
      </c>
      <c r="CL193" s="122">
        <f t="shared" si="167"/>
        <v>0</v>
      </c>
      <c r="CM193" s="122">
        <f t="shared" si="168"/>
        <v>0</v>
      </c>
      <c r="CN193" s="129">
        <f>G193</f>
        <v>0</v>
      </c>
      <c r="CO193" s="122">
        <f t="shared" si="169"/>
        <v>0</v>
      </c>
      <c r="CP193" s="122">
        <f t="shared" si="170"/>
        <v>0</v>
      </c>
      <c r="CQ193" s="129">
        <f>H193</f>
        <v>0</v>
      </c>
      <c r="CR193" s="122">
        <f t="shared" si="171"/>
        <v>0</v>
      </c>
      <c r="CS193" s="122">
        <f t="shared" si="172"/>
        <v>0</v>
      </c>
      <c r="CT193" s="141">
        <f>J193</f>
        <v>0</v>
      </c>
      <c r="CU193" s="122">
        <f t="shared" si="156"/>
        <v>0</v>
      </c>
      <c r="CV193" s="122">
        <f t="shared" si="157"/>
        <v>0</v>
      </c>
      <c r="CW193" s="141">
        <f>K193</f>
        <v>0</v>
      </c>
      <c r="CX193" s="122">
        <f>B193</f>
        <v>0</v>
      </c>
      <c r="CY193" s="122">
        <f t="shared" si="158"/>
        <v>0</v>
      </c>
      <c r="DF193" s="64">
        <f t="shared" si="143"/>
        <v>370</v>
      </c>
      <c r="DG193" s="137">
        <f t="shared" si="144"/>
        <v>0</v>
      </c>
      <c r="DH193" s="137">
        <f t="shared" si="145"/>
        <v>0</v>
      </c>
      <c r="DI193" s="137">
        <f t="shared" si="146"/>
        <v>0</v>
      </c>
      <c r="DJ193" s="137">
        <f t="shared" si="147"/>
        <v>0</v>
      </c>
      <c r="DK193" s="137">
        <f t="shared" si="148"/>
        <v>0</v>
      </c>
      <c r="DL193" s="137">
        <f t="shared" si="149"/>
        <v>0</v>
      </c>
      <c r="DM193" s="137">
        <f t="shared" si="150"/>
        <v>0</v>
      </c>
      <c r="DN193" s="137"/>
      <c r="DO193" s="137">
        <f t="shared" si="151"/>
        <v>0</v>
      </c>
      <c r="DP193" s="137">
        <f t="shared" si="152"/>
        <v>0</v>
      </c>
      <c r="DQ193" s="32"/>
      <c r="DR193" s="64">
        <f t="shared" si="153"/>
        <v>370</v>
      </c>
      <c r="DS193" s="137">
        <f t="shared" si="173"/>
        <v>0</v>
      </c>
      <c r="DT193" s="137">
        <f t="shared" si="174"/>
        <v>0</v>
      </c>
      <c r="DU193" s="137">
        <f t="shared" si="175"/>
        <v>0</v>
      </c>
      <c r="DV193" s="137">
        <f t="shared" si="176"/>
        <v>0</v>
      </c>
      <c r="DW193" s="137">
        <f t="shared" si="177"/>
        <v>0</v>
      </c>
      <c r="DX193" s="137">
        <f t="shared" si="178"/>
        <v>0</v>
      </c>
      <c r="DY193" s="137">
        <f t="shared" si="179"/>
        <v>0</v>
      </c>
      <c r="DZ193" s="137"/>
      <c r="EA193" s="137">
        <f t="shared" si="180"/>
        <v>0</v>
      </c>
      <c r="EB193" s="137">
        <f t="shared" si="181"/>
        <v>0</v>
      </c>
      <c r="ED193" s="64"/>
      <c r="EE193" s="137">
        <f>FC193 * EQ193</f>
        <v>0</v>
      </c>
      <c r="EF193" s="137">
        <f>FD193 * ER193</f>
        <v>0</v>
      </c>
      <c r="EG193" s="137">
        <f>FE193 * ES193</f>
        <v>0</v>
      </c>
      <c r="EH193" s="137">
        <f>FF193 * ET193</f>
        <v>0</v>
      </c>
      <c r="EI193" s="137">
        <f>FG193 * EU193</f>
        <v>0</v>
      </c>
      <c r="EJ193" s="137">
        <f>FH193 * EV193</f>
        <v>0</v>
      </c>
      <c r="EK193" s="137">
        <f>FI193 * EW193</f>
        <v>0</v>
      </c>
      <c r="EL193" s="137"/>
      <c r="EM193" s="137">
        <f>FJ193 * EY193</f>
        <v>0</v>
      </c>
      <c r="EN193" s="137">
        <f>FK193 * EZ193</f>
        <v>0</v>
      </c>
      <c r="EP193" s="64">
        <f t="shared" si="155"/>
        <v>370</v>
      </c>
      <c r="EQ193" s="131">
        <f>IFERROR('TLF GC - r0'!CQ193 / 'TLF GC - r0'!CP193, EQ194)</f>
        <v>0</v>
      </c>
      <c r="ER193" s="131">
        <f>IFERROR('TLF GC - r0'!CS193 / 'TLF GC - r0'!CR193, ER194)</f>
        <v>0</v>
      </c>
      <c r="ES193" s="131">
        <f>IFERROR('TLF GC - r0'!CU193 / 'TLF GC - r0'!CT193, ES194)</f>
        <v>0</v>
      </c>
      <c r="ET193" s="131">
        <f>IFERROR('TLF GC - r0'!CW193 / 'TLF GC - r0'!CV193, ET194)</f>
        <v>0</v>
      </c>
      <c r="EU193" s="131">
        <f>IFERROR('TLF GC - r0'!CY193 / 'TLF GC - r0'!CX193, EU194)</f>
        <v>0</v>
      </c>
      <c r="EV193" s="131">
        <f>IFERROR('TLF GC - r0'!DA193 / 'TLF GC - r0'!CZ193, EV194)</f>
        <v>0</v>
      </c>
      <c r="EW193" s="131">
        <f>IFERROR('TLF GC - r0'!DC193 / 'TLF GC - r0'!DB193, EW194)</f>
        <v>0</v>
      </c>
      <c r="EX193" s="131"/>
      <c r="EY193" s="131">
        <f>IFERROR('TLF GC - r0'!DE193 / 'TLF GC - r0'!DD193, EY194)</f>
        <v>0</v>
      </c>
      <c r="EZ193" s="131">
        <f>IFERROR('TLF GC - r0'!DG193 / 'TLF GC - r0'!DF193, EZ194)</f>
        <v>0</v>
      </c>
      <c r="FB193" s="132">
        <f>'FF - r0'!A193</f>
        <v>370</v>
      </c>
      <c r="FC193" s="130">
        <f>'FF - r0'!B193</f>
        <v>0</v>
      </c>
      <c r="FD193" s="130">
        <f>'FF - r0'!C193</f>
        <v>0</v>
      </c>
      <c r="FE193" s="130">
        <f>'FF - r0'!D193</f>
        <v>0</v>
      </c>
      <c r="FF193" s="130">
        <f>'FF - r0'!E193</f>
        <v>0</v>
      </c>
      <c r="FG193" s="130">
        <f>'FF - r0'!F193</f>
        <v>0</v>
      </c>
      <c r="FH193" s="130">
        <f>'FF - r0'!G193</f>
        <v>0</v>
      </c>
      <c r="FI193" s="130">
        <f>'FF - r0'!H193</f>
        <v>0</v>
      </c>
      <c r="FJ193" s="130">
        <f>'FF - r0'!I193</f>
        <v>0</v>
      </c>
      <c r="FK193" s="130">
        <f>'FF - r0'!J193</f>
        <v>0</v>
      </c>
      <c r="FL193" s="130">
        <f>'FF - r0'!K193</f>
        <v>0</v>
      </c>
    </row>
    <row r="194" spans="76:168" x14ac:dyDescent="0.45">
      <c r="BX194" s="64">
        <f>$FB194</f>
        <v>372</v>
      </c>
      <c r="BY194" s="122">
        <f>B194</f>
        <v>0</v>
      </c>
      <c r="BZ194" s="122">
        <f t="shared" si="159"/>
        <v>0</v>
      </c>
      <c r="CA194" s="122">
        <f t="shared" si="160"/>
        <v>0</v>
      </c>
      <c r="CB194" s="129">
        <f>C194</f>
        <v>0</v>
      </c>
      <c r="CC194" s="122">
        <f t="shared" si="161"/>
        <v>0</v>
      </c>
      <c r="CD194" s="122">
        <f t="shared" si="162"/>
        <v>0</v>
      </c>
      <c r="CE194" s="129">
        <f>D194</f>
        <v>0</v>
      </c>
      <c r="CF194" s="122">
        <f t="shared" si="163"/>
        <v>0</v>
      </c>
      <c r="CG194" s="122">
        <f t="shared" si="164"/>
        <v>0</v>
      </c>
      <c r="CH194" s="129">
        <f>E194</f>
        <v>0</v>
      </c>
      <c r="CI194" s="122">
        <f t="shared" si="165"/>
        <v>0</v>
      </c>
      <c r="CJ194" s="122">
        <f t="shared" si="166"/>
        <v>0</v>
      </c>
      <c r="CK194" s="129">
        <f>F194</f>
        <v>0</v>
      </c>
      <c r="CL194" s="122">
        <f t="shared" si="167"/>
        <v>0</v>
      </c>
      <c r="CM194" s="122">
        <f t="shared" si="168"/>
        <v>0</v>
      </c>
      <c r="CN194" s="129">
        <f>G194</f>
        <v>0</v>
      </c>
      <c r="CO194" s="122">
        <f t="shared" si="169"/>
        <v>0</v>
      </c>
      <c r="CP194" s="122">
        <f t="shared" si="170"/>
        <v>0</v>
      </c>
      <c r="CQ194" s="129">
        <f>H194</f>
        <v>0</v>
      </c>
      <c r="CR194" s="122">
        <f t="shared" si="171"/>
        <v>0</v>
      </c>
      <c r="CS194" s="122">
        <f t="shared" si="172"/>
        <v>0</v>
      </c>
      <c r="CT194" s="141">
        <f>J194</f>
        <v>0</v>
      </c>
      <c r="CU194" s="122">
        <f t="shared" si="156"/>
        <v>0</v>
      </c>
      <c r="CV194" s="122">
        <f t="shared" si="157"/>
        <v>0</v>
      </c>
      <c r="CW194" s="141">
        <f>K194</f>
        <v>0</v>
      </c>
      <c r="CX194" s="122">
        <f>B194</f>
        <v>0</v>
      </c>
      <c r="CY194" s="122">
        <f t="shared" si="158"/>
        <v>0</v>
      </c>
      <c r="DF194" s="64">
        <f t="shared" si="143"/>
        <v>372</v>
      </c>
      <c r="DG194" s="137">
        <f t="shared" si="144"/>
        <v>0</v>
      </c>
      <c r="DH194" s="137">
        <f t="shared" si="145"/>
        <v>0</v>
      </c>
      <c r="DI194" s="137">
        <f t="shared" si="146"/>
        <v>0</v>
      </c>
      <c r="DJ194" s="137">
        <f t="shared" si="147"/>
        <v>0</v>
      </c>
      <c r="DK194" s="137">
        <f t="shared" si="148"/>
        <v>0</v>
      </c>
      <c r="DL194" s="137">
        <f t="shared" si="149"/>
        <v>0</v>
      </c>
      <c r="DM194" s="137">
        <f t="shared" si="150"/>
        <v>0</v>
      </c>
      <c r="DN194" s="137"/>
      <c r="DO194" s="137">
        <f t="shared" si="151"/>
        <v>0</v>
      </c>
      <c r="DP194" s="137">
        <f t="shared" si="152"/>
        <v>0</v>
      </c>
      <c r="DQ194" s="32"/>
      <c r="DR194" s="64">
        <f t="shared" si="153"/>
        <v>372</v>
      </c>
      <c r="DS194" s="137">
        <f t="shared" si="173"/>
        <v>0</v>
      </c>
      <c r="DT194" s="137">
        <f t="shared" si="174"/>
        <v>0</v>
      </c>
      <c r="DU194" s="137">
        <f t="shared" si="175"/>
        <v>0</v>
      </c>
      <c r="DV194" s="137">
        <f t="shared" si="176"/>
        <v>0</v>
      </c>
      <c r="DW194" s="137">
        <f t="shared" si="177"/>
        <v>0</v>
      </c>
      <c r="DX194" s="137">
        <f t="shared" si="178"/>
        <v>0</v>
      </c>
      <c r="DY194" s="137">
        <f t="shared" si="179"/>
        <v>0</v>
      </c>
      <c r="DZ194" s="137"/>
      <c r="EA194" s="137">
        <f t="shared" si="180"/>
        <v>0</v>
      </c>
      <c r="EB194" s="137">
        <f t="shared" si="181"/>
        <v>0</v>
      </c>
      <c r="ED194" s="64"/>
      <c r="EE194" s="137">
        <f>FC194 * EQ194</f>
        <v>0</v>
      </c>
      <c r="EF194" s="137">
        <f>FD194 * ER194</f>
        <v>0</v>
      </c>
      <c r="EG194" s="137">
        <f>FE194 * ES194</f>
        <v>0</v>
      </c>
      <c r="EH194" s="137">
        <f>FF194 * ET194</f>
        <v>0</v>
      </c>
      <c r="EI194" s="137">
        <f>FG194 * EU194</f>
        <v>0</v>
      </c>
      <c r="EJ194" s="137">
        <f>FH194 * EV194</f>
        <v>0</v>
      </c>
      <c r="EK194" s="137">
        <f>FI194 * EW194</f>
        <v>0</v>
      </c>
      <c r="EL194" s="137"/>
      <c r="EM194" s="137">
        <f>FJ194 * EY194</f>
        <v>0</v>
      </c>
      <c r="EN194" s="137">
        <f>FK194 * EZ194</f>
        <v>0</v>
      </c>
      <c r="EP194" s="64">
        <f t="shared" si="155"/>
        <v>372</v>
      </c>
      <c r="EQ194" s="131">
        <f>IFERROR('TLF GC - r0'!CQ194 / 'TLF GC - r0'!CP194, EQ195)</f>
        <v>0</v>
      </c>
      <c r="ER194" s="131">
        <f>IFERROR('TLF GC - r0'!CS194 / 'TLF GC - r0'!CR194, ER195)</f>
        <v>0</v>
      </c>
      <c r="ES194" s="131">
        <f>IFERROR('TLF GC - r0'!CU194 / 'TLF GC - r0'!CT194, ES195)</f>
        <v>0</v>
      </c>
      <c r="ET194" s="131">
        <f>IFERROR('TLF GC - r0'!CW194 / 'TLF GC - r0'!CV194, ET195)</f>
        <v>0</v>
      </c>
      <c r="EU194" s="131">
        <f>IFERROR('TLF GC - r0'!CY194 / 'TLF GC - r0'!CX194, EU195)</f>
        <v>0</v>
      </c>
      <c r="EV194" s="131">
        <f>IFERROR('TLF GC - r0'!DA194 / 'TLF GC - r0'!CZ194, EV195)</f>
        <v>0</v>
      </c>
      <c r="EW194" s="131">
        <f>IFERROR('TLF GC - r0'!DC194 / 'TLF GC - r0'!DB194, EW195)</f>
        <v>0</v>
      </c>
      <c r="EX194" s="131"/>
      <c r="EY194" s="131">
        <f>IFERROR('TLF GC - r0'!DE194 / 'TLF GC - r0'!DD194, EY195)</f>
        <v>0</v>
      </c>
      <c r="EZ194" s="131">
        <f>IFERROR('TLF GC - r0'!DG194 / 'TLF GC - r0'!DF194, EZ195)</f>
        <v>0</v>
      </c>
      <c r="FB194" s="132">
        <f>'FF - r0'!A194</f>
        <v>372</v>
      </c>
      <c r="FC194" s="130">
        <f>'FF - r0'!B194</f>
        <v>0</v>
      </c>
      <c r="FD194" s="130">
        <f>'FF - r0'!C194</f>
        <v>0</v>
      </c>
      <c r="FE194" s="130">
        <f>'FF - r0'!D194</f>
        <v>0</v>
      </c>
      <c r="FF194" s="130">
        <f>'FF - r0'!E194</f>
        <v>0</v>
      </c>
      <c r="FG194" s="130">
        <f>'FF - r0'!F194</f>
        <v>0</v>
      </c>
      <c r="FH194" s="130">
        <f>'FF - r0'!G194</f>
        <v>0</v>
      </c>
      <c r="FI194" s="130">
        <f>'FF - r0'!H194</f>
        <v>0</v>
      </c>
      <c r="FJ194" s="130">
        <f>'FF - r0'!I194</f>
        <v>0</v>
      </c>
      <c r="FK194" s="130">
        <f>'FF - r0'!J194</f>
        <v>0</v>
      </c>
      <c r="FL194" s="130">
        <f>'FF - r0'!K194</f>
        <v>0</v>
      </c>
    </row>
    <row r="195" spans="76:168" x14ac:dyDescent="0.45">
      <c r="BX195" s="64">
        <f>$FB195</f>
        <v>374</v>
      </c>
      <c r="BY195" s="122">
        <f>B195</f>
        <v>0</v>
      </c>
      <c r="BZ195" s="122">
        <f t="shared" si="159"/>
        <v>0</v>
      </c>
      <c r="CA195" s="122">
        <f t="shared" si="160"/>
        <v>0</v>
      </c>
      <c r="CB195" s="129">
        <f>C195</f>
        <v>0</v>
      </c>
      <c r="CC195" s="122">
        <f t="shared" si="161"/>
        <v>0</v>
      </c>
      <c r="CD195" s="122">
        <f t="shared" si="162"/>
        <v>0</v>
      </c>
      <c r="CE195" s="129">
        <f>D195</f>
        <v>0</v>
      </c>
      <c r="CF195" s="122">
        <f t="shared" si="163"/>
        <v>0</v>
      </c>
      <c r="CG195" s="122">
        <f t="shared" si="164"/>
        <v>0</v>
      </c>
      <c r="CH195" s="129">
        <f>E195</f>
        <v>0</v>
      </c>
      <c r="CI195" s="122">
        <f t="shared" si="165"/>
        <v>0</v>
      </c>
      <c r="CJ195" s="122">
        <f t="shared" si="166"/>
        <v>0</v>
      </c>
      <c r="CK195" s="129">
        <f>F195</f>
        <v>0</v>
      </c>
      <c r="CL195" s="122">
        <f t="shared" si="167"/>
        <v>0</v>
      </c>
      <c r="CM195" s="122">
        <f t="shared" si="168"/>
        <v>0</v>
      </c>
      <c r="CN195" s="129">
        <f>G195</f>
        <v>0</v>
      </c>
      <c r="CO195" s="122">
        <f t="shared" si="169"/>
        <v>0</v>
      </c>
      <c r="CP195" s="122">
        <f t="shared" si="170"/>
        <v>0</v>
      </c>
      <c r="CQ195" s="129">
        <f>H195</f>
        <v>0</v>
      </c>
      <c r="CR195" s="122">
        <f t="shared" si="171"/>
        <v>0</v>
      </c>
      <c r="CS195" s="122">
        <f t="shared" si="172"/>
        <v>0</v>
      </c>
      <c r="CT195" s="141">
        <f>J195</f>
        <v>0</v>
      </c>
      <c r="CU195" s="122">
        <f t="shared" si="156"/>
        <v>0</v>
      </c>
      <c r="CV195" s="122">
        <f t="shared" si="157"/>
        <v>0</v>
      </c>
      <c r="CW195" s="141">
        <f>K195</f>
        <v>0</v>
      </c>
      <c r="CX195" s="122">
        <f>B195</f>
        <v>0</v>
      </c>
      <c r="CY195" s="122">
        <f t="shared" si="158"/>
        <v>0</v>
      </c>
      <c r="DF195" s="64">
        <f t="shared" si="143"/>
        <v>374</v>
      </c>
      <c r="DG195" s="137">
        <f t="shared" si="144"/>
        <v>0</v>
      </c>
      <c r="DH195" s="137">
        <f t="shared" si="145"/>
        <v>0</v>
      </c>
      <c r="DI195" s="137">
        <f t="shared" si="146"/>
        <v>0</v>
      </c>
      <c r="DJ195" s="137">
        <f t="shared" si="147"/>
        <v>0</v>
      </c>
      <c r="DK195" s="137">
        <f t="shared" si="148"/>
        <v>0</v>
      </c>
      <c r="DL195" s="137">
        <f t="shared" si="149"/>
        <v>0</v>
      </c>
      <c r="DM195" s="137">
        <f t="shared" si="150"/>
        <v>0</v>
      </c>
      <c r="DN195" s="137"/>
      <c r="DO195" s="137">
        <f t="shared" si="151"/>
        <v>0</v>
      </c>
      <c r="DP195" s="137">
        <f t="shared" si="152"/>
        <v>0</v>
      </c>
      <c r="DQ195" s="32"/>
      <c r="DR195" s="64">
        <f t="shared" si="153"/>
        <v>374</v>
      </c>
      <c r="DS195" s="137">
        <f t="shared" si="173"/>
        <v>0</v>
      </c>
      <c r="DT195" s="137">
        <f t="shared" si="174"/>
        <v>0</v>
      </c>
      <c r="DU195" s="137">
        <f t="shared" si="175"/>
        <v>0</v>
      </c>
      <c r="DV195" s="137">
        <f t="shared" si="176"/>
        <v>0</v>
      </c>
      <c r="DW195" s="137">
        <f t="shared" si="177"/>
        <v>0</v>
      </c>
      <c r="DX195" s="137">
        <f t="shared" si="178"/>
        <v>0</v>
      </c>
      <c r="DY195" s="137">
        <f t="shared" si="179"/>
        <v>0</v>
      </c>
      <c r="DZ195" s="137"/>
      <c r="EA195" s="137">
        <f t="shared" si="180"/>
        <v>0</v>
      </c>
      <c r="EB195" s="137">
        <f t="shared" si="181"/>
        <v>0</v>
      </c>
      <c r="ED195" s="64"/>
      <c r="EE195" s="137">
        <f>FC195 * EQ195</f>
        <v>0</v>
      </c>
      <c r="EF195" s="137">
        <f>FD195 * ER195</f>
        <v>0</v>
      </c>
      <c r="EG195" s="137">
        <f>FE195 * ES195</f>
        <v>0</v>
      </c>
      <c r="EH195" s="137">
        <f>FF195 * ET195</f>
        <v>0</v>
      </c>
      <c r="EI195" s="137">
        <f>FG195 * EU195</f>
        <v>0</v>
      </c>
      <c r="EJ195" s="137">
        <f>FH195 * EV195</f>
        <v>0</v>
      </c>
      <c r="EK195" s="137">
        <f>FI195 * EW195</f>
        <v>0</v>
      </c>
      <c r="EL195" s="137"/>
      <c r="EM195" s="137">
        <f>FJ195 * EY195</f>
        <v>0</v>
      </c>
      <c r="EN195" s="137">
        <f>FK195 * EZ195</f>
        <v>0</v>
      </c>
      <c r="EP195" s="64">
        <f t="shared" si="155"/>
        <v>374</v>
      </c>
      <c r="EQ195" s="131">
        <f>IFERROR('TLF GC - r0'!CQ195 / 'TLF GC - r0'!CP195, EQ196)</f>
        <v>0</v>
      </c>
      <c r="ER195" s="131">
        <f>IFERROR('TLF GC - r0'!CS195 / 'TLF GC - r0'!CR195, ER196)</f>
        <v>0</v>
      </c>
      <c r="ES195" s="131">
        <f>IFERROR('TLF GC - r0'!CU195 / 'TLF GC - r0'!CT195, ES196)</f>
        <v>0</v>
      </c>
      <c r="ET195" s="131">
        <f>IFERROR('TLF GC - r0'!CW195 / 'TLF GC - r0'!CV195, ET196)</f>
        <v>0</v>
      </c>
      <c r="EU195" s="131">
        <f>IFERROR('TLF GC - r0'!CY195 / 'TLF GC - r0'!CX195, EU196)</f>
        <v>0</v>
      </c>
      <c r="EV195" s="131">
        <f>IFERROR('TLF GC - r0'!DA195 / 'TLF GC - r0'!CZ195, EV196)</f>
        <v>0</v>
      </c>
      <c r="EW195" s="131">
        <f>IFERROR('TLF GC - r0'!DC195 / 'TLF GC - r0'!DB195, EW196)</f>
        <v>0</v>
      </c>
      <c r="EX195" s="131"/>
      <c r="EY195" s="131">
        <f>IFERROR('TLF GC - r0'!DE195 / 'TLF GC - r0'!DD195, EY196)</f>
        <v>0</v>
      </c>
      <c r="EZ195" s="131">
        <f>IFERROR('TLF GC - r0'!DG195 / 'TLF GC - r0'!DF195, EZ196)</f>
        <v>0</v>
      </c>
      <c r="FB195" s="132">
        <f>'FF - r0'!A195</f>
        <v>374</v>
      </c>
      <c r="FC195" s="130">
        <f>'FF - r0'!B195</f>
        <v>0</v>
      </c>
      <c r="FD195" s="130">
        <f>'FF - r0'!C195</f>
        <v>0</v>
      </c>
      <c r="FE195" s="130">
        <f>'FF - r0'!D195</f>
        <v>0</v>
      </c>
      <c r="FF195" s="130">
        <f>'FF - r0'!E195</f>
        <v>0</v>
      </c>
      <c r="FG195" s="130">
        <f>'FF - r0'!F195</f>
        <v>0</v>
      </c>
      <c r="FH195" s="130">
        <f>'FF - r0'!G195</f>
        <v>0</v>
      </c>
      <c r="FI195" s="130">
        <f>'FF - r0'!H195</f>
        <v>0</v>
      </c>
      <c r="FJ195" s="130">
        <f>'FF - r0'!I195</f>
        <v>0</v>
      </c>
      <c r="FK195" s="130">
        <f>'FF - r0'!J195</f>
        <v>0</v>
      </c>
      <c r="FL195" s="130">
        <f>'FF - r0'!K195</f>
        <v>0</v>
      </c>
    </row>
    <row r="196" spans="76:168" x14ac:dyDescent="0.45">
      <c r="BX196" s="64">
        <f>$FB196</f>
        <v>376</v>
      </c>
      <c r="BY196" s="122">
        <f>B196</f>
        <v>0</v>
      </c>
      <c r="BZ196" s="122">
        <f t="shared" si="159"/>
        <v>0</v>
      </c>
      <c r="CA196" s="122">
        <f t="shared" si="160"/>
        <v>0</v>
      </c>
      <c r="CB196" s="129">
        <f>C196</f>
        <v>0</v>
      </c>
      <c r="CC196" s="122">
        <f t="shared" si="161"/>
        <v>0</v>
      </c>
      <c r="CD196" s="122">
        <f t="shared" si="162"/>
        <v>0</v>
      </c>
      <c r="CE196" s="129">
        <f>D196</f>
        <v>0</v>
      </c>
      <c r="CF196" s="122">
        <f t="shared" si="163"/>
        <v>0</v>
      </c>
      <c r="CG196" s="122">
        <f t="shared" si="164"/>
        <v>0</v>
      </c>
      <c r="CH196" s="129">
        <f>E196</f>
        <v>0</v>
      </c>
      <c r="CI196" s="122">
        <f t="shared" si="165"/>
        <v>0</v>
      </c>
      <c r="CJ196" s="122">
        <f t="shared" si="166"/>
        <v>0</v>
      </c>
      <c r="CK196" s="129">
        <f>F196</f>
        <v>0</v>
      </c>
      <c r="CL196" s="122">
        <f t="shared" si="167"/>
        <v>0</v>
      </c>
      <c r="CM196" s="122">
        <f t="shared" si="168"/>
        <v>0</v>
      </c>
      <c r="CN196" s="129">
        <f>G196</f>
        <v>0</v>
      </c>
      <c r="CO196" s="122">
        <f t="shared" si="169"/>
        <v>0</v>
      </c>
      <c r="CP196" s="122">
        <f t="shared" si="170"/>
        <v>0</v>
      </c>
      <c r="CQ196" s="129">
        <f>H196</f>
        <v>0</v>
      </c>
      <c r="CR196" s="122">
        <f t="shared" si="171"/>
        <v>0</v>
      </c>
      <c r="CS196" s="122">
        <f t="shared" si="172"/>
        <v>0</v>
      </c>
      <c r="CT196" s="141">
        <f>J196</f>
        <v>0</v>
      </c>
      <c r="CU196" s="122">
        <f t="shared" si="156"/>
        <v>0</v>
      </c>
      <c r="CV196" s="122">
        <f t="shared" si="157"/>
        <v>0</v>
      </c>
      <c r="CW196" s="141">
        <f>K196</f>
        <v>0</v>
      </c>
      <c r="CX196" s="122">
        <f>B196</f>
        <v>0</v>
      </c>
      <c r="CY196" s="122">
        <f t="shared" si="158"/>
        <v>0</v>
      </c>
      <c r="DF196" s="64">
        <f t="shared" si="143"/>
        <v>376</v>
      </c>
      <c r="DG196" s="137">
        <f t="shared" si="144"/>
        <v>0</v>
      </c>
      <c r="DH196" s="137">
        <f t="shared" si="145"/>
        <v>0</v>
      </c>
      <c r="DI196" s="137">
        <f t="shared" si="146"/>
        <v>0</v>
      </c>
      <c r="DJ196" s="137">
        <f t="shared" si="147"/>
        <v>0</v>
      </c>
      <c r="DK196" s="137">
        <f t="shared" si="148"/>
        <v>0</v>
      </c>
      <c r="DL196" s="137">
        <f t="shared" si="149"/>
        <v>0</v>
      </c>
      <c r="DM196" s="137">
        <f t="shared" si="150"/>
        <v>0</v>
      </c>
      <c r="DN196" s="137"/>
      <c r="DO196" s="137">
        <f t="shared" si="151"/>
        <v>0</v>
      </c>
      <c r="DP196" s="137">
        <f t="shared" si="152"/>
        <v>0</v>
      </c>
      <c r="DQ196" s="32"/>
      <c r="DR196" s="64">
        <f t="shared" si="153"/>
        <v>376</v>
      </c>
      <c r="DS196" s="137">
        <f t="shared" si="173"/>
        <v>0</v>
      </c>
      <c r="DT196" s="137">
        <f t="shared" si="174"/>
        <v>0</v>
      </c>
      <c r="DU196" s="137">
        <f t="shared" si="175"/>
        <v>0</v>
      </c>
      <c r="DV196" s="137">
        <f t="shared" si="176"/>
        <v>0</v>
      </c>
      <c r="DW196" s="137">
        <f t="shared" si="177"/>
        <v>0</v>
      </c>
      <c r="DX196" s="137">
        <f t="shared" si="178"/>
        <v>0</v>
      </c>
      <c r="DY196" s="137">
        <f t="shared" si="179"/>
        <v>0</v>
      </c>
      <c r="DZ196" s="137"/>
      <c r="EA196" s="137">
        <f t="shared" si="180"/>
        <v>0</v>
      </c>
      <c r="EB196" s="137">
        <f t="shared" si="181"/>
        <v>0</v>
      </c>
      <c r="ED196" s="64"/>
      <c r="EE196" s="137">
        <f>FC196 * EQ196</f>
        <v>0</v>
      </c>
      <c r="EF196" s="137">
        <f>FD196 * ER196</f>
        <v>0</v>
      </c>
      <c r="EG196" s="137">
        <f>FE196 * ES196</f>
        <v>0</v>
      </c>
      <c r="EH196" s="137">
        <f>FF196 * ET196</f>
        <v>0</v>
      </c>
      <c r="EI196" s="137">
        <f>FG196 * EU196</f>
        <v>0</v>
      </c>
      <c r="EJ196" s="137">
        <f>FH196 * EV196</f>
        <v>0</v>
      </c>
      <c r="EK196" s="137">
        <f>FI196 * EW196</f>
        <v>0</v>
      </c>
      <c r="EL196" s="137"/>
      <c r="EM196" s="137">
        <f>FJ196 * EY196</f>
        <v>0</v>
      </c>
      <c r="EN196" s="137">
        <f>FK196 * EZ196</f>
        <v>0</v>
      </c>
      <c r="EP196" s="64">
        <f t="shared" si="155"/>
        <v>376</v>
      </c>
      <c r="EQ196" s="131">
        <f>IFERROR('TLF GC - r0'!CQ196 / 'TLF GC - r0'!CP196, EQ197)</f>
        <v>0</v>
      </c>
      <c r="ER196" s="131">
        <f>IFERROR('TLF GC - r0'!CS196 / 'TLF GC - r0'!CR196, ER197)</f>
        <v>0</v>
      </c>
      <c r="ES196" s="131">
        <f>IFERROR('TLF GC - r0'!CU196 / 'TLF GC - r0'!CT196, ES197)</f>
        <v>0</v>
      </c>
      <c r="ET196" s="131">
        <f>IFERROR('TLF GC - r0'!CW196 / 'TLF GC - r0'!CV196, ET197)</f>
        <v>0</v>
      </c>
      <c r="EU196" s="131">
        <f>IFERROR('TLF GC - r0'!CY196 / 'TLF GC - r0'!CX196, EU197)</f>
        <v>0</v>
      </c>
      <c r="EV196" s="131">
        <f>IFERROR('TLF GC - r0'!DA196 / 'TLF GC - r0'!CZ196, EV197)</f>
        <v>0</v>
      </c>
      <c r="EW196" s="131">
        <f>IFERROR('TLF GC - r0'!DC196 / 'TLF GC - r0'!DB196, EW197)</f>
        <v>0</v>
      </c>
      <c r="EX196" s="131"/>
      <c r="EY196" s="131">
        <f>IFERROR('TLF GC - r0'!DE196 / 'TLF GC - r0'!DD196, EY197)</f>
        <v>0</v>
      </c>
      <c r="EZ196" s="131">
        <f>IFERROR('TLF GC - r0'!DG196 / 'TLF GC - r0'!DF196, EZ197)</f>
        <v>0</v>
      </c>
      <c r="FB196" s="132">
        <f>'FF - r0'!A196</f>
        <v>376</v>
      </c>
      <c r="FC196" s="130">
        <f>'FF - r0'!B196</f>
        <v>0</v>
      </c>
      <c r="FD196" s="130">
        <f>'FF - r0'!C196</f>
        <v>0</v>
      </c>
      <c r="FE196" s="130">
        <f>'FF - r0'!D196</f>
        <v>0</v>
      </c>
      <c r="FF196" s="130">
        <f>'FF - r0'!E196</f>
        <v>0</v>
      </c>
      <c r="FG196" s="130">
        <f>'FF - r0'!F196</f>
        <v>0</v>
      </c>
      <c r="FH196" s="130">
        <f>'FF - r0'!G196</f>
        <v>0</v>
      </c>
      <c r="FI196" s="130">
        <f>'FF - r0'!H196</f>
        <v>0</v>
      </c>
      <c r="FJ196" s="130">
        <f>'FF - r0'!I196</f>
        <v>0</v>
      </c>
      <c r="FK196" s="130">
        <f>'FF - r0'!J196</f>
        <v>0</v>
      </c>
      <c r="FL196" s="130">
        <f>'FF - r0'!K196</f>
        <v>0</v>
      </c>
    </row>
    <row r="197" spans="76:168" x14ac:dyDescent="0.45">
      <c r="BX197" s="64">
        <f>$FB197</f>
        <v>378</v>
      </c>
      <c r="BY197" s="122">
        <f>B197</f>
        <v>0</v>
      </c>
      <c r="BZ197" s="122">
        <f t="shared" si="159"/>
        <v>0</v>
      </c>
      <c r="CA197" s="122">
        <f t="shared" si="160"/>
        <v>0</v>
      </c>
      <c r="CB197" s="129">
        <f>C197</f>
        <v>0</v>
      </c>
      <c r="CC197" s="122">
        <f t="shared" si="161"/>
        <v>0</v>
      </c>
      <c r="CD197" s="122">
        <f t="shared" si="162"/>
        <v>0</v>
      </c>
      <c r="CE197" s="129">
        <f>D197</f>
        <v>0</v>
      </c>
      <c r="CF197" s="122">
        <f t="shared" si="163"/>
        <v>0</v>
      </c>
      <c r="CG197" s="122">
        <f t="shared" si="164"/>
        <v>0</v>
      </c>
      <c r="CH197" s="129">
        <f>E197</f>
        <v>0</v>
      </c>
      <c r="CI197" s="122">
        <f t="shared" si="165"/>
        <v>0</v>
      </c>
      <c r="CJ197" s="122">
        <f t="shared" si="166"/>
        <v>0</v>
      </c>
      <c r="CK197" s="129">
        <f>F197</f>
        <v>0</v>
      </c>
      <c r="CL197" s="122">
        <f t="shared" si="167"/>
        <v>0</v>
      </c>
      <c r="CM197" s="122">
        <f t="shared" si="168"/>
        <v>0</v>
      </c>
      <c r="CN197" s="129">
        <f>G197</f>
        <v>0</v>
      </c>
      <c r="CO197" s="122">
        <f t="shared" si="169"/>
        <v>0</v>
      </c>
      <c r="CP197" s="122">
        <f t="shared" si="170"/>
        <v>0</v>
      </c>
      <c r="CQ197" s="129">
        <f>H197</f>
        <v>0</v>
      </c>
      <c r="CR197" s="122">
        <f t="shared" si="171"/>
        <v>0</v>
      </c>
      <c r="CS197" s="122">
        <f t="shared" si="172"/>
        <v>0</v>
      </c>
      <c r="CT197" s="141">
        <f>J197</f>
        <v>0</v>
      </c>
      <c r="CU197" s="122">
        <f t="shared" si="156"/>
        <v>0</v>
      </c>
      <c r="CV197" s="122">
        <f t="shared" si="157"/>
        <v>0</v>
      </c>
      <c r="CW197" s="141">
        <f>K197</f>
        <v>0</v>
      </c>
      <c r="CX197" s="122">
        <f>B197</f>
        <v>0</v>
      </c>
      <c r="CY197" s="122">
        <f t="shared" si="158"/>
        <v>0</v>
      </c>
      <c r="DF197" s="64">
        <f t="shared" si="143"/>
        <v>378</v>
      </c>
      <c r="DG197" s="137">
        <f t="shared" si="144"/>
        <v>0</v>
      </c>
      <c r="DH197" s="137">
        <f t="shared" si="145"/>
        <v>0</v>
      </c>
      <c r="DI197" s="137">
        <f t="shared" si="146"/>
        <v>0</v>
      </c>
      <c r="DJ197" s="137">
        <f t="shared" si="147"/>
        <v>0</v>
      </c>
      <c r="DK197" s="137">
        <f t="shared" si="148"/>
        <v>0</v>
      </c>
      <c r="DL197" s="137">
        <f t="shared" si="149"/>
        <v>0</v>
      </c>
      <c r="DM197" s="137">
        <f t="shared" si="150"/>
        <v>0</v>
      </c>
      <c r="DN197" s="137"/>
      <c r="DO197" s="137">
        <f t="shared" si="151"/>
        <v>0</v>
      </c>
      <c r="DP197" s="137">
        <f t="shared" si="152"/>
        <v>0</v>
      </c>
      <c r="DQ197" s="32"/>
      <c r="DR197" s="64">
        <f t="shared" si="153"/>
        <v>378</v>
      </c>
      <c r="DS197" s="137">
        <f t="shared" si="173"/>
        <v>0</v>
      </c>
      <c r="DT197" s="137">
        <f t="shared" si="174"/>
        <v>0</v>
      </c>
      <c r="DU197" s="137">
        <f t="shared" si="175"/>
        <v>0</v>
      </c>
      <c r="DV197" s="137">
        <f t="shared" si="176"/>
        <v>0</v>
      </c>
      <c r="DW197" s="137">
        <f t="shared" si="177"/>
        <v>0</v>
      </c>
      <c r="DX197" s="137">
        <f t="shared" si="178"/>
        <v>0</v>
      </c>
      <c r="DY197" s="137">
        <f t="shared" si="179"/>
        <v>0</v>
      </c>
      <c r="DZ197" s="137"/>
      <c r="EA197" s="137">
        <f t="shared" si="180"/>
        <v>0</v>
      </c>
      <c r="EB197" s="137">
        <f t="shared" si="181"/>
        <v>0</v>
      </c>
      <c r="ED197" s="64"/>
      <c r="EE197" s="137">
        <f>FC197 * EQ197</f>
        <v>0</v>
      </c>
      <c r="EF197" s="137">
        <f>FD197 * ER197</f>
        <v>0</v>
      </c>
      <c r="EG197" s="137">
        <f>FE197 * ES197</f>
        <v>0</v>
      </c>
      <c r="EH197" s="137">
        <f>FF197 * ET197</f>
        <v>0</v>
      </c>
      <c r="EI197" s="137">
        <f>FG197 * EU197</f>
        <v>0</v>
      </c>
      <c r="EJ197" s="137">
        <f>FH197 * EV197</f>
        <v>0</v>
      </c>
      <c r="EK197" s="137">
        <f>FI197 * EW197</f>
        <v>0</v>
      </c>
      <c r="EL197" s="137"/>
      <c r="EM197" s="137">
        <f>FJ197 * EY197</f>
        <v>0</v>
      </c>
      <c r="EN197" s="137">
        <f>FK197 * EZ197</f>
        <v>0</v>
      </c>
      <c r="EP197" s="64">
        <f t="shared" si="155"/>
        <v>378</v>
      </c>
      <c r="EQ197" s="131">
        <f>IFERROR('TLF GC - r0'!CQ197 / 'TLF GC - r0'!CP197, EQ198)</f>
        <v>0</v>
      </c>
      <c r="ER197" s="131">
        <f>IFERROR('TLF GC - r0'!CS197 / 'TLF GC - r0'!CR197, ER198)</f>
        <v>0</v>
      </c>
      <c r="ES197" s="131">
        <f>IFERROR('TLF GC - r0'!CU197 / 'TLF GC - r0'!CT197, ES198)</f>
        <v>0</v>
      </c>
      <c r="ET197" s="131">
        <f>IFERROR('TLF GC - r0'!CW197 / 'TLF GC - r0'!CV197, ET198)</f>
        <v>0</v>
      </c>
      <c r="EU197" s="131">
        <f>IFERROR('TLF GC - r0'!CY197 / 'TLF GC - r0'!CX197, EU198)</f>
        <v>0</v>
      </c>
      <c r="EV197" s="131">
        <f>IFERROR('TLF GC - r0'!DA197 / 'TLF GC - r0'!CZ197, EV198)</f>
        <v>0</v>
      </c>
      <c r="EW197" s="131">
        <f>IFERROR('TLF GC - r0'!DC197 / 'TLF GC - r0'!DB197, EW198)</f>
        <v>0</v>
      </c>
      <c r="EX197" s="131"/>
      <c r="EY197" s="131">
        <f>IFERROR('TLF GC - r0'!DE197 / 'TLF GC - r0'!DD197, EY198)</f>
        <v>0</v>
      </c>
      <c r="EZ197" s="131">
        <f>IFERROR('TLF GC - r0'!DG197 / 'TLF GC - r0'!DF197, EZ198)</f>
        <v>0</v>
      </c>
      <c r="FB197" s="132">
        <f>'FF - r0'!A197</f>
        <v>378</v>
      </c>
      <c r="FC197" s="130">
        <f>'FF - r0'!B197</f>
        <v>0</v>
      </c>
      <c r="FD197" s="130">
        <f>'FF - r0'!C197</f>
        <v>0</v>
      </c>
      <c r="FE197" s="130">
        <f>'FF - r0'!D197</f>
        <v>0</v>
      </c>
      <c r="FF197" s="130">
        <f>'FF - r0'!E197</f>
        <v>0</v>
      </c>
      <c r="FG197" s="130">
        <f>'FF - r0'!F197</f>
        <v>0</v>
      </c>
      <c r="FH197" s="130">
        <f>'FF - r0'!G197</f>
        <v>0</v>
      </c>
      <c r="FI197" s="130">
        <f>'FF - r0'!H197</f>
        <v>0</v>
      </c>
      <c r="FJ197" s="130">
        <f>'FF - r0'!I197</f>
        <v>0</v>
      </c>
      <c r="FK197" s="130">
        <f>'FF - r0'!J197</f>
        <v>0</v>
      </c>
      <c r="FL197" s="130">
        <f>'FF - r0'!K197</f>
        <v>0</v>
      </c>
    </row>
    <row r="198" spans="76:168" x14ac:dyDescent="0.45">
      <c r="BX198" s="64">
        <f>$FB198</f>
        <v>380</v>
      </c>
      <c r="BY198" s="122">
        <f>B198</f>
        <v>0</v>
      </c>
      <c r="BZ198" s="122">
        <f t="shared" si="159"/>
        <v>0</v>
      </c>
      <c r="CA198" s="122">
        <f t="shared" si="160"/>
        <v>0</v>
      </c>
      <c r="CB198" s="129">
        <f>C198</f>
        <v>0</v>
      </c>
      <c r="CC198" s="122">
        <f t="shared" si="161"/>
        <v>0</v>
      </c>
      <c r="CD198" s="122">
        <f t="shared" si="162"/>
        <v>0</v>
      </c>
      <c r="CE198" s="129">
        <f>D198</f>
        <v>0</v>
      </c>
      <c r="CF198" s="122">
        <f t="shared" si="163"/>
        <v>0</v>
      </c>
      <c r="CG198" s="122">
        <f t="shared" si="164"/>
        <v>0</v>
      </c>
      <c r="CH198" s="129">
        <f>E198</f>
        <v>0</v>
      </c>
      <c r="CI198" s="122">
        <f t="shared" si="165"/>
        <v>0</v>
      </c>
      <c r="CJ198" s="122">
        <f t="shared" si="166"/>
        <v>0</v>
      </c>
      <c r="CK198" s="129">
        <f>F198</f>
        <v>0</v>
      </c>
      <c r="CL198" s="122">
        <f t="shared" si="167"/>
        <v>0</v>
      </c>
      <c r="CM198" s="122">
        <f t="shared" si="168"/>
        <v>0</v>
      </c>
      <c r="CN198" s="129">
        <f>G198</f>
        <v>0</v>
      </c>
      <c r="CO198" s="122">
        <f t="shared" si="169"/>
        <v>0</v>
      </c>
      <c r="CP198" s="122">
        <f t="shared" si="170"/>
        <v>0</v>
      </c>
      <c r="CQ198" s="129">
        <f>H198</f>
        <v>0</v>
      </c>
      <c r="CR198" s="122">
        <f t="shared" si="171"/>
        <v>0</v>
      </c>
      <c r="CS198" s="122">
        <f t="shared" si="172"/>
        <v>0</v>
      </c>
      <c r="CT198" s="141">
        <f>J198</f>
        <v>0</v>
      </c>
      <c r="CU198" s="122">
        <f t="shared" si="156"/>
        <v>0</v>
      </c>
      <c r="CV198" s="122">
        <f t="shared" si="157"/>
        <v>0</v>
      </c>
      <c r="CW198" s="141">
        <f>K198</f>
        <v>0</v>
      </c>
      <c r="CX198" s="122">
        <f>B198</f>
        <v>0</v>
      </c>
      <c r="CY198" s="122">
        <f t="shared" si="158"/>
        <v>0</v>
      </c>
      <c r="DF198" s="64">
        <f t="shared" si="143"/>
        <v>380</v>
      </c>
      <c r="DG198" s="137">
        <f t="shared" si="144"/>
        <v>0</v>
      </c>
      <c r="DH198" s="137">
        <f t="shared" si="145"/>
        <v>0</v>
      </c>
      <c r="DI198" s="137">
        <f t="shared" si="146"/>
        <v>0</v>
      </c>
      <c r="DJ198" s="137">
        <f t="shared" si="147"/>
        <v>0</v>
      </c>
      <c r="DK198" s="137">
        <f t="shared" si="148"/>
        <v>0</v>
      </c>
      <c r="DL198" s="137">
        <f t="shared" si="149"/>
        <v>0</v>
      </c>
      <c r="DM198" s="137">
        <f t="shared" si="150"/>
        <v>0</v>
      </c>
      <c r="DN198" s="137"/>
      <c r="DO198" s="137">
        <f t="shared" si="151"/>
        <v>0</v>
      </c>
      <c r="DP198" s="137">
        <f t="shared" si="152"/>
        <v>0</v>
      </c>
      <c r="DQ198" s="32"/>
      <c r="DR198" s="64">
        <f t="shared" si="153"/>
        <v>380</v>
      </c>
      <c r="DS198" s="137">
        <f t="shared" si="173"/>
        <v>0</v>
      </c>
      <c r="DT198" s="137">
        <f t="shared" si="174"/>
        <v>0</v>
      </c>
      <c r="DU198" s="137">
        <f t="shared" si="175"/>
        <v>0</v>
      </c>
      <c r="DV198" s="137">
        <f t="shared" si="176"/>
        <v>0</v>
      </c>
      <c r="DW198" s="137">
        <f t="shared" si="177"/>
        <v>0</v>
      </c>
      <c r="DX198" s="137">
        <f t="shared" si="178"/>
        <v>0</v>
      </c>
      <c r="DY198" s="137">
        <f t="shared" si="179"/>
        <v>0</v>
      </c>
      <c r="DZ198" s="137"/>
      <c r="EA198" s="137">
        <f t="shared" si="180"/>
        <v>0</v>
      </c>
      <c r="EB198" s="137">
        <f t="shared" si="181"/>
        <v>0</v>
      </c>
      <c r="ED198" s="64"/>
      <c r="EE198" s="137">
        <f>FC198 * EQ198</f>
        <v>0</v>
      </c>
      <c r="EF198" s="137">
        <f>FD198 * ER198</f>
        <v>0</v>
      </c>
      <c r="EG198" s="137">
        <f>FE198 * ES198</f>
        <v>0</v>
      </c>
      <c r="EH198" s="137">
        <f>FF198 * ET198</f>
        <v>0</v>
      </c>
      <c r="EI198" s="137">
        <f>FG198 * EU198</f>
        <v>0</v>
      </c>
      <c r="EJ198" s="137">
        <f>FH198 * EV198</f>
        <v>0</v>
      </c>
      <c r="EK198" s="137">
        <f>FI198 * EW198</f>
        <v>0</v>
      </c>
      <c r="EL198" s="137"/>
      <c r="EM198" s="137">
        <f>FJ198 * EY198</f>
        <v>0</v>
      </c>
      <c r="EN198" s="137">
        <f>FK198 * EZ198</f>
        <v>0</v>
      </c>
      <c r="EP198" s="64">
        <f t="shared" si="155"/>
        <v>380</v>
      </c>
      <c r="EQ198" s="131">
        <f>IFERROR('TLF GC - r0'!CQ198 / 'TLF GC - r0'!CP198, EQ199)</f>
        <v>0</v>
      </c>
      <c r="ER198" s="131">
        <f>IFERROR('TLF GC - r0'!CS198 / 'TLF GC - r0'!CR198, ER199)</f>
        <v>0</v>
      </c>
      <c r="ES198" s="131">
        <f>IFERROR('TLF GC - r0'!CU198 / 'TLF GC - r0'!CT198, ES199)</f>
        <v>0</v>
      </c>
      <c r="ET198" s="131">
        <f>IFERROR('TLF GC - r0'!CW198 / 'TLF GC - r0'!CV198, ET199)</f>
        <v>0</v>
      </c>
      <c r="EU198" s="131">
        <f>IFERROR('TLF GC - r0'!CY198 / 'TLF GC - r0'!CX198, EU199)</f>
        <v>0</v>
      </c>
      <c r="EV198" s="131">
        <f>IFERROR('TLF GC - r0'!DA198 / 'TLF GC - r0'!CZ198, EV199)</f>
        <v>0</v>
      </c>
      <c r="EW198" s="131">
        <f>IFERROR('TLF GC - r0'!DC198 / 'TLF GC - r0'!DB198, EW199)</f>
        <v>0</v>
      </c>
      <c r="EX198" s="131"/>
      <c r="EY198" s="131">
        <f>IFERROR('TLF GC - r0'!DE198 / 'TLF GC - r0'!DD198, EY199)</f>
        <v>0</v>
      </c>
      <c r="EZ198" s="131">
        <f>IFERROR('TLF GC - r0'!DG198 / 'TLF GC - r0'!DF198, EZ199)</f>
        <v>0</v>
      </c>
      <c r="FB198" s="132">
        <f>'FF - r0'!A198</f>
        <v>380</v>
      </c>
      <c r="FC198" s="130">
        <f>'FF - r0'!B198</f>
        <v>0</v>
      </c>
      <c r="FD198" s="130">
        <f>'FF - r0'!C198</f>
        <v>0</v>
      </c>
      <c r="FE198" s="130">
        <f>'FF - r0'!D198</f>
        <v>0</v>
      </c>
      <c r="FF198" s="130">
        <f>'FF - r0'!E198</f>
        <v>0</v>
      </c>
      <c r="FG198" s="130">
        <f>'FF - r0'!F198</f>
        <v>0</v>
      </c>
      <c r="FH198" s="130">
        <f>'FF - r0'!G198</f>
        <v>0</v>
      </c>
      <c r="FI198" s="130">
        <f>'FF - r0'!H198</f>
        <v>0</v>
      </c>
      <c r="FJ198" s="130">
        <f>'FF - r0'!I198</f>
        <v>0</v>
      </c>
      <c r="FK198" s="130">
        <f>'FF - r0'!J198</f>
        <v>0</v>
      </c>
      <c r="FL198" s="130">
        <f>'FF - r0'!K198</f>
        <v>0</v>
      </c>
    </row>
    <row r="199" spans="76:168" x14ac:dyDescent="0.45">
      <c r="BX199" s="64">
        <f>$FB199</f>
        <v>382</v>
      </c>
      <c r="BY199" s="122">
        <f>B199</f>
        <v>0</v>
      </c>
      <c r="BZ199" s="122">
        <f t="shared" si="159"/>
        <v>0</v>
      </c>
      <c r="CA199" s="122">
        <f t="shared" si="160"/>
        <v>0</v>
      </c>
      <c r="CB199" s="129">
        <f>C199</f>
        <v>0</v>
      </c>
      <c r="CC199" s="122">
        <f t="shared" si="161"/>
        <v>0</v>
      </c>
      <c r="CD199" s="122">
        <f t="shared" si="162"/>
        <v>0</v>
      </c>
      <c r="CE199" s="129">
        <f>D199</f>
        <v>0</v>
      </c>
      <c r="CF199" s="122">
        <f t="shared" si="163"/>
        <v>0</v>
      </c>
      <c r="CG199" s="122">
        <f t="shared" si="164"/>
        <v>0</v>
      </c>
      <c r="CH199" s="129">
        <f>E199</f>
        <v>0</v>
      </c>
      <c r="CI199" s="122">
        <f t="shared" si="165"/>
        <v>0</v>
      </c>
      <c r="CJ199" s="122">
        <f t="shared" si="166"/>
        <v>0</v>
      </c>
      <c r="CK199" s="129">
        <f>F199</f>
        <v>0</v>
      </c>
      <c r="CL199" s="122">
        <f t="shared" si="167"/>
        <v>0</v>
      </c>
      <c r="CM199" s="122">
        <f t="shared" si="168"/>
        <v>0</v>
      </c>
      <c r="CN199" s="129">
        <f>G199</f>
        <v>0</v>
      </c>
      <c r="CO199" s="122">
        <f t="shared" si="169"/>
        <v>0</v>
      </c>
      <c r="CP199" s="122">
        <f t="shared" si="170"/>
        <v>0</v>
      </c>
      <c r="CQ199" s="129">
        <f>H199</f>
        <v>0</v>
      </c>
      <c r="CR199" s="122">
        <f t="shared" si="171"/>
        <v>0</v>
      </c>
      <c r="CS199" s="122">
        <f t="shared" si="172"/>
        <v>0</v>
      </c>
      <c r="CT199" s="141">
        <f>J199</f>
        <v>0</v>
      </c>
      <c r="CU199" s="122">
        <f t="shared" si="156"/>
        <v>0</v>
      </c>
      <c r="CV199" s="122">
        <f t="shared" si="157"/>
        <v>0</v>
      </c>
      <c r="CW199" s="141">
        <f>K199</f>
        <v>0</v>
      </c>
      <c r="CX199" s="122">
        <f>B199</f>
        <v>0</v>
      </c>
      <c r="CY199" s="122">
        <f t="shared" si="158"/>
        <v>0</v>
      </c>
      <c r="DF199" s="64">
        <f t="shared" si="143"/>
        <v>382</v>
      </c>
      <c r="DG199" s="137">
        <f t="shared" si="144"/>
        <v>0</v>
      </c>
      <c r="DH199" s="137">
        <f t="shared" si="145"/>
        <v>0</v>
      </c>
      <c r="DI199" s="137">
        <f t="shared" si="146"/>
        <v>0</v>
      </c>
      <c r="DJ199" s="137">
        <f t="shared" si="147"/>
        <v>0</v>
      </c>
      <c r="DK199" s="137">
        <f t="shared" si="148"/>
        <v>0</v>
      </c>
      <c r="DL199" s="137">
        <f t="shared" si="149"/>
        <v>0</v>
      </c>
      <c r="DM199" s="137">
        <f t="shared" si="150"/>
        <v>0</v>
      </c>
      <c r="DN199" s="137"/>
      <c r="DO199" s="137">
        <f t="shared" si="151"/>
        <v>0</v>
      </c>
      <c r="DP199" s="137">
        <f t="shared" si="152"/>
        <v>0</v>
      </c>
      <c r="DQ199" s="32"/>
      <c r="DR199" s="64">
        <f t="shared" si="153"/>
        <v>382</v>
      </c>
      <c r="DS199" s="137">
        <f t="shared" si="173"/>
        <v>0</v>
      </c>
      <c r="DT199" s="137">
        <f t="shared" si="174"/>
        <v>0</v>
      </c>
      <c r="DU199" s="137">
        <f t="shared" si="175"/>
        <v>0</v>
      </c>
      <c r="DV199" s="137">
        <f t="shared" si="176"/>
        <v>0</v>
      </c>
      <c r="DW199" s="137">
        <f t="shared" si="177"/>
        <v>0</v>
      </c>
      <c r="DX199" s="137">
        <f t="shared" si="178"/>
        <v>0</v>
      </c>
      <c r="DY199" s="137">
        <f t="shared" si="179"/>
        <v>0</v>
      </c>
      <c r="DZ199" s="137"/>
      <c r="EA199" s="137">
        <f t="shared" si="180"/>
        <v>0</v>
      </c>
      <c r="EB199" s="137">
        <f t="shared" si="181"/>
        <v>0</v>
      </c>
      <c r="ED199" s="64"/>
      <c r="EE199" s="137">
        <f>FC199 * EQ199</f>
        <v>0</v>
      </c>
      <c r="EF199" s="137">
        <f>FD199 * ER199</f>
        <v>0</v>
      </c>
      <c r="EG199" s="137">
        <f>FE199 * ES199</f>
        <v>0</v>
      </c>
      <c r="EH199" s="137">
        <f>FF199 * ET199</f>
        <v>0</v>
      </c>
      <c r="EI199" s="137">
        <f>FG199 * EU199</f>
        <v>0</v>
      </c>
      <c r="EJ199" s="137">
        <f>FH199 * EV199</f>
        <v>0</v>
      </c>
      <c r="EK199" s="137">
        <f>FI199 * EW199</f>
        <v>0</v>
      </c>
      <c r="EL199" s="137"/>
      <c r="EM199" s="137">
        <f>FJ199 * EY199</f>
        <v>0</v>
      </c>
      <c r="EN199" s="137">
        <f>FK199 * EZ199</f>
        <v>0</v>
      </c>
      <c r="EP199" s="64">
        <f t="shared" si="155"/>
        <v>382</v>
      </c>
      <c r="EQ199" s="131">
        <f>IFERROR('TLF GC - r0'!CQ199 / 'TLF GC - r0'!CP199, EQ200)</f>
        <v>0</v>
      </c>
      <c r="ER199" s="131">
        <f>IFERROR('TLF GC - r0'!CS199 / 'TLF GC - r0'!CR199, ER200)</f>
        <v>0</v>
      </c>
      <c r="ES199" s="131">
        <f>IFERROR('TLF GC - r0'!CU199 / 'TLF GC - r0'!CT199, ES200)</f>
        <v>0</v>
      </c>
      <c r="ET199" s="131">
        <f>IFERROR('TLF GC - r0'!CW199 / 'TLF GC - r0'!CV199, ET200)</f>
        <v>0</v>
      </c>
      <c r="EU199" s="131">
        <f>IFERROR('TLF GC - r0'!CY199 / 'TLF GC - r0'!CX199, EU200)</f>
        <v>0</v>
      </c>
      <c r="EV199" s="131">
        <f>IFERROR('TLF GC - r0'!DA199 / 'TLF GC - r0'!CZ199, EV200)</f>
        <v>0</v>
      </c>
      <c r="EW199" s="131">
        <f>IFERROR('TLF GC - r0'!DC199 / 'TLF GC - r0'!DB199, EW200)</f>
        <v>0</v>
      </c>
      <c r="EX199" s="131"/>
      <c r="EY199" s="131">
        <f>IFERROR('TLF GC - r0'!DE199 / 'TLF GC - r0'!DD199, EY200)</f>
        <v>0</v>
      </c>
      <c r="EZ199" s="131">
        <f>IFERROR('TLF GC - r0'!DG199 / 'TLF GC - r0'!DF199, EZ200)</f>
        <v>0</v>
      </c>
      <c r="FB199" s="132">
        <f>'FF - r0'!A199</f>
        <v>382</v>
      </c>
      <c r="FC199" s="130">
        <f>'FF - r0'!B199</f>
        <v>0</v>
      </c>
      <c r="FD199" s="130">
        <f>'FF - r0'!C199</f>
        <v>0</v>
      </c>
      <c r="FE199" s="130">
        <f>'FF - r0'!D199</f>
        <v>0</v>
      </c>
      <c r="FF199" s="130">
        <f>'FF - r0'!E199</f>
        <v>0</v>
      </c>
      <c r="FG199" s="130">
        <f>'FF - r0'!F199</f>
        <v>0</v>
      </c>
      <c r="FH199" s="130">
        <f>'FF - r0'!G199</f>
        <v>0</v>
      </c>
      <c r="FI199" s="130">
        <f>'FF - r0'!H199</f>
        <v>0</v>
      </c>
      <c r="FJ199" s="130">
        <f>'FF - r0'!I199</f>
        <v>0</v>
      </c>
      <c r="FK199" s="130">
        <f>'FF - r0'!J199</f>
        <v>0</v>
      </c>
      <c r="FL199" s="130">
        <f>'FF - r0'!K199</f>
        <v>0</v>
      </c>
    </row>
    <row r="200" spans="76:168" x14ac:dyDescent="0.45">
      <c r="BX200" s="64">
        <f>$FB200</f>
        <v>384</v>
      </c>
      <c r="BY200" s="122">
        <f>B200</f>
        <v>0</v>
      </c>
      <c r="BZ200" s="122">
        <f t="shared" si="159"/>
        <v>0</v>
      </c>
      <c r="CA200" s="122">
        <f t="shared" si="160"/>
        <v>0</v>
      </c>
      <c r="CB200" s="129">
        <f>C200</f>
        <v>0</v>
      </c>
      <c r="CC200" s="122">
        <f t="shared" si="161"/>
        <v>0</v>
      </c>
      <c r="CD200" s="122">
        <f t="shared" si="162"/>
        <v>0</v>
      </c>
      <c r="CE200" s="129">
        <f>D200</f>
        <v>0</v>
      </c>
      <c r="CF200" s="122">
        <f t="shared" si="163"/>
        <v>0</v>
      </c>
      <c r="CG200" s="122">
        <f t="shared" si="164"/>
        <v>0</v>
      </c>
      <c r="CH200" s="129">
        <f>E200</f>
        <v>0</v>
      </c>
      <c r="CI200" s="122">
        <f t="shared" si="165"/>
        <v>0</v>
      </c>
      <c r="CJ200" s="122">
        <f t="shared" si="166"/>
        <v>0</v>
      </c>
      <c r="CK200" s="129">
        <f>F200</f>
        <v>0</v>
      </c>
      <c r="CL200" s="122">
        <f t="shared" si="167"/>
        <v>0</v>
      </c>
      <c r="CM200" s="122">
        <f t="shared" si="168"/>
        <v>0</v>
      </c>
      <c r="CN200" s="129">
        <f>G200</f>
        <v>0</v>
      </c>
      <c r="CO200" s="122">
        <f t="shared" si="169"/>
        <v>0</v>
      </c>
      <c r="CP200" s="122">
        <f t="shared" si="170"/>
        <v>0</v>
      </c>
      <c r="CQ200" s="129">
        <f>H200</f>
        <v>0</v>
      </c>
      <c r="CR200" s="122">
        <f t="shared" si="171"/>
        <v>0</v>
      </c>
      <c r="CS200" s="122">
        <f t="shared" si="172"/>
        <v>0</v>
      </c>
      <c r="CT200" s="141">
        <f>J200</f>
        <v>0</v>
      </c>
      <c r="CU200" s="122">
        <f t="shared" si="156"/>
        <v>0</v>
      </c>
      <c r="CV200" s="122">
        <f t="shared" si="157"/>
        <v>0</v>
      </c>
      <c r="CW200" s="141">
        <f>K200</f>
        <v>0</v>
      </c>
      <c r="CX200" s="122">
        <f>B200</f>
        <v>0</v>
      </c>
      <c r="CY200" s="122">
        <f t="shared" si="158"/>
        <v>0</v>
      </c>
      <c r="DF200" s="64">
        <f t="shared" si="143"/>
        <v>384</v>
      </c>
      <c r="DG200" s="137">
        <f t="shared" si="144"/>
        <v>0</v>
      </c>
      <c r="DH200" s="137">
        <f t="shared" si="145"/>
        <v>0</v>
      </c>
      <c r="DI200" s="137">
        <f t="shared" si="146"/>
        <v>0</v>
      </c>
      <c r="DJ200" s="137">
        <f t="shared" si="147"/>
        <v>0</v>
      </c>
      <c r="DK200" s="137">
        <f t="shared" si="148"/>
        <v>0</v>
      </c>
      <c r="DL200" s="137">
        <f t="shared" si="149"/>
        <v>0</v>
      </c>
      <c r="DM200" s="137">
        <f t="shared" si="150"/>
        <v>0</v>
      </c>
      <c r="DN200" s="137"/>
      <c r="DO200" s="137">
        <f t="shared" si="151"/>
        <v>0</v>
      </c>
      <c r="DP200" s="137">
        <f t="shared" si="152"/>
        <v>0</v>
      </c>
      <c r="DQ200" s="32"/>
      <c r="DR200" s="64">
        <f t="shared" si="153"/>
        <v>384</v>
      </c>
      <c r="DS200" s="137">
        <f t="shared" si="173"/>
        <v>0</v>
      </c>
      <c r="DT200" s="137">
        <f t="shared" si="174"/>
        <v>0</v>
      </c>
      <c r="DU200" s="137">
        <f t="shared" si="175"/>
        <v>0</v>
      </c>
      <c r="DV200" s="137">
        <f t="shared" si="176"/>
        <v>0</v>
      </c>
      <c r="DW200" s="137">
        <f t="shared" si="177"/>
        <v>0</v>
      </c>
      <c r="DX200" s="137">
        <f t="shared" si="178"/>
        <v>0</v>
      </c>
      <c r="DY200" s="137">
        <f t="shared" si="179"/>
        <v>0</v>
      </c>
      <c r="DZ200" s="137"/>
      <c r="EA200" s="137">
        <f t="shared" si="180"/>
        <v>0</v>
      </c>
      <c r="EB200" s="137">
        <f t="shared" si="181"/>
        <v>0</v>
      </c>
      <c r="ED200" s="64"/>
      <c r="EE200" s="137">
        <f>FC200 * EQ200</f>
        <v>0</v>
      </c>
      <c r="EF200" s="137">
        <f>FD200 * ER200</f>
        <v>0</v>
      </c>
      <c r="EG200" s="137">
        <f>FE200 * ES200</f>
        <v>0</v>
      </c>
      <c r="EH200" s="137">
        <f>FF200 * ET200</f>
        <v>0</v>
      </c>
      <c r="EI200" s="137">
        <f>FG200 * EU200</f>
        <v>0</v>
      </c>
      <c r="EJ200" s="137">
        <f>FH200 * EV200</f>
        <v>0</v>
      </c>
      <c r="EK200" s="137">
        <f>FI200 * EW200</f>
        <v>0</v>
      </c>
      <c r="EL200" s="137"/>
      <c r="EM200" s="137">
        <f>FJ200 * EY200</f>
        <v>0</v>
      </c>
      <c r="EN200" s="137">
        <f>FK200 * EZ200</f>
        <v>0</v>
      </c>
      <c r="EP200" s="64">
        <f t="shared" si="155"/>
        <v>384</v>
      </c>
      <c r="EQ200" s="131">
        <f>IFERROR('TLF GC - r0'!CQ200 / 'TLF GC - r0'!CP200, EQ201)</f>
        <v>0</v>
      </c>
      <c r="ER200" s="131">
        <f>IFERROR('TLF GC - r0'!CS200 / 'TLF GC - r0'!CR200, ER201)</f>
        <v>0</v>
      </c>
      <c r="ES200" s="131">
        <f>IFERROR('TLF GC - r0'!CU200 / 'TLF GC - r0'!CT200, ES201)</f>
        <v>0</v>
      </c>
      <c r="ET200" s="131">
        <f>IFERROR('TLF GC - r0'!CW200 / 'TLF GC - r0'!CV200, ET201)</f>
        <v>0</v>
      </c>
      <c r="EU200" s="131">
        <f>IFERROR('TLF GC - r0'!CY200 / 'TLF GC - r0'!CX200, EU201)</f>
        <v>0</v>
      </c>
      <c r="EV200" s="131">
        <f>IFERROR('TLF GC - r0'!DA200 / 'TLF GC - r0'!CZ200, EV201)</f>
        <v>0</v>
      </c>
      <c r="EW200" s="131">
        <f>IFERROR('TLF GC - r0'!DC200 / 'TLF GC - r0'!DB200, EW201)</f>
        <v>0</v>
      </c>
      <c r="EX200" s="131"/>
      <c r="EY200" s="131">
        <f>IFERROR('TLF GC - r0'!DE200 / 'TLF GC - r0'!DD200, EY201)</f>
        <v>0</v>
      </c>
      <c r="EZ200" s="131">
        <f>IFERROR('TLF GC - r0'!DG200 / 'TLF GC - r0'!DF200, EZ201)</f>
        <v>0</v>
      </c>
      <c r="FB200" s="132">
        <f>'FF - r0'!A200</f>
        <v>384</v>
      </c>
      <c r="FC200" s="130">
        <f>'FF - r0'!B200</f>
        <v>0</v>
      </c>
      <c r="FD200" s="130">
        <f>'FF - r0'!C200</f>
        <v>0</v>
      </c>
      <c r="FE200" s="130">
        <f>'FF - r0'!D200</f>
        <v>0</v>
      </c>
      <c r="FF200" s="130">
        <f>'FF - r0'!E200</f>
        <v>0</v>
      </c>
      <c r="FG200" s="130">
        <f>'FF - r0'!F200</f>
        <v>0</v>
      </c>
      <c r="FH200" s="130">
        <f>'FF - r0'!G200</f>
        <v>0</v>
      </c>
      <c r="FI200" s="130">
        <f>'FF - r0'!H200</f>
        <v>0</v>
      </c>
      <c r="FJ200" s="130">
        <f>'FF - r0'!I200</f>
        <v>0</v>
      </c>
      <c r="FK200" s="130">
        <f>'FF - r0'!J200</f>
        <v>0</v>
      </c>
      <c r="FL200" s="130">
        <f>'FF - r0'!K200</f>
        <v>0</v>
      </c>
    </row>
    <row r="201" spans="76:168" x14ac:dyDescent="0.45">
      <c r="BX201" s="64">
        <f>$FB201</f>
        <v>386</v>
      </c>
      <c r="BY201" s="122">
        <f>B201</f>
        <v>0</v>
      </c>
      <c r="BZ201" s="122">
        <f t="shared" si="159"/>
        <v>0</v>
      </c>
      <c r="CA201" s="122">
        <f t="shared" si="160"/>
        <v>0</v>
      </c>
      <c r="CB201" s="129">
        <f>C201</f>
        <v>0</v>
      </c>
      <c r="CC201" s="122">
        <f t="shared" si="161"/>
        <v>0</v>
      </c>
      <c r="CD201" s="122">
        <f t="shared" si="162"/>
        <v>0</v>
      </c>
      <c r="CE201" s="129">
        <f>D201</f>
        <v>0</v>
      </c>
      <c r="CF201" s="122">
        <f t="shared" si="163"/>
        <v>0</v>
      </c>
      <c r="CG201" s="122">
        <f t="shared" si="164"/>
        <v>0</v>
      </c>
      <c r="CH201" s="129">
        <f>E201</f>
        <v>0</v>
      </c>
      <c r="CI201" s="122">
        <f t="shared" si="165"/>
        <v>0</v>
      </c>
      <c r="CJ201" s="122">
        <f t="shared" si="166"/>
        <v>0</v>
      </c>
      <c r="CK201" s="129">
        <f>F201</f>
        <v>0</v>
      </c>
      <c r="CL201" s="122">
        <f t="shared" si="167"/>
        <v>0</v>
      </c>
      <c r="CM201" s="122">
        <f t="shared" si="168"/>
        <v>0</v>
      </c>
      <c r="CN201" s="129">
        <f>G201</f>
        <v>0</v>
      </c>
      <c r="CO201" s="122">
        <f t="shared" si="169"/>
        <v>0</v>
      </c>
      <c r="CP201" s="122">
        <f t="shared" si="170"/>
        <v>0</v>
      </c>
      <c r="CQ201" s="129">
        <f>H201</f>
        <v>0</v>
      </c>
      <c r="CR201" s="122">
        <f t="shared" si="171"/>
        <v>0</v>
      </c>
      <c r="CS201" s="122">
        <f t="shared" si="172"/>
        <v>0</v>
      </c>
      <c r="CT201" s="141">
        <f>J201</f>
        <v>0</v>
      </c>
      <c r="CU201" s="122">
        <f t="shared" si="156"/>
        <v>0</v>
      </c>
      <c r="CV201" s="122">
        <f t="shared" si="157"/>
        <v>0</v>
      </c>
      <c r="CW201" s="141">
        <f>K201</f>
        <v>0</v>
      </c>
      <c r="CX201" s="122">
        <f>B201</f>
        <v>0</v>
      </c>
      <c r="CY201" s="122">
        <f t="shared" si="158"/>
        <v>0</v>
      </c>
      <c r="DF201" s="64">
        <f t="shared" si="143"/>
        <v>386</v>
      </c>
      <c r="DG201" s="137">
        <f t="shared" ref="DG201:DG208" si="182">DS201</f>
        <v>0</v>
      </c>
      <c r="DH201" s="137">
        <f t="shared" ref="DH201:DH208" si="183">DT201</f>
        <v>0</v>
      </c>
      <c r="DI201" s="137">
        <f t="shared" ref="DI201:DI208" si="184">DU201</f>
        <v>0</v>
      </c>
      <c r="DJ201" s="137">
        <f t="shared" ref="DJ201:DJ208" si="185">DV201</f>
        <v>0</v>
      </c>
      <c r="DK201" s="137">
        <f t="shared" ref="DK201:DK208" si="186">DW201</f>
        <v>0</v>
      </c>
      <c r="DL201" s="137">
        <f t="shared" ref="DL201:DL208" si="187">DX201</f>
        <v>0</v>
      </c>
      <c r="DM201" s="137">
        <f t="shared" ref="DM201:DM208" si="188">DY201</f>
        <v>0</v>
      </c>
      <c r="DN201" s="137"/>
      <c r="DO201" s="137">
        <f t="shared" ref="DO201:DO208" si="189">ED201</f>
        <v>0</v>
      </c>
      <c r="DP201" s="137">
        <f t="shared" ref="DP201:DP208" si="190">EE201</f>
        <v>0</v>
      </c>
      <c r="DQ201" s="32"/>
      <c r="DR201" s="64">
        <f t="shared" si="153"/>
        <v>386</v>
      </c>
      <c r="DS201" s="137">
        <f t="shared" si="173"/>
        <v>0</v>
      </c>
      <c r="DT201" s="137">
        <f t="shared" si="174"/>
        <v>0</v>
      </c>
      <c r="DU201" s="137">
        <f t="shared" si="175"/>
        <v>0</v>
      </c>
      <c r="DV201" s="137">
        <f t="shared" si="176"/>
        <v>0</v>
      </c>
      <c r="DW201" s="137">
        <f t="shared" si="177"/>
        <v>0</v>
      </c>
      <c r="DX201" s="137">
        <f t="shared" si="178"/>
        <v>0</v>
      </c>
      <c r="DY201" s="137">
        <f t="shared" si="179"/>
        <v>0</v>
      </c>
      <c r="DZ201" s="137"/>
      <c r="EA201" s="137">
        <f t="shared" si="180"/>
        <v>0</v>
      </c>
      <c r="EB201" s="137">
        <f t="shared" si="181"/>
        <v>0</v>
      </c>
      <c r="ED201" s="64"/>
      <c r="EE201" s="137">
        <f>FC201 * EQ201</f>
        <v>0</v>
      </c>
      <c r="EF201" s="137">
        <f>FD201 * ER201</f>
        <v>0</v>
      </c>
      <c r="EG201" s="137">
        <f>FE201 * ES201</f>
        <v>0</v>
      </c>
      <c r="EH201" s="137">
        <f>FF201 * ET201</f>
        <v>0</v>
      </c>
      <c r="EI201" s="137">
        <f>FG201 * EU201</f>
        <v>0</v>
      </c>
      <c r="EJ201" s="137">
        <f>FH201 * EV201</f>
        <v>0</v>
      </c>
      <c r="EK201" s="137">
        <f>FI201 * EW201</f>
        <v>0</v>
      </c>
      <c r="EL201" s="137"/>
      <c r="EM201" s="137">
        <f>FJ201 * EY201</f>
        <v>0</v>
      </c>
      <c r="EN201" s="137">
        <f>FK201 * EZ201</f>
        <v>0</v>
      </c>
      <c r="EP201" s="64">
        <f t="shared" si="155"/>
        <v>386</v>
      </c>
      <c r="EQ201" s="131">
        <f>IFERROR('TLF GC - r0'!CQ201 / 'TLF GC - r0'!CP201, EQ202)</f>
        <v>0</v>
      </c>
      <c r="ER201" s="131">
        <f>IFERROR('TLF GC - r0'!CS201 / 'TLF GC - r0'!CR201, ER202)</f>
        <v>0</v>
      </c>
      <c r="ES201" s="131">
        <f>IFERROR('TLF GC - r0'!CU201 / 'TLF GC - r0'!CT201, ES202)</f>
        <v>0</v>
      </c>
      <c r="ET201" s="131">
        <f>IFERROR('TLF GC - r0'!CW201 / 'TLF GC - r0'!CV201, ET202)</f>
        <v>0</v>
      </c>
      <c r="EU201" s="131">
        <f>IFERROR('TLF GC - r0'!CY201 / 'TLF GC - r0'!CX201, EU202)</f>
        <v>0</v>
      </c>
      <c r="EV201" s="131">
        <f>IFERROR('TLF GC - r0'!DA201 / 'TLF GC - r0'!CZ201, EV202)</f>
        <v>0</v>
      </c>
      <c r="EW201" s="131">
        <f>IFERROR('TLF GC - r0'!DC201 / 'TLF GC - r0'!DB201, EW202)</f>
        <v>0</v>
      </c>
      <c r="EX201" s="131"/>
      <c r="EY201" s="131">
        <f>IFERROR('TLF GC - r0'!DE201 / 'TLF GC - r0'!DD201, EY202)</f>
        <v>0</v>
      </c>
      <c r="EZ201" s="131">
        <f>IFERROR('TLF GC - r0'!DG201 / 'TLF GC - r0'!DF201, EZ202)</f>
        <v>0</v>
      </c>
      <c r="FB201" s="132">
        <f>'FF - r0'!A201</f>
        <v>386</v>
      </c>
      <c r="FC201" s="130">
        <f>'FF - r0'!B201</f>
        <v>0</v>
      </c>
      <c r="FD201" s="130">
        <f>'FF - r0'!C201</f>
        <v>0</v>
      </c>
      <c r="FE201" s="130">
        <f>'FF - r0'!D201</f>
        <v>0</v>
      </c>
      <c r="FF201" s="130">
        <f>'FF - r0'!E201</f>
        <v>0</v>
      </c>
      <c r="FG201" s="130">
        <f>'FF - r0'!F201</f>
        <v>0</v>
      </c>
      <c r="FH201" s="130">
        <f>'FF - r0'!G201</f>
        <v>0</v>
      </c>
      <c r="FI201" s="130">
        <f>'FF - r0'!H201</f>
        <v>0</v>
      </c>
      <c r="FJ201" s="130">
        <f>'FF - r0'!I201</f>
        <v>0</v>
      </c>
      <c r="FK201" s="130">
        <f>'FF - r0'!J201</f>
        <v>0</v>
      </c>
      <c r="FL201" s="130">
        <f>'FF - r0'!K201</f>
        <v>0</v>
      </c>
    </row>
    <row r="202" spans="76:168" x14ac:dyDescent="0.45">
      <c r="BX202" s="64">
        <f>$FB202</f>
        <v>388</v>
      </c>
      <c r="BY202" s="122">
        <f>B202</f>
        <v>0</v>
      </c>
      <c r="BZ202" s="122">
        <f t="shared" si="159"/>
        <v>0</v>
      </c>
      <c r="CA202" s="122">
        <f t="shared" si="160"/>
        <v>0</v>
      </c>
      <c r="CB202" s="129">
        <f>C202</f>
        <v>0</v>
      </c>
      <c r="CC202" s="122">
        <f t="shared" si="161"/>
        <v>0</v>
      </c>
      <c r="CD202" s="122">
        <f t="shared" si="162"/>
        <v>0</v>
      </c>
      <c r="CE202" s="129">
        <f>D202</f>
        <v>0</v>
      </c>
      <c r="CF202" s="122">
        <f t="shared" si="163"/>
        <v>0</v>
      </c>
      <c r="CG202" s="122">
        <f t="shared" si="164"/>
        <v>0</v>
      </c>
      <c r="CH202" s="129">
        <f>E202</f>
        <v>0</v>
      </c>
      <c r="CI202" s="122">
        <f t="shared" si="165"/>
        <v>0</v>
      </c>
      <c r="CJ202" s="122">
        <f t="shared" si="166"/>
        <v>0</v>
      </c>
      <c r="CK202" s="129">
        <f>F202</f>
        <v>0</v>
      </c>
      <c r="CL202" s="122">
        <f t="shared" si="167"/>
        <v>0</v>
      </c>
      <c r="CM202" s="122">
        <f t="shared" si="168"/>
        <v>0</v>
      </c>
      <c r="CN202" s="129">
        <f>G202</f>
        <v>0</v>
      </c>
      <c r="CO202" s="122">
        <f t="shared" si="169"/>
        <v>0</v>
      </c>
      <c r="CP202" s="122">
        <f t="shared" si="170"/>
        <v>0</v>
      </c>
      <c r="CQ202" s="129">
        <f>H202</f>
        <v>0</v>
      </c>
      <c r="CR202" s="122">
        <f t="shared" si="171"/>
        <v>0</v>
      </c>
      <c r="CS202" s="122">
        <f t="shared" si="172"/>
        <v>0</v>
      </c>
      <c r="CT202" s="141">
        <f>J202</f>
        <v>0</v>
      </c>
      <c r="CU202" s="122">
        <f t="shared" ref="CU202:CU208" si="191">EA202</f>
        <v>0</v>
      </c>
      <c r="CV202" s="122">
        <f t="shared" ref="CV202:CV208" si="192">FK202</f>
        <v>0</v>
      </c>
      <c r="CW202" s="141">
        <f>K202</f>
        <v>0</v>
      </c>
      <c r="CX202" s="122">
        <f>B202</f>
        <v>0</v>
      </c>
      <c r="CY202" s="122">
        <f t="shared" ref="CY202:CY208" si="193">FL202</f>
        <v>0</v>
      </c>
      <c r="DF202" s="64">
        <f t="shared" si="143"/>
        <v>388</v>
      </c>
      <c r="DG202" s="137">
        <f t="shared" si="182"/>
        <v>0</v>
      </c>
      <c r="DH202" s="137">
        <f t="shared" si="183"/>
        <v>0</v>
      </c>
      <c r="DI202" s="137">
        <f t="shared" si="184"/>
        <v>0</v>
      </c>
      <c r="DJ202" s="137">
        <f t="shared" si="185"/>
        <v>0</v>
      </c>
      <c r="DK202" s="137">
        <f t="shared" si="186"/>
        <v>0</v>
      </c>
      <c r="DL202" s="137">
        <f t="shared" si="187"/>
        <v>0</v>
      </c>
      <c r="DM202" s="137">
        <f t="shared" si="188"/>
        <v>0</v>
      </c>
      <c r="DN202" s="137"/>
      <c r="DO202" s="137">
        <f t="shared" si="189"/>
        <v>0</v>
      </c>
      <c r="DP202" s="137">
        <f t="shared" si="190"/>
        <v>0</v>
      </c>
      <c r="DQ202" s="32"/>
      <c r="DR202" s="64">
        <f t="shared" si="153"/>
        <v>388</v>
      </c>
      <c r="DS202" s="137">
        <f t="shared" si="173"/>
        <v>0</v>
      </c>
      <c r="DT202" s="137">
        <f t="shared" si="174"/>
        <v>0</v>
      </c>
      <c r="DU202" s="137">
        <f t="shared" si="175"/>
        <v>0</v>
      </c>
      <c r="DV202" s="137">
        <f t="shared" si="176"/>
        <v>0</v>
      </c>
      <c r="DW202" s="137">
        <f t="shared" si="177"/>
        <v>0</v>
      </c>
      <c r="DX202" s="137">
        <f t="shared" si="178"/>
        <v>0</v>
      </c>
      <c r="DY202" s="137">
        <f t="shared" si="179"/>
        <v>0</v>
      </c>
      <c r="DZ202" s="137"/>
      <c r="EA202" s="137">
        <f t="shared" si="180"/>
        <v>0</v>
      </c>
      <c r="EB202" s="137">
        <f t="shared" si="181"/>
        <v>0</v>
      </c>
      <c r="ED202" s="64"/>
      <c r="EE202" s="137">
        <f>FC202 * EQ202</f>
        <v>0</v>
      </c>
      <c r="EF202" s="137">
        <f>FD202 * ER202</f>
        <v>0</v>
      </c>
      <c r="EG202" s="137">
        <f>FE202 * ES202</f>
        <v>0</v>
      </c>
      <c r="EH202" s="137">
        <f>FF202 * ET202</f>
        <v>0</v>
      </c>
      <c r="EI202" s="137">
        <f>FG202 * EU202</f>
        <v>0</v>
      </c>
      <c r="EJ202" s="137">
        <f>FH202 * EV202</f>
        <v>0</v>
      </c>
      <c r="EK202" s="137">
        <f>FI202 * EW202</f>
        <v>0</v>
      </c>
      <c r="EL202" s="137"/>
      <c r="EM202" s="137">
        <f>FJ202 * EY202</f>
        <v>0</v>
      </c>
      <c r="EN202" s="137">
        <f>FK202 * EZ202</f>
        <v>0</v>
      </c>
      <c r="EP202" s="64">
        <f t="shared" si="155"/>
        <v>388</v>
      </c>
      <c r="EQ202" s="131">
        <f>IFERROR('TLF GC - r0'!CQ202 / 'TLF GC - r0'!CP202, EQ203)</f>
        <v>0</v>
      </c>
      <c r="ER202" s="131">
        <f>IFERROR('TLF GC - r0'!CS202 / 'TLF GC - r0'!CR202, ER203)</f>
        <v>0</v>
      </c>
      <c r="ES202" s="131">
        <f>IFERROR('TLF GC - r0'!CU202 / 'TLF GC - r0'!CT202, ES203)</f>
        <v>0</v>
      </c>
      <c r="ET202" s="131">
        <f>IFERROR('TLF GC - r0'!CW202 / 'TLF GC - r0'!CV202, ET203)</f>
        <v>0</v>
      </c>
      <c r="EU202" s="131">
        <f>IFERROR('TLF GC - r0'!CY202 / 'TLF GC - r0'!CX202, EU203)</f>
        <v>0</v>
      </c>
      <c r="EV202" s="131">
        <f>IFERROR('TLF GC - r0'!DA202 / 'TLF GC - r0'!CZ202, EV203)</f>
        <v>0</v>
      </c>
      <c r="EW202" s="131">
        <f>IFERROR('TLF GC - r0'!DC202 / 'TLF GC - r0'!DB202, EW203)</f>
        <v>0</v>
      </c>
      <c r="EX202" s="131"/>
      <c r="EY202" s="131">
        <f>IFERROR('TLF GC - r0'!DE202 / 'TLF GC - r0'!DD202, EY203)</f>
        <v>0</v>
      </c>
      <c r="EZ202" s="131">
        <f>IFERROR('TLF GC - r0'!DG202 / 'TLF GC - r0'!DF202, EZ203)</f>
        <v>0</v>
      </c>
      <c r="FB202" s="132">
        <f>'FF - r0'!A202</f>
        <v>388</v>
      </c>
      <c r="FC202" s="130">
        <f>'FF - r0'!B202</f>
        <v>0</v>
      </c>
      <c r="FD202" s="130">
        <f>'FF - r0'!C202</f>
        <v>0</v>
      </c>
      <c r="FE202" s="130">
        <f>'FF - r0'!D202</f>
        <v>0</v>
      </c>
      <c r="FF202" s="130">
        <f>'FF - r0'!E202</f>
        <v>0</v>
      </c>
      <c r="FG202" s="130">
        <f>'FF - r0'!F202</f>
        <v>0</v>
      </c>
      <c r="FH202" s="130">
        <f>'FF - r0'!G202</f>
        <v>0</v>
      </c>
      <c r="FI202" s="130">
        <f>'FF - r0'!H202</f>
        <v>0</v>
      </c>
      <c r="FJ202" s="130">
        <f>'FF - r0'!I202</f>
        <v>0</v>
      </c>
      <c r="FK202" s="130">
        <f>'FF - r0'!J202</f>
        <v>0</v>
      </c>
      <c r="FL202" s="130">
        <f>'FF - r0'!K202</f>
        <v>0</v>
      </c>
    </row>
    <row r="203" spans="76:168" x14ac:dyDescent="0.45">
      <c r="BX203" s="64">
        <f>$FB203</f>
        <v>390</v>
      </c>
      <c r="BY203" s="122">
        <f>B203</f>
        <v>0</v>
      </c>
      <c r="BZ203" s="122">
        <f t="shared" si="159"/>
        <v>0</v>
      </c>
      <c r="CA203" s="122">
        <f t="shared" si="160"/>
        <v>0</v>
      </c>
      <c r="CB203" s="129">
        <f>C203</f>
        <v>0</v>
      </c>
      <c r="CC203" s="122">
        <f t="shared" si="161"/>
        <v>0</v>
      </c>
      <c r="CD203" s="122">
        <f t="shared" si="162"/>
        <v>0</v>
      </c>
      <c r="CE203" s="129">
        <f>D203</f>
        <v>0</v>
      </c>
      <c r="CF203" s="122">
        <f t="shared" si="163"/>
        <v>0</v>
      </c>
      <c r="CG203" s="122">
        <f t="shared" si="164"/>
        <v>0</v>
      </c>
      <c r="CH203" s="129">
        <f>E203</f>
        <v>0</v>
      </c>
      <c r="CI203" s="122">
        <f t="shared" si="165"/>
        <v>0</v>
      </c>
      <c r="CJ203" s="122">
        <f t="shared" si="166"/>
        <v>0</v>
      </c>
      <c r="CK203" s="129">
        <f>F203</f>
        <v>0</v>
      </c>
      <c r="CL203" s="122">
        <f t="shared" si="167"/>
        <v>0</v>
      </c>
      <c r="CM203" s="122">
        <f t="shared" si="168"/>
        <v>0</v>
      </c>
      <c r="CN203" s="129">
        <f>G203</f>
        <v>0</v>
      </c>
      <c r="CO203" s="122">
        <f t="shared" si="169"/>
        <v>0</v>
      </c>
      <c r="CP203" s="122">
        <f t="shared" si="170"/>
        <v>0</v>
      </c>
      <c r="CQ203" s="129">
        <f>H203</f>
        <v>0</v>
      </c>
      <c r="CR203" s="122">
        <f t="shared" si="171"/>
        <v>0</v>
      </c>
      <c r="CS203" s="122">
        <f t="shared" si="172"/>
        <v>0</v>
      </c>
      <c r="CT203" s="141">
        <f>J203</f>
        <v>0</v>
      </c>
      <c r="CU203" s="122">
        <f t="shared" si="191"/>
        <v>0</v>
      </c>
      <c r="CV203" s="122">
        <f t="shared" si="192"/>
        <v>0</v>
      </c>
      <c r="CW203" s="141">
        <f>K203</f>
        <v>0</v>
      </c>
      <c r="CX203" s="122">
        <f>B203</f>
        <v>0</v>
      </c>
      <c r="CY203" s="122">
        <f t="shared" si="193"/>
        <v>0</v>
      </c>
      <c r="DF203" s="64">
        <f t="shared" si="143"/>
        <v>390</v>
      </c>
      <c r="DG203" s="137">
        <f t="shared" si="182"/>
        <v>0</v>
      </c>
      <c r="DH203" s="137">
        <f t="shared" si="183"/>
        <v>0</v>
      </c>
      <c r="DI203" s="137">
        <f t="shared" si="184"/>
        <v>0</v>
      </c>
      <c r="DJ203" s="137">
        <f t="shared" si="185"/>
        <v>0</v>
      </c>
      <c r="DK203" s="137">
        <f t="shared" si="186"/>
        <v>0</v>
      </c>
      <c r="DL203" s="137">
        <f t="shared" si="187"/>
        <v>0</v>
      </c>
      <c r="DM203" s="137">
        <f t="shared" si="188"/>
        <v>0</v>
      </c>
      <c r="DN203" s="137"/>
      <c r="DO203" s="137">
        <f t="shared" si="189"/>
        <v>0</v>
      </c>
      <c r="DP203" s="137">
        <f t="shared" si="190"/>
        <v>0</v>
      </c>
      <c r="DQ203" s="32"/>
      <c r="DR203" s="64">
        <f t="shared" si="153"/>
        <v>390</v>
      </c>
      <c r="DS203" s="137">
        <f t="shared" si="173"/>
        <v>0</v>
      </c>
      <c r="DT203" s="137">
        <f t="shared" si="174"/>
        <v>0</v>
      </c>
      <c r="DU203" s="137">
        <f t="shared" si="175"/>
        <v>0</v>
      </c>
      <c r="DV203" s="137">
        <f t="shared" si="176"/>
        <v>0</v>
      </c>
      <c r="DW203" s="137">
        <f t="shared" si="177"/>
        <v>0</v>
      </c>
      <c r="DX203" s="137">
        <f t="shared" si="178"/>
        <v>0</v>
      </c>
      <c r="DY203" s="137">
        <f t="shared" si="179"/>
        <v>0</v>
      </c>
      <c r="DZ203" s="137"/>
      <c r="EA203" s="137">
        <f t="shared" si="180"/>
        <v>0</v>
      </c>
      <c r="EB203" s="137">
        <f t="shared" si="181"/>
        <v>0</v>
      </c>
      <c r="ED203" s="64"/>
      <c r="EE203" s="137">
        <f>FC203 * EQ203</f>
        <v>0</v>
      </c>
      <c r="EF203" s="137">
        <f>FD203 * ER203</f>
        <v>0</v>
      </c>
      <c r="EG203" s="137">
        <f>FE203 * ES203</f>
        <v>0</v>
      </c>
      <c r="EH203" s="137">
        <f>FF203 * ET203</f>
        <v>0</v>
      </c>
      <c r="EI203" s="137">
        <f>FG203 * EU203</f>
        <v>0</v>
      </c>
      <c r="EJ203" s="137">
        <f>FH203 * EV203</f>
        <v>0</v>
      </c>
      <c r="EK203" s="137">
        <f>FI203 * EW203</f>
        <v>0</v>
      </c>
      <c r="EL203" s="137"/>
      <c r="EM203" s="137">
        <f>FJ203 * EY203</f>
        <v>0</v>
      </c>
      <c r="EN203" s="137">
        <f>FK203 * EZ203</f>
        <v>0</v>
      </c>
      <c r="EP203" s="64">
        <f t="shared" si="155"/>
        <v>390</v>
      </c>
      <c r="EQ203" s="131">
        <f>IFERROR('TLF GC - r0'!CQ203 / 'TLF GC - r0'!CP203, EQ204)</f>
        <v>0</v>
      </c>
      <c r="ER203" s="131">
        <f>IFERROR('TLF GC - r0'!CS203 / 'TLF GC - r0'!CR203, ER204)</f>
        <v>0</v>
      </c>
      <c r="ES203" s="131">
        <f>IFERROR('TLF GC - r0'!CU203 / 'TLF GC - r0'!CT203, ES204)</f>
        <v>0</v>
      </c>
      <c r="ET203" s="131">
        <f>IFERROR('TLF GC - r0'!CW203 / 'TLF GC - r0'!CV203, ET204)</f>
        <v>0</v>
      </c>
      <c r="EU203" s="131">
        <f>IFERROR('TLF GC - r0'!CY203 / 'TLF GC - r0'!CX203, EU204)</f>
        <v>0</v>
      </c>
      <c r="EV203" s="131">
        <f>IFERROR('TLF GC - r0'!DA203 / 'TLF GC - r0'!CZ203, EV204)</f>
        <v>0</v>
      </c>
      <c r="EW203" s="131">
        <f>IFERROR('TLF GC - r0'!DC203 / 'TLF GC - r0'!DB203, EW204)</f>
        <v>0</v>
      </c>
      <c r="EX203" s="131"/>
      <c r="EY203" s="131">
        <f>IFERROR('TLF GC - r0'!DE203 / 'TLF GC - r0'!DD203, EY204)</f>
        <v>0</v>
      </c>
      <c r="EZ203" s="131">
        <f>IFERROR('TLF GC - r0'!DG203 / 'TLF GC - r0'!DF203, EZ204)</f>
        <v>0</v>
      </c>
      <c r="FB203" s="132">
        <f>'FF - r0'!A203</f>
        <v>390</v>
      </c>
      <c r="FC203" s="130">
        <f>'FF - r0'!B203</f>
        <v>0</v>
      </c>
      <c r="FD203" s="130">
        <f>'FF - r0'!C203</f>
        <v>0</v>
      </c>
      <c r="FE203" s="130">
        <f>'FF - r0'!D203</f>
        <v>0</v>
      </c>
      <c r="FF203" s="130">
        <f>'FF - r0'!E203</f>
        <v>0</v>
      </c>
      <c r="FG203" s="130">
        <f>'FF - r0'!F203</f>
        <v>0</v>
      </c>
      <c r="FH203" s="130">
        <f>'FF - r0'!G203</f>
        <v>0</v>
      </c>
      <c r="FI203" s="130">
        <f>'FF - r0'!H203</f>
        <v>0</v>
      </c>
      <c r="FJ203" s="130">
        <f>'FF - r0'!I203</f>
        <v>0</v>
      </c>
      <c r="FK203" s="130">
        <f>'FF - r0'!J203</f>
        <v>0</v>
      </c>
      <c r="FL203" s="130">
        <f>'FF - r0'!K203</f>
        <v>0</v>
      </c>
    </row>
    <row r="204" spans="76:168" x14ac:dyDescent="0.45">
      <c r="BX204" s="64">
        <f>$FB204</f>
        <v>392</v>
      </c>
      <c r="BY204" s="122">
        <f>B204</f>
        <v>0</v>
      </c>
      <c r="BZ204" s="122">
        <f t="shared" si="159"/>
        <v>0</v>
      </c>
      <c r="CA204" s="122">
        <f t="shared" si="160"/>
        <v>0</v>
      </c>
      <c r="CB204" s="129">
        <f>C204</f>
        <v>0</v>
      </c>
      <c r="CC204" s="122">
        <f t="shared" si="161"/>
        <v>0</v>
      </c>
      <c r="CD204" s="122">
        <f t="shared" si="162"/>
        <v>0</v>
      </c>
      <c r="CE204" s="129">
        <f>D204</f>
        <v>0</v>
      </c>
      <c r="CF204" s="122">
        <f t="shared" si="163"/>
        <v>0</v>
      </c>
      <c r="CG204" s="122">
        <f t="shared" si="164"/>
        <v>0</v>
      </c>
      <c r="CH204" s="129">
        <f>E204</f>
        <v>0</v>
      </c>
      <c r="CI204" s="122">
        <f t="shared" si="165"/>
        <v>0</v>
      </c>
      <c r="CJ204" s="122">
        <f t="shared" si="166"/>
        <v>0</v>
      </c>
      <c r="CK204" s="129">
        <f>F204</f>
        <v>0</v>
      </c>
      <c r="CL204" s="122">
        <f t="shared" si="167"/>
        <v>0</v>
      </c>
      <c r="CM204" s="122">
        <f t="shared" si="168"/>
        <v>0</v>
      </c>
      <c r="CN204" s="129">
        <f>G204</f>
        <v>0</v>
      </c>
      <c r="CO204" s="122">
        <f t="shared" si="169"/>
        <v>0</v>
      </c>
      <c r="CP204" s="122">
        <f t="shared" si="170"/>
        <v>0</v>
      </c>
      <c r="CQ204" s="129">
        <f>H204</f>
        <v>0</v>
      </c>
      <c r="CR204" s="122">
        <f t="shared" si="171"/>
        <v>0</v>
      </c>
      <c r="CS204" s="122">
        <f t="shared" si="172"/>
        <v>0</v>
      </c>
      <c r="CT204" s="141">
        <f>J204</f>
        <v>0</v>
      </c>
      <c r="CU204" s="122">
        <f t="shared" si="191"/>
        <v>0</v>
      </c>
      <c r="CV204" s="122">
        <f t="shared" si="192"/>
        <v>0</v>
      </c>
      <c r="CW204" s="141">
        <f>K204</f>
        <v>0</v>
      </c>
      <c r="CX204" s="122">
        <f>B204</f>
        <v>0</v>
      </c>
      <c r="CY204" s="122">
        <f t="shared" si="193"/>
        <v>0</v>
      </c>
      <c r="DF204" s="64">
        <f t="shared" si="143"/>
        <v>392</v>
      </c>
      <c r="DG204" s="137">
        <f t="shared" si="182"/>
        <v>0</v>
      </c>
      <c r="DH204" s="137">
        <f t="shared" si="183"/>
        <v>0</v>
      </c>
      <c r="DI204" s="137">
        <f t="shared" si="184"/>
        <v>0</v>
      </c>
      <c r="DJ204" s="137">
        <f t="shared" si="185"/>
        <v>0</v>
      </c>
      <c r="DK204" s="137">
        <f t="shared" si="186"/>
        <v>0</v>
      </c>
      <c r="DL204" s="137">
        <f t="shared" si="187"/>
        <v>0</v>
      </c>
      <c r="DM204" s="137">
        <f t="shared" si="188"/>
        <v>0</v>
      </c>
      <c r="DN204" s="137"/>
      <c r="DO204" s="137">
        <f t="shared" si="189"/>
        <v>0</v>
      </c>
      <c r="DP204" s="137">
        <f t="shared" si="190"/>
        <v>0</v>
      </c>
      <c r="DQ204" s="32"/>
      <c r="DR204" s="64">
        <f t="shared" si="153"/>
        <v>392</v>
      </c>
      <c r="DS204" s="137">
        <f t="shared" si="173"/>
        <v>0</v>
      </c>
      <c r="DT204" s="137">
        <f t="shared" si="174"/>
        <v>0</v>
      </c>
      <c r="DU204" s="137">
        <f t="shared" si="175"/>
        <v>0</v>
      </c>
      <c r="DV204" s="137">
        <f t="shared" si="176"/>
        <v>0</v>
      </c>
      <c r="DW204" s="137">
        <f t="shared" si="177"/>
        <v>0</v>
      </c>
      <c r="DX204" s="137">
        <f t="shared" si="178"/>
        <v>0</v>
      </c>
      <c r="DY204" s="137">
        <f t="shared" si="179"/>
        <v>0</v>
      </c>
      <c r="DZ204" s="137"/>
      <c r="EA204" s="137">
        <f t="shared" si="180"/>
        <v>0</v>
      </c>
      <c r="EB204" s="137">
        <f t="shared" si="181"/>
        <v>0</v>
      </c>
      <c r="ED204" s="64"/>
      <c r="EE204" s="137">
        <f>FC204 * EQ204</f>
        <v>0</v>
      </c>
      <c r="EF204" s="137">
        <f>FD204 * ER204</f>
        <v>0</v>
      </c>
      <c r="EG204" s="137">
        <f>FE204 * ES204</f>
        <v>0</v>
      </c>
      <c r="EH204" s="137">
        <f>FF204 * ET204</f>
        <v>0</v>
      </c>
      <c r="EI204" s="137">
        <f>FG204 * EU204</f>
        <v>0</v>
      </c>
      <c r="EJ204" s="137">
        <f>FH204 * EV204</f>
        <v>0</v>
      </c>
      <c r="EK204" s="137">
        <f>FI204 * EW204</f>
        <v>0</v>
      </c>
      <c r="EL204" s="137"/>
      <c r="EM204" s="137">
        <f>FJ204 * EY204</f>
        <v>0</v>
      </c>
      <c r="EN204" s="137">
        <f>FK204 * EZ204</f>
        <v>0</v>
      </c>
      <c r="EP204" s="64">
        <f t="shared" si="155"/>
        <v>392</v>
      </c>
      <c r="EQ204" s="131">
        <f>IFERROR('TLF GC - r0'!CQ204 / 'TLF GC - r0'!CP204, EQ205)</f>
        <v>0</v>
      </c>
      <c r="ER204" s="131">
        <f>IFERROR('TLF GC - r0'!CS204 / 'TLF GC - r0'!CR204, ER205)</f>
        <v>0</v>
      </c>
      <c r="ES204" s="131">
        <f>IFERROR('TLF GC - r0'!CU204 / 'TLF GC - r0'!CT204, ES205)</f>
        <v>0</v>
      </c>
      <c r="ET204" s="131">
        <f>IFERROR('TLF GC - r0'!CW204 / 'TLF GC - r0'!CV204, ET205)</f>
        <v>0</v>
      </c>
      <c r="EU204" s="131">
        <f>IFERROR('TLF GC - r0'!CY204 / 'TLF GC - r0'!CX204, EU205)</f>
        <v>0</v>
      </c>
      <c r="EV204" s="131">
        <f>IFERROR('TLF GC - r0'!DA204 / 'TLF GC - r0'!CZ204, EV205)</f>
        <v>0</v>
      </c>
      <c r="EW204" s="131">
        <f>IFERROR('TLF GC - r0'!DC204 / 'TLF GC - r0'!DB204, EW205)</f>
        <v>0</v>
      </c>
      <c r="EX204" s="131"/>
      <c r="EY204" s="131">
        <f>IFERROR('TLF GC - r0'!DE204 / 'TLF GC - r0'!DD204, EY205)</f>
        <v>0</v>
      </c>
      <c r="EZ204" s="131">
        <f>IFERROR('TLF GC - r0'!DG204 / 'TLF GC - r0'!DF204, EZ205)</f>
        <v>0</v>
      </c>
      <c r="FB204" s="132">
        <f>'FF - r0'!A204</f>
        <v>392</v>
      </c>
      <c r="FC204" s="130">
        <f>'FF - r0'!B204</f>
        <v>0</v>
      </c>
      <c r="FD204" s="130">
        <f>'FF - r0'!C204</f>
        <v>0</v>
      </c>
      <c r="FE204" s="130">
        <f>'FF - r0'!D204</f>
        <v>0</v>
      </c>
      <c r="FF204" s="130">
        <f>'FF - r0'!E204</f>
        <v>0</v>
      </c>
      <c r="FG204" s="130">
        <f>'FF - r0'!F204</f>
        <v>0</v>
      </c>
      <c r="FH204" s="130">
        <f>'FF - r0'!G204</f>
        <v>0</v>
      </c>
      <c r="FI204" s="130">
        <f>'FF - r0'!H204</f>
        <v>0</v>
      </c>
      <c r="FJ204" s="130">
        <f>'FF - r0'!I204</f>
        <v>0</v>
      </c>
      <c r="FK204" s="130">
        <f>'FF - r0'!J204</f>
        <v>0</v>
      </c>
      <c r="FL204" s="130">
        <f>'FF - r0'!K204</f>
        <v>0</v>
      </c>
    </row>
    <row r="205" spans="76:168" x14ac:dyDescent="0.45">
      <c r="BX205" s="64">
        <f>$FB205</f>
        <v>394</v>
      </c>
      <c r="BY205" s="122">
        <f>B205</f>
        <v>0</v>
      </c>
      <c r="BZ205" s="122">
        <f t="shared" si="159"/>
        <v>0</v>
      </c>
      <c r="CA205" s="122">
        <f t="shared" si="160"/>
        <v>0</v>
      </c>
      <c r="CB205" s="129">
        <f>C205</f>
        <v>0</v>
      </c>
      <c r="CC205" s="122">
        <f t="shared" si="161"/>
        <v>0</v>
      </c>
      <c r="CD205" s="122">
        <f t="shared" si="162"/>
        <v>0</v>
      </c>
      <c r="CE205" s="129">
        <f>D205</f>
        <v>0</v>
      </c>
      <c r="CF205" s="122">
        <f t="shared" si="163"/>
        <v>0</v>
      </c>
      <c r="CG205" s="122">
        <f t="shared" si="164"/>
        <v>0</v>
      </c>
      <c r="CH205" s="129">
        <f>E205</f>
        <v>0</v>
      </c>
      <c r="CI205" s="122">
        <f t="shared" si="165"/>
        <v>0</v>
      </c>
      <c r="CJ205" s="122">
        <f t="shared" si="166"/>
        <v>0</v>
      </c>
      <c r="CK205" s="129">
        <f>F205</f>
        <v>0</v>
      </c>
      <c r="CL205" s="122">
        <f t="shared" si="167"/>
        <v>0</v>
      </c>
      <c r="CM205" s="122">
        <f t="shared" si="168"/>
        <v>0</v>
      </c>
      <c r="CN205" s="129">
        <f>G205</f>
        <v>0</v>
      </c>
      <c r="CO205" s="122">
        <f t="shared" si="169"/>
        <v>0</v>
      </c>
      <c r="CP205" s="122">
        <f t="shared" si="170"/>
        <v>0</v>
      </c>
      <c r="CQ205" s="129">
        <f>H205</f>
        <v>0</v>
      </c>
      <c r="CR205" s="122">
        <f t="shared" si="171"/>
        <v>0</v>
      </c>
      <c r="CS205" s="122">
        <f t="shared" si="172"/>
        <v>0</v>
      </c>
      <c r="CT205" s="141">
        <f>J205</f>
        <v>0</v>
      </c>
      <c r="CU205" s="122">
        <f t="shared" si="191"/>
        <v>0</v>
      </c>
      <c r="CV205" s="122">
        <f t="shared" si="192"/>
        <v>0</v>
      </c>
      <c r="CW205" s="141">
        <f>K205</f>
        <v>0</v>
      </c>
      <c r="CX205" s="122">
        <f>B205</f>
        <v>0</v>
      </c>
      <c r="CY205" s="122">
        <f t="shared" si="193"/>
        <v>0</v>
      </c>
      <c r="DF205" s="64">
        <f t="shared" si="143"/>
        <v>394</v>
      </c>
      <c r="DG205" s="137">
        <f t="shared" si="182"/>
        <v>0</v>
      </c>
      <c r="DH205" s="137">
        <f t="shared" si="183"/>
        <v>0</v>
      </c>
      <c r="DI205" s="137">
        <f t="shared" si="184"/>
        <v>0</v>
      </c>
      <c r="DJ205" s="137">
        <f t="shared" si="185"/>
        <v>0</v>
      </c>
      <c r="DK205" s="137">
        <f t="shared" si="186"/>
        <v>0</v>
      </c>
      <c r="DL205" s="137">
        <f t="shared" si="187"/>
        <v>0</v>
      </c>
      <c r="DM205" s="137">
        <f t="shared" si="188"/>
        <v>0</v>
      </c>
      <c r="DN205" s="137"/>
      <c r="DO205" s="137">
        <f t="shared" si="189"/>
        <v>0</v>
      </c>
      <c r="DP205" s="137">
        <f t="shared" si="190"/>
        <v>0</v>
      </c>
      <c r="DQ205" s="32"/>
      <c r="DR205" s="64">
        <f t="shared" si="153"/>
        <v>394</v>
      </c>
      <c r="DS205" s="137">
        <f t="shared" si="173"/>
        <v>0</v>
      </c>
      <c r="DT205" s="137">
        <f t="shared" si="174"/>
        <v>0</v>
      </c>
      <c r="DU205" s="137">
        <f t="shared" si="175"/>
        <v>0</v>
      </c>
      <c r="DV205" s="137">
        <f t="shared" si="176"/>
        <v>0</v>
      </c>
      <c r="DW205" s="137">
        <f t="shared" si="177"/>
        <v>0</v>
      </c>
      <c r="DX205" s="137">
        <f t="shared" si="178"/>
        <v>0</v>
      </c>
      <c r="DY205" s="137">
        <f t="shared" si="179"/>
        <v>0</v>
      </c>
      <c r="DZ205" s="137"/>
      <c r="EA205" s="137">
        <f t="shared" si="180"/>
        <v>0</v>
      </c>
      <c r="EB205" s="137">
        <f t="shared" si="181"/>
        <v>0</v>
      </c>
      <c r="ED205" s="64"/>
      <c r="EE205" s="137">
        <f>FC205 * EQ205</f>
        <v>0</v>
      </c>
      <c r="EF205" s="137">
        <f>FD205 * ER205</f>
        <v>0</v>
      </c>
      <c r="EG205" s="137">
        <f>FE205 * ES205</f>
        <v>0</v>
      </c>
      <c r="EH205" s="137">
        <f>FF205 * ET205</f>
        <v>0</v>
      </c>
      <c r="EI205" s="137">
        <f>FG205 * EU205</f>
        <v>0</v>
      </c>
      <c r="EJ205" s="137">
        <f>FH205 * EV205</f>
        <v>0</v>
      </c>
      <c r="EK205" s="137">
        <f>FI205 * EW205</f>
        <v>0</v>
      </c>
      <c r="EL205" s="137"/>
      <c r="EM205" s="137">
        <f>FJ205 * EY205</f>
        <v>0</v>
      </c>
      <c r="EN205" s="137">
        <f>FK205 * EZ205</f>
        <v>0</v>
      </c>
      <c r="EP205" s="64">
        <f t="shared" si="155"/>
        <v>394</v>
      </c>
      <c r="EQ205" s="131">
        <f>IFERROR('TLF GC - r0'!CQ205 / 'TLF GC - r0'!CP205, EQ206)</f>
        <v>0</v>
      </c>
      <c r="ER205" s="131">
        <f>IFERROR('TLF GC - r0'!CS205 / 'TLF GC - r0'!CR205, ER206)</f>
        <v>0</v>
      </c>
      <c r="ES205" s="131">
        <f>IFERROR('TLF GC - r0'!CU205 / 'TLF GC - r0'!CT205, ES206)</f>
        <v>0</v>
      </c>
      <c r="ET205" s="131">
        <f>IFERROR('TLF GC - r0'!CW205 / 'TLF GC - r0'!CV205, ET206)</f>
        <v>0</v>
      </c>
      <c r="EU205" s="131">
        <f>IFERROR('TLF GC - r0'!CY205 / 'TLF GC - r0'!CX205, EU206)</f>
        <v>0</v>
      </c>
      <c r="EV205" s="131">
        <f>IFERROR('TLF GC - r0'!DA205 / 'TLF GC - r0'!CZ205, EV206)</f>
        <v>0</v>
      </c>
      <c r="EW205" s="131">
        <f>IFERROR('TLF GC - r0'!DC205 / 'TLF GC - r0'!DB205, EW206)</f>
        <v>0</v>
      </c>
      <c r="EX205" s="131"/>
      <c r="EY205" s="131">
        <f>IFERROR('TLF GC - r0'!DE205 / 'TLF GC - r0'!DD205, EY206)</f>
        <v>0</v>
      </c>
      <c r="EZ205" s="131">
        <f>IFERROR('TLF GC - r0'!DG205 / 'TLF GC - r0'!DF205, EZ206)</f>
        <v>0</v>
      </c>
      <c r="FB205" s="132">
        <f>'FF - r0'!A205</f>
        <v>394</v>
      </c>
      <c r="FC205" s="130">
        <f>'FF - r0'!B205</f>
        <v>0</v>
      </c>
      <c r="FD205" s="130">
        <f>'FF - r0'!C205</f>
        <v>0</v>
      </c>
      <c r="FE205" s="130">
        <f>'FF - r0'!D205</f>
        <v>0</v>
      </c>
      <c r="FF205" s="130">
        <f>'FF - r0'!E205</f>
        <v>0</v>
      </c>
      <c r="FG205" s="130">
        <f>'FF - r0'!F205</f>
        <v>0</v>
      </c>
      <c r="FH205" s="130">
        <f>'FF - r0'!G205</f>
        <v>0</v>
      </c>
      <c r="FI205" s="130">
        <f>'FF - r0'!H205</f>
        <v>0</v>
      </c>
      <c r="FJ205" s="130">
        <f>'FF - r0'!I205</f>
        <v>0</v>
      </c>
      <c r="FK205" s="130">
        <f>'FF - r0'!J205</f>
        <v>0</v>
      </c>
      <c r="FL205" s="130">
        <f>'FF - r0'!K205</f>
        <v>0</v>
      </c>
    </row>
    <row r="206" spans="76:168" x14ac:dyDescent="0.45">
      <c r="BX206" s="64">
        <f>$FB206</f>
        <v>396</v>
      </c>
      <c r="BY206" s="122">
        <f>B206</f>
        <v>0</v>
      </c>
      <c r="BZ206" s="122">
        <f t="shared" si="159"/>
        <v>0</v>
      </c>
      <c r="CA206" s="122">
        <f t="shared" si="160"/>
        <v>0</v>
      </c>
      <c r="CB206" s="129">
        <f>C206</f>
        <v>0</v>
      </c>
      <c r="CC206" s="122">
        <f t="shared" si="161"/>
        <v>0</v>
      </c>
      <c r="CD206" s="122">
        <f t="shared" si="162"/>
        <v>0</v>
      </c>
      <c r="CE206" s="129">
        <f>D206</f>
        <v>0</v>
      </c>
      <c r="CF206" s="122">
        <f t="shared" si="163"/>
        <v>0</v>
      </c>
      <c r="CG206" s="122">
        <f t="shared" si="164"/>
        <v>0</v>
      </c>
      <c r="CH206" s="129">
        <f>E206</f>
        <v>0</v>
      </c>
      <c r="CI206" s="122">
        <f t="shared" si="165"/>
        <v>0</v>
      </c>
      <c r="CJ206" s="122">
        <f t="shared" si="166"/>
        <v>0</v>
      </c>
      <c r="CK206" s="129">
        <f>F206</f>
        <v>0</v>
      </c>
      <c r="CL206" s="122">
        <f t="shared" si="167"/>
        <v>0</v>
      </c>
      <c r="CM206" s="122">
        <f t="shared" si="168"/>
        <v>0</v>
      </c>
      <c r="CN206" s="129">
        <f>G206</f>
        <v>0</v>
      </c>
      <c r="CO206" s="122">
        <f t="shared" si="169"/>
        <v>0</v>
      </c>
      <c r="CP206" s="122">
        <f t="shared" si="170"/>
        <v>0</v>
      </c>
      <c r="CQ206" s="129">
        <f>H206</f>
        <v>0</v>
      </c>
      <c r="CR206" s="122">
        <f t="shared" si="171"/>
        <v>0</v>
      </c>
      <c r="CS206" s="122">
        <f t="shared" si="172"/>
        <v>0</v>
      </c>
      <c r="CT206" s="141">
        <f>J206</f>
        <v>0</v>
      </c>
      <c r="CU206" s="122">
        <f t="shared" si="191"/>
        <v>0</v>
      </c>
      <c r="CV206" s="122">
        <f t="shared" si="192"/>
        <v>0</v>
      </c>
      <c r="CW206" s="141">
        <f>K206</f>
        <v>0</v>
      </c>
      <c r="CX206" s="122">
        <f>B206</f>
        <v>0</v>
      </c>
      <c r="CY206" s="122">
        <f t="shared" si="193"/>
        <v>0</v>
      </c>
      <c r="DF206" s="64">
        <f t="shared" si="143"/>
        <v>396</v>
      </c>
      <c r="DG206" s="137">
        <f t="shared" si="182"/>
        <v>0</v>
      </c>
      <c r="DH206" s="137">
        <f t="shared" si="183"/>
        <v>0</v>
      </c>
      <c r="DI206" s="137">
        <f t="shared" si="184"/>
        <v>0</v>
      </c>
      <c r="DJ206" s="137">
        <f t="shared" si="185"/>
        <v>0</v>
      </c>
      <c r="DK206" s="137">
        <f t="shared" si="186"/>
        <v>0</v>
      </c>
      <c r="DL206" s="137">
        <f t="shared" si="187"/>
        <v>0</v>
      </c>
      <c r="DM206" s="137">
        <f t="shared" si="188"/>
        <v>0</v>
      </c>
      <c r="DN206" s="137"/>
      <c r="DO206" s="137">
        <f t="shared" si="189"/>
        <v>0</v>
      </c>
      <c r="DP206" s="137">
        <f t="shared" si="190"/>
        <v>0</v>
      </c>
      <c r="DQ206" s="32"/>
      <c r="DR206" s="64">
        <f t="shared" si="153"/>
        <v>396</v>
      </c>
      <c r="DS206" s="137">
        <f t="shared" si="173"/>
        <v>0</v>
      </c>
      <c r="DT206" s="137">
        <f t="shared" si="174"/>
        <v>0</v>
      </c>
      <c r="DU206" s="137">
        <f t="shared" si="175"/>
        <v>0</v>
      </c>
      <c r="DV206" s="137">
        <f t="shared" si="176"/>
        <v>0</v>
      </c>
      <c r="DW206" s="137">
        <f t="shared" si="177"/>
        <v>0</v>
      </c>
      <c r="DX206" s="137">
        <f t="shared" si="178"/>
        <v>0</v>
      </c>
      <c r="DY206" s="137">
        <f t="shared" si="179"/>
        <v>0</v>
      </c>
      <c r="DZ206" s="137"/>
      <c r="EA206" s="137">
        <f t="shared" si="180"/>
        <v>0</v>
      </c>
      <c r="EB206" s="137">
        <f t="shared" si="181"/>
        <v>0</v>
      </c>
      <c r="ED206" s="64"/>
      <c r="EE206" s="137">
        <f>FC206 * EQ206</f>
        <v>0</v>
      </c>
      <c r="EF206" s="137">
        <f>FD206 * ER206</f>
        <v>0</v>
      </c>
      <c r="EG206" s="137">
        <f>FE206 * ES206</f>
        <v>0</v>
      </c>
      <c r="EH206" s="137">
        <f>FF206 * ET206</f>
        <v>0</v>
      </c>
      <c r="EI206" s="137">
        <f>FG206 * EU206</f>
        <v>0</v>
      </c>
      <c r="EJ206" s="137">
        <f>FH206 * EV206</f>
        <v>0</v>
      </c>
      <c r="EK206" s="137">
        <f>FI206 * EW206</f>
        <v>0</v>
      </c>
      <c r="EL206" s="137"/>
      <c r="EM206" s="137">
        <f>FJ206 * EY206</f>
        <v>0</v>
      </c>
      <c r="EN206" s="137">
        <f>FK206 * EZ206</f>
        <v>0</v>
      </c>
      <c r="EP206" s="64">
        <f t="shared" si="155"/>
        <v>396</v>
      </c>
      <c r="EQ206" s="131">
        <f>IFERROR('TLF GC - r0'!CQ206 / 'TLF GC - r0'!CP206, EQ207)</f>
        <v>0</v>
      </c>
      <c r="ER206" s="131">
        <f>IFERROR('TLF GC - r0'!CS206 / 'TLF GC - r0'!CR206, ER207)</f>
        <v>0</v>
      </c>
      <c r="ES206" s="131">
        <f>IFERROR('TLF GC - r0'!CU206 / 'TLF GC - r0'!CT206, ES207)</f>
        <v>0</v>
      </c>
      <c r="ET206" s="131">
        <f>IFERROR('TLF GC - r0'!CW206 / 'TLF GC - r0'!CV206, ET207)</f>
        <v>0</v>
      </c>
      <c r="EU206" s="131">
        <f>IFERROR('TLF GC - r0'!CY206 / 'TLF GC - r0'!CX206, EU207)</f>
        <v>0</v>
      </c>
      <c r="EV206" s="131">
        <f>IFERROR('TLF GC - r0'!DA206 / 'TLF GC - r0'!CZ206, EV207)</f>
        <v>0</v>
      </c>
      <c r="EW206" s="131">
        <f>IFERROR('TLF GC - r0'!DC206 / 'TLF GC - r0'!DB206, EW207)</f>
        <v>0</v>
      </c>
      <c r="EX206" s="131"/>
      <c r="EY206" s="131">
        <f>IFERROR('TLF GC - r0'!DE206 / 'TLF GC - r0'!DD206, EY207)</f>
        <v>0</v>
      </c>
      <c r="EZ206" s="131">
        <f>IFERROR('TLF GC - r0'!DG206 / 'TLF GC - r0'!DF206, EZ207)</f>
        <v>0</v>
      </c>
      <c r="FB206" s="132">
        <f>'FF - r0'!A206</f>
        <v>396</v>
      </c>
      <c r="FC206" s="130">
        <f>'FF - r0'!B206</f>
        <v>0</v>
      </c>
      <c r="FD206" s="130">
        <f>'FF - r0'!C206</f>
        <v>0</v>
      </c>
      <c r="FE206" s="130">
        <f>'FF - r0'!D206</f>
        <v>0</v>
      </c>
      <c r="FF206" s="130">
        <f>'FF - r0'!E206</f>
        <v>0</v>
      </c>
      <c r="FG206" s="130">
        <f>'FF - r0'!F206</f>
        <v>0</v>
      </c>
      <c r="FH206" s="130">
        <f>'FF - r0'!G206</f>
        <v>0</v>
      </c>
      <c r="FI206" s="130">
        <f>'FF - r0'!H206</f>
        <v>0</v>
      </c>
      <c r="FJ206" s="130">
        <f>'FF - r0'!I206</f>
        <v>0</v>
      </c>
      <c r="FK206" s="130">
        <f>'FF - r0'!J206</f>
        <v>0</v>
      </c>
      <c r="FL206" s="130">
        <f>'FF - r0'!K206</f>
        <v>0</v>
      </c>
    </row>
    <row r="207" spans="76:168" x14ac:dyDescent="0.45">
      <c r="BX207" s="64">
        <f>$FB207</f>
        <v>398</v>
      </c>
      <c r="BY207" s="122">
        <f>B207</f>
        <v>0</v>
      </c>
      <c r="BZ207" s="122">
        <f t="shared" si="159"/>
        <v>0</v>
      </c>
      <c r="CA207" s="122">
        <f t="shared" si="160"/>
        <v>0</v>
      </c>
      <c r="CB207" s="129">
        <f>C207</f>
        <v>0</v>
      </c>
      <c r="CC207" s="122">
        <f t="shared" si="161"/>
        <v>0</v>
      </c>
      <c r="CD207" s="122">
        <f t="shared" si="162"/>
        <v>0</v>
      </c>
      <c r="CE207" s="129">
        <f>D207</f>
        <v>0</v>
      </c>
      <c r="CF207" s="122">
        <f t="shared" si="163"/>
        <v>0</v>
      </c>
      <c r="CG207" s="122">
        <f t="shared" si="164"/>
        <v>0</v>
      </c>
      <c r="CH207" s="129">
        <f>E207</f>
        <v>0</v>
      </c>
      <c r="CI207" s="122">
        <f t="shared" si="165"/>
        <v>0</v>
      </c>
      <c r="CJ207" s="122">
        <f t="shared" si="166"/>
        <v>0</v>
      </c>
      <c r="CK207" s="129">
        <f>F207</f>
        <v>0</v>
      </c>
      <c r="CL207" s="122">
        <f t="shared" si="167"/>
        <v>0</v>
      </c>
      <c r="CM207" s="122">
        <f t="shared" si="168"/>
        <v>0</v>
      </c>
      <c r="CN207" s="129">
        <f>G207</f>
        <v>0</v>
      </c>
      <c r="CO207" s="122">
        <f t="shared" si="169"/>
        <v>0</v>
      </c>
      <c r="CP207" s="122">
        <f t="shared" si="170"/>
        <v>0</v>
      </c>
      <c r="CQ207" s="129">
        <f>H207</f>
        <v>0</v>
      </c>
      <c r="CR207" s="122">
        <f t="shared" si="171"/>
        <v>0</v>
      </c>
      <c r="CS207" s="122">
        <f t="shared" si="172"/>
        <v>0</v>
      </c>
      <c r="CT207" s="141">
        <f>J207</f>
        <v>0</v>
      </c>
      <c r="CU207" s="122">
        <f t="shared" si="191"/>
        <v>0</v>
      </c>
      <c r="CV207" s="122">
        <f t="shared" si="192"/>
        <v>0</v>
      </c>
      <c r="CW207" s="141">
        <f>K207</f>
        <v>0</v>
      </c>
      <c r="CX207" s="122">
        <f>B207</f>
        <v>0</v>
      </c>
      <c r="CY207" s="122">
        <f t="shared" si="193"/>
        <v>0</v>
      </c>
      <c r="DF207" s="64">
        <f t="shared" si="143"/>
        <v>398</v>
      </c>
      <c r="DG207" s="137">
        <f t="shared" si="182"/>
        <v>0</v>
      </c>
      <c r="DH207" s="137">
        <f t="shared" si="183"/>
        <v>0</v>
      </c>
      <c r="DI207" s="137">
        <f t="shared" si="184"/>
        <v>0</v>
      </c>
      <c r="DJ207" s="137">
        <f t="shared" si="185"/>
        <v>0</v>
      </c>
      <c r="DK207" s="137">
        <f t="shared" si="186"/>
        <v>0</v>
      </c>
      <c r="DL207" s="137">
        <f t="shared" si="187"/>
        <v>0</v>
      </c>
      <c r="DM207" s="137">
        <f t="shared" si="188"/>
        <v>0</v>
      </c>
      <c r="DN207" s="137"/>
      <c r="DO207" s="137">
        <f t="shared" si="189"/>
        <v>0</v>
      </c>
      <c r="DP207" s="137">
        <f t="shared" si="190"/>
        <v>0</v>
      </c>
      <c r="DQ207" s="32"/>
      <c r="DR207" s="64">
        <f t="shared" si="153"/>
        <v>398</v>
      </c>
      <c r="DS207" s="137">
        <f t="shared" si="173"/>
        <v>0</v>
      </c>
      <c r="DT207" s="137">
        <f t="shared" si="174"/>
        <v>0</v>
      </c>
      <c r="DU207" s="137">
        <f t="shared" si="175"/>
        <v>0</v>
      </c>
      <c r="DV207" s="137">
        <f t="shared" si="176"/>
        <v>0</v>
      </c>
      <c r="DW207" s="137">
        <f t="shared" si="177"/>
        <v>0</v>
      </c>
      <c r="DX207" s="137">
        <f t="shared" si="178"/>
        <v>0</v>
      </c>
      <c r="DY207" s="137">
        <f t="shared" si="179"/>
        <v>0</v>
      </c>
      <c r="DZ207" s="137"/>
      <c r="EA207" s="137">
        <f t="shared" si="180"/>
        <v>0</v>
      </c>
      <c r="EB207" s="137">
        <f t="shared" si="181"/>
        <v>0</v>
      </c>
      <c r="ED207" s="64"/>
      <c r="EE207" s="137">
        <f>FC207 * EQ207</f>
        <v>0</v>
      </c>
      <c r="EF207" s="137">
        <f>FD207 * ER207</f>
        <v>0</v>
      </c>
      <c r="EG207" s="137">
        <f>FE207 * ES207</f>
        <v>0</v>
      </c>
      <c r="EH207" s="137">
        <f>FF207 * ET207</f>
        <v>0</v>
      </c>
      <c r="EI207" s="137">
        <f>FG207 * EU207</f>
        <v>0</v>
      </c>
      <c r="EJ207" s="137">
        <f>FH207 * EV207</f>
        <v>0</v>
      </c>
      <c r="EK207" s="137">
        <f>FI207 * EW207</f>
        <v>0</v>
      </c>
      <c r="EL207" s="137"/>
      <c r="EM207" s="137">
        <f>FJ207 * EY207</f>
        <v>0</v>
      </c>
      <c r="EN207" s="137">
        <f>FK207 * EZ207</f>
        <v>0</v>
      </c>
      <c r="EP207" s="64">
        <f t="shared" si="155"/>
        <v>398</v>
      </c>
      <c r="EQ207" s="131">
        <f>IFERROR('TLF GC - r0'!CQ207 / 'TLF GC - r0'!CP207, EQ208)</f>
        <v>0</v>
      </c>
      <c r="ER207" s="131">
        <f>IFERROR('TLF GC - r0'!CS207 / 'TLF GC - r0'!CR207, ER208)</f>
        <v>0</v>
      </c>
      <c r="ES207" s="131">
        <f>IFERROR('TLF GC - r0'!CU207 / 'TLF GC - r0'!CT207, ES208)</f>
        <v>0</v>
      </c>
      <c r="ET207" s="131">
        <f>IFERROR('TLF GC - r0'!CW207 / 'TLF GC - r0'!CV207, ET208)</f>
        <v>0</v>
      </c>
      <c r="EU207" s="131">
        <f>IFERROR('TLF GC - r0'!CY207 / 'TLF GC - r0'!CX207, EU208)</f>
        <v>0</v>
      </c>
      <c r="EV207" s="131">
        <f>IFERROR('TLF GC - r0'!DA207 / 'TLF GC - r0'!CZ207, EV208)</f>
        <v>0</v>
      </c>
      <c r="EW207" s="131">
        <f>IFERROR('TLF GC - r0'!DC207 / 'TLF GC - r0'!DB207, EW208)</f>
        <v>0</v>
      </c>
      <c r="EX207" s="131"/>
      <c r="EY207" s="131">
        <f>IFERROR('TLF GC - r0'!DE207 / 'TLF GC - r0'!DD207, EY208)</f>
        <v>0</v>
      </c>
      <c r="EZ207" s="131">
        <f>IFERROR('TLF GC - r0'!DG207 / 'TLF GC - r0'!DF207, EZ208)</f>
        <v>0</v>
      </c>
      <c r="FB207" s="132">
        <f>'FF - r0'!A207</f>
        <v>398</v>
      </c>
      <c r="FC207" s="130">
        <f>'FF - r0'!B207</f>
        <v>0</v>
      </c>
      <c r="FD207" s="130">
        <f>'FF - r0'!C207</f>
        <v>0</v>
      </c>
      <c r="FE207" s="130">
        <f>'FF - r0'!D207</f>
        <v>0</v>
      </c>
      <c r="FF207" s="130">
        <f>'FF - r0'!E207</f>
        <v>0</v>
      </c>
      <c r="FG207" s="130">
        <f>'FF - r0'!F207</f>
        <v>0</v>
      </c>
      <c r="FH207" s="130">
        <f>'FF - r0'!G207</f>
        <v>0</v>
      </c>
      <c r="FI207" s="130">
        <f>'FF - r0'!H207</f>
        <v>0</v>
      </c>
      <c r="FJ207" s="130">
        <f>'FF - r0'!I207</f>
        <v>0</v>
      </c>
      <c r="FK207" s="130">
        <f>'FF - r0'!J207</f>
        <v>0</v>
      </c>
      <c r="FL207" s="130">
        <f>'FF - r0'!K207</f>
        <v>0</v>
      </c>
    </row>
    <row r="208" spans="76:168" x14ac:dyDescent="0.45">
      <c r="BX208" s="64">
        <f>$FB208</f>
        <v>400</v>
      </c>
      <c r="BY208" s="122">
        <f>B158</f>
        <v>0</v>
      </c>
      <c r="BZ208" s="122">
        <f>DS208</f>
        <v>0</v>
      </c>
      <c r="CA208" s="122">
        <f>FC208</f>
        <v>0</v>
      </c>
      <c r="CB208" s="129">
        <f>C158</f>
        <v>0</v>
      </c>
      <c r="CC208" s="122">
        <f>DT208</f>
        <v>0</v>
      </c>
      <c r="CD208" s="122">
        <f>FD208</f>
        <v>0</v>
      </c>
      <c r="CE208" s="129">
        <f>D158</f>
        <v>0</v>
      </c>
      <c r="CF208" s="122">
        <f>DU208</f>
        <v>0</v>
      </c>
      <c r="CG208" s="122">
        <f>FE208</f>
        <v>0</v>
      </c>
      <c r="CH208" s="129">
        <f>E158</f>
        <v>0</v>
      </c>
      <c r="CI208" s="122">
        <f>DV208</f>
        <v>0</v>
      </c>
      <c r="CJ208" s="122">
        <f>FF208</f>
        <v>0</v>
      </c>
      <c r="CK208" s="129">
        <f>F158</f>
        <v>0</v>
      </c>
      <c r="CL208" s="122">
        <f>DW208</f>
        <v>0</v>
      </c>
      <c r="CM208" s="122">
        <f>FG208</f>
        <v>0</v>
      </c>
      <c r="CN208" s="129">
        <f>G158</f>
        <v>0</v>
      </c>
      <c r="CO208" s="122">
        <f>DX208</f>
        <v>0</v>
      </c>
      <c r="CP208" s="122">
        <f>FH208</f>
        <v>0</v>
      </c>
      <c r="CQ208" s="129">
        <f>H158</f>
        <v>0</v>
      </c>
      <c r="CR208" s="122">
        <f>DY208</f>
        <v>0</v>
      </c>
      <c r="CS208" s="122">
        <f>FI208</f>
        <v>0</v>
      </c>
      <c r="CT208" s="141">
        <f>J158</f>
        <v>400</v>
      </c>
      <c r="CU208" s="122">
        <f t="shared" si="191"/>
        <v>0</v>
      </c>
      <c r="CV208" s="122">
        <f t="shared" si="192"/>
        <v>0</v>
      </c>
      <c r="CW208" s="141">
        <f>K158</f>
        <v>0</v>
      </c>
      <c r="CX208" s="122">
        <f>B208</f>
        <v>0</v>
      </c>
      <c r="CY208" s="122">
        <f t="shared" si="193"/>
        <v>0</v>
      </c>
      <c r="DF208" s="64">
        <f t="shared" si="143"/>
        <v>400</v>
      </c>
      <c r="DG208" s="137">
        <f t="shared" si="182"/>
        <v>0</v>
      </c>
      <c r="DH208" s="137">
        <f t="shared" si="183"/>
        <v>0</v>
      </c>
      <c r="DI208" s="137">
        <f t="shared" si="184"/>
        <v>0</v>
      </c>
      <c r="DJ208" s="137">
        <f t="shared" si="185"/>
        <v>0</v>
      </c>
      <c r="DK208" s="137">
        <f t="shared" si="186"/>
        <v>0</v>
      </c>
      <c r="DL208" s="137">
        <f t="shared" si="187"/>
        <v>0</v>
      </c>
      <c r="DM208" s="137">
        <f t="shared" si="188"/>
        <v>0</v>
      </c>
      <c r="DN208" s="137"/>
      <c r="DO208" s="137">
        <f t="shared" si="189"/>
        <v>400</v>
      </c>
      <c r="DP208" s="137">
        <f t="shared" si="190"/>
        <v>0</v>
      </c>
      <c r="DQ208" s="32"/>
      <c r="DR208" s="64">
        <f t="shared" si="153"/>
        <v>400</v>
      </c>
      <c r="DS208" s="137">
        <f>ROUND(EE208 / EE$3, 7)</f>
        <v>0</v>
      </c>
      <c r="DT208" s="137">
        <f>ROUND(EF208 / EF$3, 7)</f>
        <v>0</v>
      </c>
      <c r="DU208" s="137">
        <f>ROUND(EG208 / EG$3, 7)</f>
        <v>0</v>
      </c>
      <c r="DV208" s="137">
        <f>ROUND(EH208 / EH$3, 7)</f>
        <v>0</v>
      </c>
      <c r="DW208" s="137">
        <f>ROUND(EI208 / EI$3, 7)</f>
        <v>0</v>
      </c>
      <c r="DX208" s="137">
        <f>ROUND(EJ208 / EJ$3, 7)</f>
        <v>0</v>
      </c>
      <c r="DY208" s="137">
        <f>ROUND(EK208 / EK$3, 7)</f>
        <v>0</v>
      </c>
      <c r="DZ208" s="137"/>
      <c r="EA208" s="137">
        <f>ROUND(EM208 / EM$3, 7)</f>
        <v>0</v>
      </c>
      <c r="EB208" s="137">
        <f>ROUND(EN208 / EN$3, 7)</f>
        <v>0</v>
      </c>
      <c r="ED208" s="64">
        <f t="shared" si="154"/>
        <v>400</v>
      </c>
      <c r="EE208" s="137">
        <f>FC208 * EQ208</f>
        <v>0</v>
      </c>
      <c r="EF208" s="137">
        <f>FD208 * ER208</f>
        <v>0</v>
      </c>
      <c r="EG208" s="137">
        <f>FE208 * ES208</f>
        <v>0</v>
      </c>
      <c r="EH208" s="137">
        <f>FF208 * ET208</f>
        <v>0</v>
      </c>
      <c r="EI208" s="137">
        <f>FG208 * EU208</f>
        <v>0</v>
      </c>
      <c r="EJ208" s="137">
        <f>FH208 * EV208</f>
        <v>0</v>
      </c>
      <c r="EK208" s="137">
        <f>FI208 * EW208</f>
        <v>0</v>
      </c>
      <c r="EL208" s="137"/>
      <c r="EM208" s="137">
        <f>FJ208 * EY208</f>
        <v>0</v>
      </c>
      <c r="EN208" s="137">
        <f>FK208 * EZ208</f>
        <v>0</v>
      </c>
      <c r="EP208" s="64">
        <f t="shared" si="155"/>
        <v>400</v>
      </c>
      <c r="EQ208" s="131">
        <f>IFERROR('TLF GC - r0'!CQ158 / 'TLF GC - r0'!CP158, EQ209)</f>
        <v>0</v>
      </c>
      <c r="ER208" s="131">
        <f>IFERROR('TLF GC - r0'!CS158 / 'TLF GC - r0'!CR158, ER209)</f>
        <v>0</v>
      </c>
      <c r="ES208" s="131">
        <f>IFERROR('TLF GC - r0'!CU158 / 'TLF GC - r0'!CT158, ES209)</f>
        <v>0</v>
      </c>
      <c r="ET208" s="131">
        <f>IFERROR('TLF GC - r0'!CW158 / 'TLF GC - r0'!CV158, ET209)</f>
        <v>0</v>
      </c>
      <c r="EU208" s="131">
        <f>IFERROR('TLF GC - r0'!CY158 / 'TLF GC - r0'!CX158, EU209)</f>
        <v>0</v>
      </c>
      <c r="EV208" s="131">
        <f>IFERROR('TLF GC - r0'!DA158 / 'TLF GC - r0'!CZ158, EV209)</f>
        <v>0</v>
      </c>
      <c r="EW208" s="131">
        <f>IFERROR('TLF GC - r0'!DC158 / 'TLF GC - r0'!DB158, EW209)</f>
        <v>0</v>
      </c>
      <c r="EX208" s="131"/>
      <c r="EY208" s="131">
        <f>IFERROR('TLF GC - r0'!DE158 / 'TLF GC - r0'!DD158, EY209)</f>
        <v>0</v>
      </c>
      <c r="EZ208" s="131">
        <f>IFERROR('TLF GC - r0'!DG158 / 'TLF GC - r0'!DF158, EZ209)</f>
        <v>0</v>
      </c>
      <c r="FB208" s="132">
        <f>'FF - r0'!A208</f>
        <v>400</v>
      </c>
      <c r="FC208" s="130">
        <f>'FF - r0'!B208</f>
        <v>0</v>
      </c>
      <c r="FD208" s="130">
        <f>'FF - r0'!C208</f>
        <v>0</v>
      </c>
      <c r="FE208" s="130">
        <f>'FF - r0'!D208</f>
        <v>0</v>
      </c>
      <c r="FF208" s="130">
        <f>'FF - r0'!E208</f>
        <v>0</v>
      </c>
      <c r="FG208" s="130">
        <f>'FF - r0'!F208</f>
        <v>0</v>
      </c>
      <c r="FH208" s="130">
        <f>'FF - r0'!G208</f>
        <v>0</v>
      </c>
      <c r="FI208" s="130">
        <f>'FF - r0'!H208</f>
        <v>0</v>
      </c>
      <c r="FJ208" s="130">
        <f>'FF - r0'!I208</f>
        <v>0</v>
      </c>
      <c r="FK208" s="130">
        <f>'FF - r0'!J208</f>
        <v>0</v>
      </c>
      <c r="FL208" s="130">
        <f>'FF - r0'!K208</f>
        <v>0</v>
      </c>
    </row>
  </sheetData>
  <mergeCells count="9">
    <mergeCell ref="CW6:CY6"/>
    <mergeCell ref="BY6:CA6"/>
    <mergeCell ref="CB6:CD6"/>
    <mergeCell ref="CE6:CG6"/>
    <mergeCell ref="CH6:CJ6"/>
    <mergeCell ref="CK6:CM6"/>
    <mergeCell ref="CN6:CP6"/>
    <mergeCell ref="CQ6:CS6"/>
    <mergeCell ref="CT6:CV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6" id="{8CE3B421-0870-430C-9CEB-449076444109}">
            <xm:f>Obsv_GC!$E11=0</xm:f>
            <x14:dxf>
              <fill>
                <patternFill>
                  <bgColor theme="0" tint="-4.9989318521683403E-2"/>
                </patternFill>
              </fill>
            </x14:dxf>
          </x14:cfRule>
          <xm:sqref>FC8:FC156 EQ8:EQ207 EE8:EE207 DS8:DS207 BY8:CA207 B8:B156</xm:sqref>
        </x14:conditionalFormatting>
        <x14:conditionalFormatting xmlns:xm="http://schemas.microsoft.com/office/excel/2006/main">
          <x14:cfRule type="expression" priority="75" id="{4BF29EB7-C56C-4A8D-AB8F-0EA356C40B5B}">
            <xm:f>Obsv_GC!$F11=0</xm:f>
            <x14:dxf>
              <fill>
                <patternFill>
                  <bgColor theme="0" tint="-4.9989318521683403E-2"/>
                </patternFill>
              </fill>
            </x14:dxf>
          </x14:cfRule>
          <xm:sqref>FD8:FD156 ER8:ER207 EF8:EF207 DT8:DT207 CB8:CD207 C8:C156</xm:sqref>
        </x14:conditionalFormatting>
        <x14:conditionalFormatting xmlns:xm="http://schemas.microsoft.com/office/excel/2006/main">
          <x14:cfRule type="expression" priority="74" id="{0EF14841-DCA7-48F1-8013-3050050013AA}">
            <xm:f>Obsv_GC!$G11=0</xm:f>
            <x14:dxf>
              <fill>
                <patternFill>
                  <bgColor theme="0" tint="-4.9989318521683403E-2"/>
                </patternFill>
              </fill>
            </x14:dxf>
          </x14:cfRule>
          <xm:sqref>FE8:FE156 ES8:ES207 EG8:EG207 DU8:DU207 CE8:CG207 D8:D156</xm:sqref>
        </x14:conditionalFormatting>
        <x14:conditionalFormatting xmlns:xm="http://schemas.microsoft.com/office/excel/2006/main">
          <x14:cfRule type="expression" priority="73" id="{7D187F6E-5B9D-485D-AF23-B91700F42534}">
            <xm:f>Obsv_GC!$H11=0</xm:f>
            <x14:dxf>
              <fill>
                <patternFill>
                  <bgColor theme="0" tint="-4.9989318521683403E-2"/>
                </patternFill>
              </fill>
            </x14:dxf>
          </x14:cfRule>
          <xm:sqref>FF8:FF156 ET8:ET207 EH8:EH207 DV8:DV207 CH8:CJ207 E8:E156</xm:sqref>
        </x14:conditionalFormatting>
        <x14:conditionalFormatting xmlns:xm="http://schemas.microsoft.com/office/excel/2006/main">
          <x14:cfRule type="expression" priority="72" id="{CA2876D2-6E28-4AAE-97D8-48C39C9C19DC}">
            <xm:f>Obsv_GC!$I11=0</xm:f>
            <x14:dxf>
              <fill>
                <patternFill>
                  <bgColor theme="0" tint="-4.9989318521683403E-2"/>
                </patternFill>
              </fill>
            </x14:dxf>
          </x14:cfRule>
          <xm:sqref>FG8:FG156 EU8:EU207 EI8:EI207 DW8:DW207 CK8:CM207 F8:F156</xm:sqref>
        </x14:conditionalFormatting>
        <x14:conditionalFormatting xmlns:xm="http://schemas.microsoft.com/office/excel/2006/main">
          <x14:cfRule type="expression" priority="71" id="{FA39248A-1B88-4743-84D6-2F1235663659}">
            <xm:f>Obsv_GC!$J11=0</xm:f>
            <x14:dxf>
              <fill>
                <patternFill>
                  <bgColor theme="0" tint="-4.9989318521683403E-2"/>
                </patternFill>
              </fill>
            </x14:dxf>
          </x14:cfRule>
          <xm:sqref>FH8:FH156 EV8:EV207 EJ8:EJ207 DX8:DX207 CN8:CP207 CT8:CV8 G8:G156</xm:sqref>
        </x14:conditionalFormatting>
        <x14:conditionalFormatting xmlns:xm="http://schemas.microsoft.com/office/excel/2006/main">
          <x14:cfRule type="expression" priority="70" id="{A68184F8-715B-4D13-8127-B75AE8E15736}">
            <xm:f>Obsv_GC!$K11=0</xm:f>
            <x14:dxf>
              <fill>
                <patternFill>
                  <bgColor theme="0" tint="-4.9989318521683403E-2"/>
                </patternFill>
              </fill>
            </x14:dxf>
          </x14:cfRule>
          <xm:sqref>FI8:FI156 EW8:EX207 EK8:EL207 DY8:DZ207 CQ8:CS207 CU9:CU208 CW8:CY8 H8:H156</xm:sqref>
        </x14:conditionalFormatting>
        <x14:conditionalFormatting xmlns:xm="http://schemas.microsoft.com/office/excel/2006/main">
          <x14:cfRule type="expression" priority="293" id="{8CE3B421-0870-430C-9CEB-44907644410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B157:B158 EE208 DS208 BY208:CA208 FC157:FC208 EQ208</xm:sqref>
        </x14:conditionalFormatting>
        <x14:conditionalFormatting xmlns:xm="http://schemas.microsoft.com/office/excel/2006/main">
          <x14:cfRule type="expression" priority="299" id="{4BF29EB7-C56C-4A8D-AB8F-0EA356C40B5B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C157:C158 EF208 DT208 CB208:CD208 FD157:FD208 ER208</xm:sqref>
        </x14:conditionalFormatting>
        <x14:conditionalFormatting xmlns:xm="http://schemas.microsoft.com/office/excel/2006/main">
          <x14:cfRule type="expression" priority="305" id="{0EF14841-DCA7-48F1-8013-3050050013AA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D157:D158 EG208 DU208 CE208:CG208 FE157:FE208 ES208</xm:sqref>
        </x14:conditionalFormatting>
        <x14:conditionalFormatting xmlns:xm="http://schemas.microsoft.com/office/excel/2006/main">
          <x14:cfRule type="expression" priority="311" id="{7D187F6E-5B9D-485D-AF23-B91700F42534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E157:E158 EH208 DV208 CH208:CJ208 FF157:FF208 ET208</xm:sqref>
        </x14:conditionalFormatting>
        <x14:conditionalFormatting xmlns:xm="http://schemas.microsoft.com/office/excel/2006/main">
          <x14:cfRule type="expression" priority="317" id="{CA2876D2-6E28-4AAE-97D8-48C39C9C19DC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F157:F158 EI208 DW208 CK208:CM208 FG157:FG208 EU208</xm:sqref>
        </x14:conditionalFormatting>
        <x14:conditionalFormatting xmlns:xm="http://schemas.microsoft.com/office/excel/2006/main">
          <x14:cfRule type="expression" priority="323" id="{FA39248A-1B88-4743-84D6-2F123566365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G157:G158 EJ208 DX208 CN208:CP208 FH157:FH208 EV208</xm:sqref>
        </x14:conditionalFormatting>
        <x14:conditionalFormatting xmlns:xm="http://schemas.microsoft.com/office/excel/2006/main">
          <x14:cfRule type="expression" priority="329" id="{A68184F8-715B-4D13-8127-B75AE8E1573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H157:H158 EK208:EL208 DY208:DZ208 CQ208:CS208 FI157:FI208 EW208:EX208</xm:sqref>
        </x14:conditionalFormatting>
        <x14:conditionalFormatting xmlns:xm="http://schemas.microsoft.com/office/excel/2006/main">
          <x14:cfRule type="expression" priority="335" id="{2969E5D6-4C8C-4A0B-A74F-B2C29D6A7025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EM208 EA208 FJ157:FJ208 EY208</xm:sqref>
        </x14:conditionalFormatting>
        <x14:conditionalFormatting xmlns:xm="http://schemas.microsoft.com/office/excel/2006/main">
          <x14:cfRule type="expression" priority="341" id="{50C68F13-E784-41CF-91E2-304C798905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EN208 EB208 FK157:FK208 EZ208</xm:sqref>
        </x14:conditionalFormatting>
        <x14:conditionalFormatting xmlns:xm="http://schemas.microsoft.com/office/excel/2006/main">
          <x14:cfRule type="expression" priority="443" id="{2969E5D6-4C8C-4A0B-A74F-B2C29D6A7025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FJ8:FJ156 EM8:EM207 EY8:EY207 EA8:EA207</xm:sqref>
        </x14:conditionalFormatting>
        <x14:conditionalFormatting xmlns:xm="http://schemas.microsoft.com/office/excel/2006/main">
          <x14:cfRule type="expression" priority="449" id="{50C68F13-E784-41CF-91E2-304C798905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FK8:FK156 EN8:EN207 EZ8:EZ207 EB8:EB207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4BFC-6564-415A-9713-2388BE605064}">
  <sheetPr>
    <tabColor theme="6" tint="-0.249977111117893"/>
  </sheetPr>
  <dimension ref="A1:EY310"/>
  <sheetViews>
    <sheetView zoomScale="70" zoomScaleNormal="70" workbookViewId="0">
      <pane xSplit="1" ySplit="1" topLeftCell="B2" activePane="bottomRight" state="frozen"/>
      <selection activeCell="A4" sqref="A4"/>
      <selection pane="topRight" activeCell="A4" sqref="A4"/>
      <selection pane="bottomLeft" activeCell="A4" sqref="A4"/>
      <selection pane="bottomRight" activeCell="A2" sqref="A2"/>
    </sheetView>
  </sheetViews>
  <sheetFormatPr defaultColWidth="9.1328125" defaultRowHeight="14.25" outlineLevelCol="1" x14ac:dyDescent="0.45"/>
  <cols>
    <col min="1" max="1" width="2.73046875" style="5" customWidth="1"/>
    <col min="2" max="11" width="11.1328125" style="5" customWidth="1" outlineLevel="1"/>
    <col min="12" max="12" width="6.3984375" style="5" customWidth="1" outlineLevel="1"/>
    <col min="13" max="23" width="11.1328125" style="5" customWidth="1" outlineLevel="1"/>
    <col min="24" max="29" width="9.1328125" style="5" customWidth="1" outlineLevel="1"/>
    <col min="30" max="30" width="6" style="5" customWidth="1" outlineLevel="1"/>
    <col min="31" max="42" width="9.1328125" style="5" customWidth="1" outlineLevel="1"/>
    <col min="43" max="43" width="6" style="5" customWidth="1" outlineLevel="1"/>
    <col min="44" max="48" width="9.1328125" style="5" customWidth="1" outlineLevel="1"/>
    <col min="49" max="49" width="6" style="5" customWidth="1" outlineLevel="1"/>
    <col min="50" max="60" width="9.1328125" style="5" customWidth="1" outlineLevel="1"/>
    <col min="61" max="61" width="6" style="5" customWidth="1" outlineLevel="1"/>
    <col min="62" max="66" width="9.1328125" style="5" customWidth="1" outlineLevel="1"/>
    <col min="67" max="67" width="6" style="5" customWidth="1" outlineLevel="1"/>
    <col min="68" max="73" width="9.1328125" style="5" customWidth="1" outlineLevel="1"/>
    <col min="74" max="75" width="9.1328125" style="5"/>
    <col min="76" max="76" width="11.86328125" style="5" customWidth="1"/>
    <col min="77" max="82" width="11.1328125" style="5" customWidth="1"/>
    <col min="83" max="86" width="9.1328125" style="5"/>
    <col min="87" max="87" width="11.86328125" style="5" customWidth="1"/>
    <col min="88" max="92" width="11.1328125" style="5" customWidth="1"/>
    <col min="93" max="93" width="10.3984375" style="5" bestFit="1" customWidth="1"/>
    <col min="94" max="94" width="13.3984375" style="36" customWidth="1"/>
    <col min="95" max="95" width="13.3984375" style="5" customWidth="1"/>
    <col min="96" max="96" width="13.3984375" style="36" customWidth="1"/>
    <col min="97" max="97" width="13.3984375" style="5" customWidth="1"/>
    <col min="98" max="98" width="13.3984375" style="36" customWidth="1"/>
    <col min="99" max="99" width="13.3984375" style="5" customWidth="1"/>
    <col min="100" max="100" width="13.3984375" style="36" customWidth="1"/>
    <col min="101" max="101" width="13.3984375" style="5" customWidth="1"/>
    <col min="102" max="102" width="13.3984375" style="36" customWidth="1"/>
    <col min="103" max="103" width="13.3984375" style="5" customWidth="1"/>
    <col min="104" max="104" width="13.3984375" style="36" customWidth="1"/>
    <col min="105" max="105" width="13.3984375" style="5" customWidth="1"/>
    <col min="106" max="106" width="13.3984375" style="36" customWidth="1"/>
    <col min="107" max="107" width="13.3984375" style="5" customWidth="1"/>
    <col min="108" max="108" width="13.3984375" style="36" customWidth="1"/>
    <col min="109" max="109" width="13.3984375" style="5" customWidth="1"/>
    <col min="110" max="110" width="13.3984375" style="36" customWidth="1"/>
    <col min="111" max="111" width="13.3984375" style="5" customWidth="1"/>
    <col min="112" max="112" width="9.1328125" style="5"/>
    <col min="113" max="113" width="10.73046875" style="5" bestFit="1" customWidth="1"/>
    <col min="114" max="124" width="13" style="5" customWidth="1"/>
    <col min="125" max="126" width="9.1328125" style="5"/>
    <col min="127" max="127" width="11.86328125" style="5" customWidth="1"/>
    <col min="128" max="138" width="14.1328125" style="5" customWidth="1"/>
    <col min="139" max="139" width="12.265625" style="5" customWidth="1"/>
    <col min="140" max="140" width="6.73046875" style="5" customWidth="1"/>
    <col min="141" max="141" width="8.3984375" style="5" customWidth="1"/>
    <col min="142" max="142" width="13.59765625" style="5" bestFit="1" customWidth="1"/>
    <col min="143" max="143" width="13.3984375" style="5" bestFit="1" customWidth="1"/>
    <col min="144" max="144" width="2.86328125" style="5" customWidth="1"/>
    <col min="145" max="145" width="10.59765625" style="4" customWidth="1"/>
    <col min="146" max="146" width="13.59765625" style="4" bestFit="1" customWidth="1"/>
    <col min="147" max="147" width="13.1328125" style="4" bestFit="1" customWidth="1"/>
    <col min="148" max="148" width="13.59765625" style="4" bestFit="1" customWidth="1"/>
    <col min="149" max="149" width="12.1328125" style="4" bestFit="1" customWidth="1"/>
    <col min="150" max="150" width="12.1328125" style="4" customWidth="1"/>
    <col min="151" max="151" width="13.1328125" style="4" bestFit="1" customWidth="1"/>
    <col min="152" max="152" width="13.59765625" style="4" bestFit="1" customWidth="1"/>
    <col min="153" max="153" width="13.59765625" style="4" customWidth="1"/>
    <col min="154" max="154" width="12.86328125" style="4" bestFit="1" customWidth="1"/>
    <col min="155" max="155" width="12.3984375" style="4" bestFit="1" customWidth="1"/>
    <col min="156" max="16384" width="9.1328125" style="5"/>
  </cols>
  <sheetData>
    <row r="1" spans="1:155" s="12" customFormat="1" ht="23.25" x14ac:dyDescent="0.7">
      <c r="A1" s="84" t="s">
        <v>16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CO1" s="12" t="s">
        <v>39</v>
      </c>
      <c r="DI1" s="12" t="s">
        <v>29</v>
      </c>
      <c r="DV1" s="12" t="s">
        <v>30</v>
      </c>
      <c r="EJ1" s="14" t="s">
        <v>42</v>
      </c>
      <c r="EK1" s="14"/>
      <c r="EL1" s="14"/>
      <c r="EM1" s="14"/>
      <c r="EN1" s="14"/>
      <c r="EO1" s="14" t="s">
        <v>18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</row>
    <row r="2" spans="1:155" ht="23.25" x14ac:dyDescent="0.7">
      <c r="DT2" s="12"/>
      <c r="DV2" s="15"/>
      <c r="DW2" s="16"/>
      <c r="DX2" s="118">
        <v>1</v>
      </c>
      <c r="DY2" s="118">
        <v>2</v>
      </c>
      <c r="DZ2" s="118">
        <v>3</v>
      </c>
      <c r="EA2" s="118">
        <v>4</v>
      </c>
      <c r="EB2" s="118">
        <v>5</v>
      </c>
      <c r="EC2" s="118">
        <v>6</v>
      </c>
      <c r="ED2" s="118">
        <v>7</v>
      </c>
      <c r="EE2" s="118">
        <v>8</v>
      </c>
      <c r="EF2" s="118">
        <v>9</v>
      </c>
      <c r="EG2" s="118">
        <v>11</v>
      </c>
      <c r="EH2" s="118">
        <v>12</v>
      </c>
      <c r="EI2" s="6"/>
      <c r="EJ2" s="15"/>
      <c r="EK2" s="16"/>
      <c r="EL2" s="56">
        <v>11</v>
      </c>
      <c r="EM2" s="56">
        <v>12</v>
      </c>
      <c r="EN2" s="56"/>
      <c r="EO2" s="56"/>
      <c r="EP2" s="56">
        <v>1</v>
      </c>
      <c r="EQ2" s="56">
        <v>2</v>
      </c>
      <c r="ER2" s="56">
        <v>3</v>
      </c>
      <c r="ES2" s="56">
        <v>4</v>
      </c>
      <c r="ET2" s="56">
        <v>5</v>
      </c>
      <c r="EU2" s="56">
        <v>6</v>
      </c>
      <c r="EV2" s="56">
        <v>7</v>
      </c>
      <c r="EW2" s="56"/>
      <c r="EX2" s="56">
        <v>8</v>
      </c>
      <c r="EY2" s="56">
        <v>9</v>
      </c>
    </row>
    <row r="3" spans="1:155" x14ac:dyDescent="0.45"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15"/>
      <c r="DT3" s="15"/>
      <c r="DV3" s="15"/>
      <c r="DW3" s="13" t="s">
        <v>41</v>
      </c>
      <c r="DX3" s="119">
        <f>DX5/DX4</f>
        <v>23.060863704520877</v>
      </c>
      <c r="DY3" s="119">
        <f>DY5/DY4</f>
        <v>10.690003137090267</v>
      </c>
      <c r="DZ3" s="119">
        <f>DZ5/DZ4</f>
        <v>11.71524922466349</v>
      </c>
      <c r="EA3" s="119">
        <f t="shared" ref="EA3:EF3" si="0">EA5/EA4</f>
        <v>6.4143918815667691</v>
      </c>
      <c r="EB3" s="119">
        <f t="shared" si="0"/>
        <v>8.7187930593732865</v>
      </c>
      <c r="EC3" s="119">
        <f t="shared" si="0"/>
        <v>16.376036857065728</v>
      </c>
      <c r="ED3" s="119">
        <f t="shared" si="0"/>
        <v>12.106134867661806</v>
      </c>
      <c r="EE3" s="119">
        <f t="shared" si="0"/>
        <v>29.389197647416015</v>
      </c>
      <c r="EF3" s="119">
        <f t="shared" si="0"/>
        <v>27.722456505518203</v>
      </c>
      <c r="EG3" s="120">
        <f>EG5/EG4</f>
        <v>11.516654758534369</v>
      </c>
      <c r="EH3" s="119">
        <f>EH5/EH4</f>
        <v>13.526063628935061</v>
      </c>
      <c r="EI3" s="6"/>
      <c r="EJ3" s="59"/>
      <c r="EK3" s="13" t="s">
        <v>41</v>
      </c>
      <c r="EL3" s="60">
        <f>EL5/EL4</f>
        <v>11.497746589588539</v>
      </c>
      <c r="EM3" s="60">
        <f t="shared" ref="EM3" si="1">EM5/EM4</f>
        <v>13.509955620695097</v>
      </c>
      <c r="EN3" s="59"/>
      <c r="EO3" s="59"/>
      <c r="EP3" s="60">
        <f t="shared" ref="EP3:EY3" si="2">EP5/EP4</f>
        <v>23.057156159006528</v>
      </c>
      <c r="EQ3" s="60">
        <f>EQ5/EQ4</f>
        <v>10.682728226271186</v>
      </c>
      <c r="ER3" s="60">
        <f>ER5/ER4</f>
        <v>11.693546286280203</v>
      </c>
      <c r="ES3" s="60">
        <f t="shared" si="2"/>
        <v>6.3760980094653554</v>
      </c>
      <c r="ET3" s="60">
        <f t="shared" si="2"/>
        <v>8.6980489395850498</v>
      </c>
      <c r="EU3" s="60">
        <f t="shared" si="2"/>
        <v>16.369605435621065</v>
      </c>
      <c r="EV3" s="60">
        <f t="shared" si="2"/>
        <v>12.085205739080784</v>
      </c>
      <c r="EW3" s="60"/>
      <c r="EX3" s="60">
        <f t="shared" si="2"/>
        <v>29.384207382915637</v>
      </c>
      <c r="EY3" s="60">
        <f t="shared" si="2"/>
        <v>27.716923038104529</v>
      </c>
    </row>
    <row r="4" spans="1:155" x14ac:dyDescent="0.45">
      <c r="CI4" s="9" t="s">
        <v>17</v>
      </c>
      <c r="CO4" s="13" t="s">
        <v>13</v>
      </c>
      <c r="CP4" s="114">
        <f t="shared" ref="CP4:DG4" si="3">SUM(CP8:CP1048576)</f>
        <v>1.0000000000000002</v>
      </c>
      <c r="CQ4" s="114">
        <f t="shared" si="3"/>
        <v>0.99999999999999967</v>
      </c>
      <c r="CR4" s="114">
        <f t="shared" si="3"/>
        <v>1.0000000000000002</v>
      </c>
      <c r="CS4" s="114">
        <f t="shared" si="3"/>
        <v>0.99999999999999989</v>
      </c>
      <c r="CT4" s="114">
        <f t="shared" si="3"/>
        <v>0.99999999999999989</v>
      </c>
      <c r="CU4" s="114">
        <f t="shared" si="3"/>
        <v>0.99999999999999989</v>
      </c>
      <c r="CV4" s="114">
        <f t="shared" si="3"/>
        <v>1.0000000000000002</v>
      </c>
      <c r="CW4" s="114">
        <f t="shared" si="3"/>
        <v>1</v>
      </c>
      <c r="CX4" s="114">
        <f t="shared" si="3"/>
        <v>1.0000000000000004</v>
      </c>
      <c r="CY4" s="114">
        <f t="shared" si="3"/>
        <v>1</v>
      </c>
      <c r="CZ4" s="114">
        <f t="shared" si="3"/>
        <v>0.99999999999999967</v>
      </c>
      <c r="DA4" s="114">
        <f t="shared" si="3"/>
        <v>1.0000000000000004</v>
      </c>
      <c r="DB4" s="114">
        <f t="shared" si="3"/>
        <v>1.0000000000000002</v>
      </c>
      <c r="DC4" s="114">
        <f t="shared" si="3"/>
        <v>1</v>
      </c>
      <c r="DD4" s="114">
        <f t="shared" si="3"/>
        <v>0.999999999999999</v>
      </c>
      <c r="DE4" s="114">
        <f t="shared" si="3"/>
        <v>1.0000000000000002</v>
      </c>
      <c r="DF4" s="114">
        <f t="shared" si="3"/>
        <v>1.0000000000000004</v>
      </c>
      <c r="DG4" s="114">
        <f t="shared" si="3"/>
        <v>0.99999999999999989</v>
      </c>
      <c r="DI4" s="13" t="s">
        <v>13</v>
      </c>
      <c r="DJ4" s="114">
        <f>SUM(DJ8:DJ1048576)</f>
        <v>1.0000000000000002</v>
      </c>
      <c r="DK4" s="114">
        <f>SUM(DK8:DK1048576)</f>
        <v>1.0000000000000002</v>
      </c>
      <c r="DL4" s="114">
        <f>SUM(DL8:DL1048576)</f>
        <v>0.99999999999999989</v>
      </c>
      <c r="DM4" s="114">
        <f>SUM(DM8:DM1048576)</f>
        <v>1.0000000000000002</v>
      </c>
      <c r="DN4" s="114">
        <f>SUM(DN8:DN1048576)</f>
        <v>1.0000000000000004</v>
      </c>
      <c r="DO4" s="114">
        <f>SUM(DO8:DO1048576)</f>
        <v>0.99999999999999967</v>
      </c>
      <c r="DP4" s="114">
        <f>SUM(DP8:DP1048576)</f>
        <v>1.0000000000000002</v>
      </c>
      <c r="DQ4" s="114">
        <f>SUM(DQ8:DQ1048576)</f>
        <v>0.999999999999999</v>
      </c>
      <c r="DR4" s="114">
        <f>SUM(DR8:DR1048576)</f>
        <v>1.0000000000000004</v>
      </c>
      <c r="DS4" s="74">
        <f>SUM(DS8:DS1048576)</f>
        <v>1</v>
      </c>
      <c r="DT4" s="114">
        <f>SUM(DT8:DT1048576)</f>
        <v>1.0000000000000002</v>
      </c>
      <c r="DV4" s="13"/>
      <c r="DW4" s="13" t="s">
        <v>13</v>
      </c>
      <c r="DX4" s="68">
        <f>SUM(DX8:DX1048576)</f>
        <v>1618430.5699999998</v>
      </c>
      <c r="DY4" s="68">
        <f>SUM(DY8:DY1048576)</f>
        <v>863124.66999999981</v>
      </c>
      <c r="DZ4" s="68">
        <f>SUM(DZ8:DZ1048576)</f>
        <v>3592765.81</v>
      </c>
      <c r="EA4" s="68">
        <f>SUM(EA8:EA1048576)</f>
        <v>347420.73</v>
      </c>
      <c r="EB4" s="68">
        <f>SUM(EB8:EB1048576)</f>
        <v>308447.64999999991</v>
      </c>
      <c r="EC4" s="68">
        <f>SUM(EC8:EC1048576)</f>
        <v>757659.88000000012</v>
      </c>
      <c r="ED4" s="68">
        <f>SUM(ED8:ED1048576)</f>
        <v>1520717.4000000001</v>
      </c>
      <c r="EE4" s="68">
        <f>SUM(EE8:EE1048576)</f>
        <v>570217.27000000037</v>
      </c>
      <c r="EF4" s="68">
        <f>SUM(EF8:EF1048576)</f>
        <v>209257.58</v>
      </c>
      <c r="EG4" s="110">
        <f>SUM(EG8:EG1048576)</f>
        <v>4455890.4800000004</v>
      </c>
      <c r="EH4" s="68">
        <f>SUM(EH8:EH1048576)</f>
        <v>2278377.2799999993</v>
      </c>
      <c r="EI4" s="7"/>
      <c r="EJ4" s="59"/>
      <c r="EK4" s="13" t="s">
        <v>13</v>
      </c>
      <c r="EL4" s="17">
        <f>SUM(EL8:EL1048576)</f>
        <v>4455890.4799999967</v>
      </c>
      <c r="EM4" s="17">
        <f>SUM(EM8:EM1048576)</f>
        <v>2278377.2799999998</v>
      </c>
      <c r="EN4" s="59"/>
      <c r="EO4" s="59"/>
      <c r="EP4" s="17">
        <f>SUM(EP8:EP1048576)</f>
        <v>1618430.5700000003</v>
      </c>
      <c r="EQ4" s="17">
        <f>SUM(EQ8:EQ1048576)</f>
        <v>863124.66999999958</v>
      </c>
      <c r="ER4" s="17">
        <f>SUM(ER8:ER1048576)</f>
        <v>3592765.8100000019</v>
      </c>
      <c r="ES4" s="17">
        <f>SUM(ES8:ES1048576)</f>
        <v>347420.73</v>
      </c>
      <c r="ET4" s="17">
        <f>SUM(ET8:ET1048576)</f>
        <v>308447.64999999997</v>
      </c>
      <c r="EU4" s="17">
        <f>SUM(EU8:EU1048576)</f>
        <v>757659.88000000012</v>
      </c>
      <c r="EV4" s="17">
        <f>SUM(EV8:EV1048576)</f>
        <v>1520717.3999999997</v>
      </c>
      <c r="EW4" s="17"/>
      <c r="EX4" s="17">
        <f>SUM(EX8:EX1048576)</f>
        <v>570217.2699999999</v>
      </c>
      <c r="EY4" s="17">
        <f>SUM(EY8:EY1048576)</f>
        <v>209257.57999999996</v>
      </c>
    </row>
    <row r="5" spans="1:155" x14ac:dyDescent="0.45">
      <c r="CI5" s="92" t="str">
        <f>A1</f>
        <v>Time</v>
      </c>
      <c r="CO5" s="15"/>
      <c r="CP5" s="125">
        <v>2</v>
      </c>
      <c r="CQ5" s="125">
        <v>4</v>
      </c>
      <c r="CR5" s="126">
        <f t="shared" ref="CR5:CY5" si="4">CP5+1</f>
        <v>3</v>
      </c>
      <c r="CS5" s="126">
        <f t="shared" si="4"/>
        <v>5</v>
      </c>
      <c r="CT5" s="126">
        <f t="shared" si="4"/>
        <v>4</v>
      </c>
      <c r="CU5" s="126">
        <f t="shared" si="4"/>
        <v>6</v>
      </c>
      <c r="CV5" s="126">
        <f t="shared" si="4"/>
        <v>5</v>
      </c>
      <c r="CW5" s="126">
        <f t="shared" si="4"/>
        <v>7</v>
      </c>
      <c r="CX5" s="126">
        <f t="shared" si="4"/>
        <v>6</v>
      </c>
      <c r="CY5" s="126">
        <f t="shared" si="4"/>
        <v>8</v>
      </c>
      <c r="CZ5" s="125">
        <v>7</v>
      </c>
      <c r="DA5" s="126">
        <f>CY5+1</f>
        <v>9</v>
      </c>
      <c r="DB5" s="126">
        <f>CZ5+1</f>
        <v>8</v>
      </c>
      <c r="DC5" s="126">
        <f>DA5+1</f>
        <v>10</v>
      </c>
      <c r="DD5" s="126">
        <f>DB5+1</f>
        <v>9</v>
      </c>
      <c r="DE5" s="125">
        <v>11</v>
      </c>
      <c r="DF5" s="126">
        <f>DD5+1</f>
        <v>10</v>
      </c>
      <c r="DG5" s="126">
        <f>DE5+1</f>
        <v>12</v>
      </c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15"/>
      <c r="DT5" s="15"/>
      <c r="DV5" s="15"/>
      <c r="DW5" s="13" t="s">
        <v>28</v>
      </c>
      <c r="DX5" s="67">
        <f>SUMPRODUCT($DW$8:$DW$1048576,DX$8:DX$1048576)</f>
        <v>37322406.790000029</v>
      </c>
      <c r="DY5" s="67">
        <f>SUMPRODUCT($DW$8:$DW$1048576,DY$8:DY$1048576)</f>
        <v>9226805.4299999997</v>
      </c>
      <c r="DZ5" s="67">
        <f>SUMPRODUCT($DW$8:$DW$1048576,DZ$8:DZ$1048576)</f>
        <v>42090146.869999997</v>
      </c>
      <c r="EA5" s="67">
        <f>SUMPRODUCT($DW$8:$DW$1048576,EA$8:EA$1048576)</f>
        <v>2228492.7100000004</v>
      </c>
      <c r="EB5" s="67">
        <f>SUMPRODUCT($DW$8:$DW$1048576,EB$8:EB$1048576)</f>
        <v>2689291.23</v>
      </c>
      <c r="EC5" s="67">
        <f>SUMPRODUCT($DW$8:$DW$1048576,EC$8:EC$1048576)</f>
        <v>12407466.119999997</v>
      </c>
      <c r="ED5" s="67">
        <f>SUMPRODUCT($DW$8:$DW$1048576,ED$8:ED$1048576)</f>
        <v>18410009.940000009</v>
      </c>
      <c r="EE5" s="67">
        <f>SUMPRODUCT($DW$8:$DW$1048576,EE$8:EE$1048576)</f>
        <v>16758228.049999993</v>
      </c>
      <c r="EF5" s="67">
        <f>SUMPRODUCT($DW$8:$DW$1048576,EF$8:EF$1048576)</f>
        <v>5801134.1599999955</v>
      </c>
      <c r="EG5" s="111">
        <f>SUMPRODUCT($DW$8:$DW$1048576,EG$8:EG$1048576)</f>
        <v>51316952.299999997</v>
      </c>
      <c r="EH5" s="67">
        <f>SUMPRODUCT($DW$8:$DW$1048576,EH$8:EH$1048576)</f>
        <v>30817476.059999984</v>
      </c>
      <c r="EI5" s="7"/>
      <c r="EJ5" s="59"/>
      <c r="EK5" s="13" t="s">
        <v>28</v>
      </c>
      <c r="EL5" s="17">
        <f>SUMPRODUCT($EK$8:$EK$1048576,EL$8:EL$1048576)</f>
        <v>51232699.57</v>
      </c>
      <c r="EM5" s="17">
        <f>SUMPRODUCT($EK$8:$EK$1048576,EM$8:EM$1048576)</f>
        <v>30780775.940000005</v>
      </c>
      <c r="EN5" s="59"/>
      <c r="EO5" s="59"/>
      <c r="EP5" s="17">
        <f>SUMPRODUCT($EK$8:$EK$1048576,EP$8:EP$1048576)</f>
        <v>37316406.384999953</v>
      </c>
      <c r="EQ5" s="17">
        <f>SUMPRODUCT($EK$8:$EK$1048576,EQ$8:EQ$1048576)</f>
        <v>9220526.2749999985</v>
      </c>
      <c r="ER5" s="17">
        <f>SUMPRODUCT($EK$8:$EK$1048576,ER$8:ER$1048576)</f>
        <v>42012173.295000009</v>
      </c>
      <c r="ES5" s="17">
        <f>SUMPRODUCT($EK$8:$EK$1048576,ES$8:ES$1048576)</f>
        <v>2215188.6250000005</v>
      </c>
      <c r="ET5" s="17">
        <f>SUMPRODUCT($EK$8:$EK$1048576,ET$8:ET$1048576)</f>
        <v>2682892.7550000004</v>
      </c>
      <c r="EU5" s="17">
        <f>SUMPRODUCT($EK$8:$EK$1048576,EU$8:EU$1048576)</f>
        <v>12402593.290000005</v>
      </c>
      <c r="EV5" s="17">
        <f>SUMPRODUCT($EK$8:$EK$1048576,EV$8:EV$1048576)</f>
        <v>18378182.650000006</v>
      </c>
      <c r="EW5" s="17"/>
      <c r="EX5" s="17">
        <f>SUMPRODUCT($EK$8:$EK$1048576,EX$8:EX$1048576)</f>
        <v>16755382.514999997</v>
      </c>
      <c r="EY5" s="17">
        <f>SUMPRODUCT($EK$8:$EK$1048576,EY$8:EY$1048576)</f>
        <v>5799976.2400000002</v>
      </c>
    </row>
    <row r="6" spans="1:155" x14ac:dyDescent="0.45">
      <c r="CJ6" s="10" t="s">
        <v>14</v>
      </c>
      <c r="CK6" s="10" t="s">
        <v>15</v>
      </c>
      <c r="CL6" s="10" t="s">
        <v>19</v>
      </c>
      <c r="CM6" s="10" t="s">
        <v>20</v>
      </c>
      <c r="CO6" s="47"/>
      <c r="CP6" s="146" t="s">
        <v>0</v>
      </c>
      <c r="CQ6" s="147"/>
      <c r="CR6" s="146" t="s">
        <v>2</v>
      </c>
      <c r="CS6" s="147"/>
      <c r="CT6" s="146" t="s">
        <v>8</v>
      </c>
      <c r="CU6" s="147"/>
      <c r="CV6" s="146" t="s">
        <v>43</v>
      </c>
      <c r="CW6" s="147"/>
      <c r="CX6" s="146" t="s">
        <v>44</v>
      </c>
      <c r="CY6" s="147"/>
      <c r="CZ6" s="146" t="s">
        <v>3</v>
      </c>
      <c r="DA6" s="147"/>
      <c r="DB6" s="146" t="s">
        <v>4</v>
      </c>
      <c r="DC6" s="147"/>
      <c r="DD6" s="146" t="s">
        <v>9</v>
      </c>
      <c r="DE6" s="147"/>
      <c r="DF6" s="146" t="s">
        <v>10</v>
      </c>
      <c r="DG6" s="147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X6" s="121">
        <f>HLOOKUP(DX$2, $EL$2:$EY$3, 2, FALSE) - DX3</f>
        <v>-3.707545514348709E-3</v>
      </c>
      <c r="DY6" s="121">
        <f>HLOOKUP(DY$2, $EL$2:$EY$3, 2, FALSE) - DY3</f>
        <v>-7.2749108190812706E-3</v>
      </c>
      <c r="DZ6" s="121">
        <f>HLOOKUP(DZ$2, $EL$2:$EY$3, 2, FALSE) - DZ3</f>
        <v>-2.1702938383286963E-2</v>
      </c>
      <c r="EA6" s="121">
        <f>HLOOKUP(EA$2, $EL$2:$EY$3, 2, FALSE) - EA3</f>
        <v>-3.8293872101413662E-2</v>
      </c>
      <c r="EB6" s="121">
        <f>HLOOKUP(EB$2, $EL$2:$EY$3, 2, FALSE) - EB3</f>
        <v>-2.0744119788236759E-2</v>
      </c>
      <c r="EC6" s="121">
        <f>HLOOKUP(EC$2, $EL$2:$EY$3, 2, FALSE) - EC3</f>
        <v>-6.4314214446632434E-3</v>
      </c>
      <c r="ED6" s="121">
        <f>HLOOKUP(ED$2, $EL$2:$EY$3, 2, FALSE) - ED3</f>
        <v>-2.0929128581022027E-2</v>
      </c>
      <c r="EE6" s="121">
        <f>HLOOKUP(EE$2, $EL$2:$EY$3, 2, FALSE) - EE3</f>
        <v>-4.9902645003783164E-3</v>
      </c>
      <c r="EF6" s="121">
        <f>HLOOKUP(EF$2, $EL$2:$EY$3, 2, FALSE) - EF3</f>
        <v>-5.533467413673776E-3</v>
      </c>
      <c r="EG6" s="121">
        <f>HLOOKUP(EG$2, $EL$2:$EY$3, 2, FALSE) - EG3</f>
        <v>-1.8908168945829473E-2</v>
      </c>
      <c r="EH6" s="121">
        <f>HLOOKUP(EH$2, $EL$2:$EY$3, 2, FALSE) - EH3</f>
        <v>-1.6108008239964278E-2</v>
      </c>
    </row>
    <row r="7" spans="1:155" x14ac:dyDescent="0.45">
      <c r="CH7" s="56">
        <v>1</v>
      </c>
      <c r="CI7" s="53" t="s">
        <v>0</v>
      </c>
      <c r="CJ7" s="66">
        <f>HLOOKUP($CH7, $DX$2:$EH$3, 2, FALSE)</f>
        <v>23.060863704520877</v>
      </c>
      <c r="CK7" s="52">
        <f>Obsv_Time!R10</f>
        <v>21.686217800000009</v>
      </c>
      <c r="CL7" s="3">
        <f t="shared" ref="CL7:CL15" si="5">CJ7-CK7</f>
        <v>1.3746459045208681</v>
      </c>
      <c r="CM7" s="1">
        <f t="shared" ref="CM7:CM15" si="6">CL7/CK7</f>
        <v>6.3387996800477936E-2</v>
      </c>
      <c r="CO7" s="55" t="str">
        <f>$DV7</f>
        <v>Min</v>
      </c>
      <c r="CP7" s="48" t="s">
        <v>14</v>
      </c>
      <c r="CQ7" s="49" t="s">
        <v>15</v>
      </c>
      <c r="CR7" s="48" t="s">
        <v>14</v>
      </c>
      <c r="CS7" s="49" t="s">
        <v>15</v>
      </c>
      <c r="CT7" s="48" t="s">
        <v>14</v>
      </c>
      <c r="CU7" s="49" t="s">
        <v>15</v>
      </c>
      <c r="CV7" s="48" t="s">
        <v>14</v>
      </c>
      <c r="CW7" s="49" t="s">
        <v>15</v>
      </c>
      <c r="CX7" s="48" t="s">
        <v>14</v>
      </c>
      <c r="CY7" s="49" t="s">
        <v>15</v>
      </c>
      <c r="CZ7" s="48" t="s">
        <v>14</v>
      </c>
      <c r="DA7" s="49" t="s">
        <v>15</v>
      </c>
      <c r="DB7" s="48" t="s">
        <v>14</v>
      </c>
      <c r="DC7" s="49" t="s">
        <v>15</v>
      </c>
      <c r="DD7" s="48" t="s">
        <v>14</v>
      </c>
      <c r="DE7" s="49" t="s">
        <v>15</v>
      </c>
      <c r="DF7" s="48" t="s">
        <v>14</v>
      </c>
      <c r="DG7" s="49" t="s">
        <v>15</v>
      </c>
      <c r="DI7" s="54" t="str">
        <f>$DV7</f>
        <v>Min</v>
      </c>
      <c r="DJ7" s="39" t="s">
        <v>0</v>
      </c>
      <c r="DK7" s="39" t="s">
        <v>2</v>
      </c>
      <c r="DL7" s="39" t="s">
        <v>8</v>
      </c>
      <c r="DM7" s="39" t="s">
        <v>43</v>
      </c>
      <c r="DN7" s="39" t="s">
        <v>44</v>
      </c>
      <c r="DO7" s="39" t="s">
        <v>3</v>
      </c>
      <c r="DP7" s="39" t="s">
        <v>4</v>
      </c>
      <c r="DQ7" s="39" t="s">
        <v>10</v>
      </c>
      <c r="DR7" s="39" t="s">
        <v>11</v>
      </c>
      <c r="DS7" s="112" t="s">
        <v>1</v>
      </c>
      <c r="DT7" s="18" t="s">
        <v>27</v>
      </c>
      <c r="DV7" s="61" t="str">
        <f>Obsv_Time!B10</f>
        <v>Min</v>
      </c>
      <c r="DW7" s="18" t="s">
        <v>40</v>
      </c>
      <c r="DX7" s="39" t="s">
        <v>0</v>
      </c>
      <c r="DY7" s="39" t="s">
        <v>2</v>
      </c>
      <c r="DZ7" s="39" t="s">
        <v>8</v>
      </c>
      <c r="EA7" s="39" t="s">
        <v>43</v>
      </c>
      <c r="EB7" s="39" t="s">
        <v>44</v>
      </c>
      <c r="EC7" s="39" t="s">
        <v>3</v>
      </c>
      <c r="ED7" s="39" t="s">
        <v>4</v>
      </c>
      <c r="EE7" s="39" t="s">
        <v>10</v>
      </c>
      <c r="EF7" s="39" t="s">
        <v>11</v>
      </c>
      <c r="EG7" s="108" t="s">
        <v>1</v>
      </c>
      <c r="EH7" s="18" t="s">
        <v>27</v>
      </c>
      <c r="EJ7" s="54" t="str">
        <f>$EO7</f>
        <v>Bin</v>
      </c>
      <c r="EK7" s="18" t="s">
        <v>40</v>
      </c>
      <c r="EL7" s="18" t="s">
        <v>1</v>
      </c>
      <c r="EM7" s="18" t="s">
        <v>27</v>
      </c>
      <c r="EO7" s="33" t="s">
        <v>58</v>
      </c>
      <c r="EP7" s="33" t="s">
        <v>0</v>
      </c>
      <c r="EQ7" s="33" t="s">
        <v>2</v>
      </c>
      <c r="ER7" s="33" t="s">
        <v>8</v>
      </c>
      <c r="ES7" s="33" t="s">
        <v>43</v>
      </c>
      <c r="ET7" s="33" t="s">
        <v>44</v>
      </c>
      <c r="EU7" s="33" t="s">
        <v>3</v>
      </c>
      <c r="EV7" s="33" t="s">
        <v>4</v>
      </c>
      <c r="EW7" s="33" t="s">
        <v>9</v>
      </c>
      <c r="EX7" s="33" t="s">
        <v>10</v>
      </c>
      <c r="EY7" s="33" t="s">
        <v>11</v>
      </c>
    </row>
    <row r="8" spans="1:155" x14ac:dyDescent="0.45">
      <c r="CC8" s="10"/>
      <c r="CD8" s="10"/>
      <c r="CH8" s="56">
        <v>2</v>
      </c>
      <c r="CI8" s="53" t="s">
        <v>2</v>
      </c>
      <c r="CJ8" s="66">
        <f>HLOOKUP($CH8, $DX$2:$EH$3, 2, FALSE)</f>
        <v>10.690003137090267</v>
      </c>
      <c r="CK8" s="52">
        <f>Obsv_Time!R11</f>
        <v>10.5825408</v>
      </c>
      <c r="CL8" s="3">
        <f>CJ8-CK8</f>
        <v>0.10746233709026676</v>
      </c>
      <c r="CM8" s="1">
        <f>CL8/CK8</f>
        <v>1.0154682048593355E-2</v>
      </c>
      <c r="CN8" s="10"/>
      <c r="CO8" s="65">
        <f>$DV8</f>
        <v>0</v>
      </c>
      <c r="CP8" s="124">
        <f>VLOOKUP($CO8,  $DI$7:$DT$108, CP$5, FALSE)</f>
        <v>0</v>
      </c>
      <c r="CQ8" s="140">
        <f>VLOOKUP($CO8,  Obsv_Time!$B$10:$M$111, CQ$5, FALSE)</f>
        <v>0</v>
      </c>
      <c r="CR8" s="124">
        <f>VLOOKUP($CO8,  $DI$7:$DT$108, CR$5, FALSE)</f>
        <v>0</v>
      </c>
      <c r="CS8" s="140">
        <f>VLOOKUP($CO8,  Obsv_Time!$B$10:$M$111, CS$5, FALSE)</f>
        <v>0</v>
      </c>
      <c r="CT8" s="124">
        <f>VLOOKUP($CO8,  $DI$7:$DT$108, CT$5, FALSE)</f>
        <v>0</v>
      </c>
      <c r="CU8" s="140">
        <f>VLOOKUP($CO8,  Obsv_Time!$B$10:$M$111, CU$5, FALSE)</f>
        <v>0</v>
      </c>
      <c r="CV8" s="124">
        <f>VLOOKUP($CO8,  $DI$7:$DT$108, CV$5, FALSE)</f>
        <v>0</v>
      </c>
      <c r="CW8" s="140">
        <f>VLOOKUP($CO8,  Obsv_Time!$B$10:$M$111, CW$5, FALSE)</f>
        <v>0</v>
      </c>
      <c r="CX8" s="124">
        <f>VLOOKUP($CO8,  $DI$7:$DT$108, CX$5, FALSE)</f>
        <v>0</v>
      </c>
      <c r="CY8" s="140">
        <f>VLOOKUP($CO8,  Obsv_Time!$B$10:$M$111, CY$5, FALSE)</f>
        <v>0</v>
      </c>
      <c r="CZ8" s="124">
        <f>VLOOKUP($CO8,  $DI$7:$DT$108, CZ$5, FALSE)</f>
        <v>0</v>
      </c>
      <c r="DA8" s="140">
        <f>VLOOKUP($CO8,  Obsv_Time!$B$10:$M$111, DA$5, FALSE)</f>
        <v>0</v>
      </c>
      <c r="DB8" s="124">
        <f>VLOOKUP($CO8,  $DI$7:$DT$108, DB$5, FALSE)</f>
        <v>0</v>
      </c>
      <c r="DC8" s="140">
        <f>VLOOKUP($CO8,  Obsv_Time!$B$10:$M$111, DC$5, FALSE)</f>
        <v>0</v>
      </c>
      <c r="DD8" s="124">
        <f>VLOOKUP($CO8,  $DI$7:$DT$108, DD$5, FALSE)</f>
        <v>0</v>
      </c>
      <c r="DE8" s="140">
        <f>VLOOKUP($CO8,  Obsv_Time!$B$10:$M$111, DE$5, FALSE)</f>
        <v>0</v>
      </c>
      <c r="DF8" s="124">
        <f>VLOOKUP($CO8,  $DI$7:$DT$108, DF$5, FALSE)</f>
        <v>0</v>
      </c>
      <c r="DG8" s="140">
        <f>VLOOKUP($CO8,  Obsv_Time!$B$10:$M$111, DG$5, FALSE)</f>
        <v>0</v>
      </c>
      <c r="DI8" s="64">
        <f>$DV8</f>
        <v>0</v>
      </c>
      <c r="DJ8" s="113">
        <f>DX8/DX$4</f>
        <v>0</v>
      </c>
      <c r="DK8" s="113">
        <f t="shared" ref="DK8:DN23" si="7">DY8/DY$4</f>
        <v>0</v>
      </c>
      <c r="DL8" s="113">
        <f t="shared" si="7"/>
        <v>0</v>
      </c>
      <c r="DM8" s="113">
        <f t="shared" si="7"/>
        <v>0</v>
      </c>
      <c r="DN8" s="113">
        <f t="shared" si="7"/>
        <v>0</v>
      </c>
      <c r="DO8" s="113">
        <f>EC8/EC$4</f>
        <v>0</v>
      </c>
      <c r="DP8" s="113">
        <f>ED8/ED$4</f>
        <v>0</v>
      </c>
      <c r="DQ8" s="113">
        <f>EE8/EE$4</f>
        <v>0</v>
      </c>
      <c r="DR8" s="113">
        <f>EF8/EF$4</f>
        <v>0</v>
      </c>
      <c r="DS8" s="116">
        <f>EG8/EG$4</f>
        <v>0</v>
      </c>
      <c r="DT8" s="113">
        <f>EH8/EH$4</f>
        <v>0</v>
      </c>
      <c r="DV8" s="62">
        <f>Obsv_Time!B11</f>
        <v>0</v>
      </c>
      <c r="DW8" s="57">
        <f>AVERAGE(DV8:DV9)</f>
        <v>1</v>
      </c>
      <c r="DX8" s="50">
        <f>SUMIFS(EP:EP,$EO:$EO,"&gt;="&amp;$DV8,$EO:$EO,"&lt;"&amp;$DV9)</f>
        <v>0</v>
      </c>
      <c r="DY8" s="50">
        <f>SUMIFS(EQ:EQ,$EO:$EO,"&gt;="&amp;$DV8,$EO:$EO,"&lt;"&amp;$DV9)</f>
        <v>0</v>
      </c>
      <c r="DZ8" s="50">
        <f>SUMIFS(ER:ER,$EO:$EO,"&gt;="&amp;$DV8,$EO:$EO,"&lt;"&amp;$DV9)</f>
        <v>0</v>
      </c>
      <c r="EA8" s="50">
        <f>SUMIFS(ES:ES,$EO:$EO,"&gt;="&amp;$DV8,$EO:$EO,"&lt;"&amp;$DV9)</f>
        <v>0</v>
      </c>
      <c r="EB8" s="50">
        <f>SUMIFS(ET:ET,$EO:$EO,"&gt;="&amp;$DV8,$EO:$EO,"&lt;"&amp;$DV9)</f>
        <v>0</v>
      </c>
      <c r="EC8" s="50">
        <f>SUMIFS(EU:EU,$EO:$EO,"&gt;="&amp;$DV8,$EO:$EO,"&lt;"&amp;$DV9)</f>
        <v>0</v>
      </c>
      <c r="ED8" s="50">
        <f>SUMIFS(EV:EV,$EO:$EO,"&gt;="&amp;$DV8,$EO:$EO,"&lt;"&amp;$DV9)</f>
        <v>0</v>
      </c>
      <c r="EE8" s="50">
        <f>SUMIFS(EX:EX,$EO:$EO,"&gt;="&amp;$DV8,$EO:$EO,"&lt;"&amp;$DV9)</f>
        <v>0</v>
      </c>
      <c r="EF8" s="50">
        <f>SUMIFS(EY:EY,$EO:$EO,"&gt;="&amp;$DV8,$EO:$EO,"&lt;"&amp;$DV9)</f>
        <v>0</v>
      </c>
      <c r="EG8" s="109">
        <f>DY8+DZ8</f>
        <v>0</v>
      </c>
      <c r="EH8" s="2">
        <f>EC8+ED8</f>
        <v>0</v>
      </c>
      <c r="EJ8" s="64">
        <f>$EO8</f>
        <v>0</v>
      </c>
      <c r="EK8" s="57">
        <f>AVERAGE(EJ8:EJ9)</f>
        <v>0.5</v>
      </c>
      <c r="EL8" s="2">
        <f>EQ8 + ER8</f>
        <v>0</v>
      </c>
      <c r="EM8" s="2">
        <f>EU8 + EV8</f>
        <v>0</v>
      </c>
      <c r="EO8" s="33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</row>
    <row r="9" spans="1:155" x14ac:dyDescent="0.45">
      <c r="CC9" s="10"/>
      <c r="CD9" s="10"/>
      <c r="CH9" s="56">
        <v>3</v>
      </c>
      <c r="CI9" s="53" t="s">
        <v>8</v>
      </c>
      <c r="CJ9" s="66">
        <f>HLOOKUP($CH9, $DX$2:$EH$3, 2, FALSE)</f>
        <v>11.71524922466349</v>
      </c>
      <c r="CK9" s="52">
        <f>Obsv_Time!R12</f>
        <v>11.342210199999998</v>
      </c>
      <c r="CL9" s="3">
        <f>CJ9-CK9</f>
        <v>0.37303902466349115</v>
      </c>
      <c r="CM9" s="1">
        <f>CL9/CK9</f>
        <v>3.2889447302210217E-2</v>
      </c>
      <c r="CN9" s="10"/>
      <c r="CO9" s="65">
        <f t="shared" ref="CO9:CO72" si="8">$DV9</f>
        <v>2</v>
      </c>
      <c r="CP9" s="117">
        <f>VLOOKUP($CO9,  $DI$7:$DT$108, CP$5, FALSE)</f>
        <v>2.0194415877846403E-2</v>
      </c>
      <c r="CQ9" s="140">
        <f>VLOOKUP($CO9,  Obsv_Time!$B$10:$M$111, CQ$5, FALSE)</f>
        <v>2.09687E-2</v>
      </c>
      <c r="CR9" s="117">
        <f>VLOOKUP($CO9,  $DI$7:$DT$108, CR$5, FALSE)</f>
        <v>2.4589425766268512E-2</v>
      </c>
      <c r="CS9" s="140">
        <f>VLOOKUP($CO9,  Obsv_Time!$B$10:$M$111, CS$5, FALSE)</f>
        <v>2.2203299999999999E-2</v>
      </c>
      <c r="CT9" s="117">
        <f>VLOOKUP($CO9,  $DI$7:$DT$108, CT$5, FALSE)</f>
        <v>0.11874532673756434</v>
      </c>
      <c r="CU9" s="140">
        <f>VLOOKUP($CO9,  Obsv_Time!$B$10:$M$111, CU$5, FALSE)</f>
        <v>9.4761600000000001E-2</v>
      </c>
      <c r="CV9" s="117">
        <f>VLOOKUP($CO9,  $DI$7:$DT$108, CV$5, FALSE)</f>
        <v>0.16764123430400943</v>
      </c>
      <c r="CW9" s="140">
        <f>VLOOKUP($CO9,  Obsv_Time!$B$10:$M$111, CW$5, FALSE)</f>
        <v>0.1708122</v>
      </c>
      <c r="CX9" s="117">
        <f>VLOOKUP($CO9,  $DI$7:$DT$108, CX$5, FALSE)</f>
        <v>9.1974926701500273E-2</v>
      </c>
      <c r="CY9" s="140">
        <f>VLOOKUP($CO9,  Obsv_Time!$B$10:$M$111, CY$5, FALSE)</f>
        <v>7.3883000000000004E-2</v>
      </c>
      <c r="CZ9" s="117">
        <f>VLOOKUP($CO9,  $DI$7:$DT$108, CZ$5, FALSE)</f>
        <v>2.9250235607037819E-2</v>
      </c>
      <c r="DA9" s="140">
        <f>VLOOKUP($CO9,  Obsv_Time!$B$10:$M$111, DA$5, FALSE)</f>
        <v>2.0150899999999999E-2</v>
      </c>
      <c r="DB9" s="117">
        <f>VLOOKUP($CO9,  $DI$7:$DT$108, DB$5, FALSE)</f>
        <v>5.6002627444126034E-2</v>
      </c>
      <c r="DC9" s="140">
        <f>VLOOKUP($CO9,  Obsv_Time!$B$10:$M$111, DC$5, FALSE)</f>
        <v>5.1418100000000001E-2</v>
      </c>
      <c r="DD9" s="117">
        <f>VLOOKUP($CO9,  $DI$7:$DT$108, DD$5, FALSE)</f>
        <v>1.5600807741231676E-2</v>
      </c>
      <c r="DE9" s="140">
        <f>VLOOKUP($CO9,  Obsv_Time!$B$10:$M$111, DE$5, FALSE)</f>
        <v>9.0039599999999997E-2</v>
      </c>
      <c r="DF9" s="117">
        <f>VLOOKUP($CO9,  $DI$7:$DT$108, DF$5, FALSE)</f>
        <v>4.9802592575141129E-2</v>
      </c>
      <c r="DG9" s="140">
        <f>VLOOKUP($CO9,  Obsv_Time!$B$10:$M$111, DG$5, FALSE)</f>
        <v>6.0864099999999997E-2</v>
      </c>
      <c r="DI9" s="64">
        <f t="shared" ref="DI9:DI72" si="9">$DV9</f>
        <v>2</v>
      </c>
      <c r="DJ9" s="113">
        <f t="shared" ref="DJ9:DN38" si="10">DX9/DX$4</f>
        <v>2.0194415877846403E-2</v>
      </c>
      <c r="DK9" s="113">
        <f t="shared" si="7"/>
        <v>2.4589425766268512E-2</v>
      </c>
      <c r="DL9" s="113">
        <f t="shared" si="7"/>
        <v>0.11874532673756434</v>
      </c>
      <c r="DM9" s="113">
        <f t="shared" si="7"/>
        <v>0.16764123430400943</v>
      </c>
      <c r="DN9" s="113">
        <f t="shared" si="7"/>
        <v>9.1974926701500273E-2</v>
      </c>
      <c r="DO9" s="113">
        <f>EC9/EC$4</f>
        <v>2.9250235607037819E-2</v>
      </c>
      <c r="DP9" s="113">
        <f>ED9/ED$4</f>
        <v>5.6002627444126034E-2</v>
      </c>
      <c r="DQ9" s="113">
        <f>EE9/EE$4</f>
        <v>1.5600807741231676E-2</v>
      </c>
      <c r="DR9" s="113">
        <f>EF9/EF$4</f>
        <v>4.9802592575141129E-2</v>
      </c>
      <c r="DS9" s="116">
        <f>EG9/EG$4</f>
        <v>0.10050693391368989</v>
      </c>
      <c r="DT9" s="113">
        <f>EH9/EH$4</f>
        <v>4.7106289613281269E-2</v>
      </c>
      <c r="DV9" s="62">
        <f>Obsv_Time!B12</f>
        <v>2</v>
      </c>
      <c r="DW9" s="57">
        <f t="shared" ref="DW9:DW72" si="11">AVERAGE(DV9:DV10)</f>
        <v>3</v>
      </c>
      <c r="DX9" s="50">
        <f>SUMIFS(EP:EP,$EO:$EO,"&gt;="&amp;$DV9,$EO:$EO,"&lt;"&amp;$DV10)</f>
        <v>32683.260000000002</v>
      </c>
      <c r="DY9" s="50">
        <f>SUMIFS(EQ:EQ,$EO:$EO,"&gt;="&amp;$DV9,$EO:$EO,"&lt;"&amp;$DV10)</f>
        <v>21223.74</v>
      </c>
      <c r="DZ9" s="50">
        <f>SUMIFS(ER:ER,$EO:$EO,"&gt;="&amp;$DV9,$EO:$EO,"&lt;"&amp;$DV10)</f>
        <v>426624.15</v>
      </c>
      <c r="EA9" s="50">
        <f>SUMIFS(ES:ES,$EO:$EO,"&gt;="&amp;$DV9,$EO:$EO,"&lt;"&amp;$DV10)</f>
        <v>58242.039999999994</v>
      </c>
      <c r="EB9" s="50">
        <f>SUMIFS(ET:ET,$EO:$EO,"&gt;="&amp;$DV9,$EO:$EO,"&lt;"&amp;$DV10)</f>
        <v>28369.45</v>
      </c>
      <c r="EC9" s="50">
        <f>SUMIFS(EU:EU,$EO:$EO,"&gt;="&amp;$DV9,$EO:$EO,"&lt;"&amp;$DV10)</f>
        <v>22161.730000000003</v>
      </c>
      <c r="ED9" s="50">
        <f>SUMIFS(EV:EV,$EO:$EO,"&gt;="&amp;$DV9,$EO:$EO,"&lt;"&amp;$DV10)</f>
        <v>85164.17</v>
      </c>
      <c r="EE9" s="50">
        <f>SUMIFS(EX:EX,$EO:$EO,"&gt;="&amp;$DV9,$EO:$EO,"&lt;"&amp;$DV10)</f>
        <v>8895.8499999999985</v>
      </c>
      <c r="EF9" s="50">
        <f>SUMIFS(EY:EY,$EO:$EO,"&gt;="&amp;$DV9,$EO:$EO,"&lt;"&amp;$DV10)</f>
        <v>10421.57</v>
      </c>
      <c r="EG9" s="109">
        <f>DY9+DZ9</f>
        <v>447847.89</v>
      </c>
      <c r="EH9" s="2">
        <f>EC9+ED9</f>
        <v>107325.9</v>
      </c>
      <c r="EJ9" s="64">
        <f t="shared" ref="EJ9:EJ72" si="12">$EO9</f>
        <v>1</v>
      </c>
      <c r="EK9" s="57">
        <f t="shared" ref="EK9:EK72" si="13">AVERAGE(EJ9:EJ10)</f>
        <v>1.5</v>
      </c>
      <c r="EL9" s="2">
        <f t="shared" ref="EL9:EL39" si="14">EQ9 + ER9</f>
        <v>0</v>
      </c>
      <c r="EM9" s="2">
        <f t="shared" ref="EM9:EM72" si="15">EU9 + EV9</f>
        <v>0</v>
      </c>
      <c r="EO9" s="33">
        <v>1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</row>
    <row r="10" spans="1:155" x14ac:dyDescent="0.45">
      <c r="CC10" s="10"/>
      <c r="CD10" s="10"/>
      <c r="CH10" s="56">
        <v>4</v>
      </c>
      <c r="CI10" s="53" t="s">
        <v>43</v>
      </c>
      <c r="CJ10" s="66">
        <f>HLOOKUP($CH10, $DX$2:$EH$3, 2, FALSE)</f>
        <v>6.4143918815667691</v>
      </c>
      <c r="CK10" s="52">
        <f>Obsv_Time!R13</f>
        <v>6.5349677999999995</v>
      </c>
      <c r="CL10" s="3">
        <f t="shared" si="5"/>
        <v>-0.12057591843323046</v>
      </c>
      <c r="CM10" s="1">
        <f t="shared" si="6"/>
        <v>-1.8450881798259277E-2</v>
      </c>
      <c r="CN10" s="10"/>
      <c r="CO10" s="65">
        <f t="shared" si="8"/>
        <v>4</v>
      </c>
      <c r="CP10" s="117">
        <f>VLOOKUP($CO10,  $DI$7:$DT$108, CP$5, FALSE)</f>
        <v>3.9989679631422193E-2</v>
      </c>
      <c r="CQ10" s="140">
        <f>VLOOKUP($CO10,  Obsv_Time!$B$10:$M$111, CQ$5, FALSE)</f>
        <v>4.4749999999999998E-2</v>
      </c>
      <c r="CR10" s="117">
        <f>VLOOKUP($CO10,  $DI$7:$DT$108, CR$5, FALSE)</f>
        <v>0.15571949762483331</v>
      </c>
      <c r="CS10" s="140">
        <f>VLOOKUP($CO10,  Obsv_Time!$B$10:$M$111, CS$5, FALSE)</f>
        <v>0.14203879999999999</v>
      </c>
      <c r="CT10" s="117">
        <f>VLOOKUP($CO10,  $DI$7:$DT$108, CT$5, FALSE)</f>
        <v>0.19108808820466927</v>
      </c>
      <c r="CU10" s="140">
        <f>VLOOKUP($CO10,  Obsv_Time!$B$10:$M$111, CU$5, FALSE)</f>
        <v>0.19936300000000001</v>
      </c>
      <c r="CV10" s="117">
        <f>VLOOKUP($CO10,  $DI$7:$DT$108, CV$5, FALSE)</f>
        <v>0.46795641699330959</v>
      </c>
      <c r="CW10" s="140">
        <f>VLOOKUP($CO10,  Obsv_Time!$B$10:$M$111, CW$5, FALSE)</f>
        <v>0.41712379999999999</v>
      </c>
      <c r="CX10" s="117">
        <f>VLOOKUP($CO10,  $DI$7:$DT$108, CX$5, FALSE)</f>
        <v>0.25778264156008329</v>
      </c>
      <c r="CY10" s="140">
        <f>VLOOKUP($CO10,  Obsv_Time!$B$10:$M$111, CY$5, FALSE)</f>
        <v>0.25209860000000001</v>
      </c>
      <c r="CZ10" s="117">
        <f>VLOOKUP($CO10,  $DI$7:$DT$108, CZ$5, FALSE)</f>
        <v>9.5647667130005595E-2</v>
      </c>
      <c r="DA10" s="140">
        <f>VLOOKUP($CO10,  Obsv_Time!$B$10:$M$111, DA$5, FALSE)</f>
        <v>9.3960399999999999E-2</v>
      </c>
      <c r="DB10" s="117">
        <f>VLOOKUP($CO10,  $DI$7:$DT$108, DB$5, FALSE)</f>
        <v>0.15255795718520745</v>
      </c>
      <c r="DC10" s="140">
        <f>VLOOKUP($CO10,  Obsv_Time!$B$10:$M$111, DC$5, FALSE)</f>
        <v>0.1393585</v>
      </c>
      <c r="DD10" s="117">
        <f>VLOOKUP($CO10,  $DI$7:$DT$108, DD$5, FALSE)</f>
        <v>5.7777397727711712E-2</v>
      </c>
      <c r="DE10" s="140">
        <f>VLOOKUP($CO10,  Obsv_Time!$B$10:$M$111, DE$5, FALSE)</f>
        <v>0.1051272</v>
      </c>
      <c r="DF10" s="117">
        <f>VLOOKUP($CO10,  $DI$7:$DT$108, DF$5, FALSE)</f>
        <v>9.1247160556860121E-2</v>
      </c>
      <c r="DG10" s="140">
        <f>VLOOKUP($CO10,  Obsv_Time!$B$10:$M$111, DG$5, FALSE)</f>
        <v>8.2517699999999999E-2</v>
      </c>
      <c r="DI10" s="64">
        <f t="shared" si="9"/>
        <v>4</v>
      </c>
      <c r="DJ10" s="113">
        <f t="shared" si="10"/>
        <v>3.9989679631422193E-2</v>
      </c>
      <c r="DK10" s="113">
        <f t="shared" si="7"/>
        <v>0.15571949762483331</v>
      </c>
      <c r="DL10" s="113">
        <f t="shared" si="7"/>
        <v>0.19108808820466927</v>
      </c>
      <c r="DM10" s="113">
        <f t="shared" si="7"/>
        <v>0.46795641699330959</v>
      </c>
      <c r="DN10" s="113">
        <f t="shared" si="7"/>
        <v>0.25778264156008329</v>
      </c>
      <c r="DO10" s="113">
        <f>EC10/EC$4</f>
        <v>9.5647667130005595E-2</v>
      </c>
      <c r="DP10" s="113">
        <f>ED10/ED$4</f>
        <v>0.15255795718520745</v>
      </c>
      <c r="DQ10" s="113">
        <f>EE10/EE$4</f>
        <v>5.7777397727711712E-2</v>
      </c>
      <c r="DR10" s="113">
        <f>EF10/EF$4</f>
        <v>9.1247160556860121E-2</v>
      </c>
      <c r="DS10" s="116">
        <f>EG10/EG$4</f>
        <v>0.18423704390508266</v>
      </c>
      <c r="DT10" s="113">
        <f>EH10/EH$4</f>
        <v>0.1336328020265371</v>
      </c>
      <c r="DV10" s="62">
        <f>Obsv_Time!B13</f>
        <v>4</v>
      </c>
      <c r="DW10" s="57">
        <f t="shared" si="11"/>
        <v>5</v>
      </c>
      <c r="DX10" s="50">
        <f>SUMIFS(EP:EP,$EO:$EO,"&gt;="&amp;$DV10,$EO:$EO,"&lt;"&amp;$DV11)</f>
        <v>64720.520000000004</v>
      </c>
      <c r="DY10" s="50">
        <f>SUMIFS(EQ:EQ,$EO:$EO,"&gt;="&amp;$DV10,$EO:$EO,"&lt;"&amp;$DV11)</f>
        <v>134405.34</v>
      </c>
      <c r="DZ10" s="50">
        <f>SUMIFS(ER:ER,$EO:$EO,"&gt;="&amp;$DV10,$EO:$EO,"&lt;"&amp;$DV11)</f>
        <v>686534.75</v>
      </c>
      <c r="EA10" s="50">
        <f>SUMIFS(ES:ES,$EO:$EO,"&gt;="&amp;$DV10,$EO:$EO,"&lt;"&amp;$DV11)</f>
        <v>162577.76</v>
      </c>
      <c r="EB10" s="50">
        <f>SUMIFS(ET:ET,$EO:$EO,"&gt;="&amp;$DV10,$EO:$EO,"&lt;"&amp;$DV11)</f>
        <v>79512.45</v>
      </c>
      <c r="EC10" s="50">
        <f>SUMIFS(EU:EU,$EO:$EO,"&gt;="&amp;$DV10,$EO:$EO,"&lt;"&amp;$DV11)</f>
        <v>72468.399999999994</v>
      </c>
      <c r="ED10" s="50">
        <f>SUMIFS(EV:EV,$EO:$EO,"&gt;="&amp;$DV10,$EO:$EO,"&lt;"&amp;$DV11)</f>
        <v>231997.54</v>
      </c>
      <c r="EE10" s="50">
        <f>SUMIFS(EX:EX,$EO:$EO,"&gt;="&amp;$DV10,$EO:$EO,"&lt;"&amp;$DV11)</f>
        <v>32945.67</v>
      </c>
      <c r="EF10" s="50">
        <f>SUMIFS(EY:EY,$EO:$EO,"&gt;="&amp;$DV10,$EO:$EO,"&lt;"&amp;$DV11)</f>
        <v>19094.16</v>
      </c>
      <c r="EG10" s="109">
        <f>DY10+DZ10</f>
        <v>820940.09</v>
      </c>
      <c r="EH10" s="2">
        <f>EC10+ED10</f>
        <v>304465.94</v>
      </c>
      <c r="EJ10" s="64">
        <f t="shared" si="12"/>
        <v>2</v>
      </c>
      <c r="EK10" s="57">
        <f t="shared" si="13"/>
        <v>2.5</v>
      </c>
      <c r="EL10" s="2">
        <f t="shared" si="14"/>
        <v>194586.94</v>
      </c>
      <c r="EM10" s="2">
        <f t="shared" si="15"/>
        <v>52906.46</v>
      </c>
      <c r="EO10" s="33">
        <v>2</v>
      </c>
      <c r="EP10" s="33">
        <v>15256.62</v>
      </c>
      <c r="EQ10" s="33">
        <v>7233.39</v>
      </c>
      <c r="ER10" s="33">
        <v>187353.55</v>
      </c>
      <c r="ES10" s="33">
        <v>22389.200000000001</v>
      </c>
      <c r="ET10" s="33">
        <v>11068.54</v>
      </c>
      <c r="EU10" s="33">
        <v>9855.2800000000007</v>
      </c>
      <c r="EV10" s="33">
        <v>43051.18</v>
      </c>
      <c r="EW10" s="33">
        <v>19368.240000000002</v>
      </c>
      <c r="EX10" s="33">
        <v>3985.41</v>
      </c>
      <c r="EY10" s="33">
        <v>3902.73</v>
      </c>
    </row>
    <row r="11" spans="1:155" x14ac:dyDescent="0.45">
      <c r="CC11" s="10"/>
      <c r="CD11" s="10"/>
      <c r="CH11" s="56">
        <v>5</v>
      </c>
      <c r="CI11" s="53" t="s">
        <v>44</v>
      </c>
      <c r="CJ11" s="66">
        <f>HLOOKUP($CH11, $DX$2:$EH$3, 2, FALSE)</f>
        <v>8.7187930593732865</v>
      </c>
      <c r="CK11" s="52">
        <f>Obsv_Time!R14</f>
        <v>8.5266687999999977</v>
      </c>
      <c r="CL11" s="3">
        <f t="shared" si="5"/>
        <v>0.19212425937328881</v>
      </c>
      <c r="CM11" s="1">
        <f t="shared" si="6"/>
        <v>2.2532159261690669E-2</v>
      </c>
      <c r="CN11" s="10"/>
      <c r="CO11" s="65">
        <f t="shared" si="8"/>
        <v>6</v>
      </c>
      <c r="CP11" s="117">
        <f>VLOOKUP($CO11,  $DI$7:$DT$108, CP$5, FALSE)</f>
        <v>6.2440170046960994E-2</v>
      </c>
      <c r="CQ11" s="140">
        <f>VLOOKUP($CO11,  Obsv_Time!$B$10:$M$111, CQ$5, FALSE)</f>
        <v>6.3044900000000001E-2</v>
      </c>
      <c r="CR11" s="117">
        <f>VLOOKUP($CO11,  $DI$7:$DT$108, CR$5, FALSE)</f>
        <v>0.24481177209313235</v>
      </c>
      <c r="CS11" s="140">
        <f>VLOOKUP($CO11,  Obsv_Time!$B$10:$M$111, CS$5, FALSE)</f>
        <v>0.24202779999999999</v>
      </c>
      <c r="CT11" s="117">
        <f>VLOOKUP($CO11,  $DI$7:$DT$108, CT$5, FALSE)</f>
        <v>0.1726819984406387</v>
      </c>
      <c r="CU11" s="140">
        <f>VLOOKUP($CO11,  Obsv_Time!$B$10:$M$111, CU$5, FALSE)</f>
        <v>0.1833601</v>
      </c>
      <c r="CV11" s="117">
        <f>VLOOKUP($CO11,  $DI$7:$DT$108, CV$5, FALSE)</f>
        <v>0.20642092945921794</v>
      </c>
      <c r="CW11" s="140">
        <f>VLOOKUP($CO11,  Obsv_Time!$B$10:$M$111, CW$5, FALSE)</f>
        <v>0.1993655</v>
      </c>
      <c r="CX11" s="117">
        <f>VLOOKUP($CO11,  $DI$7:$DT$108, CX$5, FALSE)</f>
        <v>0.22535807940180455</v>
      </c>
      <c r="CY11" s="140">
        <f>VLOOKUP($CO11,  Obsv_Time!$B$10:$M$111, CY$5, FALSE)</f>
        <v>0.2437723</v>
      </c>
      <c r="CZ11" s="117">
        <f>VLOOKUP($CO11,  $DI$7:$DT$108, CZ$5, FALSE)</f>
        <v>0.15664886465943001</v>
      </c>
      <c r="DA11" s="140">
        <f>VLOOKUP($CO11,  Obsv_Time!$B$10:$M$111, DA$5, FALSE)</f>
        <v>0.14330560000000001</v>
      </c>
      <c r="DB11" s="117">
        <f>VLOOKUP($CO11,  $DI$7:$DT$108, DB$5, FALSE)</f>
        <v>0.1990469826938259</v>
      </c>
      <c r="DC11" s="140">
        <f>VLOOKUP($CO11,  Obsv_Time!$B$10:$M$111, DC$5, FALSE)</f>
        <v>0.19366920000000001</v>
      </c>
      <c r="DD11" s="117">
        <f>VLOOKUP($CO11,  $DI$7:$DT$108, DD$5, FALSE)</f>
        <v>7.1692690051285146E-2</v>
      </c>
      <c r="DE11" s="140">
        <f>VLOOKUP($CO11,  Obsv_Time!$B$10:$M$111, DE$5, FALSE)</f>
        <v>8.4937299999999993E-2</v>
      </c>
      <c r="DF11" s="117">
        <f>VLOOKUP($CO11,  $DI$7:$DT$108, DF$5, FALSE)</f>
        <v>9.1651781502968752E-2</v>
      </c>
      <c r="DG11" s="140">
        <f>VLOOKUP($CO11,  Obsv_Time!$B$10:$M$111, DG$5, FALSE)</f>
        <v>9.6340200000000001E-2</v>
      </c>
      <c r="DI11" s="64">
        <f t="shared" si="9"/>
        <v>6</v>
      </c>
      <c r="DJ11" s="113">
        <f t="shared" si="10"/>
        <v>6.2440170046960994E-2</v>
      </c>
      <c r="DK11" s="113">
        <f t="shared" si="7"/>
        <v>0.24481177209313235</v>
      </c>
      <c r="DL11" s="113">
        <f t="shared" si="7"/>
        <v>0.1726819984406387</v>
      </c>
      <c r="DM11" s="113">
        <f t="shared" si="7"/>
        <v>0.20642092945921794</v>
      </c>
      <c r="DN11" s="113">
        <f t="shared" si="7"/>
        <v>0.22535807940180455</v>
      </c>
      <c r="DO11" s="113">
        <f>EC11/EC$4</f>
        <v>0.15664886465943001</v>
      </c>
      <c r="DP11" s="113">
        <f>ED11/ED$4</f>
        <v>0.1990469826938259</v>
      </c>
      <c r="DQ11" s="113">
        <f>EE11/EE$4</f>
        <v>7.1692690051285146E-2</v>
      </c>
      <c r="DR11" s="113">
        <f>EF11/EF$4</f>
        <v>9.1651781502968752E-2</v>
      </c>
      <c r="DS11" s="116">
        <f>EG11/EG$4</f>
        <v>0.18665383804496019</v>
      </c>
      <c r="DT11" s="113">
        <f>EH11/EH$4</f>
        <v>0.1849477580815764</v>
      </c>
      <c r="DV11" s="62">
        <f>Obsv_Time!B14</f>
        <v>6</v>
      </c>
      <c r="DW11" s="57">
        <f t="shared" si="11"/>
        <v>7</v>
      </c>
      <c r="DX11" s="50">
        <f>SUMIFS(EP:EP,$EO:$EO,"&gt;="&amp;$DV11,$EO:$EO,"&lt;"&amp;$DV12)</f>
        <v>101055.08</v>
      </c>
      <c r="DY11" s="50">
        <f>SUMIFS(EQ:EQ,$EO:$EO,"&gt;="&amp;$DV11,$EO:$EO,"&lt;"&amp;$DV12)</f>
        <v>211303.08000000002</v>
      </c>
      <c r="DZ11" s="50">
        <f>SUMIFS(ER:ER,$EO:$EO,"&gt;="&amp;$DV11,$EO:$EO,"&lt;"&amp;$DV12)</f>
        <v>620405.98</v>
      </c>
      <c r="EA11" s="50">
        <f>SUMIFS(ES:ES,$EO:$EO,"&gt;="&amp;$DV11,$EO:$EO,"&lt;"&amp;$DV12)</f>
        <v>71714.91</v>
      </c>
      <c r="EB11" s="50">
        <f>SUMIFS(ET:ET,$EO:$EO,"&gt;="&amp;$DV11,$EO:$EO,"&lt;"&amp;$DV12)</f>
        <v>69511.17</v>
      </c>
      <c r="EC11" s="50">
        <f>SUMIFS(EU:EU,$EO:$EO,"&gt;="&amp;$DV11,$EO:$EO,"&lt;"&amp;$DV12)</f>
        <v>118686.56</v>
      </c>
      <c r="ED11" s="50">
        <f>SUMIFS(EV:EV,$EO:$EO,"&gt;="&amp;$DV11,$EO:$EO,"&lt;"&amp;$DV12)</f>
        <v>302694.20999999996</v>
      </c>
      <c r="EE11" s="50">
        <f>SUMIFS(EX:EX,$EO:$EO,"&gt;="&amp;$DV11,$EO:$EO,"&lt;"&amp;$DV12)</f>
        <v>40880.410000000003</v>
      </c>
      <c r="EF11" s="50">
        <f>SUMIFS(EY:EY,$EO:$EO,"&gt;="&amp;$DV11,$EO:$EO,"&lt;"&amp;$DV12)</f>
        <v>19178.830000000002</v>
      </c>
      <c r="EG11" s="109">
        <f>DY11+DZ11</f>
        <v>831709.06</v>
      </c>
      <c r="EH11" s="2">
        <f>EC11+ED11</f>
        <v>421380.76999999996</v>
      </c>
      <c r="EJ11" s="64">
        <f t="shared" si="12"/>
        <v>3</v>
      </c>
      <c r="EK11" s="57">
        <f t="shared" si="13"/>
        <v>3.5</v>
      </c>
      <c r="EL11" s="2">
        <f t="shared" si="14"/>
        <v>253260.95</v>
      </c>
      <c r="EM11" s="2">
        <f t="shared" si="15"/>
        <v>54419.44</v>
      </c>
      <c r="EO11" s="33">
        <v>3</v>
      </c>
      <c r="EP11" s="33">
        <v>17426.64</v>
      </c>
      <c r="EQ11" s="33">
        <v>13990.35</v>
      </c>
      <c r="ER11" s="33">
        <v>239270.6</v>
      </c>
      <c r="ES11" s="33">
        <v>35852.839999999997</v>
      </c>
      <c r="ET11" s="33">
        <v>17300.91</v>
      </c>
      <c r="EU11" s="33">
        <v>12306.45</v>
      </c>
      <c r="EV11" s="33">
        <v>42112.99</v>
      </c>
      <c r="EW11" s="33">
        <v>26700.38</v>
      </c>
      <c r="EX11" s="33">
        <v>4910.4399999999996</v>
      </c>
      <c r="EY11" s="33">
        <v>6518.84</v>
      </c>
    </row>
    <row r="12" spans="1:155" x14ac:dyDescent="0.45">
      <c r="CC12" s="10"/>
      <c r="CD12" s="10"/>
      <c r="CH12" s="56">
        <v>6</v>
      </c>
      <c r="CI12" s="53" t="s">
        <v>3</v>
      </c>
      <c r="CJ12" s="66">
        <f>HLOOKUP($CH12, $DX$2:$EH$3, 2, FALSE)</f>
        <v>16.376036857065728</v>
      </c>
      <c r="CK12" s="52">
        <f>Obsv_Time!R15</f>
        <v>15.658982399999996</v>
      </c>
      <c r="CL12" s="3">
        <f t="shared" si="5"/>
        <v>0.71705445706573201</v>
      </c>
      <c r="CM12" s="134">
        <f t="shared" si="6"/>
        <v>4.5791893671566566E-2</v>
      </c>
      <c r="CN12" s="10"/>
      <c r="CO12" s="65">
        <f t="shared" si="8"/>
        <v>8</v>
      </c>
      <c r="CP12" s="117">
        <f>VLOOKUP($CO12,  $DI$7:$DT$108, CP$5, FALSE)</f>
        <v>7.551989085327275E-2</v>
      </c>
      <c r="CQ12" s="140">
        <f>VLOOKUP($CO12,  Obsv_Time!$B$10:$M$111, CQ$5, FALSE)</f>
        <v>7.4596999999999997E-2</v>
      </c>
      <c r="CR12" s="117">
        <f>VLOOKUP($CO12,  $DI$7:$DT$108, CR$5, FALSE)</f>
        <v>0.18650203799643456</v>
      </c>
      <c r="CS12" s="140">
        <f>VLOOKUP($CO12,  Obsv_Time!$B$10:$M$111, CS$5, FALSE)</f>
        <v>0.20448230000000001</v>
      </c>
      <c r="CT12" s="117">
        <f>VLOOKUP($CO12,  $DI$7:$DT$108, CT$5, FALSE)</f>
        <v>0.12842771124010446</v>
      </c>
      <c r="CU12" s="140">
        <f>VLOOKUP($CO12,  Obsv_Time!$B$10:$M$111, CU$5, FALSE)</f>
        <v>0.1250387</v>
      </c>
      <c r="CV12" s="117">
        <f>VLOOKUP($CO12,  $DI$7:$DT$108, CV$5, FALSE)</f>
        <v>4.7571139465396893E-2</v>
      </c>
      <c r="CW12" s="140">
        <f>VLOOKUP($CO12,  Obsv_Time!$B$10:$M$111, CW$5, FALSE)</f>
        <v>7.9514299999999996E-2</v>
      </c>
      <c r="CX12" s="117">
        <f>VLOOKUP($CO12,  $DI$7:$DT$108, CX$5, FALSE)</f>
        <v>0.16088292454165243</v>
      </c>
      <c r="CY12" s="140">
        <f>VLOOKUP($CO12,  Obsv_Time!$B$10:$M$111, CY$5, FALSE)</f>
        <v>0.16257679999999999</v>
      </c>
      <c r="CZ12" s="117">
        <f>VLOOKUP($CO12,  $DI$7:$DT$108, CZ$5, FALSE)</f>
        <v>0.13838856031284114</v>
      </c>
      <c r="DA12" s="140">
        <f>VLOOKUP($CO12,  Obsv_Time!$B$10:$M$111, DA$5, FALSE)</f>
        <v>0.13042770000000001</v>
      </c>
      <c r="DB12" s="117">
        <f>VLOOKUP($CO12,  $DI$7:$DT$108, DB$5, FALSE)</f>
        <v>0.14887578060197112</v>
      </c>
      <c r="DC12" s="140">
        <f>VLOOKUP($CO12,  Obsv_Time!$B$10:$M$111, DC$5, FALSE)</f>
        <v>0.16319500000000001</v>
      </c>
      <c r="DD12" s="117">
        <f>VLOOKUP($CO12,  $DI$7:$DT$108, DD$5, FALSE)</f>
        <v>6.7953746823557218E-2</v>
      </c>
      <c r="DE12" s="140">
        <f>VLOOKUP($CO12,  Obsv_Time!$B$10:$M$111, DE$5, FALSE)</f>
        <v>7.2697300000000006E-2</v>
      </c>
      <c r="DF12" s="117">
        <f>VLOOKUP($CO12,  $DI$7:$DT$108, DF$5, FALSE)</f>
        <v>8.6691005410652278E-2</v>
      </c>
      <c r="DG12" s="140">
        <f>VLOOKUP($CO12,  Obsv_Time!$B$10:$M$111, DG$5, FALSE)</f>
        <v>9.9480299999999994E-2</v>
      </c>
      <c r="DI12" s="64">
        <f t="shared" si="9"/>
        <v>8</v>
      </c>
      <c r="DJ12" s="113">
        <f t="shared" si="10"/>
        <v>7.551989085327275E-2</v>
      </c>
      <c r="DK12" s="113">
        <f t="shared" si="7"/>
        <v>0.18650203799643456</v>
      </c>
      <c r="DL12" s="113">
        <f t="shared" si="7"/>
        <v>0.12842771124010446</v>
      </c>
      <c r="DM12" s="113">
        <f t="shared" si="7"/>
        <v>4.7571139465396893E-2</v>
      </c>
      <c r="DN12" s="113">
        <f t="shared" si="7"/>
        <v>0.16088292454165243</v>
      </c>
      <c r="DO12" s="113">
        <f>EC12/EC$4</f>
        <v>0.13838856031284114</v>
      </c>
      <c r="DP12" s="113">
        <f>ED12/ED$4</f>
        <v>0.14887578060197112</v>
      </c>
      <c r="DQ12" s="113">
        <f>EE12/EE$4</f>
        <v>6.7953746823557218E-2</v>
      </c>
      <c r="DR12" s="113">
        <f>EF12/EF$4</f>
        <v>8.6691005410652278E-2</v>
      </c>
      <c r="DS12" s="116">
        <f>EG12/EG$4</f>
        <v>0.13967695184465123</v>
      </c>
      <c r="DT12" s="113">
        <f>EH12/EH$4</f>
        <v>0.14538832216585307</v>
      </c>
      <c r="DV12" s="62">
        <f>Obsv_Time!B15</f>
        <v>8</v>
      </c>
      <c r="DW12" s="57">
        <f t="shared" si="11"/>
        <v>9</v>
      </c>
      <c r="DX12" s="50">
        <f>SUMIFS(EP:EP,$EO:$EO,"&gt;="&amp;$DV12,$EO:$EO,"&lt;"&amp;$DV13)</f>
        <v>122223.7</v>
      </c>
      <c r="DY12" s="50">
        <f>SUMIFS(EQ:EQ,$EO:$EO,"&gt;="&amp;$DV12,$EO:$EO,"&lt;"&amp;$DV13)</f>
        <v>160974.51</v>
      </c>
      <c r="DZ12" s="50">
        <f>SUMIFS(ER:ER,$EO:$EO,"&gt;="&amp;$DV12,$EO:$EO,"&lt;"&amp;$DV13)</f>
        <v>461410.69</v>
      </c>
      <c r="EA12" s="50">
        <f>SUMIFS(ES:ES,$EO:$EO,"&gt;="&amp;$DV12,$EO:$EO,"&lt;"&amp;$DV13)</f>
        <v>16527.199999999997</v>
      </c>
      <c r="EB12" s="50">
        <f>SUMIFS(ET:ET,$EO:$EO,"&gt;="&amp;$DV12,$EO:$EO,"&lt;"&amp;$DV13)</f>
        <v>49623.960000000006</v>
      </c>
      <c r="EC12" s="50">
        <f>SUMIFS(EU:EU,$EO:$EO,"&gt;="&amp;$DV12,$EO:$EO,"&lt;"&amp;$DV13)</f>
        <v>104851.45999999999</v>
      </c>
      <c r="ED12" s="50">
        <f>SUMIFS(EV:EV,$EO:$EO,"&gt;="&amp;$DV12,$EO:$EO,"&lt;"&amp;$DV13)</f>
        <v>226397.99</v>
      </c>
      <c r="EE12" s="50">
        <f>SUMIFS(EX:EX,$EO:$EO,"&gt;="&amp;$DV12,$EO:$EO,"&lt;"&amp;$DV13)</f>
        <v>38748.399999999994</v>
      </c>
      <c r="EF12" s="50">
        <f>SUMIFS(EY:EY,$EO:$EO,"&gt;="&amp;$DV12,$EO:$EO,"&lt;"&amp;$DV13)</f>
        <v>18140.75</v>
      </c>
      <c r="EG12" s="109">
        <f>DY12+DZ12</f>
        <v>622385.19999999995</v>
      </c>
      <c r="EH12" s="2">
        <f>EC12+ED12</f>
        <v>331249.44999999995</v>
      </c>
      <c r="EJ12" s="64">
        <f t="shared" si="12"/>
        <v>4</v>
      </c>
      <c r="EK12" s="57">
        <f t="shared" si="13"/>
        <v>4.5</v>
      </c>
      <c r="EL12" s="2">
        <f t="shared" si="14"/>
        <v>421860.29</v>
      </c>
      <c r="EM12" s="2">
        <f t="shared" si="15"/>
        <v>144990.02000000002</v>
      </c>
      <c r="EO12" s="33">
        <v>4</v>
      </c>
      <c r="EP12" s="33">
        <v>30890.2</v>
      </c>
      <c r="EQ12" s="33">
        <v>52645.1</v>
      </c>
      <c r="ER12" s="33">
        <v>369215.19</v>
      </c>
      <c r="ES12" s="33">
        <v>83397.98</v>
      </c>
      <c r="ET12" s="33">
        <v>41280.5</v>
      </c>
      <c r="EU12" s="33">
        <v>31854.2</v>
      </c>
      <c r="EV12" s="33">
        <v>113135.82</v>
      </c>
      <c r="EW12" s="33">
        <v>58923.48</v>
      </c>
      <c r="EX12" s="33">
        <v>15304.96</v>
      </c>
      <c r="EY12" s="33">
        <v>9915.81</v>
      </c>
    </row>
    <row r="13" spans="1:155" x14ac:dyDescent="0.45">
      <c r="CC13" s="10"/>
      <c r="CD13" s="10"/>
      <c r="CH13" s="56">
        <v>7</v>
      </c>
      <c r="CI13" s="53" t="s">
        <v>4</v>
      </c>
      <c r="CJ13" s="66">
        <f>HLOOKUP($CH13, $DX$2:$EH$3, 2, FALSE)</f>
        <v>12.106134867661806</v>
      </c>
      <c r="CK13" s="52">
        <f>Obsv_Time!R16</f>
        <v>12.065028200000006</v>
      </c>
      <c r="CL13" s="3">
        <f t="shared" si="5"/>
        <v>4.11066676618006E-2</v>
      </c>
      <c r="CM13" s="1">
        <f t="shared" si="6"/>
        <v>3.4070925471853088E-3</v>
      </c>
      <c r="CN13" s="10"/>
      <c r="CO13" s="65">
        <f t="shared" si="8"/>
        <v>10</v>
      </c>
      <c r="CP13" s="117">
        <f>VLOOKUP($CO13,  $DI$7:$DT$108, CP$5, FALSE)</f>
        <v>8.2047109379551578E-2</v>
      </c>
      <c r="CQ13" s="140">
        <f>VLOOKUP($CO13,  Obsv_Time!$B$10:$M$111, CQ$5, FALSE)</f>
        <v>8.0332200000000006E-2</v>
      </c>
      <c r="CR13" s="117">
        <f>VLOOKUP($CO13,  $DI$7:$DT$108, CR$5, FALSE)</f>
        <v>0.11866129373871336</v>
      </c>
      <c r="CS13" s="140">
        <f>VLOOKUP($CO13,  Obsv_Time!$B$10:$M$111, CS$5, FALSE)</f>
        <v>0.1242881</v>
      </c>
      <c r="CT13" s="117">
        <f>VLOOKUP($CO13,  $DI$7:$DT$108, CT$5, FALSE)</f>
        <v>8.0480884447071702E-2</v>
      </c>
      <c r="CU13" s="140">
        <f>VLOOKUP($CO13,  Obsv_Time!$B$10:$M$111, CU$5, FALSE)</f>
        <v>9.1878899999999999E-2</v>
      </c>
      <c r="CV13" s="117">
        <f>VLOOKUP($CO13,  $DI$7:$DT$108, CV$5, FALSE)</f>
        <v>2.7053307958911955E-2</v>
      </c>
      <c r="CW13" s="140">
        <f>VLOOKUP($CO13,  Obsv_Time!$B$10:$M$111, CW$5, FALSE)</f>
        <v>4.7099000000000002E-2</v>
      </c>
      <c r="CX13" s="117">
        <f>VLOOKUP($CO13,  $DI$7:$DT$108, CX$5, FALSE)</f>
        <v>9.7596917985920822E-2</v>
      </c>
      <c r="CY13" s="140">
        <f>VLOOKUP($CO13,  Obsv_Time!$B$10:$M$111, CY$5, FALSE)</f>
        <v>0.1059118</v>
      </c>
      <c r="CZ13" s="117">
        <f>VLOOKUP($CO13,  $DI$7:$DT$108, CZ$5, FALSE)</f>
        <v>0.11337352322258372</v>
      </c>
      <c r="DA13" s="140">
        <f>VLOOKUP($CO13,  Obsv_Time!$B$10:$M$111, DA$5, FALSE)</f>
        <v>0.10885690000000001</v>
      </c>
      <c r="DB13" s="117">
        <f>VLOOKUP($CO13,  $DI$7:$DT$108, DB$5, FALSE)</f>
        <v>0.11695053926521784</v>
      </c>
      <c r="DC13" s="140">
        <f>VLOOKUP($CO13,  Obsv_Time!$B$10:$M$111, DC$5, FALSE)</f>
        <v>0.1144686</v>
      </c>
      <c r="DD13" s="117">
        <f>VLOOKUP($CO13,  $DI$7:$DT$108, DD$5, FALSE)</f>
        <v>6.6141297333909194E-2</v>
      </c>
      <c r="DE13" s="140">
        <f>VLOOKUP($CO13,  Obsv_Time!$B$10:$M$111, DE$5, FALSE)</f>
        <v>6.6295699999999999E-2</v>
      </c>
      <c r="DF13" s="117">
        <f>VLOOKUP($CO13,  $DI$7:$DT$108, DF$5, FALSE)</f>
        <v>8.3529829600437894E-2</v>
      </c>
      <c r="DG13" s="140">
        <f>VLOOKUP($CO13,  Obsv_Time!$B$10:$M$111, DG$5, FALSE)</f>
        <v>9.8527299999999998E-2</v>
      </c>
      <c r="DI13" s="64">
        <f t="shared" si="9"/>
        <v>10</v>
      </c>
      <c r="DJ13" s="113">
        <f t="shared" si="10"/>
        <v>8.2047109379551578E-2</v>
      </c>
      <c r="DK13" s="113">
        <f t="shared" si="7"/>
        <v>0.11866129373871336</v>
      </c>
      <c r="DL13" s="113">
        <f t="shared" si="7"/>
        <v>8.0480884447071702E-2</v>
      </c>
      <c r="DM13" s="113">
        <f t="shared" si="7"/>
        <v>2.7053307958911955E-2</v>
      </c>
      <c r="DN13" s="113">
        <f t="shared" si="7"/>
        <v>9.7596917985920822E-2</v>
      </c>
      <c r="DO13" s="113">
        <f>EC13/EC$4</f>
        <v>0.11337352322258372</v>
      </c>
      <c r="DP13" s="113">
        <f>ED13/ED$4</f>
        <v>0.11695053926521784</v>
      </c>
      <c r="DQ13" s="113">
        <f>EE13/EE$4</f>
        <v>6.6141297333909194E-2</v>
      </c>
      <c r="DR13" s="113">
        <f>EF13/EF$4</f>
        <v>8.3529829600437894E-2</v>
      </c>
      <c r="DS13" s="116">
        <f>EG13/EG$4</f>
        <v>8.7876589821390752E-2</v>
      </c>
      <c r="DT13" s="113">
        <f>EH13/EH$4</f>
        <v>0.11576102532061772</v>
      </c>
      <c r="DV13" s="62">
        <f>Obsv_Time!B16</f>
        <v>10</v>
      </c>
      <c r="DW13" s="57">
        <f t="shared" si="11"/>
        <v>11</v>
      </c>
      <c r="DX13" s="50">
        <f>SUMIFS(EP:EP,$EO:$EO,"&gt;="&amp;$DV13,$EO:$EO,"&lt;"&amp;$DV14)</f>
        <v>132787.54999999999</v>
      </c>
      <c r="DY13" s="50">
        <f>SUMIFS(EQ:EQ,$EO:$EO,"&gt;="&amp;$DV13,$EO:$EO,"&lt;"&amp;$DV14)</f>
        <v>102419.49</v>
      </c>
      <c r="DZ13" s="50">
        <f>SUMIFS(ER:ER,$EO:$EO,"&gt;="&amp;$DV13,$EO:$EO,"&lt;"&amp;$DV14)</f>
        <v>289148.96999999997</v>
      </c>
      <c r="EA13" s="50">
        <f>SUMIFS(ES:ES,$EO:$EO,"&gt;="&amp;$DV13,$EO:$EO,"&lt;"&amp;$DV14)</f>
        <v>9398.880000000001</v>
      </c>
      <c r="EB13" s="50">
        <f>SUMIFS(ET:ET,$EO:$EO,"&gt;="&amp;$DV13,$EO:$EO,"&lt;"&amp;$DV14)</f>
        <v>30103.54</v>
      </c>
      <c r="EC13" s="50">
        <f>SUMIFS(EU:EU,$EO:$EO,"&gt;="&amp;$DV13,$EO:$EO,"&lt;"&amp;$DV14)</f>
        <v>85898.57</v>
      </c>
      <c r="ED13" s="50">
        <f>SUMIFS(EV:EV,$EO:$EO,"&gt;="&amp;$DV13,$EO:$EO,"&lt;"&amp;$DV14)</f>
        <v>177848.72</v>
      </c>
      <c r="EE13" s="50">
        <f>SUMIFS(EX:EX,$EO:$EO,"&gt;="&amp;$DV13,$EO:$EO,"&lt;"&amp;$DV14)</f>
        <v>37714.910000000003</v>
      </c>
      <c r="EF13" s="50">
        <f>SUMIFS(EY:EY,$EO:$EO,"&gt;="&amp;$DV13,$EO:$EO,"&lt;"&amp;$DV14)</f>
        <v>17479.25</v>
      </c>
      <c r="EG13" s="109">
        <f>DY13+DZ13</f>
        <v>391568.45999999996</v>
      </c>
      <c r="EH13" s="2">
        <f>EC13+ED13</f>
        <v>263747.29000000004</v>
      </c>
      <c r="EJ13" s="64">
        <f t="shared" si="12"/>
        <v>5</v>
      </c>
      <c r="EK13" s="57">
        <f t="shared" si="13"/>
        <v>5.5</v>
      </c>
      <c r="EL13" s="2">
        <f t="shared" si="14"/>
        <v>399079.8</v>
      </c>
      <c r="EM13" s="2">
        <f t="shared" si="15"/>
        <v>159475.91999999998</v>
      </c>
      <c r="EO13" s="33">
        <v>5</v>
      </c>
      <c r="EP13" s="33">
        <v>33830.32</v>
      </c>
      <c r="EQ13" s="33">
        <v>81760.240000000005</v>
      </c>
      <c r="ER13" s="33">
        <v>317319.56</v>
      </c>
      <c r="ES13" s="33">
        <v>79179.78</v>
      </c>
      <c r="ET13" s="33">
        <v>38231.949999999997</v>
      </c>
      <c r="EU13" s="33">
        <v>40614.199999999997</v>
      </c>
      <c r="EV13" s="33">
        <v>118861.72</v>
      </c>
      <c r="EW13" s="33">
        <v>53213.34</v>
      </c>
      <c r="EX13" s="33">
        <v>17640.71</v>
      </c>
      <c r="EY13" s="33">
        <v>9178.35</v>
      </c>
    </row>
    <row r="14" spans="1:155" x14ac:dyDescent="0.45">
      <c r="CC14" s="10"/>
      <c r="CD14" s="10"/>
      <c r="CH14" s="56">
        <v>8</v>
      </c>
      <c r="CI14" s="53" t="s">
        <v>10</v>
      </c>
      <c r="CJ14" s="66">
        <f t="shared" ref="CJ14:CJ15" si="16">HLOOKUP($CH14, $DX$2:$EH$3, 2, FALSE)</f>
        <v>29.389197647416015</v>
      </c>
      <c r="CK14" s="52">
        <f>Obsv_Time!R17</f>
        <v>20.713040400000001</v>
      </c>
      <c r="CL14" s="3">
        <f t="shared" si="5"/>
        <v>8.6761572474160147</v>
      </c>
      <c r="CM14" s="135">
        <f t="shared" si="6"/>
        <v>0.41887415270121398</v>
      </c>
      <c r="CN14" s="10"/>
      <c r="CO14" s="65">
        <f t="shared" si="8"/>
        <v>12</v>
      </c>
      <c r="CP14" s="117">
        <f>VLOOKUP($CO14,  $DI$7:$DT$108, CP$5, FALSE)</f>
        <v>8.0026163865651659E-2</v>
      </c>
      <c r="CQ14" s="140">
        <f>VLOOKUP($CO14,  Obsv_Time!$B$10:$M$111, CQ$5, FALSE)</f>
        <v>7.9442399999999996E-2</v>
      </c>
      <c r="CR14" s="117">
        <f>VLOOKUP($CO14,  $DI$7:$DT$108, CR$5, FALSE)</f>
        <v>8.1738840809636476E-2</v>
      </c>
      <c r="CS14" s="140">
        <f>VLOOKUP($CO14,  Obsv_Time!$B$10:$M$111, CS$5, FALSE)</f>
        <v>7.2542800000000005E-2</v>
      </c>
      <c r="CT14" s="117">
        <f>VLOOKUP($CO14,  $DI$7:$DT$108, CT$5, FALSE)</f>
        <v>5.8283381404144449E-2</v>
      </c>
      <c r="CU14" s="140">
        <f>VLOOKUP($CO14,  Obsv_Time!$B$10:$M$111, CU$5, FALSE)</f>
        <v>6.6047800000000004E-2</v>
      </c>
      <c r="CV14" s="117">
        <f>VLOOKUP($CO14,  $DI$7:$DT$108, CV$5, FALSE)</f>
        <v>2.3085726634677211E-2</v>
      </c>
      <c r="CW14" s="140">
        <f>VLOOKUP($CO14,  Obsv_Time!$B$10:$M$111, CW$5, FALSE)</f>
        <v>3.6863399999999998E-2</v>
      </c>
      <c r="CX14" s="117">
        <f>VLOOKUP($CO14,  $DI$7:$DT$108, CX$5, FALSE)</f>
        <v>5.9316256745674686E-2</v>
      </c>
      <c r="CY14" s="140">
        <f>VLOOKUP($CO14,  Obsv_Time!$B$10:$M$111, CY$5, FALSE)</f>
        <v>6.3478499999999993E-2</v>
      </c>
      <c r="CZ14" s="117">
        <f>VLOOKUP($CO14,  $DI$7:$DT$108, CZ$5, FALSE)</f>
        <v>8.1944513150148571E-2</v>
      </c>
      <c r="DA14" s="140">
        <f>VLOOKUP($CO14,  Obsv_Time!$B$10:$M$111, DA$5, FALSE)</f>
        <v>9.0183299999999994E-2</v>
      </c>
      <c r="DB14" s="117">
        <f>VLOOKUP($CO14,  $DI$7:$DT$108, DB$5, FALSE)</f>
        <v>7.8338914251918204E-2</v>
      </c>
      <c r="DC14" s="140">
        <f>VLOOKUP($CO14,  Obsv_Time!$B$10:$M$111, DC$5, FALSE)</f>
        <v>8.2126400000000002E-2</v>
      </c>
      <c r="DD14" s="117">
        <f>VLOOKUP($CO14,  $DI$7:$DT$108, DD$5, FALSE)</f>
        <v>6.3805906825656081E-2</v>
      </c>
      <c r="DE14" s="140">
        <f>VLOOKUP($CO14,  Obsv_Time!$B$10:$M$111, DE$5, FALSE)</f>
        <v>5.9845299999999997E-2</v>
      </c>
      <c r="DF14" s="117">
        <f>VLOOKUP($CO14,  $DI$7:$DT$108, DF$5, FALSE)</f>
        <v>7.5166978419610883E-2</v>
      </c>
      <c r="DG14" s="140">
        <f>VLOOKUP($CO14,  Obsv_Time!$B$10:$M$111, DG$5, FALSE)</f>
        <v>7.9736199999999993E-2</v>
      </c>
      <c r="DI14" s="64">
        <f t="shared" si="9"/>
        <v>12</v>
      </c>
      <c r="DJ14" s="113">
        <f t="shared" si="10"/>
        <v>8.0026163865651659E-2</v>
      </c>
      <c r="DK14" s="113">
        <f t="shared" si="7"/>
        <v>8.1738840809636476E-2</v>
      </c>
      <c r="DL14" s="113">
        <f t="shared" si="7"/>
        <v>5.8283381404144449E-2</v>
      </c>
      <c r="DM14" s="113">
        <f t="shared" si="7"/>
        <v>2.3085726634677211E-2</v>
      </c>
      <c r="DN14" s="113">
        <f t="shared" si="7"/>
        <v>5.9316256745674686E-2</v>
      </c>
      <c r="DO14" s="113">
        <f>EC14/EC$4</f>
        <v>8.1944513150148571E-2</v>
      </c>
      <c r="DP14" s="113">
        <f>ED14/ED$4</f>
        <v>7.8338914251918204E-2</v>
      </c>
      <c r="DQ14" s="113">
        <f>EE14/EE$4</f>
        <v>6.3805906825656081E-2</v>
      </c>
      <c r="DR14" s="113">
        <f>EF14/EF$4</f>
        <v>7.5166978419610883E-2</v>
      </c>
      <c r="DS14" s="116">
        <f>EG14/EG$4</f>
        <v>6.2826802242231042E-2</v>
      </c>
      <c r="DT14" s="113">
        <f>EH14/EH$4</f>
        <v>7.9537933243435457E-2</v>
      </c>
      <c r="DV14" s="62">
        <f>Obsv_Time!B17</f>
        <v>12</v>
      </c>
      <c r="DW14" s="57">
        <f t="shared" si="11"/>
        <v>13</v>
      </c>
      <c r="DX14" s="50">
        <f>SUMIFS(EP:EP,$EO:$EO,"&gt;="&amp;$DV14,$EO:$EO,"&lt;"&amp;$DV15)</f>
        <v>129516.79</v>
      </c>
      <c r="DY14" s="50">
        <f>SUMIFS(EQ:EQ,$EO:$EO,"&gt;="&amp;$DV14,$EO:$EO,"&lt;"&amp;$DV15)</f>
        <v>70550.81</v>
      </c>
      <c r="DZ14" s="50">
        <f>SUMIFS(ER:ER,$EO:$EO,"&gt;="&amp;$DV14,$EO:$EO,"&lt;"&amp;$DV15)</f>
        <v>209398.53999999998</v>
      </c>
      <c r="EA14" s="50">
        <f>SUMIFS(ES:ES,$EO:$EO,"&gt;="&amp;$DV14,$EO:$EO,"&lt;"&amp;$DV15)</f>
        <v>8020.46</v>
      </c>
      <c r="EB14" s="50">
        <f>SUMIFS(ET:ET,$EO:$EO,"&gt;="&amp;$DV14,$EO:$EO,"&lt;"&amp;$DV15)</f>
        <v>18295.96</v>
      </c>
      <c r="EC14" s="50">
        <f>SUMIFS(EU:EU,$EO:$EO,"&gt;="&amp;$DV14,$EO:$EO,"&lt;"&amp;$DV15)</f>
        <v>62086.07</v>
      </c>
      <c r="ED14" s="50">
        <f>SUMIFS(EV:EV,$EO:$EO,"&gt;="&amp;$DV14,$EO:$EO,"&lt;"&amp;$DV15)</f>
        <v>119131.35</v>
      </c>
      <c r="EE14" s="50">
        <f>SUMIFS(EX:EX,$EO:$EO,"&gt;="&amp;$DV14,$EO:$EO,"&lt;"&amp;$DV15)</f>
        <v>36383.229999999996</v>
      </c>
      <c r="EF14" s="50">
        <f>SUMIFS(EY:EY,$EO:$EO,"&gt;="&amp;$DV14,$EO:$EO,"&lt;"&amp;$DV15)</f>
        <v>15729.259999999998</v>
      </c>
      <c r="EG14" s="109">
        <f>DY14+DZ14</f>
        <v>279949.34999999998</v>
      </c>
      <c r="EH14" s="2">
        <f>EC14+ED14</f>
        <v>181217.42</v>
      </c>
      <c r="EJ14" s="64">
        <f t="shared" si="12"/>
        <v>6</v>
      </c>
      <c r="EK14" s="57">
        <f t="shared" si="13"/>
        <v>6.5</v>
      </c>
      <c r="EL14" s="2">
        <f t="shared" si="14"/>
        <v>428475.55</v>
      </c>
      <c r="EM14" s="2">
        <f t="shared" si="15"/>
        <v>218424.34</v>
      </c>
      <c r="EO14" s="33">
        <v>6</v>
      </c>
      <c r="EP14" s="33">
        <v>47299.54</v>
      </c>
      <c r="EQ14" s="33">
        <v>106628.14</v>
      </c>
      <c r="ER14" s="33">
        <v>321847.40999999997</v>
      </c>
      <c r="ES14" s="33">
        <v>50902.46</v>
      </c>
      <c r="ET14" s="33">
        <v>35985.47</v>
      </c>
      <c r="EU14" s="33">
        <v>58711.9</v>
      </c>
      <c r="EV14" s="33">
        <v>159712.44</v>
      </c>
      <c r="EW14" s="33">
        <v>61507.11</v>
      </c>
      <c r="EX14" s="33">
        <v>20326.97</v>
      </c>
      <c r="EY14" s="33">
        <v>9328.5</v>
      </c>
    </row>
    <row r="15" spans="1:155" x14ac:dyDescent="0.45">
      <c r="CC15" s="10"/>
      <c r="CD15" s="10"/>
      <c r="CH15" s="56">
        <v>9</v>
      </c>
      <c r="CI15" s="53" t="s">
        <v>11</v>
      </c>
      <c r="CJ15" s="66">
        <f t="shared" si="16"/>
        <v>27.722456505518203</v>
      </c>
      <c r="CK15" s="52">
        <f>Obsv_Time!R18</f>
        <v>24.201835800000008</v>
      </c>
      <c r="CL15" s="3">
        <f t="shared" si="5"/>
        <v>3.5206207055181942</v>
      </c>
      <c r="CM15" s="135">
        <f t="shared" si="6"/>
        <v>0.14546915922461523</v>
      </c>
      <c r="CN15" s="10"/>
      <c r="CO15" s="65">
        <f t="shared" si="8"/>
        <v>14</v>
      </c>
      <c r="CP15" s="117">
        <f>VLOOKUP($CO15,  $DI$7:$DT$108, CP$5, FALSE)</f>
        <v>7.5854097343205779E-2</v>
      </c>
      <c r="CQ15" s="140">
        <f>VLOOKUP($CO15,  Obsv_Time!$B$10:$M$111, CQ$5, FALSE)</f>
        <v>7.4474399999999996E-2</v>
      </c>
      <c r="CR15" s="117">
        <f>VLOOKUP($CO15,  $DI$7:$DT$108, CR$5, FALSE)</f>
        <v>5.7203404926428544E-2</v>
      </c>
      <c r="CS15" s="140">
        <f>VLOOKUP($CO15,  Obsv_Time!$B$10:$M$111, CS$5, FALSE)</f>
        <v>5.4639199999999999E-2</v>
      </c>
      <c r="CT15" s="117">
        <f>VLOOKUP($CO15,  $DI$7:$DT$108, CT$5, FALSE)</f>
        <v>4.7134344111340785E-2</v>
      </c>
      <c r="CU15" s="140">
        <f>VLOOKUP($CO15,  Obsv_Time!$B$10:$M$111, CU$5, FALSE)</f>
        <v>4.8822900000000002E-2</v>
      </c>
      <c r="CV15" s="117">
        <f>VLOOKUP($CO15,  $DI$7:$DT$108, CV$5, FALSE)</f>
        <v>1.9537089798872972E-2</v>
      </c>
      <c r="CW15" s="140">
        <f>VLOOKUP($CO15,  Obsv_Time!$B$10:$M$111, CW$5, FALSE)</f>
        <v>2.6627499999999998E-2</v>
      </c>
      <c r="CX15" s="117">
        <f>VLOOKUP($CO15,  $DI$7:$DT$108, CX$5, FALSE)</f>
        <v>3.3051799875927095E-2</v>
      </c>
      <c r="CY15" s="140">
        <f>VLOOKUP($CO15,  Obsv_Time!$B$10:$M$111, CY$5, FALSE)</f>
        <v>2.9787299999999999E-2</v>
      </c>
      <c r="CZ15" s="117">
        <f>VLOOKUP($CO15,  $DI$7:$DT$108, CZ$5, FALSE)</f>
        <v>6.4214288342679546E-2</v>
      </c>
      <c r="DA15" s="140">
        <f>VLOOKUP($CO15,  Obsv_Time!$B$10:$M$111, DA$5, FALSE)</f>
        <v>7.3896199999999995E-2</v>
      </c>
      <c r="DB15" s="117">
        <f>VLOOKUP($CO15,  $DI$7:$DT$108, DB$5, FALSE)</f>
        <v>5.6447332028948964E-2</v>
      </c>
      <c r="DC15" s="140">
        <f>VLOOKUP($CO15,  Obsv_Time!$B$10:$M$111, DC$5, FALSE)</f>
        <v>5.7319599999999998E-2</v>
      </c>
      <c r="DD15" s="117">
        <f>VLOOKUP($CO15,  $DI$7:$DT$108, DD$5, FALSE)</f>
        <v>6.0913746088398862E-2</v>
      </c>
      <c r="DE15" s="140">
        <f>VLOOKUP($CO15,  Obsv_Time!$B$10:$M$111, DE$5, FALSE)</f>
        <v>5.3726900000000001E-2</v>
      </c>
      <c r="DF15" s="117">
        <f>VLOOKUP($CO15,  $DI$7:$DT$108, DF$5, FALSE)</f>
        <v>6.1734298943914002E-2</v>
      </c>
      <c r="DG15" s="140">
        <f>VLOOKUP($CO15,  Obsv_Time!$B$10:$M$111, DG$5, FALSE)</f>
        <v>5.1618999999999998E-2</v>
      </c>
      <c r="DI15" s="64">
        <f t="shared" si="9"/>
        <v>14</v>
      </c>
      <c r="DJ15" s="113">
        <f t="shared" si="10"/>
        <v>7.5854097343205779E-2</v>
      </c>
      <c r="DK15" s="113">
        <f t="shared" si="7"/>
        <v>5.7203404926428544E-2</v>
      </c>
      <c r="DL15" s="113">
        <f t="shared" si="7"/>
        <v>4.7134344111340785E-2</v>
      </c>
      <c r="DM15" s="113">
        <f t="shared" si="7"/>
        <v>1.9537089798872972E-2</v>
      </c>
      <c r="DN15" s="113">
        <f t="shared" si="7"/>
        <v>3.3051799875927095E-2</v>
      </c>
      <c r="DO15" s="113">
        <f>EC15/EC$4</f>
        <v>6.4214288342679546E-2</v>
      </c>
      <c r="DP15" s="113">
        <f>ED15/ED$4</f>
        <v>5.6447332028948964E-2</v>
      </c>
      <c r="DQ15" s="113">
        <f>EE15/EE$4</f>
        <v>6.0913746088398862E-2</v>
      </c>
      <c r="DR15" s="113">
        <f>EF15/EF$4</f>
        <v>6.1734298943914002E-2</v>
      </c>
      <c r="DS15" s="116">
        <f>EG15/EG$4</f>
        <v>4.9084763411869133E-2</v>
      </c>
      <c r="DT15" s="113">
        <f>EH15/EH$4</f>
        <v>5.9030183973744696E-2</v>
      </c>
      <c r="DV15" s="62">
        <f>Obsv_Time!B18</f>
        <v>14</v>
      </c>
      <c r="DW15" s="57">
        <f t="shared" si="11"/>
        <v>15</v>
      </c>
      <c r="DX15" s="50">
        <f>SUMIFS(EP:EP,$EO:$EO,"&gt;="&amp;$DV15,$EO:$EO,"&lt;"&amp;$DV16)</f>
        <v>122764.59</v>
      </c>
      <c r="DY15" s="50">
        <f>SUMIFS(EQ:EQ,$EO:$EO,"&gt;="&amp;$DV15,$EO:$EO,"&lt;"&amp;$DV16)</f>
        <v>49373.67</v>
      </c>
      <c r="DZ15" s="50">
        <f>SUMIFS(ER:ER,$EO:$EO,"&gt;="&amp;$DV15,$EO:$EO,"&lt;"&amp;$DV16)</f>
        <v>169342.66</v>
      </c>
      <c r="EA15" s="50">
        <f>SUMIFS(ES:ES,$EO:$EO,"&gt;="&amp;$DV15,$EO:$EO,"&lt;"&amp;$DV16)</f>
        <v>6787.59</v>
      </c>
      <c r="EB15" s="50">
        <f>SUMIFS(ET:ET,$EO:$EO,"&gt;="&amp;$DV15,$EO:$EO,"&lt;"&amp;$DV16)</f>
        <v>10194.75</v>
      </c>
      <c r="EC15" s="50">
        <f>SUMIFS(EU:EU,$EO:$EO,"&gt;="&amp;$DV15,$EO:$EO,"&lt;"&amp;$DV16)</f>
        <v>48652.59</v>
      </c>
      <c r="ED15" s="50">
        <f>SUMIFS(EV:EV,$EO:$EO,"&gt;="&amp;$DV15,$EO:$EO,"&lt;"&amp;$DV16)</f>
        <v>85840.44</v>
      </c>
      <c r="EE15" s="50">
        <f>SUMIFS(EX:EX,$EO:$EO,"&gt;="&amp;$DV15,$EO:$EO,"&lt;"&amp;$DV16)</f>
        <v>34734.07</v>
      </c>
      <c r="EF15" s="50">
        <f>SUMIFS(EY:EY,$EO:$EO,"&gt;="&amp;$DV15,$EO:$EO,"&lt;"&amp;$DV16)</f>
        <v>12918.369999999999</v>
      </c>
      <c r="EG15" s="109">
        <f>DY15+DZ15</f>
        <v>218716.33000000002</v>
      </c>
      <c r="EH15" s="2">
        <f>EC15+ED15</f>
        <v>134493.03</v>
      </c>
      <c r="EJ15" s="64">
        <f t="shared" si="12"/>
        <v>7</v>
      </c>
      <c r="EK15" s="57">
        <f t="shared" si="13"/>
        <v>7.5</v>
      </c>
      <c r="EL15" s="2">
        <f t="shared" si="14"/>
        <v>403233.51</v>
      </c>
      <c r="EM15" s="2">
        <f t="shared" si="15"/>
        <v>202956.43</v>
      </c>
      <c r="EO15" s="33">
        <v>7</v>
      </c>
      <c r="EP15" s="33">
        <v>53755.54</v>
      </c>
      <c r="EQ15" s="33">
        <v>104674.94</v>
      </c>
      <c r="ER15" s="33">
        <v>298558.57</v>
      </c>
      <c r="ES15" s="33">
        <v>20812.45</v>
      </c>
      <c r="ET15" s="33">
        <v>33525.699999999997</v>
      </c>
      <c r="EU15" s="33">
        <v>59974.66</v>
      </c>
      <c r="EV15" s="33">
        <v>142981.76999999999</v>
      </c>
      <c r="EW15" s="33">
        <v>59990.68</v>
      </c>
      <c r="EX15" s="33">
        <v>20553.439999999999</v>
      </c>
      <c r="EY15" s="33">
        <v>9850.33</v>
      </c>
    </row>
    <row r="16" spans="1:155" x14ac:dyDescent="0.45">
      <c r="CC16" s="10"/>
      <c r="CD16" s="10"/>
      <c r="CN16" s="10"/>
      <c r="CO16" s="65">
        <f t="shared" si="8"/>
        <v>16</v>
      </c>
      <c r="CP16" s="117">
        <f>VLOOKUP($CO16,  $DI$7:$DT$108, CP$5, FALSE)</f>
        <v>6.9655975418210253E-2</v>
      </c>
      <c r="CQ16" s="140">
        <f>VLOOKUP($CO16,  Obsv_Time!$B$10:$M$111, CQ$5, FALSE)</f>
        <v>6.8824899999999994E-2</v>
      </c>
      <c r="CR16" s="117">
        <f>VLOOKUP($CO16,  $DI$7:$DT$108, CR$5, FALSE)</f>
        <v>3.7730482202530495E-2</v>
      </c>
      <c r="CS16" s="140">
        <f>VLOOKUP($CO16,  Obsv_Time!$B$10:$M$111, CS$5, FALSE)</f>
        <v>4.0425900000000001E-2</v>
      </c>
      <c r="CT16" s="117">
        <f>VLOOKUP($CO16,  $DI$7:$DT$108, CT$5, FALSE)</f>
        <v>3.6241699817333765E-2</v>
      </c>
      <c r="CU16" s="140">
        <f>VLOOKUP($CO16,  Obsv_Time!$B$10:$M$111, CU$5, FALSE)</f>
        <v>3.6960600000000003E-2</v>
      </c>
      <c r="CV16" s="117">
        <f>VLOOKUP($CO16,  $DI$7:$DT$108, CV$5, FALSE)</f>
        <v>1.4664928025452021E-2</v>
      </c>
      <c r="CW16" s="140">
        <f>VLOOKUP($CO16,  Obsv_Time!$B$10:$M$111, CW$5, FALSE)</f>
        <v>1.1820600000000001E-2</v>
      </c>
      <c r="CX16" s="117">
        <f>VLOOKUP($CO16,  $DI$7:$DT$108, CX$5, FALSE)</f>
        <v>1.7231773365755914E-2</v>
      </c>
      <c r="CY16" s="140">
        <f>VLOOKUP($CO16,  Obsv_Time!$B$10:$M$111, CY$5, FALSE)</f>
        <v>1.8956299999999999E-2</v>
      </c>
      <c r="CZ16" s="117">
        <f>VLOOKUP($CO16,  $DI$7:$DT$108, CZ$5, FALSE)</f>
        <v>5.0976712664263013E-2</v>
      </c>
      <c r="DA16" s="140">
        <f>VLOOKUP($CO16,  Obsv_Time!$B$10:$M$111, DA$5, FALSE)</f>
        <v>6.0089099999999999E-2</v>
      </c>
      <c r="DB16" s="117">
        <f>VLOOKUP($CO16,  $DI$7:$DT$108, DB$5, FALSE)</f>
        <v>3.9235968497499926E-2</v>
      </c>
      <c r="DC16" s="140">
        <f>VLOOKUP($CO16,  Obsv_Time!$B$10:$M$111, DC$5, FALSE)</f>
        <v>4.1998899999999999E-2</v>
      </c>
      <c r="DD16" s="117">
        <f>VLOOKUP($CO16,  $DI$7:$DT$108, DD$5, FALSE)</f>
        <v>5.7054971344519229E-2</v>
      </c>
      <c r="DE16" s="140">
        <f>VLOOKUP($CO16,  Obsv_Time!$B$10:$M$111, DE$5, FALSE)</f>
        <v>4.7948699999999997E-2</v>
      </c>
      <c r="DF16" s="117">
        <f>VLOOKUP($CO16,  $DI$7:$DT$108, DF$5, FALSE)</f>
        <v>4.9590557245285938E-2</v>
      </c>
      <c r="DG16" s="140">
        <f>VLOOKUP($CO16,  Obsv_Time!$B$10:$M$111, DG$5, FALSE)</f>
        <v>3.5991099999999998E-2</v>
      </c>
      <c r="DI16" s="64">
        <f t="shared" si="9"/>
        <v>16</v>
      </c>
      <c r="DJ16" s="113">
        <f t="shared" si="10"/>
        <v>6.9655975418210253E-2</v>
      </c>
      <c r="DK16" s="113">
        <f t="shared" si="7"/>
        <v>3.7730482202530495E-2</v>
      </c>
      <c r="DL16" s="113">
        <f t="shared" si="7"/>
        <v>3.6241699817333765E-2</v>
      </c>
      <c r="DM16" s="113">
        <f t="shared" si="7"/>
        <v>1.4664928025452021E-2</v>
      </c>
      <c r="DN16" s="113">
        <f t="shared" si="7"/>
        <v>1.7231773365755914E-2</v>
      </c>
      <c r="DO16" s="113">
        <f>EC16/EC$4</f>
        <v>5.0976712664263013E-2</v>
      </c>
      <c r="DP16" s="113">
        <f>ED16/ED$4</f>
        <v>3.9235968497499926E-2</v>
      </c>
      <c r="DQ16" s="113">
        <f>EE16/EE$4</f>
        <v>5.7054971344519229E-2</v>
      </c>
      <c r="DR16" s="113">
        <f>EF16/EF$4</f>
        <v>4.9590557245285938E-2</v>
      </c>
      <c r="DS16" s="116">
        <f>EG16/EG$4</f>
        <v>3.6530083207969681E-2</v>
      </c>
      <c r="DT16" s="113">
        <f>EH16/EH$4</f>
        <v>4.3140278330022687E-2</v>
      </c>
      <c r="DV16" s="62">
        <f>Obsv_Time!B19</f>
        <v>16</v>
      </c>
      <c r="DW16" s="57">
        <f t="shared" si="11"/>
        <v>17</v>
      </c>
      <c r="DX16" s="50">
        <f>SUMIFS(EP:EP,$EO:$EO,"&gt;="&amp;$DV16,$EO:$EO,"&lt;"&amp;$DV17)</f>
        <v>112733.36</v>
      </c>
      <c r="DY16" s="50">
        <f>SUMIFS(EQ:EQ,$EO:$EO,"&gt;="&amp;$DV16,$EO:$EO,"&lt;"&amp;$DV17)</f>
        <v>32566.11</v>
      </c>
      <c r="DZ16" s="50">
        <f>SUMIFS(ER:ER,$EO:$EO,"&gt;="&amp;$DV16,$EO:$EO,"&lt;"&amp;$DV17)</f>
        <v>130207.94</v>
      </c>
      <c r="EA16" s="50">
        <f>SUMIFS(ES:ES,$EO:$EO,"&gt;="&amp;$DV16,$EO:$EO,"&lt;"&amp;$DV17)</f>
        <v>5094.8999999999996</v>
      </c>
      <c r="EB16" s="50">
        <f>SUMIFS(ET:ET,$EO:$EO,"&gt;="&amp;$DV16,$EO:$EO,"&lt;"&amp;$DV17)</f>
        <v>5315.1</v>
      </c>
      <c r="EC16" s="50">
        <f>SUMIFS(EU:EU,$EO:$EO,"&gt;="&amp;$DV16,$EO:$EO,"&lt;"&amp;$DV17)</f>
        <v>38623.01</v>
      </c>
      <c r="ED16" s="50">
        <f>SUMIFS(EV:EV,$EO:$EO,"&gt;="&amp;$DV16,$EO:$EO,"&lt;"&amp;$DV17)</f>
        <v>59666.82</v>
      </c>
      <c r="EE16" s="50">
        <f>SUMIFS(EX:EX,$EO:$EO,"&gt;="&amp;$DV16,$EO:$EO,"&lt;"&amp;$DV17)</f>
        <v>32533.730000000003</v>
      </c>
      <c r="EF16" s="50">
        <f>SUMIFS(EY:EY,$EO:$EO,"&gt;="&amp;$DV16,$EO:$EO,"&lt;"&amp;$DV17)</f>
        <v>10377.200000000001</v>
      </c>
      <c r="EG16" s="109">
        <f>DY16+DZ16</f>
        <v>162774.04999999999</v>
      </c>
      <c r="EH16" s="2">
        <f>EC16+ED16</f>
        <v>98289.83</v>
      </c>
      <c r="EJ16" s="64">
        <f t="shared" si="12"/>
        <v>8</v>
      </c>
      <c r="EK16" s="57">
        <f t="shared" si="13"/>
        <v>8.5</v>
      </c>
      <c r="EL16" s="2">
        <f t="shared" si="14"/>
        <v>344339.79</v>
      </c>
      <c r="EM16" s="2">
        <f t="shared" si="15"/>
        <v>172740.36</v>
      </c>
      <c r="EO16" s="33">
        <v>8</v>
      </c>
      <c r="EP16" s="33">
        <v>58252.2</v>
      </c>
      <c r="EQ16" s="33">
        <v>90221.99</v>
      </c>
      <c r="ER16" s="33">
        <v>254117.8</v>
      </c>
      <c r="ES16" s="33">
        <v>9767.2199999999993</v>
      </c>
      <c r="ET16" s="33">
        <v>26720.49</v>
      </c>
      <c r="EU16" s="33">
        <v>54077.96</v>
      </c>
      <c r="EV16" s="33">
        <v>118662.39999999999</v>
      </c>
      <c r="EW16" s="33">
        <v>56625.55</v>
      </c>
      <c r="EX16" s="33">
        <v>19301.669999999998</v>
      </c>
      <c r="EY16" s="33">
        <v>9133.68</v>
      </c>
    </row>
    <row r="17" spans="78:155" x14ac:dyDescent="0.45">
      <c r="CC17" s="10"/>
      <c r="CD17" s="10"/>
      <c r="CK17" s="38"/>
      <c r="CL17" s="38"/>
      <c r="CN17" s="10"/>
      <c r="CO17" s="65">
        <f t="shared" si="8"/>
        <v>18</v>
      </c>
      <c r="CP17" s="117">
        <f>VLOOKUP($CO17,  $DI$7:$DT$108, CP$5, FALSE)</f>
        <v>6.1355118866792048E-2</v>
      </c>
      <c r="CQ17" s="140">
        <f>VLOOKUP($CO17,  Obsv_Time!$B$10:$M$111, CQ$5, FALSE)</f>
        <v>6.2964999999999993E-2</v>
      </c>
      <c r="CR17" s="117">
        <f>VLOOKUP($CO17,  $DI$7:$DT$108, CR$5, FALSE)</f>
        <v>2.4087632670724151E-2</v>
      </c>
      <c r="CS17" s="140">
        <f>VLOOKUP($CO17,  Obsv_Time!$B$10:$M$111, CS$5, FALSE)</f>
        <v>2.6212099999999999E-2</v>
      </c>
      <c r="CT17" s="117">
        <f>VLOOKUP($CO17,  $DI$7:$DT$108, CT$5, FALSE)</f>
        <v>2.9675265697320805E-2</v>
      </c>
      <c r="CU17" s="140">
        <f>VLOOKUP($CO17,  Obsv_Time!$B$10:$M$111, CU$5, FALSE)</f>
        <v>2.8892299999999999E-2</v>
      </c>
      <c r="CV17" s="117">
        <f>VLOOKUP($CO17,  $DI$7:$DT$108, CV$5, FALSE)</f>
        <v>1.0535813450164588E-2</v>
      </c>
      <c r="CW17" s="140">
        <f>VLOOKUP($CO17,  Obsv_Time!$B$10:$M$111, CW$5, FALSE)</f>
        <v>5.2338999999999997E-3</v>
      </c>
      <c r="CX17" s="117">
        <f>VLOOKUP($CO17,  $DI$7:$DT$108, CX$5, FALSE)</f>
        <v>1.0125089297973257E-2</v>
      </c>
      <c r="CY17" s="140">
        <f>VLOOKUP($CO17,  Obsv_Time!$B$10:$M$111, CY$5, FALSE)</f>
        <v>1.5576899999999999E-2</v>
      </c>
      <c r="CZ17" s="117">
        <f>VLOOKUP($CO17,  $DI$7:$DT$108, CZ$5, FALSE)</f>
        <v>4.2983851804321481E-2</v>
      </c>
      <c r="DA17" s="140">
        <f>VLOOKUP($CO17,  Obsv_Time!$B$10:$M$111, DA$5, FALSE)</f>
        <v>4.88834E-2</v>
      </c>
      <c r="DB17" s="117">
        <f>VLOOKUP($CO17,  $DI$7:$DT$108, DB$5, FALSE)</f>
        <v>3.0790342768485454E-2</v>
      </c>
      <c r="DC17" s="140">
        <f>VLOOKUP($CO17,  Obsv_Time!$B$10:$M$111, DC$5, FALSE)</f>
        <v>3.0939399999999999E-2</v>
      </c>
      <c r="DD17" s="117">
        <f>VLOOKUP($CO17,  $DI$7:$DT$108, DD$5, FALSE)</f>
        <v>5.1926452525718807E-2</v>
      </c>
      <c r="DE17" s="140">
        <f>VLOOKUP($CO17,  Obsv_Time!$B$10:$M$111, DE$5, FALSE)</f>
        <v>4.2170800000000001E-2</v>
      </c>
      <c r="DF17" s="117">
        <f>VLOOKUP($CO17,  $DI$7:$DT$108, DF$5, FALSE)</f>
        <v>3.6364417480121869E-2</v>
      </c>
      <c r="DG17" s="140">
        <f>VLOOKUP($CO17,  Obsv_Time!$B$10:$M$111, DG$5, FALSE)</f>
        <v>2.70929E-2</v>
      </c>
      <c r="DI17" s="64">
        <f t="shared" si="9"/>
        <v>18</v>
      </c>
      <c r="DJ17" s="113">
        <f t="shared" si="10"/>
        <v>6.1355118866792048E-2</v>
      </c>
      <c r="DK17" s="113">
        <f t="shared" si="7"/>
        <v>2.4087632670724151E-2</v>
      </c>
      <c r="DL17" s="113">
        <f t="shared" si="7"/>
        <v>2.9675265697320805E-2</v>
      </c>
      <c r="DM17" s="113">
        <f t="shared" si="7"/>
        <v>1.0535813450164588E-2</v>
      </c>
      <c r="DN17" s="113">
        <f t="shared" si="7"/>
        <v>1.0125089297973257E-2</v>
      </c>
      <c r="DO17" s="113">
        <f>EC17/EC$4</f>
        <v>4.2983851804321481E-2</v>
      </c>
      <c r="DP17" s="113">
        <f>ED17/ED$4</f>
        <v>3.0790342768485454E-2</v>
      </c>
      <c r="DQ17" s="113">
        <f>EE17/EE$4</f>
        <v>5.1926452525718807E-2</v>
      </c>
      <c r="DR17" s="113">
        <f>EF17/EF$4</f>
        <v>3.6364417480121869E-2</v>
      </c>
      <c r="DS17" s="116">
        <f>EG17/EG$4</f>
        <v>2.8592917750527833E-2</v>
      </c>
      <c r="DT17" s="113">
        <f>EH17/EH$4</f>
        <v>3.4845216679829261E-2</v>
      </c>
      <c r="DV17" s="62">
        <f>Obsv_Time!B20</f>
        <v>18</v>
      </c>
      <c r="DW17" s="57">
        <f t="shared" si="11"/>
        <v>19</v>
      </c>
      <c r="DX17" s="50">
        <f>SUMIFS(EP:EP,$EO:$EO,"&gt;="&amp;$DV17,$EO:$EO,"&lt;"&amp;$DV18)</f>
        <v>99299</v>
      </c>
      <c r="DY17" s="50">
        <f>SUMIFS(EQ:EQ,$EO:$EO,"&gt;="&amp;$DV17,$EO:$EO,"&lt;"&amp;$DV18)</f>
        <v>20790.629999999997</v>
      </c>
      <c r="DZ17" s="50">
        <f>SUMIFS(ER:ER,$EO:$EO,"&gt;="&amp;$DV17,$EO:$EO,"&lt;"&amp;$DV18)</f>
        <v>106616.28</v>
      </c>
      <c r="EA17" s="50">
        <f>SUMIFS(ES:ES,$EO:$EO,"&gt;="&amp;$DV17,$EO:$EO,"&lt;"&amp;$DV18)</f>
        <v>3660.3599999999997</v>
      </c>
      <c r="EB17" s="50">
        <f>SUMIFS(ET:ET,$EO:$EO,"&gt;="&amp;$DV17,$EO:$EO,"&lt;"&amp;$DV18)</f>
        <v>3123.06</v>
      </c>
      <c r="EC17" s="50">
        <f>SUMIFS(EU:EU,$EO:$EO,"&gt;="&amp;$DV17,$EO:$EO,"&lt;"&amp;$DV18)</f>
        <v>32567.14</v>
      </c>
      <c r="ED17" s="50">
        <f>SUMIFS(EV:EV,$EO:$EO,"&gt;="&amp;$DV17,$EO:$EO,"&lt;"&amp;$DV18)</f>
        <v>46823.41</v>
      </c>
      <c r="EE17" s="50">
        <f>SUMIFS(EX:EX,$EO:$EO,"&gt;="&amp;$DV17,$EO:$EO,"&lt;"&amp;$DV18)</f>
        <v>29609.360000000001</v>
      </c>
      <c r="EF17" s="50">
        <f>SUMIFS(EY:EY,$EO:$EO,"&gt;="&amp;$DV17,$EO:$EO,"&lt;"&amp;$DV18)</f>
        <v>7609.53</v>
      </c>
      <c r="EG17" s="109">
        <f>DY17+DZ17</f>
        <v>127406.91</v>
      </c>
      <c r="EH17" s="2">
        <f>EC17+ED17</f>
        <v>79390.55</v>
      </c>
      <c r="EJ17" s="64">
        <f t="shared" si="12"/>
        <v>9</v>
      </c>
      <c r="EK17" s="57">
        <f t="shared" si="13"/>
        <v>9.5</v>
      </c>
      <c r="EL17" s="2">
        <f t="shared" si="14"/>
        <v>278045.41000000003</v>
      </c>
      <c r="EM17" s="2">
        <f t="shared" si="15"/>
        <v>158509.09</v>
      </c>
      <c r="EO17" s="33">
        <v>9</v>
      </c>
      <c r="EP17" s="33">
        <v>63971.5</v>
      </c>
      <c r="EQ17" s="33">
        <v>70752.52</v>
      </c>
      <c r="ER17" s="33">
        <v>207292.89</v>
      </c>
      <c r="ES17" s="33">
        <v>6759.98</v>
      </c>
      <c r="ET17" s="33">
        <v>22903.47</v>
      </c>
      <c r="EU17" s="33">
        <v>50773.5</v>
      </c>
      <c r="EV17" s="33">
        <v>107735.59</v>
      </c>
      <c r="EW17" s="33">
        <v>55989.99</v>
      </c>
      <c r="EX17" s="33">
        <v>19446.73</v>
      </c>
      <c r="EY17" s="33">
        <v>9007.07</v>
      </c>
    </row>
    <row r="18" spans="78:155" x14ac:dyDescent="0.45">
      <c r="CC18" s="10"/>
      <c r="CD18" s="10"/>
      <c r="CK18" s="38"/>
      <c r="CL18" s="38"/>
      <c r="CN18" s="10"/>
      <c r="CO18" s="65">
        <f t="shared" si="8"/>
        <v>20</v>
      </c>
      <c r="CP18" s="117">
        <f>VLOOKUP($CO18,  $DI$7:$DT$108, CP$5, FALSE)</f>
        <v>5.4741477108900635E-2</v>
      </c>
      <c r="CQ18" s="140">
        <f>VLOOKUP($CO18,  Obsv_Time!$B$10:$M$111, CQ$5, FALSE)</f>
        <v>5.7105000000000003E-2</v>
      </c>
      <c r="CR18" s="117">
        <f>VLOOKUP($CO18,  $DI$7:$DT$108, CR$5, FALSE)</f>
        <v>1.7587830040821338E-2</v>
      </c>
      <c r="CS18" s="140">
        <f>VLOOKUP($CO18,  Obsv_Time!$B$10:$M$111, CS$5, FALSE)</f>
        <v>1.9664899999999999E-2</v>
      </c>
      <c r="CT18" s="117">
        <f>VLOOKUP($CO18,  $DI$7:$DT$108, CT$5, FALSE)</f>
        <v>2.5994661199472947E-2</v>
      </c>
      <c r="CU18" s="140">
        <f>VLOOKUP($CO18,  Obsv_Time!$B$10:$M$111, CU$5, FALSE)</f>
        <v>2.32903E-2</v>
      </c>
      <c r="CV18" s="117">
        <f>VLOOKUP($CO18,  $DI$7:$DT$108, CV$5, FALSE)</f>
        <v>7.1898127667856795E-3</v>
      </c>
      <c r="CW18" s="140">
        <f>VLOOKUP($CO18,  Obsv_Time!$B$10:$M$111, CW$5, FALSE)</f>
        <v>2.2260000000000001E-3</v>
      </c>
      <c r="CX18" s="117">
        <f>VLOOKUP($CO18,  $DI$7:$DT$108, CX$5, FALSE)</f>
        <v>8.4168901919012863E-3</v>
      </c>
      <c r="CY18" s="140">
        <f>VLOOKUP($CO18,  Obsv_Time!$B$10:$M$111, CY$5, FALSE)</f>
        <v>1.21975E-2</v>
      </c>
      <c r="CZ18" s="117">
        <f>VLOOKUP($CO18,  $DI$7:$DT$108, CZ$5, FALSE)</f>
        <v>3.5894100661631963E-2</v>
      </c>
      <c r="DA18" s="140">
        <f>VLOOKUP($CO18,  Obsv_Time!$B$10:$M$111, DA$5, FALSE)</f>
        <v>4.0714800000000002E-2</v>
      </c>
      <c r="DB18" s="117">
        <f>VLOOKUP($CO18,  $DI$7:$DT$108, DB$5, FALSE)</f>
        <v>2.3249908234100562E-2</v>
      </c>
      <c r="DC18" s="140">
        <f>VLOOKUP($CO18,  Obsv_Time!$B$10:$M$111, DC$5, FALSE)</f>
        <v>2.42449E-2</v>
      </c>
      <c r="DD18" s="117">
        <f>VLOOKUP($CO18,  $DI$7:$DT$108, DD$5, FALSE)</f>
        <v>4.7815528281000649E-2</v>
      </c>
      <c r="DE18" s="140">
        <f>VLOOKUP($CO18,  Obsv_Time!$B$10:$M$111, DE$5, FALSE)</f>
        <v>3.6392599999999997E-2</v>
      </c>
      <c r="DF18" s="117">
        <f>VLOOKUP($CO18,  $DI$7:$DT$108, DF$5, FALSE)</f>
        <v>3.0112744302978178E-2</v>
      </c>
      <c r="DG18" s="140">
        <f>VLOOKUP($CO18,  Obsv_Time!$B$10:$M$111, DG$5, FALSE)</f>
        <v>2.4553499999999999E-2</v>
      </c>
      <c r="DI18" s="64">
        <f t="shared" si="9"/>
        <v>20</v>
      </c>
      <c r="DJ18" s="113">
        <f t="shared" si="10"/>
        <v>5.4741477108900635E-2</v>
      </c>
      <c r="DK18" s="113">
        <f t="shared" si="7"/>
        <v>1.7587830040821338E-2</v>
      </c>
      <c r="DL18" s="113">
        <f t="shared" si="7"/>
        <v>2.5994661199472947E-2</v>
      </c>
      <c r="DM18" s="113">
        <f t="shared" si="7"/>
        <v>7.1898127667856795E-3</v>
      </c>
      <c r="DN18" s="113">
        <f t="shared" si="7"/>
        <v>8.4168901919012863E-3</v>
      </c>
      <c r="DO18" s="113">
        <f>EC18/EC$4</f>
        <v>3.5894100661631963E-2</v>
      </c>
      <c r="DP18" s="113">
        <f>ED18/ED$4</f>
        <v>2.3249908234100562E-2</v>
      </c>
      <c r="DQ18" s="113">
        <f>EE18/EE$4</f>
        <v>4.7815528281000649E-2</v>
      </c>
      <c r="DR18" s="113">
        <f>EF18/EF$4</f>
        <v>3.0112744302978178E-2</v>
      </c>
      <c r="DS18" s="116">
        <f>EG18/EG$4</f>
        <v>2.4366222753302497E-2</v>
      </c>
      <c r="DT18" s="113">
        <f>EH18/EH$4</f>
        <v>2.7454654042196214E-2</v>
      </c>
      <c r="DV18" s="62">
        <f>Obsv_Time!B21</f>
        <v>20</v>
      </c>
      <c r="DW18" s="57">
        <f t="shared" si="11"/>
        <v>21</v>
      </c>
      <c r="DX18" s="50">
        <f>SUMIFS(EP:EP,$EO:$EO,"&gt;="&amp;$DV18,$EO:$EO,"&lt;"&amp;$DV19)</f>
        <v>88595.28</v>
      </c>
      <c r="DY18" s="50">
        <f>SUMIFS(EQ:EQ,$EO:$EO,"&gt;="&amp;$DV18,$EO:$EO,"&lt;"&amp;$DV19)</f>
        <v>15180.49</v>
      </c>
      <c r="DZ18" s="50">
        <f>SUMIFS(ER:ER,$EO:$EO,"&gt;="&amp;$DV18,$EO:$EO,"&lt;"&amp;$DV19)</f>
        <v>93392.73</v>
      </c>
      <c r="EA18" s="50">
        <f>SUMIFS(ES:ES,$EO:$EO,"&gt;="&amp;$DV18,$EO:$EO,"&lt;"&amp;$DV19)</f>
        <v>2497.8900000000003</v>
      </c>
      <c r="EB18" s="50">
        <f>SUMIFS(ET:ET,$EO:$EO,"&gt;="&amp;$DV18,$EO:$EO,"&lt;"&amp;$DV19)</f>
        <v>2596.17</v>
      </c>
      <c r="EC18" s="50">
        <f>SUMIFS(EU:EU,$EO:$EO,"&gt;="&amp;$DV18,$EO:$EO,"&lt;"&amp;$DV19)</f>
        <v>27195.52</v>
      </c>
      <c r="ED18" s="50">
        <f>SUMIFS(EV:EV,$EO:$EO,"&gt;="&amp;$DV18,$EO:$EO,"&lt;"&amp;$DV19)</f>
        <v>35356.54</v>
      </c>
      <c r="EE18" s="50">
        <f>SUMIFS(EX:EX,$EO:$EO,"&gt;="&amp;$DV18,$EO:$EO,"&lt;"&amp;$DV19)</f>
        <v>27265.24</v>
      </c>
      <c r="EF18" s="50">
        <f>SUMIFS(EY:EY,$EO:$EO,"&gt;="&amp;$DV18,$EO:$EO,"&lt;"&amp;$DV19)</f>
        <v>6301.32</v>
      </c>
      <c r="EG18" s="109">
        <f>DY18+DZ18</f>
        <v>108573.22</v>
      </c>
      <c r="EH18" s="2">
        <f>EC18+ED18</f>
        <v>62552.06</v>
      </c>
      <c r="EJ18" s="64">
        <f t="shared" si="12"/>
        <v>10</v>
      </c>
      <c r="EK18" s="57">
        <f t="shared" si="13"/>
        <v>10.5</v>
      </c>
      <c r="EL18" s="2">
        <f t="shared" si="14"/>
        <v>211939.36000000002</v>
      </c>
      <c r="EM18" s="2">
        <f t="shared" si="15"/>
        <v>139860.81</v>
      </c>
      <c r="EO18" s="33">
        <v>10</v>
      </c>
      <c r="EP18" s="33">
        <v>64699.69</v>
      </c>
      <c r="EQ18" s="33">
        <v>55031.16</v>
      </c>
      <c r="ER18" s="33">
        <v>156908.20000000001</v>
      </c>
      <c r="ES18" s="33">
        <v>4945.1099999999997</v>
      </c>
      <c r="ET18" s="33">
        <v>17315.3</v>
      </c>
      <c r="EU18" s="33">
        <v>45177</v>
      </c>
      <c r="EV18" s="33">
        <v>94683.81</v>
      </c>
      <c r="EW18" s="33">
        <v>53138.77</v>
      </c>
      <c r="EX18" s="33">
        <v>18876.29</v>
      </c>
      <c r="EY18" s="33">
        <v>8977.06</v>
      </c>
    </row>
    <row r="19" spans="78:155" x14ac:dyDescent="0.45">
      <c r="CC19" s="10"/>
      <c r="CD19" s="10"/>
      <c r="CK19" s="38"/>
      <c r="CL19" s="38"/>
      <c r="CN19" s="10"/>
      <c r="CO19" s="65">
        <f t="shared" si="8"/>
        <v>22</v>
      </c>
      <c r="CP19" s="117">
        <f>VLOOKUP($CO19,  $DI$7:$DT$108, CP$5, FALSE)</f>
        <v>4.8534760437699845E-2</v>
      </c>
      <c r="CQ19" s="140">
        <f>VLOOKUP($CO19,  Obsv_Time!$B$10:$M$111, CQ$5, FALSE)</f>
        <v>5.1245300000000001E-2</v>
      </c>
      <c r="CR19" s="117">
        <f>VLOOKUP($CO19,  $DI$7:$DT$108, CR$5, FALSE)</f>
        <v>1.1596690892869511E-2</v>
      </c>
      <c r="CS19" s="140">
        <f>VLOOKUP($CO19,  Obsv_Time!$B$10:$M$111, CS$5, FALSE)</f>
        <v>1.31176E-2</v>
      </c>
      <c r="CT19" s="117">
        <f>VLOOKUP($CO19,  $DI$7:$DT$108, CT$5, FALSE)</f>
        <v>2.1856654219274036E-2</v>
      </c>
      <c r="CU19" s="140">
        <f>VLOOKUP($CO19,  Obsv_Time!$B$10:$M$111, CU$5, FALSE)</f>
        <v>1.9009700000000001E-2</v>
      </c>
      <c r="CV19" s="117">
        <f>VLOOKUP($CO19,  $DI$7:$DT$108, CV$5, FALSE)</f>
        <v>4.2002387134469493E-3</v>
      </c>
      <c r="CW19" s="140">
        <f>VLOOKUP($CO19,  Obsv_Time!$B$10:$M$111, CW$5, FALSE)</f>
        <v>1.4806000000000001E-3</v>
      </c>
      <c r="CX19" s="117">
        <f>VLOOKUP($CO19,  $DI$7:$DT$108, CX$5, FALSE)</f>
        <v>7.1575841151650874E-3</v>
      </c>
      <c r="CY19" s="140">
        <f>VLOOKUP($CO19,  Obsv_Time!$B$10:$M$111, CY$5, FALSE)</f>
        <v>8.8181000000000006E-3</v>
      </c>
      <c r="CZ19" s="117">
        <f>VLOOKUP($CO19,  $DI$7:$DT$108, CZ$5, FALSE)</f>
        <v>2.7649952904989502E-2</v>
      </c>
      <c r="DA19" s="140">
        <f>VLOOKUP($CO19,  Obsv_Time!$B$10:$M$111, DA$5, FALSE)</f>
        <v>3.2546499999999999E-2</v>
      </c>
      <c r="DB19" s="117">
        <f>VLOOKUP($CO19,  $DI$7:$DT$108, DB$5, FALSE)</f>
        <v>1.7501594970899918E-2</v>
      </c>
      <c r="DC19" s="140">
        <f>VLOOKUP($CO19,  Obsv_Time!$B$10:$M$111, DC$5, FALSE)</f>
        <v>1.9000300000000001E-2</v>
      </c>
      <c r="DD19" s="117">
        <f>VLOOKUP($CO19,  $DI$7:$DT$108, DD$5, FALSE)</f>
        <v>4.1683234181946097E-2</v>
      </c>
      <c r="DE19" s="140">
        <f>VLOOKUP($CO19,  Obsv_Time!$B$10:$M$111, DE$5, FALSE)</f>
        <v>3.0614800000000001E-2</v>
      </c>
      <c r="DF19" s="117">
        <f>VLOOKUP($CO19,  $DI$7:$DT$108, DF$5, FALSE)</f>
        <v>2.5068100281002963E-2</v>
      </c>
      <c r="DG19" s="140">
        <f>VLOOKUP($CO19,  Obsv_Time!$B$10:$M$111, DG$5, FALSE)</f>
        <v>2.2013999999999999E-2</v>
      </c>
      <c r="DI19" s="64">
        <f t="shared" si="9"/>
        <v>22</v>
      </c>
      <c r="DJ19" s="113">
        <f t="shared" si="10"/>
        <v>4.8534760437699845E-2</v>
      </c>
      <c r="DK19" s="113">
        <f t="shared" si="7"/>
        <v>1.1596690892869511E-2</v>
      </c>
      <c r="DL19" s="113">
        <f t="shared" si="7"/>
        <v>2.1856654219274036E-2</v>
      </c>
      <c r="DM19" s="113">
        <f t="shared" si="7"/>
        <v>4.2002387134469493E-3</v>
      </c>
      <c r="DN19" s="113">
        <f t="shared" si="7"/>
        <v>7.1575841151650874E-3</v>
      </c>
      <c r="DO19" s="113">
        <f>EC19/EC$4</f>
        <v>2.7649952904989502E-2</v>
      </c>
      <c r="DP19" s="113">
        <f>ED19/ED$4</f>
        <v>1.7501594970899918E-2</v>
      </c>
      <c r="DQ19" s="113">
        <f>EE19/EE$4</f>
        <v>4.1683234181946097E-2</v>
      </c>
      <c r="DR19" s="113">
        <f>EF19/EF$4</f>
        <v>2.5068100281002963E-2</v>
      </c>
      <c r="DS19" s="116">
        <f>EG19/EG$4</f>
        <v>1.9869256301829032E-2</v>
      </c>
      <c r="DT19" s="113">
        <f>EH19/EH$4</f>
        <v>2.0876366885119228E-2</v>
      </c>
      <c r="DV19" s="62">
        <f>Obsv_Time!B22</f>
        <v>22</v>
      </c>
      <c r="DW19" s="57">
        <f t="shared" si="11"/>
        <v>23</v>
      </c>
      <c r="DX19" s="50">
        <f>SUMIFS(EP:EP,$EO:$EO,"&gt;="&amp;$DV19,$EO:$EO,"&lt;"&amp;$DV20)</f>
        <v>78550.14</v>
      </c>
      <c r="DY19" s="50">
        <f>SUMIFS(EQ:EQ,$EO:$EO,"&gt;="&amp;$DV19,$EO:$EO,"&lt;"&amp;$DV20)</f>
        <v>10009.39</v>
      </c>
      <c r="DZ19" s="50">
        <f>SUMIFS(ER:ER,$EO:$EO,"&gt;="&amp;$DV19,$EO:$EO,"&lt;"&amp;$DV20)</f>
        <v>78525.84</v>
      </c>
      <c r="EA19" s="50">
        <f>SUMIFS(ES:ES,$EO:$EO,"&gt;="&amp;$DV19,$EO:$EO,"&lt;"&amp;$DV20)</f>
        <v>1459.25</v>
      </c>
      <c r="EB19" s="50">
        <f>SUMIFS(ET:ET,$EO:$EO,"&gt;="&amp;$DV19,$EO:$EO,"&lt;"&amp;$DV20)</f>
        <v>2207.7399999999998</v>
      </c>
      <c r="EC19" s="50">
        <f>SUMIFS(EU:EU,$EO:$EO,"&gt;="&amp;$DV19,$EO:$EO,"&lt;"&amp;$DV20)</f>
        <v>20949.260000000002</v>
      </c>
      <c r="ED19" s="50">
        <f>SUMIFS(EV:EV,$EO:$EO,"&gt;="&amp;$DV19,$EO:$EO,"&lt;"&amp;$DV20)</f>
        <v>26614.98</v>
      </c>
      <c r="EE19" s="50">
        <f>SUMIFS(EX:EX,$EO:$EO,"&gt;="&amp;$DV19,$EO:$EO,"&lt;"&amp;$DV20)</f>
        <v>23768.5</v>
      </c>
      <c r="EF19" s="50">
        <f>SUMIFS(EY:EY,$EO:$EO,"&gt;="&amp;$DV19,$EO:$EO,"&lt;"&amp;$DV20)</f>
        <v>5245.69</v>
      </c>
      <c r="EG19" s="109">
        <f>DY19+DZ19</f>
        <v>88535.23</v>
      </c>
      <c r="EH19" s="2">
        <f>EC19+ED19</f>
        <v>47564.240000000005</v>
      </c>
      <c r="EJ19" s="64">
        <f t="shared" si="12"/>
        <v>11</v>
      </c>
      <c r="EK19" s="57">
        <f t="shared" si="13"/>
        <v>11.5</v>
      </c>
      <c r="EL19" s="2">
        <f t="shared" si="14"/>
        <v>179629.09999999998</v>
      </c>
      <c r="EM19" s="2">
        <f t="shared" si="15"/>
        <v>123886.48000000001</v>
      </c>
      <c r="EO19" s="33">
        <v>11</v>
      </c>
      <c r="EP19" s="33">
        <v>68087.86</v>
      </c>
      <c r="EQ19" s="33">
        <v>47388.33</v>
      </c>
      <c r="ER19" s="33">
        <v>132240.76999999999</v>
      </c>
      <c r="ES19" s="33">
        <v>4453.7700000000004</v>
      </c>
      <c r="ET19" s="33">
        <v>12788.24</v>
      </c>
      <c r="EU19" s="33">
        <v>40721.57</v>
      </c>
      <c r="EV19" s="33">
        <v>83164.91</v>
      </c>
      <c r="EW19" s="33">
        <v>51533.11</v>
      </c>
      <c r="EX19" s="33">
        <v>18838.62</v>
      </c>
      <c r="EY19" s="33">
        <v>8502.19</v>
      </c>
    </row>
    <row r="20" spans="78:155" x14ac:dyDescent="0.45">
      <c r="CD20" s="10"/>
      <c r="CK20" s="38"/>
      <c r="CL20" s="38"/>
      <c r="CO20" s="65">
        <f t="shared" si="8"/>
        <v>24</v>
      </c>
      <c r="CP20" s="117">
        <f>VLOOKUP($CO20,  $DI$7:$DT$108, CP$5, FALSE)</f>
        <v>4.2829702605036685E-2</v>
      </c>
      <c r="CQ20" s="140">
        <f>VLOOKUP($CO20,  Obsv_Time!$B$10:$M$111, CQ$5, FALSE)</f>
        <v>4.5385000000000002E-2</v>
      </c>
      <c r="CR20" s="117">
        <f>VLOOKUP($CO20,  $DI$7:$DT$108, CR$5, FALSE)</f>
        <v>7.4997277044578058E-3</v>
      </c>
      <c r="CS20" s="140">
        <f>VLOOKUP($CO20,  Obsv_Time!$B$10:$M$111, CS$5, FALSE)</f>
        <v>9.3130999999999995E-3</v>
      </c>
      <c r="CT20" s="117">
        <f>VLOOKUP($CO20,  $DI$7:$DT$108, CT$5, FALSE)</f>
        <v>1.6980945384803693E-2</v>
      </c>
      <c r="CU20" s="140">
        <f>VLOOKUP($CO20,  Obsv_Time!$B$10:$M$111, CU$5, FALSE)</f>
        <v>1.51238E-2</v>
      </c>
      <c r="CV20" s="117">
        <f>VLOOKUP($CO20,  $DI$7:$DT$108, CV$5, FALSE)</f>
        <v>2.2291991614892988E-3</v>
      </c>
      <c r="CW20" s="140">
        <f>VLOOKUP($CO20,  Obsv_Time!$B$10:$M$111, CW$5, FALSE)</f>
        <v>1.0705000000000001E-3</v>
      </c>
      <c r="CX20" s="117">
        <f>VLOOKUP($CO20,  $DI$7:$DT$108, CX$5, FALSE)</f>
        <v>6.2593441707207058E-3</v>
      </c>
      <c r="CY20" s="140">
        <f>VLOOKUP($CO20,  Obsv_Time!$B$10:$M$111, CY$5, FALSE)</f>
        <v>5.4387000000000003E-3</v>
      </c>
      <c r="CZ20" s="117">
        <f>VLOOKUP($CO20,  $DI$7:$DT$108, CZ$5, FALSE)</f>
        <v>2.103240572801611E-2</v>
      </c>
      <c r="DA20" s="140">
        <f>VLOOKUP($CO20,  Obsv_Time!$B$10:$M$111, DA$5, FALSE)</f>
        <v>2.43781E-2</v>
      </c>
      <c r="DB20" s="117">
        <f>VLOOKUP($CO20,  $DI$7:$DT$108, DB$5, FALSE)</f>
        <v>1.3781686196264999E-2</v>
      </c>
      <c r="DC20" s="140">
        <f>VLOOKUP($CO20,  Obsv_Time!$B$10:$M$111, DC$5, FALSE)</f>
        <v>1.47406E-2</v>
      </c>
      <c r="DD20" s="117">
        <f>VLOOKUP($CO20,  $DI$7:$DT$108, DD$5, FALSE)</f>
        <v>3.63747137998819E-2</v>
      </c>
      <c r="DE20" s="140">
        <f>VLOOKUP($CO20,  Obsv_Time!$B$10:$M$111, DE$5, FALSE)</f>
        <v>2.4836500000000001E-2</v>
      </c>
      <c r="DF20" s="117">
        <f>VLOOKUP($CO20,  $DI$7:$DT$108, DF$5, FALSE)</f>
        <v>2.0637723135286189E-2</v>
      </c>
      <c r="DG20" s="140">
        <f>VLOOKUP($CO20,  Obsv_Time!$B$10:$M$111, DG$5, FALSE)</f>
        <v>1.94743E-2</v>
      </c>
      <c r="DI20" s="64">
        <f t="shared" si="9"/>
        <v>24</v>
      </c>
      <c r="DJ20" s="113">
        <f t="shared" si="10"/>
        <v>4.2829702605036685E-2</v>
      </c>
      <c r="DK20" s="113">
        <f t="shared" si="7"/>
        <v>7.4997277044578058E-3</v>
      </c>
      <c r="DL20" s="113">
        <f t="shared" si="7"/>
        <v>1.6980945384803693E-2</v>
      </c>
      <c r="DM20" s="113">
        <f t="shared" si="7"/>
        <v>2.2291991614892988E-3</v>
      </c>
      <c r="DN20" s="113">
        <f t="shared" si="7"/>
        <v>6.2593441707207058E-3</v>
      </c>
      <c r="DO20" s="113">
        <f>EC20/EC$4</f>
        <v>2.103240572801611E-2</v>
      </c>
      <c r="DP20" s="113">
        <f>ED20/ED$4</f>
        <v>1.3781686196264999E-2</v>
      </c>
      <c r="DQ20" s="113">
        <f>EE20/EE$4</f>
        <v>3.63747137998819E-2</v>
      </c>
      <c r="DR20" s="113">
        <f>EF20/EF$4</f>
        <v>2.0637723135286189E-2</v>
      </c>
      <c r="DS20" s="116">
        <f>EG20/EG$4</f>
        <v>1.5144393764363797E-2</v>
      </c>
      <c r="DT20" s="113">
        <f>EH20/EH$4</f>
        <v>1.6192866881116375E-2</v>
      </c>
      <c r="DV20" s="62">
        <f>Obsv_Time!B23</f>
        <v>24</v>
      </c>
      <c r="DW20" s="57">
        <f t="shared" si="11"/>
        <v>25</v>
      </c>
      <c r="DX20" s="50">
        <f>SUMIFS(EP:EP,$EO:$EO,"&gt;="&amp;$DV20,$EO:$EO,"&lt;"&amp;$DV21)</f>
        <v>69316.899999999994</v>
      </c>
      <c r="DY20" s="50">
        <f>SUMIFS(EQ:EQ,$EO:$EO,"&gt;="&amp;$DV20,$EO:$EO,"&lt;"&amp;$DV21)</f>
        <v>6473.2</v>
      </c>
      <c r="DZ20" s="50">
        <f>SUMIFS(ER:ER,$EO:$EO,"&gt;="&amp;$DV20,$EO:$EO,"&lt;"&amp;$DV21)</f>
        <v>61008.560000000005</v>
      </c>
      <c r="EA20" s="50">
        <f>SUMIFS(ES:ES,$EO:$EO,"&gt;="&amp;$DV20,$EO:$EO,"&lt;"&amp;$DV21)</f>
        <v>774.47</v>
      </c>
      <c r="EB20" s="50">
        <f>SUMIFS(ET:ET,$EO:$EO,"&gt;="&amp;$DV20,$EO:$EO,"&lt;"&amp;$DV21)</f>
        <v>1930.68</v>
      </c>
      <c r="EC20" s="50">
        <f>SUMIFS(EU:EU,$EO:$EO,"&gt;="&amp;$DV20,$EO:$EO,"&lt;"&amp;$DV21)</f>
        <v>15935.41</v>
      </c>
      <c r="ED20" s="50">
        <f>SUMIFS(EV:EV,$EO:$EO,"&gt;="&amp;$DV20,$EO:$EO,"&lt;"&amp;$DV21)</f>
        <v>20958.05</v>
      </c>
      <c r="EE20" s="50">
        <f>SUMIFS(EX:EX,$EO:$EO,"&gt;="&amp;$DV20,$EO:$EO,"&lt;"&amp;$DV21)</f>
        <v>20741.489999999998</v>
      </c>
      <c r="EF20" s="50">
        <f>SUMIFS(EY:EY,$EO:$EO,"&gt;="&amp;$DV20,$EO:$EO,"&lt;"&amp;$DV21)</f>
        <v>4318.6000000000004</v>
      </c>
      <c r="EG20" s="109">
        <f>DY20+DZ20</f>
        <v>67481.760000000009</v>
      </c>
      <c r="EH20" s="2">
        <f>EC20+ED20</f>
        <v>36893.46</v>
      </c>
      <c r="EJ20" s="64">
        <f t="shared" si="12"/>
        <v>12</v>
      </c>
      <c r="EK20" s="57">
        <f t="shared" si="13"/>
        <v>12.5</v>
      </c>
      <c r="EL20" s="2">
        <f t="shared" si="14"/>
        <v>150399.59</v>
      </c>
      <c r="EM20" s="2">
        <f t="shared" si="15"/>
        <v>98647.28</v>
      </c>
      <c r="EO20" s="33">
        <v>12</v>
      </c>
      <c r="EP20" s="33">
        <v>65635.899999999994</v>
      </c>
      <c r="EQ20" s="33">
        <v>38512.58</v>
      </c>
      <c r="ER20" s="33">
        <v>111887.01</v>
      </c>
      <c r="ES20" s="33">
        <v>4061.31</v>
      </c>
      <c r="ET20" s="33">
        <v>10180.39</v>
      </c>
      <c r="EU20" s="33">
        <v>33214.54</v>
      </c>
      <c r="EV20" s="33">
        <v>65432.74</v>
      </c>
      <c r="EW20" s="33">
        <v>46804.62</v>
      </c>
      <c r="EX20" s="33">
        <v>18429</v>
      </c>
      <c r="EY20" s="33">
        <v>8311.9</v>
      </c>
    </row>
    <row r="21" spans="78:155" x14ac:dyDescent="0.45">
      <c r="CD21" s="10"/>
      <c r="CK21" s="38"/>
      <c r="CL21" s="38"/>
      <c r="CO21" s="65">
        <f t="shared" si="8"/>
        <v>26</v>
      </c>
      <c r="CP21" s="117">
        <f>VLOOKUP($CO21,  $DI$7:$DT$108, CP$5, FALSE)</f>
        <v>3.6674504980463887E-2</v>
      </c>
      <c r="CQ21" s="140">
        <f>VLOOKUP($CO21,  Obsv_Time!$B$10:$M$111, CQ$5, FALSE)</f>
        <v>3.9524900000000002E-2</v>
      </c>
      <c r="CR21" s="117">
        <f>VLOOKUP($CO21,  $DI$7:$DT$108, CR$5, FALSE)</f>
        <v>5.0101452899034863E-3</v>
      </c>
      <c r="CS21" s="140">
        <f>VLOOKUP($CO21,  Obsv_Time!$B$10:$M$111, CS$5, FALSE)</f>
        <v>6.7873999999999999E-3</v>
      </c>
      <c r="CT21" s="117">
        <f>VLOOKUP($CO21,  $DI$7:$DT$108, CT$5, FALSE)</f>
        <v>1.2449130381810218E-2</v>
      </c>
      <c r="CU21" s="140">
        <f>VLOOKUP($CO21,  Obsv_Time!$B$10:$M$111, CU$5, FALSE)</f>
        <v>1.1738999999999999E-2</v>
      </c>
      <c r="CV21" s="117">
        <f>VLOOKUP($CO21,  $DI$7:$DT$108, CV$5, FALSE)</f>
        <v>9.9867385575984498E-4</v>
      </c>
      <c r="CW21" s="140">
        <f>VLOOKUP($CO21,  Obsv_Time!$B$10:$M$111, CW$5, FALSE)</f>
        <v>5.3779999999999995E-4</v>
      </c>
      <c r="CX21" s="117">
        <f>VLOOKUP($CO21,  $DI$7:$DT$108, CX$5, FALSE)</f>
        <v>5.3578946054541202E-3</v>
      </c>
      <c r="CY21" s="140">
        <f>VLOOKUP($CO21,  Obsv_Time!$B$10:$M$111, CY$5, FALSE)</f>
        <v>2.8200999999999999E-3</v>
      </c>
      <c r="CZ21" s="117">
        <f>VLOOKUP($CO21,  $DI$7:$DT$108, CZ$5, FALSE)</f>
        <v>1.6696832357020144E-2</v>
      </c>
      <c r="DA21" s="140">
        <f>VLOOKUP($CO21,  Obsv_Time!$B$10:$M$111, DA$5, FALSE)</f>
        <v>1.9247400000000001E-2</v>
      </c>
      <c r="DB21" s="117">
        <f>VLOOKUP($CO21,  $DI$7:$DT$108, DB$5, FALSE)</f>
        <v>1.0932793956326138E-2</v>
      </c>
      <c r="DC21" s="140">
        <f>VLOOKUP($CO21,  Obsv_Time!$B$10:$M$111, DC$5, FALSE)</f>
        <v>1.1598000000000001E-2</v>
      </c>
      <c r="DD21" s="117">
        <f>VLOOKUP($CO21,  $DI$7:$DT$108, DD$5, FALSE)</f>
        <v>3.1993962582017185E-2</v>
      </c>
      <c r="DE21" s="140">
        <f>VLOOKUP($CO21,  Obsv_Time!$B$10:$M$111, DE$5, FALSE)</f>
        <v>2.33406E-2</v>
      </c>
      <c r="DF21" s="117">
        <f>VLOOKUP($CO21,  $DI$7:$DT$108, DF$5, FALSE)</f>
        <v>1.8300890223427034E-2</v>
      </c>
      <c r="DG21" s="140">
        <f>VLOOKUP($CO21,  Obsv_Time!$B$10:$M$111, DG$5, FALSE)</f>
        <v>1.69348E-2</v>
      </c>
      <c r="DI21" s="64">
        <f t="shared" si="9"/>
        <v>26</v>
      </c>
      <c r="DJ21" s="113">
        <f t="shared" si="10"/>
        <v>3.6674504980463887E-2</v>
      </c>
      <c r="DK21" s="113">
        <f t="shared" si="7"/>
        <v>5.0101452899034863E-3</v>
      </c>
      <c r="DL21" s="113">
        <f t="shared" si="7"/>
        <v>1.2449130381810218E-2</v>
      </c>
      <c r="DM21" s="113">
        <f t="shared" si="7"/>
        <v>9.9867385575984498E-4</v>
      </c>
      <c r="DN21" s="113">
        <f t="shared" si="7"/>
        <v>5.3578946054541202E-3</v>
      </c>
      <c r="DO21" s="113">
        <f>EC21/EC$4</f>
        <v>1.6696832357020144E-2</v>
      </c>
      <c r="DP21" s="113">
        <f>ED21/ED$4</f>
        <v>1.0932793956326138E-2</v>
      </c>
      <c r="DQ21" s="113">
        <f>EE21/EE$4</f>
        <v>3.1993962582017185E-2</v>
      </c>
      <c r="DR21" s="113">
        <f>EF21/EF$4</f>
        <v>1.8300890223427034E-2</v>
      </c>
      <c r="DS21" s="116">
        <f>EG21/EG$4</f>
        <v>1.1008167777050029E-2</v>
      </c>
      <c r="DT21" s="113">
        <f>EH21/EH$4</f>
        <v>1.2849588282411246E-2</v>
      </c>
      <c r="DV21" s="62">
        <f>Obsv_Time!B24</f>
        <v>26</v>
      </c>
      <c r="DW21" s="57">
        <f t="shared" si="11"/>
        <v>27</v>
      </c>
      <c r="DX21" s="50">
        <f>SUMIFS(EP:EP,$EO:$EO,"&gt;="&amp;$DV21,$EO:$EO,"&lt;"&amp;$DV22)</f>
        <v>59355.14</v>
      </c>
      <c r="DY21" s="50">
        <f>SUMIFS(EQ:EQ,$EO:$EO,"&gt;="&amp;$DV21,$EO:$EO,"&lt;"&amp;$DV22)</f>
        <v>4324.38</v>
      </c>
      <c r="DZ21" s="50">
        <f>SUMIFS(ER:ER,$EO:$EO,"&gt;="&amp;$DV21,$EO:$EO,"&lt;"&amp;$DV22)</f>
        <v>44726.81</v>
      </c>
      <c r="EA21" s="50">
        <f>SUMIFS(ES:ES,$EO:$EO,"&gt;="&amp;$DV21,$EO:$EO,"&lt;"&amp;$DV22)</f>
        <v>346.96000000000004</v>
      </c>
      <c r="EB21" s="50">
        <f>SUMIFS(ET:ET,$EO:$EO,"&gt;="&amp;$DV21,$EO:$EO,"&lt;"&amp;$DV22)</f>
        <v>1652.63</v>
      </c>
      <c r="EC21" s="50">
        <f>SUMIFS(EU:EU,$EO:$EO,"&gt;="&amp;$DV21,$EO:$EO,"&lt;"&amp;$DV22)</f>
        <v>12650.52</v>
      </c>
      <c r="ED21" s="50">
        <f>SUMIFS(EV:EV,$EO:$EO,"&gt;="&amp;$DV21,$EO:$EO,"&lt;"&amp;$DV22)</f>
        <v>16625.689999999999</v>
      </c>
      <c r="EE21" s="50">
        <f>SUMIFS(EX:EX,$EO:$EO,"&gt;="&amp;$DV21,$EO:$EO,"&lt;"&amp;$DV22)</f>
        <v>18243.510000000002</v>
      </c>
      <c r="EF21" s="50">
        <f>SUMIFS(EY:EY,$EO:$EO,"&gt;="&amp;$DV21,$EO:$EO,"&lt;"&amp;$DV22)</f>
        <v>3829.6</v>
      </c>
      <c r="EG21" s="109">
        <f>DY21+DZ21</f>
        <v>49051.189999999995</v>
      </c>
      <c r="EH21" s="2">
        <f>EC21+ED21</f>
        <v>29276.21</v>
      </c>
      <c r="EJ21" s="64">
        <f t="shared" si="12"/>
        <v>13</v>
      </c>
      <c r="EK21" s="57">
        <f t="shared" si="13"/>
        <v>13.5</v>
      </c>
      <c r="EL21" s="2">
        <f t="shared" si="14"/>
        <v>129549.75999999999</v>
      </c>
      <c r="EM21" s="2">
        <f t="shared" si="15"/>
        <v>82570.14</v>
      </c>
      <c r="EO21" s="33">
        <v>13</v>
      </c>
      <c r="EP21" s="33">
        <v>63880.89</v>
      </c>
      <c r="EQ21" s="33">
        <v>32038.23</v>
      </c>
      <c r="ER21" s="33">
        <v>97511.53</v>
      </c>
      <c r="ES21" s="33">
        <v>3959.15</v>
      </c>
      <c r="ET21" s="33">
        <v>8115.57</v>
      </c>
      <c r="EU21" s="33">
        <v>28871.53</v>
      </c>
      <c r="EV21" s="33">
        <v>53698.61</v>
      </c>
      <c r="EW21" s="33">
        <v>44423.08</v>
      </c>
      <c r="EX21" s="33">
        <v>17954.23</v>
      </c>
      <c r="EY21" s="33">
        <v>7417.36</v>
      </c>
    </row>
    <row r="22" spans="78:155" x14ac:dyDescent="0.45">
      <c r="CD22" s="10"/>
      <c r="CK22" s="38"/>
      <c r="CL22" s="38"/>
      <c r="CO22" s="65">
        <f t="shared" si="8"/>
        <v>28</v>
      </c>
      <c r="CP22" s="117">
        <f>VLOOKUP($CO22,  $DI$7:$DT$108, CP$5, FALSE)</f>
        <v>3.1203686420727957E-2</v>
      </c>
      <c r="CQ22" s="140">
        <f>VLOOKUP($CO22,  Obsv_Time!$B$10:$M$111, CQ$5, FALSE)</f>
        <v>3.3665E-2</v>
      </c>
      <c r="CR22" s="117">
        <f>VLOOKUP($CO22,  $DI$7:$DT$108, CR$5, FALSE)</f>
        <v>3.871931965517798E-3</v>
      </c>
      <c r="CS22" s="140">
        <f>VLOOKUP($CO22,  Obsv_Time!$B$10:$M$111, CS$5, FALSE)</f>
        <v>4.5170000000000002E-3</v>
      </c>
      <c r="CT22" s="117">
        <f>VLOOKUP($CO22,  $DI$7:$DT$108, CT$5, FALSE)</f>
        <v>8.9629666120653716E-3</v>
      </c>
      <c r="CU22" s="140">
        <f>VLOOKUP($CO22,  Obsv_Time!$B$10:$M$111, CU$5, FALSE)</f>
        <v>9.0054000000000002E-3</v>
      </c>
      <c r="CV22" s="117">
        <f>VLOOKUP($CO22,  $DI$7:$DT$108, CV$5, FALSE)</f>
        <v>5.2276673300410146E-4</v>
      </c>
      <c r="CW22" s="140">
        <f>VLOOKUP($CO22,  Obsv_Time!$B$10:$M$111, CW$5, FALSE)</f>
        <v>2.2489999999999999E-4</v>
      </c>
      <c r="CX22" s="117">
        <f>VLOOKUP($CO22,  $DI$7:$DT$108, CX$5, FALSE)</f>
        <v>4.5988679116213092E-3</v>
      </c>
      <c r="CY22" s="140">
        <f>VLOOKUP($CO22,  Obsv_Time!$B$10:$M$111, CY$5, FALSE)</f>
        <v>1.9146E-3</v>
      </c>
      <c r="CZ22" s="117">
        <f>VLOOKUP($CO22,  $DI$7:$DT$108, CZ$5, FALSE)</f>
        <v>1.3218648980067412E-2</v>
      </c>
      <c r="DA22" s="140">
        <f>VLOOKUP($CO22,  Obsv_Time!$B$10:$M$111, DA$5, FALSE)</f>
        <v>1.6262700000000001E-2</v>
      </c>
      <c r="DB22" s="117">
        <f>VLOOKUP($CO22,  $DI$7:$DT$108, DB$5, FALSE)</f>
        <v>8.4044609471819014E-3</v>
      </c>
      <c r="DC22" s="140">
        <f>VLOOKUP($CO22,  Obsv_Time!$B$10:$M$111, DC$5, FALSE)</f>
        <v>9.2931000000000003E-3</v>
      </c>
      <c r="DD22" s="117">
        <f>VLOOKUP($CO22,  $DI$7:$DT$108, DD$5, FALSE)</f>
        <v>2.6412809278821021E-2</v>
      </c>
      <c r="DE22" s="140">
        <f>VLOOKUP($CO22,  Obsv_Time!$B$10:$M$111, DE$5, FALSE)</f>
        <v>2.18444E-2</v>
      </c>
      <c r="DF22" s="117">
        <f>VLOOKUP($CO22,  $DI$7:$DT$108, DF$5, FALSE)</f>
        <v>1.5195387426347949E-2</v>
      </c>
      <c r="DG22" s="140">
        <f>VLOOKUP($CO22,  Obsv_Time!$B$10:$M$111, DG$5, FALSE)</f>
        <v>1.60409E-2</v>
      </c>
      <c r="DI22" s="64">
        <f t="shared" si="9"/>
        <v>28</v>
      </c>
      <c r="DJ22" s="113">
        <f t="shared" si="10"/>
        <v>3.1203686420727957E-2</v>
      </c>
      <c r="DK22" s="113">
        <f t="shared" si="7"/>
        <v>3.871931965517798E-3</v>
      </c>
      <c r="DL22" s="113">
        <f t="shared" si="7"/>
        <v>8.9629666120653716E-3</v>
      </c>
      <c r="DM22" s="113">
        <f t="shared" si="7"/>
        <v>5.2276673300410146E-4</v>
      </c>
      <c r="DN22" s="113">
        <f t="shared" si="7"/>
        <v>4.5988679116213092E-3</v>
      </c>
      <c r="DO22" s="113">
        <f>EC22/EC$4</f>
        <v>1.3218648980067412E-2</v>
      </c>
      <c r="DP22" s="113">
        <f>ED22/ED$4</f>
        <v>8.4044609471819014E-3</v>
      </c>
      <c r="DQ22" s="113">
        <f>EE22/EE$4</f>
        <v>2.6412809278821021E-2</v>
      </c>
      <c r="DR22" s="113">
        <f>EF22/EF$4</f>
        <v>1.5195387426347949E-2</v>
      </c>
      <c r="DS22" s="116">
        <f>EG22/EG$4</f>
        <v>7.9768118537778786E-3</v>
      </c>
      <c r="DT22" s="113">
        <f>EH22/EH$4</f>
        <v>1.0005388571992785E-2</v>
      </c>
      <c r="DV22" s="62">
        <f>Obsv_Time!B25</f>
        <v>28</v>
      </c>
      <c r="DW22" s="57">
        <f t="shared" si="11"/>
        <v>29</v>
      </c>
      <c r="DX22" s="50">
        <f>SUMIFS(EP:EP,$EO:$EO,"&gt;="&amp;$DV22,$EO:$EO,"&lt;"&amp;$DV23)</f>
        <v>50501</v>
      </c>
      <c r="DY22" s="50">
        <f>SUMIFS(EQ:EQ,$EO:$EO,"&gt;="&amp;$DV22,$EO:$EO,"&lt;"&amp;$DV23)</f>
        <v>3341.96</v>
      </c>
      <c r="DZ22" s="50">
        <f>SUMIFS(ER:ER,$EO:$EO,"&gt;="&amp;$DV22,$EO:$EO,"&lt;"&amp;$DV23)</f>
        <v>32201.84</v>
      </c>
      <c r="EA22" s="50">
        <f>SUMIFS(ES:ES,$EO:$EO,"&gt;="&amp;$DV22,$EO:$EO,"&lt;"&amp;$DV23)</f>
        <v>181.62</v>
      </c>
      <c r="EB22" s="50">
        <f>SUMIFS(ET:ET,$EO:$EO,"&gt;="&amp;$DV22,$EO:$EO,"&lt;"&amp;$DV23)</f>
        <v>1418.51</v>
      </c>
      <c r="EC22" s="50">
        <f>SUMIFS(EU:EU,$EO:$EO,"&gt;="&amp;$DV22,$EO:$EO,"&lt;"&amp;$DV23)</f>
        <v>10015.24</v>
      </c>
      <c r="ED22" s="50">
        <f>SUMIFS(EV:EV,$EO:$EO,"&gt;="&amp;$DV22,$EO:$EO,"&lt;"&amp;$DV23)</f>
        <v>12780.81</v>
      </c>
      <c r="EE22" s="50">
        <f>SUMIFS(EX:EX,$EO:$EO,"&gt;="&amp;$DV22,$EO:$EO,"&lt;"&amp;$DV23)</f>
        <v>15061.04</v>
      </c>
      <c r="EF22" s="50">
        <f>SUMIFS(EY:EY,$EO:$EO,"&gt;="&amp;$DV22,$EO:$EO,"&lt;"&amp;$DV23)</f>
        <v>3179.75</v>
      </c>
      <c r="EG22" s="109">
        <f>DY22+DZ22</f>
        <v>35543.800000000003</v>
      </c>
      <c r="EH22" s="2">
        <f>EC22+ED22</f>
        <v>22796.05</v>
      </c>
      <c r="EJ22" s="64">
        <f t="shared" si="12"/>
        <v>14</v>
      </c>
      <c r="EK22" s="57">
        <f t="shared" si="13"/>
        <v>14.5</v>
      </c>
      <c r="EL22" s="2">
        <f t="shared" si="14"/>
        <v>116802.09</v>
      </c>
      <c r="EM22" s="2">
        <f t="shared" si="15"/>
        <v>67370.540000000008</v>
      </c>
      <c r="EO22" s="33">
        <v>14</v>
      </c>
      <c r="EP22" s="33">
        <v>62350.81</v>
      </c>
      <c r="EQ22" s="33">
        <v>26478.28</v>
      </c>
      <c r="ER22" s="33">
        <v>90323.81</v>
      </c>
      <c r="ES22" s="33">
        <v>3650.03</v>
      </c>
      <c r="ET22" s="33">
        <v>5787.3</v>
      </c>
      <c r="EU22" s="33">
        <v>24111.11</v>
      </c>
      <c r="EV22" s="33">
        <v>43259.43</v>
      </c>
      <c r="EW22" s="33">
        <v>42358.22</v>
      </c>
      <c r="EX22" s="33">
        <v>17264.62</v>
      </c>
      <c r="EY22" s="33">
        <v>6689.89</v>
      </c>
    </row>
    <row r="23" spans="78:155" x14ac:dyDescent="0.45">
      <c r="CD23" s="10"/>
      <c r="CK23" s="38"/>
      <c r="CL23" s="38"/>
      <c r="CO23" s="65">
        <f t="shared" si="8"/>
        <v>30</v>
      </c>
      <c r="CP23" s="117">
        <f>VLOOKUP($CO23,  $DI$7:$DT$108, CP$5, FALSE)</f>
        <v>2.6772072156298933E-2</v>
      </c>
      <c r="CQ23" s="140">
        <f>VLOOKUP($CO23,  Obsv_Time!$B$10:$M$111, CQ$5, FALSE)</f>
        <v>2.7805199999999999E-2</v>
      </c>
      <c r="CR23" s="117">
        <f>VLOOKUP($CO23,  $DI$7:$DT$108, CR$5, FALSE)</f>
        <v>3.2135913807213976E-3</v>
      </c>
      <c r="CS23" s="140">
        <f>VLOOKUP($CO23,  Obsv_Time!$B$10:$M$111, CS$5, FALSE)</f>
        <v>3.7152999999999999E-3</v>
      </c>
      <c r="CT23" s="117">
        <f>VLOOKUP($CO23,  $DI$7:$DT$108, CT$5, FALSE)</f>
        <v>7.167622762475576E-3</v>
      </c>
      <c r="CU23" s="140">
        <f>VLOOKUP($CO23,  Obsv_Time!$B$10:$M$111, CU$5, FALSE)</f>
        <v>7.0058999999999998E-3</v>
      </c>
      <c r="CV23" s="117">
        <f>VLOOKUP($CO23,  $DI$7:$DT$108, CV$5, FALSE)</f>
        <v>2.2143180690455637E-4</v>
      </c>
      <c r="CW23" s="140">
        <f>VLOOKUP($CO23,  Obsv_Time!$B$10:$M$111, CW$5, FALSE)</f>
        <v>0</v>
      </c>
      <c r="CX23" s="117">
        <f>VLOOKUP($CO23,  $DI$7:$DT$108, CX$5, FALSE)</f>
        <v>3.7740277807271354E-3</v>
      </c>
      <c r="CY23" s="140">
        <f>VLOOKUP($CO23,  Obsv_Time!$B$10:$M$111, CY$5, FALSE)</f>
        <v>1.0089999999999999E-3</v>
      </c>
      <c r="CZ23" s="117">
        <f>VLOOKUP($CO23,  $DI$7:$DT$108, CZ$5, FALSE)</f>
        <v>1.132964833772114E-2</v>
      </c>
      <c r="DA23" s="140">
        <f>VLOOKUP($CO23,  Obsv_Time!$B$10:$M$111, DA$5, FALSE)</f>
        <v>1.4385E-2</v>
      </c>
      <c r="DB23" s="117">
        <f>VLOOKUP($CO23,  $DI$7:$DT$108, DB$5, FALSE)</f>
        <v>6.4077914805209697E-3</v>
      </c>
      <c r="DC23" s="140">
        <f>VLOOKUP($CO23,  Obsv_Time!$B$10:$M$111, DC$5, FALSE)</f>
        <v>7.7881000000000001E-3</v>
      </c>
      <c r="DD23" s="117">
        <f>VLOOKUP($CO23,  $DI$7:$DT$108, DD$5, FALSE)</f>
        <v>2.2930382308483908E-2</v>
      </c>
      <c r="DE23" s="140">
        <f>VLOOKUP($CO23,  Obsv_Time!$B$10:$M$111, DE$5, FALSE)</f>
        <v>2.0348499999999999E-2</v>
      </c>
      <c r="DF23" s="117">
        <f>VLOOKUP($CO23,  $DI$7:$DT$108, DF$5, FALSE)</f>
        <v>1.3600893214955464E-2</v>
      </c>
      <c r="DG23" s="140">
        <f>VLOOKUP($CO23,  Obsv_Time!$B$10:$M$111, DG$5, FALSE)</f>
        <v>1.51471E-2</v>
      </c>
      <c r="DI23" s="64">
        <f t="shared" si="9"/>
        <v>30</v>
      </c>
      <c r="DJ23" s="113">
        <f t="shared" si="10"/>
        <v>2.6772072156298933E-2</v>
      </c>
      <c r="DK23" s="113">
        <f t="shared" si="7"/>
        <v>3.2135913807213976E-3</v>
      </c>
      <c r="DL23" s="113">
        <f t="shared" si="7"/>
        <v>7.167622762475576E-3</v>
      </c>
      <c r="DM23" s="113">
        <f t="shared" si="7"/>
        <v>2.2143180690455637E-4</v>
      </c>
      <c r="DN23" s="113">
        <f t="shared" si="7"/>
        <v>3.7740277807271354E-3</v>
      </c>
      <c r="DO23" s="113">
        <f>EC23/EC$4</f>
        <v>1.132964833772114E-2</v>
      </c>
      <c r="DP23" s="113">
        <f>ED23/ED$4</f>
        <v>6.4077914805209697E-3</v>
      </c>
      <c r="DQ23" s="113">
        <f>EE23/EE$4</f>
        <v>2.2930382308483908E-2</v>
      </c>
      <c r="DR23" s="113">
        <f>EF23/EF$4</f>
        <v>1.3600893214955464E-2</v>
      </c>
      <c r="DS23" s="116">
        <f>EG23/EG$4</f>
        <v>6.4017103041545129E-3</v>
      </c>
      <c r="DT23" s="113">
        <f>EH23/EH$4</f>
        <v>8.0445236883682422E-3</v>
      </c>
      <c r="DV23" s="62">
        <f>Obsv_Time!B26</f>
        <v>30</v>
      </c>
      <c r="DW23" s="57">
        <f t="shared" si="11"/>
        <v>31</v>
      </c>
      <c r="DX23" s="50">
        <f>SUMIFS(EP:EP,$EO:$EO,"&gt;="&amp;$DV23,$EO:$EO,"&lt;"&amp;$DV24)</f>
        <v>43328.740000000005</v>
      </c>
      <c r="DY23" s="50">
        <f>SUMIFS(EQ:EQ,$EO:$EO,"&gt;="&amp;$DV23,$EO:$EO,"&lt;"&amp;$DV24)</f>
        <v>2773.73</v>
      </c>
      <c r="DZ23" s="50">
        <f>SUMIFS(ER:ER,$EO:$EO,"&gt;="&amp;$DV23,$EO:$EO,"&lt;"&amp;$DV24)</f>
        <v>25751.59</v>
      </c>
      <c r="EA23" s="50">
        <f>SUMIFS(ES:ES,$EO:$EO,"&gt;="&amp;$DV23,$EO:$EO,"&lt;"&amp;$DV24)</f>
        <v>76.930000000000007</v>
      </c>
      <c r="EB23" s="50">
        <f>SUMIFS(ET:ET,$EO:$EO,"&gt;="&amp;$DV23,$EO:$EO,"&lt;"&amp;$DV24)</f>
        <v>1164.0899999999999</v>
      </c>
      <c r="EC23" s="50">
        <f>SUMIFS(EU:EU,$EO:$EO,"&gt;="&amp;$DV23,$EO:$EO,"&lt;"&amp;$DV24)</f>
        <v>8584.02</v>
      </c>
      <c r="ED23" s="50">
        <f>SUMIFS(EV:EV,$EO:$EO,"&gt;="&amp;$DV23,$EO:$EO,"&lt;"&amp;$DV24)</f>
        <v>9744.44</v>
      </c>
      <c r="EE23" s="50">
        <f>SUMIFS(EX:EX,$EO:$EO,"&gt;="&amp;$DV23,$EO:$EO,"&lt;"&amp;$DV24)</f>
        <v>13075.3</v>
      </c>
      <c r="EF23" s="50">
        <f>SUMIFS(EY:EY,$EO:$EO,"&gt;="&amp;$DV23,$EO:$EO,"&lt;"&amp;$DV24)</f>
        <v>2846.09</v>
      </c>
      <c r="EG23" s="109">
        <f>DY23+DZ23</f>
        <v>28525.32</v>
      </c>
      <c r="EH23" s="2">
        <f>EC23+ED23</f>
        <v>18328.46</v>
      </c>
      <c r="EJ23" s="64">
        <f t="shared" si="12"/>
        <v>15</v>
      </c>
      <c r="EK23" s="57">
        <f t="shared" si="13"/>
        <v>15.5</v>
      </c>
      <c r="EL23" s="2">
        <f t="shared" si="14"/>
        <v>101914.24000000001</v>
      </c>
      <c r="EM23" s="2">
        <f t="shared" si="15"/>
        <v>67122.490000000005</v>
      </c>
      <c r="EO23" s="33">
        <v>15</v>
      </c>
      <c r="EP23" s="33">
        <v>60413.78</v>
      </c>
      <c r="EQ23" s="33">
        <v>22895.39</v>
      </c>
      <c r="ER23" s="33">
        <v>79018.850000000006</v>
      </c>
      <c r="ES23" s="33">
        <v>3137.56</v>
      </c>
      <c r="ET23" s="33">
        <v>4407.45</v>
      </c>
      <c r="EU23" s="33">
        <v>24541.48</v>
      </c>
      <c r="EV23" s="33">
        <v>42581.01</v>
      </c>
      <c r="EW23" s="33">
        <v>44336.28</v>
      </c>
      <c r="EX23" s="33">
        <v>17469.45</v>
      </c>
      <c r="EY23" s="33">
        <v>6228.48</v>
      </c>
    </row>
    <row r="24" spans="78:155" x14ac:dyDescent="0.45">
      <c r="CD24" s="10"/>
      <c r="CK24" s="38"/>
      <c r="CL24" s="38"/>
      <c r="CO24" s="65">
        <f t="shared" si="8"/>
        <v>32</v>
      </c>
      <c r="CP24" s="117">
        <f>VLOOKUP($CO24,  $DI$7:$DT$108, CP$5, FALSE)</f>
        <v>2.243325149252464E-2</v>
      </c>
      <c r="CQ24" s="140">
        <f>VLOOKUP($CO24,  Obsv_Time!$B$10:$M$111, CQ$5, FALSE)</f>
        <v>2.1720199999999999E-2</v>
      </c>
      <c r="CR24" s="117">
        <f>VLOOKUP($CO24,  $DI$7:$DT$108, CR$5, FALSE)</f>
        <v>2.7236505706643749E-3</v>
      </c>
      <c r="CS24" s="140">
        <f>VLOOKUP($CO24,  Obsv_Time!$B$10:$M$111, CS$5, FALSE)</f>
        <v>2.9137999999999998E-3</v>
      </c>
      <c r="CT24" s="117">
        <f>VLOOKUP($CO24,  $DI$7:$DT$108, CT$5, FALSE)</f>
        <v>5.9000533630662669E-3</v>
      </c>
      <c r="CU24" s="140">
        <f>VLOOKUP($CO24,  Obsv_Time!$B$10:$M$111, CU$5, FALSE)</f>
        <v>5.8181999999999999E-3</v>
      </c>
      <c r="CV24" s="117">
        <f>VLOOKUP($CO24,  $DI$7:$DT$108, CV$5, FALSE)</f>
        <v>8.7904944532239061E-5</v>
      </c>
      <c r="CW24" s="140">
        <f>VLOOKUP($CO24,  Obsv_Time!$B$10:$M$111, CW$5, FALSE)</f>
        <v>0</v>
      </c>
      <c r="CX24" s="117">
        <f>VLOOKUP($CO24,  $DI$7:$DT$108, CX$5, FALSE)</f>
        <v>3.5524991031703444E-3</v>
      </c>
      <c r="CY24" s="140">
        <f>VLOOKUP($CO24,  Obsv_Time!$B$10:$M$111, CY$5, FALSE)</f>
        <v>7.5619999999999995E-4</v>
      </c>
      <c r="CZ24" s="117">
        <f>VLOOKUP($CO24,  $DI$7:$DT$108, CZ$5, FALSE)</f>
        <v>9.3689928520433192E-3</v>
      </c>
      <c r="DA24" s="140">
        <f>VLOOKUP($CO24,  Obsv_Time!$B$10:$M$111, DA$5, FALSE)</f>
        <v>1.2484200000000001E-2</v>
      </c>
      <c r="DB24" s="117">
        <f>VLOOKUP($CO24,  $DI$7:$DT$108, DB$5, FALSE)</f>
        <v>5.0310136518461612E-3</v>
      </c>
      <c r="DC24" s="140">
        <f>VLOOKUP($CO24,  Obsv_Time!$B$10:$M$111, DC$5, FALSE)</f>
        <v>6.1034000000000001E-3</v>
      </c>
      <c r="DD24" s="117">
        <f>VLOOKUP($CO24,  $DI$7:$DT$108, DD$5, FALSE)</f>
        <v>1.935827022566327E-2</v>
      </c>
      <c r="DE24" s="140">
        <f>VLOOKUP($CO24,  Obsv_Time!$B$10:$M$111, DE$5, FALSE)</f>
        <v>1.8852399999999998E-2</v>
      </c>
      <c r="DF24" s="117">
        <f>VLOOKUP($CO24,  $DI$7:$DT$108, DF$5, FALSE)</f>
        <v>1.1721009102752694E-2</v>
      </c>
      <c r="DG24" s="140">
        <f>VLOOKUP($CO24,  Obsv_Time!$B$10:$M$111, DG$5, FALSE)</f>
        <v>1.4253E-2</v>
      </c>
      <c r="DI24" s="64">
        <f t="shared" si="9"/>
        <v>32</v>
      </c>
      <c r="DJ24" s="113">
        <f t="shared" si="10"/>
        <v>2.243325149252464E-2</v>
      </c>
      <c r="DK24" s="113">
        <f t="shared" si="10"/>
        <v>2.7236505706643749E-3</v>
      </c>
      <c r="DL24" s="113">
        <f t="shared" si="10"/>
        <v>5.9000533630662669E-3</v>
      </c>
      <c r="DM24" s="113">
        <f t="shared" si="10"/>
        <v>8.7904944532239061E-5</v>
      </c>
      <c r="DN24" s="113">
        <f t="shared" si="10"/>
        <v>3.5524991031703444E-3</v>
      </c>
      <c r="DO24" s="113">
        <f>EC24/EC$4</f>
        <v>9.3689928520433192E-3</v>
      </c>
      <c r="DP24" s="113">
        <f>ED24/ED$4</f>
        <v>5.0310136518461612E-3</v>
      </c>
      <c r="DQ24" s="113">
        <f>EE24/EE$4</f>
        <v>1.935827022566327E-2</v>
      </c>
      <c r="DR24" s="113">
        <f>EF24/EF$4</f>
        <v>1.1721009102752694E-2</v>
      </c>
      <c r="DS24" s="116">
        <f>EG24/EG$4</f>
        <v>5.2847708231823507E-3</v>
      </c>
      <c r="DT24" s="113">
        <f>EH24/EH$4</f>
        <v>6.4735810567773944E-3</v>
      </c>
      <c r="DV24" s="62">
        <f>Obsv_Time!B27</f>
        <v>32</v>
      </c>
      <c r="DW24" s="57">
        <f t="shared" si="11"/>
        <v>33</v>
      </c>
      <c r="DX24" s="50">
        <f>SUMIFS(EP:EP,$EO:$EO,"&gt;="&amp;$DV24,$EO:$EO,"&lt;"&amp;$DV25)</f>
        <v>36306.660000000003</v>
      </c>
      <c r="DY24" s="50">
        <f>SUMIFS(EQ:EQ,$EO:$EO,"&gt;="&amp;$DV24,$EO:$EO,"&lt;"&amp;$DV25)</f>
        <v>2350.85</v>
      </c>
      <c r="DZ24" s="50">
        <f>SUMIFS(ER:ER,$EO:$EO,"&gt;="&amp;$DV24,$EO:$EO,"&lt;"&amp;$DV25)</f>
        <v>21197.510000000002</v>
      </c>
      <c r="EA24" s="50">
        <f>SUMIFS(ES:ES,$EO:$EO,"&gt;="&amp;$DV24,$EO:$EO,"&lt;"&amp;$DV25)</f>
        <v>30.54</v>
      </c>
      <c r="EB24" s="50">
        <f>SUMIFS(ET:ET,$EO:$EO,"&gt;="&amp;$DV24,$EO:$EO,"&lt;"&amp;$DV25)</f>
        <v>1095.76</v>
      </c>
      <c r="EC24" s="50">
        <f>SUMIFS(EU:EU,$EO:$EO,"&gt;="&amp;$DV24,$EO:$EO,"&lt;"&amp;$DV25)</f>
        <v>7098.51</v>
      </c>
      <c r="ED24" s="50">
        <f>SUMIFS(EV:EV,$EO:$EO,"&gt;="&amp;$DV24,$EO:$EO,"&lt;"&amp;$DV25)</f>
        <v>7650.75</v>
      </c>
      <c r="EE24" s="50">
        <f>SUMIFS(EX:EX,$EO:$EO,"&gt;="&amp;$DV24,$EO:$EO,"&lt;"&amp;$DV25)</f>
        <v>11038.42</v>
      </c>
      <c r="EF24" s="50">
        <f>SUMIFS(EY:EY,$EO:$EO,"&gt;="&amp;$DV24,$EO:$EO,"&lt;"&amp;$DV25)</f>
        <v>2452.71</v>
      </c>
      <c r="EG24" s="109">
        <f>DY24+DZ24</f>
        <v>23548.36</v>
      </c>
      <c r="EH24" s="2">
        <f>EC24+ED24</f>
        <v>14749.26</v>
      </c>
      <c r="EJ24" s="64">
        <f t="shared" si="12"/>
        <v>16</v>
      </c>
      <c r="EK24" s="57">
        <f t="shared" si="13"/>
        <v>16.5</v>
      </c>
      <c r="EL24" s="2">
        <f t="shared" si="14"/>
        <v>87450.42</v>
      </c>
      <c r="EM24" s="2">
        <f t="shared" si="15"/>
        <v>51902.04</v>
      </c>
      <c r="EO24" s="33">
        <v>16</v>
      </c>
      <c r="EP24" s="33">
        <v>57947.08</v>
      </c>
      <c r="EQ24" s="33">
        <v>17936.52</v>
      </c>
      <c r="ER24" s="33">
        <v>69513.899999999994</v>
      </c>
      <c r="ES24" s="33">
        <v>2781.45</v>
      </c>
      <c r="ET24" s="33">
        <v>3028.55</v>
      </c>
      <c r="EU24" s="33">
        <v>20105.77</v>
      </c>
      <c r="EV24" s="33">
        <v>31796.27</v>
      </c>
      <c r="EW24" s="33">
        <v>39980.83</v>
      </c>
      <c r="EX24" s="33">
        <v>16578.580000000002</v>
      </c>
      <c r="EY24" s="33">
        <v>5601.2</v>
      </c>
    </row>
    <row r="25" spans="78:155" x14ac:dyDescent="0.45">
      <c r="CC25" s="10"/>
      <c r="CK25" s="38"/>
      <c r="CL25" s="38"/>
      <c r="CN25" s="10"/>
      <c r="CO25" s="65">
        <f t="shared" si="8"/>
        <v>34</v>
      </c>
      <c r="CP25" s="117">
        <f>VLOOKUP($CO25,  $DI$7:$DT$108, CP$5, FALSE)</f>
        <v>2.017953108732987E-2</v>
      </c>
      <c r="CQ25" s="140">
        <f>VLOOKUP($CO25,  Obsv_Time!$B$10:$M$111, CQ$5, FALSE)</f>
        <v>1.8335000000000001E-2</v>
      </c>
      <c r="CR25" s="117">
        <f>VLOOKUP($CO25,  $DI$7:$DT$108, CR$5, FALSE)</f>
        <v>2.0979472177524486E-3</v>
      </c>
      <c r="CS25" s="140">
        <f>VLOOKUP($CO25,  Obsv_Time!$B$10:$M$111, CS$5, FALSE)</f>
        <v>2.1120000000000002E-3</v>
      </c>
      <c r="CT25" s="117">
        <f>VLOOKUP($CO25,  $DI$7:$DT$108, CT$5, FALSE)</f>
        <v>5.0306173449140013E-3</v>
      </c>
      <c r="CU25" s="140">
        <f>VLOOKUP($CO25,  Obsv_Time!$B$10:$M$111, CU$5, FALSE)</f>
        <v>4.9677999999999996E-3</v>
      </c>
      <c r="CV25" s="117">
        <f>VLOOKUP($CO25,  $DI$7:$DT$108, CV$5, FALSE)</f>
        <v>3.710198870401314E-5</v>
      </c>
      <c r="CW25" s="140">
        <f>VLOOKUP($CO25,  Obsv_Time!$B$10:$M$111, CW$5, FALSE)</f>
        <v>0</v>
      </c>
      <c r="CX25" s="117">
        <f>VLOOKUP($CO25,  $DI$7:$DT$108, CX$5, FALSE)</f>
        <v>2.4723158046430251E-3</v>
      </c>
      <c r="CY25" s="140">
        <f>VLOOKUP($CO25,  Obsv_Time!$B$10:$M$111, CY$5, FALSE)</f>
        <v>5.0330000000000004E-4</v>
      </c>
      <c r="CZ25" s="117">
        <f>VLOOKUP($CO25,  $DI$7:$DT$108, CZ$5, FALSE)</f>
        <v>7.7227924487700194E-3</v>
      </c>
      <c r="DA25" s="140">
        <f>VLOOKUP($CO25,  Obsv_Time!$B$10:$M$111, DA$5, FALSE)</f>
        <v>1.0655E-2</v>
      </c>
      <c r="DB25" s="117">
        <f>VLOOKUP($CO25,  $DI$7:$DT$108, DB$5, FALSE)</f>
        <v>3.6734372869015636E-3</v>
      </c>
      <c r="DC25" s="140">
        <f>VLOOKUP($CO25,  Obsv_Time!$B$10:$M$111, DC$5, FALSE)</f>
        <v>4.6408999999999999E-3</v>
      </c>
      <c r="DD25" s="117">
        <f>VLOOKUP($CO25,  $DI$7:$DT$108, DD$5, FALSE)</f>
        <v>1.6557811376004084E-2</v>
      </c>
      <c r="DE25" s="140">
        <f>VLOOKUP($CO25,  Obsv_Time!$B$10:$M$111, DE$5, FALSE)</f>
        <v>1.73565E-2</v>
      </c>
      <c r="DF25" s="117">
        <f>VLOOKUP($CO25,  $DI$7:$DT$108, DF$5, FALSE)</f>
        <v>1.0668717472504462E-2</v>
      </c>
      <c r="DG25" s="140">
        <f>VLOOKUP($CO25,  Obsv_Time!$B$10:$M$111, DG$5, FALSE)</f>
        <v>1.33591E-2</v>
      </c>
      <c r="DI25" s="64">
        <f t="shared" si="9"/>
        <v>34</v>
      </c>
      <c r="DJ25" s="113">
        <f t="shared" si="10"/>
        <v>2.017953108732987E-2</v>
      </c>
      <c r="DK25" s="113">
        <f t="shared" si="10"/>
        <v>2.0979472177524486E-3</v>
      </c>
      <c r="DL25" s="113">
        <f t="shared" si="10"/>
        <v>5.0306173449140013E-3</v>
      </c>
      <c r="DM25" s="113">
        <f t="shared" si="10"/>
        <v>3.710198870401314E-5</v>
      </c>
      <c r="DN25" s="113">
        <f t="shared" si="10"/>
        <v>2.4723158046430251E-3</v>
      </c>
      <c r="DO25" s="113">
        <f>EC25/EC$4</f>
        <v>7.7227924487700194E-3</v>
      </c>
      <c r="DP25" s="113">
        <f>ED25/ED$4</f>
        <v>3.6734372869015636E-3</v>
      </c>
      <c r="DQ25" s="113">
        <f>EE25/EE$4</f>
        <v>1.6557811376004084E-2</v>
      </c>
      <c r="DR25" s="113">
        <f>EF25/EF$4</f>
        <v>1.0668717472504462E-2</v>
      </c>
      <c r="DS25" s="116">
        <f>EG25/EG$4</f>
        <v>4.4625468442841985E-3</v>
      </c>
      <c r="DT25" s="113">
        <f>EH25/EH$4</f>
        <v>5.0200246027734281E-3</v>
      </c>
      <c r="DV25" s="62">
        <f>Obsv_Time!B28</f>
        <v>34</v>
      </c>
      <c r="DW25" s="57">
        <f t="shared" si="11"/>
        <v>35</v>
      </c>
      <c r="DX25" s="50">
        <f>SUMIFS(EP:EP,$EO:$EO,"&gt;="&amp;$DV25,$EO:$EO,"&lt;"&amp;$DV26)</f>
        <v>32659.17</v>
      </c>
      <c r="DY25" s="50">
        <f>SUMIFS(EQ:EQ,$EO:$EO,"&gt;="&amp;$DV25,$EO:$EO,"&lt;"&amp;$DV26)</f>
        <v>1810.79</v>
      </c>
      <c r="DZ25" s="50">
        <f>SUMIFS(ER:ER,$EO:$EO,"&gt;="&amp;$DV25,$EO:$EO,"&lt;"&amp;$DV26)</f>
        <v>18073.830000000002</v>
      </c>
      <c r="EA25" s="50">
        <f>SUMIFS(ES:ES,$EO:$EO,"&gt;="&amp;$DV25,$EO:$EO,"&lt;"&amp;$DV26)</f>
        <v>12.889999999999999</v>
      </c>
      <c r="EB25" s="50">
        <f>SUMIFS(ET:ET,$EO:$EO,"&gt;="&amp;$DV25,$EO:$EO,"&lt;"&amp;$DV26)</f>
        <v>762.57999999999993</v>
      </c>
      <c r="EC25" s="50">
        <f>SUMIFS(EU:EU,$EO:$EO,"&gt;="&amp;$DV25,$EO:$EO,"&lt;"&amp;$DV26)</f>
        <v>5851.25</v>
      </c>
      <c r="ED25" s="50">
        <f>SUMIFS(EV:EV,$EO:$EO,"&gt;="&amp;$DV25,$EO:$EO,"&lt;"&amp;$DV26)</f>
        <v>5586.26</v>
      </c>
      <c r="EE25" s="50">
        <f>SUMIFS(EX:EX,$EO:$EO,"&gt;="&amp;$DV25,$EO:$EO,"&lt;"&amp;$DV26)</f>
        <v>9441.5499999999993</v>
      </c>
      <c r="EF25" s="50">
        <f>SUMIFS(EY:EY,$EO:$EO,"&gt;="&amp;$DV25,$EO:$EO,"&lt;"&amp;$DV26)</f>
        <v>2232.5100000000002</v>
      </c>
      <c r="EG25" s="109">
        <f>DY25+DZ25</f>
        <v>19884.620000000003</v>
      </c>
      <c r="EH25" s="2">
        <f>EC25+ED25</f>
        <v>11437.51</v>
      </c>
      <c r="EJ25" s="64">
        <f t="shared" si="12"/>
        <v>17</v>
      </c>
      <c r="EK25" s="57">
        <f t="shared" si="13"/>
        <v>17.5</v>
      </c>
      <c r="EL25" s="2">
        <f t="shared" si="14"/>
        <v>75323.63</v>
      </c>
      <c r="EM25" s="2">
        <f t="shared" si="15"/>
        <v>46387.79</v>
      </c>
      <c r="EO25" s="33">
        <v>17</v>
      </c>
      <c r="EP25" s="33">
        <v>54786.28</v>
      </c>
      <c r="EQ25" s="33">
        <v>14629.59</v>
      </c>
      <c r="ER25" s="33">
        <v>60694.04</v>
      </c>
      <c r="ES25" s="33">
        <v>2313.4499999999998</v>
      </c>
      <c r="ET25" s="33">
        <v>2286.5500000000002</v>
      </c>
      <c r="EU25" s="33">
        <v>18517.240000000002</v>
      </c>
      <c r="EV25" s="33">
        <v>27870.55</v>
      </c>
      <c r="EW25" s="33">
        <v>37301.730000000003</v>
      </c>
      <c r="EX25" s="33">
        <v>15955.15</v>
      </c>
      <c r="EY25" s="33">
        <v>4776</v>
      </c>
    </row>
    <row r="26" spans="78:155" x14ac:dyDescent="0.45">
      <c r="CC26" s="10"/>
      <c r="CK26" s="38"/>
      <c r="CL26" s="38"/>
      <c r="CN26" s="10"/>
      <c r="CO26" s="65">
        <f t="shared" si="8"/>
        <v>36</v>
      </c>
      <c r="CP26" s="117">
        <f>VLOOKUP($CO26,  $DI$7:$DT$108, CP$5, FALSE)</f>
        <v>1.7286944845585808E-2</v>
      </c>
      <c r="CQ26" s="140">
        <f>VLOOKUP($CO26,  Obsv_Time!$B$10:$M$111, CQ$5, FALSE)</f>
        <v>1.5680400000000001E-2</v>
      </c>
      <c r="CR26" s="117">
        <f>VLOOKUP($CO26,  $DI$7:$DT$108, CR$5, FALSE)</f>
        <v>1.6408290125689495E-3</v>
      </c>
      <c r="CS26" s="140">
        <f>VLOOKUP($CO26,  Obsv_Time!$B$10:$M$111, CS$5, FALSE)</f>
        <v>1.7362E-3</v>
      </c>
      <c r="CT26" s="117">
        <f>VLOOKUP($CO26,  $DI$7:$DT$108, CT$5, FALSE)</f>
        <v>3.7881845685900687E-3</v>
      </c>
      <c r="CU26" s="140">
        <f>VLOOKUP($CO26,  Obsv_Time!$B$10:$M$111, CU$5, FALSE)</f>
        <v>4.1427E-3</v>
      </c>
      <c r="CV26" s="117">
        <f>VLOOKUP($CO26,  $DI$7:$DT$108, CV$5, FALSE)</f>
        <v>1.5514330420064459E-5</v>
      </c>
      <c r="CW26" s="140">
        <f>VLOOKUP($CO26,  Obsv_Time!$B$10:$M$111, CW$5, FALSE)</f>
        <v>0</v>
      </c>
      <c r="CX26" s="117">
        <f>VLOOKUP($CO26,  $DI$7:$DT$108, CX$5, FALSE)</f>
        <v>1.7140347802941608E-3</v>
      </c>
      <c r="CY26" s="140">
        <f>VLOOKUP($CO26,  Obsv_Time!$B$10:$M$111, CY$5, FALSE)</f>
        <v>2.5050000000000002E-4</v>
      </c>
      <c r="CZ26" s="117">
        <f>VLOOKUP($CO26,  $DI$7:$DT$108, CZ$5, FALSE)</f>
        <v>6.2600912694492942E-3</v>
      </c>
      <c r="DA26" s="140">
        <f>VLOOKUP($CO26,  Obsv_Time!$B$10:$M$111, DA$5, FALSE)</f>
        <v>8.2246000000000003E-3</v>
      </c>
      <c r="DB26" s="117">
        <f>VLOOKUP($CO26,  $DI$7:$DT$108, DB$5, FALSE)</f>
        <v>2.9685725960655143E-3</v>
      </c>
      <c r="DC26" s="140">
        <f>VLOOKUP($CO26,  Obsv_Time!$B$10:$M$111, DC$5, FALSE)</f>
        <v>3.5422000000000001E-3</v>
      </c>
      <c r="DD26" s="117">
        <f>VLOOKUP($CO26,  $DI$7:$DT$108, DD$5, FALSE)</f>
        <v>1.3778099004261999E-2</v>
      </c>
      <c r="DE26" s="140">
        <f>VLOOKUP($CO26,  Obsv_Time!$B$10:$M$111, DE$5, FALSE)</f>
        <v>1.58604E-2</v>
      </c>
      <c r="DF26" s="117">
        <f>VLOOKUP($CO26,  $DI$7:$DT$108, DF$5, FALSE)</f>
        <v>9.438941232140792E-3</v>
      </c>
      <c r="DG26" s="140">
        <f>VLOOKUP($CO26,  Obsv_Time!$B$10:$M$111, DG$5, FALSE)</f>
        <v>1.2465E-2</v>
      </c>
      <c r="DI26" s="64">
        <f t="shared" si="9"/>
        <v>36</v>
      </c>
      <c r="DJ26" s="113">
        <f t="shared" si="10"/>
        <v>1.7286944845585808E-2</v>
      </c>
      <c r="DK26" s="113">
        <f t="shared" si="10"/>
        <v>1.6408290125689495E-3</v>
      </c>
      <c r="DL26" s="113">
        <f t="shared" si="10"/>
        <v>3.7881845685900687E-3</v>
      </c>
      <c r="DM26" s="113">
        <f t="shared" si="10"/>
        <v>1.5514330420064459E-5</v>
      </c>
      <c r="DN26" s="113">
        <f t="shared" si="10"/>
        <v>1.7140347802941608E-3</v>
      </c>
      <c r="DO26" s="113">
        <f>EC26/EC$4</f>
        <v>6.2600912694492942E-3</v>
      </c>
      <c r="DP26" s="113">
        <f>ED26/ED$4</f>
        <v>2.9685725960655143E-3</v>
      </c>
      <c r="DQ26" s="113">
        <f>EE26/EE$4</f>
        <v>1.3778099004261999E-2</v>
      </c>
      <c r="DR26" s="113">
        <f>EF26/EF$4</f>
        <v>9.438941232140792E-3</v>
      </c>
      <c r="DS26" s="116">
        <f>EG26/EG$4</f>
        <v>3.3722327932979176E-3</v>
      </c>
      <c r="DT26" s="113">
        <f>EH26/EH$4</f>
        <v>4.0631462055309838E-3</v>
      </c>
      <c r="DV26" s="62">
        <f>Obsv_Time!B29</f>
        <v>36</v>
      </c>
      <c r="DW26" s="57">
        <f t="shared" si="11"/>
        <v>37</v>
      </c>
      <c r="DX26" s="50">
        <f>SUMIFS(EP:EP,$EO:$EO,"&gt;="&amp;$DV26,$EO:$EO,"&lt;"&amp;$DV27)</f>
        <v>27977.72</v>
      </c>
      <c r="DY26" s="50">
        <f>SUMIFS(EQ:EQ,$EO:$EO,"&gt;="&amp;$DV26,$EO:$EO,"&lt;"&amp;$DV27)</f>
        <v>1416.24</v>
      </c>
      <c r="DZ26" s="50">
        <f>SUMIFS(ER:ER,$EO:$EO,"&gt;="&amp;$DV26,$EO:$EO,"&lt;"&amp;$DV27)</f>
        <v>13610.06</v>
      </c>
      <c r="EA26" s="50">
        <f>SUMIFS(ES:ES,$EO:$EO,"&gt;="&amp;$DV26,$EO:$EO,"&lt;"&amp;$DV27)</f>
        <v>5.3900000000000006</v>
      </c>
      <c r="EB26" s="50">
        <f>SUMIFS(ET:ET,$EO:$EO,"&gt;="&amp;$DV26,$EO:$EO,"&lt;"&amp;$DV27)</f>
        <v>528.69000000000005</v>
      </c>
      <c r="EC26" s="50">
        <f>SUMIFS(EU:EU,$EO:$EO,"&gt;="&amp;$DV26,$EO:$EO,"&lt;"&amp;$DV27)</f>
        <v>4743.0200000000004</v>
      </c>
      <c r="ED26" s="50">
        <f>SUMIFS(EV:EV,$EO:$EO,"&gt;="&amp;$DV26,$EO:$EO,"&lt;"&amp;$DV27)</f>
        <v>4514.3599999999997</v>
      </c>
      <c r="EE26" s="50">
        <f>SUMIFS(EX:EX,$EO:$EO,"&gt;="&amp;$DV26,$EO:$EO,"&lt;"&amp;$DV27)</f>
        <v>7856.51</v>
      </c>
      <c r="EF26" s="50">
        <f>SUMIFS(EY:EY,$EO:$EO,"&gt;="&amp;$DV26,$EO:$EO,"&lt;"&amp;$DV27)</f>
        <v>1975.17</v>
      </c>
      <c r="EG26" s="109">
        <f>DY26+DZ26</f>
        <v>15026.3</v>
      </c>
      <c r="EH26" s="2">
        <f>EC26+ED26</f>
        <v>9257.380000000001</v>
      </c>
      <c r="EJ26" s="64">
        <f t="shared" si="12"/>
        <v>18</v>
      </c>
      <c r="EK26" s="57">
        <f t="shared" si="13"/>
        <v>18.5</v>
      </c>
      <c r="EL26" s="2">
        <f t="shared" si="14"/>
        <v>66762.28</v>
      </c>
      <c r="EM26" s="2">
        <f t="shared" si="15"/>
        <v>41350.619999999995</v>
      </c>
      <c r="EO26" s="33">
        <v>18</v>
      </c>
      <c r="EP26" s="33">
        <v>51147.95</v>
      </c>
      <c r="EQ26" s="33">
        <v>11155.33</v>
      </c>
      <c r="ER26" s="33">
        <v>55606.95</v>
      </c>
      <c r="ES26" s="33">
        <v>1986.04</v>
      </c>
      <c r="ET26" s="33">
        <v>1719.49</v>
      </c>
      <c r="EU26" s="33">
        <v>16879.439999999999</v>
      </c>
      <c r="EV26" s="33">
        <v>24471.18</v>
      </c>
      <c r="EW26" s="33">
        <v>34913.69</v>
      </c>
      <c r="EX26" s="33">
        <v>15219.42</v>
      </c>
      <c r="EY26" s="33">
        <v>4000.72</v>
      </c>
    </row>
    <row r="27" spans="78:155" x14ac:dyDescent="0.45">
      <c r="CC27" s="10"/>
      <c r="CK27" s="38"/>
      <c r="CL27" s="38"/>
      <c r="CN27" s="10"/>
      <c r="CO27" s="65">
        <f t="shared" si="8"/>
        <v>38</v>
      </c>
      <c r="CP27" s="117">
        <f>VLOOKUP($CO27,  $DI$7:$DT$108, CP$5, FALSE)</f>
        <v>1.5016937056496656E-2</v>
      </c>
      <c r="CQ27" s="140">
        <f>VLOOKUP($CO27,  Obsv_Time!$B$10:$M$111, CQ$5, FALSE)</f>
        <v>1.3281899999999999E-2</v>
      </c>
      <c r="CR27" s="117">
        <f>VLOOKUP($CO27,  $DI$7:$DT$108, CR$5, FALSE)</f>
        <v>1.2487187974826396E-3</v>
      </c>
      <c r="CS27" s="140">
        <f>VLOOKUP($CO27,  Obsv_Time!$B$10:$M$111, CS$5, FALSE)</f>
        <v>1.3604999999999999E-3</v>
      </c>
      <c r="CT27" s="117">
        <f>VLOOKUP($CO27,  $DI$7:$DT$108, CT$5, FALSE)</f>
        <v>2.9070333420925091E-3</v>
      </c>
      <c r="CU27" s="140">
        <f>VLOOKUP($CO27,  Obsv_Time!$B$10:$M$111, CU$5, FALSE)</f>
        <v>3.3216999999999999E-3</v>
      </c>
      <c r="CV27" s="117">
        <f>VLOOKUP($CO27,  $DI$7:$DT$108, CV$5, FALSE)</f>
        <v>1.5226494976278475E-5</v>
      </c>
      <c r="CW27" s="140">
        <f>VLOOKUP($CO27,  Obsv_Time!$B$10:$M$111, CW$5, FALSE)</f>
        <v>0</v>
      </c>
      <c r="CX27" s="117">
        <f>VLOOKUP($CO27,  $DI$7:$DT$108, CX$5, FALSE)</f>
        <v>1.3288154408049473E-3</v>
      </c>
      <c r="CY27" s="140">
        <f>VLOOKUP($CO27,  Obsv_Time!$B$10:$M$111, CY$5, FALSE)</f>
        <v>1.6699999999999999E-4</v>
      </c>
      <c r="CZ27" s="117">
        <f>VLOOKUP($CO27,  $DI$7:$DT$108, CZ$5, FALSE)</f>
        <v>5.5218840411610541E-3</v>
      </c>
      <c r="DA27" s="140">
        <f>VLOOKUP($CO27,  Obsv_Time!$B$10:$M$111, DA$5, FALSE)</f>
        <v>6.1961000000000004E-3</v>
      </c>
      <c r="DB27" s="117">
        <f>VLOOKUP($CO27,  $DI$7:$DT$108, DB$5, FALSE)</f>
        <v>2.529233899737058E-3</v>
      </c>
      <c r="DC27" s="140">
        <f>VLOOKUP($CO27,  Obsv_Time!$B$10:$M$111, DC$5, FALSE)</f>
        <v>2.8777999999999998E-3</v>
      </c>
      <c r="DD27" s="117">
        <f>VLOOKUP($CO27,  $DI$7:$DT$108, DD$5, FALSE)</f>
        <v>1.1250273075734792E-2</v>
      </c>
      <c r="DE27" s="140">
        <f>VLOOKUP($CO27,  Obsv_Time!$B$10:$M$111, DE$5, FALSE)</f>
        <v>1.52017E-2</v>
      </c>
      <c r="DF27" s="117">
        <f>VLOOKUP($CO27,  $DI$7:$DT$108, DF$5, FALSE)</f>
        <v>8.5466438061646329E-3</v>
      </c>
      <c r="DG27" s="140">
        <f>VLOOKUP($CO27,  Obsv_Time!$B$10:$M$111, DG$5, FALSE)</f>
        <v>1.1571100000000001E-2</v>
      </c>
      <c r="DI27" s="64">
        <f t="shared" si="9"/>
        <v>38</v>
      </c>
      <c r="DJ27" s="113">
        <f t="shared" si="10"/>
        <v>1.5016937056496656E-2</v>
      </c>
      <c r="DK27" s="113">
        <f t="shared" si="10"/>
        <v>1.2487187974826396E-3</v>
      </c>
      <c r="DL27" s="113">
        <f t="shared" si="10"/>
        <v>2.9070333420925091E-3</v>
      </c>
      <c r="DM27" s="113">
        <f t="shared" si="10"/>
        <v>1.5226494976278475E-5</v>
      </c>
      <c r="DN27" s="113">
        <f t="shared" si="10"/>
        <v>1.3288154408049473E-3</v>
      </c>
      <c r="DO27" s="113">
        <f>EC27/EC$4</f>
        <v>5.5218840411610541E-3</v>
      </c>
      <c r="DP27" s="113">
        <f>ED27/ED$4</f>
        <v>2.529233899737058E-3</v>
      </c>
      <c r="DQ27" s="113">
        <f>EE27/EE$4</f>
        <v>1.1250273075734792E-2</v>
      </c>
      <c r="DR27" s="113">
        <f>EF27/EF$4</f>
        <v>8.5466438061646329E-3</v>
      </c>
      <c r="DS27" s="116">
        <f>EG27/EG$4</f>
        <v>2.5858108613118335E-3</v>
      </c>
      <c r="DT27" s="113">
        <f>EH27/EH$4</f>
        <v>3.5244206789140746E-3</v>
      </c>
      <c r="DV27" s="62">
        <f>Obsv_Time!B30</f>
        <v>38</v>
      </c>
      <c r="DW27" s="57">
        <f t="shared" si="11"/>
        <v>39</v>
      </c>
      <c r="DX27" s="50">
        <f>SUMIFS(EP:EP,$EO:$EO,"&gt;="&amp;$DV27,$EO:$EO,"&lt;"&amp;$DV28)</f>
        <v>24303.870000000003</v>
      </c>
      <c r="DY27" s="50">
        <f>SUMIFS(EQ:EQ,$EO:$EO,"&gt;="&amp;$DV27,$EO:$EO,"&lt;"&amp;$DV28)</f>
        <v>1077.8</v>
      </c>
      <c r="DZ27" s="50">
        <f>SUMIFS(ER:ER,$EO:$EO,"&gt;="&amp;$DV27,$EO:$EO,"&lt;"&amp;$DV28)</f>
        <v>10444.290000000001</v>
      </c>
      <c r="EA27" s="50">
        <f>SUMIFS(ES:ES,$EO:$EO,"&gt;="&amp;$DV27,$EO:$EO,"&lt;"&amp;$DV28)</f>
        <v>5.29</v>
      </c>
      <c r="EB27" s="50">
        <f>SUMIFS(ET:ET,$EO:$EO,"&gt;="&amp;$DV27,$EO:$EO,"&lt;"&amp;$DV28)</f>
        <v>409.87</v>
      </c>
      <c r="EC27" s="50">
        <f>SUMIFS(EU:EU,$EO:$EO,"&gt;="&amp;$DV27,$EO:$EO,"&lt;"&amp;$DV28)</f>
        <v>4183.71</v>
      </c>
      <c r="ED27" s="50">
        <f>SUMIFS(EV:EV,$EO:$EO,"&gt;="&amp;$DV27,$EO:$EO,"&lt;"&amp;$DV28)</f>
        <v>3846.25</v>
      </c>
      <c r="EE27" s="50">
        <f>SUMIFS(EX:EX,$EO:$EO,"&gt;="&amp;$DV27,$EO:$EO,"&lt;"&amp;$DV28)</f>
        <v>6415.1</v>
      </c>
      <c r="EF27" s="50">
        <f>SUMIFS(EY:EY,$EO:$EO,"&gt;="&amp;$DV27,$EO:$EO,"&lt;"&amp;$DV28)</f>
        <v>1788.45</v>
      </c>
      <c r="EG27" s="109">
        <f>DY27+DZ27</f>
        <v>11522.09</v>
      </c>
      <c r="EH27" s="2">
        <f>EC27+ED27</f>
        <v>8029.96</v>
      </c>
      <c r="EJ27" s="64">
        <f t="shared" si="12"/>
        <v>19</v>
      </c>
      <c r="EK27" s="57">
        <f t="shared" si="13"/>
        <v>19.5</v>
      </c>
      <c r="EL27" s="2">
        <f t="shared" si="14"/>
        <v>60644.630000000005</v>
      </c>
      <c r="EM27" s="2">
        <f t="shared" si="15"/>
        <v>38039.93</v>
      </c>
      <c r="EO27" s="33">
        <v>19</v>
      </c>
      <c r="EP27" s="33">
        <v>48151.05</v>
      </c>
      <c r="EQ27" s="33">
        <v>9635.2999999999993</v>
      </c>
      <c r="ER27" s="33">
        <v>51009.33</v>
      </c>
      <c r="ES27" s="33">
        <v>1674.32</v>
      </c>
      <c r="ET27" s="33">
        <v>1403.57</v>
      </c>
      <c r="EU27" s="33">
        <v>15687.7</v>
      </c>
      <c r="EV27" s="33">
        <v>22352.23</v>
      </c>
      <c r="EW27" s="33">
        <v>32836.339999999997</v>
      </c>
      <c r="EX27" s="33">
        <v>14389.94</v>
      </c>
      <c r="EY27" s="33">
        <v>3608.81</v>
      </c>
    </row>
    <row r="28" spans="78:155" x14ac:dyDescent="0.45">
      <c r="CC28" s="10"/>
      <c r="CK28" s="38"/>
      <c r="CL28" s="38"/>
      <c r="CN28" s="10"/>
      <c r="CO28" s="65">
        <f t="shared" si="8"/>
        <v>40</v>
      </c>
      <c r="CP28" s="117">
        <f>VLOOKUP($CO28,  $DI$7:$DT$108, CP$5, FALSE)</f>
        <v>1.267380904699545E-2</v>
      </c>
      <c r="CQ28" s="140">
        <f>VLOOKUP($CO28,  Obsv_Time!$B$10:$M$111, CQ$5, FALSE)</f>
        <v>1.12572E-2</v>
      </c>
      <c r="CR28" s="117">
        <f>VLOOKUP($CO28,  $DI$7:$DT$108, CR$5, FALSE)</f>
        <v>1.1616166642531491E-3</v>
      </c>
      <c r="CS28" s="140">
        <f>VLOOKUP($CO28,  Obsv_Time!$B$10:$M$111, CS$5, FALSE)</f>
        <v>9.8480000000000009E-4</v>
      </c>
      <c r="CT28" s="117">
        <f>VLOOKUP($CO28,  $DI$7:$DT$108, CT$5, FALSE)</f>
        <v>2.1491464816628279E-3</v>
      </c>
      <c r="CU28" s="140">
        <f>VLOOKUP($CO28,  Obsv_Time!$B$10:$M$111, CU$5, FALSE)</f>
        <v>2.5573000000000002E-3</v>
      </c>
      <c r="CV28" s="117">
        <f>VLOOKUP($CO28,  $DI$7:$DT$108, CV$5, FALSE)</f>
        <v>6.0157607751270335E-6</v>
      </c>
      <c r="CW28" s="140">
        <f>VLOOKUP($CO28,  Obsv_Time!$B$10:$M$111, CW$5, FALSE)</f>
        <v>0</v>
      </c>
      <c r="CX28" s="117">
        <f>VLOOKUP($CO28,  $DI$7:$DT$108, CX$5, FALSE)</f>
        <v>7.4570190435881113E-4</v>
      </c>
      <c r="CY28" s="140">
        <f>VLOOKUP($CO28,  Obsv_Time!$B$10:$M$111, CY$5, FALSE)</f>
        <v>8.3499999999999997E-5</v>
      </c>
      <c r="CZ28" s="117">
        <f>VLOOKUP($CO28,  $DI$7:$DT$108, CZ$5, FALSE)</f>
        <v>5.0814753448473462E-3</v>
      </c>
      <c r="DA28" s="140">
        <f>VLOOKUP($CO28,  Obsv_Time!$B$10:$M$111, DA$5, FALSE)</f>
        <v>4.5291999999999997E-3</v>
      </c>
      <c r="DB28" s="117">
        <f>VLOOKUP($CO28,  $DI$7:$DT$108, DB$5, FALSE)</f>
        <v>2.2408963032842263E-3</v>
      </c>
      <c r="DC28" s="140">
        <f>VLOOKUP($CO28,  Obsv_Time!$B$10:$M$111, DC$5, FALSE)</f>
        <v>2.5592000000000002E-3</v>
      </c>
      <c r="DD28" s="117">
        <f>VLOOKUP($CO28,  $DI$7:$DT$108, DD$5, FALSE)</f>
        <v>9.6624923338431961E-3</v>
      </c>
      <c r="DE28" s="140">
        <f>VLOOKUP($CO28,  Obsv_Time!$B$10:$M$111, DE$5, FALSE)</f>
        <v>1.45433E-2</v>
      </c>
      <c r="DF28" s="117">
        <f>VLOOKUP($CO28,  $DI$7:$DT$108, DF$5, FALSE)</f>
        <v>7.0685611484181373E-3</v>
      </c>
      <c r="DG28" s="140">
        <f>VLOOKUP($CO28,  Obsv_Time!$B$10:$M$111, DG$5, FALSE)</f>
        <v>1.0677300000000001E-2</v>
      </c>
      <c r="DI28" s="64">
        <f t="shared" si="9"/>
        <v>40</v>
      </c>
      <c r="DJ28" s="113">
        <f t="shared" si="10"/>
        <v>1.267380904699545E-2</v>
      </c>
      <c r="DK28" s="113">
        <f t="shared" si="10"/>
        <v>1.1616166642531491E-3</v>
      </c>
      <c r="DL28" s="113">
        <f t="shared" si="10"/>
        <v>2.1491464816628279E-3</v>
      </c>
      <c r="DM28" s="113">
        <f t="shared" si="10"/>
        <v>6.0157607751270335E-6</v>
      </c>
      <c r="DN28" s="113">
        <f t="shared" si="10"/>
        <v>7.4570190435881113E-4</v>
      </c>
      <c r="DO28" s="113">
        <f>EC28/EC$4</f>
        <v>5.0814753448473462E-3</v>
      </c>
      <c r="DP28" s="113">
        <f>ED28/ED$4</f>
        <v>2.2408963032842263E-3</v>
      </c>
      <c r="DQ28" s="113">
        <f>EE28/EE$4</f>
        <v>9.6624923338431961E-3</v>
      </c>
      <c r="DR28" s="113">
        <f>EF28/EF$4</f>
        <v>7.0685611484181373E-3</v>
      </c>
      <c r="DS28" s="116">
        <f>EG28/EG$4</f>
        <v>1.9578578152127293E-3</v>
      </c>
      <c r="DT28" s="113">
        <f>EH28/EH$4</f>
        <v>3.1855128049731968E-3</v>
      </c>
      <c r="DV28" s="62">
        <f>Obsv_Time!B31</f>
        <v>40</v>
      </c>
      <c r="DW28" s="57">
        <f t="shared" si="11"/>
        <v>41</v>
      </c>
      <c r="DX28" s="50">
        <f>SUMIFS(EP:EP,$EO:$EO,"&gt;="&amp;$DV28,$EO:$EO,"&lt;"&amp;$DV29)</f>
        <v>20511.68</v>
      </c>
      <c r="DY28" s="50">
        <f>SUMIFS(EQ:EQ,$EO:$EO,"&gt;="&amp;$DV28,$EO:$EO,"&lt;"&amp;$DV29)</f>
        <v>1002.6199999999999</v>
      </c>
      <c r="DZ28" s="50">
        <f>SUMIFS(ER:ER,$EO:$EO,"&gt;="&amp;$DV28,$EO:$EO,"&lt;"&amp;$DV29)</f>
        <v>7721.38</v>
      </c>
      <c r="EA28" s="50">
        <f>SUMIFS(ES:ES,$EO:$EO,"&gt;="&amp;$DV28,$EO:$EO,"&lt;"&amp;$DV29)</f>
        <v>2.09</v>
      </c>
      <c r="EB28" s="50">
        <f>SUMIFS(ET:ET,$EO:$EO,"&gt;="&amp;$DV28,$EO:$EO,"&lt;"&amp;$DV29)</f>
        <v>230.01</v>
      </c>
      <c r="EC28" s="50">
        <f>SUMIFS(EU:EU,$EO:$EO,"&gt;="&amp;$DV28,$EO:$EO,"&lt;"&amp;$DV29)</f>
        <v>3850.0299999999997</v>
      </c>
      <c r="ED28" s="50">
        <f>SUMIFS(EV:EV,$EO:$EO,"&gt;="&amp;$DV28,$EO:$EO,"&lt;"&amp;$DV29)</f>
        <v>3407.7700000000004</v>
      </c>
      <c r="EE28" s="50">
        <f>SUMIFS(EX:EX,$EO:$EO,"&gt;="&amp;$DV28,$EO:$EO,"&lt;"&amp;$DV29)</f>
        <v>5509.7199999999993</v>
      </c>
      <c r="EF28" s="50">
        <f>SUMIFS(EY:EY,$EO:$EO,"&gt;="&amp;$DV28,$EO:$EO,"&lt;"&amp;$DV29)</f>
        <v>1479.15</v>
      </c>
      <c r="EG28" s="109">
        <f>DY28+DZ28</f>
        <v>8724</v>
      </c>
      <c r="EH28" s="2">
        <f>EC28+ED28</f>
        <v>7257.8</v>
      </c>
      <c r="EJ28" s="64">
        <f t="shared" si="12"/>
        <v>20</v>
      </c>
      <c r="EK28" s="57">
        <f t="shared" si="13"/>
        <v>20.5</v>
      </c>
      <c r="EL28" s="2">
        <f t="shared" si="14"/>
        <v>55521.78</v>
      </c>
      <c r="EM28" s="2">
        <f t="shared" si="15"/>
        <v>33904.639999999999</v>
      </c>
      <c r="EO28" s="33">
        <v>20</v>
      </c>
      <c r="EP28" s="33">
        <v>45497.29</v>
      </c>
      <c r="EQ28" s="33">
        <v>8284.2199999999993</v>
      </c>
      <c r="ER28" s="33">
        <v>47237.56</v>
      </c>
      <c r="ES28" s="33">
        <v>1451.71</v>
      </c>
      <c r="ET28" s="33">
        <v>1303.23</v>
      </c>
      <c r="EU28" s="33">
        <v>14576.54</v>
      </c>
      <c r="EV28" s="33">
        <v>19328.099999999999</v>
      </c>
      <c r="EW28" s="33">
        <v>31723.1</v>
      </c>
      <c r="EX28" s="33">
        <v>14243.29</v>
      </c>
      <c r="EY28" s="33">
        <v>3399.19</v>
      </c>
    </row>
    <row r="29" spans="78:155" x14ac:dyDescent="0.45">
      <c r="BZ29" s="38"/>
      <c r="CA29" s="38"/>
      <c r="CO29" s="65">
        <f t="shared" si="8"/>
        <v>42</v>
      </c>
      <c r="CP29" s="117">
        <f>VLOOKUP($CO29,  $DI$7:$DT$108, CP$5, FALSE)</f>
        <v>1.0333634516060829E-2</v>
      </c>
      <c r="CQ29" s="140">
        <f>VLOOKUP($CO29,  Obsv_Time!$B$10:$M$111, CQ$5, FALSE)</f>
        <v>9.5618999999999999E-3</v>
      </c>
      <c r="CR29" s="117">
        <f>VLOOKUP($CO29,  $DI$7:$DT$108, CR$5, FALSE)</f>
        <v>1.0664855634354654E-3</v>
      </c>
      <c r="CS29" s="140">
        <f>VLOOKUP($CO29,  Obsv_Time!$B$10:$M$111, CS$5, FALSE)</f>
        <v>8.7500000000000002E-4</v>
      </c>
      <c r="CT29" s="117">
        <f>VLOOKUP($CO29,  $DI$7:$DT$108, CT$5, FALSE)</f>
        <v>1.719118452644148E-3</v>
      </c>
      <c r="CU29" s="140">
        <f>VLOOKUP($CO29,  Obsv_Time!$B$10:$M$111, CU$5, FALSE)</f>
        <v>2.2084000000000001E-3</v>
      </c>
      <c r="CV29" s="117">
        <f>VLOOKUP($CO29,  $DI$7:$DT$108, CV$5, FALSE)</f>
        <v>4.6341506449543187E-6</v>
      </c>
      <c r="CW29" s="140">
        <f>VLOOKUP($CO29,  Obsv_Time!$B$10:$M$111, CW$5, FALSE)</f>
        <v>0</v>
      </c>
      <c r="CX29" s="117">
        <f>VLOOKUP($CO29,  $DI$7:$DT$108, CX$5, FALSE)</f>
        <v>4.8919160188122697E-4</v>
      </c>
      <c r="CY29" s="140">
        <f>VLOOKUP($CO29,  Obsv_Time!$B$10:$M$111, CY$5, FALSE)</f>
        <v>0</v>
      </c>
      <c r="CZ29" s="117">
        <f>VLOOKUP($CO29,  $DI$7:$DT$108, CZ$5, FALSE)</f>
        <v>4.6673845261543997E-3</v>
      </c>
      <c r="DA29" s="140">
        <f>VLOOKUP($CO29,  Obsv_Time!$B$10:$M$111, DA$5, FALSE)</f>
        <v>3.8465999999999999E-3</v>
      </c>
      <c r="DB29" s="117">
        <f>VLOOKUP($CO29,  $DI$7:$DT$108, DB$5, FALSE)</f>
        <v>1.9438983206215696E-3</v>
      </c>
      <c r="DC29" s="140">
        <f>VLOOKUP($CO29,  Obsv_Time!$B$10:$M$111, DC$5, FALSE)</f>
        <v>2.3134000000000002E-3</v>
      </c>
      <c r="DD29" s="117">
        <f>VLOOKUP($CO29,  $DI$7:$DT$108, DD$5, FALSE)</f>
        <v>8.5405164947038471E-3</v>
      </c>
      <c r="DE29" s="140">
        <f>VLOOKUP($CO29,  Obsv_Time!$B$10:$M$111, DE$5, FALSE)</f>
        <v>1.38329E-2</v>
      </c>
      <c r="DF29" s="117">
        <f>VLOOKUP($CO29,  $DI$7:$DT$108, DF$5, FALSE)</f>
        <v>5.9249466614303779E-3</v>
      </c>
      <c r="DG29" s="140">
        <f>VLOOKUP($CO29,  Obsv_Time!$B$10:$M$111, DG$5, FALSE)</f>
        <v>1.03806E-2</v>
      </c>
      <c r="DI29" s="64">
        <f t="shared" si="9"/>
        <v>42</v>
      </c>
      <c r="DJ29" s="113">
        <f t="shared" si="10"/>
        <v>1.0333634516060829E-2</v>
      </c>
      <c r="DK29" s="113">
        <f t="shared" si="10"/>
        <v>1.0664855634354654E-3</v>
      </c>
      <c r="DL29" s="113">
        <f t="shared" si="10"/>
        <v>1.719118452644148E-3</v>
      </c>
      <c r="DM29" s="113">
        <f t="shared" si="10"/>
        <v>4.6341506449543187E-6</v>
      </c>
      <c r="DN29" s="113">
        <f t="shared" si="10"/>
        <v>4.8919160188122697E-4</v>
      </c>
      <c r="DO29" s="113">
        <f>EC29/EC$4</f>
        <v>4.6673845261543997E-3</v>
      </c>
      <c r="DP29" s="113">
        <f>ED29/ED$4</f>
        <v>1.9438983206215696E-3</v>
      </c>
      <c r="DQ29" s="113">
        <f>EE29/EE$4</f>
        <v>8.5405164947038471E-3</v>
      </c>
      <c r="DR29" s="113">
        <f>EF29/EF$4</f>
        <v>5.9249466614303779E-3</v>
      </c>
      <c r="DS29" s="116">
        <f>EG29/EG$4</f>
        <v>1.592700725445119E-3</v>
      </c>
      <c r="DT29" s="113">
        <f>EH29/EH$4</f>
        <v>2.8495763440899487E-3</v>
      </c>
      <c r="DV29" s="62">
        <f>Obsv_Time!B32</f>
        <v>42</v>
      </c>
      <c r="DW29" s="57">
        <f t="shared" si="11"/>
        <v>43</v>
      </c>
      <c r="DX29" s="50">
        <f>SUMIFS(EP:EP,$EO:$EO,"&gt;="&amp;$DV29,$EO:$EO,"&lt;"&amp;$DV30)</f>
        <v>16724.27</v>
      </c>
      <c r="DY29" s="50">
        <f>SUMIFS(EQ:EQ,$EO:$EO,"&gt;="&amp;$DV29,$EO:$EO,"&lt;"&amp;$DV30)</f>
        <v>920.51</v>
      </c>
      <c r="DZ29" s="50">
        <f>SUMIFS(ER:ER,$EO:$EO,"&gt;="&amp;$DV29,$EO:$EO,"&lt;"&amp;$DV30)</f>
        <v>6176.3899999999994</v>
      </c>
      <c r="EA29" s="50">
        <f>SUMIFS(ES:ES,$EO:$EO,"&gt;="&amp;$DV29,$EO:$EO,"&lt;"&amp;$DV30)</f>
        <v>1.61</v>
      </c>
      <c r="EB29" s="50">
        <f>SUMIFS(ET:ET,$EO:$EO,"&gt;="&amp;$DV29,$EO:$EO,"&lt;"&amp;$DV30)</f>
        <v>150.88999999999999</v>
      </c>
      <c r="EC29" s="50">
        <f>SUMIFS(EU:EU,$EO:$EO,"&gt;="&amp;$DV29,$EO:$EO,"&lt;"&amp;$DV30)</f>
        <v>3536.29</v>
      </c>
      <c r="ED29" s="50">
        <f>SUMIFS(EV:EV,$EO:$EO,"&gt;="&amp;$DV29,$EO:$EO,"&lt;"&amp;$DV30)</f>
        <v>2956.12</v>
      </c>
      <c r="EE29" s="50">
        <f>SUMIFS(EX:EX,$EO:$EO,"&gt;="&amp;$DV29,$EO:$EO,"&lt;"&amp;$DV30)</f>
        <v>4869.9500000000007</v>
      </c>
      <c r="EF29" s="50">
        <f>SUMIFS(EY:EY,$EO:$EO,"&gt;="&amp;$DV29,$EO:$EO,"&lt;"&amp;$DV30)</f>
        <v>1239.8400000000001</v>
      </c>
      <c r="EG29" s="109">
        <f>DY29+DZ29</f>
        <v>7096.9</v>
      </c>
      <c r="EH29" s="2">
        <f>EC29+ED29</f>
        <v>6492.41</v>
      </c>
      <c r="EJ29" s="64">
        <f t="shared" si="12"/>
        <v>21</v>
      </c>
      <c r="EK29" s="57">
        <f t="shared" si="13"/>
        <v>21.5</v>
      </c>
      <c r="EL29" s="2">
        <f t="shared" si="14"/>
        <v>53051.44</v>
      </c>
      <c r="EM29" s="2">
        <f t="shared" si="15"/>
        <v>28647.42</v>
      </c>
      <c r="EO29" s="33">
        <v>21</v>
      </c>
      <c r="EP29" s="33">
        <v>43097.99</v>
      </c>
      <c r="EQ29" s="33">
        <v>6896.27</v>
      </c>
      <c r="ER29" s="33">
        <v>46155.17</v>
      </c>
      <c r="ES29" s="33">
        <v>1046.18</v>
      </c>
      <c r="ET29" s="33">
        <v>1292.94</v>
      </c>
      <c r="EU29" s="33">
        <v>12618.98</v>
      </c>
      <c r="EV29" s="33">
        <v>16028.44</v>
      </c>
      <c r="EW29" s="33">
        <v>28260.799999999999</v>
      </c>
      <c r="EX29" s="33">
        <v>13021.95</v>
      </c>
      <c r="EY29" s="33">
        <v>2902.13</v>
      </c>
    </row>
    <row r="30" spans="78:155" x14ac:dyDescent="0.45">
      <c r="CO30" s="65">
        <f t="shared" si="8"/>
        <v>44</v>
      </c>
      <c r="CP30" s="117">
        <f>VLOOKUP($CO30,  $DI$7:$DT$108, CP$5, FALSE)</f>
        <v>8.458682289966879E-3</v>
      </c>
      <c r="CQ30" s="140">
        <f>VLOOKUP($CO30,  Obsv_Time!$B$10:$M$111, CQ$5, FALSE)</f>
        <v>8.2682999999999993E-3</v>
      </c>
      <c r="CR30" s="117">
        <f>VLOOKUP($CO30,  $DI$7:$DT$108, CR$5, FALSE)</f>
        <v>9.7727481245554033E-4</v>
      </c>
      <c r="CS30" s="140">
        <f>VLOOKUP($CO30,  Obsv_Time!$B$10:$M$111, CS$5, FALSE)</f>
        <v>7.6539999999999996E-4</v>
      </c>
      <c r="CT30" s="117">
        <f>VLOOKUP($CO30,  $DI$7:$DT$108, CT$5, FALSE)</f>
        <v>1.5863878419617894E-3</v>
      </c>
      <c r="CU30" s="140">
        <f>VLOOKUP($CO30,  Obsv_Time!$B$10:$M$111, CU$5, FALSE)</f>
        <v>1.9680000000000001E-3</v>
      </c>
      <c r="CV30" s="117">
        <f>VLOOKUP($CO30,  $DI$7:$DT$108, CV$5, FALSE)</f>
        <v>1.727012662715895E-6</v>
      </c>
      <c r="CW30" s="140">
        <f>VLOOKUP($CO30,  Obsv_Time!$B$10:$M$111, CW$5, FALSE)</f>
        <v>0</v>
      </c>
      <c r="CX30" s="117">
        <f>VLOOKUP($CO30,  $DI$7:$DT$108, CX$5, FALSE)</f>
        <v>2.9288600512923353E-4</v>
      </c>
      <c r="CY30" s="140">
        <f>VLOOKUP($CO30,  Obsv_Time!$B$10:$M$111, CY$5, FALSE)</f>
        <v>0</v>
      </c>
      <c r="CZ30" s="117">
        <f>VLOOKUP($CO30,  $DI$7:$DT$108, CZ$5, FALSE)</f>
        <v>4.381636256099504E-3</v>
      </c>
      <c r="DA30" s="140">
        <f>VLOOKUP($CO30,  Obsv_Time!$B$10:$M$111, DA$5, FALSE)</f>
        <v>3.5360000000000001E-3</v>
      </c>
      <c r="DB30" s="117">
        <f>VLOOKUP($CO30,  $DI$7:$DT$108, DB$5, FALSE)</f>
        <v>1.7688033292707769E-3</v>
      </c>
      <c r="DC30" s="140">
        <f>VLOOKUP($CO30,  Obsv_Time!$B$10:$M$111, DC$5, FALSE)</f>
        <v>2.1213E-3</v>
      </c>
      <c r="DD30" s="117">
        <f>VLOOKUP($CO30,  $DI$7:$DT$108, DD$5, FALSE)</f>
        <v>7.3402371695967701E-3</v>
      </c>
      <c r="DE30" s="140">
        <f>VLOOKUP($CO30,  Obsv_Time!$B$10:$M$111, DE$5, FALSE)</f>
        <v>1.3095900000000001E-2</v>
      </c>
      <c r="DF30" s="117">
        <f>VLOOKUP($CO30,  $DI$7:$DT$108, DF$5, FALSE)</f>
        <v>5.1764910977179423E-3</v>
      </c>
      <c r="DG30" s="140">
        <f>VLOOKUP($CO30,  Obsv_Time!$B$10:$M$111, DG$5, FALSE)</f>
        <v>1.00839E-2</v>
      </c>
      <c r="DI30" s="64">
        <f t="shared" si="9"/>
        <v>44</v>
      </c>
      <c r="DJ30" s="113">
        <f t="shared" si="10"/>
        <v>8.458682289966879E-3</v>
      </c>
      <c r="DK30" s="113">
        <f t="shared" si="10"/>
        <v>9.7727481245554033E-4</v>
      </c>
      <c r="DL30" s="113">
        <f t="shared" si="10"/>
        <v>1.5863878419617894E-3</v>
      </c>
      <c r="DM30" s="113">
        <f t="shared" si="10"/>
        <v>1.727012662715895E-6</v>
      </c>
      <c r="DN30" s="113">
        <f t="shared" si="10"/>
        <v>2.9288600512923353E-4</v>
      </c>
      <c r="DO30" s="113">
        <f>EC30/EC$4</f>
        <v>4.381636256099504E-3</v>
      </c>
      <c r="DP30" s="113">
        <f>ED30/ED$4</f>
        <v>1.7688033292707769E-3</v>
      </c>
      <c r="DQ30" s="113">
        <f>EE30/EE$4</f>
        <v>7.3402371695967701E-3</v>
      </c>
      <c r="DR30" s="113">
        <f>EF30/EF$4</f>
        <v>5.1764910977179423E-3</v>
      </c>
      <c r="DS30" s="116">
        <f>EG30/EG$4</f>
        <v>1.4684000940705347E-3</v>
      </c>
      <c r="DT30" s="113">
        <f>EH30/EH$4</f>
        <v>2.6376843083688057E-3</v>
      </c>
      <c r="DV30" s="62">
        <f>Obsv_Time!B33</f>
        <v>44</v>
      </c>
      <c r="DW30" s="57">
        <f t="shared" si="11"/>
        <v>45</v>
      </c>
      <c r="DX30" s="50">
        <f>SUMIFS(EP:EP,$EO:$EO,"&gt;="&amp;$DV30,$EO:$EO,"&lt;"&amp;$DV31)</f>
        <v>13689.79</v>
      </c>
      <c r="DY30" s="50">
        <f>SUMIFS(EQ:EQ,$EO:$EO,"&gt;="&amp;$DV30,$EO:$EO,"&lt;"&amp;$DV31)</f>
        <v>843.51</v>
      </c>
      <c r="DZ30" s="50">
        <f>SUMIFS(ER:ER,$EO:$EO,"&gt;="&amp;$DV30,$EO:$EO,"&lt;"&amp;$DV31)</f>
        <v>5699.52</v>
      </c>
      <c r="EA30" s="50">
        <f>SUMIFS(ES:ES,$EO:$EO,"&gt;="&amp;$DV30,$EO:$EO,"&lt;"&amp;$DV31)</f>
        <v>0.6</v>
      </c>
      <c r="EB30" s="50">
        <f>SUMIFS(ET:ET,$EO:$EO,"&gt;="&amp;$DV30,$EO:$EO,"&lt;"&amp;$DV31)</f>
        <v>90.34</v>
      </c>
      <c r="EC30" s="50">
        <f>SUMIFS(EU:EU,$EO:$EO,"&gt;="&amp;$DV30,$EO:$EO,"&lt;"&amp;$DV31)</f>
        <v>3319.79</v>
      </c>
      <c r="ED30" s="50">
        <f>SUMIFS(EV:EV,$EO:$EO,"&gt;="&amp;$DV30,$EO:$EO,"&lt;"&amp;$DV31)</f>
        <v>2689.85</v>
      </c>
      <c r="EE30" s="50">
        <f>SUMIFS(EX:EX,$EO:$EO,"&gt;="&amp;$DV30,$EO:$EO,"&lt;"&amp;$DV31)</f>
        <v>4185.53</v>
      </c>
      <c r="EF30" s="50">
        <f>SUMIFS(EY:EY,$EO:$EO,"&gt;="&amp;$DV30,$EO:$EO,"&lt;"&amp;$DV31)</f>
        <v>1083.22</v>
      </c>
      <c r="EG30" s="109">
        <f>DY30+DZ30</f>
        <v>6543.0300000000007</v>
      </c>
      <c r="EH30" s="2">
        <f>EC30+ED30</f>
        <v>6009.6399999999994</v>
      </c>
      <c r="EJ30" s="64">
        <f t="shared" si="12"/>
        <v>22</v>
      </c>
      <c r="EK30" s="57">
        <f t="shared" si="13"/>
        <v>22.5</v>
      </c>
      <c r="EL30" s="2">
        <f t="shared" si="14"/>
        <v>46812.819999999992</v>
      </c>
      <c r="EM30" s="2">
        <f t="shared" si="15"/>
        <v>25124.5</v>
      </c>
      <c r="EO30" s="33">
        <v>22</v>
      </c>
      <c r="EP30" s="33">
        <v>40586.74</v>
      </c>
      <c r="EQ30" s="33">
        <v>5580.23</v>
      </c>
      <c r="ER30" s="33">
        <v>41232.589999999997</v>
      </c>
      <c r="ES30" s="33">
        <v>847.61</v>
      </c>
      <c r="ET30" s="33">
        <v>1152.69</v>
      </c>
      <c r="EU30" s="33">
        <v>11084.58</v>
      </c>
      <c r="EV30" s="33">
        <v>14039.92</v>
      </c>
      <c r="EW30" s="33">
        <v>26008.27</v>
      </c>
      <c r="EX30" s="33">
        <v>12296.12</v>
      </c>
      <c r="EY30" s="33">
        <v>2754.74</v>
      </c>
    </row>
    <row r="31" spans="78:155" x14ac:dyDescent="0.45">
      <c r="CO31" s="65">
        <f t="shared" si="8"/>
        <v>46</v>
      </c>
      <c r="CP31" s="117">
        <f>VLOOKUP($CO31,  $DI$7:$DT$108, CP$5, FALSE)</f>
        <v>6.9349468602783503E-3</v>
      </c>
      <c r="CQ31" s="140">
        <f>VLOOKUP($CO31,  Obsv_Time!$B$10:$M$111, CQ$5, FALSE)</f>
        <v>7.4356999999999999E-3</v>
      </c>
      <c r="CR31" s="117">
        <f>VLOOKUP($CO31,  $DI$7:$DT$108, CR$5, FALSE)</f>
        <v>9.0017123482289091E-4</v>
      </c>
      <c r="CS31" s="140">
        <f>VLOOKUP($CO31,  Obsv_Time!$B$10:$M$111, CS$5, FALSE)</f>
        <v>6.5569999999999995E-4</v>
      </c>
      <c r="CT31" s="117">
        <f>VLOOKUP($CO31,  $DI$7:$DT$108, CT$5, FALSE)</f>
        <v>1.3755057416336301E-3</v>
      </c>
      <c r="CU31" s="140">
        <f>VLOOKUP($CO31,  Obsv_Time!$B$10:$M$111, CU$5, FALSE)</f>
        <v>1.8232000000000001E-3</v>
      </c>
      <c r="CV31" s="117">
        <f>VLOOKUP($CO31,  $DI$7:$DT$108, CV$5, FALSE)</f>
        <v>1.0649911420081354E-6</v>
      </c>
      <c r="CW31" s="140">
        <f>VLOOKUP($CO31,  Obsv_Time!$B$10:$M$111, CW$5, FALSE)</f>
        <v>0</v>
      </c>
      <c r="CX31" s="117">
        <f>VLOOKUP($CO31,  $DI$7:$DT$108, CX$5, FALSE)</f>
        <v>2.1942135075433392E-4</v>
      </c>
      <c r="CY31" s="140">
        <f>VLOOKUP($CO31,  Obsv_Time!$B$10:$M$111, CY$5, FALSE)</f>
        <v>0</v>
      </c>
      <c r="CZ31" s="117">
        <f>VLOOKUP($CO31,  $DI$7:$DT$108, CZ$5, FALSE)</f>
        <v>4.0702960278165973E-3</v>
      </c>
      <c r="DA31" s="140">
        <f>VLOOKUP($CO31,  Obsv_Time!$B$10:$M$111, DA$5, FALSE)</f>
        <v>3.3333999999999998E-3</v>
      </c>
      <c r="DB31" s="117">
        <f>VLOOKUP($CO31,  $DI$7:$DT$108, DB$5, FALSE)</f>
        <v>1.6231746937333657E-3</v>
      </c>
      <c r="DC31" s="140">
        <f>VLOOKUP($CO31,  Obsv_Time!$B$10:$M$111, DC$5, FALSE)</f>
        <v>1.9570999999999998E-3</v>
      </c>
      <c r="DD31" s="117">
        <f>VLOOKUP($CO31,  $DI$7:$DT$108, DD$5, FALSE)</f>
        <v>7.0402287184321817E-3</v>
      </c>
      <c r="DE31" s="140">
        <f>VLOOKUP($CO31,  Obsv_Time!$B$10:$M$111, DE$5, FALSE)</f>
        <v>1.2359E-2</v>
      </c>
      <c r="DF31" s="117">
        <f>VLOOKUP($CO31,  $DI$7:$DT$108, DF$5, FALSE)</f>
        <v>4.6672622325078976E-3</v>
      </c>
      <c r="DG31" s="140">
        <f>VLOOKUP($CO31,  Obsv_Time!$B$10:$M$111, DG$5, FALSE)</f>
        <v>9.7873000000000005E-3</v>
      </c>
      <c r="DI31" s="64">
        <f t="shared" si="9"/>
        <v>46</v>
      </c>
      <c r="DJ31" s="113">
        <f t="shared" si="10"/>
        <v>6.9349468602783503E-3</v>
      </c>
      <c r="DK31" s="113">
        <f t="shared" si="10"/>
        <v>9.0017123482289091E-4</v>
      </c>
      <c r="DL31" s="113">
        <f t="shared" si="10"/>
        <v>1.3755057416336301E-3</v>
      </c>
      <c r="DM31" s="113">
        <f t="shared" si="10"/>
        <v>1.0649911420081354E-6</v>
      </c>
      <c r="DN31" s="113">
        <f t="shared" si="10"/>
        <v>2.1942135075433392E-4</v>
      </c>
      <c r="DO31" s="113">
        <f>EC31/EC$4</f>
        <v>4.0702960278165973E-3</v>
      </c>
      <c r="DP31" s="113">
        <f>ED31/ED$4</f>
        <v>1.6231746937333657E-3</v>
      </c>
      <c r="DQ31" s="113">
        <f>EE31/EE$4</f>
        <v>7.0402287184321817E-3</v>
      </c>
      <c r="DR31" s="113">
        <f>EF31/EF$4</f>
        <v>4.6672622325078976E-3</v>
      </c>
      <c r="DS31" s="116">
        <f>EG31/EG$4</f>
        <v>1.2834314545361086E-3</v>
      </c>
      <c r="DT31" s="113">
        <f>EH31/EH$4</f>
        <v>2.4369493361520891E-3</v>
      </c>
      <c r="DV31" s="62">
        <f>Obsv_Time!B34</f>
        <v>46</v>
      </c>
      <c r="DW31" s="57">
        <f t="shared" si="11"/>
        <v>47</v>
      </c>
      <c r="DX31" s="50">
        <f>SUMIFS(EP:EP,$EO:$EO,"&gt;="&amp;$DV31,$EO:$EO,"&lt;"&amp;$DV32)</f>
        <v>11223.73</v>
      </c>
      <c r="DY31" s="50">
        <f>SUMIFS(EQ:EQ,$EO:$EO,"&gt;="&amp;$DV31,$EO:$EO,"&lt;"&amp;$DV32)</f>
        <v>776.96</v>
      </c>
      <c r="DZ31" s="50">
        <f>SUMIFS(ER:ER,$EO:$EO,"&gt;="&amp;$DV31,$EO:$EO,"&lt;"&amp;$DV32)</f>
        <v>4941.87</v>
      </c>
      <c r="EA31" s="50">
        <f>SUMIFS(ES:ES,$EO:$EO,"&gt;="&amp;$DV31,$EO:$EO,"&lt;"&amp;$DV32)</f>
        <v>0.37</v>
      </c>
      <c r="EB31" s="50">
        <f>SUMIFS(ET:ET,$EO:$EO,"&gt;="&amp;$DV31,$EO:$EO,"&lt;"&amp;$DV32)</f>
        <v>67.680000000000007</v>
      </c>
      <c r="EC31" s="50">
        <f>SUMIFS(EU:EU,$EO:$EO,"&gt;="&amp;$DV31,$EO:$EO,"&lt;"&amp;$DV32)</f>
        <v>3083.9</v>
      </c>
      <c r="ED31" s="50">
        <f>SUMIFS(EV:EV,$EO:$EO,"&gt;="&amp;$DV31,$EO:$EO,"&lt;"&amp;$DV32)</f>
        <v>2468.3900000000003</v>
      </c>
      <c r="EE31" s="50">
        <f>SUMIFS(EX:EX,$EO:$EO,"&gt;="&amp;$DV31,$EO:$EO,"&lt;"&amp;$DV32)</f>
        <v>4014.46</v>
      </c>
      <c r="EF31" s="50">
        <f>SUMIFS(EY:EY,$EO:$EO,"&gt;="&amp;$DV31,$EO:$EO,"&lt;"&amp;$DV32)</f>
        <v>976.66</v>
      </c>
      <c r="EG31" s="109">
        <f>DY31+DZ31</f>
        <v>5718.83</v>
      </c>
      <c r="EH31" s="2">
        <f>EC31+ED31</f>
        <v>5552.2900000000009</v>
      </c>
      <c r="EJ31" s="64">
        <f t="shared" si="12"/>
        <v>23</v>
      </c>
      <c r="EK31" s="57">
        <f t="shared" si="13"/>
        <v>23.5</v>
      </c>
      <c r="EL31" s="2">
        <f t="shared" si="14"/>
        <v>41722.410000000003</v>
      </c>
      <c r="EM31" s="2">
        <f t="shared" si="15"/>
        <v>22439.739999999998</v>
      </c>
      <c r="EO31" s="33">
        <v>23</v>
      </c>
      <c r="EP31" s="33">
        <v>37963.4</v>
      </c>
      <c r="EQ31" s="33">
        <v>4429.16</v>
      </c>
      <c r="ER31" s="33">
        <v>37293.25</v>
      </c>
      <c r="ES31" s="33">
        <v>611.64</v>
      </c>
      <c r="ET31" s="33">
        <v>1055.05</v>
      </c>
      <c r="EU31" s="33">
        <v>9864.68</v>
      </c>
      <c r="EV31" s="33">
        <v>12575.06</v>
      </c>
      <c r="EW31" s="33">
        <v>23943.61</v>
      </c>
      <c r="EX31" s="33">
        <v>11472.38</v>
      </c>
      <c r="EY31" s="33">
        <v>2490.9499999999998</v>
      </c>
    </row>
    <row r="32" spans="78:155" x14ac:dyDescent="0.45">
      <c r="CO32" s="65">
        <f t="shared" si="8"/>
        <v>48</v>
      </c>
      <c r="CP32" s="117">
        <f>VLOOKUP($CO32,  $DI$7:$DT$108, CP$5, FALSE)</f>
        <v>5.9120484853421923E-3</v>
      </c>
      <c r="CQ32" s="140">
        <f>VLOOKUP($CO32,  Obsv_Time!$B$10:$M$111, CQ$5, FALSE)</f>
        <v>6.9493999999999997E-3</v>
      </c>
      <c r="CR32" s="117">
        <f>VLOOKUP($CO32,  $DI$7:$DT$108, CR$5, FALSE)</f>
        <v>8.2722696363203259E-4</v>
      </c>
      <c r="CS32" s="140">
        <f>VLOOKUP($CO32,  Obsv_Time!$B$10:$M$111, CS$5, FALSE)</f>
        <v>5.4620000000000005E-4</v>
      </c>
      <c r="CT32" s="117">
        <f>VLOOKUP($CO32,  $DI$7:$DT$108, CT$5, FALSE)</f>
        <v>1.2860370656889546E-3</v>
      </c>
      <c r="CU32" s="140">
        <f>VLOOKUP($CO32,  Obsv_Time!$B$10:$M$111, CU$5, FALSE)</f>
        <v>1.6739999999999999E-3</v>
      </c>
      <c r="CV32" s="117">
        <f>VLOOKUP($CO32,  $DI$7:$DT$108, CV$5, FALSE)</f>
        <v>9.7864050887234041E-7</v>
      </c>
      <c r="CW32" s="140">
        <f>VLOOKUP($CO32,  Obsv_Time!$B$10:$M$111, CW$5, FALSE)</f>
        <v>0</v>
      </c>
      <c r="CX32" s="117">
        <f>VLOOKUP($CO32,  $DI$7:$DT$108, CX$5, FALSE)</f>
        <v>1.3587394813998423E-4</v>
      </c>
      <c r="CY32" s="140">
        <f>VLOOKUP($CO32,  Obsv_Time!$B$10:$M$111, CY$5, FALSE)</f>
        <v>0</v>
      </c>
      <c r="CZ32" s="117">
        <f>VLOOKUP($CO32,  $DI$7:$DT$108, CZ$5, FALSE)</f>
        <v>3.872410401353177E-3</v>
      </c>
      <c r="DA32" s="140">
        <f>VLOOKUP($CO32,  Obsv_Time!$B$10:$M$111, DA$5, FALSE)</f>
        <v>3.1308E-3</v>
      </c>
      <c r="DB32" s="117">
        <f>VLOOKUP($CO32,  $DI$7:$DT$108, DB$5, FALSE)</f>
        <v>1.587796654394827E-3</v>
      </c>
      <c r="DC32" s="140">
        <f>VLOOKUP($CO32,  Obsv_Time!$B$10:$M$111, DC$5, FALSE)</f>
        <v>1.7723000000000001E-3</v>
      </c>
      <c r="DD32" s="117">
        <f>VLOOKUP($CO32,  $DI$7:$DT$108, DD$5, FALSE)</f>
        <v>6.7223674232104501E-3</v>
      </c>
      <c r="DE32" s="140">
        <f>VLOOKUP($CO32,  Obsv_Time!$B$10:$M$111, DE$5, FALSE)</f>
        <v>1.16221E-2</v>
      </c>
      <c r="DF32" s="117">
        <f>VLOOKUP($CO32,  $DI$7:$DT$108, DF$5, FALSE)</f>
        <v>4.7573903893947354E-3</v>
      </c>
      <c r="DG32" s="140">
        <f>VLOOKUP($CO32,  Obsv_Time!$B$10:$M$111, DG$5, FALSE)</f>
        <v>9.4903999999999995E-3</v>
      </c>
      <c r="DI32" s="64">
        <f t="shared" si="9"/>
        <v>48</v>
      </c>
      <c r="DJ32" s="113">
        <f t="shared" si="10"/>
        <v>5.9120484853421923E-3</v>
      </c>
      <c r="DK32" s="113">
        <f t="shared" si="10"/>
        <v>8.2722696363203259E-4</v>
      </c>
      <c r="DL32" s="113">
        <f t="shared" si="10"/>
        <v>1.2860370656889546E-3</v>
      </c>
      <c r="DM32" s="113">
        <f t="shared" si="10"/>
        <v>9.7864050887234041E-7</v>
      </c>
      <c r="DN32" s="113">
        <f t="shared" si="10"/>
        <v>1.3587394813998423E-4</v>
      </c>
      <c r="DO32" s="113">
        <f>EC32/EC$4</f>
        <v>3.872410401353177E-3</v>
      </c>
      <c r="DP32" s="113">
        <f>ED32/ED$4</f>
        <v>1.587796654394827E-3</v>
      </c>
      <c r="DQ32" s="113">
        <f>EE32/EE$4</f>
        <v>6.7223674232104501E-3</v>
      </c>
      <c r="DR32" s="113">
        <f>EF32/EF$4</f>
        <v>4.7573903893947354E-3</v>
      </c>
      <c r="DS32" s="116">
        <f>EG32/EG$4</f>
        <v>1.1971636250808391E-3</v>
      </c>
      <c r="DT32" s="113">
        <f>EH32/EH$4</f>
        <v>2.3475304318343634E-3</v>
      </c>
      <c r="DV32" s="62">
        <f>Obsv_Time!B35</f>
        <v>48</v>
      </c>
      <c r="DW32" s="57">
        <f t="shared" si="11"/>
        <v>49</v>
      </c>
      <c r="DX32" s="50">
        <f>SUMIFS(EP:EP,$EO:$EO,"&gt;="&amp;$DV32,$EO:$EO,"&lt;"&amp;$DV33)</f>
        <v>9568.24</v>
      </c>
      <c r="DY32" s="50">
        <f>SUMIFS(EQ:EQ,$EO:$EO,"&gt;="&amp;$DV32,$EO:$EO,"&lt;"&amp;$DV33)</f>
        <v>714</v>
      </c>
      <c r="DZ32" s="50">
        <f>SUMIFS(ER:ER,$EO:$EO,"&gt;="&amp;$DV32,$EO:$EO,"&lt;"&amp;$DV33)</f>
        <v>4620.43</v>
      </c>
      <c r="EA32" s="50">
        <f>SUMIFS(ES:ES,$EO:$EO,"&gt;="&amp;$DV32,$EO:$EO,"&lt;"&amp;$DV33)</f>
        <v>0.33999999999999997</v>
      </c>
      <c r="EB32" s="50">
        <f>SUMIFS(ET:ET,$EO:$EO,"&gt;="&amp;$DV32,$EO:$EO,"&lt;"&amp;$DV33)</f>
        <v>41.91</v>
      </c>
      <c r="EC32" s="50">
        <f>SUMIFS(EU:EU,$EO:$EO,"&gt;="&amp;$DV32,$EO:$EO,"&lt;"&amp;$DV33)</f>
        <v>2933.9700000000003</v>
      </c>
      <c r="ED32" s="50">
        <f>SUMIFS(EV:EV,$EO:$EO,"&gt;="&amp;$DV32,$EO:$EO,"&lt;"&amp;$DV33)</f>
        <v>2414.59</v>
      </c>
      <c r="EE32" s="50">
        <f>SUMIFS(EX:EX,$EO:$EO,"&gt;="&amp;$DV32,$EO:$EO,"&lt;"&amp;$DV33)</f>
        <v>3833.21</v>
      </c>
      <c r="EF32" s="50">
        <f>SUMIFS(EY:EY,$EO:$EO,"&gt;="&amp;$DV32,$EO:$EO,"&lt;"&amp;$DV33)</f>
        <v>995.52</v>
      </c>
      <c r="EG32" s="109">
        <f>DY32+DZ32</f>
        <v>5334.43</v>
      </c>
      <c r="EH32" s="2">
        <f>EC32+ED32</f>
        <v>5348.56</v>
      </c>
      <c r="EJ32" s="64">
        <f t="shared" si="12"/>
        <v>24</v>
      </c>
      <c r="EK32" s="57">
        <f t="shared" si="13"/>
        <v>24.5</v>
      </c>
      <c r="EL32" s="2">
        <f t="shared" si="14"/>
        <v>36617.310000000005</v>
      </c>
      <c r="EM32" s="2">
        <f t="shared" si="15"/>
        <v>19532.099999999999</v>
      </c>
      <c r="EO32" s="33">
        <v>24</v>
      </c>
      <c r="EP32" s="33">
        <v>36144.019999999997</v>
      </c>
      <c r="EQ32" s="33">
        <v>3542.33</v>
      </c>
      <c r="ER32" s="33">
        <v>33074.980000000003</v>
      </c>
      <c r="ES32" s="33">
        <v>438.04</v>
      </c>
      <c r="ET32" s="33">
        <v>1004.49</v>
      </c>
      <c r="EU32" s="33">
        <v>8504.5400000000009</v>
      </c>
      <c r="EV32" s="33">
        <v>11027.56</v>
      </c>
      <c r="EW32" s="33">
        <v>21996.55</v>
      </c>
      <c r="EX32" s="33">
        <v>10786.51</v>
      </c>
      <c r="EY32" s="33">
        <v>2234.6</v>
      </c>
    </row>
    <row r="33" spans="93:155" x14ac:dyDescent="0.45">
      <c r="CO33" s="65">
        <f t="shared" si="8"/>
        <v>50</v>
      </c>
      <c r="CP33" s="117">
        <f>VLOOKUP($CO33,  $DI$7:$DT$108, CP$5, FALSE)</f>
        <v>4.9896116334480758E-3</v>
      </c>
      <c r="CQ33" s="140">
        <f>VLOOKUP($CO33,  Obsv_Time!$B$10:$M$111, CQ$5, FALSE)</f>
        <v>6.4632999999999999E-3</v>
      </c>
      <c r="CR33" s="117">
        <f>VLOOKUP($CO33,  $DI$7:$DT$108, CR$5, FALSE)</f>
        <v>8.2043767790810588E-4</v>
      </c>
      <c r="CS33" s="140">
        <f>VLOOKUP($CO33,  Obsv_Time!$B$10:$M$111, CS$5, FALSE)</f>
        <v>4.3649999999999998E-4</v>
      </c>
      <c r="CT33" s="117">
        <f>VLOOKUP($CO33,  $DI$7:$DT$108, CT$5, FALSE)</f>
        <v>1.3449554620427653E-3</v>
      </c>
      <c r="CU33" s="140">
        <f>VLOOKUP($CO33,  Obsv_Time!$B$10:$M$111, CU$5, FALSE)</f>
        <v>1.5322000000000001E-3</v>
      </c>
      <c r="CV33" s="117">
        <f>VLOOKUP($CO33,  $DI$7:$DT$108, CV$5, FALSE)</f>
        <v>5.4688734319336676E-7</v>
      </c>
      <c r="CW33" s="140">
        <f>VLOOKUP($CO33,  Obsv_Time!$B$10:$M$111, CW$5, FALSE)</f>
        <v>0</v>
      </c>
      <c r="CX33" s="117">
        <f>VLOOKUP($CO33,  $DI$7:$DT$108, CX$5, FALSE)</f>
        <v>6.5359551288524998E-5</v>
      </c>
      <c r="CY33" s="140">
        <f>VLOOKUP($CO33,  Obsv_Time!$B$10:$M$111, CY$5, FALSE)</f>
        <v>0</v>
      </c>
      <c r="CZ33" s="117">
        <f>VLOOKUP($CO33,  $DI$7:$DT$108, CZ$5, FALSE)</f>
        <v>3.7803374252837561E-3</v>
      </c>
      <c r="DA33" s="140">
        <f>VLOOKUP($CO33,  Obsv_Time!$B$10:$M$111, DA$5, FALSE)</f>
        <v>2.9280999999999999E-3</v>
      </c>
      <c r="DB33" s="117">
        <f>VLOOKUP($CO33,  $DI$7:$DT$108, DB$5, FALSE)</f>
        <v>1.5521161262441001E-3</v>
      </c>
      <c r="DC33" s="140">
        <f>VLOOKUP($CO33,  Obsv_Time!$B$10:$M$111, DC$5, FALSE)</f>
        <v>1.5690000000000001E-3</v>
      </c>
      <c r="DD33" s="117">
        <f>VLOOKUP($CO33,  $DI$7:$DT$108, DD$5, FALSE)</f>
        <v>6.5473639547956831E-3</v>
      </c>
      <c r="DE33" s="140">
        <f>VLOOKUP($CO33,  Obsv_Time!$B$10:$M$111, DE$5, FALSE)</f>
        <v>1.0885199999999999E-2</v>
      </c>
      <c r="DF33" s="117">
        <f>VLOOKUP($CO33,  $DI$7:$DT$108, DF$5, FALSE)</f>
        <v>4.5860226425250639E-3</v>
      </c>
      <c r="DG33" s="140">
        <f>VLOOKUP($CO33,  Obsv_Time!$B$10:$M$111, DG$5, FALSE)</f>
        <v>9.1938000000000002E-3</v>
      </c>
      <c r="DI33" s="64">
        <f t="shared" si="9"/>
        <v>50</v>
      </c>
      <c r="DJ33" s="113">
        <f t="shared" si="10"/>
        <v>4.9896116334480758E-3</v>
      </c>
      <c r="DK33" s="113">
        <f t="shared" si="10"/>
        <v>8.2043767790810588E-4</v>
      </c>
      <c r="DL33" s="113">
        <f t="shared" si="10"/>
        <v>1.3449554620427653E-3</v>
      </c>
      <c r="DM33" s="113">
        <f t="shared" si="10"/>
        <v>5.4688734319336676E-7</v>
      </c>
      <c r="DN33" s="113">
        <f t="shared" si="10"/>
        <v>6.5359551288524998E-5</v>
      </c>
      <c r="DO33" s="113">
        <f>EC33/EC$4</f>
        <v>3.7803374252837561E-3</v>
      </c>
      <c r="DP33" s="113">
        <f>ED33/ED$4</f>
        <v>1.5521161262441001E-3</v>
      </c>
      <c r="DQ33" s="113">
        <f>EE33/EE$4</f>
        <v>6.5473639547956831E-3</v>
      </c>
      <c r="DR33" s="113">
        <f>EF33/EF$4</f>
        <v>4.5860226425250639E-3</v>
      </c>
      <c r="DS33" s="116">
        <f>EG33/EG$4</f>
        <v>1.2433541678968734E-3</v>
      </c>
      <c r="DT33" s="113">
        <f>EH33/EH$4</f>
        <v>2.2930969536353531E-3</v>
      </c>
      <c r="DV33" s="62">
        <f>Obsv_Time!B36</f>
        <v>50</v>
      </c>
      <c r="DW33" s="57">
        <f t="shared" si="11"/>
        <v>51</v>
      </c>
      <c r="DX33" s="50">
        <f>SUMIFS(EP:EP,$EO:$EO,"&gt;="&amp;$DV33,$EO:$EO,"&lt;"&amp;$DV34)</f>
        <v>8075.34</v>
      </c>
      <c r="DY33" s="50">
        <f>SUMIFS(EQ:EQ,$EO:$EO,"&gt;="&amp;$DV33,$EO:$EO,"&lt;"&amp;$DV34)</f>
        <v>708.14</v>
      </c>
      <c r="DZ33" s="50">
        <f>SUMIFS(ER:ER,$EO:$EO,"&gt;="&amp;$DV33,$EO:$EO,"&lt;"&amp;$DV34)</f>
        <v>4832.1099999999997</v>
      </c>
      <c r="EA33" s="50">
        <f>SUMIFS(ES:ES,$EO:$EO,"&gt;="&amp;$DV33,$EO:$EO,"&lt;"&amp;$DV34)</f>
        <v>0.19</v>
      </c>
      <c r="EB33" s="50">
        <f>SUMIFS(ET:ET,$EO:$EO,"&gt;="&amp;$DV33,$EO:$EO,"&lt;"&amp;$DV34)</f>
        <v>20.16</v>
      </c>
      <c r="EC33" s="50">
        <f>SUMIFS(EU:EU,$EO:$EO,"&gt;="&amp;$DV33,$EO:$EO,"&lt;"&amp;$DV34)</f>
        <v>2864.21</v>
      </c>
      <c r="ED33" s="50">
        <f>SUMIFS(EV:EV,$EO:$EO,"&gt;="&amp;$DV33,$EO:$EO,"&lt;"&amp;$DV34)</f>
        <v>2360.33</v>
      </c>
      <c r="EE33" s="50">
        <f>SUMIFS(EX:EX,$EO:$EO,"&gt;="&amp;$DV33,$EO:$EO,"&lt;"&amp;$DV34)</f>
        <v>3733.42</v>
      </c>
      <c r="EF33" s="50">
        <f>SUMIFS(EY:EY,$EO:$EO,"&gt;="&amp;$DV33,$EO:$EO,"&lt;"&amp;$DV34)</f>
        <v>959.66</v>
      </c>
      <c r="EG33" s="109">
        <f>DY33+DZ33</f>
        <v>5540.25</v>
      </c>
      <c r="EH33" s="2">
        <f>EC33+ED33</f>
        <v>5224.54</v>
      </c>
      <c r="EJ33" s="64">
        <f t="shared" si="12"/>
        <v>25</v>
      </c>
      <c r="EK33" s="57">
        <f t="shared" si="13"/>
        <v>25.5</v>
      </c>
      <c r="EL33" s="2">
        <f t="shared" si="14"/>
        <v>30864.45</v>
      </c>
      <c r="EM33" s="2">
        <f t="shared" si="15"/>
        <v>17361.36</v>
      </c>
      <c r="EO33" s="33">
        <v>25</v>
      </c>
      <c r="EP33" s="33">
        <v>33172.879999999997</v>
      </c>
      <c r="EQ33" s="33">
        <v>2930.87</v>
      </c>
      <c r="ER33" s="33">
        <v>27933.58</v>
      </c>
      <c r="ES33" s="33">
        <v>336.43</v>
      </c>
      <c r="ET33" s="33">
        <v>926.19</v>
      </c>
      <c r="EU33" s="33">
        <v>7430.87</v>
      </c>
      <c r="EV33" s="33">
        <v>9930.49</v>
      </c>
      <c r="EW33" s="33">
        <v>19790.43</v>
      </c>
      <c r="EX33" s="33">
        <v>9954.98</v>
      </c>
      <c r="EY33" s="33">
        <v>2084</v>
      </c>
    </row>
    <row r="34" spans="93:155" x14ac:dyDescent="0.45">
      <c r="CO34" s="65">
        <f t="shared" si="8"/>
        <v>52</v>
      </c>
      <c r="CP34" s="117">
        <f>VLOOKUP($CO34,  $DI$7:$DT$108, CP$5, FALSE)</f>
        <v>4.1795923318477613E-3</v>
      </c>
      <c r="CQ34" s="140">
        <f>VLOOKUP($CO34,  Obsv_Time!$B$10:$M$111, CQ$5, FALSE)</f>
        <v>5.9770999999999999E-3</v>
      </c>
      <c r="CR34" s="117">
        <f>VLOOKUP($CO34,  $DI$7:$DT$108, CR$5, FALSE)</f>
        <v>9.6323280853506383E-4</v>
      </c>
      <c r="CS34" s="140">
        <f>VLOOKUP($CO34,  Obsv_Time!$B$10:$M$111, CS$5, FALSE)</f>
        <v>3.2689999999999998E-4</v>
      </c>
      <c r="CT34" s="117">
        <f>VLOOKUP($CO34,  $DI$7:$DT$108, CT$5, FALSE)</f>
        <v>1.3047107014191944E-3</v>
      </c>
      <c r="CU34" s="140">
        <f>VLOOKUP($CO34,  Obsv_Time!$B$10:$M$111, CU$5, FALSE)</f>
        <v>1.4289999999999999E-3</v>
      </c>
      <c r="CV34" s="117">
        <f>VLOOKUP($CO34,  $DI$7:$DT$108, CV$5, FALSE)</f>
        <v>4.6053671005757203E-7</v>
      </c>
      <c r="CW34" s="140">
        <f>VLOOKUP($CO34,  Obsv_Time!$B$10:$M$111, CW$5, FALSE)</f>
        <v>0</v>
      </c>
      <c r="CX34" s="117">
        <f>VLOOKUP($CO34,  $DI$7:$DT$108, CX$5, FALSE)</f>
        <v>3.0540028429459595E-5</v>
      </c>
      <c r="CY34" s="140">
        <f>VLOOKUP($CO34,  Obsv_Time!$B$10:$M$111, CY$5, FALSE)</f>
        <v>0</v>
      </c>
      <c r="CZ34" s="117">
        <f>VLOOKUP($CO34,  $DI$7:$DT$108, CZ$5, FALSE)</f>
        <v>3.6051532780117636E-3</v>
      </c>
      <c r="DA34" s="140">
        <f>VLOOKUP($CO34,  Obsv_Time!$B$10:$M$111, DA$5, FALSE)</f>
        <v>2.7255000000000001E-3</v>
      </c>
      <c r="DB34" s="117">
        <f>VLOOKUP($CO34,  $DI$7:$DT$108, DB$5, FALSE)</f>
        <v>1.541719717286065E-3</v>
      </c>
      <c r="DC34" s="140">
        <f>VLOOKUP($CO34,  Obsv_Time!$B$10:$M$111, DC$5, FALSE)</f>
        <v>1.3365E-3</v>
      </c>
      <c r="DD34" s="117">
        <f>VLOOKUP($CO34,  $DI$7:$DT$108, DD$5, FALSE)</f>
        <v>6.5746868733035698E-3</v>
      </c>
      <c r="DE34" s="140">
        <f>VLOOKUP($CO34,  Obsv_Time!$B$10:$M$111, DE$5, FALSE)</f>
        <v>9.9676999999999995E-3</v>
      </c>
      <c r="DF34" s="117">
        <f>VLOOKUP($CO34,  $DI$7:$DT$108, DF$5, FALSE)</f>
        <v>4.8020721638852943E-3</v>
      </c>
      <c r="DG34" s="140">
        <f>VLOOKUP($CO34,  Obsv_Time!$B$10:$M$111, DG$5, FALSE)</f>
        <v>8.8970999999999998E-3</v>
      </c>
      <c r="DI34" s="64">
        <f t="shared" si="9"/>
        <v>52</v>
      </c>
      <c r="DJ34" s="113">
        <f t="shared" si="10"/>
        <v>4.1795923318477613E-3</v>
      </c>
      <c r="DK34" s="113">
        <f t="shared" si="10"/>
        <v>9.6323280853506383E-4</v>
      </c>
      <c r="DL34" s="113">
        <f t="shared" si="10"/>
        <v>1.3047107014191944E-3</v>
      </c>
      <c r="DM34" s="113">
        <f t="shared" si="10"/>
        <v>4.6053671005757203E-7</v>
      </c>
      <c r="DN34" s="113">
        <f t="shared" si="10"/>
        <v>3.0540028429459595E-5</v>
      </c>
      <c r="DO34" s="113">
        <f>EC34/EC$4</f>
        <v>3.6051532780117636E-3</v>
      </c>
      <c r="DP34" s="113">
        <f>ED34/ED$4</f>
        <v>1.541719717286065E-3</v>
      </c>
      <c r="DQ34" s="113">
        <f>EE34/EE$4</f>
        <v>6.5746868733035698E-3</v>
      </c>
      <c r="DR34" s="113">
        <f>EF34/EF$4</f>
        <v>4.8020721638852943E-3</v>
      </c>
      <c r="DS34" s="116">
        <f>EG34/EG$4</f>
        <v>1.2385650017143152E-3</v>
      </c>
      <c r="DT34" s="113">
        <f>EH34/EH$4</f>
        <v>2.2279014299159449E-3</v>
      </c>
      <c r="DV34" s="62">
        <f>Obsv_Time!B37</f>
        <v>52</v>
      </c>
      <c r="DW34" s="57">
        <f t="shared" si="11"/>
        <v>53</v>
      </c>
      <c r="DX34" s="50">
        <f>SUMIFS(EP:EP,$EO:$EO,"&gt;="&amp;$DV34,$EO:$EO,"&lt;"&amp;$DV35)</f>
        <v>6764.38</v>
      </c>
      <c r="DY34" s="50">
        <f>SUMIFS(EQ:EQ,$EO:$EO,"&gt;="&amp;$DV34,$EO:$EO,"&lt;"&amp;$DV35)</f>
        <v>831.39</v>
      </c>
      <c r="DZ34" s="50">
        <f>SUMIFS(ER:ER,$EO:$EO,"&gt;="&amp;$DV34,$EO:$EO,"&lt;"&amp;$DV35)</f>
        <v>4687.5200000000004</v>
      </c>
      <c r="EA34" s="50">
        <f>SUMIFS(ES:ES,$EO:$EO,"&gt;="&amp;$DV34,$EO:$EO,"&lt;"&amp;$DV35)</f>
        <v>0.16</v>
      </c>
      <c r="EB34" s="50">
        <f>SUMIFS(ET:ET,$EO:$EO,"&gt;="&amp;$DV34,$EO:$EO,"&lt;"&amp;$DV35)</f>
        <v>9.42</v>
      </c>
      <c r="EC34" s="50">
        <f>SUMIFS(EU:EU,$EO:$EO,"&gt;="&amp;$DV34,$EO:$EO,"&lt;"&amp;$DV35)</f>
        <v>2731.48</v>
      </c>
      <c r="ED34" s="50">
        <f>SUMIFS(EV:EV,$EO:$EO,"&gt;="&amp;$DV34,$EO:$EO,"&lt;"&amp;$DV35)</f>
        <v>2344.52</v>
      </c>
      <c r="EE34" s="50">
        <f>SUMIFS(EX:EX,$EO:$EO,"&gt;="&amp;$DV34,$EO:$EO,"&lt;"&amp;$DV35)</f>
        <v>3749</v>
      </c>
      <c r="EF34" s="50">
        <f>SUMIFS(EY:EY,$EO:$EO,"&gt;="&amp;$DV34,$EO:$EO,"&lt;"&amp;$DV35)</f>
        <v>1004.87</v>
      </c>
      <c r="EG34" s="109">
        <f>DY34+DZ34</f>
        <v>5518.9100000000008</v>
      </c>
      <c r="EH34" s="2">
        <f>EC34+ED34</f>
        <v>5076</v>
      </c>
      <c r="EJ34" s="64">
        <f t="shared" si="12"/>
        <v>26</v>
      </c>
      <c r="EK34" s="57">
        <f t="shared" si="13"/>
        <v>26.5</v>
      </c>
      <c r="EL34" s="2">
        <f t="shared" si="14"/>
        <v>26780.97</v>
      </c>
      <c r="EM34" s="2">
        <f t="shared" si="15"/>
        <v>15770.18</v>
      </c>
      <c r="EO34" s="33">
        <v>26</v>
      </c>
      <c r="EP34" s="33">
        <v>30652.7</v>
      </c>
      <c r="EQ34" s="33">
        <v>2361.63</v>
      </c>
      <c r="ER34" s="33">
        <v>24419.34</v>
      </c>
      <c r="ES34" s="33">
        <v>202.63</v>
      </c>
      <c r="ET34" s="33">
        <v>857.39</v>
      </c>
      <c r="EU34" s="33">
        <v>6785.79</v>
      </c>
      <c r="EV34" s="33">
        <v>8984.39</v>
      </c>
      <c r="EW34" s="33">
        <v>18421.740000000002</v>
      </c>
      <c r="EX34" s="33">
        <v>9537.24</v>
      </c>
      <c r="EY34" s="33">
        <v>2005.1</v>
      </c>
    </row>
    <row r="35" spans="93:155" x14ac:dyDescent="0.45">
      <c r="CO35" s="65">
        <f t="shared" si="8"/>
        <v>54</v>
      </c>
      <c r="CP35" s="117">
        <f>VLOOKUP($CO35,  $DI$7:$DT$108, CP$5, FALSE)</f>
        <v>3.7410069435354276E-3</v>
      </c>
      <c r="CQ35" s="140">
        <f>VLOOKUP($CO35,  Obsv_Time!$B$10:$M$111, CQ$5, FALSE)</f>
        <v>5.4907000000000003E-3</v>
      </c>
      <c r="CR35" s="117">
        <f>VLOOKUP($CO35,  $DI$7:$DT$108, CR$5, FALSE)</f>
        <v>8.9207275236380423E-4</v>
      </c>
      <c r="CS35" s="140">
        <f>VLOOKUP($CO35,  Obsv_Time!$B$10:$M$111, CS$5, FALSE)</f>
        <v>2.1719999999999999E-4</v>
      </c>
      <c r="CT35" s="117">
        <f>VLOOKUP($CO35,  $DI$7:$DT$108, CT$5, FALSE)</f>
        <v>1.2825912524479293E-3</v>
      </c>
      <c r="CU35" s="140">
        <f>VLOOKUP($CO35,  Obsv_Time!$B$10:$M$111, CU$5, FALSE)</f>
        <v>1.2964999999999999E-3</v>
      </c>
      <c r="CV35" s="117">
        <f>VLOOKUP($CO35,  $DI$7:$DT$108, CV$5, FALSE)</f>
        <v>1.1513417751439301E-7</v>
      </c>
      <c r="CW35" s="140">
        <f>VLOOKUP($CO35,  Obsv_Time!$B$10:$M$111, CW$5, FALSE)</f>
        <v>0</v>
      </c>
      <c r="CX35" s="117">
        <f>VLOOKUP($CO35,  $DI$7:$DT$108, CX$5, FALSE)</f>
        <v>1.5950842873985266E-5</v>
      </c>
      <c r="CY35" s="140">
        <f>VLOOKUP($CO35,  Obsv_Time!$B$10:$M$111, CY$5, FALSE)</f>
        <v>0</v>
      </c>
      <c r="CZ35" s="117">
        <f>VLOOKUP($CO35,  $DI$7:$DT$108, CZ$5, FALSE)</f>
        <v>3.5594071577341527E-3</v>
      </c>
      <c r="DA35" s="140">
        <f>VLOOKUP($CO35,  Obsv_Time!$B$10:$M$111, DA$5, FALSE)</f>
        <v>2.5228E-3</v>
      </c>
      <c r="DB35" s="117">
        <f>VLOOKUP($CO35,  $DI$7:$DT$108, DB$5, FALSE)</f>
        <v>1.4910725687757632E-3</v>
      </c>
      <c r="DC35" s="140">
        <f>VLOOKUP($CO35,  Obsv_Time!$B$10:$M$111, DC$5, FALSE)</f>
        <v>1.1150999999999999E-3</v>
      </c>
      <c r="DD35" s="117">
        <f>VLOOKUP($CO35,  $DI$7:$DT$108, DD$5, FALSE)</f>
        <v>6.5576582764671392E-3</v>
      </c>
      <c r="DE35" s="140">
        <f>VLOOKUP($CO35,  Obsv_Time!$B$10:$M$111, DE$5, FALSE)</f>
        <v>9.2998000000000004E-3</v>
      </c>
      <c r="DF35" s="117">
        <f>VLOOKUP($CO35,  $DI$7:$DT$108, DF$5, FALSE)</f>
        <v>4.8072332672489098E-3</v>
      </c>
      <c r="DG35" s="140">
        <f>VLOOKUP($CO35,  Obsv_Time!$B$10:$M$111, DG$5, FALSE)</f>
        <v>8.6003E-3</v>
      </c>
      <c r="DI35" s="64">
        <f t="shared" si="9"/>
        <v>54</v>
      </c>
      <c r="DJ35" s="113">
        <f t="shared" si="10"/>
        <v>3.7410069435354276E-3</v>
      </c>
      <c r="DK35" s="113">
        <f t="shared" si="10"/>
        <v>8.9207275236380423E-4</v>
      </c>
      <c r="DL35" s="113">
        <f t="shared" si="10"/>
        <v>1.2825912524479293E-3</v>
      </c>
      <c r="DM35" s="113">
        <f t="shared" si="10"/>
        <v>1.1513417751439301E-7</v>
      </c>
      <c r="DN35" s="113">
        <f t="shared" si="10"/>
        <v>1.5950842873985266E-5</v>
      </c>
      <c r="DO35" s="113">
        <f>EC35/EC$4</f>
        <v>3.5594071577341527E-3</v>
      </c>
      <c r="DP35" s="113">
        <f>ED35/ED$4</f>
        <v>1.4910725687757632E-3</v>
      </c>
      <c r="DQ35" s="113">
        <f>EE35/EE$4</f>
        <v>6.5576582764671392E-3</v>
      </c>
      <c r="DR35" s="113">
        <f>EF35/EF$4</f>
        <v>4.8072332672489098E-3</v>
      </c>
      <c r="DS35" s="116">
        <f>EG35/EG$4</f>
        <v>1.2069461814959148E-3</v>
      </c>
      <c r="DT35" s="113">
        <f>EH35/EH$4</f>
        <v>2.1788840871868249E-3</v>
      </c>
      <c r="DV35" s="62">
        <f>Obsv_Time!B38</f>
        <v>54</v>
      </c>
      <c r="DW35" s="57">
        <f t="shared" si="11"/>
        <v>55</v>
      </c>
      <c r="DX35" s="50">
        <f>SUMIFS(EP:EP,$EO:$EO,"&gt;="&amp;$DV35,$EO:$EO,"&lt;"&amp;$DV36)</f>
        <v>6054.5599999999995</v>
      </c>
      <c r="DY35" s="50">
        <f>SUMIFS(EQ:EQ,$EO:$EO,"&gt;="&amp;$DV35,$EO:$EO,"&lt;"&amp;$DV36)</f>
        <v>769.97</v>
      </c>
      <c r="DZ35" s="50">
        <f>SUMIFS(ER:ER,$EO:$EO,"&gt;="&amp;$DV35,$EO:$EO,"&lt;"&amp;$DV36)</f>
        <v>4608.0499999999993</v>
      </c>
      <c r="EA35" s="50">
        <f>SUMIFS(ES:ES,$EO:$EO,"&gt;="&amp;$DV35,$EO:$EO,"&lt;"&amp;$DV36)</f>
        <v>0.04</v>
      </c>
      <c r="EB35" s="50">
        <f>SUMIFS(ET:ET,$EO:$EO,"&gt;="&amp;$DV35,$EO:$EO,"&lt;"&amp;$DV36)</f>
        <v>4.92</v>
      </c>
      <c r="EC35" s="50">
        <f>SUMIFS(EU:EU,$EO:$EO,"&gt;="&amp;$DV35,$EO:$EO,"&lt;"&amp;$DV36)</f>
        <v>2696.8199999999997</v>
      </c>
      <c r="ED35" s="50">
        <f>SUMIFS(EV:EV,$EO:$EO,"&gt;="&amp;$DV35,$EO:$EO,"&lt;"&amp;$DV36)</f>
        <v>2267.5</v>
      </c>
      <c r="EE35" s="50">
        <f>SUMIFS(EX:EX,$EO:$EO,"&gt;="&amp;$DV35,$EO:$EO,"&lt;"&amp;$DV36)</f>
        <v>3739.29</v>
      </c>
      <c r="EF35" s="50">
        <f>SUMIFS(EY:EY,$EO:$EO,"&gt;="&amp;$DV35,$EO:$EO,"&lt;"&amp;$DV36)</f>
        <v>1005.95</v>
      </c>
      <c r="EG35" s="109">
        <f>DY35+DZ35</f>
        <v>5378.0199999999995</v>
      </c>
      <c r="EH35" s="2">
        <f>EC35+ED35</f>
        <v>4964.32</v>
      </c>
      <c r="EJ35" s="64">
        <f t="shared" si="12"/>
        <v>27</v>
      </c>
      <c r="EK35" s="57">
        <f t="shared" si="13"/>
        <v>27.5</v>
      </c>
      <c r="EL35" s="2">
        <f t="shared" si="14"/>
        <v>22270.22</v>
      </c>
      <c r="EM35" s="2">
        <f t="shared" si="15"/>
        <v>13506.029999999999</v>
      </c>
      <c r="EO35" s="33">
        <v>27</v>
      </c>
      <c r="EP35" s="33">
        <v>28702.44</v>
      </c>
      <c r="EQ35" s="33">
        <v>1962.75</v>
      </c>
      <c r="ER35" s="33">
        <v>20307.47</v>
      </c>
      <c r="ES35" s="33">
        <v>144.33000000000001</v>
      </c>
      <c r="ET35" s="33">
        <v>795.24</v>
      </c>
      <c r="EU35" s="33">
        <v>5864.73</v>
      </c>
      <c r="EV35" s="33">
        <v>7641.3</v>
      </c>
      <c r="EW35" s="33">
        <v>16005.37</v>
      </c>
      <c r="EX35" s="33">
        <v>8706.27</v>
      </c>
      <c r="EY35" s="33">
        <v>1824.5</v>
      </c>
    </row>
    <row r="36" spans="93:155" x14ac:dyDescent="0.45">
      <c r="CO36" s="65">
        <f t="shared" si="8"/>
        <v>56</v>
      </c>
      <c r="CP36" s="117">
        <f>VLOOKUP($CO36,  $DI$7:$DT$108, CP$5, FALSE)</f>
        <v>3.3094963103669013E-3</v>
      </c>
      <c r="CQ36" s="140">
        <f>VLOOKUP($CO36,  Obsv_Time!$B$10:$M$111, CQ$5, FALSE)</f>
        <v>5.0045000000000003E-3</v>
      </c>
      <c r="CR36" s="117">
        <f>VLOOKUP($CO36,  $DI$7:$DT$108, CR$5, FALSE)</f>
        <v>8.3035513282223787E-4</v>
      </c>
      <c r="CS36" s="140">
        <f>VLOOKUP($CO36,  Obsv_Time!$B$10:$M$111, CS$5, FALSE)</f>
        <v>1.9469999999999999E-4</v>
      </c>
      <c r="CT36" s="117">
        <f>VLOOKUP($CO36,  $DI$7:$DT$108, CT$5, FALSE)</f>
        <v>1.270895527699313E-3</v>
      </c>
      <c r="CU36" s="140">
        <f>VLOOKUP($CO36,  Obsv_Time!$B$10:$M$111, CU$5, FALSE)</f>
        <v>1.1774000000000001E-3</v>
      </c>
      <c r="CV36" s="117">
        <f>VLOOKUP($CO36,  $DI$7:$DT$108, CV$5, FALSE)</f>
        <v>0</v>
      </c>
      <c r="CW36" s="140">
        <f>VLOOKUP($CO36,  Obsv_Time!$B$10:$M$111, CW$5, FALSE)</f>
        <v>0</v>
      </c>
      <c r="CX36" s="117">
        <f>VLOOKUP($CO36,  $DI$7:$DT$108, CX$5, FALSE)</f>
        <v>1.0893258548087498E-5</v>
      </c>
      <c r="CY36" s="140">
        <f>VLOOKUP($CO36,  Obsv_Time!$B$10:$M$111, CY$5, FALSE)</f>
        <v>0</v>
      </c>
      <c r="CZ36" s="117">
        <f>VLOOKUP($CO36,  $DI$7:$DT$108, CZ$5, FALSE)</f>
        <v>3.4156091252977518E-3</v>
      </c>
      <c r="DA36" s="140">
        <f>VLOOKUP($CO36,  Obsv_Time!$B$10:$M$111, DA$5, FALSE)</f>
        <v>2.3202000000000001E-3</v>
      </c>
      <c r="DB36" s="117">
        <f>VLOOKUP($CO36,  $DI$7:$DT$108, DB$5, FALSE)</f>
        <v>1.4764150130721196E-3</v>
      </c>
      <c r="DC36" s="140">
        <f>VLOOKUP($CO36,  Obsv_Time!$B$10:$M$111, DC$5, FALSE)</f>
        <v>9.7570000000000003E-4</v>
      </c>
      <c r="DD36" s="117">
        <f>VLOOKUP($CO36,  $DI$7:$DT$108, DD$5, FALSE)</f>
        <v>6.4986281457241691E-3</v>
      </c>
      <c r="DE36" s="140">
        <f>VLOOKUP($CO36,  Obsv_Time!$B$10:$M$111, DE$5, FALSE)</f>
        <v>8.4985000000000008E-3</v>
      </c>
      <c r="DF36" s="117">
        <f>VLOOKUP($CO36,  $DI$7:$DT$108, DF$5, FALSE)</f>
        <v>4.9703814791320832E-3</v>
      </c>
      <c r="DG36" s="140">
        <f>VLOOKUP($CO36,  Obsv_Time!$B$10:$M$111, DG$5, FALSE)</f>
        <v>8.3037000000000007E-3</v>
      </c>
      <c r="DI36" s="64">
        <f t="shared" si="9"/>
        <v>56</v>
      </c>
      <c r="DJ36" s="113">
        <f t="shared" si="10"/>
        <v>3.3094963103669013E-3</v>
      </c>
      <c r="DK36" s="113">
        <f t="shared" si="10"/>
        <v>8.3035513282223787E-4</v>
      </c>
      <c r="DL36" s="113">
        <f t="shared" si="10"/>
        <v>1.270895527699313E-3</v>
      </c>
      <c r="DM36" s="113">
        <f t="shared" si="10"/>
        <v>0</v>
      </c>
      <c r="DN36" s="113">
        <f t="shared" si="10"/>
        <v>1.0893258548087498E-5</v>
      </c>
      <c r="DO36" s="113">
        <f>EC36/EC$4</f>
        <v>3.4156091252977518E-3</v>
      </c>
      <c r="DP36" s="113">
        <f>ED36/ED$4</f>
        <v>1.4764150130721196E-3</v>
      </c>
      <c r="DQ36" s="113">
        <f>EE36/EE$4</f>
        <v>6.4986281457241691E-3</v>
      </c>
      <c r="DR36" s="113">
        <f>EF36/EF$4</f>
        <v>4.9703814791320832E-3</v>
      </c>
      <c r="DS36" s="116">
        <f>EG36/EG$4</f>
        <v>1.1855610059787643E-3</v>
      </c>
      <c r="DT36" s="113">
        <f>EH36/EH$4</f>
        <v>2.1212816869381709E-3</v>
      </c>
      <c r="DV36" s="62">
        <f>Obsv_Time!B39</f>
        <v>56</v>
      </c>
      <c r="DW36" s="57">
        <f t="shared" si="11"/>
        <v>57</v>
      </c>
      <c r="DX36" s="50">
        <f>SUMIFS(EP:EP,$EO:$EO,"&gt;="&amp;$DV36,$EO:$EO,"&lt;"&amp;$DV37)</f>
        <v>5356.1900000000005</v>
      </c>
      <c r="DY36" s="50">
        <f>SUMIFS(EQ:EQ,$EO:$EO,"&gt;="&amp;$DV36,$EO:$EO,"&lt;"&amp;$DV37)</f>
        <v>716.7</v>
      </c>
      <c r="DZ36" s="50">
        <f>SUMIFS(ER:ER,$EO:$EO,"&gt;="&amp;$DV36,$EO:$EO,"&lt;"&amp;$DV37)</f>
        <v>4566.03</v>
      </c>
      <c r="EA36" s="50">
        <f>SUMIFS(ES:ES,$EO:$EO,"&gt;="&amp;$DV36,$EO:$EO,"&lt;"&amp;$DV37)</f>
        <v>0</v>
      </c>
      <c r="EB36" s="50">
        <f>SUMIFS(ET:ET,$EO:$EO,"&gt;="&amp;$DV36,$EO:$EO,"&lt;"&amp;$DV37)</f>
        <v>3.36</v>
      </c>
      <c r="EC36" s="50">
        <f>SUMIFS(EU:EU,$EO:$EO,"&gt;="&amp;$DV36,$EO:$EO,"&lt;"&amp;$DV37)</f>
        <v>2587.87</v>
      </c>
      <c r="ED36" s="50">
        <f>SUMIFS(EV:EV,$EO:$EO,"&gt;="&amp;$DV36,$EO:$EO,"&lt;"&amp;$DV37)</f>
        <v>2245.21</v>
      </c>
      <c r="EE36" s="50">
        <f>SUMIFS(EX:EX,$EO:$EO,"&gt;="&amp;$DV36,$EO:$EO,"&lt;"&amp;$DV37)</f>
        <v>3705.63</v>
      </c>
      <c r="EF36" s="50">
        <f>SUMIFS(EY:EY,$EO:$EO,"&gt;="&amp;$DV36,$EO:$EO,"&lt;"&amp;$DV37)</f>
        <v>1040.0900000000001</v>
      </c>
      <c r="EG36" s="109">
        <f>DY36+DZ36</f>
        <v>5282.73</v>
      </c>
      <c r="EH36" s="2">
        <f>EC36+ED36</f>
        <v>4833.08</v>
      </c>
      <c r="EJ36" s="64">
        <f t="shared" si="12"/>
        <v>28</v>
      </c>
      <c r="EK36" s="57">
        <f t="shared" si="13"/>
        <v>28.5</v>
      </c>
      <c r="EL36" s="2">
        <f t="shared" si="14"/>
        <v>18653.05</v>
      </c>
      <c r="EM36" s="2">
        <f t="shared" si="15"/>
        <v>11747.98</v>
      </c>
      <c r="EO36" s="33">
        <v>28</v>
      </c>
      <c r="EP36" s="33">
        <v>26140.84</v>
      </c>
      <c r="EQ36" s="33">
        <v>1727.51</v>
      </c>
      <c r="ER36" s="33">
        <v>16925.54</v>
      </c>
      <c r="ES36" s="33">
        <v>114.15</v>
      </c>
      <c r="ET36" s="33">
        <v>743.35</v>
      </c>
      <c r="EU36" s="33">
        <v>5094.54</v>
      </c>
      <c r="EV36" s="33">
        <v>6653.44</v>
      </c>
      <c r="EW36" s="33">
        <v>13942.92</v>
      </c>
      <c r="EX36" s="33">
        <v>7822.95</v>
      </c>
      <c r="EY36" s="33">
        <v>1592.22</v>
      </c>
    </row>
    <row r="37" spans="93:155" x14ac:dyDescent="0.45">
      <c r="CO37" s="65">
        <f t="shared" si="8"/>
        <v>58</v>
      </c>
      <c r="CP37" s="117">
        <f>VLOOKUP($CO37,  $DI$7:$DT$108, CP$5, FALSE)</f>
        <v>2.9691604255843987E-3</v>
      </c>
      <c r="CQ37" s="140">
        <f>VLOOKUP($CO37,  Obsv_Time!$B$10:$M$111, CQ$5, FALSE)</f>
        <v>4.5184999999999999E-3</v>
      </c>
      <c r="CR37" s="117">
        <f>VLOOKUP($CO37,  $DI$7:$DT$108, CR$5, FALSE)</f>
        <v>7.2099665509502825E-4</v>
      </c>
      <c r="CS37" s="140">
        <f>VLOOKUP($CO37,  Obsv_Time!$B$10:$M$111, CS$5, FALSE)</f>
        <v>1.7229999999999999E-4</v>
      </c>
      <c r="CT37" s="117">
        <f>VLOOKUP($CO37,  $DI$7:$DT$108, CT$5, FALSE)</f>
        <v>1.2310961064283786E-3</v>
      </c>
      <c r="CU37" s="140">
        <f>VLOOKUP($CO37,  Obsv_Time!$B$10:$M$111, CU$5, FALSE)</f>
        <v>1.073E-3</v>
      </c>
      <c r="CV37" s="117">
        <f>VLOOKUP($CO37,  $DI$7:$DT$108, CV$5, FALSE)</f>
        <v>0</v>
      </c>
      <c r="CW37" s="140">
        <f>VLOOKUP($CO37,  Obsv_Time!$B$10:$M$111, CW$5, FALSE)</f>
        <v>0</v>
      </c>
      <c r="CX37" s="117">
        <f>VLOOKUP($CO37,  $DI$7:$DT$108, CX$5, FALSE)</f>
        <v>9.466760404885565E-6</v>
      </c>
      <c r="CY37" s="140">
        <f>VLOOKUP($CO37,  Obsv_Time!$B$10:$M$111, CY$5, FALSE)</f>
        <v>0</v>
      </c>
      <c r="CZ37" s="117">
        <f>VLOOKUP($CO37,  $DI$7:$DT$108, CZ$5, FALSE)</f>
        <v>3.3180587574466788E-3</v>
      </c>
      <c r="DA37" s="140">
        <f>VLOOKUP($CO37,  Obsv_Time!$B$10:$M$111, DA$5, FALSE)</f>
        <v>2.1175999999999999E-3</v>
      </c>
      <c r="DB37" s="117">
        <f>VLOOKUP($CO37,  $DI$7:$DT$108, DB$5, FALSE)</f>
        <v>1.4461464043220653E-3</v>
      </c>
      <c r="DC37" s="140">
        <f>VLOOKUP($CO37,  Obsv_Time!$B$10:$M$111, DC$5, FALSE)</f>
        <v>8.5369999999999999E-4</v>
      </c>
      <c r="DD37" s="117">
        <f>VLOOKUP($CO37,  $DI$7:$DT$108, DD$5, FALSE)</f>
        <v>6.4084344551682861E-3</v>
      </c>
      <c r="DE37" s="140">
        <f>VLOOKUP($CO37,  Obsv_Time!$B$10:$M$111, DE$5, FALSE)</f>
        <v>7.5713000000000004E-3</v>
      </c>
      <c r="DF37" s="117">
        <f>VLOOKUP($CO37,  $DI$7:$DT$108, DF$5, FALSE)</f>
        <v>5.0099977262472416E-3</v>
      </c>
      <c r="DG37" s="140">
        <f>VLOOKUP($CO37,  Obsv_Time!$B$10:$M$111, DG$5, FALSE)</f>
        <v>8.0070999999999996E-3</v>
      </c>
      <c r="DI37" s="64">
        <f t="shared" si="9"/>
        <v>58</v>
      </c>
      <c r="DJ37" s="113">
        <f t="shared" si="10"/>
        <v>2.9691604255843987E-3</v>
      </c>
      <c r="DK37" s="113">
        <f t="shared" si="10"/>
        <v>7.2099665509502825E-4</v>
      </c>
      <c r="DL37" s="113">
        <f t="shared" si="10"/>
        <v>1.2310961064283786E-3</v>
      </c>
      <c r="DM37" s="113">
        <f t="shared" si="10"/>
        <v>0</v>
      </c>
      <c r="DN37" s="113">
        <f t="shared" si="10"/>
        <v>9.466760404885565E-6</v>
      </c>
      <c r="DO37" s="113">
        <f>EC37/EC$4</f>
        <v>3.3180587574466788E-3</v>
      </c>
      <c r="DP37" s="113">
        <f>ED37/ED$4</f>
        <v>1.4461464043220653E-3</v>
      </c>
      <c r="DQ37" s="113">
        <f>EE37/EE$4</f>
        <v>6.4084344551682861E-3</v>
      </c>
      <c r="DR37" s="113">
        <f>EF37/EF$4</f>
        <v>5.0099977262472416E-3</v>
      </c>
      <c r="DS37" s="116">
        <f>EG37/EG$4</f>
        <v>1.1322877038037074E-3</v>
      </c>
      <c r="DT37" s="113">
        <f>EH37/EH$4</f>
        <v>2.0686389569334195E-3</v>
      </c>
      <c r="DV37" s="62">
        <f>Obsv_Time!B40</f>
        <v>58</v>
      </c>
      <c r="DW37" s="57">
        <f t="shared" si="11"/>
        <v>59</v>
      </c>
      <c r="DX37" s="50">
        <f>SUMIFS(EP:EP,$EO:$EO,"&gt;="&amp;$DV37,$EO:$EO,"&lt;"&amp;$DV38)</f>
        <v>4805.38</v>
      </c>
      <c r="DY37" s="50">
        <f>SUMIFS(EQ:EQ,$EO:$EO,"&gt;="&amp;$DV37,$EO:$EO,"&lt;"&amp;$DV38)</f>
        <v>622.30999999999995</v>
      </c>
      <c r="DZ37" s="50">
        <f>SUMIFS(ER:ER,$EO:$EO,"&gt;="&amp;$DV37,$EO:$EO,"&lt;"&amp;$DV38)</f>
        <v>4423.04</v>
      </c>
      <c r="EA37" s="50">
        <f>SUMIFS(ES:ES,$EO:$EO,"&gt;="&amp;$DV37,$EO:$EO,"&lt;"&amp;$DV38)</f>
        <v>0</v>
      </c>
      <c r="EB37" s="50">
        <f>SUMIFS(ET:ET,$EO:$EO,"&gt;="&amp;$DV37,$EO:$EO,"&lt;"&amp;$DV38)</f>
        <v>2.92</v>
      </c>
      <c r="EC37" s="50">
        <f>SUMIFS(EU:EU,$EO:$EO,"&gt;="&amp;$DV37,$EO:$EO,"&lt;"&amp;$DV38)</f>
        <v>2513.96</v>
      </c>
      <c r="ED37" s="50">
        <f>SUMIFS(EV:EV,$EO:$EO,"&gt;="&amp;$DV37,$EO:$EO,"&lt;"&amp;$DV38)</f>
        <v>2199.1800000000003</v>
      </c>
      <c r="EE37" s="50">
        <f>SUMIFS(EX:EX,$EO:$EO,"&gt;="&amp;$DV37,$EO:$EO,"&lt;"&amp;$DV38)</f>
        <v>3654.2</v>
      </c>
      <c r="EF37" s="50">
        <f>SUMIFS(EY:EY,$EO:$EO,"&gt;="&amp;$DV37,$EO:$EO,"&lt;"&amp;$DV38)</f>
        <v>1048.3800000000001</v>
      </c>
      <c r="EG37" s="109">
        <f>DY37+DZ37</f>
        <v>5045.3500000000004</v>
      </c>
      <c r="EH37" s="2">
        <f>EC37+ED37</f>
        <v>4713.1400000000003</v>
      </c>
      <c r="EJ37" s="64">
        <f t="shared" si="12"/>
        <v>29</v>
      </c>
      <c r="EK37" s="57">
        <f t="shared" si="13"/>
        <v>29.5</v>
      </c>
      <c r="EL37" s="2">
        <f t="shared" si="14"/>
        <v>16890.75</v>
      </c>
      <c r="EM37" s="2">
        <f t="shared" si="15"/>
        <v>11048.07</v>
      </c>
      <c r="EO37" s="33">
        <v>29</v>
      </c>
      <c r="EP37" s="33">
        <v>24360.16</v>
      </c>
      <c r="EQ37" s="33">
        <v>1614.45</v>
      </c>
      <c r="ER37" s="33">
        <v>15276.3</v>
      </c>
      <c r="ES37" s="33">
        <v>67.47</v>
      </c>
      <c r="ET37" s="33">
        <v>675.16</v>
      </c>
      <c r="EU37" s="33">
        <v>4920.7</v>
      </c>
      <c r="EV37" s="33">
        <v>6127.37</v>
      </c>
      <c r="EW37" s="33">
        <v>12738.83</v>
      </c>
      <c r="EX37" s="33">
        <v>7238.09</v>
      </c>
      <c r="EY37" s="33">
        <v>1587.53</v>
      </c>
    </row>
    <row r="38" spans="93:155" x14ac:dyDescent="0.45">
      <c r="CO38" s="65">
        <f t="shared" si="8"/>
        <v>60</v>
      </c>
      <c r="CP38" s="117">
        <f>VLOOKUP($CO38,  $DI$7:$DT$108, CP$5, FALSE)</f>
        <v>2.8220734856732226E-3</v>
      </c>
      <c r="CQ38" s="140">
        <f>VLOOKUP($CO38,  Obsv_Time!$B$10:$M$111, CQ$5, FALSE)</f>
        <v>4.0321999999999997E-3</v>
      </c>
      <c r="CR38" s="117">
        <f>VLOOKUP($CO38,  $DI$7:$DT$108, CR$5, FALSE)</f>
        <v>5.9640283483033811E-4</v>
      </c>
      <c r="CS38" s="140">
        <f>VLOOKUP($CO38,  Obsv_Time!$B$10:$M$111, CS$5, FALSE)</f>
        <v>1.4980000000000001E-4</v>
      </c>
      <c r="CT38" s="117">
        <f>VLOOKUP($CO38,  $DI$7:$DT$108, CT$5, FALSE)</f>
        <v>1.1580381856283587E-3</v>
      </c>
      <c r="CU38" s="140">
        <f>VLOOKUP($CO38,  Obsv_Time!$B$10:$M$111, CU$5, FALSE)</f>
        <v>9.6440000000000002E-4</v>
      </c>
      <c r="CV38" s="117">
        <f>VLOOKUP($CO38,  $DI$7:$DT$108, CV$5, FALSE)</f>
        <v>0</v>
      </c>
      <c r="CW38" s="140">
        <f>VLOOKUP($CO38,  Obsv_Time!$B$10:$M$111, CW$5, FALSE)</f>
        <v>0</v>
      </c>
      <c r="CX38" s="117">
        <f>VLOOKUP($CO38,  $DI$7:$DT$108, CX$5, FALSE)</f>
        <v>6.937968241936681E-6</v>
      </c>
      <c r="CY38" s="140">
        <f>VLOOKUP($CO38,  Obsv_Time!$B$10:$M$111, CY$5, FALSE)</f>
        <v>0</v>
      </c>
      <c r="CZ38" s="117">
        <f>VLOOKUP($CO38,  $DI$7:$DT$108, CZ$5, FALSE)</f>
        <v>3.1474940972194537E-3</v>
      </c>
      <c r="DA38" s="140">
        <f>VLOOKUP($CO38,  Obsv_Time!$B$10:$M$111, DA$5, FALSE)</f>
        <v>1.9147000000000001E-3</v>
      </c>
      <c r="DB38" s="117">
        <f>VLOOKUP($CO38,  $DI$7:$DT$108, DB$5, FALSE)</f>
        <v>1.3857275520093345E-3</v>
      </c>
      <c r="DC38" s="140">
        <f>VLOOKUP($CO38,  Obsv_Time!$B$10:$M$111, DC$5, FALSE)</f>
        <v>7.471E-4</v>
      </c>
      <c r="DD38" s="117">
        <f>VLOOKUP($CO38,  $DI$7:$DT$108, DD$5, FALSE)</f>
        <v>6.3855484419123214E-3</v>
      </c>
      <c r="DE38" s="140">
        <f>VLOOKUP($CO38,  Obsv_Time!$B$10:$M$111, DE$5, FALSE)</f>
        <v>6.7562000000000004E-3</v>
      </c>
      <c r="DF38" s="117">
        <f>VLOOKUP($CO38,  $DI$7:$DT$108, DF$5, FALSE)</f>
        <v>5.1103047258789858E-3</v>
      </c>
      <c r="DG38" s="140">
        <f>VLOOKUP($CO38,  Obsv_Time!$B$10:$M$111, DG$5, FALSE)</f>
        <v>7.7102000000000004E-3</v>
      </c>
      <c r="DI38" s="64">
        <f t="shared" si="9"/>
        <v>60</v>
      </c>
      <c r="DJ38" s="113">
        <f t="shared" si="10"/>
        <v>2.8220734856732226E-3</v>
      </c>
      <c r="DK38" s="113">
        <f t="shared" si="10"/>
        <v>5.9640283483033811E-4</v>
      </c>
      <c r="DL38" s="113">
        <f t="shared" si="10"/>
        <v>1.1580381856283587E-3</v>
      </c>
      <c r="DM38" s="113">
        <f t="shared" si="10"/>
        <v>0</v>
      </c>
      <c r="DN38" s="113">
        <f t="shared" si="10"/>
        <v>6.937968241936681E-6</v>
      </c>
      <c r="DO38" s="113">
        <f>EC38/EC$4</f>
        <v>3.1474940972194537E-3</v>
      </c>
      <c r="DP38" s="113">
        <f>ED38/ED$4</f>
        <v>1.3857275520093345E-3</v>
      </c>
      <c r="DQ38" s="113">
        <f>EE38/EE$4</f>
        <v>6.3855484419123214E-3</v>
      </c>
      <c r="DR38" s="113">
        <f>EF38/EF$4</f>
        <v>5.1103047258789858E-3</v>
      </c>
      <c r="DS38" s="116">
        <f>EG38/EG$4</f>
        <v>1.0492470631818581E-3</v>
      </c>
      <c r="DT38" s="113">
        <f>EH38/EH$4</f>
        <v>1.9715918164352492E-3</v>
      </c>
      <c r="DV38" s="62">
        <f>Obsv_Time!B41</f>
        <v>60</v>
      </c>
      <c r="DW38" s="57">
        <f t="shared" si="11"/>
        <v>61</v>
      </c>
      <c r="DX38" s="50">
        <f>SUMIFS(EP:EP,$EO:$EO,"&gt;="&amp;$DV38,$EO:$EO,"&lt;"&amp;$DV39)</f>
        <v>4567.33</v>
      </c>
      <c r="DY38" s="50">
        <f>SUMIFS(EQ:EQ,$EO:$EO,"&gt;="&amp;$DV38,$EO:$EO,"&lt;"&amp;$DV39)</f>
        <v>514.77</v>
      </c>
      <c r="DZ38" s="50">
        <f>SUMIFS(ER:ER,$EO:$EO,"&gt;="&amp;$DV38,$EO:$EO,"&lt;"&amp;$DV39)</f>
        <v>4160.5600000000004</v>
      </c>
      <c r="EA38" s="50">
        <f>SUMIFS(ES:ES,$EO:$EO,"&gt;="&amp;$DV38,$EO:$EO,"&lt;"&amp;$DV39)</f>
        <v>0</v>
      </c>
      <c r="EB38" s="50">
        <f>SUMIFS(ET:ET,$EO:$EO,"&gt;="&amp;$DV38,$EO:$EO,"&lt;"&amp;$DV39)</f>
        <v>2.14</v>
      </c>
      <c r="EC38" s="50">
        <f>SUMIFS(EU:EU,$EO:$EO,"&gt;="&amp;$DV38,$EO:$EO,"&lt;"&amp;$DV39)</f>
        <v>2384.73</v>
      </c>
      <c r="ED38" s="50">
        <f>SUMIFS(EV:EV,$EO:$EO,"&gt;="&amp;$DV38,$EO:$EO,"&lt;"&amp;$DV39)</f>
        <v>2107.3000000000002</v>
      </c>
      <c r="EE38" s="50">
        <f>SUMIFS(EX:EX,$EO:$EO,"&gt;="&amp;$DV38,$EO:$EO,"&lt;"&amp;$DV39)</f>
        <v>3641.1499999999996</v>
      </c>
      <c r="EF38" s="50">
        <f>SUMIFS(EY:EY,$EO:$EO,"&gt;="&amp;$DV38,$EO:$EO,"&lt;"&amp;$DV39)</f>
        <v>1069.3699999999999</v>
      </c>
      <c r="EG38" s="109">
        <f>DY38+DZ38</f>
        <v>4675.33</v>
      </c>
      <c r="EH38" s="2">
        <f>EC38+ED38</f>
        <v>4492.0300000000007</v>
      </c>
      <c r="EJ38" s="64">
        <f t="shared" si="12"/>
        <v>30</v>
      </c>
      <c r="EK38" s="57">
        <f t="shared" si="13"/>
        <v>30.5</v>
      </c>
      <c r="EL38" s="2">
        <f t="shared" si="14"/>
        <v>15230.970000000001</v>
      </c>
      <c r="EM38" s="2">
        <f t="shared" si="15"/>
        <v>9879.34</v>
      </c>
      <c r="EO38" s="33">
        <v>30</v>
      </c>
      <c r="EP38" s="33">
        <v>22562.29</v>
      </c>
      <c r="EQ38" s="33">
        <v>1420.13</v>
      </c>
      <c r="ER38" s="33">
        <v>13810.84</v>
      </c>
      <c r="ES38" s="33">
        <v>44.68</v>
      </c>
      <c r="ET38" s="33">
        <v>624.41999999999996</v>
      </c>
      <c r="EU38" s="33">
        <v>4561.42</v>
      </c>
      <c r="EV38" s="33">
        <v>5317.92</v>
      </c>
      <c r="EW38" s="33">
        <v>11667.95</v>
      </c>
      <c r="EX38" s="33">
        <v>6780.81</v>
      </c>
      <c r="EY38" s="33">
        <v>1414.07</v>
      </c>
    </row>
    <row r="39" spans="93:155" x14ac:dyDescent="0.45">
      <c r="CO39" s="65">
        <f t="shared" si="8"/>
        <v>62</v>
      </c>
      <c r="CP39" s="117">
        <f>VLOOKUP($CO39,  $DI$7:$DT$108, CP$5, FALSE)</f>
        <v>2.5823721310454487E-3</v>
      </c>
      <c r="CQ39" s="140">
        <f>VLOOKUP($CO39,  Obsv_Time!$B$10:$M$111, CQ$5, FALSE)</f>
        <v>3.8205000000000001E-3</v>
      </c>
      <c r="CR39" s="117">
        <f>VLOOKUP($CO39,  $DI$7:$DT$108, CR$5, FALSE)</f>
        <v>5.3301685838732908E-4</v>
      </c>
      <c r="CS39" s="140">
        <f>VLOOKUP($CO39,  Obsv_Time!$B$10:$M$111, CS$5, FALSE)</f>
        <v>1.2740000000000001E-4</v>
      </c>
      <c r="CT39" s="117">
        <f>VLOOKUP($CO39,  $DI$7:$DT$108, CT$5, FALSE)</f>
        <v>1.075853591470244E-3</v>
      </c>
      <c r="CU39" s="140">
        <f>VLOOKUP($CO39,  Obsv_Time!$B$10:$M$111, CU$5, FALSE)</f>
        <v>8.5479999999999996E-4</v>
      </c>
      <c r="CV39" s="117">
        <f>VLOOKUP($CO39,  $DI$7:$DT$108, CV$5, FALSE)</f>
        <v>0</v>
      </c>
      <c r="CW39" s="140">
        <f>VLOOKUP($CO39,  Obsv_Time!$B$10:$M$111, CW$5, FALSE)</f>
        <v>0</v>
      </c>
      <c r="CX39" s="117">
        <f>VLOOKUP($CO39,  $DI$7:$DT$108, CX$5, FALSE)</f>
        <v>9.3046583431580727E-6</v>
      </c>
      <c r="CY39" s="140">
        <f>VLOOKUP($CO39,  Obsv_Time!$B$10:$M$111, CY$5, FALSE)</f>
        <v>0</v>
      </c>
      <c r="CZ39" s="117">
        <f>VLOOKUP($CO39,  $DI$7:$DT$108, CZ$5, FALSE)</f>
        <v>2.9627938066352404E-3</v>
      </c>
      <c r="DA39" s="140">
        <f>VLOOKUP($CO39,  Obsv_Time!$B$10:$M$111, DA$5, FALSE)</f>
        <v>1.7122000000000001E-3</v>
      </c>
      <c r="DB39" s="117">
        <f>VLOOKUP($CO39,  $DI$7:$DT$108, DB$5, FALSE)</f>
        <v>1.3307469224722488E-3</v>
      </c>
      <c r="DC39" s="140">
        <f>VLOOKUP($CO39,  Obsv_Time!$B$10:$M$111, DC$5, FALSE)</f>
        <v>6.5370000000000001E-4</v>
      </c>
      <c r="DD39" s="117">
        <f>VLOOKUP($CO39,  $DI$7:$DT$108, DD$5, FALSE)</f>
        <v>6.3942819550168971E-3</v>
      </c>
      <c r="DE39" s="140">
        <f>VLOOKUP($CO39,  Obsv_Time!$B$10:$M$111, DE$5, FALSE)</f>
        <v>5.9411999999999998E-3</v>
      </c>
      <c r="DF39" s="117">
        <f>VLOOKUP($CO39,  $DI$7:$DT$108, DF$5, FALSE)</f>
        <v>5.4251320310595205E-3</v>
      </c>
      <c r="DG39" s="140">
        <f>VLOOKUP($CO39,  Obsv_Time!$B$10:$M$111, DG$5, FALSE)</f>
        <v>7.4136000000000002E-3</v>
      </c>
      <c r="DI39" s="64">
        <f t="shared" si="9"/>
        <v>62</v>
      </c>
      <c r="DJ39" s="113">
        <f t="shared" ref="DJ39:DN54" si="17">DX39/DX$4</f>
        <v>2.5823721310454487E-3</v>
      </c>
      <c r="DK39" s="113">
        <f t="shared" si="17"/>
        <v>5.3301685838732908E-4</v>
      </c>
      <c r="DL39" s="113">
        <f t="shared" si="17"/>
        <v>1.075853591470244E-3</v>
      </c>
      <c r="DM39" s="113">
        <f t="shared" si="17"/>
        <v>0</v>
      </c>
      <c r="DN39" s="113">
        <f t="shared" si="17"/>
        <v>9.3046583431580727E-6</v>
      </c>
      <c r="DO39" s="113">
        <f>EC39/EC$4</f>
        <v>2.9627938066352404E-3</v>
      </c>
      <c r="DP39" s="113">
        <f>ED39/ED$4</f>
        <v>1.3307469224722488E-3</v>
      </c>
      <c r="DQ39" s="113">
        <f>EE39/EE$4</f>
        <v>6.3942819550168971E-3</v>
      </c>
      <c r="DR39" s="113">
        <f>EF39/EF$4</f>
        <v>5.4251320310595205E-3</v>
      </c>
      <c r="DS39" s="116">
        <f>EG39/EG$4</f>
        <v>9.7070384009976835E-4</v>
      </c>
      <c r="DT39" s="113">
        <f>EH39/EH$4</f>
        <v>1.8734737382914918E-3</v>
      </c>
      <c r="DV39" s="62">
        <f>Obsv_Time!B42</f>
        <v>62</v>
      </c>
      <c r="DW39" s="57">
        <f t="shared" si="11"/>
        <v>63</v>
      </c>
      <c r="DX39" s="50">
        <f>SUMIFS(EP:EP,$EO:$EO,"&gt;="&amp;$DV39,$EO:$EO,"&lt;"&amp;$DV40)</f>
        <v>4179.3899999999994</v>
      </c>
      <c r="DY39" s="50">
        <f>SUMIFS(EQ:EQ,$EO:$EO,"&gt;="&amp;$DV39,$EO:$EO,"&lt;"&amp;$DV40)</f>
        <v>460.06</v>
      </c>
      <c r="DZ39" s="50">
        <f>SUMIFS(ER:ER,$EO:$EO,"&gt;="&amp;$DV39,$EO:$EO,"&lt;"&amp;$DV40)</f>
        <v>3865.29</v>
      </c>
      <c r="EA39" s="50">
        <f>SUMIFS(ES:ES,$EO:$EO,"&gt;="&amp;$DV39,$EO:$EO,"&lt;"&amp;$DV40)</f>
        <v>0</v>
      </c>
      <c r="EB39" s="50">
        <f>SUMIFS(ET:ET,$EO:$EO,"&gt;="&amp;$DV39,$EO:$EO,"&lt;"&amp;$DV40)</f>
        <v>2.87</v>
      </c>
      <c r="EC39" s="50">
        <f>SUMIFS(EU:EU,$EO:$EO,"&gt;="&amp;$DV39,$EO:$EO,"&lt;"&amp;$DV40)</f>
        <v>2244.79</v>
      </c>
      <c r="ED39" s="50">
        <f>SUMIFS(EV:EV,$EO:$EO,"&gt;="&amp;$DV39,$EO:$EO,"&lt;"&amp;$DV40)</f>
        <v>2023.69</v>
      </c>
      <c r="EE39" s="50">
        <f>SUMIFS(EX:EX,$EO:$EO,"&gt;="&amp;$DV39,$EO:$EO,"&lt;"&amp;$DV40)</f>
        <v>3646.13</v>
      </c>
      <c r="EF39" s="50">
        <f>SUMIFS(EY:EY,$EO:$EO,"&gt;="&amp;$DV39,$EO:$EO,"&lt;"&amp;$DV40)</f>
        <v>1135.25</v>
      </c>
      <c r="EG39" s="109">
        <f>DY39+DZ39</f>
        <v>4325.3500000000004</v>
      </c>
      <c r="EH39" s="2">
        <f>EC39+ED39</f>
        <v>4268.4799999999996</v>
      </c>
      <c r="EJ39" s="64">
        <f t="shared" si="12"/>
        <v>31</v>
      </c>
      <c r="EK39" s="57">
        <f t="shared" si="13"/>
        <v>31.5</v>
      </c>
      <c r="EL39" s="2">
        <f t="shared" si="14"/>
        <v>13294.35</v>
      </c>
      <c r="EM39" s="2">
        <f t="shared" si="15"/>
        <v>8449.1200000000008</v>
      </c>
      <c r="EO39" s="33">
        <v>31</v>
      </c>
      <c r="EP39" s="33">
        <v>20766.45</v>
      </c>
      <c r="EQ39" s="33">
        <v>1353.6</v>
      </c>
      <c r="ER39" s="33">
        <v>11940.75</v>
      </c>
      <c r="ES39" s="33">
        <v>32.25</v>
      </c>
      <c r="ET39" s="33">
        <v>539.66999999999996</v>
      </c>
      <c r="EU39" s="33">
        <v>4022.6</v>
      </c>
      <c r="EV39" s="33">
        <v>4426.5200000000004</v>
      </c>
      <c r="EW39" s="33">
        <v>9714.51</v>
      </c>
      <c r="EX39" s="33">
        <v>6294.49</v>
      </c>
      <c r="EY39" s="33">
        <v>1432.02</v>
      </c>
    </row>
    <row r="40" spans="93:155" x14ac:dyDescent="0.45">
      <c r="CO40" s="65">
        <f t="shared" si="8"/>
        <v>64</v>
      </c>
      <c r="CP40" s="117">
        <f>VLOOKUP($CO40,  $DI$7:$DT$108, CP$5, FALSE)</f>
        <v>2.5339857489221798E-3</v>
      </c>
      <c r="CQ40" s="140">
        <f>VLOOKUP($CO40,  Obsv_Time!$B$10:$M$111, CQ$5, FALSE)</f>
        <v>3.6089E-3</v>
      </c>
      <c r="CR40" s="117">
        <f>VLOOKUP($CO40,  $DI$7:$DT$108, CR$5, FALSE)</f>
        <v>4.3121232996387425E-4</v>
      </c>
      <c r="CS40" s="140">
        <f>VLOOKUP($CO40,  Obsv_Time!$B$10:$M$111, CS$5, FALSE)</f>
        <v>1.049E-4</v>
      </c>
      <c r="CT40" s="117">
        <f>VLOOKUP($CO40,  $DI$7:$DT$108, CT$5, FALSE)</f>
        <v>1.0253660257360331E-3</v>
      </c>
      <c r="CU40" s="140">
        <f>VLOOKUP($CO40,  Obsv_Time!$B$10:$M$111, CU$5, FALSE)</f>
        <v>7.2780000000000002E-4</v>
      </c>
      <c r="CV40" s="117">
        <f>VLOOKUP($CO40,  $DI$7:$DT$108, CV$5, FALSE)</f>
        <v>0</v>
      </c>
      <c r="CW40" s="140">
        <f>VLOOKUP($CO40,  Obsv_Time!$B$10:$M$111, CW$5, FALSE)</f>
        <v>0</v>
      </c>
      <c r="CX40" s="117">
        <f>VLOOKUP($CO40,  $DI$7:$DT$108, CX$5, FALSE)</f>
        <v>6.6786049431726928E-6</v>
      </c>
      <c r="CY40" s="140">
        <f>VLOOKUP($CO40,  Obsv_Time!$B$10:$M$111, CY$5, FALSE)</f>
        <v>0</v>
      </c>
      <c r="CZ40" s="117">
        <f>VLOOKUP($CO40,  $DI$7:$DT$108, CZ$5, FALSE)</f>
        <v>2.8230345257294069E-3</v>
      </c>
      <c r="DA40" s="140">
        <f>VLOOKUP($CO40,  Obsv_Time!$B$10:$M$111, DA$5, FALSE)</f>
        <v>1.5095E-3</v>
      </c>
      <c r="DB40" s="117">
        <f>VLOOKUP($CO40,  $DI$7:$DT$108, DB$5, FALSE)</f>
        <v>1.259017618921175E-3</v>
      </c>
      <c r="DC40" s="140">
        <f>VLOOKUP($CO40,  Obsv_Time!$B$10:$M$111, DC$5, FALSE)</f>
        <v>5.7189999999999997E-4</v>
      </c>
      <c r="DD40" s="117">
        <f>VLOOKUP($CO40,  $DI$7:$DT$108, DD$5, FALSE)</f>
        <v>6.3726060068296378E-3</v>
      </c>
      <c r="DE40" s="140">
        <f>VLOOKUP($CO40,  Obsv_Time!$B$10:$M$111, DE$5, FALSE)</f>
        <v>5.1260000000000003E-3</v>
      </c>
      <c r="DF40" s="117">
        <f>VLOOKUP($CO40,  $DI$7:$DT$108, DF$5, FALSE)</f>
        <v>5.4133761845090635E-3</v>
      </c>
      <c r="DG40" s="140">
        <f>VLOOKUP($CO40,  Obsv_Time!$B$10:$M$111, DG$5, FALSE)</f>
        <v>7.1171000000000003E-3</v>
      </c>
      <c r="DI40" s="64">
        <f t="shared" si="9"/>
        <v>64</v>
      </c>
      <c r="DJ40" s="113">
        <f t="shared" si="17"/>
        <v>2.5339857489221798E-3</v>
      </c>
      <c r="DK40" s="113">
        <f t="shared" si="17"/>
        <v>4.3121232996387425E-4</v>
      </c>
      <c r="DL40" s="113">
        <f t="shared" si="17"/>
        <v>1.0253660257360331E-3</v>
      </c>
      <c r="DM40" s="113">
        <f t="shared" si="17"/>
        <v>0</v>
      </c>
      <c r="DN40" s="113">
        <f t="shared" si="17"/>
        <v>6.6786049431726928E-6</v>
      </c>
      <c r="DO40" s="113">
        <f>EC40/EC$4</f>
        <v>2.8230345257294069E-3</v>
      </c>
      <c r="DP40" s="113">
        <f>ED40/ED$4</f>
        <v>1.259017618921175E-3</v>
      </c>
      <c r="DQ40" s="113">
        <f>EE40/EE$4</f>
        <v>6.3726060068296378E-3</v>
      </c>
      <c r="DR40" s="113">
        <f>EF40/EF$4</f>
        <v>5.4133761845090635E-3</v>
      </c>
      <c r="DS40" s="116">
        <f>EG40/EG$4</f>
        <v>9.102759635151534E-4</v>
      </c>
      <c r="DT40" s="113">
        <f>EH40/EH$4</f>
        <v>1.7791214982621319E-3</v>
      </c>
      <c r="DV40" s="62">
        <f>Obsv_Time!B43</f>
        <v>64</v>
      </c>
      <c r="DW40" s="57">
        <f t="shared" si="11"/>
        <v>65</v>
      </c>
      <c r="DX40" s="50">
        <f>SUMIFS(EP:EP,$EO:$EO,"&gt;="&amp;$DV40,$EO:$EO,"&lt;"&amp;$DV41)</f>
        <v>4101.08</v>
      </c>
      <c r="DY40" s="50">
        <f>SUMIFS(EQ:EQ,$EO:$EO,"&gt;="&amp;$DV40,$EO:$EO,"&lt;"&amp;$DV41)</f>
        <v>372.19</v>
      </c>
      <c r="DZ40" s="50">
        <f>SUMIFS(ER:ER,$EO:$EO,"&gt;="&amp;$DV40,$EO:$EO,"&lt;"&amp;$DV41)</f>
        <v>3683.8999999999996</v>
      </c>
      <c r="EA40" s="50">
        <f>SUMIFS(ES:ES,$EO:$EO,"&gt;="&amp;$DV40,$EO:$EO,"&lt;"&amp;$DV41)</f>
        <v>0</v>
      </c>
      <c r="EB40" s="50">
        <f>SUMIFS(ET:ET,$EO:$EO,"&gt;="&amp;$DV40,$EO:$EO,"&lt;"&amp;$DV41)</f>
        <v>2.06</v>
      </c>
      <c r="EC40" s="50">
        <f>SUMIFS(EU:EU,$EO:$EO,"&gt;="&amp;$DV40,$EO:$EO,"&lt;"&amp;$DV41)</f>
        <v>2138.8999999999996</v>
      </c>
      <c r="ED40" s="50">
        <f>SUMIFS(EV:EV,$EO:$EO,"&gt;="&amp;$DV40,$EO:$EO,"&lt;"&amp;$DV41)</f>
        <v>1914.6100000000001</v>
      </c>
      <c r="EE40" s="50">
        <f>SUMIFS(EX:EX,$EO:$EO,"&gt;="&amp;$DV40,$EO:$EO,"&lt;"&amp;$DV41)</f>
        <v>3633.77</v>
      </c>
      <c r="EF40" s="50">
        <f>SUMIFS(EY:EY,$EO:$EO,"&gt;="&amp;$DV40,$EO:$EO,"&lt;"&amp;$DV41)</f>
        <v>1132.79</v>
      </c>
      <c r="EG40" s="109">
        <f>DY40+DZ40</f>
        <v>4056.0899999999997</v>
      </c>
      <c r="EH40" s="2">
        <f>EC40+ED40</f>
        <v>4053.5099999999998</v>
      </c>
      <c r="EJ40" s="64">
        <f t="shared" si="12"/>
        <v>32</v>
      </c>
      <c r="EK40" s="57">
        <f t="shared" si="13"/>
        <v>32.5</v>
      </c>
      <c r="EL40" s="2">
        <f t="shared" ref="EL40:EL71" si="18">EQ40 + ER40</f>
        <v>11941.18</v>
      </c>
      <c r="EM40" s="2">
        <f t="shared" si="15"/>
        <v>7785.96</v>
      </c>
      <c r="EO40" s="33">
        <v>32</v>
      </c>
      <c r="EP40" s="33">
        <v>18831.099999999999</v>
      </c>
      <c r="EQ40" s="33">
        <v>1250.1099999999999</v>
      </c>
      <c r="ER40" s="33">
        <v>10691.07</v>
      </c>
      <c r="ES40" s="33">
        <v>16.63</v>
      </c>
      <c r="ET40" s="33">
        <v>559.62</v>
      </c>
      <c r="EU40" s="33">
        <v>3729.77</v>
      </c>
      <c r="EV40" s="33">
        <v>4056.19</v>
      </c>
      <c r="EW40" s="33">
        <v>8522.11</v>
      </c>
      <c r="EX40" s="33">
        <v>5719.8</v>
      </c>
      <c r="EY40" s="33">
        <v>1265.1099999999999</v>
      </c>
    </row>
    <row r="41" spans="93:155" x14ac:dyDescent="0.45">
      <c r="CO41" s="65">
        <f t="shared" si="8"/>
        <v>66</v>
      </c>
      <c r="CP41" s="117">
        <f>VLOOKUP($CO41,  $DI$7:$DT$108, CP$5, FALSE)</f>
        <v>2.5737032389347423E-3</v>
      </c>
      <c r="CQ41" s="140">
        <f>VLOOKUP($CO41,  Obsv_Time!$B$10:$M$111, CQ$5, FALSE)</f>
        <v>3.3971000000000001E-3</v>
      </c>
      <c r="CR41" s="117">
        <f>VLOOKUP($CO41,  $DI$7:$DT$108, CR$5, FALSE)</f>
        <v>3.4456204339519117E-4</v>
      </c>
      <c r="CS41" s="140">
        <f>VLOOKUP($CO41,  Obsv_Time!$B$10:$M$111, CS$5, FALSE)</f>
        <v>8.25E-5</v>
      </c>
      <c r="CT41" s="117">
        <f>VLOOKUP($CO41,  $DI$7:$DT$108, CT$5, FALSE)</f>
        <v>9.3196444663338628E-4</v>
      </c>
      <c r="CU41" s="140">
        <f>VLOOKUP($CO41,  Obsv_Time!$B$10:$M$111, CU$5, FALSE)</f>
        <v>6.0099999999999997E-4</v>
      </c>
      <c r="CV41" s="117">
        <f>VLOOKUP($CO41,  $DI$7:$DT$108, CV$5, FALSE)</f>
        <v>0</v>
      </c>
      <c r="CW41" s="140">
        <f>VLOOKUP($CO41,  Obsv_Time!$B$10:$M$111, CW$5, FALSE)</f>
        <v>0</v>
      </c>
      <c r="CX41" s="117">
        <f>VLOOKUP($CO41,  $DI$7:$DT$108, CX$5, FALSE)</f>
        <v>4.7982210271337789E-6</v>
      </c>
      <c r="CY41" s="140">
        <f>VLOOKUP($CO41,  Obsv_Time!$B$10:$M$111, CY$5, FALSE)</f>
        <v>0</v>
      </c>
      <c r="CZ41" s="117">
        <f>VLOOKUP($CO41,  $DI$7:$DT$108, CZ$5, FALSE)</f>
        <v>2.6066445540180901E-3</v>
      </c>
      <c r="DA41" s="140">
        <f>VLOOKUP($CO41,  Obsv_Time!$B$10:$M$111, DA$5, FALSE)</f>
        <v>1.3068999999999999E-3</v>
      </c>
      <c r="DB41" s="117">
        <f>VLOOKUP($CO41,  $DI$7:$DT$108, DB$5, FALSE)</f>
        <v>1.1911417598036292E-3</v>
      </c>
      <c r="DC41" s="140">
        <f>VLOOKUP($CO41,  Obsv_Time!$B$10:$M$111, DC$5, FALSE)</f>
        <v>5.0040000000000002E-4</v>
      </c>
      <c r="DD41" s="117">
        <f>VLOOKUP($CO41,  $DI$7:$DT$108, DD$5, FALSE)</f>
        <v>6.3914584698565825E-3</v>
      </c>
      <c r="DE41" s="140">
        <f>VLOOKUP($CO41,  Obsv_Time!$B$10:$M$111, DE$5, FALSE)</f>
        <v>4.3109000000000003E-3</v>
      </c>
      <c r="DF41" s="117">
        <f>VLOOKUP($CO41,  $DI$7:$DT$108, DF$5, FALSE)</f>
        <v>5.3601881470673601E-3</v>
      </c>
      <c r="DG41" s="140">
        <f>VLOOKUP($CO41,  Obsv_Time!$B$10:$M$111, DG$5, FALSE)</f>
        <v>6.8203999999999999E-3</v>
      </c>
      <c r="DI41" s="64">
        <f t="shared" si="9"/>
        <v>66</v>
      </c>
      <c r="DJ41" s="113">
        <f t="shared" si="17"/>
        <v>2.5737032389347423E-3</v>
      </c>
      <c r="DK41" s="113">
        <f t="shared" si="17"/>
        <v>3.4456204339519117E-4</v>
      </c>
      <c r="DL41" s="113">
        <f t="shared" si="17"/>
        <v>9.3196444663338628E-4</v>
      </c>
      <c r="DM41" s="113">
        <f t="shared" si="17"/>
        <v>0</v>
      </c>
      <c r="DN41" s="113">
        <f t="shared" si="17"/>
        <v>4.7982210271337789E-6</v>
      </c>
      <c r="DO41" s="113">
        <f>EC41/EC$4</f>
        <v>2.6066445540180901E-3</v>
      </c>
      <c r="DP41" s="113">
        <f>ED41/ED$4</f>
        <v>1.1911417598036292E-3</v>
      </c>
      <c r="DQ41" s="113">
        <f>EE41/EE$4</f>
        <v>6.3914584698565825E-3</v>
      </c>
      <c r="DR41" s="113">
        <f>EF41/EF$4</f>
        <v>5.3601881470673601E-3</v>
      </c>
      <c r="DS41" s="116">
        <f>EG41/EG$4</f>
        <v>8.1818213808522498E-4</v>
      </c>
      <c r="DT41" s="113">
        <f>EH41/EH$4</f>
        <v>1.6618582151591685E-3</v>
      </c>
      <c r="DV41" s="62">
        <f>Obsv_Time!B44</f>
        <v>66</v>
      </c>
      <c r="DW41" s="57">
        <f t="shared" si="11"/>
        <v>67</v>
      </c>
      <c r="DX41" s="50">
        <f>SUMIFS(EP:EP,$EO:$EO,"&gt;="&amp;$DV41,$EO:$EO,"&lt;"&amp;$DV42)</f>
        <v>4165.3600000000006</v>
      </c>
      <c r="DY41" s="50">
        <f>SUMIFS(EQ:EQ,$EO:$EO,"&gt;="&amp;$DV41,$EO:$EO,"&lt;"&amp;$DV42)</f>
        <v>297.39999999999998</v>
      </c>
      <c r="DZ41" s="50">
        <f>SUMIFS(ER:ER,$EO:$EO,"&gt;="&amp;$DV41,$EO:$EO,"&lt;"&amp;$DV42)</f>
        <v>3348.33</v>
      </c>
      <c r="EA41" s="50">
        <f>SUMIFS(ES:ES,$EO:$EO,"&gt;="&amp;$DV41,$EO:$EO,"&lt;"&amp;$DV42)</f>
        <v>0</v>
      </c>
      <c r="EB41" s="50">
        <f>SUMIFS(ET:ET,$EO:$EO,"&gt;="&amp;$DV41,$EO:$EO,"&lt;"&amp;$DV42)</f>
        <v>1.48</v>
      </c>
      <c r="EC41" s="50">
        <f>SUMIFS(EU:EU,$EO:$EO,"&gt;="&amp;$DV41,$EO:$EO,"&lt;"&amp;$DV42)</f>
        <v>1974.95</v>
      </c>
      <c r="ED41" s="50">
        <f>SUMIFS(EV:EV,$EO:$EO,"&gt;="&amp;$DV41,$EO:$EO,"&lt;"&amp;$DV42)</f>
        <v>1811.3899999999999</v>
      </c>
      <c r="EE41" s="50">
        <f>SUMIFS(EX:EX,$EO:$EO,"&gt;="&amp;$DV41,$EO:$EO,"&lt;"&amp;$DV42)</f>
        <v>3644.52</v>
      </c>
      <c r="EF41" s="50">
        <f>SUMIFS(EY:EY,$EO:$EO,"&gt;="&amp;$DV41,$EO:$EO,"&lt;"&amp;$DV42)</f>
        <v>1121.6599999999999</v>
      </c>
      <c r="EG41" s="109">
        <f>DY41+DZ41</f>
        <v>3645.73</v>
      </c>
      <c r="EH41" s="2">
        <f>EC41+ED41</f>
        <v>3786.34</v>
      </c>
      <c r="EJ41" s="64">
        <f t="shared" si="12"/>
        <v>33</v>
      </c>
      <c r="EK41" s="57">
        <f t="shared" si="13"/>
        <v>33.5</v>
      </c>
      <c r="EL41" s="2">
        <f t="shared" si="18"/>
        <v>11607.18</v>
      </c>
      <c r="EM41" s="2">
        <f t="shared" si="15"/>
        <v>6963.2999999999993</v>
      </c>
      <c r="EO41" s="33">
        <v>33</v>
      </c>
      <c r="EP41" s="33">
        <v>17475.560000000001</v>
      </c>
      <c r="EQ41" s="33">
        <v>1100.74</v>
      </c>
      <c r="ER41" s="33">
        <v>10506.44</v>
      </c>
      <c r="ES41" s="33">
        <v>13.91</v>
      </c>
      <c r="ET41" s="33">
        <v>536.14</v>
      </c>
      <c r="EU41" s="33">
        <v>3368.74</v>
      </c>
      <c r="EV41" s="33">
        <v>3594.56</v>
      </c>
      <c r="EW41" s="33">
        <v>7674.82</v>
      </c>
      <c r="EX41" s="33">
        <v>5318.62</v>
      </c>
      <c r="EY41" s="33">
        <v>1187.5999999999999</v>
      </c>
    </row>
    <row r="42" spans="93:155" x14ac:dyDescent="0.45">
      <c r="CO42" s="65">
        <f t="shared" si="8"/>
        <v>68</v>
      </c>
      <c r="CP42" s="117">
        <f>VLOOKUP($CO42,  $DI$7:$DT$108, CP$5, FALSE)</f>
        <v>2.49494792970946E-3</v>
      </c>
      <c r="CQ42" s="140">
        <f>VLOOKUP($CO42,  Obsv_Time!$B$10:$M$111, CQ$5, FALSE)</f>
        <v>3.1855E-3</v>
      </c>
      <c r="CR42" s="117">
        <f>VLOOKUP($CO42,  $DI$7:$DT$108, CR$5, FALSE)</f>
        <v>3.1273581833780753E-4</v>
      </c>
      <c r="CS42" s="140">
        <f>VLOOKUP($CO42,  Obsv_Time!$B$10:$M$111, CS$5, FALSE)</f>
        <v>6.7700000000000006E-5</v>
      </c>
      <c r="CT42" s="117">
        <f>VLOOKUP($CO42,  $DI$7:$DT$108, CT$5, FALSE)</f>
        <v>9.0639361767918853E-4</v>
      </c>
      <c r="CU42" s="140">
        <f>VLOOKUP($CO42,  Obsv_Time!$B$10:$M$111, CU$5, FALSE)</f>
        <v>4.7390000000000003E-4</v>
      </c>
      <c r="CV42" s="117">
        <f>VLOOKUP($CO42,  $DI$7:$DT$108, CV$5, FALSE)</f>
        <v>0</v>
      </c>
      <c r="CW42" s="140">
        <f>VLOOKUP($CO42,  Obsv_Time!$B$10:$M$111, CW$5, FALSE)</f>
        <v>0</v>
      </c>
      <c r="CX42" s="117">
        <f>VLOOKUP($CO42,  $DI$7:$DT$108, CX$5, FALSE)</f>
        <v>2.3666901012213912E-6</v>
      </c>
      <c r="CY42" s="140">
        <f>VLOOKUP($CO42,  Obsv_Time!$B$10:$M$111, CY$5, FALSE)</f>
        <v>0</v>
      </c>
      <c r="CZ42" s="117">
        <f>VLOOKUP($CO42,  $DI$7:$DT$108, CZ$5, FALSE)</f>
        <v>2.405446095416851E-3</v>
      </c>
      <c r="DA42" s="140">
        <f>VLOOKUP($CO42,  Obsv_Time!$B$10:$M$111, DA$5, FALSE)</f>
        <v>1.1042999999999999E-3</v>
      </c>
      <c r="DB42" s="117">
        <f>VLOOKUP($CO42,  $DI$7:$DT$108, DB$5, FALSE)</f>
        <v>1.0611833599063179E-3</v>
      </c>
      <c r="DC42" s="140">
        <f>VLOOKUP($CO42,  Obsv_Time!$B$10:$M$111, DC$5, FALSE)</f>
        <v>4.3780000000000002E-4</v>
      </c>
      <c r="DD42" s="117">
        <f>VLOOKUP($CO42,  $DI$7:$DT$108, DD$5, FALSE)</f>
        <v>6.475899967042383E-3</v>
      </c>
      <c r="DE42" s="140">
        <f>VLOOKUP($CO42,  Obsv_Time!$B$10:$M$111, DE$5, FALSE)</f>
        <v>3.4959000000000001E-3</v>
      </c>
      <c r="DF42" s="117">
        <f>VLOOKUP($CO42,  $DI$7:$DT$108, DF$5, FALSE)</f>
        <v>5.3890043075142131E-3</v>
      </c>
      <c r="DG42" s="140">
        <f>VLOOKUP($CO42,  Obsv_Time!$B$10:$M$111, DG$5, FALSE)</f>
        <v>6.5237000000000003E-3</v>
      </c>
      <c r="DI42" s="64">
        <f t="shared" si="9"/>
        <v>68</v>
      </c>
      <c r="DJ42" s="113">
        <f t="shared" si="17"/>
        <v>2.49494792970946E-3</v>
      </c>
      <c r="DK42" s="113">
        <f t="shared" si="17"/>
        <v>3.1273581833780753E-4</v>
      </c>
      <c r="DL42" s="113">
        <f t="shared" si="17"/>
        <v>9.0639361767918853E-4</v>
      </c>
      <c r="DM42" s="113">
        <f t="shared" si="17"/>
        <v>0</v>
      </c>
      <c r="DN42" s="113">
        <f t="shared" si="17"/>
        <v>2.3666901012213912E-6</v>
      </c>
      <c r="DO42" s="113">
        <f>EC42/EC$4</f>
        <v>2.405446095416851E-3</v>
      </c>
      <c r="DP42" s="113">
        <f>ED42/ED$4</f>
        <v>1.0611833599063179E-3</v>
      </c>
      <c r="DQ42" s="113">
        <f>EE42/EE$4</f>
        <v>6.475899967042383E-3</v>
      </c>
      <c r="DR42" s="113">
        <f>EF42/EF$4</f>
        <v>5.3890043075142131E-3</v>
      </c>
      <c r="DS42" s="116">
        <f>EG42/EG$4</f>
        <v>7.913996126762971E-4</v>
      </c>
      <c r="DT42" s="113">
        <f>EH42/EH$4</f>
        <v>1.5082093866385471E-3</v>
      </c>
      <c r="DV42" s="62">
        <f>Obsv_Time!B45</f>
        <v>68</v>
      </c>
      <c r="DW42" s="57">
        <f t="shared" si="11"/>
        <v>69</v>
      </c>
      <c r="DX42" s="50">
        <f>SUMIFS(EP:EP,$EO:$EO,"&gt;="&amp;$DV42,$EO:$EO,"&lt;"&amp;$DV43)</f>
        <v>4037.9000000000005</v>
      </c>
      <c r="DY42" s="50">
        <f>SUMIFS(EQ:EQ,$EO:$EO,"&gt;="&amp;$DV42,$EO:$EO,"&lt;"&amp;$DV43)</f>
        <v>269.93</v>
      </c>
      <c r="DZ42" s="50">
        <f>SUMIFS(ER:ER,$EO:$EO,"&gt;="&amp;$DV42,$EO:$EO,"&lt;"&amp;$DV43)</f>
        <v>3256.46</v>
      </c>
      <c r="EA42" s="50">
        <f>SUMIFS(ES:ES,$EO:$EO,"&gt;="&amp;$DV42,$EO:$EO,"&lt;"&amp;$DV43)</f>
        <v>0</v>
      </c>
      <c r="EB42" s="50">
        <f>SUMIFS(ET:ET,$EO:$EO,"&gt;="&amp;$DV42,$EO:$EO,"&lt;"&amp;$DV43)</f>
        <v>0.73</v>
      </c>
      <c r="EC42" s="50">
        <f>SUMIFS(EU:EU,$EO:$EO,"&gt;="&amp;$DV42,$EO:$EO,"&lt;"&amp;$DV43)</f>
        <v>1822.51</v>
      </c>
      <c r="ED42" s="50">
        <f>SUMIFS(EV:EV,$EO:$EO,"&gt;="&amp;$DV42,$EO:$EO,"&lt;"&amp;$DV43)</f>
        <v>1613.76</v>
      </c>
      <c r="EE42" s="50">
        <f>SUMIFS(EX:EX,$EO:$EO,"&gt;="&amp;$DV42,$EO:$EO,"&lt;"&amp;$DV43)</f>
        <v>3692.67</v>
      </c>
      <c r="EF42" s="50">
        <f>SUMIFS(EY:EY,$EO:$EO,"&gt;="&amp;$DV42,$EO:$EO,"&lt;"&amp;$DV43)</f>
        <v>1127.69</v>
      </c>
      <c r="EG42" s="109">
        <f>DY42+DZ42</f>
        <v>3526.39</v>
      </c>
      <c r="EH42" s="2">
        <f>EC42+ED42</f>
        <v>3436.27</v>
      </c>
      <c r="EJ42" s="64">
        <f t="shared" si="12"/>
        <v>34</v>
      </c>
      <c r="EK42" s="57">
        <f t="shared" si="13"/>
        <v>34.5</v>
      </c>
      <c r="EL42" s="2">
        <f t="shared" si="18"/>
        <v>10362.44</v>
      </c>
      <c r="EM42" s="2">
        <f t="shared" si="15"/>
        <v>6125.67</v>
      </c>
      <c r="EO42" s="33">
        <v>34</v>
      </c>
      <c r="EP42" s="33">
        <v>16658.82</v>
      </c>
      <c r="EQ42" s="33">
        <v>924.17</v>
      </c>
      <c r="ER42" s="33">
        <v>9438.27</v>
      </c>
      <c r="ES42" s="33">
        <v>9.5299999999999994</v>
      </c>
      <c r="ET42" s="33">
        <v>446.25</v>
      </c>
      <c r="EU42" s="33">
        <v>3111.32</v>
      </c>
      <c r="EV42" s="33">
        <v>3014.35</v>
      </c>
      <c r="EW42" s="33">
        <v>6612.23</v>
      </c>
      <c r="EX42" s="33">
        <v>4861.8599999999997</v>
      </c>
      <c r="EY42" s="33">
        <v>1128.73</v>
      </c>
    </row>
    <row r="43" spans="93:155" x14ac:dyDescent="0.45">
      <c r="CO43" s="65">
        <f t="shared" si="8"/>
        <v>70</v>
      </c>
      <c r="CP43" s="117">
        <f>VLOOKUP($CO43,  $DI$7:$DT$108, CP$5, FALSE)</f>
        <v>2.426375324830895E-3</v>
      </c>
      <c r="CQ43" s="140">
        <f>VLOOKUP($CO43,  Obsv_Time!$B$10:$M$111, CQ$5, FALSE)</f>
        <v>2.9083999999999998E-3</v>
      </c>
      <c r="CR43" s="117">
        <f>VLOOKUP($CO43,  $DI$7:$DT$108, CR$5, FALSE)</f>
        <v>2.5613912761872517E-4</v>
      </c>
      <c r="CS43" s="140">
        <f>VLOOKUP($CO43,  Obsv_Time!$B$10:$M$111, CS$5, FALSE)</f>
        <v>5.2899999999999998E-5</v>
      </c>
      <c r="CT43" s="117">
        <f>VLOOKUP($CO43,  $DI$7:$DT$108, CT$5, FALSE)</f>
        <v>8.4649269137862342E-4</v>
      </c>
      <c r="CU43" s="140">
        <f>VLOOKUP($CO43,  Obsv_Time!$B$10:$M$111, CU$5, FALSE)</f>
        <v>3.4689999999999998E-4</v>
      </c>
      <c r="CV43" s="117">
        <f>VLOOKUP($CO43,  $DI$7:$DT$108, CV$5, FALSE)</f>
        <v>0</v>
      </c>
      <c r="CW43" s="140">
        <f>VLOOKUP($CO43,  Obsv_Time!$B$10:$M$111, CW$5, FALSE)</f>
        <v>0</v>
      </c>
      <c r="CX43" s="117">
        <f>VLOOKUP($CO43,  $DI$7:$DT$108, CX$5, FALSE)</f>
        <v>1.1347144320924477E-6</v>
      </c>
      <c r="CY43" s="140">
        <f>VLOOKUP($CO43,  Obsv_Time!$B$10:$M$111, CY$5, FALSE)</f>
        <v>0</v>
      </c>
      <c r="CZ43" s="117">
        <f>VLOOKUP($CO43,  $DI$7:$DT$108, CZ$5, FALSE)</f>
        <v>2.1811502015917747E-3</v>
      </c>
      <c r="DA43" s="140">
        <f>VLOOKUP($CO43,  Obsv_Time!$B$10:$M$111, DA$5, FALSE)</f>
        <v>9.0160000000000001E-4</v>
      </c>
      <c r="DB43" s="117">
        <f>VLOOKUP($CO43,  $DI$7:$DT$108, DB$5, FALSE)</f>
        <v>9.2485296742182341E-4</v>
      </c>
      <c r="DC43" s="140">
        <f>VLOOKUP($CO43,  Obsv_Time!$B$10:$M$111, DC$5, FALSE)</f>
        <v>3.8319999999999999E-4</v>
      </c>
      <c r="DD43" s="117">
        <f>VLOOKUP($CO43,  $DI$7:$DT$108, DD$5, FALSE)</f>
        <v>6.6465366789048635E-3</v>
      </c>
      <c r="DE43" s="140">
        <f>VLOOKUP($CO43,  Obsv_Time!$B$10:$M$111, DE$5, FALSE)</f>
        <v>2.6808000000000001E-3</v>
      </c>
      <c r="DF43" s="117">
        <f>VLOOKUP($CO43,  $DI$7:$DT$108, DF$5, FALSE)</f>
        <v>5.619103499142063E-3</v>
      </c>
      <c r="DG43" s="140">
        <f>VLOOKUP($CO43,  Obsv_Time!$B$10:$M$111, DG$5, FALSE)</f>
        <v>6.2164000000000004E-3</v>
      </c>
      <c r="DI43" s="64">
        <f t="shared" si="9"/>
        <v>70</v>
      </c>
      <c r="DJ43" s="113">
        <f t="shared" si="17"/>
        <v>2.426375324830895E-3</v>
      </c>
      <c r="DK43" s="113">
        <f t="shared" si="17"/>
        <v>2.5613912761872517E-4</v>
      </c>
      <c r="DL43" s="113">
        <f t="shared" si="17"/>
        <v>8.4649269137862342E-4</v>
      </c>
      <c r="DM43" s="113">
        <f t="shared" si="17"/>
        <v>0</v>
      </c>
      <c r="DN43" s="113">
        <f t="shared" si="17"/>
        <v>1.1347144320924477E-6</v>
      </c>
      <c r="DO43" s="113">
        <f>EC43/EC$4</f>
        <v>2.1811502015917747E-3</v>
      </c>
      <c r="DP43" s="113">
        <f>ED43/ED$4</f>
        <v>9.2485296742182341E-4</v>
      </c>
      <c r="DQ43" s="113">
        <f>EE43/EE$4</f>
        <v>6.6465366789048635E-3</v>
      </c>
      <c r="DR43" s="113">
        <f>EF43/EF$4</f>
        <v>5.619103499142063E-3</v>
      </c>
      <c r="DS43" s="116">
        <f>EG43/EG$4</f>
        <v>7.3213873066287744E-4</v>
      </c>
      <c r="DT43" s="113">
        <f>EH43/EH$4</f>
        <v>1.3426266259115791E-3</v>
      </c>
      <c r="DV43" s="62">
        <f>Obsv_Time!B46</f>
        <v>70</v>
      </c>
      <c r="DW43" s="57">
        <f t="shared" si="11"/>
        <v>71</v>
      </c>
      <c r="DX43" s="50">
        <f>SUMIFS(EP:EP,$EO:$EO,"&gt;="&amp;$DV43,$EO:$EO,"&lt;"&amp;$DV44)</f>
        <v>3926.92</v>
      </c>
      <c r="DY43" s="50">
        <f>SUMIFS(EQ:EQ,$EO:$EO,"&gt;="&amp;$DV43,$EO:$EO,"&lt;"&amp;$DV44)</f>
        <v>221.07999999999998</v>
      </c>
      <c r="DZ43" s="50">
        <f>SUMIFS(ER:ER,$EO:$EO,"&gt;="&amp;$DV43,$EO:$EO,"&lt;"&amp;$DV44)</f>
        <v>3041.25</v>
      </c>
      <c r="EA43" s="50">
        <f>SUMIFS(ES:ES,$EO:$EO,"&gt;="&amp;$DV43,$EO:$EO,"&lt;"&amp;$DV44)</f>
        <v>0</v>
      </c>
      <c r="EB43" s="50">
        <f>SUMIFS(ET:ET,$EO:$EO,"&gt;="&amp;$DV43,$EO:$EO,"&lt;"&amp;$DV44)</f>
        <v>0.35</v>
      </c>
      <c r="EC43" s="50">
        <f>SUMIFS(EU:EU,$EO:$EO,"&gt;="&amp;$DV43,$EO:$EO,"&lt;"&amp;$DV44)</f>
        <v>1652.5700000000002</v>
      </c>
      <c r="ED43" s="50">
        <f>SUMIFS(EV:EV,$EO:$EO,"&gt;="&amp;$DV43,$EO:$EO,"&lt;"&amp;$DV44)</f>
        <v>1406.44</v>
      </c>
      <c r="EE43" s="50">
        <f>SUMIFS(EX:EX,$EO:$EO,"&gt;="&amp;$DV43,$EO:$EO,"&lt;"&amp;$DV44)</f>
        <v>3789.9700000000003</v>
      </c>
      <c r="EF43" s="50">
        <f>SUMIFS(EY:EY,$EO:$EO,"&gt;="&amp;$DV43,$EO:$EO,"&lt;"&amp;$DV44)</f>
        <v>1175.8400000000001</v>
      </c>
      <c r="EG43" s="109">
        <f>DY43+DZ43</f>
        <v>3262.33</v>
      </c>
      <c r="EH43" s="2">
        <f>EC43+ED43</f>
        <v>3059.01</v>
      </c>
      <c r="EJ43" s="64">
        <f t="shared" si="12"/>
        <v>35</v>
      </c>
      <c r="EK43" s="57">
        <f t="shared" si="13"/>
        <v>35.5</v>
      </c>
      <c r="EL43" s="2">
        <f t="shared" si="18"/>
        <v>9522.18</v>
      </c>
      <c r="EM43" s="2">
        <f t="shared" si="15"/>
        <v>5311.84</v>
      </c>
      <c r="EO43" s="33">
        <v>35</v>
      </c>
      <c r="EP43" s="33">
        <v>16000.35</v>
      </c>
      <c r="EQ43" s="33">
        <v>886.62</v>
      </c>
      <c r="ER43" s="33">
        <v>8635.56</v>
      </c>
      <c r="ES43" s="33">
        <v>3.36</v>
      </c>
      <c r="ET43" s="33">
        <v>316.33</v>
      </c>
      <c r="EU43" s="33">
        <v>2739.93</v>
      </c>
      <c r="EV43" s="33">
        <v>2571.91</v>
      </c>
      <c r="EW43" s="33">
        <v>5689.76</v>
      </c>
      <c r="EX43" s="33">
        <v>4579.6899999999996</v>
      </c>
      <c r="EY43" s="33">
        <v>1103.78</v>
      </c>
    </row>
    <row r="44" spans="93:155" x14ac:dyDescent="0.45">
      <c r="CO44" s="65">
        <f t="shared" si="8"/>
        <v>72</v>
      </c>
      <c r="CP44" s="117">
        <f>VLOOKUP($CO44,  $DI$7:$DT$108, CP$5, FALSE)</f>
        <v>2.3980454101284066E-3</v>
      </c>
      <c r="CQ44" s="140">
        <f>VLOOKUP($CO44,  Obsv_Time!$B$10:$M$111, CQ$5, FALSE)</f>
        <v>2.6315000000000002E-3</v>
      </c>
      <c r="CR44" s="117">
        <f>VLOOKUP($CO44,  $DI$7:$DT$108, CR$5, FALSE)</f>
        <v>2.252745249420342E-4</v>
      </c>
      <c r="CS44" s="140">
        <f>VLOOKUP($CO44,  Obsv_Time!$B$10:$M$111, CS$5, FALSE)</f>
        <v>3.79E-5</v>
      </c>
      <c r="CT44" s="117">
        <f>VLOOKUP($CO44,  $DI$7:$DT$108, CT$5, FALSE)</f>
        <v>7.0660046723167841E-4</v>
      </c>
      <c r="CU44" s="140">
        <f>VLOOKUP($CO44,  Obsv_Time!$B$10:$M$111, CU$5, FALSE)</f>
        <v>2.1990000000000001E-4</v>
      </c>
      <c r="CV44" s="117">
        <f>VLOOKUP($CO44,  $DI$7:$DT$108, CV$5, FALSE)</f>
        <v>0</v>
      </c>
      <c r="CW44" s="140">
        <f>VLOOKUP($CO44,  Obsv_Time!$B$10:$M$111, CW$5, FALSE)</f>
        <v>0</v>
      </c>
      <c r="CX44" s="117">
        <f>VLOOKUP($CO44,  $DI$7:$DT$108, CX$5, FALSE)</f>
        <v>7.4566948394646568E-7</v>
      </c>
      <c r="CY44" s="140">
        <f>VLOOKUP($CO44,  Obsv_Time!$B$10:$M$111, CY$5, FALSE)</f>
        <v>0</v>
      </c>
      <c r="CZ44" s="117">
        <f>VLOOKUP($CO44,  $DI$7:$DT$108, CZ$5, FALSE)</f>
        <v>1.9464406641143514E-3</v>
      </c>
      <c r="DA44" s="140">
        <f>VLOOKUP($CO44,  Obsv_Time!$B$10:$M$111, DA$5, FALSE)</f>
        <v>7.4310000000000001E-4</v>
      </c>
      <c r="DB44" s="117">
        <f>VLOOKUP($CO44,  $DI$7:$DT$108, DB$5, FALSE)</f>
        <v>7.8061183491423178E-4</v>
      </c>
      <c r="DC44" s="140">
        <f>VLOOKUP($CO44,  Obsv_Time!$B$10:$M$111, DC$5, FALSE)</f>
        <v>3.3530000000000002E-4</v>
      </c>
      <c r="DD44" s="117">
        <f>VLOOKUP($CO44,  $DI$7:$DT$108, DD$5, FALSE)</f>
        <v>6.8415851382403713E-3</v>
      </c>
      <c r="DE44" s="140">
        <f>VLOOKUP($CO44,  Obsv_Time!$B$10:$M$111, DE$5, FALSE)</f>
        <v>2.2196999999999998E-3</v>
      </c>
      <c r="DF44" s="117">
        <f>VLOOKUP($CO44,  $DI$7:$DT$108, DF$5, FALSE)</f>
        <v>5.6980014774136254E-3</v>
      </c>
      <c r="DG44" s="140">
        <f>VLOOKUP($CO44,  Obsv_Time!$B$10:$M$111, DG$5, FALSE)</f>
        <v>5.9091999999999999E-3</v>
      </c>
      <c r="DI44" s="64">
        <f t="shared" si="9"/>
        <v>72</v>
      </c>
      <c r="DJ44" s="113">
        <f t="shared" si="17"/>
        <v>2.3980454101284066E-3</v>
      </c>
      <c r="DK44" s="113">
        <f t="shared" si="17"/>
        <v>2.252745249420342E-4</v>
      </c>
      <c r="DL44" s="113">
        <f t="shared" si="17"/>
        <v>7.0660046723167841E-4</v>
      </c>
      <c r="DM44" s="113">
        <f t="shared" si="17"/>
        <v>0</v>
      </c>
      <c r="DN44" s="113">
        <f t="shared" si="17"/>
        <v>7.4566948394646568E-7</v>
      </c>
      <c r="DO44" s="113">
        <f>EC44/EC$4</f>
        <v>1.9464406641143514E-3</v>
      </c>
      <c r="DP44" s="113">
        <f>ED44/ED$4</f>
        <v>7.8061183491423178E-4</v>
      </c>
      <c r="DQ44" s="113">
        <f>EE44/EE$4</f>
        <v>6.8415851382403713E-3</v>
      </c>
      <c r="DR44" s="113">
        <f>EF44/EF$4</f>
        <v>5.6980014774136254E-3</v>
      </c>
      <c r="DS44" s="116">
        <f>EG44/EG$4</f>
        <v>6.1336561395916524E-4</v>
      </c>
      <c r="DT44" s="113">
        <f>EH44/EH$4</f>
        <v>1.1683008004714657E-3</v>
      </c>
      <c r="DV44" s="62">
        <f>Obsv_Time!B47</f>
        <v>72</v>
      </c>
      <c r="DW44" s="57">
        <f t="shared" si="11"/>
        <v>73</v>
      </c>
      <c r="DX44" s="50">
        <f>SUMIFS(EP:EP,$EO:$EO,"&gt;="&amp;$DV44,$EO:$EO,"&lt;"&amp;$DV45)</f>
        <v>3881.07</v>
      </c>
      <c r="DY44" s="50">
        <f>SUMIFS(EQ:EQ,$EO:$EO,"&gt;="&amp;$DV44,$EO:$EO,"&lt;"&amp;$DV45)</f>
        <v>194.44</v>
      </c>
      <c r="DZ44" s="50">
        <f>SUMIFS(ER:ER,$EO:$EO,"&gt;="&amp;$DV44,$EO:$EO,"&lt;"&amp;$DV45)</f>
        <v>2538.6499999999996</v>
      </c>
      <c r="EA44" s="50">
        <f>SUMIFS(ES:ES,$EO:$EO,"&gt;="&amp;$DV44,$EO:$EO,"&lt;"&amp;$DV45)</f>
        <v>0</v>
      </c>
      <c r="EB44" s="50">
        <f>SUMIFS(ET:ET,$EO:$EO,"&gt;="&amp;$DV44,$EO:$EO,"&lt;"&amp;$DV45)</f>
        <v>0.22999999999999998</v>
      </c>
      <c r="EC44" s="50">
        <f>SUMIFS(EU:EU,$EO:$EO,"&gt;="&amp;$DV44,$EO:$EO,"&lt;"&amp;$DV45)</f>
        <v>1474.74</v>
      </c>
      <c r="ED44" s="50">
        <f>SUMIFS(EV:EV,$EO:$EO,"&gt;="&amp;$DV44,$EO:$EO,"&lt;"&amp;$DV45)</f>
        <v>1187.0899999999999</v>
      </c>
      <c r="EE44" s="50">
        <f>SUMIFS(EX:EX,$EO:$EO,"&gt;="&amp;$DV44,$EO:$EO,"&lt;"&amp;$DV45)</f>
        <v>3901.1899999999996</v>
      </c>
      <c r="EF44" s="50">
        <f>SUMIFS(EY:EY,$EO:$EO,"&gt;="&amp;$DV44,$EO:$EO,"&lt;"&amp;$DV45)</f>
        <v>1192.3499999999999</v>
      </c>
      <c r="EG44" s="109">
        <f>DY44+DZ44</f>
        <v>2733.0899999999997</v>
      </c>
      <c r="EH44" s="2">
        <f>EC44+ED44</f>
        <v>2661.83</v>
      </c>
      <c r="EJ44" s="64">
        <f t="shared" si="12"/>
        <v>36</v>
      </c>
      <c r="EK44" s="57">
        <f t="shared" si="13"/>
        <v>36.5</v>
      </c>
      <c r="EL44" s="2">
        <f t="shared" si="18"/>
        <v>8111.4</v>
      </c>
      <c r="EM44" s="2">
        <f t="shared" si="15"/>
        <v>4804.0599999999995</v>
      </c>
      <c r="EO44" s="33">
        <v>36</v>
      </c>
      <c r="EP44" s="33">
        <v>14195.66</v>
      </c>
      <c r="EQ44" s="33">
        <v>782.37</v>
      </c>
      <c r="ER44" s="33">
        <v>7329.03</v>
      </c>
      <c r="ES44" s="33">
        <v>2.93</v>
      </c>
      <c r="ET44" s="33">
        <v>274.63</v>
      </c>
      <c r="EU44" s="33">
        <v>2439.94</v>
      </c>
      <c r="EV44" s="33">
        <v>2364.12</v>
      </c>
      <c r="EW44" s="33">
        <v>5006.63</v>
      </c>
      <c r="EX44" s="33">
        <v>4112.1099999999997</v>
      </c>
      <c r="EY44" s="33">
        <v>1020.84</v>
      </c>
    </row>
    <row r="45" spans="93:155" x14ac:dyDescent="0.45">
      <c r="CO45" s="65">
        <f t="shared" si="8"/>
        <v>74</v>
      </c>
      <c r="CP45" s="117">
        <f>VLOOKUP($CO45,  $DI$7:$DT$108, CP$5, FALSE)</f>
        <v>2.2826434871407557E-3</v>
      </c>
      <c r="CQ45" s="140">
        <f>VLOOKUP($CO45,  Obsv_Time!$B$10:$M$111, CQ$5, FALSE)</f>
        <v>2.3546000000000001E-3</v>
      </c>
      <c r="CR45" s="117">
        <f>VLOOKUP($CO45,  $DI$7:$DT$108, CR$5, FALSE)</f>
        <v>1.826619090843505E-4</v>
      </c>
      <c r="CS45" s="140">
        <f>VLOOKUP($CO45,  Obsv_Time!$B$10:$M$111, CS$5, FALSE)</f>
        <v>2.3099999999999999E-5</v>
      </c>
      <c r="CT45" s="117">
        <f>VLOOKUP($CO45,  $DI$7:$DT$108, CT$5, FALSE)</f>
        <v>6.4918787456397003E-4</v>
      </c>
      <c r="CU45" s="140">
        <f>VLOOKUP($CO45,  Obsv_Time!$B$10:$M$111, CU$5, FALSE)</f>
        <v>1.8210000000000001E-4</v>
      </c>
      <c r="CV45" s="117">
        <f>VLOOKUP($CO45,  $DI$7:$DT$108, CV$5, FALSE)</f>
        <v>0</v>
      </c>
      <c r="CW45" s="140">
        <f>VLOOKUP($CO45,  Obsv_Time!$B$10:$M$111, CW$5, FALSE)</f>
        <v>0</v>
      </c>
      <c r="CX45" s="117">
        <f>VLOOKUP($CO45,  $DI$7:$DT$108, CX$5, FALSE)</f>
        <v>6.4840824690997013E-8</v>
      </c>
      <c r="CY45" s="140">
        <f>VLOOKUP($CO45,  Obsv_Time!$B$10:$M$111, CY$5, FALSE)</f>
        <v>0</v>
      </c>
      <c r="CZ45" s="117">
        <f>VLOOKUP($CO45,  $DI$7:$DT$108, CZ$5, FALSE)</f>
        <v>1.7346437823789742E-3</v>
      </c>
      <c r="DA45" s="140">
        <f>VLOOKUP($CO45,  Obsv_Time!$B$10:$M$111, DA$5, FALSE)</f>
        <v>6.2410000000000005E-4</v>
      </c>
      <c r="DB45" s="117">
        <f>VLOOKUP($CO45,  $DI$7:$DT$108, DB$5, FALSE)</f>
        <v>6.127897267434435E-4</v>
      </c>
      <c r="DC45" s="140">
        <f>VLOOKUP($CO45,  Obsv_Time!$B$10:$M$111, DC$5, FALSE)</f>
        <v>2.9700000000000001E-4</v>
      </c>
      <c r="DD45" s="117">
        <f>VLOOKUP($CO45,  $DI$7:$DT$108, DD$5, FALSE)</f>
        <v>6.6286312233229941E-3</v>
      </c>
      <c r="DE45" s="140">
        <f>VLOOKUP($CO45,  Obsv_Time!$B$10:$M$111, DE$5, FALSE)</f>
        <v>1.7397000000000001E-3</v>
      </c>
      <c r="DF45" s="117">
        <f>VLOOKUP($CO45,  $DI$7:$DT$108, DF$5, FALSE)</f>
        <v>6.0631017523953019E-3</v>
      </c>
      <c r="DG45" s="140">
        <f>VLOOKUP($CO45,  Obsv_Time!$B$10:$M$111, DG$5, FALSE)</f>
        <v>5.6017999999999997E-3</v>
      </c>
      <c r="DI45" s="64">
        <f t="shared" si="9"/>
        <v>74</v>
      </c>
      <c r="DJ45" s="113">
        <f t="shared" si="17"/>
        <v>2.2826434871407557E-3</v>
      </c>
      <c r="DK45" s="113">
        <f t="shared" si="17"/>
        <v>1.826619090843505E-4</v>
      </c>
      <c r="DL45" s="113">
        <f t="shared" si="17"/>
        <v>6.4918787456397003E-4</v>
      </c>
      <c r="DM45" s="113">
        <f t="shared" si="17"/>
        <v>0</v>
      </c>
      <c r="DN45" s="113">
        <f t="shared" si="17"/>
        <v>6.4840824690997013E-8</v>
      </c>
      <c r="DO45" s="113">
        <f>EC45/EC$4</f>
        <v>1.7346437823789742E-3</v>
      </c>
      <c r="DP45" s="113">
        <f>ED45/ED$4</f>
        <v>6.127897267434435E-4</v>
      </c>
      <c r="DQ45" s="113">
        <f>EE45/EE$4</f>
        <v>6.6286312233229941E-3</v>
      </c>
      <c r="DR45" s="113">
        <f>EF45/EF$4</f>
        <v>6.0631017523953019E-3</v>
      </c>
      <c r="DS45" s="116">
        <f>EG45/EG$4</f>
        <v>5.5881983885743968E-4</v>
      </c>
      <c r="DT45" s="113">
        <f>EH45/EH$4</f>
        <v>9.8585516091522852E-4</v>
      </c>
      <c r="DV45" s="62">
        <f>Obsv_Time!B48</f>
        <v>74</v>
      </c>
      <c r="DW45" s="57">
        <f t="shared" si="11"/>
        <v>75</v>
      </c>
      <c r="DX45" s="50">
        <f>SUMIFS(EP:EP,$EO:$EO,"&gt;="&amp;$DV45,$EO:$EO,"&lt;"&amp;$DV46)</f>
        <v>3694.3</v>
      </c>
      <c r="DY45" s="50">
        <f>SUMIFS(EQ:EQ,$EO:$EO,"&gt;="&amp;$DV45,$EO:$EO,"&lt;"&amp;$DV46)</f>
        <v>157.66</v>
      </c>
      <c r="DZ45" s="50">
        <f>SUMIFS(ER:ER,$EO:$EO,"&gt;="&amp;$DV45,$EO:$EO,"&lt;"&amp;$DV46)</f>
        <v>2332.38</v>
      </c>
      <c r="EA45" s="50">
        <f>SUMIFS(ES:ES,$EO:$EO,"&gt;="&amp;$DV45,$EO:$EO,"&lt;"&amp;$DV46)</f>
        <v>0</v>
      </c>
      <c r="EB45" s="50">
        <f>SUMIFS(ET:ET,$EO:$EO,"&gt;="&amp;$DV45,$EO:$EO,"&lt;"&amp;$DV46)</f>
        <v>0.02</v>
      </c>
      <c r="EC45" s="50">
        <f>SUMIFS(EU:EU,$EO:$EO,"&gt;="&amp;$DV45,$EO:$EO,"&lt;"&amp;$DV46)</f>
        <v>1314.27</v>
      </c>
      <c r="ED45" s="50">
        <f>SUMIFS(EV:EV,$EO:$EO,"&gt;="&amp;$DV45,$EO:$EO,"&lt;"&amp;$DV46)</f>
        <v>931.88</v>
      </c>
      <c r="EE45" s="50">
        <f>SUMIFS(EX:EX,$EO:$EO,"&gt;="&amp;$DV45,$EO:$EO,"&lt;"&amp;$DV46)</f>
        <v>3779.76</v>
      </c>
      <c r="EF45" s="50">
        <f>SUMIFS(EY:EY,$EO:$EO,"&gt;="&amp;$DV45,$EO:$EO,"&lt;"&amp;$DV46)</f>
        <v>1268.75</v>
      </c>
      <c r="EG45" s="109">
        <f>DY45+DZ45</f>
        <v>2490.04</v>
      </c>
      <c r="EH45" s="2">
        <f>EC45+ED45</f>
        <v>2246.15</v>
      </c>
      <c r="EJ45" s="64">
        <f t="shared" si="12"/>
        <v>37</v>
      </c>
      <c r="EK45" s="57">
        <f t="shared" si="13"/>
        <v>37.5</v>
      </c>
      <c r="EL45" s="2">
        <f t="shared" si="18"/>
        <v>6914.9</v>
      </c>
      <c r="EM45" s="2">
        <f t="shared" si="15"/>
        <v>4453.32</v>
      </c>
      <c r="EO45" s="33">
        <v>37</v>
      </c>
      <c r="EP45" s="33">
        <v>13782.06</v>
      </c>
      <c r="EQ45" s="33">
        <v>633.87</v>
      </c>
      <c r="ER45" s="33">
        <v>6281.03</v>
      </c>
      <c r="ES45" s="33">
        <v>2.46</v>
      </c>
      <c r="ET45" s="33">
        <v>254.06</v>
      </c>
      <c r="EU45" s="33">
        <v>2303.08</v>
      </c>
      <c r="EV45" s="33">
        <v>2150.2399999999998</v>
      </c>
      <c r="EW45" s="33">
        <v>4317.8900000000003</v>
      </c>
      <c r="EX45" s="33">
        <v>3744.4</v>
      </c>
      <c r="EY45" s="33">
        <v>954.33</v>
      </c>
    </row>
    <row r="46" spans="93:155" x14ac:dyDescent="0.45">
      <c r="CO46" s="65">
        <f t="shared" si="8"/>
        <v>76</v>
      </c>
      <c r="CP46" s="117">
        <f>VLOOKUP($CO46,  $DI$7:$DT$108, CP$5, FALSE)</f>
        <v>2.2176916739777108E-3</v>
      </c>
      <c r="CQ46" s="140">
        <f>VLOOKUP($CO46,  Obsv_Time!$B$10:$M$111, CQ$5, FALSE)</f>
        <v>2.0776000000000002E-3</v>
      </c>
      <c r="CR46" s="117">
        <f>VLOOKUP($CO46,  $DI$7:$DT$108, CR$5, FALSE)</f>
        <v>1.4098774398372835E-4</v>
      </c>
      <c r="CS46" s="140">
        <f>VLOOKUP($CO46,  Obsv_Time!$B$10:$M$111, CS$5, FALSE)</f>
        <v>2.02E-5</v>
      </c>
      <c r="CT46" s="117">
        <f>VLOOKUP($CO46,  $DI$7:$DT$108, CT$5, FALSE)</f>
        <v>5.7010117227763307E-4</v>
      </c>
      <c r="CU46" s="140">
        <f>VLOOKUP($CO46,  Obsv_Time!$B$10:$M$111, CU$5, FALSE)</f>
        <v>1.4420000000000001E-4</v>
      </c>
      <c r="CV46" s="117">
        <f>VLOOKUP($CO46,  $DI$7:$DT$108, CV$5, FALSE)</f>
        <v>0</v>
      </c>
      <c r="CW46" s="140">
        <f>VLOOKUP($CO46,  Obsv_Time!$B$10:$M$111, CW$5, FALSE)</f>
        <v>0</v>
      </c>
      <c r="CX46" s="117">
        <f>VLOOKUP($CO46,  $DI$7:$DT$108, CX$5, FALSE)</f>
        <v>0</v>
      </c>
      <c r="CY46" s="140">
        <f>VLOOKUP($CO46,  Obsv_Time!$B$10:$M$111, CY$5, FALSE)</f>
        <v>0</v>
      </c>
      <c r="CZ46" s="117">
        <f>VLOOKUP($CO46,  $DI$7:$DT$108, CZ$5, FALSE)</f>
        <v>1.4933217791603267E-3</v>
      </c>
      <c r="DA46" s="140">
        <f>VLOOKUP($CO46,  Obsv_Time!$B$10:$M$111, DA$5, FALSE)</f>
        <v>5.6610000000000005E-4</v>
      </c>
      <c r="DB46" s="117">
        <f>VLOOKUP($CO46,  $DI$7:$DT$108, DB$5, FALSE)</f>
        <v>4.7292810616883849E-4</v>
      </c>
      <c r="DC46" s="140">
        <f>VLOOKUP($CO46,  Obsv_Time!$B$10:$M$111, DC$5, FALSE)</f>
        <v>2.587E-4</v>
      </c>
      <c r="DD46" s="117">
        <f>VLOOKUP($CO46,  $DI$7:$DT$108, DD$5, FALSE)</f>
        <v>6.7350292634945925E-3</v>
      </c>
      <c r="DE46" s="140">
        <f>VLOOKUP($CO46,  Obsv_Time!$B$10:$M$111, DE$5, FALSE)</f>
        <v>1.3216E-3</v>
      </c>
      <c r="DF46" s="117">
        <f>VLOOKUP($CO46,  $DI$7:$DT$108, DF$5, FALSE)</f>
        <v>6.0085278631244804E-3</v>
      </c>
      <c r="DG46" s="140">
        <f>VLOOKUP($CO46,  Obsv_Time!$B$10:$M$111, DG$5, FALSE)</f>
        <v>5.2944999999999997E-3</v>
      </c>
      <c r="DI46" s="64">
        <f t="shared" si="9"/>
        <v>76</v>
      </c>
      <c r="DJ46" s="113">
        <f t="shared" si="17"/>
        <v>2.2176916739777108E-3</v>
      </c>
      <c r="DK46" s="113">
        <f t="shared" si="17"/>
        <v>1.4098774398372835E-4</v>
      </c>
      <c r="DL46" s="113">
        <f t="shared" si="17"/>
        <v>5.7010117227763307E-4</v>
      </c>
      <c r="DM46" s="113">
        <f t="shared" si="17"/>
        <v>0</v>
      </c>
      <c r="DN46" s="113">
        <f t="shared" si="17"/>
        <v>0</v>
      </c>
      <c r="DO46" s="113">
        <f>EC46/EC$4</f>
        <v>1.4933217791603267E-3</v>
      </c>
      <c r="DP46" s="113">
        <f>ED46/ED$4</f>
        <v>4.7292810616883849E-4</v>
      </c>
      <c r="DQ46" s="113">
        <f>EE46/EE$4</f>
        <v>6.7350292634945925E-3</v>
      </c>
      <c r="DR46" s="113">
        <f>EF46/EF$4</f>
        <v>6.0085278631244804E-3</v>
      </c>
      <c r="DS46" s="116">
        <f>EG46/EG$4</f>
        <v>4.8698010189873422E-4</v>
      </c>
      <c r="DT46" s="113">
        <f>EH46/EH$4</f>
        <v>8.1225353511249921E-4</v>
      </c>
      <c r="DV46" s="62">
        <f>Obsv_Time!B49</f>
        <v>76</v>
      </c>
      <c r="DW46" s="57">
        <f t="shared" si="11"/>
        <v>77</v>
      </c>
      <c r="DX46" s="50">
        <f>SUMIFS(EP:EP,$EO:$EO,"&gt;="&amp;$DV46,$EO:$EO,"&lt;"&amp;$DV47)</f>
        <v>3589.1800000000003</v>
      </c>
      <c r="DY46" s="50">
        <f>SUMIFS(EQ:EQ,$EO:$EO,"&gt;="&amp;$DV46,$EO:$EO,"&lt;"&amp;$DV47)</f>
        <v>121.69</v>
      </c>
      <c r="DZ46" s="50">
        <f>SUMIFS(ER:ER,$EO:$EO,"&gt;="&amp;$DV46,$EO:$EO,"&lt;"&amp;$DV47)</f>
        <v>2048.2399999999998</v>
      </c>
      <c r="EA46" s="50">
        <f>SUMIFS(ES:ES,$EO:$EO,"&gt;="&amp;$DV46,$EO:$EO,"&lt;"&amp;$DV47)</f>
        <v>0</v>
      </c>
      <c r="EB46" s="50">
        <f>SUMIFS(ET:ET,$EO:$EO,"&gt;="&amp;$DV46,$EO:$EO,"&lt;"&amp;$DV47)</f>
        <v>0</v>
      </c>
      <c r="EC46" s="50">
        <f>SUMIFS(EU:EU,$EO:$EO,"&gt;="&amp;$DV46,$EO:$EO,"&lt;"&amp;$DV47)</f>
        <v>1131.4299999999998</v>
      </c>
      <c r="ED46" s="50">
        <f>SUMIFS(EV:EV,$EO:$EO,"&gt;="&amp;$DV46,$EO:$EO,"&lt;"&amp;$DV47)</f>
        <v>719.19</v>
      </c>
      <c r="EE46" s="50">
        <f>SUMIFS(EX:EX,$EO:$EO,"&gt;="&amp;$DV46,$EO:$EO,"&lt;"&amp;$DV47)</f>
        <v>3840.43</v>
      </c>
      <c r="EF46" s="50">
        <f>SUMIFS(EY:EY,$EO:$EO,"&gt;="&amp;$DV46,$EO:$EO,"&lt;"&amp;$DV47)</f>
        <v>1257.33</v>
      </c>
      <c r="EG46" s="109">
        <f>DY46+DZ46</f>
        <v>2169.9299999999998</v>
      </c>
      <c r="EH46" s="2">
        <f>EC46+ED46</f>
        <v>1850.62</v>
      </c>
      <c r="EJ46" s="64">
        <f t="shared" si="12"/>
        <v>38</v>
      </c>
      <c r="EK46" s="57">
        <f t="shared" si="13"/>
        <v>38.5</v>
      </c>
      <c r="EL46" s="2">
        <f t="shared" si="18"/>
        <v>6112.39</v>
      </c>
      <c r="EM46" s="2">
        <f t="shared" si="15"/>
        <v>4092.59</v>
      </c>
      <c r="EO46" s="33">
        <v>38</v>
      </c>
      <c r="EP46" s="33">
        <v>12754.25</v>
      </c>
      <c r="EQ46" s="33">
        <v>581.14</v>
      </c>
      <c r="ER46" s="33">
        <v>5531.25</v>
      </c>
      <c r="ES46" s="33">
        <v>2.74</v>
      </c>
      <c r="ET46" s="33">
        <v>230.94</v>
      </c>
      <c r="EU46" s="33">
        <v>2117.6999999999998</v>
      </c>
      <c r="EV46" s="33">
        <v>1974.89</v>
      </c>
      <c r="EW46" s="33">
        <v>3809.04</v>
      </c>
      <c r="EX46" s="33">
        <v>3367.91</v>
      </c>
      <c r="EY46" s="33">
        <v>927.48</v>
      </c>
    </row>
    <row r="47" spans="93:155" x14ac:dyDescent="0.45">
      <c r="CO47" s="65">
        <f t="shared" si="8"/>
        <v>78</v>
      </c>
      <c r="CP47" s="117">
        <f>VLOOKUP($CO47,  $DI$7:$DT$108, CP$5, FALSE)</f>
        <v>2.1757312703256713E-3</v>
      </c>
      <c r="CQ47" s="140">
        <f>VLOOKUP($CO47,  Obsv_Time!$B$10:$M$111, CQ$5, FALSE)</f>
        <v>1.8005E-3</v>
      </c>
      <c r="CR47" s="117">
        <f>VLOOKUP($CO47,  $DI$7:$DT$108, CR$5, FALSE)</f>
        <v>1.0866332901827497E-4</v>
      </c>
      <c r="CS47" s="140">
        <f>VLOOKUP($CO47,  Obsv_Time!$B$10:$M$111, CS$5, FALSE)</f>
        <v>1.73E-5</v>
      </c>
      <c r="CT47" s="117">
        <f>VLOOKUP($CO47,  $DI$7:$DT$108, CT$5, FALSE)</f>
        <v>5.0421321505506088E-4</v>
      </c>
      <c r="CU47" s="140">
        <f>VLOOKUP($CO47,  Obsv_Time!$B$10:$M$111, CU$5, FALSE)</f>
        <v>1.064E-4</v>
      </c>
      <c r="CV47" s="117">
        <f>VLOOKUP($CO47,  $DI$7:$DT$108, CV$5, FALSE)</f>
        <v>0</v>
      </c>
      <c r="CW47" s="140">
        <f>VLOOKUP($CO47,  Obsv_Time!$B$10:$M$111, CW$5, FALSE)</f>
        <v>0</v>
      </c>
      <c r="CX47" s="117">
        <f>VLOOKUP($CO47,  $DI$7:$DT$108, CX$5, FALSE)</f>
        <v>0</v>
      </c>
      <c r="CY47" s="140">
        <f>VLOOKUP($CO47,  Obsv_Time!$B$10:$M$111, CY$5, FALSE)</f>
        <v>0</v>
      </c>
      <c r="CZ47" s="117">
        <f>VLOOKUP($CO47,  $DI$7:$DT$108, CZ$5, FALSE)</f>
        <v>1.2476442595851845E-3</v>
      </c>
      <c r="DA47" s="140">
        <f>VLOOKUP($CO47,  Obsv_Time!$B$10:$M$111, DA$5, FALSE)</f>
        <v>5.0799999999999999E-4</v>
      </c>
      <c r="DB47" s="117">
        <f>VLOOKUP($CO47,  $DI$7:$DT$108, DB$5, FALSE)</f>
        <v>3.7591468342507297E-4</v>
      </c>
      <c r="DC47" s="140">
        <f>VLOOKUP($CO47,  Obsv_Time!$B$10:$M$111, DC$5, FALSE)</f>
        <v>2.2039999999999999E-4</v>
      </c>
      <c r="DD47" s="117">
        <f>VLOOKUP($CO47,  $DI$7:$DT$108, DD$5, FALSE)</f>
        <v>6.6559541418308808E-3</v>
      </c>
      <c r="DE47" s="140">
        <f>VLOOKUP($CO47,  Obsv_Time!$B$10:$M$111, DE$5, FALSE)</f>
        <v>1.0903E-3</v>
      </c>
      <c r="DF47" s="117">
        <f>VLOOKUP($CO47,  $DI$7:$DT$108, DF$5, FALSE)</f>
        <v>6.3765909937408237E-3</v>
      </c>
      <c r="DG47" s="140">
        <f>VLOOKUP($CO47,  Obsv_Time!$B$10:$M$111, DG$5, FALSE)</f>
        <v>4.9871999999999998E-3</v>
      </c>
      <c r="DI47" s="64">
        <f t="shared" si="9"/>
        <v>78</v>
      </c>
      <c r="DJ47" s="113">
        <f t="shared" si="17"/>
        <v>2.1757312703256713E-3</v>
      </c>
      <c r="DK47" s="113">
        <f t="shared" si="17"/>
        <v>1.0866332901827497E-4</v>
      </c>
      <c r="DL47" s="113">
        <f t="shared" si="17"/>
        <v>5.0421321505506088E-4</v>
      </c>
      <c r="DM47" s="113">
        <f t="shared" si="17"/>
        <v>0</v>
      </c>
      <c r="DN47" s="113">
        <f t="shared" si="17"/>
        <v>0</v>
      </c>
      <c r="DO47" s="113">
        <f>EC47/EC$4</f>
        <v>1.2476442595851845E-3</v>
      </c>
      <c r="DP47" s="113">
        <f>ED47/ED$4</f>
        <v>3.7591468342507297E-4</v>
      </c>
      <c r="DQ47" s="113">
        <f>EE47/EE$4</f>
        <v>6.6559541418308808E-3</v>
      </c>
      <c r="DR47" s="113">
        <f>EF47/EF$4</f>
        <v>6.3765909937408237E-3</v>
      </c>
      <c r="DS47" s="116">
        <f>EG47/EG$4</f>
        <v>4.2759354354687812E-4</v>
      </c>
      <c r="DT47" s="113">
        <f>EH47/EH$4</f>
        <v>6.6580281207860386E-4</v>
      </c>
      <c r="DV47" s="62">
        <f>Obsv_Time!B50</f>
        <v>78</v>
      </c>
      <c r="DW47" s="57">
        <f t="shared" si="11"/>
        <v>79</v>
      </c>
      <c r="DX47" s="50">
        <f>SUMIFS(EP:EP,$EO:$EO,"&gt;="&amp;$DV47,$EO:$EO,"&lt;"&amp;$DV48)</f>
        <v>3521.27</v>
      </c>
      <c r="DY47" s="50">
        <f>SUMIFS(EQ:EQ,$EO:$EO,"&gt;="&amp;$DV47,$EO:$EO,"&lt;"&amp;$DV48)</f>
        <v>93.789999999999992</v>
      </c>
      <c r="DZ47" s="50">
        <f>SUMIFS(ER:ER,$EO:$EO,"&gt;="&amp;$DV47,$EO:$EO,"&lt;"&amp;$DV48)</f>
        <v>1811.52</v>
      </c>
      <c r="EA47" s="50">
        <f>SUMIFS(ES:ES,$EO:$EO,"&gt;="&amp;$DV47,$EO:$EO,"&lt;"&amp;$DV48)</f>
        <v>0</v>
      </c>
      <c r="EB47" s="50">
        <f>SUMIFS(ET:ET,$EO:$EO,"&gt;="&amp;$DV47,$EO:$EO,"&lt;"&amp;$DV48)</f>
        <v>0</v>
      </c>
      <c r="EC47" s="50">
        <f>SUMIFS(EU:EU,$EO:$EO,"&gt;="&amp;$DV47,$EO:$EO,"&lt;"&amp;$DV48)</f>
        <v>945.29</v>
      </c>
      <c r="ED47" s="50">
        <f>SUMIFS(EV:EV,$EO:$EO,"&gt;="&amp;$DV47,$EO:$EO,"&lt;"&amp;$DV48)</f>
        <v>571.66000000000008</v>
      </c>
      <c r="EE47" s="50">
        <f>SUMIFS(EX:EX,$EO:$EO,"&gt;="&amp;$DV47,$EO:$EO,"&lt;"&amp;$DV48)</f>
        <v>3795.34</v>
      </c>
      <c r="EF47" s="50">
        <f>SUMIFS(EY:EY,$EO:$EO,"&gt;="&amp;$DV47,$EO:$EO,"&lt;"&amp;$DV48)</f>
        <v>1334.35</v>
      </c>
      <c r="EG47" s="109">
        <f>DY47+DZ47</f>
        <v>1905.31</v>
      </c>
      <c r="EH47" s="2">
        <f>EC47+ED47</f>
        <v>1516.95</v>
      </c>
      <c r="EJ47" s="64">
        <f t="shared" si="12"/>
        <v>39</v>
      </c>
      <c r="EK47" s="57">
        <f t="shared" si="13"/>
        <v>39.5</v>
      </c>
      <c r="EL47" s="2">
        <f t="shared" si="18"/>
        <v>5409.7</v>
      </c>
      <c r="EM47" s="2">
        <f t="shared" si="15"/>
        <v>3937.37</v>
      </c>
      <c r="EO47" s="33">
        <v>39</v>
      </c>
      <c r="EP47" s="33">
        <v>11549.62</v>
      </c>
      <c r="EQ47" s="33">
        <v>496.66</v>
      </c>
      <c r="ER47" s="33">
        <v>4913.04</v>
      </c>
      <c r="ES47" s="33">
        <v>2.5499999999999998</v>
      </c>
      <c r="ET47" s="33">
        <v>178.93</v>
      </c>
      <c r="EU47" s="33">
        <v>2066.0100000000002</v>
      </c>
      <c r="EV47" s="33">
        <v>1871.36</v>
      </c>
      <c r="EW47" s="33">
        <v>3462.09</v>
      </c>
      <c r="EX47" s="33">
        <v>3047.19</v>
      </c>
      <c r="EY47" s="33">
        <v>860.97</v>
      </c>
    </row>
    <row r="48" spans="93:155" x14ac:dyDescent="0.45">
      <c r="CO48" s="65">
        <f t="shared" si="8"/>
        <v>80</v>
      </c>
      <c r="CP48" s="117">
        <f>VLOOKUP($CO48,  $DI$7:$DT$108, CP$5, FALSE)</f>
        <v>2.1734327472571163E-3</v>
      </c>
      <c r="CQ48" s="140">
        <f>VLOOKUP($CO48,  Obsv_Time!$B$10:$M$111, CQ$5, FALSE)</f>
        <v>1.5236E-3</v>
      </c>
      <c r="CR48" s="117">
        <f>VLOOKUP($CO48,  $DI$7:$DT$108, CR$5, FALSE)</f>
        <v>6.8170916722841456E-5</v>
      </c>
      <c r="CS48" s="140">
        <f>VLOOKUP($CO48,  Obsv_Time!$B$10:$M$111, CS$5, FALSE)</f>
        <v>1.45E-5</v>
      </c>
      <c r="CT48" s="117">
        <f>VLOOKUP($CO48,  $DI$7:$DT$108, CT$5, FALSE)</f>
        <v>4.1847147281776211E-4</v>
      </c>
      <c r="CU48" s="140">
        <f>VLOOKUP($CO48,  Obsv_Time!$B$10:$M$111, CU$5, FALSE)</f>
        <v>6.8499999999999998E-5</v>
      </c>
      <c r="CV48" s="117">
        <f>VLOOKUP($CO48,  $DI$7:$DT$108, CV$5, FALSE)</f>
        <v>0</v>
      </c>
      <c r="CW48" s="140">
        <f>VLOOKUP($CO48,  Obsv_Time!$B$10:$M$111, CW$5, FALSE)</f>
        <v>0</v>
      </c>
      <c r="CX48" s="117">
        <f>VLOOKUP($CO48,  $DI$7:$DT$108, CX$5, FALSE)</f>
        <v>0</v>
      </c>
      <c r="CY48" s="140">
        <f>VLOOKUP($CO48,  Obsv_Time!$B$10:$M$111, CY$5, FALSE)</f>
        <v>0</v>
      </c>
      <c r="CZ48" s="117">
        <f>VLOOKUP($CO48,  $DI$7:$DT$108, CZ$5, FALSE)</f>
        <v>1.057704150838764E-3</v>
      </c>
      <c r="DA48" s="140">
        <f>VLOOKUP($CO48,  Obsv_Time!$B$10:$M$111, DA$5, FALSE)</f>
        <v>4.4999999999999999E-4</v>
      </c>
      <c r="DB48" s="117">
        <f>VLOOKUP($CO48,  $DI$7:$DT$108, DB$5, FALSE)</f>
        <v>3.176461320163759E-4</v>
      </c>
      <c r="DC48" s="140">
        <f>VLOOKUP($CO48,  Obsv_Time!$B$10:$M$111, DC$5, FALSE)</f>
        <v>1.8210000000000001E-4</v>
      </c>
      <c r="DD48" s="117">
        <f>VLOOKUP($CO48,  $DI$7:$DT$108, DD$5, FALSE)</f>
        <v>6.5682682672869551E-3</v>
      </c>
      <c r="DE48" s="140">
        <f>VLOOKUP($CO48,  Obsv_Time!$B$10:$M$111, DE$5, FALSE)</f>
        <v>9.257E-4</v>
      </c>
      <c r="DF48" s="117">
        <f>VLOOKUP($CO48,  $DI$7:$DT$108, DF$5, FALSE)</f>
        <v>6.7403532048874891E-3</v>
      </c>
      <c r="DG48" s="140">
        <f>VLOOKUP($CO48,  Obsv_Time!$B$10:$M$111, DG$5, FALSE)</f>
        <v>4.6798999999999999E-3</v>
      </c>
      <c r="DI48" s="64">
        <f t="shared" si="9"/>
        <v>80</v>
      </c>
      <c r="DJ48" s="113">
        <f t="shared" si="17"/>
        <v>2.1734327472571163E-3</v>
      </c>
      <c r="DK48" s="113">
        <f t="shared" si="17"/>
        <v>6.8170916722841456E-5</v>
      </c>
      <c r="DL48" s="113">
        <f t="shared" si="17"/>
        <v>4.1847147281776211E-4</v>
      </c>
      <c r="DM48" s="113">
        <f t="shared" si="17"/>
        <v>0</v>
      </c>
      <c r="DN48" s="113">
        <f t="shared" si="17"/>
        <v>0</v>
      </c>
      <c r="DO48" s="113">
        <f>EC48/EC$4</f>
        <v>1.057704150838764E-3</v>
      </c>
      <c r="DP48" s="113">
        <f>ED48/ED$4</f>
        <v>3.176461320163759E-4</v>
      </c>
      <c r="DQ48" s="113">
        <f>EE48/EE$4</f>
        <v>6.5682682672869551E-3</v>
      </c>
      <c r="DR48" s="113">
        <f>EF48/EF$4</f>
        <v>6.7403532048874891E-3</v>
      </c>
      <c r="DS48" s="116">
        <f>EG48/EG$4</f>
        <v>3.5061678625458492E-4</v>
      </c>
      <c r="DT48" s="113">
        <f>EH48/EH$4</f>
        <v>5.6374772136070464E-4</v>
      </c>
      <c r="DV48" s="62">
        <f>Obsv_Time!B51</f>
        <v>80</v>
      </c>
      <c r="DW48" s="57">
        <f t="shared" si="11"/>
        <v>81</v>
      </c>
      <c r="DX48" s="50">
        <f>SUMIFS(EP:EP,$EO:$EO,"&gt;="&amp;$DV48,$EO:$EO,"&lt;"&amp;$DV49)</f>
        <v>3517.55</v>
      </c>
      <c r="DY48" s="50">
        <f>SUMIFS(EQ:EQ,$EO:$EO,"&gt;="&amp;$DV48,$EO:$EO,"&lt;"&amp;$DV49)</f>
        <v>58.84</v>
      </c>
      <c r="DZ48" s="50">
        <f>SUMIFS(ER:ER,$EO:$EO,"&gt;="&amp;$DV48,$EO:$EO,"&lt;"&amp;$DV49)</f>
        <v>1503.47</v>
      </c>
      <c r="EA48" s="50">
        <f>SUMIFS(ES:ES,$EO:$EO,"&gt;="&amp;$DV48,$EO:$EO,"&lt;"&amp;$DV49)</f>
        <v>0</v>
      </c>
      <c r="EB48" s="50">
        <f>SUMIFS(ET:ET,$EO:$EO,"&gt;="&amp;$DV48,$EO:$EO,"&lt;"&amp;$DV49)</f>
        <v>0</v>
      </c>
      <c r="EC48" s="50">
        <f>SUMIFS(EU:EU,$EO:$EO,"&gt;="&amp;$DV48,$EO:$EO,"&lt;"&amp;$DV49)</f>
        <v>801.38</v>
      </c>
      <c r="ED48" s="50">
        <f>SUMIFS(EV:EV,$EO:$EO,"&gt;="&amp;$DV48,$EO:$EO,"&lt;"&amp;$DV49)</f>
        <v>483.04999999999995</v>
      </c>
      <c r="EE48" s="50">
        <f>SUMIFS(EX:EX,$EO:$EO,"&gt;="&amp;$DV48,$EO:$EO,"&lt;"&amp;$DV49)</f>
        <v>3745.34</v>
      </c>
      <c r="EF48" s="50">
        <f>SUMIFS(EY:EY,$EO:$EO,"&gt;="&amp;$DV48,$EO:$EO,"&lt;"&amp;$DV49)</f>
        <v>1410.47</v>
      </c>
      <c r="EG48" s="109">
        <f>DY48+DZ48</f>
        <v>1562.31</v>
      </c>
      <c r="EH48" s="2">
        <f>EC48+ED48</f>
        <v>1284.4299999999998</v>
      </c>
      <c r="EJ48" s="64">
        <f t="shared" si="12"/>
        <v>40</v>
      </c>
      <c r="EK48" s="57">
        <f t="shared" si="13"/>
        <v>40.5</v>
      </c>
      <c r="EL48" s="2">
        <f t="shared" si="18"/>
        <v>4704.29</v>
      </c>
      <c r="EM48" s="2">
        <f t="shared" si="15"/>
        <v>3772.37</v>
      </c>
      <c r="EO48" s="33">
        <v>40</v>
      </c>
      <c r="EP48" s="33">
        <v>10826.59</v>
      </c>
      <c r="EQ48" s="33">
        <v>510.78</v>
      </c>
      <c r="ER48" s="33">
        <v>4193.51</v>
      </c>
      <c r="ES48" s="33">
        <v>1.1200000000000001</v>
      </c>
      <c r="ET48" s="33">
        <v>117.08</v>
      </c>
      <c r="EU48" s="33">
        <v>1989.48</v>
      </c>
      <c r="EV48" s="33">
        <v>1782.89</v>
      </c>
      <c r="EW48" s="33">
        <v>3113.77</v>
      </c>
      <c r="EX48" s="33">
        <v>2843.48</v>
      </c>
      <c r="EY48" s="33">
        <v>785</v>
      </c>
    </row>
    <row r="49" spans="93:155" x14ac:dyDescent="0.45">
      <c r="CO49" s="65">
        <f t="shared" si="8"/>
        <v>82</v>
      </c>
      <c r="CP49" s="117">
        <f>VLOOKUP($CO49,  $DI$7:$DT$108, CP$5, FALSE)</f>
        <v>2.2764646616876502E-3</v>
      </c>
      <c r="CQ49" s="140">
        <f>VLOOKUP($CO49,  Obsv_Time!$B$10:$M$111, CQ$5, FALSE)</f>
        <v>1.2466000000000001E-3</v>
      </c>
      <c r="CR49" s="117">
        <f>VLOOKUP($CO49,  $DI$7:$DT$108, CR$5, FALSE)</f>
        <v>4.9610446194290799E-5</v>
      </c>
      <c r="CS49" s="140">
        <f>VLOOKUP($CO49,  Obsv_Time!$B$10:$M$111, CS$5, FALSE)</f>
        <v>1.1600000000000001E-5</v>
      </c>
      <c r="CT49" s="117">
        <f>VLOOKUP($CO49,  $DI$7:$DT$108, CT$5, FALSE)</f>
        <v>3.9346010142531394E-4</v>
      </c>
      <c r="CU49" s="140">
        <f>VLOOKUP($CO49,  Obsv_Time!$B$10:$M$111, CU$5, FALSE)</f>
        <v>3.0599999999999998E-5</v>
      </c>
      <c r="CV49" s="117">
        <f>VLOOKUP($CO49,  $DI$7:$DT$108, CV$5, FALSE)</f>
        <v>0</v>
      </c>
      <c r="CW49" s="140">
        <f>VLOOKUP($CO49,  Obsv_Time!$B$10:$M$111, CW$5, FALSE)</f>
        <v>0</v>
      </c>
      <c r="CX49" s="117">
        <f>VLOOKUP($CO49,  $DI$7:$DT$108, CX$5, FALSE)</f>
        <v>0</v>
      </c>
      <c r="CY49" s="140">
        <f>VLOOKUP($CO49,  Obsv_Time!$B$10:$M$111, CY$5, FALSE)</f>
        <v>0</v>
      </c>
      <c r="CZ49" s="117">
        <f>VLOOKUP($CO49,  $DI$7:$DT$108, CZ$5, FALSE)</f>
        <v>9.6406054917412272E-4</v>
      </c>
      <c r="DA49" s="140">
        <f>VLOOKUP($CO49,  Obsv_Time!$B$10:$M$111, DA$5, FALSE)</f>
        <v>4.0910000000000002E-4</v>
      </c>
      <c r="DB49" s="117">
        <f>VLOOKUP($CO49,  $DI$7:$DT$108, DB$5, FALSE)</f>
        <v>2.4639686505855725E-4</v>
      </c>
      <c r="DC49" s="140">
        <f>VLOOKUP($CO49,  Obsv_Time!$B$10:$M$111, DC$5, FALSE)</f>
        <v>1.5239999999999999E-4</v>
      </c>
      <c r="DD49" s="117">
        <f>VLOOKUP($CO49,  $DI$7:$DT$108, DD$5, FALSE)</f>
        <v>6.607761985181539E-3</v>
      </c>
      <c r="DE49" s="140">
        <f>VLOOKUP($CO49,  Obsv_Time!$B$10:$M$111, DE$5, FALSE)</f>
        <v>7.9310000000000003E-4</v>
      </c>
      <c r="DF49" s="117">
        <f>VLOOKUP($CO49,  $DI$7:$DT$108, DF$5, FALSE)</f>
        <v>6.984932158729926E-3</v>
      </c>
      <c r="DG49" s="140">
        <f>VLOOKUP($CO49,  Obsv_Time!$B$10:$M$111, DG$5, FALSE)</f>
        <v>4.3725999999999999E-3</v>
      </c>
      <c r="DI49" s="64">
        <f t="shared" si="9"/>
        <v>82</v>
      </c>
      <c r="DJ49" s="113">
        <f t="shared" si="17"/>
        <v>2.2764646616876502E-3</v>
      </c>
      <c r="DK49" s="113">
        <f t="shared" si="17"/>
        <v>4.9610446194290799E-5</v>
      </c>
      <c r="DL49" s="113">
        <f t="shared" si="17"/>
        <v>3.9346010142531394E-4</v>
      </c>
      <c r="DM49" s="113">
        <f t="shared" si="17"/>
        <v>0</v>
      </c>
      <c r="DN49" s="113">
        <f t="shared" si="17"/>
        <v>0</v>
      </c>
      <c r="DO49" s="113">
        <f>EC49/EC$4</f>
        <v>9.6406054917412272E-4</v>
      </c>
      <c r="DP49" s="113">
        <f>ED49/ED$4</f>
        <v>2.4639686505855725E-4</v>
      </c>
      <c r="DQ49" s="113">
        <f>EE49/EE$4</f>
        <v>6.607761985181539E-3</v>
      </c>
      <c r="DR49" s="113">
        <f>EF49/EF$4</f>
        <v>6.984932158729926E-3</v>
      </c>
      <c r="DS49" s="116">
        <f>EG49/EG$4</f>
        <v>3.2685498140878899E-4</v>
      </c>
      <c r="DT49" s="113">
        <f>EH49/EH$4</f>
        <v>4.8505136076497412E-4</v>
      </c>
      <c r="DV49" s="62">
        <f>Obsv_Time!B52</f>
        <v>82</v>
      </c>
      <c r="DW49" s="57">
        <f t="shared" si="11"/>
        <v>83</v>
      </c>
      <c r="DX49" s="50">
        <f>SUMIFS(EP:EP,$EO:$EO,"&gt;="&amp;$DV49,$EO:$EO,"&lt;"&amp;$DV50)</f>
        <v>3684.3</v>
      </c>
      <c r="DY49" s="50">
        <f>SUMIFS(EQ:EQ,$EO:$EO,"&gt;="&amp;$DV49,$EO:$EO,"&lt;"&amp;$DV50)</f>
        <v>42.819999999999993</v>
      </c>
      <c r="DZ49" s="50">
        <f>SUMIFS(ER:ER,$EO:$EO,"&gt;="&amp;$DV49,$EO:$EO,"&lt;"&amp;$DV50)</f>
        <v>1413.6100000000001</v>
      </c>
      <c r="EA49" s="50">
        <f>SUMIFS(ES:ES,$EO:$EO,"&gt;="&amp;$DV49,$EO:$EO,"&lt;"&amp;$DV50)</f>
        <v>0</v>
      </c>
      <c r="EB49" s="50">
        <f>SUMIFS(ET:ET,$EO:$EO,"&gt;="&amp;$DV49,$EO:$EO,"&lt;"&amp;$DV50)</f>
        <v>0</v>
      </c>
      <c r="EC49" s="50">
        <f>SUMIFS(EU:EU,$EO:$EO,"&gt;="&amp;$DV49,$EO:$EO,"&lt;"&amp;$DV50)</f>
        <v>730.43000000000006</v>
      </c>
      <c r="ED49" s="50">
        <f>SUMIFS(EV:EV,$EO:$EO,"&gt;="&amp;$DV49,$EO:$EO,"&lt;"&amp;$DV50)</f>
        <v>374.70000000000005</v>
      </c>
      <c r="EE49" s="50">
        <f>SUMIFS(EX:EX,$EO:$EO,"&gt;="&amp;$DV49,$EO:$EO,"&lt;"&amp;$DV50)</f>
        <v>3767.86</v>
      </c>
      <c r="EF49" s="50">
        <f>SUMIFS(EY:EY,$EO:$EO,"&gt;="&amp;$DV49,$EO:$EO,"&lt;"&amp;$DV50)</f>
        <v>1461.65</v>
      </c>
      <c r="EG49" s="109">
        <f>DY49+DZ49</f>
        <v>1456.43</v>
      </c>
      <c r="EH49" s="2">
        <f>EC49+ED49</f>
        <v>1105.1300000000001</v>
      </c>
      <c r="EJ49" s="64">
        <f t="shared" si="12"/>
        <v>41</v>
      </c>
      <c r="EK49" s="57">
        <f t="shared" si="13"/>
        <v>41.5</v>
      </c>
      <c r="EL49" s="2">
        <f t="shared" si="18"/>
        <v>4019.71</v>
      </c>
      <c r="EM49" s="2">
        <f t="shared" si="15"/>
        <v>3485.4300000000003</v>
      </c>
      <c r="EO49" s="33">
        <v>41</v>
      </c>
      <c r="EP49" s="33">
        <v>9685.09</v>
      </c>
      <c r="EQ49" s="33">
        <v>491.84</v>
      </c>
      <c r="ER49" s="33">
        <v>3527.87</v>
      </c>
      <c r="ES49" s="33">
        <v>0.97</v>
      </c>
      <c r="ET49" s="33">
        <v>112.93</v>
      </c>
      <c r="EU49" s="33">
        <v>1860.55</v>
      </c>
      <c r="EV49" s="33">
        <v>1624.88</v>
      </c>
      <c r="EW49" s="33">
        <v>2796.3</v>
      </c>
      <c r="EX49" s="33">
        <v>2666.24</v>
      </c>
      <c r="EY49" s="33">
        <v>694.15</v>
      </c>
    </row>
    <row r="50" spans="93:155" x14ac:dyDescent="0.45">
      <c r="CO50" s="65">
        <f t="shared" si="8"/>
        <v>84</v>
      </c>
      <c r="CP50" s="117">
        <f>VLOOKUP($CO50,  $DI$7:$DT$108, CP$5, FALSE)</f>
        <v>2.0875470734589502E-3</v>
      </c>
      <c r="CQ50" s="140">
        <f>VLOOKUP($CO50,  Obsv_Time!$B$10:$M$111, CQ$5, FALSE)</f>
        <v>9.6949999999999998E-4</v>
      </c>
      <c r="CR50" s="117">
        <f>VLOOKUP($CO50,  $DI$7:$DT$108, CR$5, FALSE)</f>
        <v>3.0934117547584411E-5</v>
      </c>
      <c r="CS50" s="140">
        <f>VLOOKUP($CO50,  Obsv_Time!$B$10:$M$111, CS$5, FALSE)</f>
        <v>8.6999999999999997E-6</v>
      </c>
      <c r="CT50" s="117">
        <f>VLOOKUP($CO50,  $DI$7:$DT$108, CT$5, FALSE)</f>
        <v>3.3348959085089937E-4</v>
      </c>
      <c r="CU50" s="140">
        <f>VLOOKUP($CO50,  Obsv_Time!$B$10:$M$111, CU$5, FALSE)</f>
        <v>2.2900000000000001E-5</v>
      </c>
      <c r="CV50" s="117">
        <f>VLOOKUP($CO50,  $DI$7:$DT$108, CV$5, FALSE)</f>
        <v>0</v>
      </c>
      <c r="CW50" s="140">
        <f>VLOOKUP($CO50,  Obsv_Time!$B$10:$M$111, CW$5, FALSE)</f>
        <v>0</v>
      </c>
      <c r="CX50" s="117">
        <f>VLOOKUP($CO50,  $DI$7:$DT$108, CX$5, FALSE)</f>
        <v>0</v>
      </c>
      <c r="CY50" s="140">
        <f>VLOOKUP($CO50,  Obsv_Time!$B$10:$M$111, CY$5, FALSE)</f>
        <v>0</v>
      </c>
      <c r="CZ50" s="117">
        <f>VLOOKUP($CO50,  $DI$7:$DT$108, CZ$5, FALSE)</f>
        <v>9.0023243674985118E-4</v>
      </c>
      <c r="DA50" s="140">
        <f>VLOOKUP($CO50,  Obsv_Time!$B$10:$M$111, DA$5, FALSE)</f>
        <v>3.6820000000000001E-4</v>
      </c>
      <c r="DB50" s="117">
        <f>VLOOKUP($CO50,  $DI$7:$DT$108, DB$5, FALSE)</f>
        <v>1.901076426165703E-4</v>
      </c>
      <c r="DC50" s="140">
        <f>VLOOKUP($CO50,  Obsv_Time!$B$10:$M$111, DC$5, FALSE)</f>
        <v>1.228E-4</v>
      </c>
      <c r="DD50" s="117">
        <f>VLOOKUP($CO50,  $DI$7:$DT$108, DD$5, FALSE)</f>
        <v>6.2709430038834111E-3</v>
      </c>
      <c r="DE50" s="140">
        <f>VLOOKUP($CO50,  Obsv_Time!$B$10:$M$111, DE$5, FALSE)</f>
        <v>6.6049999999999995E-4</v>
      </c>
      <c r="DF50" s="117">
        <f>VLOOKUP($CO50,  $DI$7:$DT$108, DF$5, FALSE)</f>
        <v>6.9727940082266087E-3</v>
      </c>
      <c r="DG50" s="140">
        <f>VLOOKUP($CO50,  Obsv_Time!$B$10:$M$111, DG$5, FALSE)</f>
        <v>4.0653E-3</v>
      </c>
      <c r="DI50" s="64">
        <f t="shared" si="9"/>
        <v>84</v>
      </c>
      <c r="DJ50" s="113">
        <f t="shared" si="17"/>
        <v>2.0875470734589502E-3</v>
      </c>
      <c r="DK50" s="113">
        <f t="shared" si="17"/>
        <v>3.0934117547584411E-5</v>
      </c>
      <c r="DL50" s="113">
        <f t="shared" si="17"/>
        <v>3.3348959085089937E-4</v>
      </c>
      <c r="DM50" s="113">
        <f t="shared" si="17"/>
        <v>0</v>
      </c>
      <c r="DN50" s="113">
        <f t="shared" si="17"/>
        <v>0</v>
      </c>
      <c r="DO50" s="113">
        <f>EC50/EC$4</f>
        <v>9.0023243674985118E-4</v>
      </c>
      <c r="DP50" s="113">
        <f>ED50/ED$4</f>
        <v>1.901076426165703E-4</v>
      </c>
      <c r="DQ50" s="113">
        <f>EE50/EE$4</f>
        <v>6.2709430038834111E-3</v>
      </c>
      <c r="DR50" s="113">
        <f>EF50/EF$4</f>
        <v>6.9727940082266087E-3</v>
      </c>
      <c r="DS50" s="116">
        <f>EG50/EG$4</f>
        <v>2.7488332702468036E-4</v>
      </c>
      <c r="DT50" s="113">
        <f>EH50/EH$4</f>
        <v>4.262551283868141E-4</v>
      </c>
      <c r="DV50" s="62">
        <f>Obsv_Time!B53</f>
        <v>84</v>
      </c>
      <c r="DW50" s="57">
        <f t="shared" si="11"/>
        <v>85</v>
      </c>
      <c r="DX50" s="50">
        <f>SUMIFS(EP:EP,$EO:$EO,"&gt;="&amp;$DV50,$EO:$EO,"&lt;"&amp;$DV51)</f>
        <v>3378.55</v>
      </c>
      <c r="DY50" s="50">
        <f>SUMIFS(EQ:EQ,$EO:$EO,"&gt;="&amp;$DV50,$EO:$EO,"&lt;"&amp;$DV51)</f>
        <v>26.7</v>
      </c>
      <c r="DZ50" s="50">
        <f>SUMIFS(ER:ER,$EO:$EO,"&gt;="&amp;$DV50,$EO:$EO,"&lt;"&amp;$DV51)</f>
        <v>1198.1500000000001</v>
      </c>
      <c r="EA50" s="50">
        <f>SUMIFS(ES:ES,$EO:$EO,"&gt;="&amp;$DV50,$EO:$EO,"&lt;"&amp;$DV51)</f>
        <v>0</v>
      </c>
      <c r="EB50" s="50">
        <f>SUMIFS(ET:ET,$EO:$EO,"&gt;="&amp;$DV50,$EO:$EO,"&lt;"&amp;$DV51)</f>
        <v>0</v>
      </c>
      <c r="EC50" s="50">
        <f>SUMIFS(EU:EU,$EO:$EO,"&gt;="&amp;$DV50,$EO:$EO,"&lt;"&amp;$DV51)</f>
        <v>682.06999999999994</v>
      </c>
      <c r="ED50" s="50">
        <f>SUMIFS(EV:EV,$EO:$EO,"&gt;="&amp;$DV50,$EO:$EO,"&lt;"&amp;$DV51)</f>
        <v>289.10000000000002</v>
      </c>
      <c r="EE50" s="50">
        <f>SUMIFS(EX:EX,$EO:$EO,"&gt;="&amp;$DV50,$EO:$EO,"&lt;"&amp;$DV51)</f>
        <v>3575.8</v>
      </c>
      <c r="EF50" s="50">
        <f>SUMIFS(EY:EY,$EO:$EO,"&gt;="&amp;$DV50,$EO:$EO,"&lt;"&amp;$DV51)</f>
        <v>1459.1100000000001</v>
      </c>
      <c r="EG50" s="109">
        <f>DY50+DZ50</f>
        <v>1224.8500000000001</v>
      </c>
      <c r="EH50" s="2">
        <f>EC50+ED50</f>
        <v>971.17</v>
      </c>
      <c r="EJ50" s="64">
        <f t="shared" si="12"/>
        <v>42</v>
      </c>
      <c r="EK50" s="57">
        <f t="shared" si="13"/>
        <v>42.5</v>
      </c>
      <c r="EL50" s="2">
        <f t="shared" si="18"/>
        <v>3646.22</v>
      </c>
      <c r="EM50" s="2">
        <f t="shared" si="15"/>
        <v>3321.7</v>
      </c>
      <c r="EO50" s="33">
        <v>42</v>
      </c>
      <c r="EP50" s="33">
        <v>8664.85</v>
      </c>
      <c r="EQ50" s="33">
        <v>482.37</v>
      </c>
      <c r="ER50" s="33">
        <v>3163.85</v>
      </c>
      <c r="ES50" s="33">
        <v>1.0900000000000001</v>
      </c>
      <c r="ET50" s="33">
        <v>79.86</v>
      </c>
      <c r="EU50" s="33">
        <v>1797.49</v>
      </c>
      <c r="EV50" s="33">
        <v>1524.21</v>
      </c>
      <c r="EW50" s="33">
        <v>2543.23</v>
      </c>
      <c r="EX50" s="33">
        <v>2537.36</v>
      </c>
      <c r="EY50" s="33">
        <v>635.24</v>
      </c>
    </row>
    <row r="51" spans="93:155" x14ac:dyDescent="0.45">
      <c r="CO51" s="65">
        <f t="shared" si="8"/>
        <v>86</v>
      </c>
      <c r="CP51" s="117">
        <f>VLOOKUP($CO51,  $DI$7:$DT$108, CP$5, FALSE)</f>
        <v>1.947306272149815E-3</v>
      </c>
      <c r="CQ51" s="140">
        <f>VLOOKUP($CO51,  Obsv_Time!$B$10:$M$111, CQ$5, FALSE)</f>
        <v>6.9269999999999998E-4</v>
      </c>
      <c r="CR51" s="117">
        <f>VLOOKUP($CO51,  $DI$7:$DT$108, CR$5, FALSE)</f>
        <v>1.5907319622784045E-5</v>
      </c>
      <c r="CS51" s="140">
        <f>VLOOKUP($CO51,  Obsv_Time!$B$10:$M$111, CS$5, FALSE)</f>
        <v>5.8000000000000004E-6</v>
      </c>
      <c r="CT51" s="117">
        <f>VLOOKUP($CO51,  $DI$7:$DT$108, CT$5, FALSE)</f>
        <v>2.8924790953741567E-4</v>
      </c>
      <c r="CU51" s="140">
        <f>VLOOKUP($CO51,  Obsv_Time!$B$10:$M$111, CU$5, FALSE)</f>
        <v>1.52E-5</v>
      </c>
      <c r="CV51" s="117">
        <f>VLOOKUP($CO51,  $DI$7:$DT$108, CV$5, FALSE)</f>
        <v>0</v>
      </c>
      <c r="CW51" s="140">
        <f>VLOOKUP($CO51,  Obsv_Time!$B$10:$M$111, CW$5, FALSE)</f>
        <v>0</v>
      </c>
      <c r="CX51" s="117">
        <f>VLOOKUP($CO51,  $DI$7:$DT$108, CX$5, FALSE)</f>
        <v>0</v>
      </c>
      <c r="CY51" s="140">
        <f>VLOOKUP($CO51,  Obsv_Time!$B$10:$M$111, CY$5, FALSE)</f>
        <v>0</v>
      </c>
      <c r="CZ51" s="117">
        <f>VLOOKUP($CO51,  $DI$7:$DT$108, CZ$5, FALSE)</f>
        <v>8.0893817421083449E-4</v>
      </c>
      <c r="DA51" s="140">
        <f>VLOOKUP($CO51,  Obsv_Time!$B$10:$M$111, DA$5, FALSE)</f>
        <v>3.2719999999999998E-4</v>
      </c>
      <c r="DB51" s="117">
        <f>VLOOKUP($CO51,  $DI$7:$DT$108, DB$5, FALSE)</f>
        <v>1.5152716737508231E-4</v>
      </c>
      <c r="DC51" s="140">
        <f>VLOOKUP($CO51,  Obsv_Time!$B$10:$M$111, DC$5, FALSE)</f>
        <v>9.31E-5</v>
      </c>
      <c r="DD51" s="117">
        <f>VLOOKUP($CO51,  $DI$7:$DT$108, DD$5, FALSE)</f>
        <v>6.1919555680942425E-3</v>
      </c>
      <c r="DE51" s="140">
        <f>VLOOKUP($CO51,  Obsv_Time!$B$10:$M$111, DE$5, FALSE)</f>
        <v>5.4699999999999996E-4</v>
      </c>
      <c r="DF51" s="117">
        <f>VLOOKUP($CO51,  $DI$7:$DT$108, DF$5, FALSE)</f>
        <v>7.092885237418879E-3</v>
      </c>
      <c r="DG51" s="140">
        <f>VLOOKUP($CO51,  Obsv_Time!$B$10:$M$111, DG$5, FALSE)</f>
        <v>3.7580000000000001E-3</v>
      </c>
      <c r="DI51" s="64">
        <f t="shared" si="9"/>
        <v>86</v>
      </c>
      <c r="DJ51" s="113">
        <f t="shared" si="17"/>
        <v>1.947306272149815E-3</v>
      </c>
      <c r="DK51" s="113">
        <f t="shared" si="17"/>
        <v>1.5907319622784045E-5</v>
      </c>
      <c r="DL51" s="113">
        <f t="shared" si="17"/>
        <v>2.8924790953741567E-4</v>
      </c>
      <c r="DM51" s="113">
        <f t="shared" si="17"/>
        <v>0</v>
      </c>
      <c r="DN51" s="113">
        <f t="shared" si="17"/>
        <v>0</v>
      </c>
      <c r="DO51" s="113">
        <f>EC51/EC$4</f>
        <v>8.0893817421083449E-4</v>
      </c>
      <c r="DP51" s="113">
        <f>ED51/ED$4</f>
        <v>1.5152716737508231E-4</v>
      </c>
      <c r="DQ51" s="113">
        <f>EE51/EE$4</f>
        <v>6.1919555680942425E-3</v>
      </c>
      <c r="DR51" s="113">
        <f>EF51/EF$4</f>
        <v>7.092885237418879E-3</v>
      </c>
      <c r="DS51" s="116">
        <f>EG51/EG$4</f>
        <v>2.3630069112470645E-4</v>
      </c>
      <c r="DT51" s="113">
        <f>EH51/EH$4</f>
        <v>3.701450183000422E-4</v>
      </c>
      <c r="DV51" s="62">
        <f>Obsv_Time!B54</f>
        <v>86</v>
      </c>
      <c r="DW51" s="57">
        <f t="shared" si="11"/>
        <v>87</v>
      </c>
      <c r="DX51" s="50">
        <f>SUMIFS(EP:EP,$EO:$EO,"&gt;="&amp;$DV51,$EO:$EO,"&lt;"&amp;$DV52)</f>
        <v>3151.58</v>
      </c>
      <c r="DY51" s="50">
        <f>SUMIFS(EQ:EQ,$EO:$EO,"&gt;="&amp;$DV51,$EO:$EO,"&lt;"&amp;$DV52)</f>
        <v>13.73</v>
      </c>
      <c r="DZ51" s="50">
        <f>SUMIFS(ER:ER,$EO:$EO,"&gt;="&amp;$DV51,$EO:$EO,"&lt;"&amp;$DV52)</f>
        <v>1039.2</v>
      </c>
      <c r="EA51" s="50">
        <f>SUMIFS(ES:ES,$EO:$EO,"&gt;="&amp;$DV51,$EO:$EO,"&lt;"&amp;$DV52)</f>
        <v>0</v>
      </c>
      <c r="EB51" s="50">
        <f>SUMIFS(ET:ET,$EO:$EO,"&gt;="&amp;$DV51,$EO:$EO,"&lt;"&amp;$DV52)</f>
        <v>0</v>
      </c>
      <c r="EC51" s="50">
        <f>SUMIFS(EU:EU,$EO:$EO,"&gt;="&amp;$DV51,$EO:$EO,"&lt;"&amp;$DV52)</f>
        <v>612.90000000000009</v>
      </c>
      <c r="ED51" s="50">
        <f>SUMIFS(EV:EV,$EO:$EO,"&gt;="&amp;$DV51,$EO:$EO,"&lt;"&amp;$DV52)</f>
        <v>230.43</v>
      </c>
      <c r="EE51" s="50">
        <f>SUMIFS(EX:EX,$EO:$EO,"&gt;="&amp;$DV51,$EO:$EO,"&lt;"&amp;$DV52)</f>
        <v>3530.76</v>
      </c>
      <c r="EF51" s="50">
        <f>SUMIFS(EY:EY,$EO:$EO,"&gt;="&amp;$DV51,$EO:$EO,"&lt;"&amp;$DV52)</f>
        <v>1484.24</v>
      </c>
      <c r="EG51" s="109">
        <f>DY51+DZ51</f>
        <v>1052.93</v>
      </c>
      <c r="EH51" s="2">
        <f>EC51+ED51</f>
        <v>843.33000000000015</v>
      </c>
      <c r="EJ51" s="64">
        <f t="shared" si="12"/>
        <v>43</v>
      </c>
      <c r="EK51" s="57">
        <f t="shared" si="13"/>
        <v>43.5</v>
      </c>
      <c r="EL51" s="2">
        <f t="shared" si="18"/>
        <v>3450.68</v>
      </c>
      <c r="EM51" s="2">
        <f t="shared" si="15"/>
        <v>3170.71</v>
      </c>
      <c r="EO51" s="33">
        <v>43</v>
      </c>
      <c r="EP51" s="33">
        <v>8059.42</v>
      </c>
      <c r="EQ51" s="33">
        <v>438.14</v>
      </c>
      <c r="ER51" s="33">
        <v>3012.54</v>
      </c>
      <c r="ES51" s="33">
        <v>0.52</v>
      </c>
      <c r="ET51" s="33">
        <v>71.03</v>
      </c>
      <c r="EU51" s="33">
        <v>1738.8</v>
      </c>
      <c r="EV51" s="33">
        <v>1431.91</v>
      </c>
      <c r="EW51" s="33">
        <v>2348.09</v>
      </c>
      <c r="EX51" s="33">
        <v>2332.59</v>
      </c>
      <c r="EY51" s="33">
        <v>604.6</v>
      </c>
    </row>
    <row r="52" spans="93:155" x14ac:dyDescent="0.45">
      <c r="CO52" s="65">
        <f t="shared" si="8"/>
        <v>88</v>
      </c>
      <c r="CP52" s="117">
        <f>VLOOKUP($CO52,  $DI$7:$DT$108, CP$5, FALSE)</f>
        <v>1.8655913055324951E-3</v>
      </c>
      <c r="CQ52" s="140">
        <f>VLOOKUP($CO52,  Obsv_Time!$B$10:$M$111, CQ$5, FALSE)</f>
        <v>4.1560000000000002E-4</v>
      </c>
      <c r="CR52" s="117">
        <f>VLOOKUP($CO52,  $DI$7:$DT$108, CR$5, FALSE)</f>
        <v>6.6039127348775713E-6</v>
      </c>
      <c r="CS52" s="140">
        <f>VLOOKUP($CO52,  Obsv_Time!$B$10:$M$111, CS$5, FALSE)</f>
        <v>2.9000000000000002E-6</v>
      </c>
      <c r="CT52" s="117">
        <f>VLOOKUP($CO52,  $DI$7:$DT$108, CT$5, FALSE)</f>
        <v>2.6264444995929197E-4</v>
      </c>
      <c r="CU52" s="140">
        <f>VLOOKUP($CO52,  Obsv_Time!$B$10:$M$111, CU$5, FALSE)</f>
        <v>7.5000000000000002E-6</v>
      </c>
      <c r="CV52" s="117">
        <f>VLOOKUP($CO52,  $DI$7:$DT$108, CV$5, FALSE)</f>
        <v>0</v>
      </c>
      <c r="CW52" s="140">
        <f>VLOOKUP($CO52,  Obsv_Time!$B$10:$M$111, CW$5, FALSE)</f>
        <v>0</v>
      </c>
      <c r="CX52" s="117">
        <f>VLOOKUP($CO52,  $DI$7:$DT$108, CX$5, FALSE)</f>
        <v>0</v>
      </c>
      <c r="CY52" s="140">
        <f>VLOOKUP($CO52,  Obsv_Time!$B$10:$M$111, CY$5, FALSE)</f>
        <v>0</v>
      </c>
      <c r="CZ52" s="117">
        <f>VLOOKUP($CO52,  $DI$7:$DT$108, CZ$5, FALSE)</f>
        <v>7.422063842155664E-4</v>
      </c>
      <c r="DA52" s="140">
        <f>VLOOKUP($CO52,  Obsv_Time!$B$10:$M$111, DA$5, FALSE)</f>
        <v>2.8630000000000002E-4</v>
      </c>
      <c r="DB52" s="117">
        <f>VLOOKUP($CO52,  $DI$7:$DT$108, DB$5, FALSE)</f>
        <v>1.1234171450921781E-4</v>
      </c>
      <c r="DC52" s="140">
        <f>VLOOKUP($CO52,  Obsv_Time!$B$10:$M$111, DC$5, FALSE)</f>
        <v>6.3499999999999999E-5</v>
      </c>
      <c r="DD52" s="117">
        <f>VLOOKUP($CO52,  $DI$7:$DT$108, DD$5, FALSE)</f>
        <v>5.8638700999006886E-3</v>
      </c>
      <c r="DE52" s="140">
        <f>VLOOKUP($CO52,  Obsv_Time!$B$10:$M$111, DE$5, FALSE)</f>
        <v>4.5459999999999999E-4</v>
      </c>
      <c r="DF52" s="117">
        <f>VLOOKUP($CO52,  $DI$7:$DT$108, DF$5, FALSE)</f>
        <v>7.2164649901810011E-3</v>
      </c>
      <c r="DG52" s="140">
        <f>VLOOKUP($CO52,  Obsv_Time!$B$10:$M$111, DG$5, FALSE)</f>
        <v>3.4507000000000001E-3</v>
      </c>
      <c r="DI52" s="64">
        <f t="shared" si="9"/>
        <v>88</v>
      </c>
      <c r="DJ52" s="113">
        <f t="shared" si="17"/>
        <v>1.8655913055324951E-3</v>
      </c>
      <c r="DK52" s="113">
        <f t="shared" si="17"/>
        <v>6.6039127348775713E-6</v>
      </c>
      <c r="DL52" s="113">
        <f t="shared" si="17"/>
        <v>2.6264444995929197E-4</v>
      </c>
      <c r="DM52" s="113">
        <f t="shared" si="17"/>
        <v>0</v>
      </c>
      <c r="DN52" s="113">
        <f t="shared" si="17"/>
        <v>0</v>
      </c>
      <c r="DO52" s="113">
        <f>EC52/EC$4</f>
        <v>7.422063842155664E-4</v>
      </c>
      <c r="DP52" s="113">
        <f>ED52/ED$4</f>
        <v>1.1234171450921781E-4</v>
      </c>
      <c r="DQ52" s="113">
        <f>EE52/EE$4</f>
        <v>5.8638700999006886E-3</v>
      </c>
      <c r="DR52" s="113">
        <f>EF52/EF$4</f>
        <v>7.2164649901810011E-3</v>
      </c>
      <c r="DS52" s="116">
        <f>EG52/EG$4</f>
        <v>2.1304832429364375E-4</v>
      </c>
      <c r="DT52" s="113">
        <f>EH52/EH$4</f>
        <v>3.2179920614376926E-4</v>
      </c>
      <c r="DV52" s="62">
        <f>Obsv_Time!B55</f>
        <v>88</v>
      </c>
      <c r="DW52" s="57">
        <f t="shared" si="11"/>
        <v>89</v>
      </c>
      <c r="DX52" s="50">
        <f>SUMIFS(EP:EP,$EO:$EO,"&gt;="&amp;$DV52,$EO:$EO,"&lt;"&amp;$DV53)</f>
        <v>3019.33</v>
      </c>
      <c r="DY52" s="50">
        <f>SUMIFS(EQ:EQ,$EO:$EO,"&gt;="&amp;$DV52,$EO:$EO,"&lt;"&amp;$DV53)</f>
        <v>5.7</v>
      </c>
      <c r="DZ52" s="50">
        <f>SUMIFS(ER:ER,$EO:$EO,"&gt;="&amp;$DV52,$EO:$EO,"&lt;"&amp;$DV53)</f>
        <v>943.62</v>
      </c>
      <c r="EA52" s="50">
        <f>SUMIFS(ES:ES,$EO:$EO,"&gt;="&amp;$DV52,$EO:$EO,"&lt;"&amp;$DV53)</f>
        <v>0</v>
      </c>
      <c r="EB52" s="50">
        <f>SUMIFS(ET:ET,$EO:$EO,"&gt;="&amp;$DV52,$EO:$EO,"&lt;"&amp;$DV53)</f>
        <v>0</v>
      </c>
      <c r="EC52" s="50">
        <f>SUMIFS(EU:EU,$EO:$EO,"&gt;="&amp;$DV52,$EO:$EO,"&lt;"&amp;$DV53)</f>
        <v>562.34</v>
      </c>
      <c r="ED52" s="50">
        <f>SUMIFS(EV:EV,$EO:$EO,"&gt;="&amp;$DV52,$EO:$EO,"&lt;"&amp;$DV53)</f>
        <v>170.84</v>
      </c>
      <c r="EE52" s="50">
        <f>SUMIFS(EX:EX,$EO:$EO,"&gt;="&amp;$DV52,$EO:$EO,"&lt;"&amp;$DV53)</f>
        <v>3343.6800000000003</v>
      </c>
      <c r="EF52" s="50">
        <f>SUMIFS(EY:EY,$EO:$EO,"&gt;="&amp;$DV52,$EO:$EO,"&lt;"&amp;$DV53)</f>
        <v>1510.1</v>
      </c>
      <c r="EG52" s="109">
        <f>DY52+DZ52</f>
        <v>949.32</v>
      </c>
      <c r="EH52" s="2">
        <f>EC52+ED52</f>
        <v>733.18000000000006</v>
      </c>
      <c r="EJ52" s="64">
        <f t="shared" si="12"/>
        <v>44</v>
      </c>
      <c r="EK52" s="57">
        <f t="shared" si="13"/>
        <v>44.5</v>
      </c>
      <c r="EL52" s="2">
        <f t="shared" si="18"/>
        <v>3428.67</v>
      </c>
      <c r="EM52" s="2">
        <f t="shared" si="15"/>
        <v>3059.13</v>
      </c>
      <c r="EO52" s="33">
        <v>44</v>
      </c>
      <c r="EP52" s="33">
        <v>7181.59</v>
      </c>
      <c r="EQ52" s="33">
        <v>432.51</v>
      </c>
      <c r="ER52" s="33">
        <v>2996.16</v>
      </c>
      <c r="ES52" s="33">
        <v>0.24</v>
      </c>
      <c r="ET52" s="33">
        <v>51.03</v>
      </c>
      <c r="EU52" s="33">
        <v>1689.55</v>
      </c>
      <c r="EV52" s="33">
        <v>1369.58</v>
      </c>
      <c r="EW52" s="33">
        <v>2190.59</v>
      </c>
      <c r="EX52" s="33">
        <v>2181.54</v>
      </c>
      <c r="EY52" s="33">
        <v>572.57000000000005</v>
      </c>
    </row>
    <row r="53" spans="93:155" x14ac:dyDescent="0.45">
      <c r="CO53" s="65">
        <f t="shared" si="8"/>
        <v>90</v>
      </c>
      <c r="CP53" s="117">
        <f>VLOOKUP($CO53,  $DI$7:$DT$108, CP$5, FALSE)</f>
        <v>1.9161711706916164E-3</v>
      </c>
      <c r="CQ53" s="140">
        <f>VLOOKUP($CO53,  Obsv_Time!$B$10:$M$111, CQ$5, FALSE)</f>
        <v>3.1199999999999999E-4</v>
      </c>
      <c r="CR53" s="117">
        <f>VLOOKUP($CO53,  $DI$7:$DT$108, CR$5, FALSE)</f>
        <v>1.4598122887624104E-6</v>
      </c>
      <c r="CS53" s="140">
        <f>VLOOKUP($CO53,  Obsv_Time!$B$10:$M$111, CS$5, FALSE)</f>
        <v>0</v>
      </c>
      <c r="CT53" s="117">
        <f>VLOOKUP($CO53,  $DI$7:$DT$108, CT$5, FALSE)</f>
        <v>2.2877082544937714E-4</v>
      </c>
      <c r="CU53" s="140">
        <f>VLOOKUP($CO53,  Obsv_Time!$B$10:$M$111, CU$5, FALSE)</f>
        <v>-1.9999999999999999E-7</v>
      </c>
      <c r="CV53" s="117">
        <f>VLOOKUP($CO53,  $DI$7:$DT$108, CV$5, FALSE)</f>
        <v>0</v>
      </c>
      <c r="CW53" s="140">
        <f>VLOOKUP($CO53,  Obsv_Time!$B$10:$M$111, CW$5, FALSE)</f>
        <v>0</v>
      </c>
      <c r="CX53" s="117">
        <f>VLOOKUP($CO53,  $DI$7:$DT$108, CX$5, FALSE)</f>
        <v>0</v>
      </c>
      <c r="CY53" s="140">
        <f>VLOOKUP($CO53,  Obsv_Time!$B$10:$M$111, CY$5, FALSE)</f>
        <v>0</v>
      </c>
      <c r="CZ53" s="117">
        <f>VLOOKUP($CO53,  $DI$7:$DT$108, CZ$5, FALSE)</f>
        <v>7.0444537725819652E-4</v>
      </c>
      <c r="DA53" s="140">
        <f>VLOOKUP($CO53,  Obsv_Time!$B$10:$M$111, DA$5, FALSE)</f>
        <v>2.454E-4</v>
      </c>
      <c r="DB53" s="117">
        <f>VLOOKUP($CO53,  $DI$7:$DT$108, DB$5, FALSE)</f>
        <v>7.661515545228849E-5</v>
      </c>
      <c r="DC53" s="140">
        <f>VLOOKUP($CO53,  Obsv_Time!$B$10:$M$111, DC$5, FALSE)</f>
        <v>3.3699999999999999E-5</v>
      </c>
      <c r="DD53" s="117">
        <f>VLOOKUP($CO53,  $DI$7:$DT$108, DD$5, FALSE)</f>
        <v>5.6620347538754801E-3</v>
      </c>
      <c r="DE53" s="140">
        <f>VLOOKUP($CO53,  Obsv_Time!$B$10:$M$111, DE$5, FALSE)</f>
        <v>4.0099999999999999E-4</v>
      </c>
      <c r="DF53" s="117">
        <f>VLOOKUP($CO53,  $DI$7:$DT$108, DF$5, FALSE)</f>
        <v>7.2515891658500491E-3</v>
      </c>
      <c r="DG53" s="140">
        <f>VLOOKUP($CO53,  Obsv_Time!$B$10:$M$111, DG$5, FALSE)</f>
        <v>3.1435E-3</v>
      </c>
      <c r="DI53" s="64">
        <f t="shared" si="9"/>
        <v>90</v>
      </c>
      <c r="DJ53" s="113">
        <f t="shared" si="17"/>
        <v>1.9161711706916164E-3</v>
      </c>
      <c r="DK53" s="113">
        <f t="shared" si="17"/>
        <v>1.4598122887624104E-6</v>
      </c>
      <c r="DL53" s="113">
        <f t="shared" si="17"/>
        <v>2.2877082544937714E-4</v>
      </c>
      <c r="DM53" s="113">
        <f t="shared" si="17"/>
        <v>0</v>
      </c>
      <c r="DN53" s="113">
        <f t="shared" si="17"/>
        <v>0</v>
      </c>
      <c r="DO53" s="113">
        <f>EC53/EC$4</f>
        <v>7.0444537725819652E-4</v>
      </c>
      <c r="DP53" s="113">
        <f>ED53/ED$4</f>
        <v>7.661515545228849E-5</v>
      </c>
      <c r="DQ53" s="113">
        <f>EE53/EE$4</f>
        <v>5.6620347538754801E-3</v>
      </c>
      <c r="DR53" s="113">
        <f>EF53/EF$4</f>
        <v>7.2515891658500491E-3</v>
      </c>
      <c r="DS53" s="116">
        <f>EG53/EG$4</f>
        <v>1.8473972906084531E-4</v>
      </c>
      <c r="DT53" s="113">
        <f>EH53/EH$4</f>
        <v>2.8539610437126558E-4</v>
      </c>
      <c r="DV53" s="62">
        <f>Obsv_Time!B56</f>
        <v>90</v>
      </c>
      <c r="DW53" s="57">
        <f t="shared" si="11"/>
        <v>91</v>
      </c>
      <c r="DX53" s="50">
        <f>SUMIFS(EP:EP,$EO:$EO,"&gt;="&amp;$DV53,$EO:$EO,"&lt;"&amp;$DV54)</f>
        <v>3101.1899999999996</v>
      </c>
      <c r="DY53" s="50">
        <f>SUMIFS(EQ:EQ,$EO:$EO,"&gt;="&amp;$DV53,$EO:$EO,"&lt;"&amp;$DV54)</f>
        <v>1.26</v>
      </c>
      <c r="DZ53" s="50">
        <f>SUMIFS(ER:ER,$EO:$EO,"&gt;="&amp;$DV53,$EO:$EO,"&lt;"&amp;$DV54)</f>
        <v>821.92000000000007</v>
      </c>
      <c r="EA53" s="50">
        <f>SUMIFS(ES:ES,$EO:$EO,"&gt;="&amp;$DV53,$EO:$EO,"&lt;"&amp;$DV54)</f>
        <v>0</v>
      </c>
      <c r="EB53" s="50">
        <f>SUMIFS(ET:ET,$EO:$EO,"&gt;="&amp;$DV53,$EO:$EO,"&lt;"&amp;$DV54)</f>
        <v>0</v>
      </c>
      <c r="EC53" s="50">
        <f>SUMIFS(EU:EU,$EO:$EO,"&gt;="&amp;$DV53,$EO:$EO,"&lt;"&amp;$DV54)</f>
        <v>533.73</v>
      </c>
      <c r="ED53" s="50">
        <f>SUMIFS(EV:EV,$EO:$EO,"&gt;="&amp;$DV53,$EO:$EO,"&lt;"&amp;$DV54)</f>
        <v>116.50999999999999</v>
      </c>
      <c r="EE53" s="50">
        <f>SUMIFS(EX:EX,$EO:$EO,"&gt;="&amp;$DV53,$EO:$EO,"&lt;"&amp;$DV54)</f>
        <v>3228.59</v>
      </c>
      <c r="EF53" s="50">
        <f>SUMIFS(EY:EY,$EO:$EO,"&gt;="&amp;$DV53,$EO:$EO,"&lt;"&amp;$DV54)</f>
        <v>1517.4499999999998</v>
      </c>
      <c r="EG53" s="109">
        <f>DY53+DZ53</f>
        <v>823.18000000000006</v>
      </c>
      <c r="EH53" s="2">
        <f>EC53+ED53</f>
        <v>650.24</v>
      </c>
      <c r="EJ53" s="64">
        <f t="shared" si="12"/>
        <v>45</v>
      </c>
      <c r="EK53" s="57">
        <f t="shared" si="13"/>
        <v>45.5</v>
      </c>
      <c r="EL53" s="2">
        <f t="shared" si="18"/>
        <v>3114.36</v>
      </c>
      <c r="EM53" s="2">
        <f t="shared" si="15"/>
        <v>2950.51</v>
      </c>
      <c r="EO53" s="33">
        <v>45</v>
      </c>
      <c r="EP53" s="33">
        <v>6508.2</v>
      </c>
      <c r="EQ53" s="33">
        <v>411</v>
      </c>
      <c r="ER53" s="33">
        <v>2703.36</v>
      </c>
      <c r="ES53" s="33">
        <v>0.36</v>
      </c>
      <c r="ET53" s="33">
        <v>39.31</v>
      </c>
      <c r="EU53" s="33">
        <v>1630.24</v>
      </c>
      <c r="EV53" s="33">
        <v>1320.27</v>
      </c>
      <c r="EW53" s="33">
        <v>2020.5</v>
      </c>
      <c r="EX53" s="33">
        <v>2003.99</v>
      </c>
      <c r="EY53" s="33">
        <v>510.65</v>
      </c>
    </row>
    <row r="54" spans="93:155" x14ac:dyDescent="0.45">
      <c r="CO54" s="65">
        <f t="shared" si="8"/>
        <v>92</v>
      </c>
      <c r="CP54" s="117">
        <f>VLOOKUP($CO54,  $DI$7:$DT$108, CP$5, FALSE)</f>
        <v>1.8650413900671689E-3</v>
      </c>
      <c r="CQ54" s="140">
        <f>VLOOKUP($CO54,  Obsv_Time!$B$10:$M$111, CQ$5, FALSE)</f>
        <v>2.085E-4</v>
      </c>
      <c r="CR54" s="117">
        <f>VLOOKUP($CO54,  $DI$7:$DT$108, CR$5, FALSE)</f>
        <v>3.0123110720494184E-7</v>
      </c>
      <c r="CS54" s="140">
        <f>VLOOKUP($CO54,  Obsv_Time!$B$10:$M$111, CS$5, FALSE)</f>
        <v>0</v>
      </c>
      <c r="CT54" s="117">
        <f>VLOOKUP($CO54,  $DI$7:$DT$108, CT$5, FALSE)</f>
        <v>2.1784887782596663E-4</v>
      </c>
      <c r="CU54" s="140">
        <f>VLOOKUP($CO54,  Obsv_Time!$B$10:$M$111, CU$5, FALSE)</f>
        <v>-7.9000000000000006E-6</v>
      </c>
      <c r="CV54" s="117">
        <f>VLOOKUP($CO54,  $DI$7:$DT$108, CV$5, FALSE)</f>
        <v>0</v>
      </c>
      <c r="CW54" s="140">
        <f>VLOOKUP($CO54,  Obsv_Time!$B$10:$M$111, CW$5, FALSE)</f>
        <v>0</v>
      </c>
      <c r="CX54" s="117">
        <f>VLOOKUP($CO54,  $DI$7:$DT$108, CX$5, FALSE)</f>
        <v>0</v>
      </c>
      <c r="CY54" s="140">
        <f>VLOOKUP($CO54,  Obsv_Time!$B$10:$M$111, CY$5, FALSE)</f>
        <v>0</v>
      </c>
      <c r="CZ54" s="117">
        <f>VLOOKUP($CO54,  $DI$7:$DT$108, CZ$5, FALSE)</f>
        <v>6.8604662028560874E-4</v>
      </c>
      <c r="DA54" s="140">
        <f>VLOOKUP($CO54,  Obsv_Time!$B$10:$M$111, DA$5, FALSE)</f>
        <v>2.0450000000000001E-4</v>
      </c>
      <c r="DB54" s="117">
        <f>VLOOKUP($CO54,  $DI$7:$DT$108, DB$5, FALSE)</f>
        <v>4.5761296609087265E-5</v>
      </c>
      <c r="DC54" s="140">
        <f>VLOOKUP($CO54,  Obsv_Time!$B$10:$M$111, DC$5, FALSE)</f>
        <v>2.5299999999999998E-5</v>
      </c>
      <c r="DD54" s="117">
        <f>VLOOKUP($CO54,  $DI$7:$DT$108, DD$5, FALSE)</f>
        <v>5.2724113389269987E-3</v>
      </c>
      <c r="DE54" s="140">
        <f>VLOOKUP($CO54,  Obsv_Time!$B$10:$M$111, DE$5, FALSE)</f>
        <v>3.634E-4</v>
      </c>
      <c r="DF54" s="117">
        <f>VLOOKUP($CO54,  $DI$7:$DT$108, DF$5, FALSE)</f>
        <v>7.2224384894444445E-3</v>
      </c>
      <c r="DG54" s="140">
        <f>VLOOKUP($CO54,  Obsv_Time!$B$10:$M$111, DG$5, FALSE)</f>
        <v>2.8362000000000001E-3</v>
      </c>
      <c r="DI54" s="64">
        <f t="shared" si="9"/>
        <v>92</v>
      </c>
      <c r="DJ54" s="113">
        <f t="shared" si="17"/>
        <v>1.8650413900671689E-3</v>
      </c>
      <c r="DK54" s="113">
        <f t="shared" si="17"/>
        <v>3.0123110720494184E-7</v>
      </c>
      <c r="DL54" s="113">
        <f t="shared" si="17"/>
        <v>2.1784887782596663E-4</v>
      </c>
      <c r="DM54" s="113">
        <f t="shared" si="17"/>
        <v>0</v>
      </c>
      <c r="DN54" s="113">
        <f t="shared" si="17"/>
        <v>0</v>
      </c>
      <c r="DO54" s="113">
        <f>EC54/EC$4</f>
        <v>6.8604662028560874E-4</v>
      </c>
      <c r="DP54" s="113">
        <f>ED54/ED$4</f>
        <v>4.5761296609087265E-5</v>
      </c>
      <c r="DQ54" s="113">
        <f>EE54/EE$4</f>
        <v>5.2724113389269987E-3</v>
      </c>
      <c r="DR54" s="113">
        <f>EF54/EF$4</f>
        <v>7.2224384894444445E-3</v>
      </c>
      <c r="DS54" s="116">
        <f>EG54/EG$4</f>
        <v>1.757089864560585E-4</v>
      </c>
      <c r="DT54" s="113">
        <f t="shared" ref="DT54:DT108" si="19">EH54/EH$4</f>
        <v>2.5868411047357361E-4</v>
      </c>
      <c r="DV54" s="62">
        <f>Obsv_Time!B57</f>
        <v>92</v>
      </c>
      <c r="DW54" s="57">
        <f t="shared" si="11"/>
        <v>93</v>
      </c>
      <c r="DX54" s="50">
        <f>SUMIFS(EP:EP,$EO:$EO,"&gt;="&amp;$DV54,$EO:$EO,"&lt;"&amp;$DV55)</f>
        <v>3018.44</v>
      </c>
      <c r="DY54" s="50">
        <f>SUMIFS(EQ:EQ,$EO:$EO,"&gt;="&amp;$DV54,$EO:$EO,"&lt;"&amp;$DV55)</f>
        <v>0.26</v>
      </c>
      <c r="DZ54" s="50">
        <f>SUMIFS(ER:ER,$EO:$EO,"&gt;="&amp;$DV54,$EO:$EO,"&lt;"&amp;$DV55)</f>
        <v>782.68000000000006</v>
      </c>
      <c r="EA54" s="50">
        <f>SUMIFS(ES:ES,$EO:$EO,"&gt;="&amp;$DV54,$EO:$EO,"&lt;"&amp;$DV55)</f>
        <v>0</v>
      </c>
      <c r="EB54" s="50">
        <f>SUMIFS(ET:ET,$EO:$EO,"&gt;="&amp;$DV54,$EO:$EO,"&lt;"&amp;$DV55)</f>
        <v>0</v>
      </c>
      <c r="EC54" s="50">
        <f>SUMIFS(EU:EU,$EO:$EO,"&gt;="&amp;$DV54,$EO:$EO,"&lt;"&amp;$DV55)</f>
        <v>519.79</v>
      </c>
      <c r="ED54" s="50">
        <f>SUMIFS(EV:EV,$EO:$EO,"&gt;="&amp;$DV54,$EO:$EO,"&lt;"&amp;$DV55)</f>
        <v>69.59</v>
      </c>
      <c r="EE54" s="50">
        <f>SUMIFS(EX:EX,$EO:$EO,"&gt;="&amp;$DV54,$EO:$EO,"&lt;"&amp;$DV55)</f>
        <v>3006.42</v>
      </c>
      <c r="EF54" s="50">
        <f>SUMIFS(EY:EY,$EO:$EO,"&gt;="&amp;$DV54,$EO:$EO,"&lt;"&amp;$DV55)</f>
        <v>1511.35</v>
      </c>
      <c r="EG54" s="109">
        <f>DY54+DZ54</f>
        <v>782.94</v>
      </c>
      <c r="EH54" s="2">
        <f>EC54+ED54</f>
        <v>589.38</v>
      </c>
      <c r="EJ54" s="64">
        <f t="shared" si="12"/>
        <v>46</v>
      </c>
      <c r="EK54" s="57">
        <f t="shared" si="13"/>
        <v>46.5</v>
      </c>
      <c r="EL54" s="2">
        <f t="shared" si="18"/>
        <v>2780.5099999999998</v>
      </c>
      <c r="EM54" s="2">
        <f t="shared" si="15"/>
        <v>2805.13</v>
      </c>
      <c r="EO54" s="33">
        <v>46</v>
      </c>
      <c r="EP54" s="33">
        <v>5787.04</v>
      </c>
      <c r="EQ54" s="33">
        <v>401.14</v>
      </c>
      <c r="ER54" s="33">
        <v>2379.37</v>
      </c>
      <c r="ES54" s="33">
        <v>0.16</v>
      </c>
      <c r="ET54" s="33">
        <v>40.270000000000003</v>
      </c>
      <c r="EU54" s="33">
        <v>1563.72</v>
      </c>
      <c r="EV54" s="33">
        <v>1241.4100000000001</v>
      </c>
      <c r="EW54" s="33">
        <v>1880.12</v>
      </c>
      <c r="EX54" s="33">
        <v>2049.52</v>
      </c>
      <c r="EY54" s="33">
        <v>470.34</v>
      </c>
    </row>
    <row r="55" spans="93:155" x14ac:dyDescent="0.45">
      <c r="CO55" s="65">
        <f t="shared" si="8"/>
        <v>94</v>
      </c>
      <c r="CP55" s="117">
        <f>VLOOKUP($CO55,  $DI$7:$DT$108, CP$5, FALSE)</f>
        <v>1.9044375811561691E-3</v>
      </c>
      <c r="CQ55" s="140">
        <f>VLOOKUP($CO55,  Obsv_Time!$B$10:$M$111, CQ$5, FALSE)</f>
        <v>1.049E-4</v>
      </c>
      <c r="CR55" s="117">
        <f>VLOOKUP($CO55,  $DI$7:$DT$108, CR$5, FALSE)</f>
        <v>3.4757435446724059E-8</v>
      </c>
      <c r="CS55" s="140">
        <f>VLOOKUP($CO55,  Obsv_Time!$B$10:$M$111, CS$5, FALSE)</f>
        <v>0</v>
      </c>
      <c r="CT55" s="117">
        <f>VLOOKUP($CO55,  $DI$7:$DT$108, CT$5, FALSE)</f>
        <v>1.3973078863161413E-4</v>
      </c>
      <c r="CU55" s="140">
        <f>VLOOKUP($CO55,  Obsv_Time!$B$10:$M$111, CU$5, FALSE)</f>
        <v>-7.3000000000000004E-6</v>
      </c>
      <c r="CV55" s="117">
        <f>VLOOKUP($CO55,  $DI$7:$DT$108, CV$5, FALSE)</f>
        <v>0</v>
      </c>
      <c r="CW55" s="140">
        <f>VLOOKUP($CO55,  Obsv_Time!$B$10:$M$111, CW$5, FALSE)</f>
        <v>0</v>
      </c>
      <c r="CX55" s="117">
        <f>VLOOKUP($CO55,  $DI$7:$DT$108, CX$5, FALSE)</f>
        <v>0</v>
      </c>
      <c r="CY55" s="140">
        <f>VLOOKUP($CO55,  Obsv_Time!$B$10:$M$111, CY$5, FALSE)</f>
        <v>0</v>
      </c>
      <c r="CZ55" s="117">
        <f>VLOOKUP($CO55,  $DI$7:$DT$108, CZ$5, FALSE)</f>
        <v>6.5459451277794986E-4</v>
      </c>
      <c r="DA55" s="140">
        <f>VLOOKUP($CO55,  Obsv_Time!$B$10:$M$111, DA$5, FALSE)</f>
        <v>1.6359999999999999E-4</v>
      </c>
      <c r="DB55" s="117">
        <f>VLOOKUP($CO55,  $DI$7:$DT$108, DB$5, FALSE)</f>
        <v>3.0505339124810431E-5</v>
      </c>
      <c r="DC55" s="140">
        <f>VLOOKUP($CO55,  Obsv_Time!$B$10:$M$111, DC$5, FALSE)</f>
        <v>1.6900000000000001E-5</v>
      </c>
      <c r="DD55" s="117">
        <f>VLOOKUP($CO55,  $DI$7:$DT$108, DD$5, FALSE)</f>
        <v>4.6553132282366651E-3</v>
      </c>
      <c r="DE55" s="140">
        <f>VLOOKUP($CO55,  Obsv_Time!$B$10:$M$111, DE$5, FALSE)</f>
        <v>3.258E-4</v>
      </c>
      <c r="DF55" s="117">
        <f>VLOOKUP($CO55,  $DI$7:$DT$108, DF$5, FALSE)</f>
        <v>6.3925999717668533E-3</v>
      </c>
      <c r="DG55" s="140">
        <f>VLOOKUP($CO55,  Obsv_Time!$B$10:$M$111, DG$5, FALSE)</f>
        <v>2.5289000000000002E-3</v>
      </c>
      <c r="DI55" s="64">
        <f t="shared" si="9"/>
        <v>94</v>
      </c>
      <c r="DJ55" s="113">
        <f t="shared" ref="DJ55:DN71" si="20">DX55/DX$4</f>
        <v>1.9044375811561691E-3</v>
      </c>
      <c r="DK55" s="113">
        <f t="shared" si="20"/>
        <v>3.4757435446724059E-8</v>
      </c>
      <c r="DL55" s="113">
        <f t="shared" si="20"/>
        <v>1.3973078863161413E-4</v>
      </c>
      <c r="DM55" s="113">
        <f t="shared" si="20"/>
        <v>0</v>
      </c>
      <c r="DN55" s="113">
        <f t="shared" si="20"/>
        <v>0</v>
      </c>
      <c r="DO55" s="113">
        <f>EC55/EC$4</f>
        <v>6.5459451277794986E-4</v>
      </c>
      <c r="DP55" s="113">
        <f>ED55/ED$4</f>
        <v>3.0505339124810431E-5</v>
      </c>
      <c r="DQ55" s="113">
        <f>EE55/EE$4</f>
        <v>4.6553132282366651E-3</v>
      </c>
      <c r="DR55" s="113">
        <f>EF55/EF$4</f>
        <v>6.3925999717668533E-3</v>
      </c>
      <c r="DS55" s="116">
        <f>EG55/EG$4</f>
        <v>1.1267108162855921E-4</v>
      </c>
      <c r="DT55" s="113">
        <f t="shared" si="19"/>
        <v>2.3804222626377323E-4</v>
      </c>
      <c r="DV55" s="62">
        <f>Obsv_Time!B58</f>
        <v>94</v>
      </c>
      <c r="DW55" s="57">
        <f t="shared" si="11"/>
        <v>95</v>
      </c>
      <c r="DX55" s="50">
        <f>SUMIFS(EP:EP,$EO:$EO,"&gt;="&amp;$DV55,$EO:$EO,"&lt;"&amp;$DV56)</f>
        <v>3082.2</v>
      </c>
      <c r="DY55" s="50">
        <f>SUMIFS(EQ:EQ,$EO:$EO,"&gt;="&amp;$DV55,$EO:$EO,"&lt;"&amp;$DV56)</f>
        <v>0.03</v>
      </c>
      <c r="DZ55" s="50">
        <f>SUMIFS(ER:ER,$EO:$EO,"&gt;="&amp;$DV55,$EO:$EO,"&lt;"&amp;$DV56)</f>
        <v>502.02</v>
      </c>
      <c r="EA55" s="50">
        <f>SUMIFS(ES:ES,$EO:$EO,"&gt;="&amp;$DV55,$EO:$EO,"&lt;"&amp;$DV56)</f>
        <v>0</v>
      </c>
      <c r="EB55" s="50">
        <f>SUMIFS(ET:ET,$EO:$EO,"&gt;="&amp;$DV55,$EO:$EO,"&lt;"&amp;$DV56)</f>
        <v>0</v>
      </c>
      <c r="EC55" s="50">
        <f>SUMIFS(EU:EU,$EO:$EO,"&gt;="&amp;$DV55,$EO:$EO,"&lt;"&amp;$DV56)</f>
        <v>495.96000000000004</v>
      </c>
      <c r="ED55" s="50">
        <f>SUMIFS(EV:EV,$EO:$EO,"&gt;="&amp;$DV55,$EO:$EO,"&lt;"&amp;$DV56)</f>
        <v>46.39</v>
      </c>
      <c r="EE55" s="50">
        <f>SUMIFS(EX:EX,$EO:$EO,"&gt;="&amp;$DV55,$EO:$EO,"&lt;"&amp;$DV56)</f>
        <v>2654.54</v>
      </c>
      <c r="EF55" s="50">
        <f>SUMIFS(EY:EY,$EO:$EO,"&gt;="&amp;$DV55,$EO:$EO,"&lt;"&amp;$DV56)</f>
        <v>1337.7</v>
      </c>
      <c r="EG55" s="109">
        <f>DY55+DZ55</f>
        <v>502.04999999999995</v>
      </c>
      <c r="EH55" s="2">
        <f>EC55+ED55</f>
        <v>542.35</v>
      </c>
      <c r="EJ55" s="64">
        <f t="shared" si="12"/>
        <v>47</v>
      </c>
      <c r="EK55" s="57">
        <f t="shared" si="13"/>
        <v>47.5</v>
      </c>
      <c r="EL55" s="2">
        <f t="shared" si="18"/>
        <v>2938.32</v>
      </c>
      <c r="EM55" s="2">
        <f t="shared" si="15"/>
        <v>2747.16</v>
      </c>
      <c r="EO55" s="33">
        <v>47</v>
      </c>
      <c r="EP55" s="33">
        <v>5436.69</v>
      </c>
      <c r="EQ55" s="33">
        <v>375.82</v>
      </c>
      <c r="ER55" s="33">
        <v>2562.5</v>
      </c>
      <c r="ES55" s="33">
        <v>0.21</v>
      </c>
      <c r="ET55" s="33">
        <v>27.41</v>
      </c>
      <c r="EU55" s="33">
        <v>1520.18</v>
      </c>
      <c r="EV55" s="33">
        <v>1226.98</v>
      </c>
      <c r="EW55" s="33">
        <v>1756.78</v>
      </c>
      <c r="EX55" s="33">
        <v>1964.94</v>
      </c>
      <c r="EY55" s="33">
        <v>506.32</v>
      </c>
    </row>
    <row r="56" spans="93:155" x14ac:dyDescent="0.45">
      <c r="CO56" s="65">
        <f t="shared" si="8"/>
        <v>96</v>
      </c>
      <c r="CP56" s="117">
        <f>VLOOKUP($CO56,  $DI$7:$DT$108, CP$5, FALSE)</f>
        <v>1.7732672956121932E-3</v>
      </c>
      <c r="CQ56" s="140">
        <f>VLOOKUP($CO56,  Obsv_Time!$B$10:$M$111, CQ$5, FALSE)</f>
        <v>9.5699999999999995E-5</v>
      </c>
      <c r="CR56" s="117">
        <f>VLOOKUP($CO56,  $DI$7:$DT$108, CR$5, FALSE)</f>
        <v>0</v>
      </c>
      <c r="CS56" s="140">
        <f>VLOOKUP($CO56,  Obsv_Time!$B$10:$M$111, CS$5, FALSE)</f>
        <v>0</v>
      </c>
      <c r="CT56" s="117">
        <f>VLOOKUP($CO56,  $DI$7:$DT$108, CT$5, FALSE)</f>
        <v>1.3346542061420919E-4</v>
      </c>
      <c r="CU56" s="140">
        <f>VLOOKUP($CO56,  Obsv_Time!$B$10:$M$111, CU$5, FALSE)</f>
        <v>-6.7000000000000002E-6</v>
      </c>
      <c r="CV56" s="117">
        <f>VLOOKUP($CO56,  $DI$7:$DT$108, CV$5, FALSE)</f>
        <v>0</v>
      </c>
      <c r="CW56" s="140">
        <f>VLOOKUP($CO56,  Obsv_Time!$B$10:$M$111, CW$5, FALSE)</f>
        <v>0</v>
      </c>
      <c r="CX56" s="117">
        <f>VLOOKUP($CO56,  $DI$7:$DT$108, CX$5, FALSE)</f>
        <v>0</v>
      </c>
      <c r="CY56" s="140">
        <f>VLOOKUP($CO56,  Obsv_Time!$B$10:$M$111, CY$5, FALSE)</f>
        <v>0</v>
      </c>
      <c r="CZ56" s="117">
        <f>VLOOKUP($CO56,  $DI$7:$DT$108, CZ$5, FALSE)</f>
        <v>6.3663130744101158E-4</v>
      </c>
      <c r="DA56" s="140">
        <f>VLOOKUP($CO56,  Obsv_Time!$B$10:$M$111, DA$5, FALSE)</f>
        <v>1.4870000000000001E-4</v>
      </c>
      <c r="DB56" s="117">
        <f>VLOOKUP($CO56,  $DI$7:$DT$108, DB$5, FALSE)</f>
        <v>1.8589910262090771E-5</v>
      </c>
      <c r="DC56" s="140">
        <f>VLOOKUP($CO56,  Obsv_Time!$B$10:$M$111, DC$5, FALSE)</f>
        <v>8.3999999999999992E-6</v>
      </c>
      <c r="DD56" s="117">
        <f>VLOOKUP($CO56,  $DI$7:$DT$108, DD$5, FALSE)</f>
        <v>4.1164484548144231E-3</v>
      </c>
      <c r="DE56" s="140">
        <f>VLOOKUP($CO56,  Obsv_Time!$B$10:$M$111, DE$5, FALSE)</f>
        <v>2.8820000000000001E-4</v>
      </c>
      <c r="DF56" s="117">
        <f>VLOOKUP($CO56,  $DI$7:$DT$108, DF$5, FALSE)</f>
        <v>5.3956468386951624E-3</v>
      </c>
      <c r="DG56" s="140">
        <f>VLOOKUP($CO56,  Obsv_Time!$B$10:$M$111, DG$5, FALSE)</f>
        <v>2.2217999999999999E-3</v>
      </c>
      <c r="DI56" s="64">
        <f t="shared" si="9"/>
        <v>96</v>
      </c>
      <c r="DJ56" s="113">
        <f t="shared" si="20"/>
        <v>1.7732672956121932E-3</v>
      </c>
      <c r="DK56" s="113">
        <f t="shared" si="20"/>
        <v>0</v>
      </c>
      <c r="DL56" s="113">
        <f t="shared" si="20"/>
        <v>1.3346542061420919E-4</v>
      </c>
      <c r="DM56" s="113">
        <f t="shared" si="20"/>
        <v>0</v>
      </c>
      <c r="DN56" s="113">
        <f t="shared" si="20"/>
        <v>0</v>
      </c>
      <c r="DO56" s="113">
        <f>EC56/EC$4</f>
        <v>6.3663130744101158E-4</v>
      </c>
      <c r="DP56" s="113">
        <f>ED56/ED$4</f>
        <v>1.8589910262090771E-5</v>
      </c>
      <c r="DQ56" s="113">
        <f>EE56/EE$4</f>
        <v>4.1164484548144231E-3</v>
      </c>
      <c r="DR56" s="113">
        <f>EF56/EF$4</f>
        <v>5.3956468386951624E-3</v>
      </c>
      <c r="DS56" s="116">
        <f>EG56/EG$4</f>
        <v>1.0761260900649424E-4</v>
      </c>
      <c r="DT56" s="113">
        <f t="shared" si="19"/>
        <v>2.2411564778244283E-4</v>
      </c>
      <c r="DV56" s="62">
        <f>Obsv_Time!B59</f>
        <v>96</v>
      </c>
      <c r="DW56" s="57">
        <f t="shared" si="11"/>
        <v>97</v>
      </c>
      <c r="DX56" s="50">
        <f>SUMIFS(EP:EP,$EO:$EO,"&gt;="&amp;$DV56,$EO:$EO,"&lt;"&amp;$DV57)</f>
        <v>2869.91</v>
      </c>
      <c r="DY56" s="50">
        <f>SUMIFS(EQ:EQ,$EO:$EO,"&gt;="&amp;$DV56,$EO:$EO,"&lt;"&amp;$DV57)</f>
        <v>0</v>
      </c>
      <c r="DZ56" s="50">
        <f>SUMIFS(ER:ER,$EO:$EO,"&gt;="&amp;$DV56,$EO:$EO,"&lt;"&amp;$DV57)</f>
        <v>479.51</v>
      </c>
      <c r="EA56" s="50">
        <f>SUMIFS(ES:ES,$EO:$EO,"&gt;="&amp;$DV56,$EO:$EO,"&lt;"&amp;$DV57)</f>
        <v>0</v>
      </c>
      <c r="EB56" s="50">
        <f>SUMIFS(ET:ET,$EO:$EO,"&gt;="&amp;$DV56,$EO:$EO,"&lt;"&amp;$DV57)</f>
        <v>0</v>
      </c>
      <c r="EC56" s="50">
        <f>SUMIFS(EU:EU,$EO:$EO,"&gt;="&amp;$DV56,$EO:$EO,"&lt;"&amp;$DV57)</f>
        <v>482.35</v>
      </c>
      <c r="ED56" s="50">
        <f>SUMIFS(EV:EV,$EO:$EO,"&gt;="&amp;$DV56,$EO:$EO,"&lt;"&amp;$DV57)</f>
        <v>28.27</v>
      </c>
      <c r="EE56" s="50">
        <f>SUMIFS(EX:EX,$EO:$EO,"&gt;="&amp;$DV56,$EO:$EO,"&lt;"&amp;$DV57)</f>
        <v>2347.2700000000004</v>
      </c>
      <c r="EF56" s="50">
        <f>SUMIFS(EY:EY,$EO:$EO,"&gt;="&amp;$DV56,$EO:$EO,"&lt;"&amp;$DV57)</f>
        <v>1129.08</v>
      </c>
      <c r="EG56" s="109">
        <f>DY56+DZ56</f>
        <v>479.51</v>
      </c>
      <c r="EH56" s="2">
        <f>EC56+ED56</f>
        <v>510.62</v>
      </c>
      <c r="EJ56" s="64">
        <f t="shared" si="12"/>
        <v>48</v>
      </c>
      <c r="EK56" s="57">
        <f t="shared" si="13"/>
        <v>48.5</v>
      </c>
      <c r="EL56" s="2">
        <f t="shared" si="18"/>
        <v>2602.71</v>
      </c>
      <c r="EM56" s="2">
        <f t="shared" si="15"/>
        <v>2710.62</v>
      </c>
      <c r="EO56" s="33">
        <v>48</v>
      </c>
      <c r="EP56" s="33">
        <v>5138.21</v>
      </c>
      <c r="EQ56" s="33">
        <v>377.52</v>
      </c>
      <c r="ER56" s="33">
        <v>2225.19</v>
      </c>
      <c r="ES56" s="33">
        <v>0.12</v>
      </c>
      <c r="ET56" s="33">
        <v>22.37</v>
      </c>
      <c r="EU56" s="33">
        <v>1497.75</v>
      </c>
      <c r="EV56" s="33">
        <v>1212.8699999999999</v>
      </c>
      <c r="EW56" s="33">
        <v>1644.91</v>
      </c>
      <c r="EX56" s="33">
        <v>1928.37</v>
      </c>
      <c r="EY56" s="33">
        <v>496.74</v>
      </c>
    </row>
    <row r="57" spans="93:155" x14ac:dyDescent="0.45">
      <c r="CO57" s="65">
        <f t="shared" si="8"/>
        <v>98</v>
      </c>
      <c r="CP57" s="117">
        <f>VLOOKUP($CO57,  $DI$7:$DT$108, CP$5, FALSE)</f>
        <v>1.6251732071521612E-3</v>
      </c>
      <c r="CQ57" s="140">
        <f>VLOOKUP($CO57,  Obsv_Time!$B$10:$M$111, CQ$5, FALSE)</f>
        <v>8.6600000000000004E-5</v>
      </c>
      <c r="CR57" s="117">
        <f>VLOOKUP($CO57,  $DI$7:$DT$108, CR$5, FALSE)</f>
        <v>0</v>
      </c>
      <c r="CS57" s="140">
        <f>VLOOKUP($CO57,  Obsv_Time!$B$10:$M$111, CS$5, FALSE)</f>
        <v>0</v>
      </c>
      <c r="CT57" s="117">
        <f>VLOOKUP($CO57,  $DI$7:$DT$108, CT$5, FALSE)</f>
        <v>1.2936829856995325E-4</v>
      </c>
      <c r="CU57" s="140">
        <f>VLOOKUP($CO57,  Obsv_Time!$B$10:$M$111, CU$5, FALSE)</f>
        <v>-6.1E-6</v>
      </c>
      <c r="CV57" s="117">
        <f>VLOOKUP($CO57,  $DI$7:$DT$108, CV$5, FALSE)</f>
        <v>0</v>
      </c>
      <c r="CW57" s="140">
        <f>VLOOKUP($CO57,  Obsv_Time!$B$10:$M$111, CW$5, FALSE)</f>
        <v>0</v>
      </c>
      <c r="CX57" s="117">
        <f>VLOOKUP($CO57,  $DI$7:$DT$108, CX$5, FALSE)</f>
        <v>0</v>
      </c>
      <c r="CY57" s="140">
        <f>VLOOKUP($CO57,  Obsv_Time!$B$10:$M$111, CY$5, FALSE)</f>
        <v>0</v>
      </c>
      <c r="CZ57" s="117">
        <f>VLOOKUP($CO57,  $DI$7:$DT$108, CZ$5, FALSE)</f>
        <v>5.8938055424024823E-4</v>
      </c>
      <c r="DA57" s="140">
        <f>VLOOKUP($CO57,  Obsv_Time!$B$10:$M$111, DA$5, FALSE)</f>
        <v>1.3359999999999999E-4</v>
      </c>
      <c r="DB57" s="117">
        <f>VLOOKUP($CO57,  $DI$7:$DT$108, DB$5, FALSE)</f>
        <v>1.0639715176534443E-5</v>
      </c>
      <c r="DC57" s="140">
        <f>VLOOKUP($CO57,  Obsv_Time!$B$10:$M$111, DC$5, FALSE)</f>
        <v>0</v>
      </c>
      <c r="DD57" s="117">
        <f>VLOOKUP($CO57,  $DI$7:$DT$108, DD$5, FALSE)</f>
        <v>3.6715829389032686E-3</v>
      </c>
      <c r="DE57" s="140">
        <f>VLOOKUP($CO57,  Obsv_Time!$B$10:$M$111, DE$5, FALSE)</f>
        <v>2.5060000000000002E-4</v>
      </c>
      <c r="DF57" s="117">
        <f>VLOOKUP($CO57,  $DI$7:$DT$108, DF$5, FALSE)</f>
        <v>4.6522090143640196E-3</v>
      </c>
      <c r="DG57" s="140">
        <f>VLOOKUP($CO57,  Obsv_Time!$B$10:$M$111, DG$5, FALSE)</f>
        <v>1.9145E-3</v>
      </c>
      <c r="DI57" s="64">
        <f t="shared" si="9"/>
        <v>98</v>
      </c>
      <c r="DJ57" s="113">
        <f t="shared" si="20"/>
        <v>1.6251732071521612E-3</v>
      </c>
      <c r="DK57" s="113">
        <f t="shared" si="20"/>
        <v>0</v>
      </c>
      <c r="DL57" s="113">
        <f t="shared" si="20"/>
        <v>1.2936829856995325E-4</v>
      </c>
      <c r="DM57" s="113">
        <f t="shared" si="20"/>
        <v>0</v>
      </c>
      <c r="DN57" s="113">
        <f t="shared" si="20"/>
        <v>0</v>
      </c>
      <c r="DO57" s="113">
        <f>EC57/EC$4</f>
        <v>5.8938055424024823E-4</v>
      </c>
      <c r="DP57" s="113">
        <f>ED57/ED$4</f>
        <v>1.0639715176534443E-5</v>
      </c>
      <c r="DQ57" s="113">
        <f>EE57/EE$4</f>
        <v>3.6715829389032686E-3</v>
      </c>
      <c r="DR57" s="113">
        <f>EF57/EF$4</f>
        <v>4.6522090143640196E-3</v>
      </c>
      <c r="DS57" s="116">
        <f>EG57/EG$4</f>
        <v>1.0430911668188036E-4</v>
      </c>
      <c r="DT57" s="113">
        <f t="shared" si="19"/>
        <v>2.0309630194346046E-4</v>
      </c>
      <c r="DV57" s="62">
        <f>Obsv_Time!B60</f>
        <v>98</v>
      </c>
      <c r="DW57" s="57">
        <f t="shared" si="11"/>
        <v>99</v>
      </c>
      <c r="DX57" s="50">
        <f>SUMIFS(EP:EP,$EO:$EO,"&gt;="&amp;$DV57,$EO:$EO,"&lt;"&amp;$DV58)</f>
        <v>2630.23</v>
      </c>
      <c r="DY57" s="50">
        <f>SUMIFS(EQ:EQ,$EO:$EO,"&gt;="&amp;$DV57,$EO:$EO,"&lt;"&amp;$DV58)</f>
        <v>0</v>
      </c>
      <c r="DZ57" s="50">
        <f>SUMIFS(ER:ER,$EO:$EO,"&gt;="&amp;$DV57,$EO:$EO,"&lt;"&amp;$DV58)</f>
        <v>464.78999999999996</v>
      </c>
      <c r="EA57" s="50">
        <f>SUMIFS(ES:ES,$EO:$EO,"&gt;="&amp;$DV57,$EO:$EO,"&lt;"&amp;$DV58)</f>
        <v>0</v>
      </c>
      <c r="EB57" s="50">
        <f>SUMIFS(ET:ET,$EO:$EO,"&gt;="&amp;$DV57,$EO:$EO,"&lt;"&amp;$DV58)</f>
        <v>0</v>
      </c>
      <c r="EC57" s="50">
        <f>SUMIFS(EU:EU,$EO:$EO,"&gt;="&amp;$DV57,$EO:$EO,"&lt;"&amp;$DV58)</f>
        <v>446.55</v>
      </c>
      <c r="ED57" s="50">
        <f>SUMIFS(EV:EV,$EO:$EO,"&gt;="&amp;$DV57,$EO:$EO,"&lt;"&amp;$DV58)</f>
        <v>16.18</v>
      </c>
      <c r="EE57" s="50">
        <f>SUMIFS(EX:EX,$EO:$EO,"&gt;="&amp;$DV57,$EO:$EO,"&lt;"&amp;$DV58)</f>
        <v>2093.6</v>
      </c>
      <c r="EF57" s="50">
        <f>SUMIFS(EY:EY,$EO:$EO,"&gt;="&amp;$DV57,$EO:$EO,"&lt;"&amp;$DV58)</f>
        <v>973.51</v>
      </c>
      <c r="EG57" s="109">
        <f>DY57+DZ57</f>
        <v>464.78999999999996</v>
      </c>
      <c r="EH57" s="2">
        <f>EC57+ED57</f>
        <v>462.73</v>
      </c>
      <c r="EJ57" s="64">
        <f t="shared" si="12"/>
        <v>49</v>
      </c>
      <c r="EK57" s="57">
        <f t="shared" si="13"/>
        <v>49.5</v>
      </c>
      <c r="EL57" s="2">
        <f t="shared" si="18"/>
        <v>2731.72</v>
      </c>
      <c r="EM57" s="2">
        <f t="shared" si="15"/>
        <v>2637.94</v>
      </c>
      <c r="EO57" s="33">
        <v>49</v>
      </c>
      <c r="EP57" s="33">
        <v>4430.03</v>
      </c>
      <c r="EQ57" s="33">
        <v>336.48</v>
      </c>
      <c r="ER57" s="33">
        <v>2395.2399999999998</v>
      </c>
      <c r="ES57" s="33">
        <v>0.22</v>
      </c>
      <c r="ET57" s="33">
        <v>19.54</v>
      </c>
      <c r="EU57" s="33">
        <v>1436.22</v>
      </c>
      <c r="EV57" s="33">
        <v>1201.72</v>
      </c>
      <c r="EW57" s="33">
        <v>1491.47</v>
      </c>
      <c r="EX57" s="33">
        <v>1904.84</v>
      </c>
      <c r="EY57" s="33">
        <v>498.78</v>
      </c>
    </row>
    <row r="58" spans="93:155" x14ac:dyDescent="0.45">
      <c r="CO58" s="65">
        <f t="shared" si="8"/>
        <v>100</v>
      </c>
      <c r="CP58" s="117">
        <f>VLOOKUP($CO58,  $DI$7:$DT$108, CP$5, FALSE)</f>
        <v>1.5636382844646836E-3</v>
      </c>
      <c r="CQ58" s="140">
        <f>VLOOKUP($CO58,  Obsv_Time!$B$10:$M$111, CQ$5, FALSE)</f>
        <v>7.7399999999999998E-5</v>
      </c>
      <c r="CR58" s="117">
        <f>VLOOKUP($CO58,  $DI$7:$DT$108, CR$5, FALSE)</f>
        <v>0</v>
      </c>
      <c r="CS58" s="140">
        <f>VLOOKUP($CO58,  Obsv_Time!$B$10:$M$111, CS$5, FALSE)</f>
        <v>0</v>
      </c>
      <c r="CT58" s="117">
        <f>VLOOKUP($CO58,  $DI$7:$DT$108, CT$5, FALSE)</f>
        <v>1.173831032421231E-4</v>
      </c>
      <c r="CU58" s="140">
        <f>VLOOKUP($CO58,  Obsv_Time!$B$10:$M$111, CU$5, FALSE)</f>
        <v>-5.4999999999999999E-6</v>
      </c>
      <c r="CV58" s="117">
        <f>VLOOKUP($CO58,  $DI$7:$DT$108, CV$5, FALSE)</f>
        <v>0</v>
      </c>
      <c r="CW58" s="140">
        <f>VLOOKUP($CO58,  Obsv_Time!$B$10:$M$111, CW$5, FALSE)</f>
        <v>0</v>
      </c>
      <c r="CX58" s="117">
        <f>VLOOKUP($CO58,  $DI$7:$DT$108, CX$5, FALSE)</f>
        <v>0</v>
      </c>
      <c r="CY58" s="140">
        <f>VLOOKUP($CO58,  Obsv_Time!$B$10:$M$111, CY$5, FALSE)</f>
        <v>0</v>
      </c>
      <c r="CZ58" s="117">
        <f>VLOOKUP($CO58,  $DI$7:$DT$108, CZ$5, FALSE)</f>
        <v>5.0161030038966821E-4</v>
      </c>
      <c r="DA58" s="140">
        <f>VLOOKUP($CO58,  Obsv_Time!$B$10:$M$111, DA$5, FALSE)</f>
        <v>1.189E-4</v>
      </c>
      <c r="DB58" s="117">
        <f>VLOOKUP($CO58,  $DI$7:$DT$108, DB$5, FALSE)</f>
        <v>3.8205652148124297E-6</v>
      </c>
      <c r="DC58" s="140">
        <f>VLOOKUP($CO58,  Obsv_Time!$B$10:$M$111, DC$5, FALSE)</f>
        <v>0</v>
      </c>
      <c r="DD58" s="117">
        <f>VLOOKUP($CO58,  $DI$7:$DT$108, DD$5, FALSE)</f>
        <v>3.1492732585949191E-3</v>
      </c>
      <c r="DE58" s="140">
        <f>VLOOKUP($CO58,  Obsv_Time!$B$10:$M$111, DE$5, FALSE)</f>
        <v>2.129E-4</v>
      </c>
      <c r="DF58" s="117">
        <f>VLOOKUP($CO58,  $DI$7:$DT$108, DF$5, FALSE)</f>
        <v>4.0583953995836138E-3</v>
      </c>
      <c r="DG58" s="140">
        <f>VLOOKUP($CO58,  Obsv_Time!$B$10:$M$111, DG$5, FALSE)</f>
        <v>1.7625E-3</v>
      </c>
      <c r="DI58" s="64">
        <f t="shared" si="9"/>
        <v>100</v>
      </c>
      <c r="DJ58" s="113">
        <f t="shared" si="20"/>
        <v>1.5636382844646836E-3</v>
      </c>
      <c r="DK58" s="113">
        <f t="shared" si="20"/>
        <v>0</v>
      </c>
      <c r="DL58" s="113">
        <f t="shared" si="20"/>
        <v>1.173831032421231E-4</v>
      </c>
      <c r="DM58" s="113">
        <f t="shared" si="20"/>
        <v>0</v>
      </c>
      <c r="DN58" s="113">
        <f t="shared" si="20"/>
        <v>0</v>
      </c>
      <c r="DO58" s="113">
        <f>EC58/EC$4</f>
        <v>5.0161030038966821E-4</v>
      </c>
      <c r="DP58" s="113">
        <f>ED58/ED$4</f>
        <v>3.8205652148124297E-6</v>
      </c>
      <c r="DQ58" s="113">
        <f>EE58/EE$4</f>
        <v>3.1492732585949191E-3</v>
      </c>
      <c r="DR58" s="113">
        <f>EF58/EF$4</f>
        <v>4.0583953995836138E-3</v>
      </c>
      <c r="DS58" s="116">
        <f>EG58/EG$4</f>
        <v>9.4645503944253134E-5</v>
      </c>
      <c r="DT58" s="113">
        <f t="shared" si="19"/>
        <v>1.6935737701878774E-4</v>
      </c>
      <c r="DV58" s="62">
        <f>Obsv_Time!B61</f>
        <v>100</v>
      </c>
      <c r="DW58" s="57">
        <f t="shared" si="11"/>
        <v>101</v>
      </c>
      <c r="DX58" s="50">
        <f>SUMIFS(EP:EP,$EO:$EO,"&gt;="&amp;$DV58,$EO:$EO,"&lt;"&amp;$DV59)</f>
        <v>2530.64</v>
      </c>
      <c r="DY58" s="50">
        <f>SUMIFS(EQ:EQ,$EO:$EO,"&gt;="&amp;$DV58,$EO:$EO,"&lt;"&amp;$DV59)</f>
        <v>0</v>
      </c>
      <c r="DZ58" s="50">
        <f>SUMIFS(ER:ER,$EO:$EO,"&gt;="&amp;$DV58,$EO:$EO,"&lt;"&amp;$DV59)</f>
        <v>421.73</v>
      </c>
      <c r="EA58" s="50">
        <f>SUMIFS(ES:ES,$EO:$EO,"&gt;="&amp;$DV58,$EO:$EO,"&lt;"&amp;$DV59)</f>
        <v>0</v>
      </c>
      <c r="EB58" s="50">
        <f>SUMIFS(ET:ET,$EO:$EO,"&gt;="&amp;$DV58,$EO:$EO,"&lt;"&amp;$DV59)</f>
        <v>0</v>
      </c>
      <c r="EC58" s="50">
        <f>SUMIFS(EU:EU,$EO:$EO,"&gt;="&amp;$DV58,$EO:$EO,"&lt;"&amp;$DV59)</f>
        <v>380.05</v>
      </c>
      <c r="ED58" s="50">
        <f>SUMIFS(EV:EV,$EO:$EO,"&gt;="&amp;$DV58,$EO:$EO,"&lt;"&amp;$DV59)</f>
        <v>5.8100000000000005</v>
      </c>
      <c r="EE58" s="50">
        <f>SUMIFS(EX:EX,$EO:$EO,"&gt;="&amp;$DV58,$EO:$EO,"&lt;"&amp;$DV59)</f>
        <v>1795.77</v>
      </c>
      <c r="EF58" s="50">
        <f>SUMIFS(EY:EY,$EO:$EO,"&gt;="&amp;$DV58,$EO:$EO,"&lt;"&amp;$DV59)</f>
        <v>849.25</v>
      </c>
      <c r="EG58" s="109">
        <f>DY58+DZ58</f>
        <v>421.73</v>
      </c>
      <c r="EH58" s="2">
        <f>EC58+ED58</f>
        <v>385.86</v>
      </c>
      <c r="EJ58" s="64">
        <f t="shared" si="12"/>
        <v>50</v>
      </c>
      <c r="EK58" s="57">
        <f t="shared" si="13"/>
        <v>50.5</v>
      </c>
      <c r="EL58" s="2">
        <f t="shared" si="18"/>
        <v>2790.99</v>
      </c>
      <c r="EM58" s="2">
        <f t="shared" si="15"/>
        <v>2617.31</v>
      </c>
      <c r="EO58" s="33">
        <v>50</v>
      </c>
      <c r="EP58" s="33">
        <v>4233.82</v>
      </c>
      <c r="EQ58" s="33">
        <v>351.77</v>
      </c>
      <c r="ER58" s="33">
        <v>2439.2199999999998</v>
      </c>
      <c r="ES58" s="33">
        <v>0.14000000000000001</v>
      </c>
      <c r="ET58" s="33">
        <v>11.95</v>
      </c>
      <c r="EU58" s="33">
        <v>1436.51</v>
      </c>
      <c r="EV58" s="33">
        <v>1180.8</v>
      </c>
      <c r="EW58" s="33">
        <v>1425.43</v>
      </c>
      <c r="EX58" s="33">
        <v>1859.01</v>
      </c>
      <c r="EY58" s="33">
        <v>475.2</v>
      </c>
    </row>
    <row r="59" spans="93:155" x14ac:dyDescent="0.45">
      <c r="CO59" s="65">
        <f t="shared" si="8"/>
        <v>102</v>
      </c>
      <c r="CP59" s="117">
        <f>VLOOKUP($CO59,  $DI$7:$DT$108, CP$5, FALSE)</f>
        <v>1.4396230787954037E-3</v>
      </c>
      <c r="CQ59" s="140">
        <f>VLOOKUP($CO59,  Obsv_Time!$B$10:$M$111, CQ$5, FALSE)</f>
        <v>6.8300000000000007E-5</v>
      </c>
      <c r="CR59" s="117">
        <f>VLOOKUP($CO59,  $DI$7:$DT$108, CR$5, FALSE)</f>
        <v>0</v>
      </c>
      <c r="CS59" s="140">
        <f>VLOOKUP($CO59,  Obsv_Time!$B$10:$M$111, CS$5, FALSE)</f>
        <v>0</v>
      </c>
      <c r="CT59" s="117">
        <f>VLOOKUP($CO59,  $DI$7:$DT$108, CT$5, FALSE)</f>
        <v>8.6610153974939975E-5</v>
      </c>
      <c r="CU59" s="140">
        <f>VLOOKUP($CO59,  Obsv_Time!$B$10:$M$111, CU$5, FALSE)</f>
        <v>-4.8999999999999997E-6</v>
      </c>
      <c r="CV59" s="117">
        <f>VLOOKUP($CO59,  $DI$7:$DT$108, CV$5, FALSE)</f>
        <v>0</v>
      </c>
      <c r="CW59" s="140">
        <f>VLOOKUP($CO59,  Obsv_Time!$B$10:$M$111, CW$5, FALSE)</f>
        <v>0</v>
      </c>
      <c r="CX59" s="117">
        <f>VLOOKUP($CO59,  $DI$7:$DT$108, CX$5, FALSE)</f>
        <v>0</v>
      </c>
      <c r="CY59" s="140">
        <f>VLOOKUP($CO59,  Obsv_Time!$B$10:$M$111, CY$5, FALSE)</f>
        <v>0</v>
      </c>
      <c r="CZ59" s="117">
        <f>VLOOKUP($CO59,  $DI$7:$DT$108, CZ$5, FALSE)</f>
        <v>4.1704729040159809E-4</v>
      </c>
      <c r="DA59" s="140">
        <f>VLOOKUP($CO59,  Obsv_Time!$B$10:$M$111, DA$5, FALSE)</f>
        <v>1.039E-4</v>
      </c>
      <c r="DB59" s="117">
        <f>VLOOKUP($CO59,  $DI$7:$DT$108, DB$5, FALSE)</f>
        <v>1.6308092483192471E-6</v>
      </c>
      <c r="DC59" s="140">
        <f>VLOOKUP($CO59,  Obsv_Time!$B$10:$M$111, DC$5, FALSE)</f>
        <v>0</v>
      </c>
      <c r="DD59" s="117">
        <f>VLOOKUP($CO59,  $DI$7:$DT$108, DD$5, FALSE)</f>
        <v>2.7859906803594336E-3</v>
      </c>
      <c r="DE59" s="140">
        <f>VLOOKUP($CO59,  Obsv_Time!$B$10:$M$111, DE$5, FALSE)</f>
        <v>1.7530000000000001E-4</v>
      </c>
      <c r="DF59" s="117">
        <f>VLOOKUP($CO59,  $DI$7:$DT$108, DF$5, FALSE)</f>
        <v>3.6919092727728188E-3</v>
      </c>
      <c r="DG59" s="140">
        <f>VLOOKUP($CO59,  Obsv_Time!$B$10:$M$111, DG$5, FALSE)</f>
        <v>1.6105E-3</v>
      </c>
      <c r="DI59" s="64">
        <f t="shared" si="9"/>
        <v>102</v>
      </c>
      <c r="DJ59" s="113">
        <f t="shared" si="20"/>
        <v>1.4396230787954037E-3</v>
      </c>
      <c r="DK59" s="113">
        <f t="shared" si="20"/>
        <v>0</v>
      </c>
      <c r="DL59" s="113">
        <f t="shared" si="20"/>
        <v>8.6610153974939975E-5</v>
      </c>
      <c r="DM59" s="113">
        <f t="shared" si="20"/>
        <v>0</v>
      </c>
      <c r="DN59" s="113">
        <f t="shared" si="20"/>
        <v>0</v>
      </c>
      <c r="DO59" s="113">
        <f>EC59/EC$4</f>
        <v>4.1704729040159809E-4</v>
      </c>
      <c r="DP59" s="113">
        <f>ED59/ED$4</f>
        <v>1.6308092483192471E-6</v>
      </c>
      <c r="DQ59" s="113">
        <f>EE59/EE$4</f>
        <v>2.7859906803594336E-3</v>
      </c>
      <c r="DR59" s="113">
        <f>EF59/EF$4</f>
        <v>3.6919092727728188E-3</v>
      </c>
      <c r="DS59" s="116">
        <f>EG59/EG$4</f>
        <v>6.9833403984381572E-5</v>
      </c>
      <c r="DT59" s="113">
        <f t="shared" si="19"/>
        <v>1.3977491910382821E-4</v>
      </c>
      <c r="DV59" s="62">
        <f>Obsv_Time!B62</f>
        <v>102</v>
      </c>
      <c r="DW59" s="57">
        <f t="shared" si="11"/>
        <v>103</v>
      </c>
      <c r="DX59" s="50">
        <f>SUMIFS(EP:EP,$EO:$EO,"&gt;="&amp;$DV59,$EO:$EO,"&lt;"&amp;$DV60)</f>
        <v>2329.9299999999998</v>
      </c>
      <c r="DY59" s="50">
        <f>SUMIFS(EQ:EQ,$EO:$EO,"&gt;="&amp;$DV59,$EO:$EO,"&lt;"&amp;$DV60)</f>
        <v>0</v>
      </c>
      <c r="DZ59" s="50">
        <f>SUMIFS(ER:ER,$EO:$EO,"&gt;="&amp;$DV59,$EO:$EO,"&lt;"&amp;$DV60)</f>
        <v>311.16999999999996</v>
      </c>
      <c r="EA59" s="50">
        <f>SUMIFS(ES:ES,$EO:$EO,"&gt;="&amp;$DV59,$EO:$EO,"&lt;"&amp;$DV60)</f>
        <v>0</v>
      </c>
      <c r="EB59" s="50">
        <f>SUMIFS(ET:ET,$EO:$EO,"&gt;="&amp;$DV59,$EO:$EO,"&lt;"&amp;$DV60)</f>
        <v>0</v>
      </c>
      <c r="EC59" s="50">
        <f>SUMIFS(EU:EU,$EO:$EO,"&gt;="&amp;$DV59,$EO:$EO,"&lt;"&amp;$DV60)</f>
        <v>315.98</v>
      </c>
      <c r="ED59" s="50">
        <f>SUMIFS(EV:EV,$EO:$EO,"&gt;="&amp;$DV59,$EO:$EO,"&lt;"&amp;$DV60)</f>
        <v>2.48</v>
      </c>
      <c r="EE59" s="50">
        <f>SUMIFS(EX:EX,$EO:$EO,"&gt;="&amp;$DV59,$EO:$EO,"&lt;"&amp;$DV60)</f>
        <v>1588.62</v>
      </c>
      <c r="EF59" s="50">
        <f>SUMIFS(EY:EY,$EO:$EO,"&gt;="&amp;$DV59,$EO:$EO,"&lt;"&amp;$DV60)</f>
        <v>772.56</v>
      </c>
      <c r="EG59" s="109">
        <f>DY59+DZ59</f>
        <v>311.16999999999996</v>
      </c>
      <c r="EH59" s="2">
        <f>EC59+ED59</f>
        <v>318.46000000000004</v>
      </c>
      <c r="EJ59" s="64">
        <f t="shared" si="12"/>
        <v>51</v>
      </c>
      <c r="EK59" s="57">
        <f t="shared" si="13"/>
        <v>51.5</v>
      </c>
      <c r="EL59" s="2">
        <f t="shared" si="18"/>
        <v>2749.2599999999998</v>
      </c>
      <c r="EM59" s="2">
        <f t="shared" si="15"/>
        <v>2607.23</v>
      </c>
      <c r="EO59" s="33">
        <v>51</v>
      </c>
      <c r="EP59" s="33">
        <v>3841.52</v>
      </c>
      <c r="EQ59" s="33">
        <v>356.37</v>
      </c>
      <c r="ER59" s="33">
        <v>2392.89</v>
      </c>
      <c r="ES59" s="33">
        <v>0.05</v>
      </c>
      <c r="ET59" s="33">
        <v>8.2100000000000009</v>
      </c>
      <c r="EU59" s="33">
        <v>1427.7</v>
      </c>
      <c r="EV59" s="33">
        <v>1179.53</v>
      </c>
      <c r="EW59" s="33">
        <v>1344.88</v>
      </c>
      <c r="EX59" s="33">
        <v>1874.41</v>
      </c>
      <c r="EY59" s="33">
        <v>484.46</v>
      </c>
    </row>
    <row r="60" spans="93:155" x14ac:dyDescent="0.45">
      <c r="CO60" s="65">
        <f t="shared" si="8"/>
        <v>104</v>
      </c>
      <c r="CP60" s="117">
        <f>VLOOKUP($CO60,  $DI$7:$DT$108, CP$5, FALSE)</f>
        <v>1.3292383620756743E-3</v>
      </c>
      <c r="CQ60" s="140">
        <f>VLOOKUP($CO60,  Obsv_Time!$B$10:$M$111, CQ$5, FALSE)</f>
        <v>5.91E-5</v>
      </c>
      <c r="CR60" s="117">
        <f>VLOOKUP($CO60,  $DI$7:$DT$108, CR$5, FALSE)</f>
        <v>0</v>
      </c>
      <c r="CS60" s="140">
        <f>VLOOKUP($CO60,  Obsv_Time!$B$10:$M$111, CS$5, FALSE)</f>
        <v>0</v>
      </c>
      <c r="CT60" s="117">
        <f>VLOOKUP($CO60,  $DI$7:$DT$108, CT$5, FALSE)</f>
        <v>8.5805759769240275E-5</v>
      </c>
      <c r="CU60" s="140">
        <f>VLOOKUP($CO60,  Obsv_Time!$B$10:$M$111, CU$5, FALSE)</f>
        <v>-4.3000000000000003E-6</v>
      </c>
      <c r="CV60" s="117">
        <f>VLOOKUP($CO60,  $DI$7:$DT$108, CV$5, FALSE)</f>
        <v>0</v>
      </c>
      <c r="CW60" s="140">
        <f>VLOOKUP($CO60,  Obsv_Time!$B$10:$M$111, CW$5, FALSE)</f>
        <v>0</v>
      </c>
      <c r="CX60" s="117">
        <f>VLOOKUP($CO60,  $DI$7:$DT$108, CX$5, FALSE)</f>
        <v>0</v>
      </c>
      <c r="CY60" s="140">
        <f>VLOOKUP($CO60,  Obsv_Time!$B$10:$M$111, CY$5, FALSE)</f>
        <v>0</v>
      </c>
      <c r="CZ60" s="117">
        <f>VLOOKUP($CO60,  $DI$7:$DT$108, CZ$5, FALSE)</f>
        <v>3.1302964068785058E-4</v>
      </c>
      <c r="DA60" s="140">
        <f>VLOOKUP($CO60,  Obsv_Time!$B$10:$M$111, DA$5, FALSE)</f>
        <v>8.92E-5</v>
      </c>
      <c r="DB60" s="117">
        <f>VLOOKUP($CO60,  $DI$7:$DT$108, DB$5, FALSE)</f>
        <v>5.0633996822815336E-7</v>
      </c>
      <c r="DC60" s="140">
        <f>VLOOKUP($CO60,  Obsv_Time!$B$10:$M$111, DC$5, FALSE)</f>
        <v>0</v>
      </c>
      <c r="DD60" s="117">
        <f>VLOOKUP($CO60,  $DI$7:$DT$108, DD$5, FALSE)</f>
        <v>2.406170546184964E-3</v>
      </c>
      <c r="DE60" s="140">
        <f>VLOOKUP($CO60,  Obsv_Time!$B$10:$M$111, DE$5, FALSE)</f>
        <v>1.5249999999999999E-4</v>
      </c>
      <c r="DF60" s="117">
        <f>VLOOKUP($CO60,  $DI$7:$DT$108, DF$5, FALSE)</f>
        <v>3.2309940696055072E-3</v>
      </c>
      <c r="DG60" s="140">
        <f>VLOOKUP($CO60,  Obsv_Time!$B$10:$M$111, DG$5, FALSE)</f>
        <v>1.4586E-3</v>
      </c>
      <c r="DI60" s="64">
        <f t="shared" si="9"/>
        <v>104</v>
      </c>
      <c r="DJ60" s="113">
        <f t="shared" si="20"/>
        <v>1.3292383620756743E-3</v>
      </c>
      <c r="DK60" s="113">
        <f t="shared" si="20"/>
        <v>0</v>
      </c>
      <c r="DL60" s="113">
        <f t="shared" si="20"/>
        <v>8.5805759769240275E-5</v>
      </c>
      <c r="DM60" s="113">
        <f t="shared" si="20"/>
        <v>0</v>
      </c>
      <c r="DN60" s="113">
        <f t="shared" si="20"/>
        <v>0</v>
      </c>
      <c r="DO60" s="113">
        <f>EC60/EC$4</f>
        <v>3.1302964068785058E-4</v>
      </c>
      <c r="DP60" s="113">
        <f>ED60/ED$4</f>
        <v>5.0633996822815336E-7</v>
      </c>
      <c r="DQ60" s="113">
        <f>EE60/EE$4</f>
        <v>2.406170546184964E-3</v>
      </c>
      <c r="DR60" s="113">
        <f>EF60/EF$4</f>
        <v>3.2309940696055072E-3</v>
      </c>
      <c r="DS60" s="116">
        <f>EG60/EG$4</f>
        <v>6.9184824309236599E-5</v>
      </c>
      <c r="DT60" s="113">
        <f t="shared" si="19"/>
        <v>1.0443397679948779E-4</v>
      </c>
      <c r="DV60" s="62">
        <f>Obsv_Time!B63</f>
        <v>104</v>
      </c>
      <c r="DW60" s="57">
        <f t="shared" si="11"/>
        <v>105</v>
      </c>
      <c r="DX60" s="50">
        <f>SUMIFS(EP:EP,$EO:$EO,"&gt;="&amp;$DV60,$EO:$EO,"&lt;"&amp;$DV61)</f>
        <v>2151.2799999999997</v>
      </c>
      <c r="DY60" s="50">
        <f>SUMIFS(EQ:EQ,$EO:$EO,"&gt;="&amp;$DV60,$EO:$EO,"&lt;"&amp;$DV61)</f>
        <v>0</v>
      </c>
      <c r="DZ60" s="50">
        <f>SUMIFS(ER:ER,$EO:$EO,"&gt;="&amp;$DV60,$EO:$EO,"&lt;"&amp;$DV61)</f>
        <v>308.27999999999997</v>
      </c>
      <c r="EA60" s="50">
        <f>SUMIFS(ES:ES,$EO:$EO,"&gt;="&amp;$DV60,$EO:$EO,"&lt;"&amp;$DV61)</f>
        <v>0</v>
      </c>
      <c r="EB60" s="50">
        <f>SUMIFS(ET:ET,$EO:$EO,"&gt;="&amp;$DV60,$EO:$EO,"&lt;"&amp;$DV61)</f>
        <v>0</v>
      </c>
      <c r="EC60" s="50">
        <f>SUMIFS(EU:EU,$EO:$EO,"&gt;="&amp;$DV60,$EO:$EO,"&lt;"&amp;$DV61)</f>
        <v>237.17000000000002</v>
      </c>
      <c r="ED60" s="50">
        <f>SUMIFS(EV:EV,$EO:$EO,"&gt;="&amp;$DV60,$EO:$EO,"&lt;"&amp;$DV61)</f>
        <v>0.77</v>
      </c>
      <c r="EE60" s="50">
        <f>SUMIFS(EX:EX,$EO:$EO,"&gt;="&amp;$DV60,$EO:$EO,"&lt;"&amp;$DV61)</f>
        <v>1372.04</v>
      </c>
      <c r="EF60" s="50">
        <f>SUMIFS(EY:EY,$EO:$EO,"&gt;="&amp;$DV60,$EO:$EO,"&lt;"&amp;$DV61)</f>
        <v>676.1099999999999</v>
      </c>
      <c r="EG60" s="109">
        <f>DY60+DZ60</f>
        <v>308.27999999999997</v>
      </c>
      <c r="EH60" s="2">
        <f>EC60+ED60</f>
        <v>237.94000000000003</v>
      </c>
      <c r="EJ60" s="64">
        <f t="shared" si="12"/>
        <v>52</v>
      </c>
      <c r="EK60" s="57">
        <f t="shared" si="13"/>
        <v>52.5</v>
      </c>
      <c r="EL60" s="2">
        <f t="shared" si="18"/>
        <v>2801.54</v>
      </c>
      <c r="EM60" s="2">
        <f t="shared" si="15"/>
        <v>2550.9699999999998</v>
      </c>
      <c r="EO60" s="33">
        <v>52</v>
      </c>
      <c r="EP60" s="33">
        <v>3513.36</v>
      </c>
      <c r="EQ60" s="33">
        <v>419.44</v>
      </c>
      <c r="ER60" s="33">
        <v>2382.1</v>
      </c>
      <c r="ES60" s="33">
        <v>0.1</v>
      </c>
      <c r="ET60" s="33">
        <v>6.1</v>
      </c>
      <c r="EU60" s="33">
        <v>1358.1</v>
      </c>
      <c r="EV60" s="33">
        <v>1192.8699999999999</v>
      </c>
      <c r="EW60" s="33">
        <v>1271.25</v>
      </c>
      <c r="EX60" s="33">
        <v>1879.35</v>
      </c>
      <c r="EY60" s="33">
        <v>506.07</v>
      </c>
    </row>
    <row r="61" spans="93:155" x14ac:dyDescent="0.45">
      <c r="CO61" s="65">
        <f t="shared" si="8"/>
        <v>106</v>
      </c>
      <c r="CP61" s="117">
        <f>VLOOKUP($CO61,  $DI$7:$DT$108, CP$5, FALSE)</f>
        <v>1.1615944698820167E-3</v>
      </c>
      <c r="CQ61" s="140">
        <f>VLOOKUP($CO61,  Obsv_Time!$B$10:$M$111, CQ$5, FALSE)</f>
        <v>4.99E-5</v>
      </c>
      <c r="CR61" s="117">
        <f>VLOOKUP($CO61,  $DI$7:$DT$108, CR$5, FALSE)</f>
        <v>0</v>
      </c>
      <c r="CS61" s="140">
        <f>VLOOKUP($CO61,  Obsv_Time!$B$10:$M$111, CS$5, FALSE)</f>
        <v>0</v>
      </c>
      <c r="CT61" s="117">
        <f>VLOOKUP($CO61,  $DI$7:$DT$108, CT$5, FALSE)</f>
        <v>7.4922779339185483E-5</v>
      </c>
      <c r="CU61" s="140">
        <f>VLOOKUP($CO61,  Obsv_Time!$B$10:$M$111, CU$5, FALSE)</f>
        <v>-3.5999999999999998E-6</v>
      </c>
      <c r="CV61" s="117">
        <f>VLOOKUP($CO61,  $DI$7:$DT$108, CV$5, FALSE)</f>
        <v>0</v>
      </c>
      <c r="CW61" s="140">
        <f>VLOOKUP($CO61,  Obsv_Time!$B$10:$M$111, CW$5, FALSE)</f>
        <v>0</v>
      </c>
      <c r="CX61" s="117">
        <f>VLOOKUP($CO61,  $DI$7:$DT$108, CX$5, FALSE)</f>
        <v>0</v>
      </c>
      <c r="CY61" s="140">
        <f>VLOOKUP($CO61,  Obsv_Time!$B$10:$M$111, CY$5, FALSE)</f>
        <v>0</v>
      </c>
      <c r="CZ61" s="117">
        <f>VLOOKUP($CO61,  $DI$7:$DT$108, CZ$5, FALSE)</f>
        <v>2.436713423442719E-4</v>
      </c>
      <c r="DA61" s="140">
        <f>VLOOKUP($CO61,  Obsv_Time!$B$10:$M$111, DA$5, FALSE)</f>
        <v>7.4400000000000006E-5</v>
      </c>
      <c r="DB61" s="117">
        <f>VLOOKUP($CO61,  $DI$7:$DT$108, DB$5, FALSE)</f>
        <v>1.9727531229668311E-8</v>
      </c>
      <c r="DC61" s="140">
        <f>VLOOKUP($CO61,  Obsv_Time!$B$10:$M$111, DC$5, FALSE)</f>
        <v>0</v>
      </c>
      <c r="DD61" s="117">
        <f>VLOOKUP($CO61,  $DI$7:$DT$108, DD$5, FALSE)</f>
        <v>2.2006348562540017E-3</v>
      </c>
      <c r="DE61" s="140">
        <f>VLOOKUP($CO61,  Obsv_Time!$B$10:$M$111, DE$5, FALSE)</f>
        <v>1.314E-4</v>
      </c>
      <c r="DF61" s="117">
        <f>VLOOKUP($CO61,  $DI$7:$DT$108, DF$5, FALSE)</f>
        <v>2.9380536657262306E-3</v>
      </c>
      <c r="DG61" s="140">
        <f>VLOOKUP($CO61,  Obsv_Time!$B$10:$M$111, DG$5, FALSE)</f>
        <v>1.3066E-3</v>
      </c>
      <c r="DI61" s="64">
        <f t="shared" si="9"/>
        <v>106</v>
      </c>
      <c r="DJ61" s="113">
        <f t="shared" si="20"/>
        <v>1.1615944698820167E-3</v>
      </c>
      <c r="DK61" s="113">
        <f t="shared" si="20"/>
        <v>0</v>
      </c>
      <c r="DL61" s="113">
        <f t="shared" si="20"/>
        <v>7.4922779339185483E-5</v>
      </c>
      <c r="DM61" s="113">
        <f t="shared" si="20"/>
        <v>0</v>
      </c>
      <c r="DN61" s="113">
        <f t="shared" si="20"/>
        <v>0</v>
      </c>
      <c r="DO61" s="113">
        <f>EC61/EC$4</f>
        <v>2.436713423442719E-4</v>
      </c>
      <c r="DP61" s="113">
        <f>ED61/ED$4</f>
        <v>1.9727531229668311E-8</v>
      </c>
      <c r="DQ61" s="113">
        <f>EE61/EE$4</f>
        <v>2.2006348562540017E-3</v>
      </c>
      <c r="DR61" s="113">
        <f>EF61/EF$4</f>
        <v>2.9380536657262306E-3</v>
      </c>
      <c r="DS61" s="116">
        <f>EG61/EG$4</f>
        <v>6.0409922821981026E-5</v>
      </c>
      <c r="DT61" s="113">
        <f t="shared" si="19"/>
        <v>8.1044523056339498E-5</v>
      </c>
      <c r="DV61" s="62">
        <f>Obsv_Time!B64</f>
        <v>106</v>
      </c>
      <c r="DW61" s="57">
        <f t="shared" si="11"/>
        <v>107</v>
      </c>
      <c r="DX61" s="50">
        <f>SUMIFS(EP:EP,$EO:$EO,"&gt;="&amp;$DV61,$EO:$EO,"&lt;"&amp;$DV62)</f>
        <v>1879.96</v>
      </c>
      <c r="DY61" s="50">
        <f>SUMIFS(EQ:EQ,$EO:$EO,"&gt;="&amp;$DV61,$EO:$EO,"&lt;"&amp;$DV62)</f>
        <v>0</v>
      </c>
      <c r="DZ61" s="50">
        <f>SUMIFS(ER:ER,$EO:$EO,"&gt;="&amp;$DV61,$EO:$EO,"&lt;"&amp;$DV62)</f>
        <v>269.18</v>
      </c>
      <c r="EA61" s="50">
        <f>SUMIFS(ES:ES,$EO:$EO,"&gt;="&amp;$DV61,$EO:$EO,"&lt;"&amp;$DV62)</f>
        <v>0</v>
      </c>
      <c r="EB61" s="50">
        <f>SUMIFS(ET:ET,$EO:$EO,"&gt;="&amp;$DV61,$EO:$EO,"&lt;"&amp;$DV62)</f>
        <v>0</v>
      </c>
      <c r="EC61" s="50">
        <f>SUMIFS(EU:EU,$EO:$EO,"&gt;="&amp;$DV61,$EO:$EO,"&lt;"&amp;$DV62)</f>
        <v>184.62</v>
      </c>
      <c r="ED61" s="50">
        <f>SUMIFS(EV:EV,$EO:$EO,"&gt;="&amp;$DV61,$EO:$EO,"&lt;"&amp;$DV62)</f>
        <v>0.03</v>
      </c>
      <c r="EE61" s="50">
        <f>SUMIFS(EX:EX,$EO:$EO,"&gt;="&amp;$DV61,$EO:$EO,"&lt;"&amp;$DV62)</f>
        <v>1254.8400000000001</v>
      </c>
      <c r="EF61" s="50">
        <f>SUMIFS(EY:EY,$EO:$EO,"&gt;="&amp;$DV61,$EO:$EO,"&lt;"&amp;$DV62)</f>
        <v>614.80999999999995</v>
      </c>
      <c r="EG61" s="109">
        <f>DY61+DZ61</f>
        <v>269.18</v>
      </c>
      <c r="EH61" s="2">
        <f>EC61+ED61</f>
        <v>184.65</v>
      </c>
      <c r="EJ61" s="64">
        <f t="shared" si="12"/>
        <v>53</v>
      </c>
      <c r="EK61" s="57">
        <f t="shared" si="13"/>
        <v>53.5</v>
      </c>
      <c r="EL61" s="2">
        <f t="shared" si="18"/>
        <v>2717.37</v>
      </c>
      <c r="EM61" s="2">
        <f t="shared" si="15"/>
        <v>2525.0300000000002</v>
      </c>
      <c r="EO61" s="33">
        <v>53</v>
      </c>
      <c r="EP61" s="33">
        <v>3251.02</v>
      </c>
      <c r="EQ61" s="33">
        <v>411.95</v>
      </c>
      <c r="ER61" s="33">
        <v>2305.42</v>
      </c>
      <c r="ES61" s="33">
        <v>0.06</v>
      </c>
      <c r="ET61" s="33">
        <v>3.32</v>
      </c>
      <c r="EU61" s="33">
        <v>1373.38</v>
      </c>
      <c r="EV61" s="33">
        <v>1151.6500000000001</v>
      </c>
      <c r="EW61" s="33">
        <v>1216.02</v>
      </c>
      <c r="EX61" s="33">
        <v>1869.65</v>
      </c>
      <c r="EY61" s="33">
        <v>498.8</v>
      </c>
    </row>
    <row r="62" spans="93:155" x14ac:dyDescent="0.45">
      <c r="CO62" s="65">
        <f t="shared" si="8"/>
        <v>108</v>
      </c>
      <c r="CP62" s="117">
        <f>VLOOKUP($CO62,  $DI$7:$DT$108, CP$5, FALSE)</f>
        <v>9.6414392370257828E-4</v>
      </c>
      <c r="CQ62" s="140">
        <f>VLOOKUP($CO62,  Obsv_Time!$B$10:$M$111, CQ$5, FALSE)</f>
        <v>4.0800000000000002E-5</v>
      </c>
      <c r="CR62" s="117">
        <f>VLOOKUP($CO62,  $DI$7:$DT$108, CR$5, FALSE)</f>
        <v>0</v>
      </c>
      <c r="CS62" s="140">
        <f>VLOOKUP($CO62,  Obsv_Time!$B$10:$M$111, CS$5, FALSE)</f>
        <v>0</v>
      </c>
      <c r="CT62" s="117">
        <f>VLOOKUP($CO62,  $DI$7:$DT$108, CT$5, FALSE)</f>
        <v>7.533750161132824E-5</v>
      </c>
      <c r="CU62" s="140">
        <f>VLOOKUP($CO62,  Obsv_Time!$B$10:$M$111, CU$5, FALSE)</f>
        <v>-3.0000000000000001E-6</v>
      </c>
      <c r="CV62" s="117">
        <f>VLOOKUP($CO62,  $DI$7:$DT$108, CV$5, FALSE)</f>
        <v>0</v>
      </c>
      <c r="CW62" s="140">
        <f>VLOOKUP($CO62,  Obsv_Time!$B$10:$M$111, CW$5, FALSE)</f>
        <v>0</v>
      </c>
      <c r="CX62" s="117">
        <f>VLOOKUP($CO62,  $DI$7:$DT$108, CX$5, FALSE)</f>
        <v>0</v>
      </c>
      <c r="CY62" s="140">
        <f>VLOOKUP($CO62,  Obsv_Time!$B$10:$M$111, CY$5, FALSE)</f>
        <v>0</v>
      </c>
      <c r="CZ62" s="117">
        <f>VLOOKUP($CO62,  $DI$7:$DT$108, CZ$5, FALSE)</f>
        <v>1.6132568613769015E-4</v>
      </c>
      <c r="DA62" s="140">
        <f>VLOOKUP($CO62,  Obsv_Time!$B$10:$M$111, DA$5, FALSE)</f>
        <v>5.94E-5</v>
      </c>
      <c r="DB62" s="117">
        <f>VLOOKUP($CO62,  $DI$7:$DT$108, DB$5, FALSE)</f>
        <v>0</v>
      </c>
      <c r="DC62" s="140">
        <f>VLOOKUP($CO62,  Obsv_Time!$B$10:$M$111, DC$5, FALSE)</f>
        <v>0</v>
      </c>
      <c r="DD62" s="117">
        <f>VLOOKUP($CO62,  $DI$7:$DT$108, DD$5, FALSE)</f>
        <v>1.8405966553766413E-3</v>
      </c>
      <c r="DE62" s="140">
        <f>VLOOKUP($CO62,  Obsv_Time!$B$10:$M$111, DE$5, FALSE)</f>
        <v>1.1E-4</v>
      </c>
      <c r="DF62" s="117">
        <f>VLOOKUP($CO62,  $DI$7:$DT$108, DF$5, FALSE)</f>
        <v>2.5610063922176679E-3</v>
      </c>
      <c r="DG62" s="140">
        <f>VLOOKUP($CO62,  Obsv_Time!$B$10:$M$111, DG$5, FALSE)</f>
        <v>1.1546E-3</v>
      </c>
      <c r="DI62" s="64">
        <f t="shared" si="9"/>
        <v>108</v>
      </c>
      <c r="DJ62" s="113">
        <f t="shared" si="20"/>
        <v>9.6414392370257828E-4</v>
      </c>
      <c r="DK62" s="113">
        <f t="shared" si="20"/>
        <v>0</v>
      </c>
      <c r="DL62" s="113">
        <f t="shared" si="20"/>
        <v>7.533750161132824E-5</v>
      </c>
      <c r="DM62" s="113">
        <f t="shared" si="20"/>
        <v>0</v>
      </c>
      <c r="DN62" s="113">
        <f t="shared" si="20"/>
        <v>0</v>
      </c>
      <c r="DO62" s="113">
        <f>EC62/EC$4</f>
        <v>1.6132568613769015E-4</v>
      </c>
      <c r="DP62" s="113">
        <f>ED62/ED$4</f>
        <v>0</v>
      </c>
      <c r="DQ62" s="113">
        <f>EE62/EE$4</f>
        <v>1.8405966553766413E-3</v>
      </c>
      <c r="DR62" s="113">
        <f>EF62/EF$4</f>
        <v>2.5610063922176679E-3</v>
      </c>
      <c r="DS62" s="116">
        <f>EG62/EG$4</f>
        <v>6.0744311651035009E-5</v>
      </c>
      <c r="DT62" s="113">
        <f t="shared" si="19"/>
        <v>5.3647831319666266E-5</v>
      </c>
      <c r="DV62" s="62">
        <f>Obsv_Time!B65</f>
        <v>108</v>
      </c>
      <c r="DW62" s="57">
        <f t="shared" si="11"/>
        <v>109</v>
      </c>
      <c r="DX62" s="50">
        <f>SUMIFS(EP:EP,$EO:$EO,"&gt;="&amp;$DV62,$EO:$EO,"&lt;"&amp;$DV63)</f>
        <v>1560.4</v>
      </c>
      <c r="DY62" s="50">
        <f>SUMIFS(EQ:EQ,$EO:$EO,"&gt;="&amp;$DV62,$EO:$EO,"&lt;"&amp;$DV63)</f>
        <v>0</v>
      </c>
      <c r="DZ62" s="50">
        <f>SUMIFS(ER:ER,$EO:$EO,"&gt;="&amp;$DV62,$EO:$EO,"&lt;"&amp;$DV63)</f>
        <v>270.67</v>
      </c>
      <c r="EA62" s="50">
        <f>SUMIFS(ES:ES,$EO:$EO,"&gt;="&amp;$DV62,$EO:$EO,"&lt;"&amp;$DV63)</f>
        <v>0</v>
      </c>
      <c r="EB62" s="50">
        <f>SUMIFS(ET:ET,$EO:$EO,"&gt;="&amp;$DV62,$EO:$EO,"&lt;"&amp;$DV63)</f>
        <v>0</v>
      </c>
      <c r="EC62" s="50">
        <f>SUMIFS(EU:EU,$EO:$EO,"&gt;="&amp;$DV62,$EO:$EO,"&lt;"&amp;$DV63)</f>
        <v>122.23</v>
      </c>
      <c r="ED62" s="50">
        <f>SUMIFS(EV:EV,$EO:$EO,"&gt;="&amp;$DV62,$EO:$EO,"&lt;"&amp;$DV63)</f>
        <v>0</v>
      </c>
      <c r="EE62" s="50">
        <f>SUMIFS(EX:EX,$EO:$EO,"&gt;="&amp;$DV62,$EO:$EO,"&lt;"&amp;$DV63)</f>
        <v>1049.54</v>
      </c>
      <c r="EF62" s="50">
        <f>SUMIFS(EY:EY,$EO:$EO,"&gt;="&amp;$DV62,$EO:$EO,"&lt;"&amp;$DV63)</f>
        <v>535.91</v>
      </c>
      <c r="EG62" s="109">
        <f>DY62+DZ62</f>
        <v>270.67</v>
      </c>
      <c r="EH62" s="2">
        <f>EC62+ED62</f>
        <v>122.23</v>
      </c>
      <c r="EJ62" s="64">
        <f t="shared" si="12"/>
        <v>54</v>
      </c>
      <c r="EK62" s="57">
        <f t="shared" si="13"/>
        <v>54.5</v>
      </c>
      <c r="EL62" s="2">
        <f t="shared" si="18"/>
        <v>2655.2</v>
      </c>
      <c r="EM62" s="2">
        <f t="shared" si="15"/>
        <v>2515.2399999999998</v>
      </c>
      <c r="EO62" s="33">
        <v>54</v>
      </c>
      <c r="EP62" s="33">
        <v>3014.38</v>
      </c>
      <c r="EQ62" s="33">
        <v>401.5</v>
      </c>
      <c r="ER62" s="33">
        <v>2253.6999999999998</v>
      </c>
      <c r="ES62" s="33">
        <v>0.03</v>
      </c>
      <c r="ET62" s="33">
        <v>2.95</v>
      </c>
      <c r="EU62" s="33">
        <v>1355.95</v>
      </c>
      <c r="EV62" s="33">
        <v>1159.29</v>
      </c>
      <c r="EW62" s="33">
        <v>1152.19</v>
      </c>
      <c r="EX62" s="33">
        <v>1883.79</v>
      </c>
      <c r="EY62" s="33">
        <v>484.82</v>
      </c>
    </row>
    <row r="63" spans="93:155" x14ac:dyDescent="0.45">
      <c r="CO63" s="65">
        <f t="shared" si="8"/>
        <v>110</v>
      </c>
      <c r="CP63" s="117">
        <f>VLOOKUP($CO63,  $DI$7:$DT$108, CP$5, FALSE)</f>
        <v>7.657418384033614E-4</v>
      </c>
      <c r="CQ63" s="140">
        <f>VLOOKUP($CO63,  Obsv_Time!$B$10:$M$111, CQ$5, FALSE)</f>
        <v>3.1600000000000002E-5</v>
      </c>
      <c r="CR63" s="117">
        <f>VLOOKUP($CO63,  $DI$7:$DT$108, CR$5, FALSE)</f>
        <v>0</v>
      </c>
      <c r="CS63" s="140">
        <f>VLOOKUP($CO63,  Obsv_Time!$B$10:$M$111, CS$5, FALSE)</f>
        <v>0</v>
      </c>
      <c r="CT63" s="117">
        <f>VLOOKUP($CO63,  $DI$7:$DT$108, CT$5, FALSE)</f>
        <v>6.6277629156129161E-5</v>
      </c>
      <c r="CU63" s="140">
        <f>VLOOKUP($CO63,  Obsv_Time!$B$10:$M$111, CU$5, FALSE)</f>
        <v>-2.3999999999999999E-6</v>
      </c>
      <c r="CV63" s="117">
        <f>VLOOKUP($CO63,  $DI$7:$DT$108, CV$5, FALSE)</f>
        <v>0</v>
      </c>
      <c r="CW63" s="140">
        <f>VLOOKUP($CO63,  Obsv_Time!$B$10:$M$111, CW$5, FALSE)</f>
        <v>0</v>
      </c>
      <c r="CX63" s="117">
        <f>VLOOKUP($CO63,  $DI$7:$DT$108, CX$5, FALSE)</f>
        <v>0</v>
      </c>
      <c r="CY63" s="140">
        <f>VLOOKUP($CO63,  Obsv_Time!$B$10:$M$111, CY$5, FALSE)</f>
        <v>0</v>
      </c>
      <c r="CZ63" s="117">
        <f>VLOOKUP($CO63,  $DI$7:$DT$108, CZ$5, FALSE)</f>
        <v>9.0673931421576644E-5</v>
      </c>
      <c r="DA63" s="140">
        <f>VLOOKUP($CO63,  Obsv_Time!$B$10:$M$111, DA$5, FALSE)</f>
        <v>4.4499999999999997E-5</v>
      </c>
      <c r="DB63" s="117">
        <f>VLOOKUP($CO63,  $DI$7:$DT$108, DB$5, FALSE)</f>
        <v>0</v>
      </c>
      <c r="DC63" s="140">
        <f>VLOOKUP($CO63,  Obsv_Time!$B$10:$M$111, DC$5, FALSE)</f>
        <v>0</v>
      </c>
      <c r="DD63" s="117">
        <f>VLOOKUP($CO63,  $DI$7:$DT$108, DD$5, FALSE)</f>
        <v>1.6257662627440228E-3</v>
      </c>
      <c r="DE63" s="140">
        <f>VLOOKUP($CO63,  Obsv_Time!$B$10:$M$111, DE$5, FALSE)</f>
        <v>8.9599999999999996E-5</v>
      </c>
      <c r="DF63" s="117">
        <f>VLOOKUP($CO63,  $DI$7:$DT$108, DF$5, FALSE)</f>
        <v>2.2204691462072725E-3</v>
      </c>
      <c r="DG63" s="140">
        <f>VLOOKUP($CO63,  Obsv_Time!$B$10:$M$111, DG$5, FALSE)</f>
        <v>1.0026E-3</v>
      </c>
      <c r="DI63" s="64">
        <f t="shared" si="9"/>
        <v>110</v>
      </c>
      <c r="DJ63" s="113">
        <f t="shared" si="20"/>
        <v>7.657418384033614E-4</v>
      </c>
      <c r="DK63" s="113">
        <f t="shared" si="20"/>
        <v>0</v>
      </c>
      <c r="DL63" s="113">
        <f t="shared" si="20"/>
        <v>6.6277629156129161E-5</v>
      </c>
      <c r="DM63" s="113">
        <f t="shared" si="20"/>
        <v>0</v>
      </c>
      <c r="DN63" s="113">
        <f t="shared" si="20"/>
        <v>0</v>
      </c>
      <c r="DO63" s="113">
        <f>EC63/EC$4</f>
        <v>9.0673931421576644E-5</v>
      </c>
      <c r="DP63" s="113">
        <f>ED63/ED$4</f>
        <v>0</v>
      </c>
      <c r="DQ63" s="113">
        <f>EE63/EE$4</f>
        <v>1.6257662627440228E-3</v>
      </c>
      <c r="DR63" s="113">
        <f>EF63/EF$4</f>
        <v>2.2204691462072725E-3</v>
      </c>
      <c r="DS63" s="116">
        <f>EG63/EG$4</f>
        <v>5.3439374479419426E-5</v>
      </c>
      <c r="DT63" s="113">
        <f t="shared" si="19"/>
        <v>3.0153039447443939E-5</v>
      </c>
      <c r="DV63" s="62">
        <f>Obsv_Time!B66</f>
        <v>110</v>
      </c>
      <c r="DW63" s="57">
        <f t="shared" si="11"/>
        <v>111</v>
      </c>
      <c r="DX63" s="50">
        <f>SUMIFS(EP:EP,$EO:$EO,"&gt;="&amp;$DV63,$EO:$EO,"&lt;"&amp;$DV64)</f>
        <v>1239.3</v>
      </c>
      <c r="DY63" s="50">
        <f>SUMIFS(EQ:EQ,$EO:$EO,"&gt;="&amp;$DV63,$EO:$EO,"&lt;"&amp;$DV64)</f>
        <v>0</v>
      </c>
      <c r="DZ63" s="50">
        <f>SUMIFS(ER:ER,$EO:$EO,"&gt;="&amp;$DV63,$EO:$EO,"&lt;"&amp;$DV64)</f>
        <v>238.12</v>
      </c>
      <c r="EA63" s="50">
        <f>SUMIFS(ES:ES,$EO:$EO,"&gt;="&amp;$DV63,$EO:$EO,"&lt;"&amp;$DV64)</f>
        <v>0</v>
      </c>
      <c r="EB63" s="50">
        <f>SUMIFS(ET:ET,$EO:$EO,"&gt;="&amp;$DV63,$EO:$EO,"&lt;"&amp;$DV64)</f>
        <v>0</v>
      </c>
      <c r="EC63" s="50">
        <f>SUMIFS(EU:EU,$EO:$EO,"&gt;="&amp;$DV63,$EO:$EO,"&lt;"&amp;$DV64)</f>
        <v>68.7</v>
      </c>
      <c r="ED63" s="50">
        <f>SUMIFS(EV:EV,$EO:$EO,"&gt;="&amp;$DV63,$EO:$EO,"&lt;"&amp;$DV64)</f>
        <v>0</v>
      </c>
      <c r="EE63" s="50">
        <f>SUMIFS(EX:EX,$EO:$EO,"&gt;="&amp;$DV63,$EO:$EO,"&lt;"&amp;$DV64)</f>
        <v>927.04</v>
      </c>
      <c r="EF63" s="50">
        <f>SUMIFS(EY:EY,$EO:$EO,"&gt;="&amp;$DV63,$EO:$EO,"&lt;"&amp;$DV64)</f>
        <v>464.65</v>
      </c>
      <c r="EG63" s="109">
        <f>DY63+DZ63</f>
        <v>238.12</v>
      </c>
      <c r="EH63" s="2">
        <f>EC63+ED63</f>
        <v>68.7</v>
      </c>
      <c r="EJ63" s="64">
        <f t="shared" si="12"/>
        <v>55</v>
      </c>
      <c r="EK63" s="57">
        <f t="shared" si="13"/>
        <v>55.5</v>
      </c>
      <c r="EL63" s="2">
        <f t="shared" si="18"/>
        <v>2722.8199999999997</v>
      </c>
      <c r="EM63" s="2">
        <f t="shared" si="15"/>
        <v>2449.08</v>
      </c>
      <c r="EO63" s="33">
        <v>55</v>
      </c>
      <c r="EP63" s="33">
        <v>3040.18</v>
      </c>
      <c r="EQ63" s="33">
        <v>368.47</v>
      </c>
      <c r="ER63" s="33">
        <v>2354.35</v>
      </c>
      <c r="ES63" s="33">
        <v>0.01</v>
      </c>
      <c r="ET63" s="33">
        <v>1.97</v>
      </c>
      <c r="EU63" s="33">
        <v>1340.87</v>
      </c>
      <c r="EV63" s="33">
        <v>1108.21</v>
      </c>
      <c r="EW63" s="33">
        <v>1059.6500000000001</v>
      </c>
      <c r="EX63" s="33">
        <v>1855.5</v>
      </c>
      <c r="EY63" s="33">
        <v>521.13</v>
      </c>
    </row>
    <row r="64" spans="93:155" x14ac:dyDescent="0.45">
      <c r="CO64" s="65">
        <f t="shared" si="8"/>
        <v>112</v>
      </c>
      <c r="CP64" s="117">
        <f>VLOOKUP($CO64,  $DI$7:$DT$108, CP$5, FALSE)</f>
        <v>6.3043173980580471E-4</v>
      </c>
      <c r="CQ64" s="140">
        <f>VLOOKUP($CO64,  Obsv_Time!$B$10:$M$111, CQ$5, FALSE)</f>
        <v>2.8099999999999999E-5</v>
      </c>
      <c r="CR64" s="117">
        <f>VLOOKUP($CO64,  $DI$7:$DT$108, CR$5, FALSE)</f>
        <v>0</v>
      </c>
      <c r="CS64" s="140">
        <f>VLOOKUP($CO64,  Obsv_Time!$B$10:$M$111, CS$5, FALSE)</f>
        <v>0</v>
      </c>
      <c r="CT64" s="117">
        <f>VLOOKUP($CO64,  $DI$7:$DT$108, CT$5, FALSE)</f>
        <v>6.1498581228148564E-5</v>
      </c>
      <c r="CU64" s="140">
        <f>VLOOKUP($CO64,  Obsv_Time!$B$10:$M$111, CU$5, FALSE)</f>
        <v>-1.7999999999999999E-6</v>
      </c>
      <c r="CV64" s="117">
        <f>VLOOKUP($CO64,  $DI$7:$DT$108, CV$5, FALSE)</f>
        <v>0</v>
      </c>
      <c r="CW64" s="140">
        <f>VLOOKUP($CO64,  Obsv_Time!$B$10:$M$111, CW$5, FALSE)</f>
        <v>0</v>
      </c>
      <c r="CX64" s="117">
        <f>VLOOKUP($CO64,  $DI$7:$DT$108, CX$5, FALSE)</f>
        <v>0</v>
      </c>
      <c r="CY64" s="140">
        <f>VLOOKUP($CO64,  Obsv_Time!$B$10:$M$111, CY$5, FALSE)</f>
        <v>0</v>
      </c>
      <c r="CZ64" s="117">
        <f>VLOOKUP($CO64,  $DI$7:$DT$108, CZ$5, FALSE)</f>
        <v>5.276774058565698E-5</v>
      </c>
      <c r="DA64" s="140">
        <f>VLOOKUP($CO64,  Obsv_Time!$B$10:$M$111, DA$5, FALSE)</f>
        <v>2.97E-5</v>
      </c>
      <c r="DB64" s="117">
        <f>VLOOKUP($CO64,  $DI$7:$DT$108, DB$5, FALSE)</f>
        <v>0</v>
      </c>
      <c r="DC64" s="140">
        <f>VLOOKUP($CO64,  Obsv_Time!$B$10:$M$111, DC$5, FALSE)</f>
        <v>0</v>
      </c>
      <c r="DD64" s="117">
        <f>VLOOKUP($CO64,  $DI$7:$DT$108, DD$5, FALSE)</f>
        <v>1.4261230635824122E-3</v>
      </c>
      <c r="DE64" s="140">
        <f>VLOOKUP($CO64,  Obsv_Time!$B$10:$M$111, DE$5, FALSE)</f>
        <v>7.7600000000000002E-5</v>
      </c>
      <c r="DF64" s="117">
        <f>VLOOKUP($CO64,  $DI$7:$DT$108, DF$5, FALSE)</f>
        <v>1.8573759669781138E-3</v>
      </c>
      <c r="DG64" s="140">
        <f>VLOOKUP($CO64,  Obsv_Time!$B$10:$M$111, DG$5, FALSE)</f>
        <v>8.5070000000000002E-4</v>
      </c>
      <c r="DI64" s="64">
        <f t="shared" si="9"/>
        <v>112</v>
      </c>
      <c r="DJ64" s="113">
        <f t="shared" si="20"/>
        <v>6.3043173980580471E-4</v>
      </c>
      <c r="DK64" s="113">
        <f t="shared" si="20"/>
        <v>0</v>
      </c>
      <c r="DL64" s="113">
        <f t="shared" si="20"/>
        <v>6.1498581228148564E-5</v>
      </c>
      <c r="DM64" s="113">
        <f t="shared" si="20"/>
        <v>0</v>
      </c>
      <c r="DN64" s="113">
        <f t="shared" si="20"/>
        <v>0</v>
      </c>
      <c r="DO64" s="113">
        <f>EC64/EC$4</f>
        <v>5.276774058565698E-5</v>
      </c>
      <c r="DP64" s="113">
        <f>ED64/ED$4</f>
        <v>0</v>
      </c>
      <c r="DQ64" s="113">
        <f>EE64/EE$4</f>
        <v>1.4261230635824122E-3</v>
      </c>
      <c r="DR64" s="113">
        <f>EF64/EF$4</f>
        <v>1.8573759669781138E-3</v>
      </c>
      <c r="DS64" s="116">
        <f>EG64/EG$4</f>
        <v>4.9586048174146322E-5</v>
      </c>
      <c r="DT64" s="113">
        <f t="shared" si="19"/>
        <v>1.7547576668250491E-5</v>
      </c>
      <c r="DV64" s="62">
        <f>Obsv_Time!B67</f>
        <v>112</v>
      </c>
      <c r="DW64" s="57">
        <f t="shared" si="11"/>
        <v>113</v>
      </c>
      <c r="DX64" s="50">
        <f>SUMIFS(EP:EP,$EO:$EO,"&gt;="&amp;$DV64,$EO:$EO,"&lt;"&amp;$DV65)</f>
        <v>1020.3100000000001</v>
      </c>
      <c r="DY64" s="50">
        <f>SUMIFS(EQ:EQ,$EO:$EO,"&gt;="&amp;$DV64,$EO:$EO,"&lt;"&amp;$DV65)</f>
        <v>0</v>
      </c>
      <c r="DZ64" s="50">
        <f>SUMIFS(ER:ER,$EO:$EO,"&gt;="&amp;$DV64,$EO:$EO,"&lt;"&amp;$DV65)</f>
        <v>220.95</v>
      </c>
      <c r="EA64" s="50">
        <f>SUMIFS(ES:ES,$EO:$EO,"&gt;="&amp;$DV64,$EO:$EO,"&lt;"&amp;$DV65)</f>
        <v>0</v>
      </c>
      <c r="EB64" s="50">
        <f>SUMIFS(ET:ET,$EO:$EO,"&gt;="&amp;$DV64,$EO:$EO,"&lt;"&amp;$DV65)</f>
        <v>0</v>
      </c>
      <c r="EC64" s="50">
        <f>SUMIFS(EU:EU,$EO:$EO,"&gt;="&amp;$DV64,$EO:$EO,"&lt;"&amp;$DV65)</f>
        <v>39.980000000000004</v>
      </c>
      <c r="ED64" s="50">
        <f>SUMIFS(EV:EV,$EO:$EO,"&gt;="&amp;$DV64,$EO:$EO,"&lt;"&amp;$DV65)</f>
        <v>0</v>
      </c>
      <c r="EE64" s="50">
        <f>SUMIFS(EX:EX,$EO:$EO,"&gt;="&amp;$DV64,$EO:$EO,"&lt;"&amp;$DV65)</f>
        <v>813.2</v>
      </c>
      <c r="EF64" s="50">
        <f>SUMIFS(EY:EY,$EO:$EO,"&gt;="&amp;$DV64,$EO:$EO,"&lt;"&amp;$DV65)</f>
        <v>388.66999999999996</v>
      </c>
      <c r="EG64" s="109">
        <f>DY64+DZ64</f>
        <v>220.95</v>
      </c>
      <c r="EH64" s="2">
        <f>EC64+ED64</f>
        <v>39.980000000000004</v>
      </c>
      <c r="EJ64" s="64">
        <f t="shared" si="12"/>
        <v>56</v>
      </c>
      <c r="EK64" s="57">
        <f t="shared" si="13"/>
        <v>56.5</v>
      </c>
      <c r="EL64" s="2">
        <f t="shared" si="18"/>
        <v>2655.31</v>
      </c>
      <c r="EM64" s="2">
        <f t="shared" si="15"/>
        <v>2426.1400000000003</v>
      </c>
      <c r="EO64" s="33">
        <v>56</v>
      </c>
      <c r="EP64" s="33">
        <v>2684.81</v>
      </c>
      <c r="EQ64" s="33">
        <v>364.61</v>
      </c>
      <c r="ER64" s="33">
        <v>2290.6999999999998</v>
      </c>
      <c r="ES64" s="33">
        <v>0</v>
      </c>
      <c r="ET64" s="33">
        <v>1.9</v>
      </c>
      <c r="EU64" s="33">
        <v>1299.26</v>
      </c>
      <c r="EV64" s="33">
        <v>1126.8800000000001</v>
      </c>
      <c r="EW64" s="33">
        <v>1013.77</v>
      </c>
      <c r="EX64" s="33">
        <v>1858.51</v>
      </c>
      <c r="EY64" s="33">
        <v>510.22</v>
      </c>
    </row>
    <row r="65" spans="93:155" x14ac:dyDescent="0.45">
      <c r="CO65" s="65">
        <f t="shared" si="8"/>
        <v>114</v>
      </c>
      <c r="CP65" s="117">
        <f>VLOOKUP($CO65,  $DI$7:$DT$108, CP$5, FALSE)</f>
        <v>4.8988817604946749E-4</v>
      </c>
      <c r="CQ65" s="140">
        <f>VLOOKUP($CO65,  Obsv_Time!$B$10:$M$111, CQ$5, FALSE)</f>
        <v>2.4600000000000002E-5</v>
      </c>
      <c r="CR65" s="117">
        <f>VLOOKUP($CO65,  $DI$7:$DT$108, CR$5, FALSE)</f>
        <v>0</v>
      </c>
      <c r="CS65" s="140">
        <f>VLOOKUP($CO65,  Obsv_Time!$B$10:$M$111, CS$5, FALSE)</f>
        <v>0</v>
      </c>
      <c r="CT65" s="117">
        <f>VLOOKUP($CO65,  $DI$7:$DT$108, CT$5, FALSE)</f>
        <v>4.5641716903334703E-5</v>
      </c>
      <c r="CU65" s="140">
        <f>VLOOKUP($CO65,  Obsv_Time!$B$10:$M$111, CU$5, FALSE)</f>
        <v>-1.1999999999999999E-6</v>
      </c>
      <c r="CV65" s="117">
        <f>VLOOKUP($CO65,  $DI$7:$DT$108, CV$5, FALSE)</f>
        <v>0</v>
      </c>
      <c r="CW65" s="140">
        <f>VLOOKUP($CO65,  Obsv_Time!$B$10:$M$111, CW$5, FALSE)</f>
        <v>0</v>
      </c>
      <c r="CX65" s="117">
        <f>VLOOKUP($CO65,  $DI$7:$DT$108, CX$5, FALSE)</f>
        <v>0</v>
      </c>
      <c r="CY65" s="140">
        <f>VLOOKUP($CO65,  Obsv_Time!$B$10:$M$111, CY$5, FALSE)</f>
        <v>0</v>
      </c>
      <c r="CZ65" s="117">
        <f>VLOOKUP($CO65,  $DI$7:$DT$108, CZ$5, FALSE)</f>
        <v>2.8878393297002866E-5</v>
      </c>
      <c r="DA65" s="140">
        <f>VLOOKUP($CO65,  Obsv_Time!$B$10:$M$111, DA$5, FALSE)</f>
        <v>1.4800000000000001E-5</v>
      </c>
      <c r="DB65" s="117">
        <f>VLOOKUP($CO65,  $DI$7:$DT$108, DB$5, FALSE)</f>
        <v>0</v>
      </c>
      <c r="DC65" s="140">
        <f>VLOOKUP($CO65,  Obsv_Time!$B$10:$M$111, DC$5, FALSE)</f>
        <v>0</v>
      </c>
      <c r="DD65" s="117">
        <f>VLOOKUP($CO65,  $DI$7:$DT$108, DD$5, FALSE)</f>
        <v>1.1672042132291074E-3</v>
      </c>
      <c r="DE65" s="140">
        <f>VLOOKUP($CO65,  Obsv_Time!$B$10:$M$111, DE$5, FALSE)</f>
        <v>6.5599999999999995E-5</v>
      </c>
      <c r="DF65" s="117">
        <f>VLOOKUP($CO65,  $DI$7:$DT$108, DF$5, FALSE)</f>
        <v>1.6187705123991208E-3</v>
      </c>
      <c r="DG65" s="140">
        <f>VLOOKUP($CO65,  Obsv_Time!$B$10:$M$111, DG$5, FALSE)</f>
        <v>6.9870000000000002E-4</v>
      </c>
      <c r="DI65" s="64">
        <f t="shared" si="9"/>
        <v>114</v>
      </c>
      <c r="DJ65" s="113">
        <f t="shared" si="20"/>
        <v>4.8988817604946749E-4</v>
      </c>
      <c r="DK65" s="113">
        <f t="shared" si="20"/>
        <v>0</v>
      </c>
      <c r="DL65" s="113">
        <f t="shared" si="20"/>
        <v>4.5641716903334703E-5</v>
      </c>
      <c r="DM65" s="113">
        <f t="shared" si="20"/>
        <v>0</v>
      </c>
      <c r="DN65" s="113">
        <f t="shared" si="20"/>
        <v>0</v>
      </c>
      <c r="DO65" s="113">
        <f>EC65/EC$4</f>
        <v>2.8878393297002866E-5</v>
      </c>
      <c r="DP65" s="113">
        <f>ED65/ED$4</f>
        <v>0</v>
      </c>
      <c r="DQ65" s="113">
        <f>EE65/EE$4</f>
        <v>1.1672042132291074E-3</v>
      </c>
      <c r="DR65" s="113">
        <f>EF65/EF$4</f>
        <v>1.6187705123991208E-3</v>
      </c>
      <c r="DS65" s="116">
        <f>EG65/EG$4</f>
        <v>3.6800724958572137E-5</v>
      </c>
      <c r="DT65" s="113">
        <f t="shared" si="19"/>
        <v>9.6033261005833087E-6</v>
      </c>
      <c r="DV65" s="62">
        <f>Obsv_Time!B68</f>
        <v>114</v>
      </c>
      <c r="DW65" s="57">
        <f t="shared" si="11"/>
        <v>115</v>
      </c>
      <c r="DX65" s="50">
        <f>SUMIFS(EP:EP,$EO:$EO,"&gt;="&amp;$DV65,$EO:$EO,"&lt;"&amp;$DV66)</f>
        <v>792.85</v>
      </c>
      <c r="DY65" s="50">
        <f>SUMIFS(EQ:EQ,$EO:$EO,"&gt;="&amp;$DV65,$EO:$EO,"&lt;"&amp;$DV66)</f>
        <v>0</v>
      </c>
      <c r="DZ65" s="50">
        <f>SUMIFS(ER:ER,$EO:$EO,"&gt;="&amp;$DV65,$EO:$EO,"&lt;"&amp;$DV66)</f>
        <v>163.98</v>
      </c>
      <c r="EA65" s="50">
        <f>SUMIFS(ES:ES,$EO:$EO,"&gt;="&amp;$DV65,$EO:$EO,"&lt;"&amp;$DV66)</f>
        <v>0</v>
      </c>
      <c r="EB65" s="50">
        <f>SUMIFS(ET:ET,$EO:$EO,"&gt;="&amp;$DV65,$EO:$EO,"&lt;"&amp;$DV66)</f>
        <v>0</v>
      </c>
      <c r="EC65" s="50">
        <f>SUMIFS(EU:EU,$EO:$EO,"&gt;="&amp;$DV65,$EO:$EO,"&lt;"&amp;$DV66)</f>
        <v>21.88</v>
      </c>
      <c r="ED65" s="50">
        <f>SUMIFS(EV:EV,$EO:$EO,"&gt;="&amp;$DV65,$EO:$EO,"&lt;"&amp;$DV66)</f>
        <v>0</v>
      </c>
      <c r="EE65" s="50">
        <f>SUMIFS(EX:EX,$EO:$EO,"&gt;="&amp;$DV65,$EO:$EO,"&lt;"&amp;$DV66)</f>
        <v>665.56</v>
      </c>
      <c r="EF65" s="50">
        <f>SUMIFS(EY:EY,$EO:$EO,"&gt;="&amp;$DV65,$EO:$EO,"&lt;"&amp;$DV66)</f>
        <v>338.74</v>
      </c>
      <c r="EG65" s="109">
        <f>DY65+DZ65</f>
        <v>163.98</v>
      </c>
      <c r="EH65" s="2">
        <f>EC65+ED65</f>
        <v>21.88</v>
      </c>
      <c r="EJ65" s="64">
        <f t="shared" si="12"/>
        <v>57</v>
      </c>
      <c r="EK65" s="57">
        <f t="shared" si="13"/>
        <v>57.5</v>
      </c>
      <c r="EL65" s="2">
        <f t="shared" si="18"/>
        <v>2627.42</v>
      </c>
      <c r="EM65" s="2">
        <f t="shared" si="15"/>
        <v>2406.9399999999996</v>
      </c>
      <c r="EO65" s="33">
        <v>57</v>
      </c>
      <c r="EP65" s="33">
        <v>2671.38</v>
      </c>
      <c r="EQ65" s="33">
        <v>352.09</v>
      </c>
      <c r="ER65" s="33">
        <v>2275.33</v>
      </c>
      <c r="ES65" s="33">
        <v>0</v>
      </c>
      <c r="ET65" s="33">
        <v>1.46</v>
      </c>
      <c r="EU65" s="33">
        <v>1288.6099999999999</v>
      </c>
      <c r="EV65" s="33">
        <v>1118.33</v>
      </c>
      <c r="EW65" s="33">
        <v>943.44</v>
      </c>
      <c r="EX65" s="33">
        <v>1847.12</v>
      </c>
      <c r="EY65" s="33">
        <v>529.87</v>
      </c>
    </row>
    <row r="66" spans="93:155" x14ac:dyDescent="0.45">
      <c r="CO66" s="65">
        <f t="shared" si="8"/>
        <v>116</v>
      </c>
      <c r="CP66" s="117">
        <f>VLOOKUP($CO66,  $DI$7:$DT$108, CP$5, FALSE)</f>
        <v>3.7862606611539724E-4</v>
      </c>
      <c r="CQ66" s="140">
        <f>VLOOKUP($CO66,  Obsv_Time!$B$10:$M$111, CQ$5, FALSE)</f>
        <v>2.1100000000000001E-5</v>
      </c>
      <c r="CR66" s="117">
        <f>VLOOKUP($CO66,  $DI$7:$DT$108, CR$5, FALSE)</f>
        <v>0</v>
      </c>
      <c r="CS66" s="140">
        <f>VLOOKUP($CO66,  Obsv_Time!$B$10:$M$111, CS$5, FALSE)</f>
        <v>0</v>
      </c>
      <c r="CT66" s="117">
        <f>VLOOKUP($CO66,  $DI$7:$DT$108, CT$5, FALSE)</f>
        <v>3.0867583879618362E-5</v>
      </c>
      <c r="CU66" s="140">
        <f>VLOOKUP($CO66,  Obsv_Time!$B$10:$M$111, CU$5, FALSE)</f>
        <v>-5.9999999999999997E-7</v>
      </c>
      <c r="CV66" s="117">
        <f>VLOOKUP($CO66,  $DI$7:$DT$108, CV$5, FALSE)</f>
        <v>0</v>
      </c>
      <c r="CW66" s="140">
        <f>VLOOKUP($CO66,  Obsv_Time!$B$10:$M$111, CW$5, FALSE)</f>
        <v>0</v>
      </c>
      <c r="CX66" s="117">
        <f>VLOOKUP($CO66,  $DI$7:$DT$108, CX$5, FALSE)</f>
        <v>0</v>
      </c>
      <c r="CY66" s="140">
        <f>VLOOKUP($CO66,  Obsv_Time!$B$10:$M$111, CY$5, FALSE)</f>
        <v>0</v>
      </c>
      <c r="CZ66" s="117">
        <f>VLOOKUP($CO66,  $DI$7:$DT$108, CZ$5, FALSE)</f>
        <v>1.5363094057454908E-5</v>
      </c>
      <c r="DA66" s="140">
        <f>VLOOKUP($CO66,  Obsv_Time!$B$10:$M$111, DA$5, FALSE)</f>
        <v>0</v>
      </c>
      <c r="DB66" s="117">
        <f>VLOOKUP($CO66,  $DI$7:$DT$108, DB$5, FALSE)</f>
        <v>0</v>
      </c>
      <c r="DC66" s="140">
        <f>VLOOKUP($CO66,  Obsv_Time!$B$10:$M$111, DC$5, FALSE)</f>
        <v>0</v>
      </c>
      <c r="DD66" s="117">
        <f>VLOOKUP($CO66,  $DI$7:$DT$108, DD$5, FALSE)</f>
        <v>9.8564184139845437E-4</v>
      </c>
      <c r="DE66" s="140">
        <f>VLOOKUP($CO66,  Obsv_Time!$B$10:$M$111, DE$5, FALSE)</f>
        <v>5.3699999999999997E-5</v>
      </c>
      <c r="DF66" s="117">
        <f>VLOOKUP($CO66,  $DI$7:$DT$108, DF$5, FALSE)</f>
        <v>1.3231061928557141E-3</v>
      </c>
      <c r="DG66" s="140">
        <f>VLOOKUP($CO66,  Obsv_Time!$B$10:$M$111, DG$5, FALSE)</f>
        <v>5.4670000000000001E-4</v>
      </c>
      <c r="DI66" s="64">
        <f t="shared" si="9"/>
        <v>116</v>
      </c>
      <c r="DJ66" s="113">
        <f t="shared" si="20"/>
        <v>3.7862606611539724E-4</v>
      </c>
      <c r="DK66" s="113">
        <f t="shared" si="20"/>
        <v>0</v>
      </c>
      <c r="DL66" s="113">
        <f t="shared" si="20"/>
        <v>3.0867583879618362E-5</v>
      </c>
      <c r="DM66" s="113">
        <f t="shared" si="20"/>
        <v>0</v>
      </c>
      <c r="DN66" s="113">
        <f t="shared" si="20"/>
        <v>0</v>
      </c>
      <c r="DO66" s="113">
        <f>EC66/EC$4</f>
        <v>1.5363094057454908E-5</v>
      </c>
      <c r="DP66" s="113">
        <f>ED66/ED$4</f>
        <v>0</v>
      </c>
      <c r="DQ66" s="113">
        <f>EE66/EE$4</f>
        <v>9.8564184139845437E-4</v>
      </c>
      <c r="DR66" s="113">
        <f>EF66/EF$4</f>
        <v>1.3231061928557141E-3</v>
      </c>
      <c r="DS66" s="116">
        <f>EG66/EG$4</f>
        <v>2.488840345106507E-5</v>
      </c>
      <c r="DT66" s="113">
        <f t="shared" si="19"/>
        <v>5.1088992600909381E-6</v>
      </c>
      <c r="DV66" s="62">
        <f>Obsv_Time!B69</f>
        <v>116</v>
      </c>
      <c r="DW66" s="57">
        <f t="shared" si="11"/>
        <v>117</v>
      </c>
      <c r="DX66" s="50">
        <f>SUMIFS(EP:EP,$EO:$EO,"&gt;="&amp;$DV66,$EO:$EO,"&lt;"&amp;$DV67)</f>
        <v>612.78</v>
      </c>
      <c r="DY66" s="50">
        <f>SUMIFS(EQ:EQ,$EO:$EO,"&gt;="&amp;$DV66,$EO:$EO,"&lt;"&amp;$DV67)</f>
        <v>0</v>
      </c>
      <c r="DZ66" s="50">
        <f>SUMIFS(ER:ER,$EO:$EO,"&gt;="&amp;$DV66,$EO:$EO,"&lt;"&amp;$DV67)</f>
        <v>110.9</v>
      </c>
      <c r="EA66" s="50">
        <f>SUMIFS(ES:ES,$EO:$EO,"&gt;="&amp;$DV66,$EO:$EO,"&lt;"&amp;$DV67)</f>
        <v>0</v>
      </c>
      <c r="EB66" s="50">
        <f>SUMIFS(ET:ET,$EO:$EO,"&gt;="&amp;$DV66,$EO:$EO,"&lt;"&amp;$DV67)</f>
        <v>0</v>
      </c>
      <c r="EC66" s="50">
        <f>SUMIFS(EU:EU,$EO:$EO,"&gt;="&amp;$DV66,$EO:$EO,"&lt;"&amp;$DV67)</f>
        <v>11.64</v>
      </c>
      <c r="ED66" s="50">
        <f>SUMIFS(EV:EV,$EO:$EO,"&gt;="&amp;$DV66,$EO:$EO,"&lt;"&amp;$DV67)</f>
        <v>0</v>
      </c>
      <c r="EE66" s="50">
        <f>SUMIFS(EX:EX,$EO:$EO,"&gt;="&amp;$DV66,$EO:$EO,"&lt;"&amp;$DV67)</f>
        <v>562.03</v>
      </c>
      <c r="EF66" s="50">
        <f>SUMIFS(EY:EY,$EO:$EO,"&gt;="&amp;$DV66,$EO:$EO,"&lt;"&amp;$DV67)</f>
        <v>276.87</v>
      </c>
      <c r="EG66" s="109">
        <f>DY66+DZ66</f>
        <v>110.9</v>
      </c>
      <c r="EH66" s="2">
        <f>EC66+ED66</f>
        <v>11.64</v>
      </c>
      <c r="EJ66" s="64">
        <f t="shared" si="12"/>
        <v>58</v>
      </c>
      <c r="EK66" s="57">
        <f t="shared" si="13"/>
        <v>58.5</v>
      </c>
      <c r="EL66" s="2">
        <f t="shared" si="18"/>
        <v>2552.9699999999998</v>
      </c>
      <c r="EM66" s="2">
        <f t="shared" si="15"/>
        <v>2357.38</v>
      </c>
      <c r="EO66" s="33">
        <v>58</v>
      </c>
      <c r="EP66" s="33">
        <v>2493.75</v>
      </c>
      <c r="EQ66" s="33">
        <v>315.29000000000002</v>
      </c>
      <c r="ER66" s="33">
        <v>2237.6799999999998</v>
      </c>
      <c r="ES66" s="33">
        <v>0</v>
      </c>
      <c r="ET66" s="33">
        <v>1.19</v>
      </c>
      <c r="EU66" s="33">
        <v>1251.67</v>
      </c>
      <c r="EV66" s="33">
        <v>1105.71</v>
      </c>
      <c r="EW66" s="33">
        <v>881</v>
      </c>
      <c r="EX66" s="33">
        <v>1831.79</v>
      </c>
      <c r="EY66" s="33">
        <v>525.96</v>
      </c>
    </row>
    <row r="67" spans="93:155" x14ac:dyDescent="0.45">
      <c r="CO67" s="65">
        <f t="shared" si="8"/>
        <v>118</v>
      </c>
      <c r="CP67" s="117">
        <f>VLOOKUP($CO67,  $DI$7:$DT$108, CP$5, FALSE)</f>
        <v>2.9580508974197151E-4</v>
      </c>
      <c r="CQ67" s="140">
        <f>VLOOKUP($CO67,  Obsv_Time!$B$10:$M$111, CQ$5, FALSE)</f>
        <v>1.7600000000000001E-5</v>
      </c>
      <c r="CR67" s="117">
        <f>VLOOKUP($CO67,  $DI$7:$DT$108, CR$5, FALSE)</f>
        <v>0</v>
      </c>
      <c r="CS67" s="140">
        <f>VLOOKUP($CO67,  Obsv_Time!$B$10:$M$111, CS$5, FALSE)</f>
        <v>0</v>
      </c>
      <c r="CT67" s="117">
        <f>VLOOKUP($CO67,  $DI$7:$DT$108, CT$5, FALSE)</f>
        <v>2.7402287041915488E-5</v>
      </c>
      <c r="CU67" s="140">
        <f>VLOOKUP($CO67,  Obsv_Time!$B$10:$M$111, CU$5, FALSE)</f>
        <v>0</v>
      </c>
      <c r="CV67" s="117">
        <f>VLOOKUP($CO67,  $DI$7:$DT$108, CV$5, FALSE)</f>
        <v>0</v>
      </c>
      <c r="CW67" s="140">
        <f>VLOOKUP($CO67,  Obsv_Time!$B$10:$M$111, CW$5, FALSE)</f>
        <v>0</v>
      </c>
      <c r="CX67" s="117">
        <f>VLOOKUP($CO67,  $DI$7:$DT$108, CX$5, FALSE)</f>
        <v>0</v>
      </c>
      <c r="CY67" s="140">
        <f>VLOOKUP($CO67,  Obsv_Time!$B$10:$M$111, CY$5, FALSE)</f>
        <v>0</v>
      </c>
      <c r="CZ67" s="117">
        <f>VLOOKUP($CO67,  $DI$7:$DT$108, CZ$5, FALSE)</f>
        <v>5.7677595387524012E-6</v>
      </c>
      <c r="DA67" s="140">
        <f>VLOOKUP($CO67,  Obsv_Time!$B$10:$M$111, DA$5, FALSE)</f>
        <v>0</v>
      </c>
      <c r="DB67" s="117">
        <f>VLOOKUP($CO67,  $DI$7:$DT$108, DB$5, FALSE)</f>
        <v>0</v>
      </c>
      <c r="DC67" s="140">
        <f>VLOOKUP($CO67,  Obsv_Time!$B$10:$M$111, DC$5, FALSE)</f>
        <v>0</v>
      </c>
      <c r="DD67" s="117">
        <f>VLOOKUP($CO67,  $DI$7:$DT$108, DD$5, FALSE)</f>
        <v>7.8655983183392481E-4</v>
      </c>
      <c r="DE67" s="140">
        <f>VLOOKUP($CO67,  Obsv_Time!$B$10:$M$111, DE$5, FALSE)</f>
        <v>4.1699999999999997E-5</v>
      </c>
      <c r="DF67" s="117">
        <f>VLOOKUP($CO67,  $DI$7:$DT$108, DF$5, FALSE)</f>
        <v>1.0191745503317013E-3</v>
      </c>
      <c r="DG67" s="140">
        <f>VLOOKUP($CO67,  Obsv_Time!$B$10:$M$111, DG$5, FALSE)</f>
        <v>3.948E-4</v>
      </c>
      <c r="DI67" s="64">
        <f t="shared" si="9"/>
        <v>118</v>
      </c>
      <c r="DJ67" s="113">
        <f t="shared" si="20"/>
        <v>2.9580508974197151E-4</v>
      </c>
      <c r="DK67" s="113">
        <f t="shared" si="20"/>
        <v>0</v>
      </c>
      <c r="DL67" s="113">
        <f t="shared" si="20"/>
        <v>2.7402287041915488E-5</v>
      </c>
      <c r="DM67" s="113">
        <f t="shared" si="20"/>
        <v>0</v>
      </c>
      <c r="DN67" s="113">
        <f t="shared" si="20"/>
        <v>0</v>
      </c>
      <c r="DO67" s="113">
        <f>EC67/EC$4</f>
        <v>5.7677595387524012E-6</v>
      </c>
      <c r="DP67" s="113">
        <f>ED67/ED$4</f>
        <v>0</v>
      </c>
      <c r="DQ67" s="113">
        <f>EE67/EE$4</f>
        <v>7.8655983183392481E-4</v>
      </c>
      <c r="DR67" s="113">
        <f>EF67/EF$4</f>
        <v>1.0191745503317013E-3</v>
      </c>
      <c r="DS67" s="116">
        <f>EG67/EG$4</f>
        <v>2.2094349141184455E-5</v>
      </c>
      <c r="DT67" s="113">
        <f t="shared" si="19"/>
        <v>1.918031766889811E-6</v>
      </c>
      <c r="DV67" s="62">
        <f>Obsv_Time!B70</f>
        <v>118</v>
      </c>
      <c r="DW67" s="57">
        <f t="shared" si="11"/>
        <v>119</v>
      </c>
      <c r="DX67" s="50">
        <f>SUMIFS(EP:EP,$EO:$EO,"&gt;="&amp;$DV67,$EO:$EO,"&lt;"&amp;$DV68)</f>
        <v>478.74</v>
      </c>
      <c r="DY67" s="50">
        <f>SUMIFS(EQ:EQ,$EO:$EO,"&gt;="&amp;$DV67,$EO:$EO,"&lt;"&amp;$DV68)</f>
        <v>0</v>
      </c>
      <c r="DZ67" s="50">
        <f>SUMIFS(ER:ER,$EO:$EO,"&gt;="&amp;$DV67,$EO:$EO,"&lt;"&amp;$DV68)</f>
        <v>98.45</v>
      </c>
      <c r="EA67" s="50">
        <f>SUMIFS(ES:ES,$EO:$EO,"&gt;="&amp;$DV67,$EO:$EO,"&lt;"&amp;$DV68)</f>
        <v>0</v>
      </c>
      <c r="EB67" s="50">
        <f>SUMIFS(ET:ET,$EO:$EO,"&gt;="&amp;$DV67,$EO:$EO,"&lt;"&amp;$DV68)</f>
        <v>0</v>
      </c>
      <c r="EC67" s="50">
        <f>SUMIFS(EU:EU,$EO:$EO,"&gt;="&amp;$DV67,$EO:$EO,"&lt;"&amp;$DV68)</f>
        <v>4.37</v>
      </c>
      <c r="ED67" s="50">
        <f>SUMIFS(EV:EV,$EO:$EO,"&gt;="&amp;$DV67,$EO:$EO,"&lt;"&amp;$DV68)</f>
        <v>0</v>
      </c>
      <c r="EE67" s="50">
        <f>SUMIFS(EX:EX,$EO:$EO,"&gt;="&amp;$DV67,$EO:$EO,"&lt;"&amp;$DV68)</f>
        <v>448.51</v>
      </c>
      <c r="EF67" s="50">
        <f>SUMIFS(EY:EY,$EO:$EO,"&gt;="&amp;$DV67,$EO:$EO,"&lt;"&amp;$DV68)</f>
        <v>213.26999999999998</v>
      </c>
      <c r="EG67" s="109">
        <f>DY67+DZ67</f>
        <v>98.45</v>
      </c>
      <c r="EH67" s="2">
        <f>EC67+ED67</f>
        <v>4.37</v>
      </c>
      <c r="EJ67" s="64">
        <f t="shared" si="12"/>
        <v>59</v>
      </c>
      <c r="EK67" s="57">
        <f t="shared" si="13"/>
        <v>59.5</v>
      </c>
      <c r="EL67" s="2">
        <f t="shared" si="18"/>
        <v>2492.38</v>
      </c>
      <c r="EM67" s="2">
        <f t="shared" si="15"/>
        <v>2355.7600000000002</v>
      </c>
      <c r="EO67" s="33">
        <v>59</v>
      </c>
      <c r="EP67" s="33">
        <v>2311.63</v>
      </c>
      <c r="EQ67" s="33">
        <v>307.02</v>
      </c>
      <c r="ER67" s="33">
        <v>2185.36</v>
      </c>
      <c r="ES67" s="33">
        <v>0</v>
      </c>
      <c r="ET67" s="33">
        <v>1.73</v>
      </c>
      <c r="EU67" s="33">
        <v>1262.29</v>
      </c>
      <c r="EV67" s="33">
        <v>1093.47</v>
      </c>
      <c r="EW67" s="33">
        <v>826.09</v>
      </c>
      <c r="EX67" s="33">
        <v>1822.41</v>
      </c>
      <c r="EY67" s="33">
        <v>522.41999999999996</v>
      </c>
    </row>
    <row r="68" spans="93:155" x14ac:dyDescent="0.45">
      <c r="CO68" s="65">
        <f t="shared" si="8"/>
        <v>120</v>
      </c>
      <c r="CP68" s="117">
        <f>VLOOKUP($CO68,  $DI$7:$DT$108, CP$5, FALSE)</f>
        <v>1.87341987738158E-4</v>
      </c>
      <c r="CQ68" s="140">
        <f>VLOOKUP($CO68,  Obsv_Time!$B$10:$M$111, CQ$5, FALSE)</f>
        <v>1.4E-5</v>
      </c>
      <c r="CR68" s="117">
        <f>VLOOKUP($CO68,  $DI$7:$DT$108, CR$5, FALSE)</f>
        <v>0</v>
      </c>
      <c r="CS68" s="140">
        <f>VLOOKUP($CO68,  Obsv_Time!$B$10:$M$111, CS$5, FALSE)</f>
        <v>0</v>
      </c>
      <c r="CT68" s="117">
        <f>VLOOKUP($CO68,  $DI$7:$DT$108, CT$5, FALSE)</f>
        <v>1.8072427604180524E-5</v>
      </c>
      <c r="CU68" s="140">
        <f>VLOOKUP($CO68,  Obsv_Time!$B$10:$M$111, CU$5, FALSE)</f>
        <v>0</v>
      </c>
      <c r="CV68" s="117">
        <f>VLOOKUP($CO68,  $DI$7:$DT$108, CV$5, FALSE)</f>
        <v>0</v>
      </c>
      <c r="CW68" s="140">
        <f>VLOOKUP($CO68,  Obsv_Time!$B$10:$M$111, CW$5, FALSE)</f>
        <v>0</v>
      </c>
      <c r="CX68" s="117">
        <f>VLOOKUP($CO68,  $DI$7:$DT$108, CX$5, FALSE)</f>
        <v>0</v>
      </c>
      <c r="CY68" s="140">
        <f>VLOOKUP($CO68,  Obsv_Time!$B$10:$M$111, CY$5, FALSE)</f>
        <v>0</v>
      </c>
      <c r="CZ68" s="117">
        <f>VLOOKUP($CO68,  $DI$7:$DT$108, CZ$5, FALSE)</f>
        <v>1.1086768907441685E-6</v>
      </c>
      <c r="DA68" s="140">
        <f>VLOOKUP($CO68,  Obsv_Time!$B$10:$M$111, DA$5, FALSE)</f>
        <v>0</v>
      </c>
      <c r="DB68" s="117">
        <f>VLOOKUP($CO68,  $DI$7:$DT$108, DB$5, FALSE)</f>
        <v>0</v>
      </c>
      <c r="DC68" s="140">
        <f>VLOOKUP($CO68,  Obsv_Time!$B$10:$M$111, DC$5, FALSE)</f>
        <v>0</v>
      </c>
      <c r="DD68" s="117">
        <f>VLOOKUP($CO68,  $DI$7:$DT$108, DD$5, FALSE)</f>
        <v>7.1395592771155412E-4</v>
      </c>
      <c r="DE68" s="140">
        <f>VLOOKUP($CO68,  Obsv_Time!$B$10:$M$111, DE$5, FALSE)</f>
        <v>2.97E-5</v>
      </c>
      <c r="DF68" s="117">
        <f>VLOOKUP($CO68,  $DI$7:$DT$108, DF$5, FALSE)</f>
        <v>8.4522625178022235E-4</v>
      </c>
      <c r="DG68" s="140">
        <f>VLOOKUP($CO68,  Obsv_Time!$B$10:$M$111, DG$5, FALSE)</f>
        <v>2.4279999999999999E-4</v>
      </c>
      <c r="DI68" s="64">
        <f t="shared" si="9"/>
        <v>120</v>
      </c>
      <c r="DJ68" s="113">
        <f t="shared" si="20"/>
        <v>1.87341987738158E-4</v>
      </c>
      <c r="DK68" s="113">
        <f t="shared" si="20"/>
        <v>0</v>
      </c>
      <c r="DL68" s="113">
        <f t="shared" si="20"/>
        <v>1.8072427604180524E-5</v>
      </c>
      <c r="DM68" s="113">
        <f t="shared" si="20"/>
        <v>0</v>
      </c>
      <c r="DN68" s="113">
        <f t="shared" si="20"/>
        <v>0</v>
      </c>
      <c r="DO68" s="113">
        <f>EC68/EC$4</f>
        <v>1.1086768907441685E-6</v>
      </c>
      <c r="DP68" s="113">
        <f>ED68/ED$4</f>
        <v>0</v>
      </c>
      <c r="DQ68" s="113">
        <f>EE68/EE$4</f>
        <v>7.1395592771155412E-4</v>
      </c>
      <c r="DR68" s="113">
        <f>EF68/EF$4</f>
        <v>8.4522625178022235E-4</v>
      </c>
      <c r="DS68" s="116">
        <f>EG68/EG$4</f>
        <v>1.4571722597634401E-5</v>
      </c>
      <c r="DT68" s="113">
        <f t="shared" si="19"/>
        <v>3.6868345175913985E-7</v>
      </c>
      <c r="DV68" s="62">
        <f>Obsv_Time!B71</f>
        <v>120</v>
      </c>
      <c r="DW68" s="57">
        <f t="shared" si="11"/>
        <v>121</v>
      </c>
      <c r="DX68" s="50">
        <f>SUMIFS(EP:EP,$EO:$EO,"&gt;="&amp;$DV68,$EO:$EO,"&lt;"&amp;$DV69)</f>
        <v>303.20000000000005</v>
      </c>
      <c r="DY68" s="50">
        <f>SUMIFS(EQ:EQ,$EO:$EO,"&gt;="&amp;$DV68,$EO:$EO,"&lt;"&amp;$DV69)</f>
        <v>0</v>
      </c>
      <c r="DZ68" s="50">
        <f>SUMIFS(ER:ER,$EO:$EO,"&gt;="&amp;$DV68,$EO:$EO,"&lt;"&amp;$DV69)</f>
        <v>64.930000000000007</v>
      </c>
      <c r="EA68" s="50">
        <f>SUMIFS(ES:ES,$EO:$EO,"&gt;="&amp;$DV68,$EO:$EO,"&lt;"&amp;$DV69)</f>
        <v>0</v>
      </c>
      <c r="EB68" s="50">
        <f>SUMIFS(ET:ET,$EO:$EO,"&gt;="&amp;$DV68,$EO:$EO,"&lt;"&amp;$DV69)</f>
        <v>0</v>
      </c>
      <c r="EC68" s="50">
        <f>SUMIFS(EU:EU,$EO:$EO,"&gt;="&amp;$DV68,$EO:$EO,"&lt;"&amp;$DV69)</f>
        <v>0.84</v>
      </c>
      <c r="ED68" s="50">
        <f>SUMIFS(EV:EV,$EO:$EO,"&gt;="&amp;$DV68,$EO:$EO,"&lt;"&amp;$DV69)</f>
        <v>0</v>
      </c>
      <c r="EE68" s="50">
        <f>SUMIFS(EX:EX,$EO:$EO,"&gt;="&amp;$DV68,$EO:$EO,"&lt;"&amp;$DV69)</f>
        <v>407.11</v>
      </c>
      <c r="EF68" s="50">
        <f>SUMIFS(EY:EY,$EO:$EO,"&gt;="&amp;$DV68,$EO:$EO,"&lt;"&amp;$DV69)</f>
        <v>176.87</v>
      </c>
      <c r="EG68" s="109">
        <f>DY68+DZ68</f>
        <v>64.930000000000007</v>
      </c>
      <c r="EH68" s="2">
        <f>EC68+ED68</f>
        <v>0.84</v>
      </c>
      <c r="EJ68" s="64">
        <f t="shared" si="12"/>
        <v>60</v>
      </c>
      <c r="EK68" s="57">
        <f t="shared" si="13"/>
        <v>60.5</v>
      </c>
      <c r="EL68" s="2">
        <f t="shared" si="18"/>
        <v>2414.48</v>
      </c>
      <c r="EM68" s="2">
        <f t="shared" si="15"/>
        <v>2279.89</v>
      </c>
      <c r="EO68" s="33">
        <v>60</v>
      </c>
      <c r="EP68" s="33">
        <v>2339.9</v>
      </c>
      <c r="EQ68" s="33">
        <v>271.58</v>
      </c>
      <c r="ER68" s="33">
        <v>2142.9</v>
      </c>
      <c r="ES68" s="33">
        <v>0</v>
      </c>
      <c r="ET68" s="33">
        <v>0.77</v>
      </c>
      <c r="EU68" s="33">
        <v>1207.27</v>
      </c>
      <c r="EV68" s="33">
        <v>1072.6199999999999</v>
      </c>
      <c r="EW68" s="33">
        <v>749.88</v>
      </c>
      <c r="EX68" s="33">
        <v>1824.58</v>
      </c>
      <c r="EY68" s="33">
        <v>515.34</v>
      </c>
    </row>
    <row r="69" spans="93:155" x14ac:dyDescent="0.45">
      <c r="CO69" s="65">
        <f t="shared" si="8"/>
        <v>122</v>
      </c>
      <c r="CP69" s="117">
        <f>VLOOKUP($CO69,  $DI$7:$DT$108, CP$5, FALSE)</f>
        <v>1.2488024123271475E-4</v>
      </c>
      <c r="CQ69" s="140">
        <f>VLOOKUP($CO69,  Obsv_Time!$B$10:$M$111, CQ$5, FALSE)</f>
        <v>1.0499999999999999E-5</v>
      </c>
      <c r="CR69" s="117">
        <f>VLOOKUP($CO69,  $DI$7:$DT$108, CR$5, FALSE)</f>
        <v>0</v>
      </c>
      <c r="CS69" s="140">
        <f>VLOOKUP($CO69,  Obsv_Time!$B$10:$M$111, CS$5, FALSE)</f>
        <v>0</v>
      </c>
      <c r="CT69" s="117">
        <f>VLOOKUP($CO69,  $DI$7:$DT$108, CT$5, FALSE)</f>
        <v>1.3092976967513503E-5</v>
      </c>
      <c r="CU69" s="140">
        <f>VLOOKUP($CO69,  Obsv_Time!$B$10:$M$111, CU$5, FALSE)</f>
        <v>0</v>
      </c>
      <c r="CV69" s="117">
        <f>VLOOKUP($CO69,  $DI$7:$DT$108, CV$5, FALSE)</f>
        <v>0</v>
      </c>
      <c r="CW69" s="140">
        <f>VLOOKUP($CO69,  Obsv_Time!$B$10:$M$111, CW$5, FALSE)</f>
        <v>0</v>
      </c>
      <c r="CX69" s="117">
        <f>VLOOKUP($CO69,  $DI$7:$DT$108, CX$5, FALSE)</f>
        <v>0</v>
      </c>
      <c r="CY69" s="140">
        <f>VLOOKUP($CO69,  Obsv_Time!$B$10:$M$111, CY$5, FALSE)</f>
        <v>0</v>
      </c>
      <c r="CZ69" s="117">
        <f>VLOOKUP($CO69,  $DI$7:$DT$108, CZ$5, FALSE)</f>
        <v>3.1676482592690531E-7</v>
      </c>
      <c r="DA69" s="140">
        <f>VLOOKUP($CO69,  Obsv_Time!$B$10:$M$111, DA$5, FALSE)</f>
        <v>0</v>
      </c>
      <c r="DB69" s="117">
        <f>VLOOKUP($CO69,  $DI$7:$DT$108, DB$5, FALSE)</f>
        <v>0</v>
      </c>
      <c r="DC69" s="140">
        <f>VLOOKUP($CO69,  Obsv_Time!$B$10:$M$111, DC$5, FALSE)</f>
        <v>0</v>
      </c>
      <c r="DD69" s="117">
        <f>VLOOKUP($CO69,  $DI$7:$DT$108, DD$5, FALSE)</f>
        <v>6.3302186550751038E-4</v>
      </c>
      <c r="DE69" s="140">
        <f>VLOOKUP($CO69,  Obsv_Time!$B$10:$M$111, DE$5, FALSE)</f>
        <v>1.77E-5</v>
      </c>
      <c r="DF69" s="117">
        <f>VLOOKUP($CO69,  $DI$7:$DT$108, DF$5, FALSE)</f>
        <v>6.8532762349636284E-4</v>
      </c>
      <c r="DG69" s="140">
        <f>VLOOKUP($CO69,  Obsv_Time!$B$10:$M$111, DG$5, FALSE)</f>
        <v>1.9890000000000001E-4</v>
      </c>
      <c r="DI69" s="64">
        <f t="shared" si="9"/>
        <v>122</v>
      </c>
      <c r="DJ69" s="113">
        <f t="shared" si="20"/>
        <v>1.2488024123271475E-4</v>
      </c>
      <c r="DK69" s="113">
        <f t="shared" si="20"/>
        <v>0</v>
      </c>
      <c r="DL69" s="113">
        <f t="shared" si="20"/>
        <v>1.3092976967513503E-5</v>
      </c>
      <c r="DM69" s="113">
        <f t="shared" si="20"/>
        <v>0</v>
      </c>
      <c r="DN69" s="113">
        <f t="shared" si="20"/>
        <v>0</v>
      </c>
      <c r="DO69" s="113">
        <f>EC69/EC$4</f>
        <v>3.1676482592690531E-7</v>
      </c>
      <c r="DP69" s="113">
        <f>ED69/ED$4</f>
        <v>0</v>
      </c>
      <c r="DQ69" s="113">
        <f>EE69/EE$4</f>
        <v>6.3302186550751038E-4</v>
      </c>
      <c r="DR69" s="113">
        <f>EF69/EF$4</f>
        <v>6.8532762349636284E-4</v>
      </c>
      <c r="DS69" s="116">
        <f>EG69/EG$4</f>
        <v>1.0556812428657357E-5</v>
      </c>
      <c r="DT69" s="113">
        <f t="shared" si="19"/>
        <v>1.0533812907403995E-7</v>
      </c>
      <c r="DV69" s="62">
        <f>Obsv_Time!B72</f>
        <v>122</v>
      </c>
      <c r="DW69" s="57">
        <f t="shared" si="11"/>
        <v>123</v>
      </c>
      <c r="DX69" s="50">
        <f>SUMIFS(EP:EP,$EO:$EO,"&gt;="&amp;$DV69,$EO:$EO,"&lt;"&amp;$DV70)</f>
        <v>202.11</v>
      </c>
      <c r="DY69" s="50">
        <f>SUMIFS(EQ:EQ,$EO:$EO,"&gt;="&amp;$DV69,$EO:$EO,"&lt;"&amp;$DV70)</f>
        <v>0</v>
      </c>
      <c r="DZ69" s="50">
        <f>SUMIFS(ER:ER,$EO:$EO,"&gt;="&amp;$DV69,$EO:$EO,"&lt;"&amp;$DV70)</f>
        <v>47.04</v>
      </c>
      <c r="EA69" s="50">
        <f>SUMIFS(ES:ES,$EO:$EO,"&gt;="&amp;$DV69,$EO:$EO,"&lt;"&amp;$DV70)</f>
        <v>0</v>
      </c>
      <c r="EB69" s="50">
        <f>SUMIFS(ET:ET,$EO:$EO,"&gt;="&amp;$DV69,$EO:$EO,"&lt;"&amp;$DV70)</f>
        <v>0</v>
      </c>
      <c r="EC69" s="50">
        <f>SUMIFS(EU:EU,$EO:$EO,"&gt;="&amp;$DV69,$EO:$EO,"&lt;"&amp;$DV70)</f>
        <v>0.24</v>
      </c>
      <c r="ED69" s="50">
        <f>SUMIFS(EV:EV,$EO:$EO,"&gt;="&amp;$DV69,$EO:$EO,"&lt;"&amp;$DV70)</f>
        <v>0</v>
      </c>
      <c r="EE69" s="50">
        <f>SUMIFS(EX:EX,$EO:$EO,"&gt;="&amp;$DV69,$EO:$EO,"&lt;"&amp;$DV70)</f>
        <v>360.96</v>
      </c>
      <c r="EF69" s="50">
        <f>SUMIFS(EY:EY,$EO:$EO,"&gt;="&amp;$DV69,$EO:$EO,"&lt;"&amp;$DV70)</f>
        <v>143.41000000000003</v>
      </c>
      <c r="EG69" s="109">
        <f>DY69+DZ69</f>
        <v>47.04</v>
      </c>
      <c r="EH69" s="2">
        <f>EC69+ED69</f>
        <v>0.24</v>
      </c>
      <c r="EJ69" s="64">
        <f t="shared" si="12"/>
        <v>61</v>
      </c>
      <c r="EK69" s="57">
        <f t="shared" si="13"/>
        <v>61.5</v>
      </c>
      <c r="EL69" s="2">
        <f t="shared" si="18"/>
        <v>2260.85</v>
      </c>
      <c r="EM69" s="2">
        <f t="shared" si="15"/>
        <v>2212.1400000000003</v>
      </c>
      <c r="EO69" s="33">
        <v>61</v>
      </c>
      <c r="EP69" s="33">
        <v>2227.4299999999998</v>
      </c>
      <c r="EQ69" s="33">
        <v>243.19</v>
      </c>
      <c r="ER69" s="33">
        <v>2017.66</v>
      </c>
      <c r="ES69" s="33">
        <v>0</v>
      </c>
      <c r="ET69" s="33">
        <v>1.37</v>
      </c>
      <c r="EU69" s="33">
        <v>1177.46</v>
      </c>
      <c r="EV69" s="33">
        <v>1034.68</v>
      </c>
      <c r="EW69" s="33">
        <v>697.29</v>
      </c>
      <c r="EX69" s="33">
        <v>1816.57</v>
      </c>
      <c r="EY69" s="33">
        <v>554.03</v>
      </c>
    </row>
    <row r="70" spans="93:155" x14ac:dyDescent="0.45">
      <c r="CO70" s="65">
        <f t="shared" si="8"/>
        <v>124</v>
      </c>
      <c r="CP70" s="117">
        <f>VLOOKUP($CO70,  $DI$7:$DT$108, CP$5, FALSE)</f>
        <v>8.2419352718973927E-5</v>
      </c>
      <c r="CQ70" s="140">
        <f>VLOOKUP($CO70,  Obsv_Time!$B$10:$M$111, CQ$5, FALSE)</f>
        <v>6.9999999999999999E-6</v>
      </c>
      <c r="CR70" s="117">
        <f>VLOOKUP($CO70,  $DI$7:$DT$108, CR$5, FALSE)</f>
        <v>0</v>
      </c>
      <c r="CS70" s="140">
        <f>VLOOKUP($CO70,  Obsv_Time!$B$10:$M$111, CS$5, FALSE)</f>
        <v>0</v>
      </c>
      <c r="CT70" s="117">
        <f>VLOOKUP($CO70,  $DI$7:$DT$108, CT$5, FALSE)</f>
        <v>7.0085280621171348E-6</v>
      </c>
      <c r="CU70" s="140">
        <f>VLOOKUP($CO70,  Obsv_Time!$B$10:$M$111, CU$5, FALSE)</f>
        <v>0</v>
      </c>
      <c r="CV70" s="117">
        <f>VLOOKUP($CO70,  $DI$7:$DT$108, CV$5, FALSE)</f>
        <v>0</v>
      </c>
      <c r="CW70" s="140">
        <f>VLOOKUP($CO70,  Obsv_Time!$B$10:$M$111, CW$5, FALSE)</f>
        <v>0</v>
      </c>
      <c r="CX70" s="117">
        <f>VLOOKUP($CO70,  $DI$7:$DT$108, CX$5, FALSE)</f>
        <v>0</v>
      </c>
      <c r="CY70" s="140">
        <f>VLOOKUP($CO70,  Obsv_Time!$B$10:$M$111, CY$5, FALSE)</f>
        <v>0</v>
      </c>
      <c r="CZ70" s="117">
        <f>VLOOKUP($CO70,  $DI$7:$DT$108, CZ$5, FALSE)</f>
        <v>1.9797801620431584E-7</v>
      </c>
      <c r="DA70" s="140">
        <f>VLOOKUP($CO70,  Obsv_Time!$B$10:$M$111, DA$5, FALSE)</f>
        <v>0</v>
      </c>
      <c r="DB70" s="117">
        <f>VLOOKUP($CO70,  $DI$7:$DT$108, DB$5, FALSE)</f>
        <v>0</v>
      </c>
      <c r="DC70" s="140">
        <f>VLOOKUP($CO70,  Obsv_Time!$B$10:$M$111, DC$5, FALSE)</f>
        <v>0</v>
      </c>
      <c r="DD70" s="117">
        <f>VLOOKUP($CO70,  $DI$7:$DT$108, DD$5, FALSE)</f>
        <v>6.221137427142461E-4</v>
      </c>
      <c r="DE70" s="140">
        <f>VLOOKUP($CO70,  Obsv_Time!$B$10:$M$111, DE$5, FALSE)</f>
        <v>1.49E-5</v>
      </c>
      <c r="DF70" s="117">
        <f>VLOOKUP($CO70,  $DI$7:$DT$108, DF$5, FALSE)</f>
        <v>6.2234304726261291E-4</v>
      </c>
      <c r="DG70" s="140">
        <f>VLOOKUP($CO70,  Obsv_Time!$B$10:$M$111, DG$5, FALSE)</f>
        <v>1.55E-4</v>
      </c>
      <c r="DI70" s="64">
        <f t="shared" si="9"/>
        <v>124</v>
      </c>
      <c r="DJ70" s="113">
        <f t="shared" si="20"/>
        <v>8.2419352718973927E-5</v>
      </c>
      <c r="DK70" s="113">
        <f t="shared" si="20"/>
        <v>0</v>
      </c>
      <c r="DL70" s="113">
        <f t="shared" si="20"/>
        <v>7.0085280621171348E-6</v>
      </c>
      <c r="DM70" s="113">
        <f t="shared" si="20"/>
        <v>0</v>
      </c>
      <c r="DN70" s="113">
        <f t="shared" si="20"/>
        <v>0</v>
      </c>
      <c r="DO70" s="113">
        <f>EC70/EC$4</f>
        <v>1.9797801620431584E-7</v>
      </c>
      <c r="DP70" s="113">
        <f>ED70/ED$4</f>
        <v>0</v>
      </c>
      <c r="DQ70" s="113">
        <f>EE70/EE$4</f>
        <v>6.221137427142461E-4</v>
      </c>
      <c r="DR70" s="113">
        <f>EF70/EF$4</f>
        <v>6.2234304726261291E-4</v>
      </c>
      <c r="DS70" s="116">
        <f>EG70/EG$4</f>
        <v>5.650946788979427E-6</v>
      </c>
      <c r="DT70" s="113">
        <f t="shared" si="19"/>
        <v>6.5836330671274988E-8</v>
      </c>
      <c r="DV70" s="62">
        <f>Obsv_Time!B73</f>
        <v>124</v>
      </c>
      <c r="DW70" s="57">
        <f t="shared" si="11"/>
        <v>125</v>
      </c>
      <c r="DX70" s="50">
        <f>SUMIFS(EP:EP,$EO:$EO,"&gt;="&amp;$DV70,$EO:$EO,"&lt;"&amp;$DV71)</f>
        <v>133.39000000000001</v>
      </c>
      <c r="DY70" s="50">
        <f>SUMIFS(EQ:EQ,$EO:$EO,"&gt;="&amp;$DV70,$EO:$EO,"&lt;"&amp;$DV71)</f>
        <v>0</v>
      </c>
      <c r="DZ70" s="50">
        <f>SUMIFS(ER:ER,$EO:$EO,"&gt;="&amp;$DV70,$EO:$EO,"&lt;"&amp;$DV71)</f>
        <v>25.18</v>
      </c>
      <c r="EA70" s="50">
        <f>SUMIFS(ES:ES,$EO:$EO,"&gt;="&amp;$DV70,$EO:$EO,"&lt;"&amp;$DV71)</f>
        <v>0</v>
      </c>
      <c r="EB70" s="50">
        <f>SUMIFS(ET:ET,$EO:$EO,"&gt;="&amp;$DV70,$EO:$EO,"&lt;"&amp;$DV71)</f>
        <v>0</v>
      </c>
      <c r="EC70" s="50">
        <f>SUMIFS(EU:EU,$EO:$EO,"&gt;="&amp;$DV70,$EO:$EO,"&lt;"&amp;$DV71)</f>
        <v>0.15000000000000002</v>
      </c>
      <c r="ED70" s="50">
        <f>SUMIFS(EV:EV,$EO:$EO,"&gt;="&amp;$DV70,$EO:$EO,"&lt;"&amp;$DV71)</f>
        <v>0</v>
      </c>
      <c r="EE70" s="50">
        <f>SUMIFS(EX:EX,$EO:$EO,"&gt;="&amp;$DV70,$EO:$EO,"&lt;"&amp;$DV71)</f>
        <v>354.74</v>
      </c>
      <c r="EF70" s="50">
        <f>SUMIFS(EY:EY,$EO:$EO,"&gt;="&amp;$DV70,$EO:$EO,"&lt;"&amp;$DV71)</f>
        <v>130.22999999999999</v>
      </c>
      <c r="EG70" s="109">
        <f>DY70+DZ70</f>
        <v>25.18</v>
      </c>
      <c r="EH70" s="2">
        <f>EC70+ED70</f>
        <v>0.15000000000000002</v>
      </c>
      <c r="EJ70" s="64">
        <f t="shared" si="12"/>
        <v>62</v>
      </c>
      <c r="EK70" s="57">
        <f t="shared" si="13"/>
        <v>62.5</v>
      </c>
      <c r="EL70" s="2">
        <f t="shared" si="18"/>
        <v>2142.86</v>
      </c>
      <c r="EM70" s="2">
        <f t="shared" si="15"/>
        <v>2171.2700000000004</v>
      </c>
      <c r="EO70" s="33">
        <v>62</v>
      </c>
      <c r="EP70" s="33">
        <v>2124.37</v>
      </c>
      <c r="EQ70" s="33">
        <v>229.71</v>
      </c>
      <c r="ER70" s="33">
        <v>1913.15</v>
      </c>
      <c r="ES70" s="33">
        <v>0</v>
      </c>
      <c r="ET70" s="33">
        <v>1.32</v>
      </c>
      <c r="EU70" s="33">
        <v>1143.6400000000001</v>
      </c>
      <c r="EV70" s="33">
        <v>1027.6300000000001</v>
      </c>
      <c r="EW70" s="33">
        <v>668.5</v>
      </c>
      <c r="EX70" s="33">
        <v>1816.85</v>
      </c>
      <c r="EY70" s="33">
        <v>566.35</v>
      </c>
    </row>
    <row r="71" spans="93:155" x14ac:dyDescent="0.45">
      <c r="CO71" s="65">
        <f t="shared" si="8"/>
        <v>126</v>
      </c>
      <c r="CP71" s="117">
        <f>VLOOKUP($CO71,  $DI$7:$DT$108, CP$5, FALSE)</f>
        <v>6.215280523278797E-5</v>
      </c>
      <c r="CQ71" s="140">
        <f>VLOOKUP($CO71,  Obsv_Time!$B$10:$M$111, CQ$5, FALSE)</f>
        <v>3.4999999999999999E-6</v>
      </c>
      <c r="CR71" s="117">
        <f>VLOOKUP($CO71,  $DI$7:$DT$108, CR$5, FALSE)</f>
        <v>0</v>
      </c>
      <c r="CS71" s="140">
        <f>VLOOKUP($CO71,  Obsv_Time!$B$10:$M$111, CS$5, FALSE)</f>
        <v>0</v>
      </c>
      <c r="CT71" s="117">
        <f>VLOOKUP($CO71,  $DI$7:$DT$108, CT$5, FALSE)</f>
        <v>2.482766890948564E-6</v>
      </c>
      <c r="CU71" s="140">
        <f>VLOOKUP($CO71,  Obsv_Time!$B$10:$M$111, CU$5, FALSE)</f>
        <v>0</v>
      </c>
      <c r="CV71" s="117">
        <f>VLOOKUP($CO71,  $DI$7:$DT$108, CV$5, FALSE)</f>
        <v>0</v>
      </c>
      <c r="CW71" s="140">
        <f>VLOOKUP($CO71,  Obsv_Time!$B$10:$M$111, CW$5, FALSE)</f>
        <v>0</v>
      </c>
      <c r="CX71" s="117">
        <f>VLOOKUP($CO71,  $DI$7:$DT$108, CX$5, FALSE)</f>
        <v>0</v>
      </c>
      <c r="CY71" s="140">
        <f>VLOOKUP($CO71,  Obsv_Time!$B$10:$M$111, CY$5, FALSE)</f>
        <v>0</v>
      </c>
      <c r="CZ71" s="117">
        <f>VLOOKUP($CO71,  $DI$7:$DT$108, CZ$5, FALSE)</f>
        <v>5.2794137654484217E-8</v>
      </c>
      <c r="DA71" s="140">
        <f>VLOOKUP($CO71,  Obsv_Time!$B$10:$M$111, DA$5, FALSE)</f>
        <v>0</v>
      </c>
      <c r="DB71" s="117">
        <f>VLOOKUP($CO71,  $DI$7:$DT$108, DB$5, FALSE)</f>
        <v>0</v>
      </c>
      <c r="DC71" s="140">
        <f>VLOOKUP($CO71,  Obsv_Time!$B$10:$M$111, DC$5, FALSE)</f>
        <v>0</v>
      </c>
      <c r="DD71" s="117">
        <f>VLOOKUP($CO71,  $DI$7:$DT$108, DD$5, FALSE)</f>
        <v>5.8777595424284459E-4</v>
      </c>
      <c r="DE71" s="140">
        <f>VLOOKUP($CO71,  Obsv_Time!$B$10:$M$111, DE$5, FALSE)</f>
        <v>1.1199999999999999E-5</v>
      </c>
      <c r="DF71" s="117">
        <f>VLOOKUP($CO71,  $DI$7:$DT$108, DF$5, FALSE)</f>
        <v>5.7555860103132225E-4</v>
      </c>
      <c r="DG71" s="140">
        <f>VLOOKUP($CO71,  Obsv_Time!$B$10:$M$111, DG$5, FALSE)</f>
        <v>1.111E-4</v>
      </c>
      <c r="DI71" s="64">
        <f t="shared" si="9"/>
        <v>126</v>
      </c>
      <c r="DJ71" s="113">
        <f t="shared" si="20"/>
        <v>6.215280523278797E-5</v>
      </c>
      <c r="DK71" s="113">
        <f t="shared" si="20"/>
        <v>0</v>
      </c>
      <c r="DL71" s="113">
        <f t="shared" si="20"/>
        <v>2.482766890948564E-6</v>
      </c>
      <c r="DM71" s="113">
        <f t="shared" si="20"/>
        <v>0</v>
      </c>
      <c r="DN71" s="113">
        <f t="shared" si="20"/>
        <v>0</v>
      </c>
      <c r="DO71" s="113">
        <f>EC71/EC$4</f>
        <v>5.2794137654484217E-8</v>
      </c>
      <c r="DP71" s="113">
        <f>ED71/ED$4</f>
        <v>0</v>
      </c>
      <c r="DQ71" s="113">
        <f>EE71/EE$4</f>
        <v>5.8777595424284459E-4</v>
      </c>
      <c r="DR71" s="113">
        <f>EF71/EF$4</f>
        <v>5.7555860103132225E-4</v>
      </c>
      <c r="DS71" s="116">
        <f>EG71/EG$4</f>
        <v>2.0018445336654682E-6</v>
      </c>
      <c r="DT71" s="113">
        <f t="shared" si="19"/>
        <v>1.7556354845673326E-8</v>
      </c>
      <c r="DV71" s="62">
        <f>Obsv_Time!B74</f>
        <v>126</v>
      </c>
      <c r="DW71" s="57">
        <f t="shared" si="11"/>
        <v>127</v>
      </c>
      <c r="DX71" s="50">
        <f>SUMIFS(EP:EP,$EO:$EO,"&gt;="&amp;$DV71,$EO:$EO,"&lt;"&amp;$DV72)</f>
        <v>100.59</v>
      </c>
      <c r="DY71" s="50">
        <f>SUMIFS(EQ:EQ,$EO:$EO,"&gt;="&amp;$DV71,$EO:$EO,"&lt;"&amp;$DV72)</f>
        <v>0</v>
      </c>
      <c r="DZ71" s="50">
        <f>SUMIFS(ER:ER,$EO:$EO,"&gt;="&amp;$DV71,$EO:$EO,"&lt;"&amp;$DV72)</f>
        <v>8.92</v>
      </c>
      <c r="EA71" s="50">
        <f>SUMIFS(ES:ES,$EO:$EO,"&gt;="&amp;$DV71,$EO:$EO,"&lt;"&amp;$DV72)</f>
        <v>0</v>
      </c>
      <c r="EB71" s="50">
        <f>SUMIFS(ET:ET,$EO:$EO,"&gt;="&amp;$DV71,$EO:$EO,"&lt;"&amp;$DV72)</f>
        <v>0</v>
      </c>
      <c r="EC71" s="50">
        <f>SUMIFS(EU:EU,$EO:$EO,"&gt;="&amp;$DV71,$EO:$EO,"&lt;"&amp;$DV72)</f>
        <v>0.04</v>
      </c>
      <c r="ED71" s="50">
        <f>SUMIFS(EV:EV,$EO:$EO,"&gt;="&amp;$DV71,$EO:$EO,"&lt;"&amp;$DV72)</f>
        <v>0</v>
      </c>
      <c r="EE71" s="50">
        <f>SUMIFS(EX:EX,$EO:$EO,"&gt;="&amp;$DV71,$EO:$EO,"&lt;"&amp;$DV72)</f>
        <v>335.15999999999997</v>
      </c>
      <c r="EF71" s="50">
        <f>SUMIFS(EY:EY,$EO:$EO,"&gt;="&amp;$DV71,$EO:$EO,"&lt;"&amp;$DV72)</f>
        <v>120.44</v>
      </c>
      <c r="EG71" s="109">
        <f>DY71+DZ71</f>
        <v>8.92</v>
      </c>
      <c r="EH71" s="2">
        <f>EC71+ED71</f>
        <v>0.04</v>
      </c>
      <c r="EJ71" s="64">
        <f t="shared" si="12"/>
        <v>63</v>
      </c>
      <c r="EK71" s="57">
        <f t="shared" si="13"/>
        <v>63.5</v>
      </c>
      <c r="EL71" s="2">
        <f t="shared" si="18"/>
        <v>2182.4900000000002</v>
      </c>
      <c r="EM71" s="2">
        <f t="shared" si="15"/>
        <v>2097.21</v>
      </c>
      <c r="EO71" s="33">
        <v>63</v>
      </c>
      <c r="EP71" s="33">
        <v>2055.02</v>
      </c>
      <c r="EQ71" s="33">
        <v>230.35</v>
      </c>
      <c r="ER71" s="33">
        <v>1952.14</v>
      </c>
      <c r="ES71" s="33">
        <v>0</v>
      </c>
      <c r="ET71" s="33">
        <v>1.55</v>
      </c>
      <c r="EU71" s="33">
        <v>1101.1500000000001</v>
      </c>
      <c r="EV71" s="33">
        <v>996.06</v>
      </c>
      <c r="EW71" s="33">
        <v>589.66</v>
      </c>
      <c r="EX71" s="33">
        <v>1829.28</v>
      </c>
      <c r="EY71" s="33">
        <v>568.9</v>
      </c>
    </row>
    <row r="72" spans="93:155" x14ac:dyDescent="0.45">
      <c r="CO72" s="65">
        <f t="shared" si="8"/>
        <v>128</v>
      </c>
      <c r="CP72" s="117">
        <f>VLOOKUP($CO72,  $DI$7:$DT$108, CP$5, FALSE)</f>
        <v>5.0969131162667064E-5</v>
      </c>
      <c r="CQ72" s="140">
        <f>VLOOKUP($CO72,  Obsv_Time!$B$10:$M$111, CQ$5, FALSE)</f>
        <v>0</v>
      </c>
      <c r="CR72" s="117">
        <f>VLOOKUP($CO72,  $DI$7:$DT$108, CR$5, FALSE)</f>
        <v>0</v>
      </c>
      <c r="CS72" s="140">
        <f>VLOOKUP($CO72,  Obsv_Time!$B$10:$M$111, CS$5, FALSE)</f>
        <v>0</v>
      </c>
      <c r="CT72" s="117">
        <f>VLOOKUP($CO72,  $DI$7:$DT$108, CT$5, FALSE)</f>
        <v>2.2016464245967649E-6</v>
      </c>
      <c r="CU72" s="140">
        <f>VLOOKUP($CO72,  Obsv_Time!$B$10:$M$111, CU$5, FALSE)</f>
        <v>0</v>
      </c>
      <c r="CV72" s="117">
        <f>VLOOKUP($CO72,  $DI$7:$DT$108, CV$5, FALSE)</f>
        <v>0</v>
      </c>
      <c r="CW72" s="140">
        <f>VLOOKUP($CO72,  Obsv_Time!$B$10:$M$111, CW$5, FALSE)</f>
        <v>0</v>
      </c>
      <c r="CX72" s="117">
        <f>VLOOKUP($CO72,  $DI$7:$DT$108, CX$5, FALSE)</f>
        <v>0</v>
      </c>
      <c r="CY72" s="140">
        <f>VLOOKUP($CO72,  Obsv_Time!$B$10:$M$111, CY$5, FALSE)</f>
        <v>0</v>
      </c>
      <c r="CZ72" s="117">
        <f>VLOOKUP($CO72,  $DI$7:$DT$108, CZ$5, FALSE)</f>
        <v>0</v>
      </c>
      <c r="DA72" s="140">
        <f>VLOOKUP($CO72,  Obsv_Time!$B$10:$M$111, DA$5, FALSE)</f>
        <v>0</v>
      </c>
      <c r="DB72" s="117">
        <f>VLOOKUP($CO72,  $DI$7:$DT$108, DB$5, FALSE)</f>
        <v>0</v>
      </c>
      <c r="DC72" s="140">
        <f>VLOOKUP($CO72,  Obsv_Time!$B$10:$M$111, DC$5, FALSE)</f>
        <v>0</v>
      </c>
      <c r="DD72" s="117">
        <f>VLOOKUP($CO72,  $DI$7:$DT$108, DD$5, FALSE)</f>
        <v>5.7800774781865136E-4</v>
      </c>
      <c r="DE72" s="140">
        <f>VLOOKUP($CO72,  Obsv_Time!$B$10:$M$111, DE$5, FALSE)</f>
        <v>7.4000000000000003E-6</v>
      </c>
      <c r="DF72" s="117">
        <f>VLOOKUP($CO72,  $DI$7:$DT$108, DF$5, FALSE)</f>
        <v>5.5027875214842879E-4</v>
      </c>
      <c r="DG72" s="140">
        <f>VLOOKUP($CO72,  Obsv_Time!$B$10:$M$111, DG$5, FALSE)</f>
        <v>6.7199999999999994E-5</v>
      </c>
      <c r="DI72" s="64">
        <f t="shared" si="9"/>
        <v>128</v>
      </c>
      <c r="DJ72" s="113">
        <f t="shared" ref="DJ72:DN88" si="21">DX72/DX$4</f>
        <v>5.0969131162667064E-5</v>
      </c>
      <c r="DK72" s="113">
        <f t="shared" si="21"/>
        <v>0</v>
      </c>
      <c r="DL72" s="113">
        <f t="shared" si="21"/>
        <v>2.2016464245967649E-6</v>
      </c>
      <c r="DM72" s="113">
        <f t="shared" si="21"/>
        <v>0</v>
      </c>
      <c r="DN72" s="113">
        <f t="shared" si="21"/>
        <v>0</v>
      </c>
      <c r="DO72" s="113">
        <f>EC72/EC$4</f>
        <v>0</v>
      </c>
      <c r="DP72" s="113">
        <f>ED72/ED$4</f>
        <v>0</v>
      </c>
      <c r="DQ72" s="113">
        <f>EE72/EE$4</f>
        <v>5.7800774781865136E-4</v>
      </c>
      <c r="DR72" s="113">
        <f>EF72/EF$4</f>
        <v>5.5027875214842879E-4</v>
      </c>
      <c r="DS72" s="116">
        <f>EG72/EG$4</f>
        <v>1.7751782804141091E-6</v>
      </c>
      <c r="DT72" s="113">
        <f t="shared" si="19"/>
        <v>0</v>
      </c>
      <c r="DV72" s="62">
        <f>Obsv_Time!B75</f>
        <v>128</v>
      </c>
      <c r="DW72" s="57">
        <f t="shared" si="11"/>
        <v>129</v>
      </c>
      <c r="DX72" s="50">
        <f>SUMIFS(EP:EP,$EO:$EO,"&gt;="&amp;$DV72,$EO:$EO,"&lt;"&amp;$DV73)</f>
        <v>82.490000000000009</v>
      </c>
      <c r="DY72" s="50">
        <f>SUMIFS(EQ:EQ,$EO:$EO,"&gt;="&amp;$DV72,$EO:$EO,"&lt;"&amp;$DV73)</f>
        <v>0</v>
      </c>
      <c r="DZ72" s="50">
        <f>SUMIFS(ER:ER,$EO:$EO,"&gt;="&amp;$DV72,$EO:$EO,"&lt;"&amp;$DV73)</f>
        <v>7.91</v>
      </c>
      <c r="EA72" s="50">
        <f>SUMIFS(ES:ES,$EO:$EO,"&gt;="&amp;$DV72,$EO:$EO,"&lt;"&amp;$DV73)</f>
        <v>0</v>
      </c>
      <c r="EB72" s="50">
        <f>SUMIFS(ET:ET,$EO:$EO,"&gt;="&amp;$DV72,$EO:$EO,"&lt;"&amp;$DV73)</f>
        <v>0</v>
      </c>
      <c r="EC72" s="50">
        <f>SUMIFS(EU:EU,$EO:$EO,"&gt;="&amp;$DV72,$EO:$EO,"&lt;"&amp;$DV73)</f>
        <v>0</v>
      </c>
      <c r="ED72" s="50">
        <f>SUMIFS(EV:EV,$EO:$EO,"&gt;="&amp;$DV72,$EO:$EO,"&lt;"&amp;$DV73)</f>
        <v>0</v>
      </c>
      <c r="EE72" s="50">
        <f>SUMIFS(EX:EX,$EO:$EO,"&gt;="&amp;$DV72,$EO:$EO,"&lt;"&amp;$DV73)</f>
        <v>329.59000000000003</v>
      </c>
      <c r="EF72" s="50">
        <f>SUMIFS(EY:EY,$EO:$EO,"&gt;="&amp;$DV72,$EO:$EO,"&lt;"&amp;$DV73)</f>
        <v>115.15</v>
      </c>
      <c r="EG72" s="109">
        <f>DY72+DZ72</f>
        <v>7.91</v>
      </c>
      <c r="EH72" s="2">
        <f>EC72+ED72</f>
        <v>0</v>
      </c>
      <c r="EJ72" s="64">
        <f t="shared" si="12"/>
        <v>64</v>
      </c>
      <c r="EK72" s="57">
        <f t="shared" si="13"/>
        <v>64.5</v>
      </c>
      <c r="EL72" s="2">
        <f t="shared" ref="EL72:EL103" si="22">EQ72 + ER72</f>
        <v>2047.6399999999999</v>
      </c>
      <c r="EM72" s="2">
        <f t="shared" si="15"/>
        <v>2052.1999999999998</v>
      </c>
      <c r="EO72" s="33">
        <v>64</v>
      </c>
      <c r="EP72" s="33">
        <v>2065.65</v>
      </c>
      <c r="EQ72" s="33">
        <v>198.05</v>
      </c>
      <c r="ER72" s="33">
        <v>1849.59</v>
      </c>
      <c r="ES72" s="33">
        <v>0</v>
      </c>
      <c r="ET72" s="33">
        <v>0.99</v>
      </c>
      <c r="EU72" s="33">
        <v>1080.57</v>
      </c>
      <c r="EV72" s="33">
        <v>971.63</v>
      </c>
      <c r="EW72" s="33">
        <v>535.52</v>
      </c>
      <c r="EX72" s="33">
        <v>1804.3</v>
      </c>
      <c r="EY72" s="33">
        <v>561.96</v>
      </c>
    </row>
    <row r="73" spans="93:155" x14ac:dyDescent="0.45">
      <c r="CO73" s="65">
        <f t="shared" ref="CO73:CO104" si="23">$DV73</f>
        <v>130</v>
      </c>
      <c r="CP73" s="117">
        <f>VLOOKUP($CO73,  $DI$7:$DT$108, CP$5, FALSE)</f>
        <v>4.0279763128794584E-5</v>
      </c>
      <c r="CQ73" s="140">
        <f>VLOOKUP($CO73,  Obsv_Time!$B$10:$M$111, CQ$5, FALSE)</f>
        <v>0</v>
      </c>
      <c r="CR73" s="117">
        <f>VLOOKUP($CO73,  $DI$7:$DT$108, CR$5, FALSE)</f>
        <v>0</v>
      </c>
      <c r="CS73" s="140">
        <f>VLOOKUP($CO73,  Obsv_Time!$B$10:$M$111, CS$5, FALSE)</f>
        <v>0</v>
      </c>
      <c r="CT73" s="117">
        <f>VLOOKUP($CO73,  $DI$7:$DT$108, CT$5, FALSE)</f>
        <v>9.2964589862872239E-7</v>
      </c>
      <c r="CU73" s="140">
        <f>VLOOKUP($CO73,  Obsv_Time!$B$10:$M$111, CU$5, FALSE)</f>
        <v>0</v>
      </c>
      <c r="CV73" s="117">
        <f>VLOOKUP($CO73,  $DI$7:$DT$108, CV$5, FALSE)</f>
        <v>0</v>
      </c>
      <c r="CW73" s="140">
        <f>VLOOKUP($CO73,  Obsv_Time!$B$10:$M$111, CW$5, FALSE)</f>
        <v>0</v>
      </c>
      <c r="CX73" s="117">
        <f>VLOOKUP($CO73,  $DI$7:$DT$108, CX$5, FALSE)</f>
        <v>0</v>
      </c>
      <c r="CY73" s="140">
        <f>VLOOKUP($CO73,  Obsv_Time!$B$10:$M$111, CY$5, FALSE)</f>
        <v>0</v>
      </c>
      <c r="CZ73" s="117">
        <f>VLOOKUP($CO73,  $DI$7:$DT$108, CZ$5, FALSE)</f>
        <v>0</v>
      </c>
      <c r="DA73" s="140">
        <f>VLOOKUP($CO73,  Obsv_Time!$B$10:$M$111, DA$5, FALSE)</f>
        <v>0</v>
      </c>
      <c r="DB73" s="117">
        <f>VLOOKUP($CO73,  $DI$7:$DT$108, DB$5, FALSE)</f>
        <v>0</v>
      </c>
      <c r="DC73" s="140">
        <f>VLOOKUP($CO73,  Obsv_Time!$B$10:$M$111, DC$5, FALSE)</f>
        <v>0</v>
      </c>
      <c r="DD73" s="117">
        <f>VLOOKUP($CO73,  $DI$7:$DT$108, DD$5, FALSE)</f>
        <v>5.1917052599967687E-4</v>
      </c>
      <c r="DE73" s="140">
        <f>VLOOKUP($CO73,  Obsv_Time!$B$10:$M$111, DE$5, FALSE)</f>
        <v>3.7000000000000002E-6</v>
      </c>
      <c r="DF73" s="117">
        <f>VLOOKUP($CO73,  $DI$7:$DT$108, DF$5, FALSE)</f>
        <v>6.2769530260265859E-4</v>
      </c>
      <c r="DG73" s="140">
        <f>VLOOKUP($CO73,  Obsv_Time!$B$10:$M$111, DG$5, FALSE)</f>
        <v>6.0900000000000003E-5</v>
      </c>
      <c r="DI73" s="64">
        <f t="shared" ref="DI73:DI107" si="24">$DV73</f>
        <v>130</v>
      </c>
      <c r="DJ73" s="113">
        <f t="shared" si="21"/>
        <v>4.0279763128794584E-5</v>
      </c>
      <c r="DK73" s="113">
        <f t="shared" si="21"/>
        <v>0</v>
      </c>
      <c r="DL73" s="113">
        <f t="shared" si="21"/>
        <v>9.2964589862872239E-7</v>
      </c>
      <c r="DM73" s="113">
        <f t="shared" si="21"/>
        <v>0</v>
      </c>
      <c r="DN73" s="113">
        <f t="shared" si="21"/>
        <v>0</v>
      </c>
      <c r="DO73" s="113">
        <f>EC73/EC$4</f>
        <v>0</v>
      </c>
      <c r="DP73" s="113">
        <f>ED73/ED$4</f>
        <v>0</v>
      </c>
      <c r="DQ73" s="113">
        <f>EE73/EE$4</f>
        <v>5.1917052599967687E-4</v>
      </c>
      <c r="DR73" s="113">
        <f>EF73/EF$4</f>
        <v>6.2769530260265859E-4</v>
      </c>
      <c r="DS73" s="116">
        <f>EG73/EG$4</f>
        <v>7.4956958995993979E-7</v>
      </c>
      <c r="DT73" s="113">
        <f t="shared" si="19"/>
        <v>0</v>
      </c>
      <c r="DV73" s="62">
        <f>Obsv_Time!B76</f>
        <v>130</v>
      </c>
      <c r="DW73" s="57">
        <f t="shared" ref="DW73:DW108" si="25">AVERAGE(DV73:DV74)</f>
        <v>131</v>
      </c>
      <c r="DX73" s="50">
        <f>SUMIFS(EP:EP,$EO:$EO,"&gt;="&amp;$DV73,$EO:$EO,"&lt;"&amp;$DV74)</f>
        <v>65.19</v>
      </c>
      <c r="DY73" s="50">
        <f>SUMIFS(EQ:EQ,$EO:$EO,"&gt;="&amp;$DV73,$EO:$EO,"&lt;"&amp;$DV74)</f>
        <v>0</v>
      </c>
      <c r="DZ73" s="50">
        <f>SUMIFS(ER:ER,$EO:$EO,"&gt;="&amp;$DV73,$EO:$EO,"&lt;"&amp;$DV74)</f>
        <v>3.34</v>
      </c>
      <c r="EA73" s="50">
        <f>SUMIFS(ES:ES,$EO:$EO,"&gt;="&amp;$DV73,$EO:$EO,"&lt;"&amp;$DV74)</f>
        <v>0</v>
      </c>
      <c r="EB73" s="50">
        <f>SUMIFS(ET:ET,$EO:$EO,"&gt;="&amp;$DV73,$EO:$EO,"&lt;"&amp;$DV74)</f>
        <v>0</v>
      </c>
      <c r="EC73" s="50">
        <f>SUMIFS(EU:EU,$EO:$EO,"&gt;="&amp;$DV73,$EO:$EO,"&lt;"&amp;$DV74)</f>
        <v>0</v>
      </c>
      <c r="ED73" s="50">
        <f>SUMIFS(EV:EV,$EO:$EO,"&gt;="&amp;$DV73,$EO:$EO,"&lt;"&amp;$DV74)</f>
        <v>0</v>
      </c>
      <c r="EE73" s="50">
        <f>SUMIFS(EX:EX,$EO:$EO,"&gt;="&amp;$DV73,$EO:$EO,"&lt;"&amp;$DV74)</f>
        <v>296.03999999999996</v>
      </c>
      <c r="EF73" s="50">
        <f>SUMIFS(EY:EY,$EO:$EO,"&gt;="&amp;$DV73,$EO:$EO,"&lt;"&amp;$DV74)</f>
        <v>131.35000000000002</v>
      </c>
      <c r="EG73" s="109">
        <f>DY73+DZ73</f>
        <v>3.34</v>
      </c>
      <c r="EH73" s="2">
        <f>EC73+ED73</f>
        <v>0</v>
      </c>
      <c r="EJ73" s="64">
        <f t="shared" ref="EJ73:EJ136" si="26">$EO73</f>
        <v>65</v>
      </c>
      <c r="EK73" s="57">
        <f t="shared" ref="EK73:EK136" si="27">AVERAGE(EJ73:EJ74)</f>
        <v>65.5</v>
      </c>
      <c r="EL73" s="2">
        <f t="shared" si="22"/>
        <v>2008.4499999999998</v>
      </c>
      <c r="EM73" s="2">
        <f t="shared" ref="EM73:EM136" si="28">EU73 + EV73</f>
        <v>2001.31</v>
      </c>
      <c r="EO73" s="33">
        <v>65</v>
      </c>
      <c r="EP73" s="33">
        <v>2035.43</v>
      </c>
      <c r="EQ73" s="33">
        <v>174.14</v>
      </c>
      <c r="ER73" s="33">
        <v>1834.31</v>
      </c>
      <c r="ES73" s="33">
        <v>0</v>
      </c>
      <c r="ET73" s="33">
        <v>1.07</v>
      </c>
      <c r="EU73" s="33">
        <v>1058.33</v>
      </c>
      <c r="EV73" s="33">
        <v>942.98</v>
      </c>
      <c r="EW73" s="33">
        <v>500.46</v>
      </c>
      <c r="EX73" s="33">
        <v>1829.47</v>
      </c>
      <c r="EY73" s="33">
        <v>570.83000000000004</v>
      </c>
    </row>
    <row r="74" spans="93:155" x14ac:dyDescent="0.45">
      <c r="CO74" s="65">
        <f t="shared" si="23"/>
        <v>132</v>
      </c>
      <c r="CP74" s="117">
        <f>VLOOKUP($CO74,  $DI$7:$DT$108, CP$5, FALSE)</f>
        <v>3.1629407494446923E-5</v>
      </c>
      <c r="CQ74" s="140">
        <f>VLOOKUP($CO74,  Obsv_Time!$B$10:$M$111, CQ$5, FALSE)</f>
        <v>0</v>
      </c>
      <c r="CR74" s="117">
        <f>VLOOKUP($CO74,  $DI$7:$DT$108, CR$5, FALSE)</f>
        <v>0</v>
      </c>
      <c r="CS74" s="140">
        <f>VLOOKUP($CO74,  Obsv_Time!$B$10:$M$111, CS$5, FALSE)</f>
        <v>0</v>
      </c>
      <c r="CT74" s="117">
        <f>VLOOKUP($CO74,  $DI$7:$DT$108, CT$5, FALSE)</f>
        <v>4.1750564309673162E-8</v>
      </c>
      <c r="CU74" s="140">
        <f>VLOOKUP($CO74,  Obsv_Time!$B$10:$M$111, CU$5, FALSE)</f>
        <v>0</v>
      </c>
      <c r="CV74" s="117">
        <f>VLOOKUP($CO74,  $DI$7:$DT$108, CV$5, FALSE)</f>
        <v>0</v>
      </c>
      <c r="CW74" s="140">
        <f>VLOOKUP($CO74,  Obsv_Time!$B$10:$M$111, CW$5, FALSE)</f>
        <v>0</v>
      </c>
      <c r="CX74" s="117">
        <f>VLOOKUP($CO74,  $DI$7:$DT$108, CX$5, FALSE)</f>
        <v>0</v>
      </c>
      <c r="CY74" s="140">
        <f>VLOOKUP($CO74,  Obsv_Time!$B$10:$M$111, CY$5, FALSE)</f>
        <v>0</v>
      </c>
      <c r="CZ74" s="117">
        <f>VLOOKUP($CO74,  $DI$7:$DT$108, CZ$5, FALSE)</f>
        <v>0</v>
      </c>
      <c r="DA74" s="140">
        <f>VLOOKUP($CO74,  Obsv_Time!$B$10:$M$111, DA$5, FALSE)</f>
        <v>0</v>
      </c>
      <c r="DB74" s="117">
        <f>VLOOKUP($CO74,  $DI$7:$DT$108, DB$5, FALSE)</f>
        <v>0</v>
      </c>
      <c r="DC74" s="140">
        <f>VLOOKUP($CO74,  Obsv_Time!$B$10:$M$111, DC$5, FALSE)</f>
        <v>0</v>
      </c>
      <c r="DD74" s="117">
        <f>VLOOKUP($CO74,  $DI$7:$DT$108, DD$5, FALSE)</f>
        <v>4.9063754242308338E-4</v>
      </c>
      <c r="DE74" s="140">
        <f>VLOOKUP($CO74,  Obsv_Time!$B$10:$M$111, DE$5, FALSE)</f>
        <v>0</v>
      </c>
      <c r="DF74" s="117">
        <f>VLOOKUP($CO74,  $DI$7:$DT$108, DF$5, FALSE)</f>
        <v>5.7226122943790142E-4</v>
      </c>
      <c r="DG74" s="140">
        <f>VLOOKUP($CO74,  Obsv_Time!$B$10:$M$111, DG$5, FALSE)</f>
        <v>5.4500000000000003E-5</v>
      </c>
      <c r="DI74" s="64">
        <f t="shared" si="24"/>
        <v>132</v>
      </c>
      <c r="DJ74" s="113">
        <f t="shared" si="21"/>
        <v>3.1629407494446923E-5</v>
      </c>
      <c r="DK74" s="113">
        <f t="shared" si="21"/>
        <v>0</v>
      </c>
      <c r="DL74" s="113">
        <f t="shared" si="21"/>
        <v>4.1750564309673162E-8</v>
      </c>
      <c r="DM74" s="113">
        <f t="shared" si="21"/>
        <v>0</v>
      </c>
      <c r="DN74" s="113">
        <f t="shared" si="21"/>
        <v>0</v>
      </c>
      <c r="DO74" s="113">
        <f>EC74/EC$4</f>
        <v>0</v>
      </c>
      <c r="DP74" s="113">
        <f>ED74/ED$4</f>
        <v>0</v>
      </c>
      <c r="DQ74" s="113">
        <f>EE74/EE$4</f>
        <v>4.9063754242308338E-4</v>
      </c>
      <c r="DR74" s="113">
        <f>EF74/EF$4</f>
        <v>5.7226122943790142E-4</v>
      </c>
      <c r="DS74" s="116">
        <f>EG74/EG$4</f>
        <v>3.3663304938320652E-8</v>
      </c>
      <c r="DT74" s="113">
        <f t="shared" si="19"/>
        <v>0</v>
      </c>
      <c r="DV74" s="62">
        <f>Obsv_Time!B77</f>
        <v>132</v>
      </c>
      <c r="DW74" s="57">
        <f t="shared" si="25"/>
        <v>133</v>
      </c>
      <c r="DX74" s="50">
        <f>SUMIFS(EP:EP,$EO:$EO,"&gt;="&amp;$DV74,$EO:$EO,"&lt;"&amp;$DV75)</f>
        <v>51.19</v>
      </c>
      <c r="DY74" s="50">
        <f>SUMIFS(EQ:EQ,$EO:$EO,"&gt;="&amp;$DV74,$EO:$EO,"&lt;"&amp;$DV75)</f>
        <v>0</v>
      </c>
      <c r="DZ74" s="50">
        <f>SUMIFS(ER:ER,$EO:$EO,"&gt;="&amp;$DV74,$EO:$EO,"&lt;"&amp;$DV75)</f>
        <v>0.15</v>
      </c>
      <c r="EA74" s="50">
        <f>SUMIFS(ES:ES,$EO:$EO,"&gt;="&amp;$DV74,$EO:$EO,"&lt;"&amp;$DV75)</f>
        <v>0</v>
      </c>
      <c r="EB74" s="50">
        <f>SUMIFS(ET:ET,$EO:$EO,"&gt;="&amp;$DV74,$EO:$EO,"&lt;"&amp;$DV75)</f>
        <v>0</v>
      </c>
      <c r="EC74" s="50">
        <f>SUMIFS(EU:EU,$EO:$EO,"&gt;="&amp;$DV74,$EO:$EO,"&lt;"&amp;$DV75)</f>
        <v>0</v>
      </c>
      <c r="ED74" s="50">
        <f>SUMIFS(EV:EV,$EO:$EO,"&gt;="&amp;$DV74,$EO:$EO,"&lt;"&amp;$DV75)</f>
        <v>0</v>
      </c>
      <c r="EE74" s="50">
        <f>SUMIFS(EX:EX,$EO:$EO,"&gt;="&amp;$DV74,$EO:$EO,"&lt;"&amp;$DV75)</f>
        <v>279.77</v>
      </c>
      <c r="EF74" s="50">
        <f>SUMIFS(EY:EY,$EO:$EO,"&gt;="&amp;$DV74,$EO:$EO,"&lt;"&amp;$DV75)</f>
        <v>119.75</v>
      </c>
      <c r="EG74" s="109">
        <f>DY74+DZ74</f>
        <v>0.15</v>
      </c>
      <c r="EH74" s="2">
        <f>EC74+ED74</f>
        <v>0</v>
      </c>
      <c r="EJ74" s="64">
        <f t="shared" si="26"/>
        <v>66</v>
      </c>
      <c r="EK74" s="57">
        <f t="shared" si="27"/>
        <v>66.5</v>
      </c>
      <c r="EL74" s="2">
        <f t="shared" si="22"/>
        <v>1723.17</v>
      </c>
      <c r="EM74" s="2">
        <f t="shared" si="28"/>
        <v>1925.44</v>
      </c>
      <c r="EO74" s="33">
        <v>66</v>
      </c>
      <c r="EP74" s="33">
        <v>2058.8000000000002</v>
      </c>
      <c r="EQ74" s="33">
        <v>153.16</v>
      </c>
      <c r="ER74" s="33">
        <v>1570.01</v>
      </c>
      <c r="ES74" s="33">
        <v>0</v>
      </c>
      <c r="ET74" s="33">
        <v>0.89</v>
      </c>
      <c r="EU74" s="33">
        <v>1002.35</v>
      </c>
      <c r="EV74" s="33">
        <v>923.09</v>
      </c>
      <c r="EW74" s="33">
        <v>455.04</v>
      </c>
      <c r="EX74" s="33">
        <v>1812.68</v>
      </c>
      <c r="EY74" s="33">
        <v>563.02</v>
      </c>
    </row>
    <row r="75" spans="93:155" x14ac:dyDescent="0.45">
      <c r="CO75" s="65">
        <f t="shared" si="23"/>
        <v>134</v>
      </c>
      <c r="CP75" s="117">
        <f>VLOOKUP($CO75,  $DI$7:$DT$108, CP$5, FALSE)</f>
        <v>2.6884069546461921E-5</v>
      </c>
      <c r="CQ75" s="140">
        <f>VLOOKUP($CO75,  Obsv_Time!$B$10:$M$111, CQ$5, FALSE)</f>
        <v>0</v>
      </c>
      <c r="CR75" s="117">
        <f>VLOOKUP($CO75,  $DI$7:$DT$108, CR$5, FALSE)</f>
        <v>0</v>
      </c>
      <c r="CS75" s="140">
        <f>VLOOKUP($CO75,  Obsv_Time!$B$10:$M$111, CS$5, FALSE)</f>
        <v>0</v>
      </c>
      <c r="CT75" s="117">
        <f>VLOOKUP($CO75,  $DI$7:$DT$108, CT$5, FALSE)</f>
        <v>0</v>
      </c>
      <c r="CU75" s="140">
        <f>VLOOKUP($CO75,  Obsv_Time!$B$10:$M$111, CU$5, FALSE)</f>
        <v>0</v>
      </c>
      <c r="CV75" s="117">
        <f>VLOOKUP($CO75,  $DI$7:$DT$108, CV$5, FALSE)</f>
        <v>0</v>
      </c>
      <c r="CW75" s="140">
        <f>VLOOKUP($CO75,  Obsv_Time!$B$10:$M$111, CW$5, FALSE)</f>
        <v>0</v>
      </c>
      <c r="CX75" s="117">
        <f>VLOOKUP($CO75,  $DI$7:$DT$108, CX$5, FALSE)</f>
        <v>0</v>
      </c>
      <c r="CY75" s="140">
        <f>VLOOKUP($CO75,  Obsv_Time!$B$10:$M$111, CY$5, FALSE)</f>
        <v>0</v>
      </c>
      <c r="CZ75" s="117">
        <f>VLOOKUP($CO75,  $DI$7:$DT$108, CZ$5, FALSE)</f>
        <v>0</v>
      </c>
      <c r="DA75" s="140">
        <f>VLOOKUP($CO75,  Obsv_Time!$B$10:$M$111, DA$5, FALSE)</f>
        <v>0</v>
      </c>
      <c r="DB75" s="117">
        <f>VLOOKUP($CO75,  $DI$7:$DT$108, DB$5, FALSE)</f>
        <v>0</v>
      </c>
      <c r="DC75" s="140">
        <f>VLOOKUP($CO75,  Obsv_Time!$B$10:$M$111, DC$5, FALSE)</f>
        <v>0</v>
      </c>
      <c r="DD75" s="117">
        <f>VLOOKUP($CO75,  $DI$7:$DT$108, DD$5, FALSE)</f>
        <v>4.6498065553153068E-4</v>
      </c>
      <c r="DE75" s="140">
        <f>VLOOKUP($CO75,  Obsv_Time!$B$10:$M$111, DE$5, FALSE)</f>
        <v>0</v>
      </c>
      <c r="DF75" s="117">
        <f>VLOOKUP($CO75,  $DI$7:$DT$108, DF$5, FALSE)</f>
        <v>5.766577248957959E-4</v>
      </c>
      <c r="DG75" s="140">
        <f>VLOOKUP($CO75,  Obsv_Time!$B$10:$M$111, DG$5, FALSE)</f>
        <v>4.8199999999999999E-5</v>
      </c>
      <c r="DI75" s="64">
        <f t="shared" si="24"/>
        <v>134</v>
      </c>
      <c r="DJ75" s="113">
        <f t="shared" si="21"/>
        <v>2.6884069546461921E-5</v>
      </c>
      <c r="DK75" s="113">
        <f t="shared" si="21"/>
        <v>0</v>
      </c>
      <c r="DL75" s="113">
        <f t="shared" si="21"/>
        <v>0</v>
      </c>
      <c r="DM75" s="113">
        <f t="shared" si="21"/>
        <v>0</v>
      </c>
      <c r="DN75" s="113">
        <f t="shared" si="21"/>
        <v>0</v>
      </c>
      <c r="DO75" s="113">
        <f>EC75/EC$4</f>
        <v>0</v>
      </c>
      <c r="DP75" s="113">
        <f>ED75/ED$4</f>
        <v>0</v>
      </c>
      <c r="DQ75" s="113">
        <f>EE75/EE$4</f>
        <v>4.6498065553153068E-4</v>
      </c>
      <c r="DR75" s="113">
        <f>EF75/EF$4</f>
        <v>5.766577248957959E-4</v>
      </c>
      <c r="DS75" s="116">
        <f>EG75/EG$4</f>
        <v>0</v>
      </c>
      <c r="DT75" s="113">
        <f t="shared" si="19"/>
        <v>0</v>
      </c>
      <c r="DV75" s="62">
        <f>Obsv_Time!B78</f>
        <v>134</v>
      </c>
      <c r="DW75" s="57">
        <f t="shared" si="25"/>
        <v>135</v>
      </c>
      <c r="DX75" s="50">
        <f>SUMIFS(EP:EP,$EO:$EO,"&gt;="&amp;$DV75,$EO:$EO,"&lt;"&amp;$DV76)</f>
        <v>43.510000000000005</v>
      </c>
      <c r="DY75" s="50">
        <f>SUMIFS(EQ:EQ,$EO:$EO,"&gt;="&amp;$DV75,$EO:$EO,"&lt;"&amp;$DV76)</f>
        <v>0</v>
      </c>
      <c r="DZ75" s="50">
        <f>SUMIFS(ER:ER,$EO:$EO,"&gt;="&amp;$DV75,$EO:$EO,"&lt;"&amp;$DV76)</f>
        <v>0</v>
      </c>
      <c r="EA75" s="50">
        <f>SUMIFS(ES:ES,$EO:$EO,"&gt;="&amp;$DV75,$EO:$EO,"&lt;"&amp;$DV76)</f>
        <v>0</v>
      </c>
      <c r="EB75" s="50">
        <f>SUMIFS(ET:ET,$EO:$EO,"&gt;="&amp;$DV75,$EO:$EO,"&lt;"&amp;$DV76)</f>
        <v>0</v>
      </c>
      <c r="EC75" s="50">
        <f>SUMIFS(EU:EU,$EO:$EO,"&gt;="&amp;$DV75,$EO:$EO,"&lt;"&amp;$DV76)</f>
        <v>0</v>
      </c>
      <c r="ED75" s="50">
        <f>SUMIFS(EV:EV,$EO:$EO,"&gt;="&amp;$DV75,$EO:$EO,"&lt;"&amp;$DV76)</f>
        <v>0</v>
      </c>
      <c r="EE75" s="50">
        <f>SUMIFS(EX:EX,$EO:$EO,"&gt;="&amp;$DV75,$EO:$EO,"&lt;"&amp;$DV76)</f>
        <v>265.14</v>
      </c>
      <c r="EF75" s="50">
        <f>SUMIFS(EY:EY,$EO:$EO,"&gt;="&amp;$DV75,$EO:$EO,"&lt;"&amp;$DV76)</f>
        <v>120.67</v>
      </c>
      <c r="EG75" s="109">
        <f>DY75+DZ75</f>
        <v>0</v>
      </c>
      <c r="EH75" s="2">
        <f>EC75+ED75</f>
        <v>0</v>
      </c>
      <c r="EJ75" s="64">
        <f t="shared" si="26"/>
        <v>67</v>
      </c>
      <c r="EK75" s="57">
        <f t="shared" si="27"/>
        <v>67.5</v>
      </c>
      <c r="EL75" s="2">
        <f t="shared" si="22"/>
        <v>1922.56</v>
      </c>
      <c r="EM75" s="2">
        <f t="shared" si="28"/>
        <v>1860.9</v>
      </c>
      <c r="EO75" s="33">
        <v>67</v>
      </c>
      <c r="EP75" s="33">
        <v>2106.56</v>
      </c>
      <c r="EQ75" s="33">
        <v>144.24</v>
      </c>
      <c r="ER75" s="33">
        <v>1778.32</v>
      </c>
      <c r="ES75" s="33">
        <v>0</v>
      </c>
      <c r="ET75" s="33">
        <v>0.59</v>
      </c>
      <c r="EU75" s="33">
        <v>972.6</v>
      </c>
      <c r="EV75" s="33">
        <v>888.3</v>
      </c>
      <c r="EW75" s="33">
        <v>385.89</v>
      </c>
      <c r="EX75" s="33">
        <v>1831.84</v>
      </c>
      <c r="EY75" s="33">
        <v>558.64</v>
      </c>
    </row>
    <row r="76" spans="93:155" x14ac:dyDescent="0.45">
      <c r="CO76" s="65">
        <f t="shared" si="23"/>
        <v>136</v>
      </c>
      <c r="CP76" s="117">
        <f>VLOOKUP($CO76,  $DI$7:$DT$108, CP$5, FALSE)</f>
        <v>2.4906845401468169E-5</v>
      </c>
      <c r="CQ76" s="140">
        <f>VLOOKUP($CO76,  Obsv_Time!$B$10:$M$111, CQ$5, FALSE)</f>
        <v>0</v>
      </c>
      <c r="CR76" s="117">
        <f>VLOOKUP($CO76,  $DI$7:$DT$108, CR$5, FALSE)</f>
        <v>0</v>
      </c>
      <c r="CS76" s="140">
        <f>VLOOKUP($CO76,  Obsv_Time!$B$10:$M$111, CS$5, FALSE)</f>
        <v>0</v>
      </c>
      <c r="CT76" s="117">
        <f>VLOOKUP($CO76,  $DI$7:$DT$108, CT$5, FALSE)</f>
        <v>0</v>
      </c>
      <c r="CU76" s="140">
        <f>VLOOKUP($CO76,  Obsv_Time!$B$10:$M$111, CU$5, FALSE)</f>
        <v>0</v>
      </c>
      <c r="CV76" s="117">
        <f>VLOOKUP($CO76,  $DI$7:$DT$108, CV$5, FALSE)</f>
        <v>0</v>
      </c>
      <c r="CW76" s="140">
        <f>VLOOKUP($CO76,  Obsv_Time!$B$10:$M$111, CW$5, FALSE)</f>
        <v>0</v>
      </c>
      <c r="CX76" s="117">
        <f>VLOOKUP($CO76,  $DI$7:$DT$108, CX$5, FALSE)</f>
        <v>0</v>
      </c>
      <c r="CY76" s="140">
        <f>VLOOKUP($CO76,  Obsv_Time!$B$10:$M$111, CY$5, FALSE)</f>
        <v>0</v>
      </c>
      <c r="CZ76" s="117">
        <f>VLOOKUP($CO76,  $DI$7:$DT$108, CZ$5, FALSE)</f>
        <v>0</v>
      </c>
      <c r="DA76" s="140">
        <f>VLOOKUP($CO76,  Obsv_Time!$B$10:$M$111, DA$5, FALSE)</f>
        <v>0</v>
      </c>
      <c r="DB76" s="117">
        <f>VLOOKUP($CO76,  $DI$7:$DT$108, DB$5, FALSE)</f>
        <v>0</v>
      </c>
      <c r="DC76" s="140">
        <f>VLOOKUP($CO76,  Obsv_Time!$B$10:$M$111, DC$5, FALSE)</f>
        <v>0</v>
      </c>
      <c r="DD76" s="117">
        <f>VLOOKUP($CO76,  $DI$7:$DT$108, DD$5, FALSE)</f>
        <v>4.2899437261870345E-4</v>
      </c>
      <c r="DE76" s="140">
        <f>VLOOKUP($CO76,  Obsv_Time!$B$10:$M$111, DE$5, FALSE)</f>
        <v>0</v>
      </c>
      <c r="DF76" s="117">
        <f>VLOOKUP($CO76,  $DI$7:$DT$108, DF$5, FALSE)</f>
        <v>5.0492794574036456E-4</v>
      </c>
      <c r="DG76" s="140">
        <f>VLOOKUP($CO76,  Obsv_Time!$B$10:$M$111, DG$5, FALSE)</f>
        <v>4.18E-5</v>
      </c>
      <c r="DI76" s="64">
        <f t="shared" si="24"/>
        <v>136</v>
      </c>
      <c r="DJ76" s="113">
        <f t="shared" si="21"/>
        <v>2.4906845401468169E-5</v>
      </c>
      <c r="DK76" s="113">
        <f t="shared" si="21"/>
        <v>0</v>
      </c>
      <c r="DL76" s="113">
        <f t="shared" si="21"/>
        <v>0</v>
      </c>
      <c r="DM76" s="113">
        <f t="shared" si="21"/>
        <v>0</v>
      </c>
      <c r="DN76" s="113">
        <f t="shared" si="21"/>
        <v>0</v>
      </c>
      <c r="DO76" s="113">
        <f>EC76/EC$4</f>
        <v>0</v>
      </c>
      <c r="DP76" s="113">
        <f>ED76/ED$4</f>
        <v>0</v>
      </c>
      <c r="DQ76" s="113">
        <f>EE76/EE$4</f>
        <v>4.2899437261870345E-4</v>
      </c>
      <c r="DR76" s="113">
        <f>EF76/EF$4</f>
        <v>5.0492794574036456E-4</v>
      </c>
      <c r="DS76" s="116">
        <f>EG76/EG$4</f>
        <v>0</v>
      </c>
      <c r="DT76" s="113">
        <f t="shared" si="19"/>
        <v>0</v>
      </c>
      <c r="DV76" s="62">
        <f>Obsv_Time!B79</f>
        <v>136</v>
      </c>
      <c r="DW76" s="57">
        <f t="shared" si="25"/>
        <v>137</v>
      </c>
      <c r="DX76" s="50">
        <f>SUMIFS(EP:EP,$EO:$EO,"&gt;="&amp;$DV76,$EO:$EO,"&lt;"&amp;$DV77)</f>
        <v>40.31</v>
      </c>
      <c r="DY76" s="50">
        <f>SUMIFS(EQ:EQ,$EO:$EO,"&gt;="&amp;$DV76,$EO:$EO,"&lt;"&amp;$DV77)</f>
        <v>0</v>
      </c>
      <c r="DZ76" s="50">
        <f>SUMIFS(ER:ER,$EO:$EO,"&gt;="&amp;$DV76,$EO:$EO,"&lt;"&amp;$DV77)</f>
        <v>0</v>
      </c>
      <c r="EA76" s="50">
        <f>SUMIFS(ES:ES,$EO:$EO,"&gt;="&amp;$DV76,$EO:$EO,"&lt;"&amp;$DV77)</f>
        <v>0</v>
      </c>
      <c r="EB76" s="50">
        <f>SUMIFS(ET:ET,$EO:$EO,"&gt;="&amp;$DV76,$EO:$EO,"&lt;"&amp;$DV77)</f>
        <v>0</v>
      </c>
      <c r="EC76" s="50">
        <f>SUMIFS(EU:EU,$EO:$EO,"&gt;="&amp;$DV76,$EO:$EO,"&lt;"&amp;$DV77)</f>
        <v>0</v>
      </c>
      <c r="ED76" s="50">
        <f>SUMIFS(EV:EV,$EO:$EO,"&gt;="&amp;$DV76,$EO:$EO,"&lt;"&amp;$DV77)</f>
        <v>0</v>
      </c>
      <c r="EE76" s="50">
        <f>SUMIFS(EX:EX,$EO:$EO,"&gt;="&amp;$DV76,$EO:$EO,"&lt;"&amp;$DV77)</f>
        <v>244.62</v>
      </c>
      <c r="EF76" s="50">
        <f>SUMIFS(EY:EY,$EO:$EO,"&gt;="&amp;$DV76,$EO:$EO,"&lt;"&amp;$DV77)</f>
        <v>105.66</v>
      </c>
      <c r="EG76" s="109">
        <f>DY76+DZ76</f>
        <v>0</v>
      </c>
      <c r="EH76" s="2">
        <f>EC76+ED76</f>
        <v>0</v>
      </c>
      <c r="EJ76" s="64">
        <f t="shared" si="26"/>
        <v>68</v>
      </c>
      <c r="EK76" s="57">
        <f t="shared" si="27"/>
        <v>68.5</v>
      </c>
      <c r="EL76" s="2">
        <f t="shared" si="22"/>
        <v>1867.26</v>
      </c>
      <c r="EM76" s="2">
        <f t="shared" si="28"/>
        <v>1746.08</v>
      </c>
      <c r="EO76" s="33">
        <v>68</v>
      </c>
      <c r="EP76" s="33">
        <v>1975.64</v>
      </c>
      <c r="EQ76" s="33">
        <v>143</v>
      </c>
      <c r="ER76" s="33">
        <v>1724.26</v>
      </c>
      <c r="ES76" s="33">
        <v>0</v>
      </c>
      <c r="ET76" s="33">
        <v>0.3</v>
      </c>
      <c r="EU76" s="33">
        <v>915.58</v>
      </c>
      <c r="EV76" s="33">
        <v>830.5</v>
      </c>
      <c r="EW76" s="33">
        <v>358.63</v>
      </c>
      <c r="EX76" s="33">
        <v>1824.28</v>
      </c>
      <c r="EY76" s="33">
        <v>567.64</v>
      </c>
    </row>
    <row r="77" spans="93:155" x14ac:dyDescent="0.45">
      <c r="CO77" s="65">
        <f t="shared" si="23"/>
        <v>138</v>
      </c>
      <c r="CP77" s="117">
        <f>VLOOKUP($CO77,  $DI$7:$DT$108, CP$5, FALSE)</f>
        <v>2.3596934405409803E-5</v>
      </c>
      <c r="CQ77" s="140">
        <f>VLOOKUP($CO77,  Obsv_Time!$B$10:$M$111, CQ$5, FALSE)</f>
        <v>0</v>
      </c>
      <c r="CR77" s="117">
        <f>VLOOKUP($CO77,  $DI$7:$DT$108, CR$5, FALSE)</f>
        <v>0</v>
      </c>
      <c r="CS77" s="140">
        <f>VLOOKUP($CO77,  Obsv_Time!$B$10:$M$111, CS$5, FALSE)</f>
        <v>0</v>
      </c>
      <c r="CT77" s="117">
        <f>VLOOKUP($CO77,  $DI$7:$DT$108, CT$5, FALSE)</f>
        <v>0</v>
      </c>
      <c r="CU77" s="140">
        <f>VLOOKUP($CO77,  Obsv_Time!$B$10:$M$111, CU$5, FALSE)</f>
        <v>0</v>
      </c>
      <c r="CV77" s="117">
        <f>VLOOKUP($CO77,  $DI$7:$DT$108, CV$5, FALSE)</f>
        <v>0</v>
      </c>
      <c r="CW77" s="140">
        <f>VLOOKUP($CO77,  Obsv_Time!$B$10:$M$111, CW$5, FALSE)</f>
        <v>0</v>
      </c>
      <c r="CX77" s="117">
        <f>VLOOKUP($CO77,  $DI$7:$DT$108, CX$5, FALSE)</f>
        <v>0</v>
      </c>
      <c r="CY77" s="140">
        <f>VLOOKUP($CO77,  Obsv_Time!$B$10:$M$111, CY$5, FALSE)</f>
        <v>0</v>
      </c>
      <c r="CZ77" s="117">
        <f>VLOOKUP($CO77,  $DI$7:$DT$108, CZ$5, FALSE)</f>
        <v>0</v>
      </c>
      <c r="DA77" s="140">
        <f>VLOOKUP($CO77,  Obsv_Time!$B$10:$M$111, DA$5, FALSE)</f>
        <v>0</v>
      </c>
      <c r="DB77" s="117">
        <f>VLOOKUP($CO77,  $DI$7:$DT$108, DB$5, FALSE)</f>
        <v>0</v>
      </c>
      <c r="DC77" s="140">
        <f>VLOOKUP($CO77,  Obsv_Time!$B$10:$M$111, DC$5, FALSE)</f>
        <v>0</v>
      </c>
      <c r="DD77" s="117">
        <f>VLOOKUP($CO77,  $DI$7:$DT$108, DD$5, FALSE)</f>
        <v>4.1919109184469257E-4</v>
      </c>
      <c r="DE77" s="140">
        <f>VLOOKUP($CO77,  Obsv_Time!$B$10:$M$111, DE$5, FALSE)</f>
        <v>0</v>
      </c>
      <c r="DF77" s="117">
        <f>VLOOKUP($CO77,  $DI$7:$DT$108, DF$5, FALSE)</f>
        <v>4.8772426786164691E-4</v>
      </c>
      <c r="DG77" s="140">
        <f>VLOOKUP($CO77,  Obsv_Time!$B$10:$M$111, DG$5, FALSE)</f>
        <v>3.5500000000000002E-5</v>
      </c>
      <c r="DI77" s="64">
        <f t="shared" si="24"/>
        <v>138</v>
      </c>
      <c r="DJ77" s="113">
        <f t="shared" si="21"/>
        <v>2.3596934405409803E-5</v>
      </c>
      <c r="DK77" s="113">
        <f t="shared" si="21"/>
        <v>0</v>
      </c>
      <c r="DL77" s="113">
        <f t="shared" si="21"/>
        <v>0</v>
      </c>
      <c r="DM77" s="113">
        <f t="shared" si="21"/>
        <v>0</v>
      </c>
      <c r="DN77" s="113">
        <f t="shared" si="21"/>
        <v>0</v>
      </c>
      <c r="DO77" s="113">
        <f>EC77/EC$4</f>
        <v>0</v>
      </c>
      <c r="DP77" s="113">
        <f>ED77/ED$4</f>
        <v>0</v>
      </c>
      <c r="DQ77" s="113">
        <f>EE77/EE$4</f>
        <v>4.1919109184469257E-4</v>
      </c>
      <c r="DR77" s="113">
        <f>EF77/EF$4</f>
        <v>4.8772426786164691E-4</v>
      </c>
      <c r="DS77" s="116">
        <f>EG77/EG$4</f>
        <v>0</v>
      </c>
      <c r="DT77" s="113">
        <f t="shared" si="19"/>
        <v>0</v>
      </c>
      <c r="DV77" s="62">
        <f>Obsv_Time!B80</f>
        <v>138</v>
      </c>
      <c r="DW77" s="57">
        <f t="shared" si="25"/>
        <v>139</v>
      </c>
      <c r="DX77" s="50">
        <f>SUMIFS(EP:EP,$EO:$EO,"&gt;="&amp;$DV77,$EO:$EO,"&lt;"&amp;$DV78)</f>
        <v>38.19</v>
      </c>
      <c r="DY77" s="50">
        <f>SUMIFS(EQ:EQ,$EO:$EO,"&gt;="&amp;$DV77,$EO:$EO,"&lt;"&amp;$DV78)</f>
        <v>0</v>
      </c>
      <c r="DZ77" s="50">
        <f>SUMIFS(ER:ER,$EO:$EO,"&gt;="&amp;$DV77,$EO:$EO,"&lt;"&amp;$DV78)</f>
        <v>0</v>
      </c>
      <c r="EA77" s="50">
        <f>SUMIFS(ES:ES,$EO:$EO,"&gt;="&amp;$DV77,$EO:$EO,"&lt;"&amp;$DV78)</f>
        <v>0</v>
      </c>
      <c r="EB77" s="50">
        <f>SUMIFS(ET:ET,$EO:$EO,"&gt;="&amp;$DV77,$EO:$EO,"&lt;"&amp;$DV78)</f>
        <v>0</v>
      </c>
      <c r="EC77" s="50">
        <f>SUMIFS(EU:EU,$EO:$EO,"&gt;="&amp;$DV77,$EO:$EO,"&lt;"&amp;$DV78)</f>
        <v>0</v>
      </c>
      <c r="ED77" s="50">
        <f>SUMIFS(EV:EV,$EO:$EO,"&gt;="&amp;$DV77,$EO:$EO,"&lt;"&amp;$DV78)</f>
        <v>0</v>
      </c>
      <c r="EE77" s="50">
        <f>SUMIFS(EX:EX,$EO:$EO,"&gt;="&amp;$DV77,$EO:$EO,"&lt;"&amp;$DV78)</f>
        <v>239.03</v>
      </c>
      <c r="EF77" s="50">
        <f>SUMIFS(EY:EY,$EO:$EO,"&gt;="&amp;$DV77,$EO:$EO,"&lt;"&amp;$DV78)</f>
        <v>102.06</v>
      </c>
      <c r="EG77" s="109">
        <f>DY77+DZ77</f>
        <v>0</v>
      </c>
      <c r="EH77" s="2">
        <f>EC77+ED77</f>
        <v>0</v>
      </c>
      <c r="EJ77" s="64">
        <f t="shared" si="26"/>
        <v>69</v>
      </c>
      <c r="EK77" s="57">
        <f t="shared" si="27"/>
        <v>69.5</v>
      </c>
      <c r="EL77" s="2">
        <f t="shared" si="22"/>
        <v>1659.13</v>
      </c>
      <c r="EM77" s="2">
        <f t="shared" si="28"/>
        <v>1690.19</v>
      </c>
      <c r="EO77" s="33">
        <v>69</v>
      </c>
      <c r="EP77" s="33">
        <v>2062.2600000000002</v>
      </c>
      <c r="EQ77" s="33">
        <v>126.93</v>
      </c>
      <c r="ER77" s="33">
        <v>1532.2</v>
      </c>
      <c r="ES77" s="33">
        <v>0</v>
      </c>
      <c r="ET77" s="33">
        <v>0.43</v>
      </c>
      <c r="EU77" s="33">
        <v>906.93</v>
      </c>
      <c r="EV77" s="33">
        <v>783.26</v>
      </c>
      <c r="EW77" s="33">
        <v>317.02</v>
      </c>
      <c r="EX77" s="33">
        <v>1868.39</v>
      </c>
      <c r="EY77" s="33">
        <v>560.04999999999995</v>
      </c>
    </row>
    <row r="78" spans="93:155" x14ac:dyDescent="0.45">
      <c r="CO78" s="65">
        <f t="shared" si="23"/>
        <v>140</v>
      </c>
      <c r="CP78" s="117">
        <f>VLOOKUP($CO78,  $DI$7:$DT$108, CP$5, FALSE)</f>
        <v>1.9463300177282245E-5</v>
      </c>
      <c r="CQ78" s="140">
        <f>VLOOKUP($CO78,  Obsv_Time!$B$10:$M$111, CQ$5, FALSE)</f>
        <v>0</v>
      </c>
      <c r="CR78" s="117">
        <f>VLOOKUP($CO78,  $DI$7:$DT$108, CR$5, FALSE)</f>
        <v>0</v>
      </c>
      <c r="CS78" s="140">
        <f>VLOOKUP($CO78,  Obsv_Time!$B$10:$M$111, CS$5, FALSE)</f>
        <v>0</v>
      </c>
      <c r="CT78" s="117">
        <f>VLOOKUP($CO78,  $DI$7:$DT$108, CT$5, FALSE)</f>
        <v>0</v>
      </c>
      <c r="CU78" s="140">
        <f>VLOOKUP($CO78,  Obsv_Time!$B$10:$M$111, CU$5, FALSE)</f>
        <v>0</v>
      </c>
      <c r="CV78" s="117">
        <f>VLOOKUP($CO78,  $DI$7:$DT$108, CV$5, FALSE)</f>
        <v>0</v>
      </c>
      <c r="CW78" s="140">
        <f>VLOOKUP($CO78,  Obsv_Time!$B$10:$M$111, CW$5, FALSE)</f>
        <v>0</v>
      </c>
      <c r="CX78" s="117">
        <f>VLOOKUP($CO78,  $DI$7:$DT$108, CX$5, FALSE)</f>
        <v>0</v>
      </c>
      <c r="CY78" s="140">
        <f>VLOOKUP($CO78,  Obsv_Time!$B$10:$M$111, CY$5, FALSE)</f>
        <v>0</v>
      </c>
      <c r="CZ78" s="117">
        <f>VLOOKUP($CO78,  $DI$7:$DT$108, CZ$5, FALSE)</f>
        <v>0</v>
      </c>
      <c r="DA78" s="140">
        <f>VLOOKUP($CO78,  Obsv_Time!$B$10:$M$111, DA$5, FALSE)</f>
        <v>0</v>
      </c>
      <c r="DB78" s="117">
        <f>VLOOKUP($CO78,  $DI$7:$DT$108, DB$5, FALSE)</f>
        <v>0</v>
      </c>
      <c r="DC78" s="140">
        <f>VLOOKUP($CO78,  Obsv_Time!$B$10:$M$111, DC$5, FALSE)</f>
        <v>0</v>
      </c>
      <c r="DD78" s="117">
        <f>VLOOKUP($CO78,  $DI$7:$DT$108, DD$5, FALSE)</f>
        <v>3.9509501352002167E-4</v>
      </c>
      <c r="DE78" s="140">
        <f>VLOOKUP($CO78,  Obsv_Time!$B$10:$M$111, DE$5, FALSE)</f>
        <v>0</v>
      </c>
      <c r="DF78" s="117">
        <f>VLOOKUP($CO78,  $DI$7:$DT$108, DF$5, FALSE)</f>
        <v>4.8069943272783719E-4</v>
      </c>
      <c r="DG78" s="140">
        <f>VLOOKUP($CO78,  Obsv_Time!$B$10:$M$111, DG$5, FALSE)</f>
        <v>2.9099999999999999E-5</v>
      </c>
      <c r="DI78" s="64">
        <f t="shared" si="24"/>
        <v>140</v>
      </c>
      <c r="DJ78" s="113">
        <f t="shared" si="21"/>
        <v>1.9463300177282245E-5</v>
      </c>
      <c r="DK78" s="113">
        <f t="shared" si="21"/>
        <v>0</v>
      </c>
      <c r="DL78" s="113">
        <f t="shared" si="21"/>
        <v>0</v>
      </c>
      <c r="DM78" s="113">
        <f t="shared" si="21"/>
        <v>0</v>
      </c>
      <c r="DN78" s="113">
        <f t="shared" si="21"/>
        <v>0</v>
      </c>
      <c r="DO78" s="113">
        <f>EC78/EC$4</f>
        <v>0</v>
      </c>
      <c r="DP78" s="113">
        <f>ED78/ED$4</f>
        <v>0</v>
      </c>
      <c r="DQ78" s="113">
        <f>EE78/EE$4</f>
        <v>3.9509501352002167E-4</v>
      </c>
      <c r="DR78" s="113">
        <f>EF78/EF$4</f>
        <v>4.8069943272783719E-4</v>
      </c>
      <c r="DS78" s="116">
        <f>EG78/EG$4</f>
        <v>0</v>
      </c>
      <c r="DT78" s="113">
        <f t="shared" si="19"/>
        <v>0</v>
      </c>
      <c r="DV78" s="62">
        <f>Obsv_Time!B81</f>
        <v>140</v>
      </c>
      <c r="DW78" s="57">
        <f t="shared" si="25"/>
        <v>141</v>
      </c>
      <c r="DX78" s="50">
        <f>SUMIFS(EP:EP,$EO:$EO,"&gt;="&amp;$DV78,$EO:$EO,"&lt;"&amp;$DV79)</f>
        <v>31.5</v>
      </c>
      <c r="DY78" s="50">
        <f>SUMIFS(EQ:EQ,$EO:$EO,"&gt;="&amp;$DV78,$EO:$EO,"&lt;"&amp;$DV79)</f>
        <v>0</v>
      </c>
      <c r="DZ78" s="50">
        <f>SUMIFS(ER:ER,$EO:$EO,"&gt;="&amp;$DV78,$EO:$EO,"&lt;"&amp;$DV79)</f>
        <v>0</v>
      </c>
      <c r="EA78" s="50">
        <f>SUMIFS(ES:ES,$EO:$EO,"&gt;="&amp;$DV78,$EO:$EO,"&lt;"&amp;$DV79)</f>
        <v>0</v>
      </c>
      <c r="EB78" s="50">
        <f>SUMIFS(ET:ET,$EO:$EO,"&gt;="&amp;$DV78,$EO:$EO,"&lt;"&amp;$DV79)</f>
        <v>0</v>
      </c>
      <c r="EC78" s="50">
        <f>SUMIFS(EU:EU,$EO:$EO,"&gt;="&amp;$DV78,$EO:$EO,"&lt;"&amp;$DV79)</f>
        <v>0</v>
      </c>
      <c r="ED78" s="50">
        <f>SUMIFS(EV:EV,$EO:$EO,"&gt;="&amp;$DV78,$EO:$EO,"&lt;"&amp;$DV79)</f>
        <v>0</v>
      </c>
      <c r="EE78" s="50">
        <f>SUMIFS(EX:EX,$EO:$EO,"&gt;="&amp;$DV78,$EO:$EO,"&lt;"&amp;$DV79)</f>
        <v>225.29</v>
      </c>
      <c r="EF78" s="50">
        <f>SUMIFS(EY:EY,$EO:$EO,"&gt;="&amp;$DV78,$EO:$EO,"&lt;"&amp;$DV79)</f>
        <v>100.59</v>
      </c>
      <c r="EG78" s="109">
        <f>DY78+DZ78</f>
        <v>0</v>
      </c>
      <c r="EH78" s="2">
        <f>EC78+ED78</f>
        <v>0</v>
      </c>
      <c r="EJ78" s="64">
        <f t="shared" si="26"/>
        <v>70</v>
      </c>
      <c r="EK78" s="57">
        <f t="shared" si="27"/>
        <v>70.5</v>
      </c>
      <c r="EL78" s="2">
        <f t="shared" si="22"/>
        <v>1739.45</v>
      </c>
      <c r="EM78" s="2">
        <f t="shared" si="28"/>
        <v>1586.52</v>
      </c>
      <c r="EO78" s="33">
        <v>70</v>
      </c>
      <c r="EP78" s="33">
        <v>2002.86</v>
      </c>
      <c r="EQ78" s="33">
        <v>114.98</v>
      </c>
      <c r="ER78" s="33">
        <v>1624.47</v>
      </c>
      <c r="ES78" s="33">
        <v>0</v>
      </c>
      <c r="ET78" s="33">
        <v>0.12</v>
      </c>
      <c r="EU78" s="33">
        <v>859.48</v>
      </c>
      <c r="EV78" s="33">
        <v>727.04</v>
      </c>
      <c r="EW78" s="33">
        <v>285.3</v>
      </c>
      <c r="EX78" s="33">
        <v>1875.13</v>
      </c>
      <c r="EY78" s="33">
        <v>568.23</v>
      </c>
    </row>
    <row r="79" spans="93:155" x14ac:dyDescent="0.45">
      <c r="CO79" s="65">
        <f t="shared" si="23"/>
        <v>142</v>
      </c>
      <c r="CP79" s="117">
        <f>VLOOKUP($CO79,  $DI$7:$DT$108, CP$5, FALSE)</f>
        <v>1.7294532443242224E-5</v>
      </c>
      <c r="CQ79" s="140">
        <f>VLOOKUP($CO79,  Obsv_Time!$B$10:$M$111, CQ$5, FALSE)</f>
        <v>0</v>
      </c>
      <c r="CR79" s="117">
        <f>VLOOKUP($CO79,  $DI$7:$DT$108, CR$5, FALSE)</f>
        <v>0</v>
      </c>
      <c r="CS79" s="140">
        <f>VLOOKUP($CO79,  Obsv_Time!$B$10:$M$111, CS$5, FALSE)</f>
        <v>0</v>
      </c>
      <c r="CT79" s="117">
        <f>VLOOKUP($CO79,  $DI$7:$DT$108, CT$5, FALSE)</f>
        <v>0</v>
      </c>
      <c r="CU79" s="140">
        <f>VLOOKUP($CO79,  Obsv_Time!$B$10:$M$111, CU$5, FALSE)</f>
        <v>0</v>
      </c>
      <c r="CV79" s="117">
        <f>VLOOKUP($CO79,  $DI$7:$DT$108, CV$5, FALSE)</f>
        <v>0</v>
      </c>
      <c r="CW79" s="140">
        <f>VLOOKUP($CO79,  Obsv_Time!$B$10:$M$111, CW$5, FALSE)</f>
        <v>0</v>
      </c>
      <c r="CX79" s="117">
        <f>VLOOKUP($CO79,  $DI$7:$DT$108, CX$5, FALSE)</f>
        <v>0</v>
      </c>
      <c r="CY79" s="140">
        <f>VLOOKUP($CO79,  Obsv_Time!$B$10:$M$111, CY$5, FALSE)</f>
        <v>0</v>
      </c>
      <c r="CZ79" s="117">
        <f>VLOOKUP($CO79,  $DI$7:$DT$108, CZ$5, FALSE)</f>
        <v>0</v>
      </c>
      <c r="DA79" s="140">
        <f>VLOOKUP($CO79,  Obsv_Time!$B$10:$M$111, DA$5, FALSE)</f>
        <v>0</v>
      </c>
      <c r="DB79" s="117">
        <f>VLOOKUP($CO79,  $DI$7:$DT$108, DB$5, FALSE)</f>
        <v>0</v>
      </c>
      <c r="DC79" s="140">
        <f>VLOOKUP($CO79,  Obsv_Time!$B$10:$M$111, DC$5, FALSE)</f>
        <v>0</v>
      </c>
      <c r="DD79" s="117">
        <f>VLOOKUP($CO79,  $DI$7:$DT$108, DD$5, FALSE)</f>
        <v>3.6636912101943152E-4</v>
      </c>
      <c r="DE79" s="140">
        <f>VLOOKUP($CO79,  Obsv_Time!$B$10:$M$111, DE$5, FALSE)</f>
        <v>0</v>
      </c>
      <c r="DF79" s="117">
        <f>VLOOKUP($CO79,  $DI$7:$DT$108, DF$5, FALSE)</f>
        <v>4.56231979744772E-4</v>
      </c>
      <c r="DG79" s="140">
        <f>VLOOKUP($CO79,  Obsv_Time!$B$10:$M$111, DG$5, FALSE)</f>
        <v>2.76E-5</v>
      </c>
      <c r="DI79" s="64">
        <f t="shared" si="24"/>
        <v>142</v>
      </c>
      <c r="DJ79" s="113">
        <f t="shared" si="21"/>
        <v>1.7294532443242224E-5</v>
      </c>
      <c r="DK79" s="113">
        <f t="shared" si="21"/>
        <v>0</v>
      </c>
      <c r="DL79" s="113">
        <f t="shared" si="21"/>
        <v>0</v>
      </c>
      <c r="DM79" s="113">
        <f t="shared" si="21"/>
        <v>0</v>
      </c>
      <c r="DN79" s="113">
        <f t="shared" si="21"/>
        <v>0</v>
      </c>
      <c r="DO79" s="113">
        <f>EC79/EC$4</f>
        <v>0</v>
      </c>
      <c r="DP79" s="113">
        <f>ED79/ED$4</f>
        <v>0</v>
      </c>
      <c r="DQ79" s="113">
        <f>EE79/EE$4</f>
        <v>3.6636912101943152E-4</v>
      </c>
      <c r="DR79" s="113">
        <f>EF79/EF$4</f>
        <v>4.56231979744772E-4</v>
      </c>
      <c r="DS79" s="116">
        <f>EG79/EG$4</f>
        <v>0</v>
      </c>
      <c r="DT79" s="113">
        <f t="shared" si="19"/>
        <v>0</v>
      </c>
      <c r="DV79" s="62">
        <f>Obsv_Time!B82</f>
        <v>142</v>
      </c>
      <c r="DW79" s="57">
        <f t="shared" si="25"/>
        <v>143</v>
      </c>
      <c r="DX79" s="50">
        <f>SUMIFS(EP:EP,$EO:$EO,"&gt;="&amp;$DV79,$EO:$EO,"&lt;"&amp;$DV80)</f>
        <v>27.990000000000002</v>
      </c>
      <c r="DY79" s="50">
        <f>SUMIFS(EQ:EQ,$EO:$EO,"&gt;="&amp;$DV79,$EO:$EO,"&lt;"&amp;$DV80)</f>
        <v>0</v>
      </c>
      <c r="DZ79" s="50">
        <f>SUMIFS(ER:ER,$EO:$EO,"&gt;="&amp;$DV79,$EO:$EO,"&lt;"&amp;$DV80)</f>
        <v>0</v>
      </c>
      <c r="EA79" s="50">
        <f>SUMIFS(ES:ES,$EO:$EO,"&gt;="&amp;$DV79,$EO:$EO,"&lt;"&amp;$DV80)</f>
        <v>0</v>
      </c>
      <c r="EB79" s="50">
        <f>SUMIFS(ET:ET,$EO:$EO,"&gt;="&amp;$DV79,$EO:$EO,"&lt;"&amp;$DV80)</f>
        <v>0</v>
      </c>
      <c r="EC79" s="50">
        <f>SUMIFS(EU:EU,$EO:$EO,"&gt;="&amp;$DV79,$EO:$EO,"&lt;"&amp;$DV80)</f>
        <v>0</v>
      </c>
      <c r="ED79" s="50">
        <f>SUMIFS(EV:EV,$EO:$EO,"&gt;="&amp;$DV79,$EO:$EO,"&lt;"&amp;$DV80)</f>
        <v>0</v>
      </c>
      <c r="EE79" s="50">
        <f>SUMIFS(EX:EX,$EO:$EO,"&gt;="&amp;$DV79,$EO:$EO,"&lt;"&amp;$DV80)</f>
        <v>208.91</v>
      </c>
      <c r="EF79" s="50">
        <f>SUMIFS(EY:EY,$EO:$EO,"&gt;="&amp;$DV79,$EO:$EO,"&lt;"&amp;$DV80)</f>
        <v>95.47</v>
      </c>
      <c r="EG79" s="109">
        <f>DY79+DZ79</f>
        <v>0</v>
      </c>
      <c r="EH79" s="2">
        <f>EC79+ED79</f>
        <v>0</v>
      </c>
      <c r="EJ79" s="64">
        <f t="shared" si="26"/>
        <v>71</v>
      </c>
      <c r="EK79" s="57">
        <f t="shared" si="27"/>
        <v>71.5</v>
      </c>
      <c r="EL79" s="2">
        <f t="shared" si="22"/>
        <v>1522.8799999999999</v>
      </c>
      <c r="EM79" s="2">
        <f t="shared" si="28"/>
        <v>1472.49</v>
      </c>
      <c r="EO79" s="33">
        <v>71</v>
      </c>
      <c r="EP79" s="33">
        <v>1924.06</v>
      </c>
      <c r="EQ79" s="33">
        <v>106.1</v>
      </c>
      <c r="ER79" s="33">
        <v>1416.78</v>
      </c>
      <c r="ES79" s="33">
        <v>0</v>
      </c>
      <c r="ET79" s="33">
        <v>0.23</v>
      </c>
      <c r="EU79" s="33">
        <v>793.09</v>
      </c>
      <c r="EV79" s="33">
        <v>679.4</v>
      </c>
      <c r="EW79" s="33">
        <v>251.68</v>
      </c>
      <c r="EX79" s="33">
        <v>1914.84</v>
      </c>
      <c r="EY79" s="33">
        <v>607.61</v>
      </c>
    </row>
    <row r="80" spans="93:155" x14ac:dyDescent="0.45">
      <c r="CO80" s="65">
        <f t="shared" si="23"/>
        <v>144</v>
      </c>
      <c r="CP80" s="117">
        <f>VLOOKUP($CO80,  $DI$7:$DT$108, CP$5, FALSE)</f>
        <v>1.6077303828980443E-5</v>
      </c>
      <c r="CQ80" s="140">
        <f>VLOOKUP($CO80,  Obsv_Time!$B$10:$M$111, CQ$5, FALSE)</f>
        <v>0</v>
      </c>
      <c r="CR80" s="117">
        <f>VLOOKUP($CO80,  $DI$7:$DT$108, CR$5, FALSE)</f>
        <v>0</v>
      </c>
      <c r="CS80" s="140">
        <f>VLOOKUP($CO80,  Obsv_Time!$B$10:$M$111, CS$5, FALSE)</f>
        <v>0</v>
      </c>
      <c r="CT80" s="117">
        <f>VLOOKUP($CO80,  $DI$7:$DT$108, CT$5, FALSE)</f>
        <v>0</v>
      </c>
      <c r="CU80" s="140">
        <f>VLOOKUP($CO80,  Obsv_Time!$B$10:$M$111, CU$5, FALSE)</f>
        <v>0</v>
      </c>
      <c r="CV80" s="117">
        <f>VLOOKUP($CO80,  $DI$7:$DT$108, CV$5, FALSE)</f>
        <v>0</v>
      </c>
      <c r="CW80" s="140">
        <f>VLOOKUP($CO80,  Obsv_Time!$B$10:$M$111, CW$5, FALSE)</f>
        <v>0</v>
      </c>
      <c r="CX80" s="117">
        <f>VLOOKUP($CO80,  $DI$7:$DT$108, CX$5, FALSE)</f>
        <v>0</v>
      </c>
      <c r="CY80" s="140">
        <f>VLOOKUP($CO80,  Obsv_Time!$B$10:$M$111, CY$5, FALSE)</f>
        <v>0</v>
      </c>
      <c r="CZ80" s="117">
        <f>VLOOKUP($CO80,  $DI$7:$DT$108, CZ$5, FALSE)</f>
        <v>0</v>
      </c>
      <c r="DA80" s="140">
        <f>VLOOKUP($CO80,  Obsv_Time!$B$10:$M$111, DA$5, FALSE)</f>
        <v>0</v>
      </c>
      <c r="DB80" s="117">
        <f>VLOOKUP($CO80,  $DI$7:$DT$108, DB$5, FALSE)</f>
        <v>0</v>
      </c>
      <c r="DC80" s="140">
        <f>VLOOKUP($CO80,  Obsv_Time!$B$10:$M$111, DC$5, FALSE)</f>
        <v>0</v>
      </c>
      <c r="DD80" s="117">
        <f>VLOOKUP($CO80,  $DI$7:$DT$108, DD$5, FALSE)</f>
        <v>3.3317124891710118E-4</v>
      </c>
      <c r="DE80" s="140">
        <f>VLOOKUP($CO80,  Obsv_Time!$B$10:$M$111, DE$5, FALSE)</f>
        <v>0</v>
      </c>
      <c r="DF80" s="117">
        <f>VLOOKUP($CO80,  $DI$7:$DT$108, DF$5, FALSE)</f>
        <v>5.0502352172857978E-4</v>
      </c>
      <c r="DG80" s="140">
        <f>VLOOKUP($CO80,  Obsv_Time!$B$10:$M$111, DG$5, FALSE)</f>
        <v>2.62E-5</v>
      </c>
      <c r="DI80" s="64">
        <f t="shared" si="24"/>
        <v>144</v>
      </c>
      <c r="DJ80" s="113">
        <f t="shared" si="21"/>
        <v>1.6077303828980443E-5</v>
      </c>
      <c r="DK80" s="113">
        <f t="shared" si="21"/>
        <v>0</v>
      </c>
      <c r="DL80" s="113">
        <f t="shared" si="21"/>
        <v>0</v>
      </c>
      <c r="DM80" s="113">
        <f t="shared" si="21"/>
        <v>0</v>
      </c>
      <c r="DN80" s="113">
        <f t="shared" si="21"/>
        <v>0</v>
      </c>
      <c r="DO80" s="113">
        <f>EC80/EC$4</f>
        <v>0</v>
      </c>
      <c r="DP80" s="113">
        <f>ED80/ED$4</f>
        <v>0</v>
      </c>
      <c r="DQ80" s="113">
        <f>EE80/EE$4</f>
        <v>3.3317124891710118E-4</v>
      </c>
      <c r="DR80" s="113">
        <f>EF80/EF$4</f>
        <v>5.0502352172857978E-4</v>
      </c>
      <c r="DS80" s="116">
        <f>EG80/EG$4</f>
        <v>0</v>
      </c>
      <c r="DT80" s="113">
        <f t="shared" si="19"/>
        <v>0</v>
      </c>
      <c r="DV80" s="62">
        <f>Obsv_Time!B83</f>
        <v>144</v>
      </c>
      <c r="DW80" s="57">
        <f t="shared" si="25"/>
        <v>145</v>
      </c>
      <c r="DX80" s="50">
        <f>SUMIFS(EP:EP,$EO:$EO,"&gt;="&amp;$DV80,$EO:$EO,"&lt;"&amp;$DV81)</f>
        <v>26.02</v>
      </c>
      <c r="DY80" s="50">
        <f>SUMIFS(EQ:EQ,$EO:$EO,"&gt;="&amp;$DV80,$EO:$EO,"&lt;"&amp;$DV81)</f>
        <v>0</v>
      </c>
      <c r="DZ80" s="50">
        <f>SUMIFS(ER:ER,$EO:$EO,"&gt;="&amp;$DV80,$EO:$EO,"&lt;"&amp;$DV81)</f>
        <v>0</v>
      </c>
      <c r="EA80" s="50">
        <f>SUMIFS(ES:ES,$EO:$EO,"&gt;="&amp;$DV80,$EO:$EO,"&lt;"&amp;$DV81)</f>
        <v>0</v>
      </c>
      <c r="EB80" s="50">
        <f>SUMIFS(ET:ET,$EO:$EO,"&gt;="&amp;$DV80,$EO:$EO,"&lt;"&amp;$DV81)</f>
        <v>0</v>
      </c>
      <c r="EC80" s="50">
        <f>SUMIFS(EU:EU,$EO:$EO,"&gt;="&amp;$DV80,$EO:$EO,"&lt;"&amp;$DV81)</f>
        <v>0</v>
      </c>
      <c r="ED80" s="50">
        <f>SUMIFS(EV:EV,$EO:$EO,"&gt;="&amp;$DV80,$EO:$EO,"&lt;"&amp;$DV81)</f>
        <v>0</v>
      </c>
      <c r="EE80" s="50">
        <f>SUMIFS(EX:EX,$EO:$EO,"&gt;="&amp;$DV80,$EO:$EO,"&lt;"&amp;$DV81)</f>
        <v>189.98000000000002</v>
      </c>
      <c r="EF80" s="50">
        <f>SUMIFS(EY:EY,$EO:$EO,"&gt;="&amp;$DV80,$EO:$EO,"&lt;"&amp;$DV81)</f>
        <v>105.68</v>
      </c>
      <c r="EG80" s="109">
        <f>DY80+DZ80</f>
        <v>0</v>
      </c>
      <c r="EH80" s="2">
        <f>EC80+ED80</f>
        <v>0</v>
      </c>
      <c r="EJ80" s="64">
        <f t="shared" si="26"/>
        <v>72</v>
      </c>
      <c r="EK80" s="57">
        <f t="shared" si="27"/>
        <v>72.5</v>
      </c>
      <c r="EL80" s="2">
        <f t="shared" si="22"/>
        <v>1401.9299999999998</v>
      </c>
      <c r="EM80" s="2">
        <f t="shared" si="28"/>
        <v>1374.31</v>
      </c>
      <c r="EO80" s="33">
        <v>72</v>
      </c>
      <c r="EP80" s="33">
        <v>1937.18</v>
      </c>
      <c r="EQ80" s="33">
        <v>98.37</v>
      </c>
      <c r="ER80" s="33">
        <v>1303.56</v>
      </c>
      <c r="ES80" s="33">
        <v>0</v>
      </c>
      <c r="ET80" s="33">
        <v>0.15</v>
      </c>
      <c r="EU80" s="33">
        <v>765.77</v>
      </c>
      <c r="EV80" s="33">
        <v>608.54</v>
      </c>
      <c r="EW80" s="33">
        <v>217.78</v>
      </c>
      <c r="EX80" s="33">
        <v>1956.58</v>
      </c>
      <c r="EY80" s="33">
        <v>597.65</v>
      </c>
    </row>
    <row r="81" spans="93:155" x14ac:dyDescent="0.45">
      <c r="CO81" s="65">
        <f t="shared" si="23"/>
        <v>146</v>
      </c>
      <c r="CP81" s="117">
        <f>VLOOKUP($CO81,  $DI$7:$DT$108, CP$5, FALSE)</f>
        <v>1.3327726502348508E-5</v>
      </c>
      <c r="CQ81" s="140">
        <f>VLOOKUP($CO81,  Obsv_Time!$B$10:$M$111, CQ$5, FALSE)</f>
        <v>0</v>
      </c>
      <c r="CR81" s="117">
        <f>VLOOKUP($CO81,  $DI$7:$DT$108, CR$5, FALSE)</f>
        <v>0</v>
      </c>
      <c r="CS81" s="140">
        <f>VLOOKUP($CO81,  Obsv_Time!$B$10:$M$111, CS$5, FALSE)</f>
        <v>0</v>
      </c>
      <c r="CT81" s="117">
        <f>VLOOKUP($CO81,  $DI$7:$DT$108, CT$5, FALSE)</f>
        <v>0</v>
      </c>
      <c r="CU81" s="140">
        <f>VLOOKUP($CO81,  Obsv_Time!$B$10:$M$111, CU$5, FALSE)</f>
        <v>0</v>
      </c>
      <c r="CV81" s="117">
        <f>VLOOKUP($CO81,  $DI$7:$DT$108, CV$5, FALSE)</f>
        <v>0</v>
      </c>
      <c r="CW81" s="140">
        <f>VLOOKUP($CO81,  Obsv_Time!$B$10:$M$111, CW$5, FALSE)</f>
        <v>0</v>
      </c>
      <c r="CX81" s="117">
        <f>VLOOKUP($CO81,  $DI$7:$DT$108, CX$5, FALSE)</f>
        <v>0</v>
      </c>
      <c r="CY81" s="140">
        <f>VLOOKUP($CO81,  Obsv_Time!$B$10:$M$111, CY$5, FALSE)</f>
        <v>0</v>
      </c>
      <c r="CZ81" s="117">
        <f>VLOOKUP($CO81,  $DI$7:$DT$108, CZ$5, FALSE)</f>
        <v>0</v>
      </c>
      <c r="DA81" s="140">
        <f>VLOOKUP($CO81,  Obsv_Time!$B$10:$M$111, DA$5, FALSE)</f>
        <v>0</v>
      </c>
      <c r="DB81" s="117">
        <f>VLOOKUP($CO81,  $DI$7:$DT$108, DB$5, FALSE)</f>
        <v>0</v>
      </c>
      <c r="DC81" s="140">
        <f>VLOOKUP($CO81,  Obsv_Time!$B$10:$M$111, DC$5, FALSE)</f>
        <v>0</v>
      </c>
      <c r="DD81" s="117">
        <f>VLOOKUP($CO81,  $DI$7:$DT$108, DD$5, FALSE)</f>
        <v>3.0367372072052446E-4</v>
      </c>
      <c r="DE81" s="140">
        <f>VLOOKUP($CO81,  Obsv_Time!$B$10:$M$111, DE$5, FALSE)</f>
        <v>0</v>
      </c>
      <c r="DF81" s="117">
        <f>VLOOKUP($CO81,  $DI$7:$DT$108, DF$5, FALSE)</f>
        <v>4.9269421924883199E-4</v>
      </c>
      <c r="DG81" s="140">
        <f>VLOOKUP($CO81,  Obsv_Time!$B$10:$M$111, DG$5, FALSE)</f>
        <v>2.4700000000000001E-5</v>
      </c>
      <c r="DI81" s="64">
        <f t="shared" si="24"/>
        <v>146</v>
      </c>
      <c r="DJ81" s="113">
        <f t="shared" si="21"/>
        <v>1.3327726502348508E-5</v>
      </c>
      <c r="DK81" s="113">
        <f t="shared" si="21"/>
        <v>0</v>
      </c>
      <c r="DL81" s="113">
        <f t="shared" si="21"/>
        <v>0</v>
      </c>
      <c r="DM81" s="113">
        <f t="shared" si="21"/>
        <v>0</v>
      </c>
      <c r="DN81" s="113">
        <f t="shared" si="21"/>
        <v>0</v>
      </c>
      <c r="DO81" s="113">
        <f>EC81/EC$4</f>
        <v>0</v>
      </c>
      <c r="DP81" s="113">
        <f>ED81/ED$4</f>
        <v>0</v>
      </c>
      <c r="DQ81" s="113">
        <f>EE81/EE$4</f>
        <v>3.0367372072052446E-4</v>
      </c>
      <c r="DR81" s="113">
        <f>EF81/EF$4</f>
        <v>4.9269421924883199E-4</v>
      </c>
      <c r="DS81" s="116">
        <f>EG81/EG$4</f>
        <v>0</v>
      </c>
      <c r="DT81" s="113">
        <f t="shared" si="19"/>
        <v>0</v>
      </c>
      <c r="DV81" s="62">
        <f>Obsv_Time!B84</f>
        <v>146</v>
      </c>
      <c r="DW81" s="57">
        <f t="shared" si="25"/>
        <v>147</v>
      </c>
      <c r="DX81" s="50">
        <f>SUMIFS(EP:EP,$EO:$EO,"&gt;="&amp;$DV81,$EO:$EO,"&lt;"&amp;$DV82)</f>
        <v>21.57</v>
      </c>
      <c r="DY81" s="50">
        <f>SUMIFS(EQ:EQ,$EO:$EO,"&gt;="&amp;$DV81,$EO:$EO,"&lt;"&amp;$DV82)</f>
        <v>0</v>
      </c>
      <c r="DZ81" s="50">
        <f>SUMIFS(ER:ER,$EO:$EO,"&gt;="&amp;$DV81,$EO:$EO,"&lt;"&amp;$DV82)</f>
        <v>0</v>
      </c>
      <c r="EA81" s="50">
        <f>SUMIFS(ES:ES,$EO:$EO,"&gt;="&amp;$DV81,$EO:$EO,"&lt;"&amp;$DV82)</f>
        <v>0</v>
      </c>
      <c r="EB81" s="50">
        <f>SUMIFS(ET:ET,$EO:$EO,"&gt;="&amp;$DV81,$EO:$EO,"&lt;"&amp;$DV82)</f>
        <v>0</v>
      </c>
      <c r="EC81" s="50">
        <f>SUMIFS(EU:EU,$EO:$EO,"&gt;="&amp;$DV81,$EO:$EO,"&lt;"&amp;$DV82)</f>
        <v>0</v>
      </c>
      <c r="ED81" s="50">
        <f>SUMIFS(EV:EV,$EO:$EO,"&gt;="&amp;$DV81,$EO:$EO,"&lt;"&amp;$DV82)</f>
        <v>0</v>
      </c>
      <c r="EE81" s="50">
        <f>SUMIFS(EX:EX,$EO:$EO,"&gt;="&amp;$DV81,$EO:$EO,"&lt;"&amp;$DV82)</f>
        <v>173.16</v>
      </c>
      <c r="EF81" s="50">
        <f>SUMIFS(EY:EY,$EO:$EO,"&gt;="&amp;$DV81,$EO:$EO,"&lt;"&amp;$DV82)</f>
        <v>103.1</v>
      </c>
      <c r="EG81" s="109">
        <f>DY81+DZ81</f>
        <v>0</v>
      </c>
      <c r="EH81" s="2">
        <f>EC81+ED81</f>
        <v>0</v>
      </c>
      <c r="EJ81" s="64">
        <f t="shared" si="26"/>
        <v>73</v>
      </c>
      <c r="EK81" s="57">
        <f t="shared" si="27"/>
        <v>73.5</v>
      </c>
      <c r="EL81" s="2">
        <f t="shared" si="22"/>
        <v>1331.1599999999999</v>
      </c>
      <c r="EM81" s="2">
        <f t="shared" si="28"/>
        <v>1287.52</v>
      </c>
      <c r="EO81" s="33">
        <v>73</v>
      </c>
      <c r="EP81" s="33">
        <v>1943.89</v>
      </c>
      <c r="EQ81" s="33">
        <v>96.07</v>
      </c>
      <c r="ER81" s="33">
        <v>1235.0899999999999</v>
      </c>
      <c r="ES81" s="33">
        <v>0</v>
      </c>
      <c r="ET81" s="33">
        <v>0.08</v>
      </c>
      <c r="EU81" s="33">
        <v>708.97</v>
      </c>
      <c r="EV81" s="33">
        <v>578.54999999999995</v>
      </c>
      <c r="EW81" s="33">
        <v>182.53</v>
      </c>
      <c r="EX81" s="33">
        <v>1944.61</v>
      </c>
      <c r="EY81" s="33">
        <v>594.70000000000005</v>
      </c>
    </row>
    <row r="82" spans="93:155" x14ac:dyDescent="0.45">
      <c r="CO82" s="65">
        <f t="shared" si="23"/>
        <v>148</v>
      </c>
      <c r="CP82" s="117">
        <f>VLOOKUP($CO82,  $DI$7:$DT$108, CP$5, FALSE)</f>
        <v>1.0565791524810362E-5</v>
      </c>
      <c r="CQ82" s="140">
        <f>VLOOKUP($CO82,  Obsv_Time!$B$10:$M$111, CQ$5, FALSE)</f>
        <v>0</v>
      </c>
      <c r="CR82" s="117">
        <f>VLOOKUP($CO82,  $DI$7:$DT$108, CR$5, FALSE)</f>
        <v>0</v>
      </c>
      <c r="CS82" s="140">
        <f>VLOOKUP($CO82,  Obsv_Time!$B$10:$M$111, CS$5, FALSE)</f>
        <v>0</v>
      </c>
      <c r="CT82" s="117">
        <f>VLOOKUP($CO82,  $DI$7:$DT$108, CT$5, FALSE)</f>
        <v>0</v>
      </c>
      <c r="CU82" s="140">
        <f>VLOOKUP($CO82,  Obsv_Time!$B$10:$M$111, CU$5, FALSE)</f>
        <v>0</v>
      </c>
      <c r="CV82" s="117">
        <f>VLOOKUP($CO82,  $DI$7:$DT$108, CV$5, FALSE)</f>
        <v>0</v>
      </c>
      <c r="CW82" s="140">
        <f>VLOOKUP($CO82,  Obsv_Time!$B$10:$M$111, CW$5, FALSE)</f>
        <v>0</v>
      </c>
      <c r="CX82" s="117">
        <f>VLOOKUP($CO82,  $DI$7:$DT$108, CX$5, FALSE)</f>
        <v>0</v>
      </c>
      <c r="CY82" s="140">
        <f>VLOOKUP($CO82,  Obsv_Time!$B$10:$M$111, CY$5, FALSE)</f>
        <v>0</v>
      </c>
      <c r="CZ82" s="117">
        <f>VLOOKUP($CO82,  $DI$7:$DT$108, CZ$5, FALSE)</f>
        <v>0</v>
      </c>
      <c r="DA82" s="140">
        <f>VLOOKUP($CO82,  Obsv_Time!$B$10:$M$111, DA$5, FALSE)</f>
        <v>0</v>
      </c>
      <c r="DB82" s="117">
        <f>VLOOKUP($CO82,  $DI$7:$DT$108, DB$5, FALSE)</f>
        <v>0</v>
      </c>
      <c r="DC82" s="140">
        <f>VLOOKUP($CO82,  Obsv_Time!$B$10:$M$111, DC$5, FALSE)</f>
        <v>0</v>
      </c>
      <c r="DD82" s="117">
        <f>VLOOKUP($CO82,  $DI$7:$DT$108, DD$5, FALSE)</f>
        <v>2.8124367401218822E-4</v>
      </c>
      <c r="DE82" s="140">
        <f>VLOOKUP($CO82,  Obsv_Time!$B$10:$M$111, DE$5, FALSE)</f>
        <v>0</v>
      </c>
      <c r="DF82" s="117">
        <f>VLOOKUP($CO82,  $DI$7:$DT$108, DF$5, FALSE)</f>
        <v>4.9670841075386614E-4</v>
      </c>
      <c r="DG82" s="140">
        <f>VLOOKUP($CO82,  Obsv_Time!$B$10:$M$111, DG$5, FALSE)</f>
        <v>2.3200000000000001E-5</v>
      </c>
      <c r="DI82" s="64">
        <f t="shared" si="24"/>
        <v>148</v>
      </c>
      <c r="DJ82" s="113">
        <f t="shared" si="21"/>
        <v>1.0565791524810362E-5</v>
      </c>
      <c r="DK82" s="113">
        <f t="shared" si="21"/>
        <v>0</v>
      </c>
      <c r="DL82" s="113">
        <f t="shared" si="21"/>
        <v>0</v>
      </c>
      <c r="DM82" s="113">
        <f t="shared" si="21"/>
        <v>0</v>
      </c>
      <c r="DN82" s="113">
        <f t="shared" si="21"/>
        <v>0</v>
      </c>
      <c r="DO82" s="113">
        <f>EC82/EC$4</f>
        <v>0</v>
      </c>
      <c r="DP82" s="113">
        <f>ED82/ED$4</f>
        <v>0</v>
      </c>
      <c r="DQ82" s="113">
        <f>EE82/EE$4</f>
        <v>2.8124367401218822E-4</v>
      </c>
      <c r="DR82" s="113">
        <f>EF82/EF$4</f>
        <v>4.9670841075386614E-4</v>
      </c>
      <c r="DS82" s="116">
        <f>EG82/EG$4</f>
        <v>0</v>
      </c>
      <c r="DT82" s="113">
        <f t="shared" si="19"/>
        <v>0</v>
      </c>
      <c r="DV82" s="62">
        <f>Obsv_Time!B85</f>
        <v>148</v>
      </c>
      <c r="DW82" s="57">
        <f t="shared" si="25"/>
        <v>149</v>
      </c>
      <c r="DX82" s="50">
        <f>SUMIFS(EP:EP,$EO:$EO,"&gt;="&amp;$DV82,$EO:$EO,"&lt;"&amp;$DV83)</f>
        <v>17.100000000000001</v>
      </c>
      <c r="DY82" s="50">
        <f>SUMIFS(EQ:EQ,$EO:$EO,"&gt;="&amp;$DV82,$EO:$EO,"&lt;"&amp;$DV83)</f>
        <v>0</v>
      </c>
      <c r="DZ82" s="50">
        <f>SUMIFS(ER:ER,$EO:$EO,"&gt;="&amp;$DV82,$EO:$EO,"&lt;"&amp;$DV83)</f>
        <v>0</v>
      </c>
      <c r="EA82" s="50">
        <f>SUMIFS(ES:ES,$EO:$EO,"&gt;="&amp;$DV82,$EO:$EO,"&lt;"&amp;$DV83)</f>
        <v>0</v>
      </c>
      <c r="EB82" s="50">
        <f>SUMIFS(ET:ET,$EO:$EO,"&gt;="&amp;$DV82,$EO:$EO,"&lt;"&amp;$DV83)</f>
        <v>0</v>
      </c>
      <c r="EC82" s="50">
        <f>SUMIFS(EU:EU,$EO:$EO,"&gt;="&amp;$DV82,$EO:$EO,"&lt;"&amp;$DV83)</f>
        <v>0</v>
      </c>
      <c r="ED82" s="50">
        <f>SUMIFS(EV:EV,$EO:$EO,"&gt;="&amp;$DV82,$EO:$EO,"&lt;"&amp;$DV83)</f>
        <v>0</v>
      </c>
      <c r="EE82" s="50">
        <f>SUMIFS(EX:EX,$EO:$EO,"&gt;="&amp;$DV82,$EO:$EO,"&lt;"&amp;$DV83)</f>
        <v>160.37</v>
      </c>
      <c r="EF82" s="50">
        <f>SUMIFS(EY:EY,$EO:$EO,"&gt;="&amp;$DV82,$EO:$EO,"&lt;"&amp;$DV83)</f>
        <v>103.94</v>
      </c>
      <c r="EG82" s="109">
        <f>DY82+DZ82</f>
        <v>0</v>
      </c>
      <c r="EH82" s="2">
        <f>EC82+ED82</f>
        <v>0</v>
      </c>
      <c r="EJ82" s="64">
        <f t="shared" si="26"/>
        <v>74</v>
      </c>
      <c r="EK82" s="57">
        <f t="shared" si="27"/>
        <v>74.5</v>
      </c>
      <c r="EL82" s="2">
        <f t="shared" si="22"/>
        <v>1201.76</v>
      </c>
      <c r="EM82" s="2">
        <f t="shared" si="28"/>
        <v>1192.8</v>
      </c>
      <c r="EO82" s="33">
        <v>74</v>
      </c>
      <c r="EP82" s="33">
        <v>1869.9</v>
      </c>
      <c r="EQ82" s="33">
        <v>81.99</v>
      </c>
      <c r="ER82" s="33">
        <v>1119.77</v>
      </c>
      <c r="ES82" s="33">
        <v>0</v>
      </c>
      <c r="ET82" s="33">
        <v>0.02</v>
      </c>
      <c r="EU82" s="33">
        <v>683.15</v>
      </c>
      <c r="EV82" s="33">
        <v>509.65</v>
      </c>
      <c r="EW82" s="33">
        <v>163</v>
      </c>
      <c r="EX82" s="33">
        <v>1873.26</v>
      </c>
      <c r="EY82" s="33">
        <v>623.22</v>
      </c>
    </row>
    <row r="83" spans="93:155" x14ac:dyDescent="0.45">
      <c r="CO83" s="65">
        <f t="shared" si="23"/>
        <v>150</v>
      </c>
      <c r="CP83" s="117">
        <f>VLOOKUP($CO83,  $DI$7:$DT$108, CP$5, FALSE)</f>
        <v>8.9592969070029373E-6</v>
      </c>
      <c r="CQ83" s="140">
        <f>VLOOKUP($CO83,  Obsv_Time!$B$10:$M$111, CQ$5, FALSE)</f>
        <v>0</v>
      </c>
      <c r="CR83" s="117">
        <f>VLOOKUP($CO83,  $DI$7:$DT$108, CR$5, FALSE)</f>
        <v>0</v>
      </c>
      <c r="CS83" s="140">
        <f>VLOOKUP($CO83,  Obsv_Time!$B$10:$M$111, CS$5, FALSE)</f>
        <v>0</v>
      </c>
      <c r="CT83" s="117">
        <f>VLOOKUP($CO83,  $DI$7:$DT$108, CT$5, FALSE)</f>
        <v>0</v>
      </c>
      <c r="CU83" s="140">
        <f>VLOOKUP($CO83,  Obsv_Time!$B$10:$M$111, CU$5, FALSE)</f>
        <v>0</v>
      </c>
      <c r="CV83" s="117">
        <f>VLOOKUP($CO83,  $DI$7:$DT$108, CV$5, FALSE)</f>
        <v>0</v>
      </c>
      <c r="CW83" s="140">
        <f>VLOOKUP($CO83,  Obsv_Time!$B$10:$M$111, CW$5, FALSE)</f>
        <v>0</v>
      </c>
      <c r="CX83" s="117">
        <f>VLOOKUP($CO83,  $DI$7:$DT$108, CX$5, FALSE)</f>
        <v>0</v>
      </c>
      <c r="CY83" s="140">
        <f>VLOOKUP($CO83,  Obsv_Time!$B$10:$M$111, CY$5, FALSE)</f>
        <v>0</v>
      </c>
      <c r="CZ83" s="117">
        <f>VLOOKUP($CO83,  $DI$7:$DT$108, CZ$5, FALSE)</f>
        <v>0</v>
      </c>
      <c r="DA83" s="140">
        <f>VLOOKUP($CO83,  Obsv_Time!$B$10:$M$111, DA$5, FALSE)</f>
        <v>0</v>
      </c>
      <c r="DB83" s="117">
        <f>VLOOKUP($CO83,  $DI$7:$DT$108, DB$5, FALSE)</f>
        <v>0</v>
      </c>
      <c r="DC83" s="140">
        <f>VLOOKUP($CO83,  Obsv_Time!$B$10:$M$111, DC$5, FALSE)</f>
        <v>0</v>
      </c>
      <c r="DD83" s="117">
        <f>VLOOKUP($CO83,  $DI$7:$DT$108, DD$5, FALSE)</f>
        <v>2.4865960303166527E-4</v>
      </c>
      <c r="DE83" s="140">
        <f>VLOOKUP($CO83,  Obsv_Time!$B$10:$M$111, DE$5, FALSE)</f>
        <v>0</v>
      </c>
      <c r="DF83" s="117">
        <f>VLOOKUP($CO83,  $DI$7:$DT$108, DF$5, FALSE)</f>
        <v>4.9231191529597166E-4</v>
      </c>
      <c r="DG83" s="140">
        <f>VLOOKUP($CO83,  Obsv_Time!$B$10:$M$111, DG$5, FALSE)</f>
        <v>2.1699999999999999E-5</v>
      </c>
      <c r="DI83" s="64">
        <f t="shared" si="24"/>
        <v>150</v>
      </c>
      <c r="DJ83" s="113">
        <f t="shared" si="21"/>
        <v>8.9592969070029373E-6</v>
      </c>
      <c r="DK83" s="113">
        <f t="shared" si="21"/>
        <v>0</v>
      </c>
      <c r="DL83" s="113">
        <f t="shared" si="21"/>
        <v>0</v>
      </c>
      <c r="DM83" s="113">
        <f t="shared" si="21"/>
        <v>0</v>
      </c>
      <c r="DN83" s="113">
        <f t="shared" si="21"/>
        <v>0</v>
      </c>
      <c r="DO83" s="113">
        <f>EC83/EC$4</f>
        <v>0</v>
      </c>
      <c r="DP83" s="113">
        <f>ED83/ED$4</f>
        <v>0</v>
      </c>
      <c r="DQ83" s="113">
        <f>EE83/EE$4</f>
        <v>2.4865960303166527E-4</v>
      </c>
      <c r="DR83" s="113">
        <f>EF83/EF$4</f>
        <v>4.9231191529597166E-4</v>
      </c>
      <c r="DS83" s="116">
        <f>EG83/EG$4</f>
        <v>0</v>
      </c>
      <c r="DT83" s="113">
        <f t="shared" si="19"/>
        <v>0</v>
      </c>
      <c r="DV83" s="62">
        <f>Obsv_Time!B86</f>
        <v>150</v>
      </c>
      <c r="DW83" s="57">
        <f t="shared" si="25"/>
        <v>151</v>
      </c>
      <c r="DX83" s="50">
        <f>SUMIFS(EP:EP,$EO:$EO,"&gt;="&amp;$DV83,$EO:$EO,"&lt;"&amp;$DV84)</f>
        <v>14.5</v>
      </c>
      <c r="DY83" s="50">
        <f>SUMIFS(EQ:EQ,$EO:$EO,"&gt;="&amp;$DV83,$EO:$EO,"&lt;"&amp;$DV84)</f>
        <v>0</v>
      </c>
      <c r="DZ83" s="50">
        <f>SUMIFS(ER:ER,$EO:$EO,"&gt;="&amp;$DV83,$EO:$EO,"&lt;"&amp;$DV84)</f>
        <v>0</v>
      </c>
      <c r="EA83" s="50">
        <f>SUMIFS(ES:ES,$EO:$EO,"&gt;="&amp;$DV83,$EO:$EO,"&lt;"&amp;$DV84)</f>
        <v>0</v>
      </c>
      <c r="EB83" s="50">
        <f>SUMIFS(ET:ET,$EO:$EO,"&gt;="&amp;$DV83,$EO:$EO,"&lt;"&amp;$DV84)</f>
        <v>0</v>
      </c>
      <c r="EC83" s="50">
        <f>SUMIFS(EU:EU,$EO:$EO,"&gt;="&amp;$DV83,$EO:$EO,"&lt;"&amp;$DV84)</f>
        <v>0</v>
      </c>
      <c r="ED83" s="50">
        <f>SUMIFS(EV:EV,$EO:$EO,"&gt;="&amp;$DV83,$EO:$EO,"&lt;"&amp;$DV84)</f>
        <v>0</v>
      </c>
      <c r="EE83" s="50">
        <f>SUMIFS(EX:EX,$EO:$EO,"&gt;="&amp;$DV83,$EO:$EO,"&lt;"&amp;$DV84)</f>
        <v>141.79</v>
      </c>
      <c r="EF83" s="50">
        <f>SUMIFS(EY:EY,$EO:$EO,"&gt;="&amp;$DV83,$EO:$EO,"&lt;"&amp;$DV84)</f>
        <v>103.02000000000001</v>
      </c>
      <c r="EG83" s="109">
        <f>DY83+DZ83</f>
        <v>0</v>
      </c>
      <c r="EH83" s="2">
        <f>EC83+ED83</f>
        <v>0</v>
      </c>
      <c r="EJ83" s="64">
        <f t="shared" si="26"/>
        <v>75</v>
      </c>
      <c r="EK83" s="57">
        <f t="shared" si="27"/>
        <v>75.5</v>
      </c>
      <c r="EL83" s="2">
        <f t="shared" si="22"/>
        <v>1288.28</v>
      </c>
      <c r="EM83" s="2">
        <f t="shared" si="28"/>
        <v>1053.3499999999999</v>
      </c>
      <c r="EO83" s="33">
        <v>75</v>
      </c>
      <c r="EP83" s="33">
        <v>1824.4</v>
      </c>
      <c r="EQ83" s="33">
        <v>75.67</v>
      </c>
      <c r="ER83" s="33">
        <v>1212.6099999999999</v>
      </c>
      <c r="ES83" s="33">
        <v>0</v>
      </c>
      <c r="ET83" s="33">
        <v>0</v>
      </c>
      <c r="EU83" s="33">
        <v>631.12</v>
      </c>
      <c r="EV83" s="33">
        <v>422.23</v>
      </c>
      <c r="EW83" s="33">
        <v>141.29</v>
      </c>
      <c r="EX83" s="33">
        <v>1906.5</v>
      </c>
      <c r="EY83" s="33">
        <v>645.53</v>
      </c>
    </row>
    <row r="84" spans="93:155" x14ac:dyDescent="0.45">
      <c r="CO84" s="65">
        <f t="shared" si="23"/>
        <v>152</v>
      </c>
      <c r="CP84" s="117">
        <f>VLOOKUP($CO84,  $DI$7:$DT$108, CP$5, FALSE)</f>
        <v>8.9345816051905164E-6</v>
      </c>
      <c r="CQ84" s="140">
        <f>VLOOKUP($CO84,  Obsv_Time!$B$10:$M$111, CQ$5, FALSE)</f>
        <v>0</v>
      </c>
      <c r="CR84" s="117">
        <f>VLOOKUP($CO84,  $DI$7:$DT$108, CR$5, FALSE)</f>
        <v>0</v>
      </c>
      <c r="CS84" s="140">
        <f>VLOOKUP($CO84,  Obsv_Time!$B$10:$M$111, CS$5, FALSE)</f>
        <v>0</v>
      </c>
      <c r="CT84" s="117">
        <f>VLOOKUP($CO84,  $DI$7:$DT$108, CT$5, FALSE)</f>
        <v>0</v>
      </c>
      <c r="CU84" s="140">
        <f>VLOOKUP($CO84,  Obsv_Time!$B$10:$M$111, CU$5, FALSE)</f>
        <v>0</v>
      </c>
      <c r="CV84" s="117">
        <f>VLOOKUP($CO84,  $DI$7:$DT$108, CV$5, FALSE)</f>
        <v>0</v>
      </c>
      <c r="CW84" s="140">
        <f>VLOOKUP($CO84,  Obsv_Time!$B$10:$M$111, CW$5, FALSE)</f>
        <v>0</v>
      </c>
      <c r="CX84" s="117">
        <f>VLOOKUP($CO84,  $DI$7:$DT$108, CX$5, FALSE)</f>
        <v>0</v>
      </c>
      <c r="CY84" s="140">
        <f>VLOOKUP($CO84,  Obsv_Time!$B$10:$M$111, CY$5, FALSE)</f>
        <v>0</v>
      </c>
      <c r="CZ84" s="117">
        <f>VLOOKUP($CO84,  $DI$7:$DT$108, CZ$5, FALSE)</f>
        <v>0</v>
      </c>
      <c r="DA84" s="140">
        <f>VLOOKUP($CO84,  Obsv_Time!$B$10:$M$111, DA$5, FALSE)</f>
        <v>0</v>
      </c>
      <c r="DB84" s="117">
        <f>VLOOKUP($CO84,  $DI$7:$DT$108, DB$5, FALSE)</f>
        <v>0</v>
      </c>
      <c r="DC84" s="140">
        <f>VLOOKUP($CO84,  Obsv_Time!$B$10:$M$111, DC$5, FALSE)</f>
        <v>0</v>
      </c>
      <c r="DD84" s="117">
        <f>VLOOKUP($CO84,  $DI$7:$DT$108, DD$5, FALSE)</f>
        <v>2.1972326443216972E-4</v>
      </c>
      <c r="DE84" s="140">
        <f>VLOOKUP($CO84,  Obsv_Time!$B$10:$M$111, DE$5, FALSE)</f>
        <v>0</v>
      </c>
      <c r="DF84" s="117">
        <f>VLOOKUP($CO84,  $DI$7:$DT$108, DF$5, FALSE)</f>
        <v>4.3334153056725599E-4</v>
      </c>
      <c r="DG84" s="140">
        <f>VLOOKUP($CO84,  Obsv_Time!$B$10:$M$111, DG$5, FALSE)</f>
        <v>2.0299999999999999E-5</v>
      </c>
      <c r="DI84" s="64">
        <f t="shared" si="24"/>
        <v>152</v>
      </c>
      <c r="DJ84" s="113">
        <f t="shared" si="21"/>
        <v>8.9345816051905164E-6</v>
      </c>
      <c r="DK84" s="113">
        <f t="shared" si="21"/>
        <v>0</v>
      </c>
      <c r="DL84" s="113">
        <f t="shared" si="21"/>
        <v>0</v>
      </c>
      <c r="DM84" s="113">
        <f t="shared" si="21"/>
        <v>0</v>
      </c>
      <c r="DN84" s="113">
        <f t="shared" si="21"/>
        <v>0</v>
      </c>
      <c r="DO84" s="113">
        <f>EC84/EC$4</f>
        <v>0</v>
      </c>
      <c r="DP84" s="113">
        <f>ED84/ED$4</f>
        <v>0</v>
      </c>
      <c r="DQ84" s="113">
        <f>EE84/EE$4</f>
        <v>2.1972326443216972E-4</v>
      </c>
      <c r="DR84" s="113">
        <f>EF84/EF$4</f>
        <v>4.3334153056725599E-4</v>
      </c>
      <c r="DS84" s="116">
        <f>EG84/EG$4</f>
        <v>0</v>
      </c>
      <c r="DT84" s="113">
        <f t="shared" si="19"/>
        <v>0</v>
      </c>
      <c r="DV84" s="62">
        <f>Obsv_Time!B87</f>
        <v>152</v>
      </c>
      <c r="DW84" s="57">
        <f t="shared" si="25"/>
        <v>153</v>
      </c>
      <c r="DX84" s="50">
        <f>SUMIFS(EP:EP,$EO:$EO,"&gt;="&amp;$DV84,$EO:$EO,"&lt;"&amp;$DV85)</f>
        <v>14.46</v>
      </c>
      <c r="DY84" s="50">
        <f>SUMIFS(EQ:EQ,$EO:$EO,"&gt;="&amp;$DV84,$EO:$EO,"&lt;"&amp;$DV85)</f>
        <v>0</v>
      </c>
      <c r="DZ84" s="50">
        <f>SUMIFS(ER:ER,$EO:$EO,"&gt;="&amp;$DV84,$EO:$EO,"&lt;"&amp;$DV85)</f>
        <v>0</v>
      </c>
      <c r="EA84" s="50">
        <f>SUMIFS(ES:ES,$EO:$EO,"&gt;="&amp;$DV84,$EO:$EO,"&lt;"&amp;$DV85)</f>
        <v>0</v>
      </c>
      <c r="EB84" s="50">
        <f>SUMIFS(ET:ET,$EO:$EO,"&gt;="&amp;$DV84,$EO:$EO,"&lt;"&amp;$DV85)</f>
        <v>0</v>
      </c>
      <c r="EC84" s="50">
        <f>SUMIFS(EU:EU,$EO:$EO,"&gt;="&amp;$DV84,$EO:$EO,"&lt;"&amp;$DV85)</f>
        <v>0</v>
      </c>
      <c r="ED84" s="50">
        <f>SUMIFS(EV:EV,$EO:$EO,"&gt;="&amp;$DV84,$EO:$EO,"&lt;"&amp;$DV85)</f>
        <v>0</v>
      </c>
      <c r="EE84" s="50">
        <f>SUMIFS(EX:EX,$EO:$EO,"&gt;="&amp;$DV84,$EO:$EO,"&lt;"&amp;$DV85)</f>
        <v>125.29</v>
      </c>
      <c r="EF84" s="50">
        <f>SUMIFS(EY:EY,$EO:$EO,"&gt;="&amp;$DV84,$EO:$EO,"&lt;"&amp;$DV85)</f>
        <v>90.68</v>
      </c>
      <c r="EG84" s="109">
        <f>DY84+DZ84</f>
        <v>0</v>
      </c>
      <c r="EH84" s="2">
        <f>EC84+ED84</f>
        <v>0</v>
      </c>
      <c r="EJ84" s="64">
        <f t="shared" si="26"/>
        <v>76</v>
      </c>
      <c r="EK84" s="57">
        <f t="shared" si="27"/>
        <v>76.5</v>
      </c>
      <c r="EL84" s="2">
        <f t="shared" si="22"/>
        <v>1064.9000000000001</v>
      </c>
      <c r="EM84" s="2">
        <f t="shared" si="28"/>
        <v>982.17</v>
      </c>
      <c r="EO84" s="33">
        <v>76</v>
      </c>
      <c r="EP84" s="33">
        <v>1853.29</v>
      </c>
      <c r="EQ84" s="33">
        <v>64.37</v>
      </c>
      <c r="ER84" s="33">
        <v>1000.53</v>
      </c>
      <c r="ES84" s="33">
        <v>0</v>
      </c>
      <c r="ET84" s="33">
        <v>0</v>
      </c>
      <c r="EU84" s="33">
        <v>602.30999999999995</v>
      </c>
      <c r="EV84" s="33">
        <v>379.86</v>
      </c>
      <c r="EW84" s="33">
        <v>119.12</v>
      </c>
      <c r="EX84" s="33">
        <v>1942.56</v>
      </c>
      <c r="EY84" s="33">
        <v>634.23</v>
      </c>
    </row>
    <row r="85" spans="93:155" x14ac:dyDescent="0.45">
      <c r="CO85" s="65">
        <f t="shared" si="23"/>
        <v>154</v>
      </c>
      <c r="CP85" s="117">
        <f>VLOOKUP($CO85,  $DI$7:$DT$108, CP$5, FALSE)</f>
        <v>7.2230469546802987E-6</v>
      </c>
      <c r="CQ85" s="140">
        <f>VLOOKUP($CO85,  Obsv_Time!$B$10:$M$111, CQ$5, FALSE)</f>
        <v>0</v>
      </c>
      <c r="CR85" s="117">
        <f>VLOOKUP($CO85,  $DI$7:$DT$108, CR$5, FALSE)</f>
        <v>0</v>
      </c>
      <c r="CS85" s="140">
        <f>VLOOKUP($CO85,  Obsv_Time!$B$10:$M$111, CS$5, FALSE)</f>
        <v>0</v>
      </c>
      <c r="CT85" s="117">
        <f>VLOOKUP($CO85,  $DI$7:$DT$108, CT$5, FALSE)</f>
        <v>0</v>
      </c>
      <c r="CU85" s="140">
        <f>VLOOKUP($CO85,  Obsv_Time!$B$10:$M$111, CU$5, FALSE)</f>
        <v>0</v>
      </c>
      <c r="CV85" s="117">
        <f>VLOOKUP($CO85,  $DI$7:$DT$108, CV$5, FALSE)</f>
        <v>0</v>
      </c>
      <c r="CW85" s="140">
        <f>VLOOKUP($CO85,  Obsv_Time!$B$10:$M$111, CW$5, FALSE)</f>
        <v>0</v>
      </c>
      <c r="CX85" s="117">
        <f>VLOOKUP($CO85,  $DI$7:$DT$108, CX$5, FALSE)</f>
        <v>0</v>
      </c>
      <c r="CY85" s="140">
        <f>VLOOKUP($CO85,  Obsv_Time!$B$10:$M$111, CY$5, FALSE)</f>
        <v>0</v>
      </c>
      <c r="CZ85" s="117">
        <f>VLOOKUP($CO85,  $DI$7:$DT$108, CZ$5, FALSE)</f>
        <v>0</v>
      </c>
      <c r="DA85" s="140">
        <f>VLOOKUP($CO85,  Obsv_Time!$B$10:$M$111, DA$5, FALSE)</f>
        <v>0</v>
      </c>
      <c r="DB85" s="117">
        <f>VLOOKUP($CO85,  $DI$7:$DT$108, DB$5, FALSE)</f>
        <v>0</v>
      </c>
      <c r="DC85" s="140">
        <f>VLOOKUP($CO85,  Obsv_Time!$B$10:$M$111, DC$5, FALSE)</f>
        <v>0</v>
      </c>
      <c r="DD85" s="117">
        <f>VLOOKUP($CO85,  $DI$7:$DT$108, DD$5, FALSE)</f>
        <v>1.8212356142773426E-4</v>
      </c>
      <c r="DE85" s="140">
        <f>VLOOKUP($CO85,  Obsv_Time!$B$10:$M$111, DE$5, FALSE)</f>
        <v>0</v>
      </c>
      <c r="DF85" s="117">
        <f>VLOOKUP($CO85,  $DI$7:$DT$108, DF$5, FALSE)</f>
        <v>4.4237346145358273E-4</v>
      </c>
      <c r="DG85" s="140">
        <f>VLOOKUP($CO85,  Obsv_Time!$B$10:$M$111, DG$5, FALSE)</f>
        <v>1.88E-5</v>
      </c>
      <c r="DI85" s="64">
        <f t="shared" si="24"/>
        <v>154</v>
      </c>
      <c r="DJ85" s="113">
        <f t="shared" si="21"/>
        <v>7.2230469546802987E-6</v>
      </c>
      <c r="DK85" s="113">
        <f t="shared" si="21"/>
        <v>0</v>
      </c>
      <c r="DL85" s="113">
        <f t="shared" si="21"/>
        <v>0</v>
      </c>
      <c r="DM85" s="113">
        <f t="shared" si="21"/>
        <v>0</v>
      </c>
      <c r="DN85" s="113">
        <f t="shared" si="21"/>
        <v>0</v>
      </c>
      <c r="DO85" s="113">
        <f>EC85/EC$4</f>
        <v>0</v>
      </c>
      <c r="DP85" s="113">
        <f>ED85/ED$4</f>
        <v>0</v>
      </c>
      <c r="DQ85" s="113">
        <f>EE85/EE$4</f>
        <v>1.8212356142773426E-4</v>
      </c>
      <c r="DR85" s="113">
        <f>EF85/EF$4</f>
        <v>4.4237346145358273E-4</v>
      </c>
      <c r="DS85" s="116">
        <f>EG85/EG$4</f>
        <v>0</v>
      </c>
      <c r="DT85" s="113">
        <f t="shared" si="19"/>
        <v>0</v>
      </c>
      <c r="DV85" s="62">
        <f>Obsv_Time!B88</f>
        <v>154</v>
      </c>
      <c r="DW85" s="57">
        <f t="shared" si="25"/>
        <v>155</v>
      </c>
      <c r="DX85" s="50">
        <f>SUMIFS(EP:EP,$EO:$EO,"&gt;="&amp;$DV85,$EO:$EO,"&lt;"&amp;$DV86)</f>
        <v>11.69</v>
      </c>
      <c r="DY85" s="50">
        <f>SUMIFS(EQ:EQ,$EO:$EO,"&gt;="&amp;$DV85,$EO:$EO,"&lt;"&amp;$DV86)</f>
        <v>0</v>
      </c>
      <c r="DZ85" s="50">
        <f>SUMIFS(ER:ER,$EO:$EO,"&gt;="&amp;$DV85,$EO:$EO,"&lt;"&amp;$DV86)</f>
        <v>0</v>
      </c>
      <c r="EA85" s="50">
        <f>SUMIFS(ES:ES,$EO:$EO,"&gt;="&amp;$DV85,$EO:$EO,"&lt;"&amp;$DV86)</f>
        <v>0</v>
      </c>
      <c r="EB85" s="50">
        <f>SUMIFS(ET:ET,$EO:$EO,"&gt;="&amp;$DV85,$EO:$EO,"&lt;"&amp;$DV86)</f>
        <v>0</v>
      </c>
      <c r="EC85" s="50">
        <f>SUMIFS(EU:EU,$EO:$EO,"&gt;="&amp;$DV85,$EO:$EO,"&lt;"&amp;$DV86)</f>
        <v>0</v>
      </c>
      <c r="ED85" s="50">
        <f>SUMIFS(EV:EV,$EO:$EO,"&gt;="&amp;$DV85,$EO:$EO,"&lt;"&amp;$DV86)</f>
        <v>0</v>
      </c>
      <c r="EE85" s="50">
        <f>SUMIFS(EX:EX,$EO:$EO,"&gt;="&amp;$DV85,$EO:$EO,"&lt;"&amp;$DV86)</f>
        <v>103.85</v>
      </c>
      <c r="EF85" s="50">
        <f>SUMIFS(EY:EY,$EO:$EO,"&gt;="&amp;$DV85,$EO:$EO,"&lt;"&amp;$DV86)</f>
        <v>92.57</v>
      </c>
      <c r="EG85" s="109">
        <f>DY85+DZ85</f>
        <v>0</v>
      </c>
      <c r="EH85" s="2">
        <f>EC85+ED85</f>
        <v>0</v>
      </c>
      <c r="EJ85" s="64">
        <f t="shared" si="26"/>
        <v>77</v>
      </c>
      <c r="EK85" s="57">
        <f t="shared" si="27"/>
        <v>77.5</v>
      </c>
      <c r="EL85" s="2">
        <f t="shared" si="22"/>
        <v>1105.03</v>
      </c>
      <c r="EM85" s="2">
        <f t="shared" si="28"/>
        <v>868.45</v>
      </c>
      <c r="EO85" s="33">
        <v>77</v>
      </c>
      <c r="EP85" s="33">
        <v>1735.89</v>
      </c>
      <c r="EQ85" s="33">
        <v>57.32</v>
      </c>
      <c r="ER85" s="33">
        <v>1047.71</v>
      </c>
      <c r="ES85" s="33">
        <v>0</v>
      </c>
      <c r="ET85" s="33">
        <v>0</v>
      </c>
      <c r="EU85" s="33">
        <v>529.12</v>
      </c>
      <c r="EV85" s="33">
        <v>339.33</v>
      </c>
      <c r="EW85" s="33">
        <v>103.66</v>
      </c>
      <c r="EX85" s="33">
        <v>1897.87</v>
      </c>
      <c r="EY85" s="33">
        <v>623.1</v>
      </c>
    </row>
    <row r="86" spans="93:155" x14ac:dyDescent="0.45">
      <c r="CO86" s="65">
        <f t="shared" si="23"/>
        <v>156</v>
      </c>
      <c r="CP86" s="117">
        <f>VLOOKUP($CO86,  $DI$7:$DT$108, CP$5, FALSE)</f>
        <v>4.7576955988912156E-6</v>
      </c>
      <c r="CQ86" s="140">
        <f>VLOOKUP($CO86,  Obsv_Time!$B$10:$M$111, CQ$5, FALSE)</f>
        <v>0</v>
      </c>
      <c r="CR86" s="117">
        <f>VLOOKUP($CO86,  $DI$7:$DT$108, CR$5, FALSE)</f>
        <v>0</v>
      </c>
      <c r="CS86" s="140">
        <f>VLOOKUP($CO86,  Obsv_Time!$B$10:$M$111, CS$5, FALSE)</f>
        <v>0</v>
      </c>
      <c r="CT86" s="117">
        <f>VLOOKUP($CO86,  $DI$7:$DT$108, CT$5, FALSE)</f>
        <v>0</v>
      </c>
      <c r="CU86" s="140">
        <f>VLOOKUP($CO86,  Obsv_Time!$B$10:$M$111, CU$5, FALSE)</f>
        <v>0</v>
      </c>
      <c r="CV86" s="117">
        <f>VLOOKUP($CO86,  $DI$7:$DT$108, CV$5, FALSE)</f>
        <v>0</v>
      </c>
      <c r="CW86" s="140">
        <f>VLOOKUP($CO86,  Obsv_Time!$B$10:$M$111, CW$5, FALSE)</f>
        <v>0</v>
      </c>
      <c r="CX86" s="117">
        <f>VLOOKUP($CO86,  $DI$7:$DT$108, CX$5, FALSE)</f>
        <v>0</v>
      </c>
      <c r="CY86" s="140">
        <f>VLOOKUP($CO86,  Obsv_Time!$B$10:$M$111, CY$5, FALSE)</f>
        <v>0</v>
      </c>
      <c r="CZ86" s="117">
        <f>VLOOKUP($CO86,  $DI$7:$DT$108, CZ$5, FALSE)</f>
        <v>0</v>
      </c>
      <c r="DA86" s="140">
        <f>VLOOKUP($CO86,  Obsv_Time!$B$10:$M$111, DA$5, FALSE)</f>
        <v>0</v>
      </c>
      <c r="DB86" s="117">
        <f>VLOOKUP($CO86,  $DI$7:$DT$108, DB$5, FALSE)</f>
        <v>0</v>
      </c>
      <c r="DC86" s="140">
        <f>VLOOKUP($CO86,  Obsv_Time!$B$10:$M$111, DC$5, FALSE)</f>
        <v>0</v>
      </c>
      <c r="DD86" s="117">
        <f>VLOOKUP($CO86,  $DI$7:$DT$108, DD$5, FALSE)</f>
        <v>1.4620742721454218E-4</v>
      </c>
      <c r="DE86" s="140">
        <f>VLOOKUP($CO86,  Obsv_Time!$B$10:$M$111, DE$5, FALSE)</f>
        <v>0</v>
      </c>
      <c r="DF86" s="117">
        <f>VLOOKUP($CO86,  $DI$7:$DT$108, DF$5, FALSE)</f>
        <v>3.7269856604477608E-4</v>
      </c>
      <c r="DG86" s="140">
        <f>VLOOKUP($CO86,  Obsv_Time!$B$10:$M$111, DG$5, FALSE)</f>
        <v>1.5E-5</v>
      </c>
      <c r="DI86" s="64">
        <f t="shared" si="24"/>
        <v>156</v>
      </c>
      <c r="DJ86" s="113">
        <f t="shared" si="21"/>
        <v>4.7576955988912156E-6</v>
      </c>
      <c r="DK86" s="113">
        <f t="shared" si="21"/>
        <v>0</v>
      </c>
      <c r="DL86" s="113">
        <f t="shared" si="21"/>
        <v>0</v>
      </c>
      <c r="DM86" s="113">
        <f t="shared" si="21"/>
        <v>0</v>
      </c>
      <c r="DN86" s="113">
        <f t="shared" si="21"/>
        <v>0</v>
      </c>
      <c r="DO86" s="113">
        <f>EC86/EC$4</f>
        <v>0</v>
      </c>
      <c r="DP86" s="113">
        <f>ED86/ED$4</f>
        <v>0</v>
      </c>
      <c r="DQ86" s="113">
        <f>EE86/EE$4</f>
        <v>1.4620742721454218E-4</v>
      </c>
      <c r="DR86" s="113">
        <f>EF86/EF$4</f>
        <v>3.7269856604477608E-4</v>
      </c>
      <c r="DS86" s="116">
        <f>EG86/EG$4</f>
        <v>0</v>
      </c>
      <c r="DT86" s="113">
        <f t="shared" si="19"/>
        <v>0</v>
      </c>
      <c r="DV86" s="62">
        <f>Obsv_Time!B89</f>
        <v>156</v>
      </c>
      <c r="DW86" s="57">
        <f t="shared" si="25"/>
        <v>157</v>
      </c>
      <c r="DX86" s="50">
        <f>SUMIFS(EP:EP,$EO:$EO,"&gt;="&amp;$DV86,$EO:$EO,"&lt;"&amp;$DV87)</f>
        <v>7.7</v>
      </c>
      <c r="DY86" s="50">
        <f>SUMIFS(EQ:EQ,$EO:$EO,"&gt;="&amp;$DV86,$EO:$EO,"&lt;"&amp;$DV87)</f>
        <v>0</v>
      </c>
      <c r="DZ86" s="50">
        <f>SUMIFS(ER:ER,$EO:$EO,"&gt;="&amp;$DV86,$EO:$EO,"&lt;"&amp;$DV87)</f>
        <v>0</v>
      </c>
      <c r="EA86" s="50">
        <f>SUMIFS(ES:ES,$EO:$EO,"&gt;="&amp;$DV86,$EO:$EO,"&lt;"&amp;$DV87)</f>
        <v>0</v>
      </c>
      <c r="EB86" s="50">
        <f>SUMIFS(ET:ET,$EO:$EO,"&gt;="&amp;$DV86,$EO:$EO,"&lt;"&amp;$DV87)</f>
        <v>0</v>
      </c>
      <c r="EC86" s="50">
        <f>SUMIFS(EU:EU,$EO:$EO,"&gt;="&amp;$DV86,$EO:$EO,"&lt;"&amp;$DV87)</f>
        <v>0</v>
      </c>
      <c r="ED86" s="50">
        <f>SUMIFS(EV:EV,$EO:$EO,"&gt;="&amp;$DV86,$EO:$EO,"&lt;"&amp;$DV87)</f>
        <v>0</v>
      </c>
      <c r="EE86" s="50">
        <f>SUMIFS(EX:EX,$EO:$EO,"&gt;="&amp;$DV86,$EO:$EO,"&lt;"&amp;$DV87)</f>
        <v>83.37</v>
      </c>
      <c r="EF86" s="50">
        <f>SUMIFS(EY:EY,$EO:$EO,"&gt;="&amp;$DV86,$EO:$EO,"&lt;"&amp;$DV87)</f>
        <v>77.990000000000009</v>
      </c>
      <c r="EG86" s="109">
        <f>DY86+DZ86</f>
        <v>0</v>
      </c>
      <c r="EH86" s="2">
        <f>EC86+ED86</f>
        <v>0</v>
      </c>
      <c r="EJ86" s="64">
        <f t="shared" si="26"/>
        <v>78</v>
      </c>
      <c r="EK86" s="57">
        <f t="shared" si="27"/>
        <v>78.5</v>
      </c>
      <c r="EL86" s="2">
        <f t="shared" si="22"/>
        <v>958.35</v>
      </c>
      <c r="EM86" s="2">
        <f t="shared" si="28"/>
        <v>779.52</v>
      </c>
      <c r="EO86" s="33">
        <v>78</v>
      </c>
      <c r="EP86" s="33">
        <v>1733.91</v>
      </c>
      <c r="EQ86" s="33">
        <v>49.35</v>
      </c>
      <c r="ER86" s="33">
        <v>909</v>
      </c>
      <c r="ES86" s="33">
        <v>0</v>
      </c>
      <c r="ET86" s="33">
        <v>0</v>
      </c>
      <c r="EU86" s="33">
        <v>476.92</v>
      </c>
      <c r="EV86" s="33">
        <v>302.60000000000002</v>
      </c>
      <c r="EW86" s="33">
        <v>93.29</v>
      </c>
      <c r="EX86" s="33">
        <v>1876.15</v>
      </c>
      <c r="EY86" s="33">
        <v>651.55999999999995</v>
      </c>
    </row>
    <row r="87" spans="93:155" x14ac:dyDescent="0.45">
      <c r="CO87" s="65">
        <f t="shared" si="23"/>
        <v>158</v>
      </c>
      <c r="CP87" s="117">
        <f>VLOOKUP($CO87,  $DI$7:$DT$108, CP$5, FALSE)</f>
        <v>3.7629047009412337E-6</v>
      </c>
      <c r="CQ87" s="140">
        <f>VLOOKUP($CO87,  Obsv_Time!$B$10:$M$111, CQ$5, FALSE)</f>
        <v>0</v>
      </c>
      <c r="CR87" s="117">
        <f>VLOOKUP($CO87,  $DI$7:$DT$108, CR$5, FALSE)</f>
        <v>0</v>
      </c>
      <c r="CS87" s="140">
        <f>VLOOKUP($CO87,  Obsv_Time!$B$10:$M$111, CS$5, FALSE)</f>
        <v>0</v>
      </c>
      <c r="CT87" s="117">
        <f>VLOOKUP($CO87,  $DI$7:$DT$108, CT$5, FALSE)</f>
        <v>0</v>
      </c>
      <c r="CU87" s="140">
        <f>VLOOKUP($CO87,  Obsv_Time!$B$10:$M$111, CU$5, FALSE)</f>
        <v>0</v>
      </c>
      <c r="CV87" s="117">
        <f>VLOOKUP($CO87,  $DI$7:$DT$108, CV$5, FALSE)</f>
        <v>0</v>
      </c>
      <c r="CW87" s="140">
        <f>VLOOKUP($CO87,  Obsv_Time!$B$10:$M$111, CW$5, FALSE)</f>
        <v>0</v>
      </c>
      <c r="CX87" s="117">
        <f>VLOOKUP($CO87,  $DI$7:$DT$108, CX$5, FALSE)</f>
        <v>0</v>
      </c>
      <c r="CY87" s="140">
        <f>VLOOKUP($CO87,  Obsv_Time!$B$10:$M$111, CY$5, FALSE)</f>
        <v>0</v>
      </c>
      <c r="CZ87" s="117">
        <f>VLOOKUP($CO87,  $DI$7:$DT$108, CZ$5, FALSE)</f>
        <v>0</v>
      </c>
      <c r="DA87" s="140">
        <f>VLOOKUP($CO87,  Obsv_Time!$B$10:$M$111, DA$5, FALSE)</f>
        <v>0</v>
      </c>
      <c r="DB87" s="117">
        <f>VLOOKUP($CO87,  $DI$7:$DT$108, DB$5, FALSE)</f>
        <v>0</v>
      </c>
      <c r="DC87" s="140">
        <f>VLOOKUP($CO87,  Obsv_Time!$B$10:$M$111, DC$5, FALSE)</f>
        <v>0</v>
      </c>
      <c r="DD87" s="117">
        <f>VLOOKUP($CO87,  $DI$7:$DT$108, DD$5, FALSE)</f>
        <v>1.1371104210856321E-4</v>
      </c>
      <c r="DE87" s="140">
        <f>VLOOKUP($CO87,  Obsv_Time!$B$10:$M$111, DE$5, FALSE)</f>
        <v>0</v>
      </c>
      <c r="DF87" s="117">
        <f>VLOOKUP($CO87,  $DI$7:$DT$108, DF$5, FALSE)</f>
        <v>3.4077618598093317E-4</v>
      </c>
      <c r="DG87" s="140">
        <f>VLOOKUP($CO87,  Obsv_Time!$B$10:$M$111, DG$5, FALSE)</f>
        <v>1.13E-5</v>
      </c>
      <c r="DI87" s="64">
        <f t="shared" si="24"/>
        <v>158</v>
      </c>
      <c r="DJ87" s="113">
        <f t="shared" si="21"/>
        <v>3.7629047009412337E-6</v>
      </c>
      <c r="DK87" s="113">
        <f t="shared" si="21"/>
        <v>0</v>
      </c>
      <c r="DL87" s="113">
        <f t="shared" si="21"/>
        <v>0</v>
      </c>
      <c r="DM87" s="113">
        <f t="shared" si="21"/>
        <v>0</v>
      </c>
      <c r="DN87" s="113">
        <f t="shared" si="21"/>
        <v>0</v>
      </c>
      <c r="DO87" s="113">
        <f>EC87/EC$4</f>
        <v>0</v>
      </c>
      <c r="DP87" s="113">
        <f>ED87/ED$4</f>
        <v>0</v>
      </c>
      <c r="DQ87" s="113">
        <f>EE87/EE$4</f>
        <v>1.1371104210856321E-4</v>
      </c>
      <c r="DR87" s="113">
        <f>EF87/EF$4</f>
        <v>3.4077618598093317E-4</v>
      </c>
      <c r="DS87" s="116">
        <f>EG87/EG$4</f>
        <v>0</v>
      </c>
      <c r="DT87" s="113">
        <f t="shared" si="19"/>
        <v>0</v>
      </c>
      <c r="DV87" s="62">
        <f>Obsv_Time!B90</f>
        <v>158</v>
      </c>
      <c r="DW87" s="57">
        <f t="shared" si="25"/>
        <v>159</v>
      </c>
      <c r="DX87" s="50">
        <f>SUMIFS(EP:EP,$EO:$EO,"&gt;="&amp;$DV87,$EO:$EO,"&lt;"&amp;$DV88)</f>
        <v>6.09</v>
      </c>
      <c r="DY87" s="50">
        <f>SUMIFS(EQ:EQ,$EO:$EO,"&gt;="&amp;$DV87,$EO:$EO,"&lt;"&amp;$DV88)</f>
        <v>0</v>
      </c>
      <c r="DZ87" s="50">
        <f>SUMIFS(ER:ER,$EO:$EO,"&gt;="&amp;$DV87,$EO:$EO,"&lt;"&amp;$DV88)</f>
        <v>0</v>
      </c>
      <c r="EA87" s="50">
        <f>SUMIFS(ES:ES,$EO:$EO,"&gt;="&amp;$DV87,$EO:$EO,"&lt;"&amp;$DV88)</f>
        <v>0</v>
      </c>
      <c r="EB87" s="50">
        <f>SUMIFS(ET:ET,$EO:$EO,"&gt;="&amp;$DV87,$EO:$EO,"&lt;"&amp;$DV88)</f>
        <v>0</v>
      </c>
      <c r="EC87" s="50">
        <f>SUMIFS(EU:EU,$EO:$EO,"&gt;="&amp;$DV87,$EO:$EO,"&lt;"&amp;$DV88)</f>
        <v>0</v>
      </c>
      <c r="ED87" s="50">
        <f>SUMIFS(EV:EV,$EO:$EO,"&gt;="&amp;$DV87,$EO:$EO,"&lt;"&amp;$DV88)</f>
        <v>0</v>
      </c>
      <c r="EE87" s="50">
        <f>SUMIFS(EX:EX,$EO:$EO,"&gt;="&amp;$DV87,$EO:$EO,"&lt;"&amp;$DV88)</f>
        <v>64.84</v>
      </c>
      <c r="EF87" s="50">
        <f>SUMIFS(EY:EY,$EO:$EO,"&gt;="&amp;$DV87,$EO:$EO,"&lt;"&amp;$DV88)</f>
        <v>71.31</v>
      </c>
      <c r="EG87" s="109">
        <f>DY87+DZ87</f>
        <v>0</v>
      </c>
      <c r="EH87" s="2">
        <f>EC87+ED87</f>
        <v>0</v>
      </c>
      <c r="EJ87" s="64">
        <f t="shared" si="26"/>
        <v>79</v>
      </c>
      <c r="EK87" s="57">
        <f t="shared" si="27"/>
        <v>79.5</v>
      </c>
      <c r="EL87" s="2">
        <f t="shared" si="22"/>
        <v>946.96</v>
      </c>
      <c r="EM87" s="2">
        <f t="shared" si="28"/>
        <v>737.43000000000006</v>
      </c>
      <c r="EO87" s="33">
        <v>79</v>
      </c>
      <c r="EP87" s="33">
        <v>1787.36</v>
      </c>
      <c r="EQ87" s="33">
        <v>44.44</v>
      </c>
      <c r="ER87" s="33">
        <v>902.52</v>
      </c>
      <c r="ES87" s="33">
        <v>0</v>
      </c>
      <c r="ET87" s="33">
        <v>0</v>
      </c>
      <c r="EU87" s="33">
        <v>468.37</v>
      </c>
      <c r="EV87" s="33">
        <v>269.06</v>
      </c>
      <c r="EW87" s="33">
        <v>77.84</v>
      </c>
      <c r="EX87" s="33">
        <v>1919.19</v>
      </c>
      <c r="EY87" s="33">
        <v>682.79</v>
      </c>
    </row>
    <row r="88" spans="93:155" x14ac:dyDescent="0.45">
      <c r="CO88" s="65">
        <f t="shared" si="23"/>
        <v>160</v>
      </c>
      <c r="CP88" s="117">
        <f>VLOOKUP($CO88,  $DI$7:$DT$108, CP$5, FALSE)</f>
        <v>3.2747774901459013E-6</v>
      </c>
      <c r="CQ88" s="140">
        <f>VLOOKUP($CO88,  Obsv_Time!$B$10:$M$111, CQ$5, FALSE)</f>
        <v>0</v>
      </c>
      <c r="CR88" s="117">
        <f>VLOOKUP($CO88,  $DI$7:$DT$108, CR$5, FALSE)</f>
        <v>0</v>
      </c>
      <c r="CS88" s="140">
        <f>VLOOKUP($CO88,  Obsv_Time!$B$10:$M$111, CS$5, FALSE)</f>
        <v>0</v>
      </c>
      <c r="CT88" s="117">
        <f>VLOOKUP($CO88,  $DI$7:$DT$108, CT$5, FALSE)</f>
        <v>0</v>
      </c>
      <c r="CU88" s="140">
        <f>VLOOKUP($CO88,  Obsv_Time!$B$10:$M$111, CU$5, FALSE)</f>
        <v>0</v>
      </c>
      <c r="CV88" s="117">
        <f>VLOOKUP($CO88,  $DI$7:$DT$108, CV$5, FALSE)</f>
        <v>0</v>
      </c>
      <c r="CW88" s="140">
        <f>VLOOKUP($CO88,  Obsv_Time!$B$10:$M$111, CW$5, FALSE)</f>
        <v>0</v>
      </c>
      <c r="CX88" s="117">
        <f>VLOOKUP($CO88,  $DI$7:$DT$108, CX$5, FALSE)</f>
        <v>0</v>
      </c>
      <c r="CY88" s="140">
        <f>VLOOKUP($CO88,  Obsv_Time!$B$10:$M$111, CY$5, FALSE)</f>
        <v>0</v>
      </c>
      <c r="CZ88" s="117">
        <f>VLOOKUP($CO88,  $DI$7:$DT$108, CZ$5, FALSE)</f>
        <v>0</v>
      </c>
      <c r="DA88" s="140">
        <f>VLOOKUP($CO88,  Obsv_Time!$B$10:$M$111, DA$5, FALSE)</f>
        <v>0</v>
      </c>
      <c r="DB88" s="117">
        <f>VLOOKUP($CO88,  $DI$7:$DT$108, DB$5, FALSE)</f>
        <v>0</v>
      </c>
      <c r="DC88" s="140">
        <f>VLOOKUP($CO88,  Obsv_Time!$B$10:$M$111, DC$5, FALSE)</f>
        <v>0</v>
      </c>
      <c r="DD88" s="117">
        <f>VLOOKUP($CO88,  $DI$7:$DT$108, DD$5, FALSE)</f>
        <v>7.9969517584060497E-5</v>
      </c>
      <c r="DE88" s="140">
        <f>VLOOKUP($CO88,  Obsv_Time!$B$10:$M$111, DE$5, FALSE)</f>
        <v>0</v>
      </c>
      <c r="DF88" s="117">
        <f>VLOOKUP($CO88,  $DI$7:$DT$108, DF$5, FALSE)</f>
        <v>3.3743102639340473E-4</v>
      </c>
      <c r="DG88" s="140">
        <f>VLOOKUP($CO88,  Obsv_Time!$B$10:$M$111, DG$5, FALSE)</f>
        <v>7.5000000000000002E-6</v>
      </c>
      <c r="DI88" s="64">
        <f t="shared" si="24"/>
        <v>160</v>
      </c>
      <c r="DJ88" s="113">
        <f t="shared" si="21"/>
        <v>3.2747774901459013E-6</v>
      </c>
      <c r="DK88" s="113">
        <f t="shared" si="21"/>
        <v>0</v>
      </c>
      <c r="DL88" s="113">
        <f t="shared" si="21"/>
        <v>0</v>
      </c>
      <c r="DM88" s="113">
        <f t="shared" si="21"/>
        <v>0</v>
      </c>
      <c r="DN88" s="113">
        <f t="shared" si="21"/>
        <v>0</v>
      </c>
      <c r="DO88" s="113">
        <f>EC88/EC$4</f>
        <v>0</v>
      </c>
      <c r="DP88" s="113">
        <f>ED88/ED$4</f>
        <v>0</v>
      </c>
      <c r="DQ88" s="113">
        <f>EE88/EE$4</f>
        <v>7.9969517584060497E-5</v>
      </c>
      <c r="DR88" s="113">
        <f>EF88/EF$4</f>
        <v>3.3743102639340473E-4</v>
      </c>
      <c r="DS88" s="116">
        <f>EG88/EG$4</f>
        <v>0</v>
      </c>
      <c r="DT88" s="113">
        <f t="shared" si="19"/>
        <v>0</v>
      </c>
      <c r="DV88" s="62">
        <f>Obsv_Time!B91</f>
        <v>160</v>
      </c>
      <c r="DW88" s="57">
        <f t="shared" si="25"/>
        <v>161</v>
      </c>
      <c r="DX88" s="50">
        <f>SUMIFS(EP:EP,$EO:$EO,"&gt;="&amp;$DV88,$EO:$EO,"&lt;"&amp;$DV89)</f>
        <v>5.3</v>
      </c>
      <c r="DY88" s="50">
        <f>SUMIFS(EQ:EQ,$EO:$EO,"&gt;="&amp;$DV88,$EO:$EO,"&lt;"&amp;$DV89)</f>
        <v>0</v>
      </c>
      <c r="DZ88" s="50">
        <f>SUMIFS(ER:ER,$EO:$EO,"&gt;="&amp;$DV88,$EO:$EO,"&lt;"&amp;$DV89)</f>
        <v>0</v>
      </c>
      <c r="EA88" s="50">
        <f>SUMIFS(ES:ES,$EO:$EO,"&gt;="&amp;$DV88,$EO:$EO,"&lt;"&amp;$DV89)</f>
        <v>0</v>
      </c>
      <c r="EB88" s="50">
        <f>SUMIFS(ET:ET,$EO:$EO,"&gt;="&amp;$DV88,$EO:$EO,"&lt;"&amp;$DV89)</f>
        <v>0</v>
      </c>
      <c r="EC88" s="50">
        <f>SUMIFS(EU:EU,$EO:$EO,"&gt;="&amp;$DV88,$EO:$EO,"&lt;"&amp;$DV89)</f>
        <v>0</v>
      </c>
      <c r="ED88" s="50">
        <f>SUMIFS(EV:EV,$EO:$EO,"&gt;="&amp;$DV88,$EO:$EO,"&lt;"&amp;$DV89)</f>
        <v>0</v>
      </c>
      <c r="EE88" s="50">
        <f>SUMIFS(EX:EX,$EO:$EO,"&gt;="&amp;$DV88,$EO:$EO,"&lt;"&amp;$DV89)</f>
        <v>45.6</v>
      </c>
      <c r="EF88" s="50">
        <f>SUMIFS(EY:EY,$EO:$EO,"&gt;="&amp;$DV88,$EO:$EO,"&lt;"&amp;$DV89)</f>
        <v>70.61</v>
      </c>
      <c r="EG88" s="109">
        <f>DY88+DZ88</f>
        <v>0</v>
      </c>
      <c r="EH88" s="2">
        <f>EC88+ED88</f>
        <v>0</v>
      </c>
      <c r="EJ88" s="64">
        <f t="shared" si="26"/>
        <v>80</v>
      </c>
      <c r="EK88" s="57">
        <f t="shared" si="27"/>
        <v>80.5</v>
      </c>
      <c r="EL88" s="2">
        <f t="shared" si="22"/>
        <v>770.56000000000006</v>
      </c>
      <c r="EM88" s="2">
        <f t="shared" si="28"/>
        <v>659.93999999999994</v>
      </c>
      <c r="EO88" s="33">
        <v>80</v>
      </c>
      <c r="EP88" s="33">
        <v>1798.15</v>
      </c>
      <c r="EQ88" s="33">
        <v>30.33</v>
      </c>
      <c r="ER88" s="33">
        <v>740.23</v>
      </c>
      <c r="ES88" s="33">
        <v>0</v>
      </c>
      <c r="ET88" s="33">
        <v>0</v>
      </c>
      <c r="EU88" s="33">
        <v>412.4</v>
      </c>
      <c r="EV88" s="33">
        <v>247.54</v>
      </c>
      <c r="EW88" s="33">
        <v>62.37</v>
      </c>
      <c r="EX88" s="33">
        <v>1889.61</v>
      </c>
      <c r="EY88" s="33">
        <v>704.37</v>
      </c>
    </row>
    <row r="89" spans="93:155" x14ac:dyDescent="0.45">
      <c r="CO89" s="65">
        <f t="shared" si="23"/>
        <v>162</v>
      </c>
      <c r="CP89" s="117">
        <f>VLOOKUP($CO89,  $DI$7:$DT$108, CP$5, FALSE)</f>
        <v>2.6630737702884599E-6</v>
      </c>
      <c r="CQ89" s="140">
        <f>VLOOKUP($CO89,  Obsv_Time!$B$10:$M$111, CQ$5, FALSE)</f>
        <v>0</v>
      </c>
      <c r="CR89" s="117">
        <f>VLOOKUP($CO89,  $DI$7:$DT$108, CR$5, FALSE)</f>
        <v>0</v>
      </c>
      <c r="CS89" s="140">
        <f>VLOOKUP($CO89,  Obsv_Time!$B$10:$M$111, CS$5, FALSE)</f>
        <v>0</v>
      </c>
      <c r="CT89" s="117">
        <f>VLOOKUP($CO89,  $DI$7:$DT$108, CT$5, FALSE)</f>
        <v>0</v>
      </c>
      <c r="CU89" s="140">
        <f>VLOOKUP($CO89,  Obsv_Time!$B$10:$M$111, CU$5, FALSE)</f>
        <v>0</v>
      </c>
      <c r="CV89" s="117">
        <f>VLOOKUP($CO89,  $DI$7:$DT$108, CV$5, FALSE)</f>
        <v>0</v>
      </c>
      <c r="CW89" s="140">
        <f>VLOOKUP($CO89,  Obsv_Time!$B$10:$M$111, CW$5, FALSE)</f>
        <v>0</v>
      </c>
      <c r="CX89" s="117">
        <f>VLOOKUP($CO89,  $DI$7:$DT$108, CX$5, FALSE)</f>
        <v>0</v>
      </c>
      <c r="CY89" s="140">
        <f>VLOOKUP($CO89,  Obsv_Time!$B$10:$M$111, CY$5, FALSE)</f>
        <v>0</v>
      </c>
      <c r="CZ89" s="117">
        <f>VLOOKUP($CO89,  $DI$7:$DT$108, CZ$5, FALSE)</f>
        <v>0</v>
      </c>
      <c r="DA89" s="140">
        <f>VLOOKUP($CO89,  Obsv_Time!$B$10:$M$111, DA$5, FALSE)</f>
        <v>0</v>
      </c>
      <c r="DB89" s="117">
        <f>VLOOKUP($CO89,  $DI$7:$DT$108, DB$5, FALSE)</f>
        <v>0</v>
      </c>
      <c r="DC89" s="140">
        <f>VLOOKUP($CO89,  Obsv_Time!$B$10:$M$111, DC$5, FALSE)</f>
        <v>0</v>
      </c>
      <c r="DD89" s="117">
        <f>VLOOKUP($CO89,  $DI$7:$DT$108, DD$5, FALSE)</f>
        <v>6.1011831507663711E-5</v>
      </c>
      <c r="DE89" s="140">
        <f>VLOOKUP($CO89,  Obsv_Time!$B$10:$M$111, DE$5, FALSE)</f>
        <v>0</v>
      </c>
      <c r="DF89" s="117">
        <f>VLOOKUP($CO89,  $DI$7:$DT$108, DF$5, FALSE)</f>
        <v>3.0679892217046575E-4</v>
      </c>
      <c r="DG89" s="140">
        <f>VLOOKUP($CO89,  Obsv_Time!$B$10:$M$111, DG$5, FALSE)</f>
        <v>3.8E-6</v>
      </c>
      <c r="DI89" s="64">
        <f t="shared" si="24"/>
        <v>162</v>
      </c>
      <c r="DJ89" s="113">
        <f t="shared" ref="DJ89:DN105" si="29">DX89/DX$4</f>
        <v>2.6630737702884599E-6</v>
      </c>
      <c r="DK89" s="113">
        <f t="shared" si="29"/>
        <v>0</v>
      </c>
      <c r="DL89" s="113">
        <f t="shared" si="29"/>
        <v>0</v>
      </c>
      <c r="DM89" s="113">
        <f t="shared" si="29"/>
        <v>0</v>
      </c>
      <c r="DN89" s="113">
        <f t="shared" si="29"/>
        <v>0</v>
      </c>
      <c r="DO89" s="113">
        <f>EC89/EC$4</f>
        <v>0</v>
      </c>
      <c r="DP89" s="113">
        <f>ED89/ED$4</f>
        <v>0</v>
      </c>
      <c r="DQ89" s="113">
        <f>EE89/EE$4</f>
        <v>6.1011831507663711E-5</v>
      </c>
      <c r="DR89" s="113">
        <f>EF89/EF$4</f>
        <v>3.0679892217046575E-4</v>
      </c>
      <c r="DS89" s="116">
        <f>EG89/EG$4</f>
        <v>0</v>
      </c>
      <c r="DT89" s="113">
        <f t="shared" si="19"/>
        <v>0</v>
      </c>
      <c r="DV89" s="62">
        <f>Obsv_Time!B92</f>
        <v>162</v>
      </c>
      <c r="DW89" s="57">
        <f t="shared" si="25"/>
        <v>163</v>
      </c>
      <c r="DX89" s="50">
        <f>SUMIFS(EP:EP,$EO:$EO,"&gt;="&amp;$DV89,$EO:$EO,"&lt;"&amp;$DV90)</f>
        <v>4.3100000000000005</v>
      </c>
      <c r="DY89" s="50">
        <f>SUMIFS(EQ:EQ,$EO:$EO,"&gt;="&amp;$DV89,$EO:$EO,"&lt;"&amp;$DV90)</f>
        <v>0</v>
      </c>
      <c r="DZ89" s="50">
        <f>SUMIFS(ER:ER,$EO:$EO,"&gt;="&amp;$DV89,$EO:$EO,"&lt;"&amp;$DV90)</f>
        <v>0</v>
      </c>
      <c r="EA89" s="50">
        <f>SUMIFS(ES:ES,$EO:$EO,"&gt;="&amp;$DV89,$EO:$EO,"&lt;"&amp;$DV90)</f>
        <v>0</v>
      </c>
      <c r="EB89" s="50">
        <f>SUMIFS(ET:ET,$EO:$EO,"&gt;="&amp;$DV89,$EO:$EO,"&lt;"&amp;$DV90)</f>
        <v>0</v>
      </c>
      <c r="EC89" s="50">
        <f>SUMIFS(EU:EU,$EO:$EO,"&gt;="&amp;$DV89,$EO:$EO,"&lt;"&amp;$DV90)</f>
        <v>0</v>
      </c>
      <c r="ED89" s="50">
        <f>SUMIFS(EV:EV,$EO:$EO,"&gt;="&amp;$DV89,$EO:$EO,"&lt;"&amp;$DV90)</f>
        <v>0</v>
      </c>
      <c r="EE89" s="50">
        <f>SUMIFS(EX:EX,$EO:$EO,"&gt;="&amp;$DV89,$EO:$EO,"&lt;"&amp;$DV90)</f>
        <v>34.790000000000006</v>
      </c>
      <c r="EF89" s="50">
        <f>SUMIFS(EY:EY,$EO:$EO,"&gt;="&amp;$DV89,$EO:$EO,"&lt;"&amp;$DV90)</f>
        <v>64.2</v>
      </c>
      <c r="EG89" s="109">
        <f>DY89+DZ89</f>
        <v>0</v>
      </c>
      <c r="EH89" s="2">
        <f>EC89+ED89</f>
        <v>0</v>
      </c>
      <c r="EJ89" s="64">
        <f t="shared" si="26"/>
        <v>81</v>
      </c>
      <c r="EK89" s="57">
        <f t="shared" si="27"/>
        <v>81.5</v>
      </c>
      <c r="EL89" s="2">
        <f t="shared" si="22"/>
        <v>791.75</v>
      </c>
      <c r="EM89" s="2">
        <f t="shared" si="28"/>
        <v>624.49</v>
      </c>
      <c r="EO89" s="33">
        <v>81</v>
      </c>
      <c r="EP89" s="33">
        <v>1719.4</v>
      </c>
      <c r="EQ89" s="33">
        <v>28.51</v>
      </c>
      <c r="ER89" s="33">
        <v>763.24</v>
      </c>
      <c r="ES89" s="33">
        <v>0</v>
      </c>
      <c r="ET89" s="33">
        <v>0</v>
      </c>
      <c r="EU89" s="33">
        <v>388.98</v>
      </c>
      <c r="EV89" s="33">
        <v>235.51</v>
      </c>
      <c r="EW89" s="33">
        <v>49.6</v>
      </c>
      <c r="EX89" s="33">
        <v>1855.73</v>
      </c>
      <c r="EY89" s="33">
        <v>706.1</v>
      </c>
    </row>
    <row r="90" spans="93:155" x14ac:dyDescent="0.45">
      <c r="CO90" s="65">
        <f t="shared" si="23"/>
        <v>164</v>
      </c>
      <c r="CP90" s="117">
        <f>VLOOKUP($CO90,  $DI$7:$DT$108, CP$5, FALSE)</f>
        <v>2.5951066903042994E-6</v>
      </c>
      <c r="CQ90" s="140">
        <f>VLOOKUP($CO90,  Obsv_Time!$B$10:$M$111, CQ$5, FALSE)</f>
        <v>0</v>
      </c>
      <c r="CR90" s="117">
        <f>VLOOKUP($CO90,  $DI$7:$DT$108, CR$5, FALSE)</f>
        <v>0</v>
      </c>
      <c r="CS90" s="140">
        <f>VLOOKUP($CO90,  Obsv_Time!$B$10:$M$111, CS$5, FALSE)</f>
        <v>0</v>
      </c>
      <c r="CT90" s="117">
        <f>VLOOKUP($CO90,  $DI$7:$DT$108, CT$5, FALSE)</f>
        <v>0</v>
      </c>
      <c r="CU90" s="140">
        <f>VLOOKUP($CO90,  Obsv_Time!$B$10:$M$111, CU$5, FALSE)</f>
        <v>0</v>
      </c>
      <c r="CV90" s="117">
        <f>VLOOKUP($CO90,  $DI$7:$DT$108, CV$5, FALSE)</f>
        <v>0</v>
      </c>
      <c r="CW90" s="140">
        <f>VLOOKUP($CO90,  Obsv_Time!$B$10:$M$111, CW$5, FALSE)</f>
        <v>0</v>
      </c>
      <c r="CX90" s="117">
        <f>VLOOKUP($CO90,  $DI$7:$DT$108, CX$5, FALSE)</f>
        <v>0</v>
      </c>
      <c r="CY90" s="140">
        <f>VLOOKUP($CO90,  Obsv_Time!$B$10:$M$111, CY$5, FALSE)</f>
        <v>0</v>
      </c>
      <c r="CZ90" s="117">
        <f>VLOOKUP($CO90,  $DI$7:$DT$108, CZ$5, FALSE)</f>
        <v>0</v>
      </c>
      <c r="DA90" s="140">
        <f>VLOOKUP($CO90,  Obsv_Time!$B$10:$M$111, DA$5, FALSE)</f>
        <v>0</v>
      </c>
      <c r="DB90" s="117">
        <f>VLOOKUP($CO90,  $DI$7:$DT$108, DB$5, FALSE)</f>
        <v>0</v>
      </c>
      <c r="DC90" s="140">
        <f>VLOOKUP($CO90,  Obsv_Time!$B$10:$M$111, DC$5, FALSE)</f>
        <v>0</v>
      </c>
      <c r="DD90" s="117">
        <f>VLOOKUP($CO90,  $DI$7:$DT$108, DD$5, FALSE)</f>
        <v>4.2860855477071025E-5</v>
      </c>
      <c r="DE90" s="140">
        <f>VLOOKUP($CO90,  Obsv_Time!$B$10:$M$111, DE$5, FALSE)</f>
        <v>0</v>
      </c>
      <c r="DF90" s="117">
        <f>VLOOKUP($CO90,  $DI$7:$DT$108, DF$5, FALSE)</f>
        <v>2.7444645015965491E-4</v>
      </c>
      <c r="DG90" s="140">
        <f>VLOOKUP($CO90,  Obsv_Time!$B$10:$M$111, DG$5, FALSE)</f>
        <v>0</v>
      </c>
      <c r="DI90" s="64">
        <f t="shared" si="24"/>
        <v>164</v>
      </c>
      <c r="DJ90" s="113">
        <f t="shared" si="29"/>
        <v>2.5951066903042994E-6</v>
      </c>
      <c r="DK90" s="113">
        <f t="shared" si="29"/>
        <v>0</v>
      </c>
      <c r="DL90" s="113">
        <f t="shared" si="29"/>
        <v>0</v>
      </c>
      <c r="DM90" s="113">
        <f t="shared" si="29"/>
        <v>0</v>
      </c>
      <c r="DN90" s="113">
        <f t="shared" si="29"/>
        <v>0</v>
      </c>
      <c r="DO90" s="113">
        <f>EC90/EC$4</f>
        <v>0</v>
      </c>
      <c r="DP90" s="113">
        <f>ED90/ED$4</f>
        <v>0</v>
      </c>
      <c r="DQ90" s="113">
        <f>EE90/EE$4</f>
        <v>4.2860855477071025E-5</v>
      </c>
      <c r="DR90" s="113">
        <f>EF90/EF$4</f>
        <v>2.7444645015965491E-4</v>
      </c>
      <c r="DS90" s="116">
        <f>EG90/EG$4</f>
        <v>0</v>
      </c>
      <c r="DT90" s="113">
        <f t="shared" si="19"/>
        <v>0</v>
      </c>
      <c r="DV90" s="62">
        <f>Obsv_Time!B93</f>
        <v>164</v>
      </c>
      <c r="DW90" s="57">
        <f t="shared" si="25"/>
        <v>165</v>
      </c>
      <c r="DX90" s="50">
        <f>SUMIFS(EP:EP,$EO:$EO,"&gt;="&amp;$DV90,$EO:$EO,"&lt;"&amp;$DV91)</f>
        <v>4.2</v>
      </c>
      <c r="DY90" s="50">
        <f>SUMIFS(EQ:EQ,$EO:$EO,"&gt;="&amp;$DV90,$EO:$EO,"&lt;"&amp;$DV91)</f>
        <v>0</v>
      </c>
      <c r="DZ90" s="50">
        <f>SUMIFS(ER:ER,$EO:$EO,"&gt;="&amp;$DV90,$EO:$EO,"&lt;"&amp;$DV91)</f>
        <v>0</v>
      </c>
      <c r="EA90" s="50">
        <f>SUMIFS(ES:ES,$EO:$EO,"&gt;="&amp;$DV90,$EO:$EO,"&lt;"&amp;$DV91)</f>
        <v>0</v>
      </c>
      <c r="EB90" s="50">
        <f>SUMIFS(ET:ET,$EO:$EO,"&gt;="&amp;$DV90,$EO:$EO,"&lt;"&amp;$DV91)</f>
        <v>0</v>
      </c>
      <c r="EC90" s="50">
        <f>SUMIFS(EU:EU,$EO:$EO,"&gt;="&amp;$DV90,$EO:$EO,"&lt;"&amp;$DV91)</f>
        <v>0</v>
      </c>
      <c r="ED90" s="50">
        <f>SUMIFS(EV:EV,$EO:$EO,"&gt;="&amp;$DV90,$EO:$EO,"&lt;"&amp;$DV91)</f>
        <v>0</v>
      </c>
      <c r="EE90" s="50">
        <f>SUMIFS(EX:EX,$EO:$EO,"&gt;="&amp;$DV90,$EO:$EO,"&lt;"&amp;$DV91)</f>
        <v>24.44</v>
      </c>
      <c r="EF90" s="50">
        <f>SUMIFS(EY:EY,$EO:$EO,"&gt;="&amp;$DV90,$EO:$EO,"&lt;"&amp;$DV91)</f>
        <v>57.43</v>
      </c>
      <c r="EG90" s="109">
        <f>DY90+DZ90</f>
        <v>0</v>
      </c>
      <c r="EH90" s="2">
        <f>EC90+ED90</f>
        <v>0</v>
      </c>
      <c r="EJ90" s="64">
        <f t="shared" si="26"/>
        <v>82</v>
      </c>
      <c r="EK90" s="57">
        <f t="shared" si="27"/>
        <v>82.5</v>
      </c>
      <c r="EL90" s="2">
        <f t="shared" si="22"/>
        <v>767.73</v>
      </c>
      <c r="EM90" s="2">
        <f t="shared" si="28"/>
        <v>570.15</v>
      </c>
      <c r="EO90" s="33">
        <v>82</v>
      </c>
      <c r="EP90" s="33">
        <v>1815.41</v>
      </c>
      <c r="EQ90" s="33">
        <v>24.99</v>
      </c>
      <c r="ER90" s="33">
        <v>742.74</v>
      </c>
      <c r="ES90" s="33">
        <v>0</v>
      </c>
      <c r="ET90" s="33">
        <v>0</v>
      </c>
      <c r="EU90" s="33">
        <v>374.13</v>
      </c>
      <c r="EV90" s="33">
        <v>196.02</v>
      </c>
      <c r="EW90" s="33">
        <v>39.090000000000003</v>
      </c>
      <c r="EX90" s="33">
        <v>1870.18</v>
      </c>
      <c r="EY90" s="33">
        <v>707.57</v>
      </c>
    </row>
    <row r="91" spans="93:155" x14ac:dyDescent="0.45">
      <c r="CO91" s="65">
        <f t="shared" si="23"/>
        <v>166</v>
      </c>
      <c r="CP91" s="117">
        <f>VLOOKUP($CO91,  $DI$7:$DT$108, CP$5, FALSE)</f>
        <v>2.1996618613055484E-6</v>
      </c>
      <c r="CQ91" s="140">
        <f>VLOOKUP($CO91,  Obsv_Time!$B$10:$M$111, CQ$5, FALSE)</f>
        <v>0</v>
      </c>
      <c r="CR91" s="117">
        <f>VLOOKUP($CO91,  $DI$7:$DT$108, CR$5, FALSE)</f>
        <v>0</v>
      </c>
      <c r="CS91" s="140">
        <f>VLOOKUP($CO91,  Obsv_Time!$B$10:$M$111, CS$5, FALSE)</f>
        <v>0</v>
      </c>
      <c r="CT91" s="117">
        <f>VLOOKUP($CO91,  $DI$7:$DT$108, CT$5, FALSE)</f>
        <v>0</v>
      </c>
      <c r="CU91" s="140">
        <f>VLOOKUP($CO91,  Obsv_Time!$B$10:$M$111, CU$5, FALSE)</f>
        <v>0</v>
      </c>
      <c r="CV91" s="117">
        <f>VLOOKUP($CO91,  $DI$7:$DT$108, CV$5, FALSE)</f>
        <v>0</v>
      </c>
      <c r="CW91" s="140">
        <f>VLOOKUP($CO91,  Obsv_Time!$B$10:$M$111, CW$5, FALSE)</f>
        <v>0</v>
      </c>
      <c r="CX91" s="117">
        <f>VLOOKUP($CO91,  $DI$7:$DT$108, CX$5, FALSE)</f>
        <v>0</v>
      </c>
      <c r="CY91" s="140">
        <f>VLOOKUP($CO91,  Obsv_Time!$B$10:$M$111, CY$5, FALSE)</f>
        <v>0</v>
      </c>
      <c r="CZ91" s="117">
        <f>VLOOKUP($CO91,  $DI$7:$DT$108, CZ$5, FALSE)</f>
        <v>0</v>
      </c>
      <c r="DA91" s="140">
        <f>VLOOKUP($CO91,  Obsv_Time!$B$10:$M$111, DA$5, FALSE)</f>
        <v>0</v>
      </c>
      <c r="DB91" s="117">
        <f>VLOOKUP($CO91,  $DI$7:$DT$108, DB$5, FALSE)</f>
        <v>0</v>
      </c>
      <c r="DC91" s="140">
        <f>VLOOKUP($CO91,  Obsv_Time!$B$10:$M$111, DC$5, FALSE)</f>
        <v>0</v>
      </c>
      <c r="DD91" s="117">
        <f>VLOOKUP($CO91,  $DI$7:$DT$108, DD$5, FALSE)</f>
        <v>3.0760204790009234E-5</v>
      </c>
      <c r="DE91" s="140">
        <f>VLOOKUP($CO91,  Obsv_Time!$B$10:$M$111, DE$5, FALSE)</f>
        <v>0</v>
      </c>
      <c r="DF91" s="117">
        <f>VLOOKUP($CO91,  $DI$7:$DT$108, DF$5, FALSE)</f>
        <v>2.2326550847046975E-4</v>
      </c>
      <c r="DG91" s="140">
        <f>VLOOKUP($CO91,  Obsv_Time!$B$10:$M$111, DG$5, FALSE)</f>
        <v>0</v>
      </c>
      <c r="DI91" s="64">
        <f t="shared" si="24"/>
        <v>166</v>
      </c>
      <c r="DJ91" s="113">
        <f t="shared" si="29"/>
        <v>2.1996618613055484E-6</v>
      </c>
      <c r="DK91" s="113">
        <f t="shared" si="29"/>
        <v>0</v>
      </c>
      <c r="DL91" s="113">
        <f t="shared" si="29"/>
        <v>0</v>
      </c>
      <c r="DM91" s="113">
        <f t="shared" si="29"/>
        <v>0</v>
      </c>
      <c r="DN91" s="113">
        <f t="shared" si="29"/>
        <v>0</v>
      </c>
      <c r="DO91" s="113">
        <f>EC91/EC$4</f>
        <v>0</v>
      </c>
      <c r="DP91" s="113">
        <f>ED91/ED$4</f>
        <v>0</v>
      </c>
      <c r="DQ91" s="113">
        <f>EE91/EE$4</f>
        <v>3.0760204790009234E-5</v>
      </c>
      <c r="DR91" s="113">
        <f>EF91/EF$4</f>
        <v>2.2326550847046975E-4</v>
      </c>
      <c r="DS91" s="116">
        <f>EG91/EG$4</f>
        <v>0</v>
      </c>
      <c r="DT91" s="113">
        <f t="shared" si="19"/>
        <v>0</v>
      </c>
      <c r="DV91" s="62">
        <f>Obsv_Time!B94</f>
        <v>166</v>
      </c>
      <c r="DW91" s="57">
        <f t="shared" si="25"/>
        <v>167</v>
      </c>
      <c r="DX91" s="50">
        <f>SUMIFS(EP:EP,$EO:$EO,"&gt;="&amp;$DV91,$EO:$EO,"&lt;"&amp;$DV92)</f>
        <v>3.5599999999999996</v>
      </c>
      <c r="DY91" s="50">
        <f>SUMIFS(EQ:EQ,$EO:$EO,"&gt;="&amp;$DV91,$EO:$EO,"&lt;"&amp;$DV92)</f>
        <v>0</v>
      </c>
      <c r="DZ91" s="50">
        <f>SUMIFS(ER:ER,$EO:$EO,"&gt;="&amp;$DV91,$EO:$EO,"&lt;"&amp;$DV92)</f>
        <v>0</v>
      </c>
      <c r="EA91" s="50">
        <f>SUMIFS(ES:ES,$EO:$EO,"&gt;="&amp;$DV91,$EO:$EO,"&lt;"&amp;$DV92)</f>
        <v>0</v>
      </c>
      <c r="EB91" s="50">
        <f>SUMIFS(ET:ET,$EO:$EO,"&gt;="&amp;$DV91,$EO:$EO,"&lt;"&amp;$DV92)</f>
        <v>0</v>
      </c>
      <c r="EC91" s="50">
        <f>SUMIFS(EU:EU,$EO:$EO,"&gt;="&amp;$DV91,$EO:$EO,"&lt;"&amp;$DV92)</f>
        <v>0</v>
      </c>
      <c r="ED91" s="50">
        <f>SUMIFS(EV:EV,$EO:$EO,"&gt;="&amp;$DV91,$EO:$EO,"&lt;"&amp;$DV92)</f>
        <v>0</v>
      </c>
      <c r="EE91" s="50">
        <f>SUMIFS(EX:EX,$EO:$EO,"&gt;="&amp;$DV91,$EO:$EO,"&lt;"&amp;$DV92)</f>
        <v>17.54</v>
      </c>
      <c r="EF91" s="50">
        <f>SUMIFS(EY:EY,$EO:$EO,"&gt;="&amp;$DV91,$EO:$EO,"&lt;"&amp;$DV92)</f>
        <v>46.72</v>
      </c>
      <c r="EG91" s="109">
        <f>DY91+DZ91</f>
        <v>0</v>
      </c>
      <c r="EH91" s="2">
        <f>EC91+ED91</f>
        <v>0</v>
      </c>
      <c r="EJ91" s="64">
        <f t="shared" si="26"/>
        <v>83</v>
      </c>
      <c r="EK91" s="57">
        <f t="shared" si="27"/>
        <v>83.5</v>
      </c>
      <c r="EL91" s="2">
        <f t="shared" si="22"/>
        <v>688.7</v>
      </c>
      <c r="EM91" s="2">
        <f t="shared" si="28"/>
        <v>534.98</v>
      </c>
      <c r="EO91" s="33">
        <v>83</v>
      </c>
      <c r="EP91" s="33">
        <v>1868.89</v>
      </c>
      <c r="EQ91" s="33">
        <v>17.829999999999998</v>
      </c>
      <c r="ER91" s="33">
        <v>670.87</v>
      </c>
      <c r="ES91" s="33">
        <v>0</v>
      </c>
      <c r="ET91" s="33">
        <v>0</v>
      </c>
      <c r="EU91" s="33">
        <v>356.3</v>
      </c>
      <c r="EV91" s="33">
        <v>178.68</v>
      </c>
      <c r="EW91" s="33">
        <v>33.64</v>
      </c>
      <c r="EX91" s="33">
        <v>1897.68</v>
      </c>
      <c r="EY91" s="33">
        <v>754.08</v>
      </c>
    </row>
    <row r="92" spans="93:155" x14ac:dyDescent="0.45">
      <c r="CO92" s="65">
        <f t="shared" si="23"/>
        <v>168</v>
      </c>
      <c r="CP92" s="117">
        <f>VLOOKUP($CO92,  $DI$7:$DT$108, CP$5, FALSE)</f>
        <v>2.1996618613055488E-6</v>
      </c>
      <c r="CQ92" s="140">
        <f>VLOOKUP($CO92,  Obsv_Time!$B$10:$M$111, CQ$5, FALSE)</f>
        <v>0</v>
      </c>
      <c r="CR92" s="117">
        <f>VLOOKUP($CO92,  $DI$7:$DT$108, CR$5, FALSE)</f>
        <v>0</v>
      </c>
      <c r="CS92" s="140">
        <f>VLOOKUP($CO92,  Obsv_Time!$B$10:$M$111, CS$5, FALSE)</f>
        <v>0</v>
      </c>
      <c r="CT92" s="117">
        <f>VLOOKUP($CO92,  $DI$7:$DT$108, CT$5, FALSE)</f>
        <v>0</v>
      </c>
      <c r="CU92" s="140">
        <f>VLOOKUP($CO92,  Obsv_Time!$B$10:$M$111, CU$5, FALSE)</f>
        <v>0</v>
      </c>
      <c r="CV92" s="117">
        <f>VLOOKUP($CO92,  $DI$7:$DT$108, CV$5, FALSE)</f>
        <v>0</v>
      </c>
      <c r="CW92" s="140">
        <f>VLOOKUP($CO92,  Obsv_Time!$B$10:$M$111, CW$5, FALSE)</f>
        <v>0</v>
      </c>
      <c r="CX92" s="117">
        <f>VLOOKUP($CO92,  $DI$7:$DT$108, CX$5, FALSE)</f>
        <v>0</v>
      </c>
      <c r="CY92" s="140">
        <f>VLOOKUP($CO92,  Obsv_Time!$B$10:$M$111, CY$5, FALSE)</f>
        <v>0</v>
      </c>
      <c r="CZ92" s="117">
        <f>VLOOKUP($CO92,  $DI$7:$DT$108, CZ$5, FALSE)</f>
        <v>0</v>
      </c>
      <c r="DA92" s="140">
        <f>VLOOKUP($CO92,  Obsv_Time!$B$10:$M$111, DA$5, FALSE)</f>
        <v>0</v>
      </c>
      <c r="DB92" s="117">
        <f>VLOOKUP($CO92,  $DI$7:$DT$108, DB$5, FALSE)</f>
        <v>0</v>
      </c>
      <c r="DC92" s="140">
        <f>VLOOKUP($CO92,  Obsv_Time!$B$10:$M$111, DC$5, FALSE)</f>
        <v>0</v>
      </c>
      <c r="DD92" s="117">
        <f>VLOOKUP($CO92,  $DI$7:$DT$108, DD$5, FALSE)</f>
        <v>1.9255818049846146E-5</v>
      </c>
      <c r="DE92" s="140">
        <f>VLOOKUP($CO92,  Obsv_Time!$B$10:$M$111, DE$5, FALSE)</f>
        <v>0</v>
      </c>
      <c r="DF92" s="117">
        <f>VLOOKUP($CO92,  $DI$7:$DT$108, DF$5, FALSE)</f>
        <v>1.4465425816355133E-4</v>
      </c>
      <c r="DG92" s="140">
        <f>VLOOKUP($CO92,  Obsv_Time!$B$10:$M$111, DG$5, FALSE)</f>
        <v>0</v>
      </c>
      <c r="DI92" s="64">
        <f t="shared" si="24"/>
        <v>168</v>
      </c>
      <c r="DJ92" s="113">
        <f t="shared" si="29"/>
        <v>2.1996618613055488E-6</v>
      </c>
      <c r="DK92" s="113">
        <f t="shared" si="29"/>
        <v>0</v>
      </c>
      <c r="DL92" s="113">
        <f t="shared" si="29"/>
        <v>0</v>
      </c>
      <c r="DM92" s="113">
        <f t="shared" si="29"/>
        <v>0</v>
      </c>
      <c r="DN92" s="113">
        <f t="shared" si="29"/>
        <v>0</v>
      </c>
      <c r="DO92" s="113">
        <f>EC92/EC$4</f>
        <v>0</v>
      </c>
      <c r="DP92" s="113">
        <f>ED92/ED$4</f>
        <v>0</v>
      </c>
      <c r="DQ92" s="113">
        <f>EE92/EE$4</f>
        <v>1.9255818049846146E-5</v>
      </c>
      <c r="DR92" s="113">
        <f>EF92/EF$4</f>
        <v>1.4465425816355133E-4</v>
      </c>
      <c r="DS92" s="116">
        <f>EG92/EG$4</f>
        <v>0</v>
      </c>
      <c r="DT92" s="113">
        <f t="shared" si="19"/>
        <v>0</v>
      </c>
      <c r="DV92" s="62">
        <f>Obsv_Time!B95</f>
        <v>168</v>
      </c>
      <c r="DW92" s="57">
        <f t="shared" si="25"/>
        <v>169</v>
      </c>
      <c r="DX92" s="50">
        <f>SUMIFS(EP:EP,$EO:$EO,"&gt;="&amp;$DV92,$EO:$EO,"&lt;"&amp;$DV93)</f>
        <v>3.56</v>
      </c>
      <c r="DY92" s="50">
        <f>SUMIFS(EQ:EQ,$EO:$EO,"&gt;="&amp;$DV92,$EO:$EO,"&lt;"&amp;$DV93)</f>
        <v>0</v>
      </c>
      <c r="DZ92" s="50">
        <f>SUMIFS(ER:ER,$EO:$EO,"&gt;="&amp;$DV92,$EO:$EO,"&lt;"&amp;$DV93)</f>
        <v>0</v>
      </c>
      <c r="EA92" s="50">
        <f>SUMIFS(ES:ES,$EO:$EO,"&gt;="&amp;$DV92,$EO:$EO,"&lt;"&amp;$DV93)</f>
        <v>0</v>
      </c>
      <c r="EB92" s="50">
        <f>SUMIFS(ET:ET,$EO:$EO,"&gt;="&amp;$DV92,$EO:$EO,"&lt;"&amp;$DV93)</f>
        <v>0</v>
      </c>
      <c r="EC92" s="50">
        <f>SUMIFS(EU:EU,$EO:$EO,"&gt;="&amp;$DV92,$EO:$EO,"&lt;"&amp;$DV93)</f>
        <v>0</v>
      </c>
      <c r="ED92" s="50">
        <f>SUMIFS(EV:EV,$EO:$EO,"&gt;="&amp;$DV92,$EO:$EO,"&lt;"&amp;$DV93)</f>
        <v>0</v>
      </c>
      <c r="EE92" s="50">
        <f>SUMIFS(EX:EX,$EO:$EO,"&gt;="&amp;$DV92,$EO:$EO,"&lt;"&amp;$DV93)</f>
        <v>10.98</v>
      </c>
      <c r="EF92" s="50">
        <f>SUMIFS(EY:EY,$EO:$EO,"&gt;="&amp;$DV92,$EO:$EO,"&lt;"&amp;$DV93)</f>
        <v>30.269999999999996</v>
      </c>
      <c r="EG92" s="109">
        <f>DY92+DZ92</f>
        <v>0</v>
      </c>
      <c r="EH92" s="2">
        <f>EC92+ED92</f>
        <v>0</v>
      </c>
      <c r="EJ92" s="64">
        <f t="shared" si="26"/>
        <v>84</v>
      </c>
      <c r="EK92" s="57">
        <f t="shared" si="27"/>
        <v>84.5</v>
      </c>
      <c r="EL92" s="2">
        <f t="shared" si="22"/>
        <v>653.49</v>
      </c>
      <c r="EM92" s="2">
        <f t="shared" si="28"/>
        <v>504.36</v>
      </c>
      <c r="EO92" s="33">
        <v>84</v>
      </c>
      <c r="EP92" s="33">
        <v>1694.53</v>
      </c>
      <c r="EQ92" s="33">
        <v>15.61</v>
      </c>
      <c r="ER92" s="33">
        <v>637.88</v>
      </c>
      <c r="ES92" s="33">
        <v>0</v>
      </c>
      <c r="ET92" s="33">
        <v>0</v>
      </c>
      <c r="EU92" s="33">
        <v>348.71</v>
      </c>
      <c r="EV92" s="33">
        <v>155.65</v>
      </c>
      <c r="EW92" s="33">
        <v>28.14</v>
      </c>
      <c r="EX92" s="33">
        <v>1794</v>
      </c>
      <c r="EY92" s="33">
        <v>736.76</v>
      </c>
    </row>
    <row r="93" spans="93:155" x14ac:dyDescent="0.45">
      <c r="CO93" s="65">
        <f t="shared" si="23"/>
        <v>170</v>
      </c>
      <c r="CP93" s="117">
        <f>VLOOKUP($CO93,  $DI$7:$DT$108, CP$5, FALSE)</f>
        <v>1.3099109960583606E-6</v>
      </c>
      <c r="CQ93" s="140">
        <f>VLOOKUP($CO93,  Obsv_Time!$B$10:$M$111, CQ$5, FALSE)</f>
        <v>0</v>
      </c>
      <c r="CR93" s="117">
        <f>VLOOKUP($CO93,  $DI$7:$DT$108, CR$5, FALSE)</f>
        <v>0</v>
      </c>
      <c r="CS93" s="140">
        <f>VLOOKUP($CO93,  Obsv_Time!$B$10:$M$111, CS$5, FALSE)</f>
        <v>0</v>
      </c>
      <c r="CT93" s="117">
        <f>VLOOKUP($CO93,  $DI$7:$DT$108, CT$5, FALSE)</f>
        <v>0</v>
      </c>
      <c r="CU93" s="140">
        <f>VLOOKUP($CO93,  Obsv_Time!$B$10:$M$111, CU$5, FALSE)</f>
        <v>0</v>
      </c>
      <c r="CV93" s="117">
        <f>VLOOKUP($CO93,  $DI$7:$DT$108, CV$5, FALSE)</f>
        <v>0</v>
      </c>
      <c r="CW93" s="140">
        <f>VLOOKUP($CO93,  Obsv_Time!$B$10:$M$111, CW$5, FALSE)</f>
        <v>0</v>
      </c>
      <c r="CX93" s="117">
        <f>VLOOKUP($CO93,  $DI$7:$DT$108, CX$5, FALSE)</f>
        <v>0</v>
      </c>
      <c r="CY93" s="140">
        <f>VLOOKUP($CO93,  Obsv_Time!$B$10:$M$111, CY$5, FALSE)</f>
        <v>0</v>
      </c>
      <c r="CZ93" s="117">
        <f>VLOOKUP($CO93,  $DI$7:$DT$108, CZ$5, FALSE)</f>
        <v>0</v>
      </c>
      <c r="DA93" s="140">
        <f>VLOOKUP($CO93,  Obsv_Time!$B$10:$M$111, DA$5, FALSE)</f>
        <v>0</v>
      </c>
      <c r="DB93" s="117">
        <f>VLOOKUP($CO93,  $DI$7:$DT$108, DB$5, FALSE)</f>
        <v>0</v>
      </c>
      <c r="DC93" s="140">
        <f>VLOOKUP($CO93,  Obsv_Time!$B$10:$M$111, DC$5, FALSE)</f>
        <v>0</v>
      </c>
      <c r="DD93" s="117">
        <f>VLOOKUP($CO93,  $DI$7:$DT$108, DD$5, FALSE)</f>
        <v>1.0382007546000837E-5</v>
      </c>
      <c r="DE93" s="140">
        <f>VLOOKUP($CO93,  Obsv_Time!$B$10:$M$111, DE$5, FALSE)</f>
        <v>0</v>
      </c>
      <c r="DF93" s="117">
        <f>VLOOKUP($CO93,  $DI$7:$DT$108, DF$5, FALSE)</f>
        <v>1.3361523152470751E-4</v>
      </c>
      <c r="DG93" s="140">
        <f>VLOOKUP($CO93,  Obsv_Time!$B$10:$M$111, DG$5, FALSE)</f>
        <v>0</v>
      </c>
      <c r="DI93" s="64">
        <f t="shared" si="24"/>
        <v>170</v>
      </c>
      <c r="DJ93" s="113">
        <f t="shared" si="29"/>
        <v>1.3099109960583606E-6</v>
      </c>
      <c r="DK93" s="113">
        <f t="shared" si="29"/>
        <v>0</v>
      </c>
      <c r="DL93" s="113">
        <f t="shared" si="29"/>
        <v>0</v>
      </c>
      <c r="DM93" s="113">
        <f t="shared" si="29"/>
        <v>0</v>
      </c>
      <c r="DN93" s="113">
        <f t="shared" si="29"/>
        <v>0</v>
      </c>
      <c r="DO93" s="113">
        <f>EC93/EC$4</f>
        <v>0</v>
      </c>
      <c r="DP93" s="113">
        <f>ED93/ED$4</f>
        <v>0</v>
      </c>
      <c r="DQ93" s="113">
        <f>EE93/EE$4</f>
        <v>1.0382007546000837E-5</v>
      </c>
      <c r="DR93" s="113">
        <f>EF93/EF$4</f>
        <v>1.3361523152470751E-4</v>
      </c>
      <c r="DS93" s="116">
        <f>EG93/EG$4</f>
        <v>0</v>
      </c>
      <c r="DT93" s="113">
        <f t="shared" si="19"/>
        <v>0</v>
      </c>
      <c r="DV93" s="62">
        <f>Obsv_Time!B96</f>
        <v>170</v>
      </c>
      <c r="DW93" s="57">
        <f t="shared" si="25"/>
        <v>171</v>
      </c>
      <c r="DX93" s="50">
        <f>SUMIFS(EP:EP,$EO:$EO,"&gt;="&amp;$DV93,$EO:$EO,"&lt;"&amp;$DV94)</f>
        <v>2.12</v>
      </c>
      <c r="DY93" s="50">
        <f>SUMIFS(EQ:EQ,$EO:$EO,"&gt;="&amp;$DV93,$EO:$EO,"&lt;"&amp;$DV94)</f>
        <v>0</v>
      </c>
      <c r="DZ93" s="50">
        <f>SUMIFS(ER:ER,$EO:$EO,"&gt;="&amp;$DV93,$EO:$EO,"&lt;"&amp;$DV94)</f>
        <v>0</v>
      </c>
      <c r="EA93" s="50">
        <f>SUMIFS(ES:ES,$EO:$EO,"&gt;="&amp;$DV93,$EO:$EO,"&lt;"&amp;$DV94)</f>
        <v>0</v>
      </c>
      <c r="EB93" s="50">
        <f>SUMIFS(ET:ET,$EO:$EO,"&gt;="&amp;$DV93,$EO:$EO,"&lt;"&amp;$DV94)</f>
        <v>0</v>
      </c>
      <c r="EC93" s="50">
        <f>SUMIFS(EU:EU,$EO:$EO,"&gt;="&amp;$DV93,$EO:$EO,"&lt;"&amp;$DV94)</f>
        <v>0</v>
      </c>
      <c r="ED93" s="50">
        <f>SUMIFS(EV:EV,$EO:$EO,"&gt;="&amp;$DV93,$EO:$EO,"&lt;"&amp;$DV94)</f>
        <v>0</v>
      </c>
      <c r="EE93" s="50">
        <f>SUMIFS(EX:EX,$EO:$EO,"&gt;="&amp;$DV93,$EO:$EO,"&lt;"&amp;$DV94)</f>
        <v>5.92</v>
      </c>
      <c r="EF93" s="50">
        <f>SUMIFS(EY:EY,$EO:$EO,"&gt;="&amp;$DV93,$EO:$EO,"&lt;"&amp;$DV94)</f>
        <v>27.96</v>
      </c>
      <c r="EG93" s="109">
        <f>DY93+DZ93</f>
        <v>0</v>
      </c>
      <c r="EH93" s="2">
        <f>EC93+ED93</f>
        <v>0</v>
      </c>
      <c r="EJ93" s="64">
        <f t="shared" si="26"/>
        <v>85</v>
      </c>
      <c r="EK93" s="57">
        <f t="shared" si="27"/>
        <v>85.5</v>
      </c>
      <c r="EL93" s="2">
        <f t="shared" si="22"/>
        <v>571.36</v>
      </c>
      <c r="EM93" s="2">
        <f t="shared" si="28"/>
        <v>466.81</v>
      </c>
      <c r="EO93" s="33">
        <v>85</v>
      </c>
      <c r="EP93" s="33">
        <v>1684.02</v>
      </c>
      <c r="EQ93" s="33">
        <v>11.09</v>
      </c>
      <c r="ER93" s="33">
        <v>560.27</v>
      </c>
      <c r="ES93" s="33">
        <v>0</v>
      </c>
      <c r="ET93" s="33">
        <v>0</v>
      </c>
      <c r="EU93" s="33">
        <v>333.36</v>
      </c>
      <c r="EV93" s="33">
        <v>133.44999999999999</v>
      </c>
      <c r="EW93" s="33">
        <v>27.04</v>
      </c>
      <c r="EX93" s="33">
        <v>1781.8</v>
      </c>
      <c r="EY93" s="33">
        <v>722.35</v>
      </c>
    </row>
    <row r="94" spans="93:155" x14ac:dyDescent="0.45">
      <c r="CO94" s="65">
        <f t="shared" si="23"/>
        <v>172</v>
      </c>
      <c r="CP94" s="117">
        <f>VLOOKUP($CO94,  $DI$7:$DT$108, CP$5, FALSE)</f>
        <v>9.7625442159066489E-7</v>
      </c>
      <c r="CQ94" s="140">
        <f>VLOOKUP($CO94,  Obsv_Time!$B$10:$M$111, CQ$5, FALSE)</f>
        <v>0</v>
      </c>
      <c r="CR94" s="117">
        <f>VLOOKUP($CO94,  $DI$7:$DT$108, CR$5, FALSE)</f>
        <v>0</v>
      </c>
      <c r="CS94" s="140">
        <f>VLOOKUP($CO94,  Obsv_Time!$B$10:$M$111, CS$5, FALSE)</f>
        <v>0</v>
      </c>
      <c r="CT94" s="117">
        <f>VLOOKUP($CO94,  $DI$7:$DT$108, CT$5, FALSE)</f>
        <v>0</v>
      </c>
      <c r="CU94" s="140">
        <f>VLOOKUP($CO94,  Obsv_Time!$B$10:$M$111, CU$5, FALSE)</f>
        <v>0</v>
      </c>
      <c r="CV94" s="117">
        <f>VLOOKUP($CO94,  $DI$7:$DT$108, CV$5, FALSE)</f>
        <v>0</v>
      </c>
      <c r="CW94" s="140">
        <f>VLOOKUP($CO94,  Obsv_Time!$B$10:$M$111, CW$5, FALSE)</f>
        <v>0</v>
      </c>
      <c r="CX94" s="117">
        <f>VLOOKUP($CO94,  $DI$7:$DT$108, CX$5, FALSE)</f>
        <v>0</v>
      </c>
      <c r="CY94" s="140">
        <f>VLOOKUP($CO94,  Obsv_Time!$B$10:$M$111, CY$5, FALSE)</f>
        <v>0</v>
      </c>
      <c r="CZ94" s="117">
        <f>VLOOKUP($CO94,  $DI$7:$DT$108, CZ$5, FALSE)</f>
        <v>0</v>
      </c>
      <c r="DA94" s="140">
        <f>VLOOKUP($CO94,  Obsv_Time!$B$10:$M$111, DA$5, FALSE)</f>
        <v>0</v>
      </c>
      <c r="DB94" s="117">
        <f>VLOOKUP($CO94,  $DI$7:$DT$108, DB$5, FALSE)</f>
        <v>0</v>
      </c>
      <c r="DC94" s="140">
        <f>VLOOKUP($CO94,  Obsv_Time!$B$10:$M$111, DC$5, FALSE)</f>
        <v>0</v>
      </c>
      <c r="DD94" s="117">
        <f>VLOOKUP($CO94,  $DI$7:$DT$108, DD$5, FALSE)</f>
        <v>6.4361431915241666E-6</v>
      </c>
      <c r="DE94" s="140">
        <f>VLOOKUP($CO94,  Obsv_Time!$B$10:$M$111, DE$5, FALSE)</f>
        <v>0</v>
      </c>
      <c r="DF94" s="117">
        <f>VLOOKUP($CO94,  $DI$7:$DT$108, DF$5, FALSE)</f>
        <v>8.3437837711780865E-5</v>
      </c>
      <c r="DG94" s="140">
        <f>VLOOKUP($CO94,  Obsv_Time!$B$10:$M$111, DG$5, FALSE)</f>
        <v>0</v>
      </c>
      <c r="DI94" s="64">
        <f t="shared" si="24"/>
        <v>172</v>
      </c>
      <c r="DJ94" s="113">
        <f t="shared" si="29"/>
        <v>9.7625442159066489E-7</v>
      </c>
      <c r="DK94" s="113">
        <f t="shared" si="29"/>
        <v>0</v>
      </c>
      <c r="DL94" s="113">
        <f t="shared" si="29"/>
        <v>0</v>
      </c>
      <c r="DM94" s="113">
        <f t="shared" si="29"/>
        <v>0</v>
      </c>
      <c r="DN94" s="113">
        <f t="shared" si="29"/>
        <v>0</v>
      </c>
      <c r="DO94" s="113">
        <f>EC94/EC$4</f>
        <v>0</v>
      </c>
      <c r="DP94" s="113">
        <f>ED94/ED$4</f>
        <v>0</v>
      </c>
      <c r="DQ94" s="113">
        <f>EE94/EE$4</f>
        <v>6.4361431915241666E-6</v>
      </c>
      <c r="DR94" s="113">
        <f>EF94/EF$4</f>
        <v>8.3437837711780865E-5</v>
      </c>
      <c r="DS94" s="116">
        <f>EG94/EG$4</f>
        <v>0</v>
      </c>
      <c r="DT94" s="113">
        <f t="shared" si="19"/>
        <v>0</v>
      </c>
      <c r="DV94" s="62">
        <f>Obsv_Time!B97</f>
        <v>172</v>
      </c>
      <c r="DW94" s="57">
        <f t="shared" si="25"/>
        <v>173</v>
      </c>
      <c r="DX94" s="50">
        <f>SUMIFS(EP:EP,$EO:$EO,"&gt;="&amp;$DV94,$EO:$EO,"&lt;"&amp;$DV95)</f>
        <v>1.58</v>
      </c>
      <c r="DY94" s="50">
        <f>SUMIFS(EQ:EQ,$EO:$EO,"&gt;="&amp;$DV94,$EO:$EO,"&lt;"&amp;$DV95)</f>
        <v>0</v>
      </c>
      <c r="DZ94" s="50">
        <f>SUMIFS(ER:ER,$EO:$EO,"&gt;="&amp;$DV94,$EO:$EO,"&lt;"&amp;$DV95)</f>
        <v>0</v>
      </c>
      <c r="EA94" s="50">
        <f>SUMIFS(ES:ES,$EO:$EO,"&gt;="&amp;$DV94,$EO:$EO,"&lt;"&amp;$DV95)</f>
        <v>0</v>
      </c>
      <c r="EB94" s="50">
        <f>SUMIFS(ET:ET,$EO:$EO,"&gt;="&amp;$DV94,$EO:$EO,"&lt;"&amp;$DV95)</f>
        <v>0</v>
      </c>
      <c r="EC94" s="50">
        <f>SUMIFS(EU:EU,$EO:$EO,"&gt;="&amp;$DV94,$EO:$EO,"&lt;"&amp;$DV95)</f>
        <v>0</v>
      </c>
      <c r="ED94" s="50">
        <f>SUMIFS(EV:EV,$EO:$EO,"&gt;="&amp;$DV94,$EO:$EO,"&lt;"&amp;$DV95)</f>
        <v>0</v>
      </c>
      <c r="EE94" s="50">
        <f>SUMIFS(EX:EX,$EO:$EO,"&gt;="&amp;$DV94,$EO:$EO,"&lt;"&amp;$DV95)</f>
        <v>3.67</v>
      </c>
      <c r="EF94" s="50">
        <f>SUMIFS(EY:EY,$EO:$EO,"&gt;="&amp;$DV94,$EO:$EO,"&lt;"&amp;$DV95)</f>
        <v>17.46</v>
      </c>
      <c r="EG94" s="109">
        <f>DY94+DZ94</f>
        <v>0</v>
      </c>
      <c r="EH94" s="2">
        <f>EC94+ED94</f>
        <v>0</v>
      </c>
      <c r="EJ94" s="64">
        <f t="shared" si="26"/>
        <v>86</v>
      </c>
      <c r="EK94" s="57">
        <f t="shared" si="27"/>
        <v>86.5</v>
      </c>
      <c r="EL94" s="2">
        <f t="shared" si="22"/>
        <v>528.76</v>
      </c>
      <c r="EM94" s="2">
        <f t="shared" si="28"/>
        <v>432.5</v>
      </c>
      <c r="EO94" s="33">
        <v>86</v>
      </c>
      <c r="EP94" s="33">
        <v>1621.03</v>
      </c>
      <c r="EQ94" s="33">
        <v>8.01</v>
      </c>
      <c r="ER94" s="33">
        <v>520.75</v>
      </c>
      <c r="ES94" s="33">
        <v>0</v>
      </c>
      <c r="ET94" s="33">
        <v>0</v>
      </c>
      <c r="EU94" s="33">
        <v>310.74</v>
      </c>
      <c r="EV94" s="33">
        <v>121.76</v>
      </c>
      <c r="EW94" s="33">
        <v>21.27</v>
      </c>
      <c r="EX94" s="33">
        <v>1784.19</v>
      </c>
      <c r="EY94" s="33">
        <v>737.97</v>
      </c>
    </row>
    <row r="95" spans="93:155" x14ac:dyDescent="0.45">
      <c r="CO95" s="65">
        <f t="shared" si="23"/>
        <v>174</v>
      </c>
      <c r="CP95" s="117">
        <f>VLOOKUP($CO95,  $DI$7:$DT$108, CP$5, FALSE)</f>
        <v>5.4373663987328176E-7</v>
      </c>
      <c r="CQ95" s="140">
        <f>VLOOKUP($CO95,  Obsv_Time!$B$10:$M$111, CQ$5, FALSE)</f>
        <v>0</v>
      </c>
      <c r="CR95" s="117">
        <f>VLOOKUP($CO95,  $DI$7:$DT$108, CR$5, FALSE)</f>
        <v>0</v>
      </c>
      <c r="CS95" s="140">
        <f>VLOOKUP($CO95,  Obsv_Time!$B$10:$M$111, CS$5, FALSE)</f>
        <v>0</v>
      </c>
      <c r="CT95" s="117">
        <f>VLOOKUP($CO95,  $DI$7:$DT$108, CT$5, FALSE)</f>
        <v>0</v>
      </c>
      <c r="CU95" s="140">
        <f>VLOOKUP($CO95,  Obsv_Time!$B$10:$M$111, CU$5, FALSE)</f>
        <v>0</v>
      </c>
      <c r="CV95" s="117">
        <f>VLOOKUP($CO95,  $DI$7:$DT$108, CV$5, FALSE)</f>
        <v>0</v>
      </c>
      <c r="CW95" s="140">
        <f>VLOOKUP($CO95,  Obsv_Time!$B$10:$M$111, CW$5, FALSE)</f>
        <v>0</v>
      </c>
      <c r="CX95" s="117">
        <f>VLOOKUP($CO95,  $DI$7:$DT$108, CX$5, FALSE)</f>
        <v>0</v>
      </c>
      <c r="CY95" s="140">
        <f>VLOOKUP($CO95,  Obsv_Time!$B$10:$M$111, CY$5, FALSE)</f>
        <v>0</v>
      </c>
      <c r="CZ95" s="117">
        <f>VLOOKUP($CO95,  $DI$7:$DT$108, CZ$5, FALSE)</f>
        <v>0</v>
      </c>
      <c r="DA95" s="140">
        <f>VLOOKUP($CO95,  Obsv_Time!$B$10:$M$111, DA$5, FALSE)</f>
        <v>0</v>
      </c>
      <c r="DB95" s="117">
        <f>VLOOKUP($CO95,  $DI$7:$DT$108, DB$5, FALSE)</f>
        <v>0</v>
      </c>
      <c r="DC95" s="140">
        <f>VLOOKUP($CO95,  Obsv_Time!$B$10:$M$111, DC$5, FALSE)</f>
        <v>0</v>
      </c>
      <c r="DD95" s="117">
        <f>VLOOKUP($CO95,  $DI$7:$DT$108, DD$5, FALSE)</f>
        <v>2.2096840385069349E-6</v>
      </c>
      <c r="DE95" s="140">
        <f>VLOOKUP($CO95,  Obsv_Time!$B$10:$M$111, DE$5, FALSE)</f>
        <v>0</v>
      </c>
      <c r="DF95" s="117">
        <f>VLOOKUP($CO95,  $DI$7:$DT$108, DF$5, FALSE)</f>
        <v>7.483599877242201E-5</v>
      </c>
      <c r="DG95" s="140">
        <f>VLOOKUP($CO95,  Obsv_Time!$B$10:$M$111, DG$5, FALSE)</f>
        <v>0</v>
      </c>
      <c r="DI95" s="64">
        <f t="shared" si="24"/>
        <v>174</v>
      </c>
      <c r="DJ95" s="113">
        <f t="shared" si="29"/>
        <v>5.4373663987328176E-7</v>
      </c>
      <c r="DK95" s="113">
        <f t="shared" si="29"/>
        <v>0</v>
      </c>
      <c r="DL95" s="113">
        <f t="shared" si="29"/>
        <v>0</v>
      </c>
      <c r="DM95" s="113">
        <f t="shared" si="29"/>
        <v>0</v>
      </c>
      <c r="DN95" s="113">
        <f t="shared" si="29"/>
        <v>0</v>
      </c>
      <c r="DO95" s="113">
        <f>EC95/EC$4</f>
        <v>0</v>
      </c>
      <c r="DP95" s="113">
        <f>ED95/ED$4</f>
        <v>0</v>
      </c>
      <c r="DQ95" s="113">
        <f>EE95/EE$4</f>
        <v>2.2096840385069349E-6</v>
      </c>
      <c r="DR95" s="113">
        <f>EF95/EF$4</f>
        <v>7.483599877242201E-5</v>
      </c>
      <c r="DS95" s="116">
        <f>EG95/EG$4</f>
        <v>0</v>
      </c>
      <c r="DT95" s="113">
        <f t="shared" si="19"/>
        <v>0</v>
      </c>
      <c r="DV95" s="62">
        <f>Obsv_Time!B98</f>
        <v>174</v>
      </c>
      <c r="DW95" s="57">
        <f t="shared" si="25"/>
        <v>175</v>
      </c>
      <c r="DX95" s="50">
        <f>SUMIFS(EP:EP,$EO:$EO,"&gt;="&amp;$DV95,$EO:$EO,"&lt;"&amp;$DV96)</f>
        <v>0.88000000000000012</v>
      </c>
      <c r="DY95" s="50">
        <f>SUMIFS(EQ:EQ,$EO:$EO,"&gt;="&amp;$DV95,$EO:$EO,"&lt;"&amp;$DV96)</f>
        <v>0</v>
      </c>
      <c r="DZ95" s="50">
        <f>SUMIFS(ER:ER,$EO:$EO,"&gt;="&amp;$DV95,$EO:$EO,"&lt;"&amp;$DV96)</f>
        <v>0</v>
      </c>
      <c r="EA95" s="50">
        <f>SUMIFS(ES:ES,$EO:$EO,"&gt;="&amp;$DV95,$EO:$EO,"&lt;"&amp;$DV96)</f>
        <v>0</v>
      </c>
      <c r="EB95" s="50">
        <f>SUMIFS(ET:ET,$EO:$EO,"&gt;="&amp;$DV95,$EO:$EO,"&lt;"&amp;$DV96)</f>
        <v>0</v>
      </c>
      <c r="EC95" s="50">
        <f>SUMIFS(EU:EU,$EO:$EO,"&gt;="&amp;$DV95,$EO:$EO,"&lt;"&amp;$DV96)</f>
        <v>0</v>
      </c>
      <c r="ED95" s="50">
        <f>SUMIFS(EV:EV,$EO:$EO,"&gt;="&amp;$DV95,$EO:$EO,"&lt;"&amp;$DV96)</f>
        <v>0</v>
      </c>
      <c r="EE95" s="50">
        <f>SUMIFS(EX:EX,$EO:$EO,"&gt;="&amp;$DV95,$EO:$EO,"&lt;"&amp;$DV96)</f>
        <v>1.26</v>
      </c>
      <c r="EF95" s="50">
        <f>SUMIFS(EY:EY,$EO:$EO,"&gt;="&amp;$DV95,$EO:$EO,"&lt;"&amp;$DV96)</f>
        <v>15.66</v>
      </c>
      <c r="EG95" s="109">
        <f>DY95+DZ95</f>
        <v>0</v>
      </c>
      <c r="EH95" s="2">
        <f>EC95+ED95</f>
        <v>0</v>
      </c>
      <c r="EJ95" s="64">
        <f t="shared" si="26"/>
        <v>87</v>
      </c>
      <c r="EK95" s="57">
        <f t="shared" si="27"/>
        <v>87.5</v>
      </c>
      <c r="EL95" s="2">
        <f t="shared" si="22"/>
        <v>524.17000000000007</v>
      </c>
      <c r="EM95" s="2">
        <f t="shared" si="28"/>
        <v>410.83000000000004</v>
      </c>
      <c r="EO95" s="33">
        <v>87</v>
      </c>
      <c r="EP95" s="33">
        <v>1530.55</v>
      </c>
      <c r="EQ95" s="33">
        <v>5.72</v>
      </c>
      <c r="ER95" s="33">
        <v>518.45000000000005</v>
      </c>
      <c r="ES95" s="33">
        <v>0</v>
      </c>
      <c r="ET95" s="33">
        <v>0</v>
      </c>
      <c r="EU95" s="33">
        <v>302.16000000000003</v>
      </c>
      <c r="EV95" s="33">
        <v>108.67</v>
      </c>
      <c r="EW95" s="33">
        <v>15.96</v>
      </c>
      <c r="EX95" s="33">
        <v>1746.57</v>
      </c>
      <c r="EY95" s="33">
        <v>746.27</v>
      </c>
    </row>
    <row r="96" spans="93:155" x14ac:dyDescent="0.45">
      <c r="CO96" s="65">
        <f t="shared" si="23"/>
        <v>176</v>
      </c>
      <c r="CP96" s="117">
        <f>VLOOKUP($CO96,  $DI$7:$DT$108, CP$5, FALSE)</f>
        <v>3.2747774901459015E-7</v>
      </c>
      <c r="CQ96" s="140">
        <f>VLOOKUP($CO96,  Obsv_Time!$B$10:$M$111, CQ$5, FALSE)</f>
        <v>0</v>
      </c>
      <c r="CR96" s="117">
        <f>VLOOKUP($CO96,  $DI$7:$DT$108, CR$5, FALSE)</f>
        <v>0</v>
      </c>
      <c r="CS96" s="140">
        <f>VLOOKUP($CO96,  Obsv_Time!$B$10:$M$111, CS$5, FALSE)</f>
        <v>0</v>
      </c>
      <c r="CT96" s="117">
        <f>VLOOKUP($CO96,  $DI$7:$DT$108, CT$5, FALSE)</f>
        <v>0</v>
      </c>
      <c r="CU96" s="140">
        <f>VLOOKUP($CO96,  Obsv_Time!$B$10:$M$111, CU$5, FALSE)</f>
        <v>0</v>
      </c>
      <c r="CV96" s="117">
        <f>VLOOKUP($CO96,  $DI$7:$DT$108, CV$5, FALSE)</f>
        <v>0</v>
      </c>
      <c r="CW96" s="140">
        <f>VLOOKUP($CO96,  Obsv_Time!$B$10:$M$111, CW$5, FALSE)</f>
        <v>0</v>
      </c>
      <c r="CX96" s="117">
        <f>VLOOKUP($CO96,  $DI$7:$DT$108, CX$5, FALSE)</f>
        <v>0</v>
      </c>
      <c r="CY96" s="140">
        <f>VLOOKUP($CO96,  Obsv_Time!$B$10:$M$111, CY$5, FALSE)</f>
        <v>0</v>
      </c>
      <c r="CZ96" s="117">
        <f>VLOOKUP($CO96,  $DI$7:$DT$108, CZ$5, FALSE)</f>
        <v>0</v>
      </c>
      <c r="DA96" s="140">
        <f>VLOOKUP($CO96,  Obsv_Time!$B$10:$M$111, DA$5, FALSE)</f>
        <v>0</v>
      </c>
      <c r="DB96" s="117">
        <f>VLOOKUP($CO96,  $DI$7:$DT$108, DB$5, FALSE)</f>
        <v>0</v>
      </c>
      <c r="DC96" s="140">
        <f>VLOOKUP($CO96,  Obsv_Time!$B$10:$M$111, DC$5, FALSE)</f>
        <v>0</v>
      </c>
      <c r="DD96" s="117">
        <f>VLOOKUP($CO96,  $DI$7:$DT$108, DD$5, FALSE)</f>
        <v>8.7685874543925983E-7</v>
      </c>
      <c r="DE96" s="140">
        <f>VLOOKUP($CO96,  Obsv_Time!$B$10:$M$111, DE$5, FALSE)</f>
        <v>0</v>
      </c>
      <c r="DF96" s="117">
        <f>VLOOKUP($CO96,  $DI$7:$DT$108, DF$5, FALSE)</f>
        <v>5.0798637736324772E-5</v>
      </c>
      <c r="DG96" s="140">
        <f>VLOOKUP($CO96,  Obsv_Time!$B$10:$M$111, DG$5, FALSE)</f>
        <v>0</v>
      </c>
      <c r="DI96" s="64">
        <f t="shared" si="24"/>
        <v>176</v>
      </c>
      <c r="DJ96" s="113">
        <f t="shared" si="29"/>
        <v>3.2747774901459015E-7</v>
      </c>
      <c r="DK96" s="113">
        <f t="shared" si="29"/>
        <v>0</v>
      </c>
      <c r="DL96" s="113">
        <f t="shared" si="29"/>
        <v>0</v>
      </c>
      <c r="DM96" s="113">
        <f t="shared" si="29"/>
        <v>0</v>
      </c>
      <c r="DN96" s="113">
        <f t="shared" si="29"/>
        <v>0</v>
      </c>
      <c r="DO96" s="113">
        <f>EC96/EC$4</f>
        <v>0</v>
      </c>
      <c r="DP96" s="113">
        <f>ED96/ED$4</f>
        <v>0</v>
      </c>
      <c r="DQ96" s="113">
        <f>EE96/EE$4</f>
        <v>8.7685874543925983E-7</v>
      </c>
      <c r="DR96" s="113">
        <f>EF96/EF$4</f>
        <v>5.0798637736324772E-5</v>
      </c>
      <c r="DS96" s="116">
        <f>EG96/EG$4</f>
        <v>0</v>
      </c>
      <c r="DT96" s="113">
        <f t="shared" si="19"/>
        <v>0</v>
      </c>
      <c r="DV96" s="62">
        <f>Obsv_Time!B99</f>
        <v>176</v>
      </c>
      <c r="DW96" s="57">
        <f t="shared" si="25"/>
        <v>177</v>
      </c>
      <c r="DX96" s="50">
        <f>SUMIFS(EP:EP,$EO:$EO,"&gt;="&amp;$DV96,$EO:$EO,"&lt;"&amp;$DV97)</f>
        <v>0.53</v>
      </c>
      <c r="DY96" s="50">
        <f>SUMIFS(EQ:EQ,$EO:$EO,"&gt;="&amp;$DV96,$EO:$EO,"&lt;"&amp;$DV97)</f>
        <v>0</v>
      </c>
      <c r="DZ96" s="50">
        <f>SUMIFS(ER:ER,$EO:$EO,"&gt;="&amp;$DV96,$EO:$EO,"&lt;"&amp;$DV97)</f>
        <v>0</v>
      </c>
      <c r="EA96" s="50">
        <f>SUMIFS(ES:ES,$EO:$EO,"&gt;="&amp;$DV96,$EO:$EO,"&lt;"&amp;$DV97)</f>
        <v>0</v>
      </c>
      <c r="EB96" s="50">
        <f>SUMIFS(ET:ET,$EO:$EO,"&gt;="&amp;$DV96,$EO:$EO,"&lt;"&amp;$DV97)</f>
        <v>0</v>
      </c>
      <c r="EC96" s="50">
        <f>SUMIFS(EU:EU,$EO:$EO,"&gt;="&amp;$DV96,$EO:$EO,"&lt;"&amp;$DV97)</f>
        <v>0</v>
      </c>
      <c r="ED96" s="50">
        <f>SUMIFS(EV:EV,$EO:$EO,"&gt;="&amp;$DV96,$EO:$EO,"&lt;"&amp;$DV97)</f>
        <v>0</v>
      </c>
      <c r="EE96" s="50">
        <f>SUMIFS(EX:EX,$EO:$EO,"&gt;="&amp;$DV96,$EO:$EO,"&lt;"&amp;$DV97)</f>
        <v>0.5</v>
      </c>
      <c r="EF96" s="50">
        <f>SUMIFS(EY:EY,$EO:$EO,"&gt;="&amp;$DV96,$EO:$EO,"&lt;"&amp;$DV97)</f>
        <v>10.629999999999999</v>
      </c>
      <c r="EG96" s="109">
        <f>DY96+DZ96</f>
        <v>0</v>
      </c>
      <c r="EH96" s="2">
        <f>EC96+ED96</f>
        <v>0</v>
      </c>
      <c r="EJ96" s="64">
        <f t="shared" si="26"/>
        <v>88</v>
      </c>
      <c r="EK96" s="57">
        <f t="shared" si="27"/>
        <v>88.5</v>
      </c>
      <c r="EL96" s="2">
        <f t="shared" si="22"/>
        <v>459.04</v>
      </c>
      <c r="EM96" s="2">
        <f t="shared" si="28"/>
        <v>378.76</v>
      </c>
      <c r="EO96" s="33">
        <v>88</v>
      </c>
      <c r="EP96" s="33">
        <v>1492.9</v>
      </c>
      <c r="EQ96" s="33">
        <v>3.56</v>
      </c>
      <c r="ER96" s="33">
        <v>455.48</v>
      </c>
      <c r="ES96" s="33">
        <v>0</v>
      </c>
      <c r="ET96" s="33">
        <v>0</v>
      </c>
      <c r="EU96" s="33">
        <v>287.67</v>
      </c>
      <c r="EV96" s="33">
        <v>91.09</v>
      </c>
      <c r="EW96" s="33">
        <v>18.899999999999999</v>
      </c>
      <c r="EX96" s="33">
        <v>1698.47</v>
      </c>
      <c r="EY96" s="33">
        <v>770.23</v>
      </c>
    </row>
    <row r="97" spans="93:155" x14ac:dyDescent="0.45">
      <c r="CO97" s="65">
        <f t="shared" si="23"/>
        <v>178</v>
      </c>
      <c r="CP97" s="117">
        <f>VLOOKUP($CO97,  $DI$7:$DT$108, CP$5, FALSE)</f>
        <v>1.8536476359316426E-7</v>
      </c>
      <c r="CQ97" s="140">
        <f>VLOOKUP($CO97,  Obsv_Time!$B$10:$M$111, CQ$5, FALSE)</f>
        <v>0</v>
      </c>
      <c r="CR97" s="117">
        <f>VLOOKUP($CO97,  $DI$7:$DT$108, CR$5, FALSE)</f>
        <v>0</v>
      </c>
      <c r="CS97" s="140">
        <f>VLOOKUP($CO97,  Obsv_Time!$B$10:$M$111, CS$5, FALSE)</f>
        <v>0</v>
      </c>
      <c r="CT97" s="117">
        <f>VLOOKUP($CO97,  $DI$7:$DT$108, CT$5, FALSE)</f>
        <v>0</v>
      </c>
      <c r="CU97" s="140">
        <f>VLOOKUP($CO97,  Obsv_Time!$B$10:$M$111, CU$5, FALSE)</f>
        <v>0</v>
      </c>
      <c r="CV97" s="117">
        <f>VLOOKUP($CO97,  $DI$7:$DT$108, CV$5, FALSE)</f>
        <v>0</v>
      </c>
      <c r="CW97" s="140">
        <f>VLOOKUP($CO97,  Obsv_Time!$B$10:$M$111, CW$5, FALSE)</f>
        <v>0</v>
      </c>
      <c r="CX97" s="117">
        <f>VLOOKUP($CO97,  $DI$7:$DT$108, CX$5, FALSE)</f>
        <v>0</v>
      </c>
      <c r="CY97" s="140">
        <f>VLOOKUP($CO97,  Obsv_Time!$B$10:$M$111, CY$5, FALSE)</f>
        <v>0</v>
      </c>
      <c r="CZ97" s="117">
        <f>VLOOKUP($CO97,  $DI$7:$DT$108, CZ$5, FALSE)</f>
        <v>0</v>
      </c>
      <c r="DA97" s="140">
        <f>VLOOKUP($CO97,  Obsv_Time!$B$10:$M$111, DA$5, FALSE)</f>
        <v>0</v>
      </c>
      <c r="DB97" s="117">
        <f>VLOOKUP($CO97,  $DI$7:$DT$108, DB$5, FALSE)</f>
        <v>0</v>
      </c>
      <c r="DC97" s="140">
        <f>VLOOKUP($CO97,  Obsv_Time!$B$10:$M$111, DC$5, FALSE)</f>
        <v>0</v>
      </c>
      <c r="DD97" s="117">
        <f>VLOOKUP($CO97,  $DI$7:$DT$108, DD$5, FALSE)</f>
        <v>9.1193309525683023E-7</v>
      </c>
      <c r="DE97" s="140">
        <f>VLOOKUP($CO97,  Obsv_Time!$B$10:$M$111, DE$5, FALSE)</f>
        <v>0</v>
      </c>
      <c r="DF97" s="117">
        <f>VLOOKUP($CO97,  $DI$7:$DT$108, DF$5, FALSE)</f>
        <v>2.8577220476314412E-5</v>
      </c>
      <c r="DG97" s="140">
        <f>VLOOKUP($CO97,  Obsv_Time!$B$10:$M$111, DG$5, FALSE)</f>
        <v>0</v>
      </c>
      <c r="DI97" s="64">
        <f t="shared" si="24"/>
        <v>178</v>
      </c>
      <c r="DJ97" s="113">
        <f t="shared" si="29"/>
        <v>1.8536476359316426E-7</v>
      </c>
      <c r="DK97" s="113">
        <f t="shared" si="29"/>
        <v>0</v>
      </c>
      <c r="DL97" s="113">
        <f t="shared" si="29"/>
        <v>0</v>
      </c>
      <c r="DM97" s="113">
        <f t="shared" si="29"/>
        <v>0</v>
      </c>
      <c r="DN97" s="113">
        <f t="shared" si="29"/>
        <v>0</v>
      </c>
      <c r="DO97" s="113">
        <f>EC97/EC$4</f>
        <v>0</v>
      </c>
      <c r="DP97" s="113">
        <f>ED97/ED$4</f>
        <v>0</v>
      </c>
      <c r="DQ97" s="113">
        <f>EE97/EE$4</f>
        <v>9.1193309525683023E-7</v>
      </c>
      <c r="DR97" s="113">
        <f>EF97/EF$4</f>
        <v>2.8577220476314412E-5</v>
      </c>
      <c r="DS97" s="116">
        <f>EG97/EG$4</f>
        <v>0</v>
      </c>
      <c r="DT97" s="113">
        <f t="shared" si="19"/>
        <v>0</v>
      </c>
      <c r="DV97" s="62">
        <f>Obsv_Time!B100</f>
        <v>178</v>
      </c>
      <c r="DW97" s="57">
        <f t="shared" si="25"/>
        <v>179</v>
      </c>
      <c r="DX97" s="50">
        <f>SUMIFS(EP:EP,$EO:$EO,"&gt;="&amp;$DV97,$EO:$EO,"&lt;"&amp;$DV98)</f>
        <v>0.30000000000000004</v>
      </c>
      <c r="DY97" s="50">
        <f>SUMIFS(EQ:EQ,$EO:$EO,"&gt;="&amp;$DV97,$EO:$EO,"&lt;"&amp;$DV98)</f>
        <v>0</v>
      </c>
      <c r="DZ97" s="50">
        <f>SUMIFS(ER:ER,$EO:$EO,"&gt;="&amp;$DV97,$EO:$EO,"&lt;"&amp;$DV98)</f>
        <v>0</v>
      </c>
      <c r="EA97" s="50">
        <f>SUMIFS(ES:ES,$EO:$EO,"&gt;="&amp;$DV97,$EO:$EO,"&lt;"&amp;$DV98)</f>
        <v>0</v>
      </c>
      <c r="EB97" s="50">
        <f>SUMIFS(ET:ET,$EO:$EO,"&gt;="&amp;$DV97,$EO:$EO,"&lt;"&amp;$DV98)</f>
        <v>0</v>
      </c>
      <c r="EC97" s="50">
        <f>SUMIFS(EU:EU,$EO:$EO,"&gt;="&amp;$DV97,$EO:$EO,"&lt;"&amp;$DV98)</f>
        <v>0</v>
      </c>
      <c r="ED97" s="50">
        <f>SUMIFS(EV:EV,$EO:$EO,"&gt;="&amp;$DV97,$EO:$EO,"&lt;"&amp;$DV98)</f>
        <v>0</v>
      </c>
      <c r="EE97" s="50">
        <f>SUMIFS(EX:EX,$EO:$EO,"&gt;="&amp;$DV97,$EO:$EO,"&lt;"&amp;$DV98)</f>
        <v>0.52</v>
      </c>
      <c r="EF97" s="50">
        <f>SUMIFS(EY:EY,$EO:$EO,"&gt;="&amp;$DV97,$EO:$EO,"&lt;"&amp;$DV98)</f>
        <v>5.98</v>
      </c>
      <c r="EG97" s="109">
        <f>DY97+DZ97</f>
        <v>0</v>
      </c>
      <c r="EH97" s="2">
        <f>EC97+ED97</f>
        <v>0</v>
      </c>
      <c r="EJ97" s="64">
        <f t="shared" si="26"/>
        <v>89</v>
      </c>
      <c r="EK97" s="57">
        <f t="shared" si="27"/>
        <v>89.5</v>
      </c>
      <c r="EL97" s="2">
        <f t="shared" si="22"/>
        <v>490.28</v>
      </c>
      <c r="EM97" s="2">
        <f t="shared" si="28"/>
        <v>354.42</v>
      </c>
      <c r="EO97" s="33">
        <v>89</v>
      </c>
      <c r="EP97" s="33">
        <v>1526.43</v>
      </c>
      <c r="EQ97" s="33">
        <v>2.14</v>
      </c>
      <c r="ER97" s="33">
        <v>488.14</v>
      </c>
      <c r="ES97" s="33">
        <v>0</v>
      </c>
      <c r="ET97" s="33">
        <v>0</v>
      </c>
      <c r="EU97" s="33">
        <v>274.67</v>
      </c>
      <c r="EV97" s="33">
        <v>79.75</v>
      </c>
      <c r="EW97" s="33">
        <v>12.53</v>
      </c>
      <c r="EX97" s="33">
        <v>1645.21</v>
      </c>
      <c r="EY97" s="33">
        <v>739.87</v>
      </c>
    </row>
    <row r="98" spans="93:155" x14ac:dyDescent="0.45">
      <c r="CO98" s="65">
        <f t="shared" si="23"/>
        <v>180</v>
      </c>
      <c r="CP98" s="117">
        <f>VLOOKUP($CO98,  $DI$7:$DT$108, CP$5, FALSE)</f>
        <v>8.0324730890371163E-8</v>
      </c>
      <c r="CQ98" s="140">
        <f>VLOOKUP($CO98,  Obsv_Time!$B$10:$M$111, CQ$5, FALSE)</f>
        <v>0</v>
      </c>
      <c r="CR98" s="117">
        <f>VLOOKUP($CO98,  $DI$7:$DT$108, CR$5, FALSE)</f>
        <v>0</v>
      </c>
      <c r="CS98" s="140">
        <f>VLOOKUP($CO98,  Obsv_Time!$B$10:$M$111, CS$5, FALSE)</f>
        <v>0</v>
      </c>
      <c r="CT98" s="117">
        <f>VLOOKUP($CO98,  $DI$7:$DT$108, CT$5, FALSE)</f>
        <v>0</v>
      </c>
      <c r="CU98" s="140">
        <f>VLOOKUP($CO98,  Obsv_Time!$B$10:$M$111, CU$5, FALSE)</f>
        <v>0</v>
      </c>
      <c r="CV98" s="117">
        <f>VLOOKUP($CO98,  $DI$7:$DT$108, CV$5, FALSE)</f>
        <v>0</v>
      </c>
      <c r="CW98" s="140">
        <f>VLOOKUP($CO98,  Obsv_Time!$B$10:$M$111, CW$5, FALSE)</f>
        <v>0</v>
      </c>
      <c r="CX98" s="117">
        <f>VLOOKUP($CO98,  $DI$7:$DT$108, CX$5, FALSE)</f>
        <v>0</v>
      </c>
      <c r="CY98" s="140">
        <f>VLOOKUP($CO98,  Obsv_Time!$B$10:$M$111, CY$5, FALSE)</f>
        <v>0</v>
      </c>
      <c r="CZ98" s="117">
        <f>VLOOKUP($CO98,  $DI$7:$DT$108, CZ$5, FALSE)</f>
        <v>0</v>
      </c>
      <c r="DA98" s="140">
        <f>VLOOKUP($CO98,  Obsv_Time!$B$10:$M$111, DA$5, FALSE)</f>
        <v>0</v>
      </c>
      <c r="DB98" s="117">
        <f>VLOOKUP($CO98,  $DI$7:$DT$108, DB$5, FALSE)</f>
        <v>0</v>
      </c>
      <c r="DC98" s="140">
        <f>VLOOKUP($CO98,  Obsv_Time!$B$10:$M$111, DC$5, FALSE)</f>
        <v>0</v>
      </c>
      <c r="DD98" s="117">
        <f>VLOOKUP($CO98,  $DI$7:$DT$108, DD$5, FALSE)</f>
        <v>3.5074349817570392E-7</v>
      </c>
      <c r="DE98" s="140">
        <f>VLOOKUP($CO98,  Obsv_Time!$B$10:$M$111, DE$5, FALSE)</f>
        <v>0</v>
      </c>
      <c r="DF98" s="117">
        <f>VLOOKUP($CO98,  $DI$7:$DT$108, DF$5, FALSE)</f>
        <v>1.3715154308866615E-5</v>
      </c>
      <c r="DG98" s="140">
        <f>VLOOKUP($CO98,  Obsv_Time!$B$10:$M$111, DG$5, FALSE)</f>
        <v>0</v>
      </c>
      <c r="DI98" s="64">
        <f t="shared" si="24"/>
        <v>180</v>
      </c>
      <c r="DJ98" s="113">
        <f t="shared" si="29"/>
        <v>8.0324730890371163E-8</v>
      </c>
      <c r="DK98" s="113">
        <f t="shared" si="29"/>
        <v>0</v>
      </c>
      <c r="DL98" s="113">
        <f t="shared" si="29"/>
        <v>0</v>
      </c>
      <c r="DM98" s="113">
        <f t="shared" si="29"/>
        <v>0</v>
      </c>
      <c r="DN98" s="113">
        <f t="shared" si="29"/>
        <v>0</v>
      </c>
      <c r="DO98" s="113">
        <f>EC98/EC$4</f>
        <v>0</v>
      </c>
      <c r="DP98" s="113">
        <f>ED98/ED$4</f>
        <v>0</v>
      </c>
      <c r="DQ98" s="113">
        <f>EE98/EE$4</f>
        <v>3.5074349817570392E-7</v>
      </c>
      <c r="DR98" s="113">
        <f>EF98/EF$4</f>
        <v>1.3715154308866615E-5</v>
      </c>
      <c r="DS98" s="116">
        <f>EG98/EG$4</f>
        <v>0</v>
      </c>
      <c r="DT98" s="113">
        <f t="shared" si="19"/>
        <v>0</v>
      </c>
      <c r="DV98" s="62">
        <f>Obsv_Time!B101</f>
        <v>180</v>
      </c>
      <c r="DW98" s="57">
        <f t="shared" si="25"/>
        <v>181</v>
      </c>
      <c r="DX98" s="50">
        <f>SUMIFS(EP:EP,$EO:$EO,"&gt;="&amp;$DV98,$EO:$EO,"&lt;"&amp;$DV99)</f>
        <v>0.13</v>
      </c>
      <c r="DY98" s="50">
        <f>SUMIFS(EQ:EQ,$EO:$EO,"&gt;="&amp;$DV98,$EO:$EO,"&lt;"&amp;$DV99)</f>
        <v>0</v>
      </c>
      <c r="DZ98" s="50">
        <f>SUMIFS(ER:ER,$EO:$EO,"&gt;="&amp;$DV98,$EO:$EO,"&lt;"&amp;$DV99)</f>
        <v>0</v>
      </c>
      <c r="EA98" s="50">
        <f>SUMIFS(ES:ES,$EO:$EO,"&gt;="&amp;$DV98,$EO:$EO,"&lt;"&amp;$DV99)</f>
        <v>0</v>
      </c>
      <c r="EB98" s="50">
        <f>SUMIFS(ET:ET,$EO:$EO,"&gt;="&amp;$DV98,$EO:$EO,"&lt;"&amp;$DV99)</f>
        <v>0</v>
      </c>
      <c r="EC98" s="50">
        <f>SUMIFS(EU:EU,$EO:$EO,"&gt;="&amp;$DV98,$EO:$EO,"&lt;"&amp;$DV99)</f>
        <v>0</v>
      </c>
      <c r="ED98" s="50">
        <f>SUMIFS(EV:EV,$EO:$EO,"&gt;="&amp;$DV98,$EO:$EO,"&lt;"&amp;$DV99)</f>
        <v>0</v>
      </c>
      <c r="EE98" s="50">
        <f>SUMIFS(EX:EX,$EO:$EO,"&gt;="&amp;$DV98,$EO:$EO,"&lt;"&amp;$DV99)</f>
        <v>0.2</v>
      </c>
      <c r="EF98" s="50">
        <f>SUMIFS(EY:EY,$EO:$EO,"&gt;="&amp;$DV98,$EO:$EO,"&lt;"&amp;$DV99)</f>
        <v>2.87</v>
      </c>
      <c r="EG98" s="109">
        <f>DY98+DZ98</f>
        <v>0</v>
      </c>
      <c r="EH98" s="2">
        <f>EC98+ED98</f>
        <v>0</v>
      </c>
      <c r="EJ98" s="64">
        <f t="shared" si="26"/>
        <v>90</v>
      </c>
      <c r="EK98" s="57">
        <f t="shared" si="27"/>
        <v>90.5</v>
      </c>
      <c r="EL98" s="2">
        <f t="shared" si="22"/>
        <v>460.63</v>
      </c>
      <c r="EM98" s="2">
        <f t="shared" si="28"/>
        <v>332.05</v>
      </c>
      <c r="EO98" s="33">
        <v>90</v>
      </c>
      <c r="EP98" s="33">
        <v>1550.86</v>
      </c>
      <c r="EQ98" s="33">
        <v>0.96</v>
      </c>
      <c r="ER98" s="33">
        <v>459.67</v>
      </c>
      <c r="ES98" s="33">
        <v>0</v>
      </c>
      <c r="ET98" s="33">
        <v>0</v>
      </c>
      <c r="EU98" s="33">
        <v>270.8</v>
      </c>
      <c r="EV98" s="33">
        <v>61.25</v>
      </c>
      <c r="EW98" s="33">
        <v>11.59</v>
      </c>
      <c r="EX98" s="33">
        <v>1629.55</v>
      </c>
      <c r="EY98" s="33">
        <v>738.43</v>
      </c>
    </row>
    <row r="99" spans="93:155" x14ac:dyDescent="0.45">
      <c r="CO99" s="65">
        <f t="shared" si="23"/>
        <v>182</v>
      </c>
      <c r="CP99" s="117">
        <f>VLOOKUP($CO99,  $DI$7:$DT$108, CP$5, FALSE)</f>
        <v>6.1788254531054743E-9</v>
      </c>
      <c r="CQ99" s="140">
        <f>VLOOKUP($CO99,  Obsv_Time!$B$10:$M$111, CQ$5, FALSE)</f>
        <v>0</v>
      </c>
      <c r="CR99" s="117">
        <f>VLOOKUP($CO99,  $DI$7:$DT$108, CR$5, FALSE)</f>
        <v>0</v>
      </c>
      <c r="CS99" s="140">
        <f>VLOOKUP($CO99,  Obsv_Time!$B$10:$M$111, CS$5, FALSE)</f>
        <v>0</v>
      </c>
      <c r="CT99" s="117">
        <f>VLOOKUP($CO99,  $DI$7:$DT$108, CT$5, FALSE)</f>
        <v>0</v>
      </c>
      <c r="CU99" s="140">
        <f>VLOOKUP($CO99,  Obsv_Time!$B$10:$M$111, CU$5, FALSE)</f>
        <v>0</v>
      </c>
      <c r="CV99" s="117">
        <f>VLOOKUP($CO99,  $DI$7:$DT$108, CV$5, FALSE)</f>
        <v>0</v>
      </c>
      <c r="CW99" s="140">
        <f>VLOOKUP($CO99,  Obsv_Time!$B$10:$M$111, CW$5, FALSE)</f>
        <v>0</v>
      </c>
      <c r="CX99" s="117">
        <f>VLOOKUP($CO99,  $DI$7:$DT$108, CX$5, FALSE)</f>
        <v>0</v>
      </c>
      <c r="CY99" s="140">
        <f>VLOOKUP($CO99,  Obsv_Time!$B$10:$M$111, CY$5, FALSE)</f>
        <v>0</v>
      </c>
      <c r="CZ99" s="117">
        <f>VLOOKUP($CO99,  $DI$7:$DT$108, CZ$5, FALSE)</f>
        <v>0</v>
      </c>
      <c r="DA99" s="140">
        <f>VLOOKUP($CO99,  Obsv_Time!$B$10:$M$111, DA$5, FALSE)</f>
        <v>0</v>
      </c>
      <c r="DB99" s="117">
        <f>VLOOKUP($CO99,  $DI$7:$DT$108, DB$5, FALSE)</f>
        <v>0</v>
      </c>
      <c r="DC99" s="140">
        <f>VLOOKUP($CO99,  Obsv_Time!$B$10:$M$111, DC$5, FALSE)</f>
        <v>0</v>
      </c>
      <c r="DD99" s="117">
        <f>VLOOKUP($CO99,  $DI$7:$DT$108, DD$5, FALSE)</f>
        <v>3.5074349817570387E-7</v>
      </c>
      <c r="DE99" s="140">
        <f>VLOOKUP($CO99,  Obsv_Time!$B$10:$M$111, DE$5, FALSE)</f>
        <v>0</v>
      </c>
      <c r="DF99" s="117">
        <f>VLOOKUP($CO99,  $DI$7:$DT$108, DF$5, FALSE)</f>
        <v>7.1681991161323769E-6</v>
      </c>
      <c r="DG99" s="140">
        <f>VLOOKUP($CO99,  Obsv_Time!$B$10:$M$111, DG$5, FALSE)</f>
        <v>0</v>
      </c>
      <c r="DI99" s="64">
        <f t="shared" si="24"/>
        <v>182</v>
      </c>
      <c r="DJ99" s="113">
        <f t="shared" si="29"/>
        <v>6.1788254531054743E-9</v>
      </c>
      <c r="DK99" s="113">
        <f t="shared" si="29"/>
        <v>0</v>
      </c>
      <c r="DL99" s="113">
        <f t="shared" si="29"/>
        <v>0</v>
      </c>
      <c r="DM99" s="113">
        <f t="shared" si="29"/>
        <v>0</v>
      </c>
      <c r="DN99" s="113">
        <f t="shared" si="29"/>
        <v>0</v>
      </c>
      <c r="DO99" s="113">
        <f>EC99/EC$4</f>
        <v>0</v>
      </c>
      <c r="DP99" s="113">
        <f>ED99/ED$4</f>
        <v>0</v>
      </c>
      <c r="DQ99" s="113">
        <f>EE99/EE$4</f>
        <v>3.5074349817570387E-7</v>
      </c>
      <c r="DR99" s="113">
        <f>EF99/EF$4</f>
        <v>7.1681991161323769E-6</v>
      </c>
      <c r="DS99" s="116">
        <f>EG99/EG$4</f>
        <v>0</v>
      </c>
      <c r="DT99" s="113">
        <f t="shared" si="19"/>
        <v>0</v>
      </c>
      <c r="DV99" s="62">
        <f>Obsv_Time!B102</f>
        <v>182</v>
      </c>
      <c r="DW99" s="57">
        <f t="shared" si="25"/>
        <v>183</v>
      </c>
      <c r="DX99" s="50">
        <f>SUMIFS(EP:EP,$EO:$EO,"&gt;="&amp;$DV99,$EO:$EO,"&lt;"&amp;$DV100)</f>
        <v>0.01</v>
      </c>
      <c r="DY99" s="50">
        <f>SUMIFS(EQ:EQ,$EO:$EO,"&gt;="&amp;$DV99,$EO:$EO,"&lt;"&amp;$DV100)</f>
        <v>0</v>
      </c>
      <c r="DZ99" s="50">
        <f>SUMIFS(ER:ER,$EO:$EO,"&gt;="&amp;$DV99,$EO:$EO,"&lt;"&amp;$DV100)</f>
        <v>0</v>
      </c>
      <c r="EA99" s="50">
        <f>SUMIFS(ES:ES,$EO:$EO,"&gt;="&amp;$DV99,$EO:$EO,"&lt;"&amp;$DV100)</f>
        <v>0</v>
      </c>
      <c r="EB99" s="50">
        <f>SUMIFS(ET:ET,$EO:$EO,"&gt;="&amp;$DV99,$EO:$EO,"&lt;"&amp;$DV100)</f>
        <v>0</v>
      </c>
      <c r="EC99" s="50">
        <f>SUMIFS(EU:EU,$EO:$EO,"&gt;="&amp;$DV99,$EO:$EO,"&lt;"&amp;$DV100)</f>
        <v>0</v>
      </c>
      <c r="ED99" s="50">
        <f>SUMIFS(EV:EV,$EO:$EO,"&gt;="&amp;$DV99,$EO:$EO,"&lt;"&amp;$DV100)</f>
        <v>0</v>
      </c>
      <c r="EE99" s="50">
        <f>SUMIFS(EX:EX,$EO:$EO,"&gt;="&amp;$DV99,$EO:$EO,"&lt;"&amp;$DV100)</f>
        <v>0.19999999999999998</v>
      </c>
      <c r="EF99" s="50">
        <f>SUMIFS(EY:EY,$EO:$EO,"&gt;="&amp;$DV99,$EO:$EO,"&lt;"&amp;$DV100)</f>
        <v>1.5</v>
      </c>
      <c r="EG99" s="109">
        <f>DY99+DZ99</f>
        <v>0</v>
      </c>
      <c r="EH99" s="2">
        <f>EC99+ED99</f>
        <v>0</v>
      </c>
      <c r="EJ99" s="64">
        <f t="shared" si="26"/>
        <v>91</v>
      </c>
      <c r="EK99" s="57">
        <f t="shared" si="27"/>
        <v>91.5</v>
      </c>
      <c r="EL99" s="2">
        <f t="shared" si="22"/>
        <v>362.55</v>
      </c>
      <c r="EM99" s="2">
        <f t="shared" si="28"/>
        <v>318.19</v>
      </c>
      <c r="EO99" s="33">
        <v>91</v>
      </c>
      <c r="EP99" s="33">
        <v>1550.33</v>
      </c>
      <c r="EQ99" s="33">
        <v>0.3</v>
      </c>
      <c r="ER99" s="33">
        <v>362.25</v>
      </c>
      <c r="ES99" s="33">
        <v>0</v>
      </c>
      <c r="ET99" s="33">
        <v>0</v>
      </c>
      <c r="EU99" s="33">
        <v>262.93</v>
      </c>
      <c r="EV99" s="33">
        <v>55.26</v>
      </c>
      <c r="EW99" s="33">
        <v>8.91</v>
      </c>
      <c r="EX99" s="33">
        <v>1599.04</v>
      </c>
      <c r="EY99" s="33">
        <v>779.02</v>
      </c>
    </row>
    <row r="100" spans="93:155" x14ac:dyDescent="0.45">
      <c r="CO100" s="65">
        <f t="shared" si="23"/>
        <v>184</v>
      </c>
      <c r="CP100" s="117">
        <f>VLOOKUP($CO100,  $DI$7:$DT$108, CP$5, FALSE)</f>
        <v>0</v>
      </c>
      <c r="CQ100" s="140">
        <f>VLOOKUP($CO100,  Obsv_Time!$B$10:$M$111, CQ$5, FALSE)</f>
        <v>0</v>
      </c>
      <c r="CR100" s="117">
        <f>VLOOKUP($CO100,  $DI$7:$DT$108, CR$5, FALSE)</f>
        <v>0</v>
      </c>
      <c r="CS100" s="140">
        <f>VLOOKUP($CO100,  Obsv_Time!$B$10:$M$111, CS$5, FALSE)</f>
        <v>0</v>
      </c>
      <c r="CT100" s="117">
        <f>VLOOKUP($CO100,  $DI$7:$DT$108, CT$5, FALSE)</f>
        <v>0</v>
      </c>
      <c r="CU100" s="140">
        <f>VLOOKUP($CO100,  Obsv_Time!$B$10:$M$111, CU$5, FALSE)</f>
        <v>0</v>
      </c>
      <c r="CV100" s="117">
        <f>VLOOKUP($CO100,  $DI$7:$DT$108, CV$5, FALSE)</f>
        <v>0</v>
      </c>
      <c r="CW100" s="140">
        <f>VLOOKUP($CO100,  Obsv_Time!$B$10:$M$111, CW$5, FALSE)</f>
        <v>0</v>
      </c>
      <c r="CX100" s="117">
        <f>VLOOKUP($CO100,  $DI$7:$DT$108, CX$5, FALSE)</f>
        <v>0</v>
      </c>
      <c r="CY100" s="140">
        <f>VLOOKUP($CO100,  Obsv_Time!$B$10:$M$111, CY$5, FALSE)</f>
        <v>0</v>
      </c>
      <c r="CZ100" s="117">
        <f>VLOOKUP($CO100,  $DI$7:$DT$108, CZ$5, FALSE)</f>
        <v>0</v>
      </c>
      <c r="DA100" s="140">
        <f>VLOOKUP($CO100,  Obsv_Time!$B$10:$M$111, DA$5, FALSE)</f>
        <v>0</v>
      </c>
      <c r="DB100" s="117">
        <f>VLOOKUP($CO100,  $DI$7:$DT$108, DB$5, FALSE)</f>
        <v>0</v>
      </c>
      <c r="DC100" s="140">
        <f>VLOOKUP($CO100,  Obsv_Time!$B$10:$M$111, DC$5, FALSE)</f>
        <v>0</v>
      </c>
      <c r="DD100" s="117">
        <f>VLOOKUP($CO100,  $DI$7:$DT$108, DD$5, FALSE)</f>
        <v>0</v>
      </c>
      <c r="DE100" s="140">
        <f>VLOOKUP($CO100,  Obsv_Time!$B$10:$M$111, DE$5, FALSE)</f>
        <v>0</v>
      </c>
      <c r="DF100" s="117">
        <f>VLOOKUP($CO100,  $DI$7:$DT$108, DF$5, FALSE)</f>
        <v>7.2159871102399255E-6</v>
      </c>
      <c r="DG100" s="140">
        <f>VLOOKUP($CO100,  Obsv_Time!$B$10:$M$111, DG$5, FALSE)</f>
        <v>0</v>
      </c>
      <c r="DI100" s="64">
        <f t="shared" si="24"/>
        <v>184</v>
      </c>
      <c r="DJ100" s="113">
        <f t="shared" si="29"/>
        <v>0</v>
      </c>
      <c r="DK100" s="113">
        <f t="shared" si="29"/>
        <v>0</v>
      </c>
      <c r="DL100" s="113">
        <f t="shared" si="29"/>
        <v>0</v>
      </c>
      <c r="DM100" s="113">
        <f t="shared" si="29"/>
        <v>0</v>
      </c>
      <c r="DN100" s="113">
        <f t="shared" si="29"/>
        <v>0</v>
      </c>
      <c r="DO100" s="113">
        <f>EC100/EC$4</f>
        <v>0</v>
      </c>
      <c r="DP100" s="113">
        <f>ED100/ED$4</f>
        <v>0</v>
      </c>
      <c r="DQ100" s="113">
        <f>EE100/EE$4</f>
        <v>0</v>
      </c>
      <c r="DR100" s="113">
        <f>EF100/EF$4</f>
        <v>7.2159871102399255E-6</v>
      </c>
      <c r="DS100" s="116">
        <f>EG100/EG$4</f>
        <v>0</v>
      </c>
      <c r="DT100" s="113">
        <f t="shared" si="19"/>
        <v>0</v>
      </c>
      <c r="DV100" s="62">
        <f>Obsv_Time!B103</f>
        <v>184</v>
      </c>
      <c r="DW100" s="57">
        <f t="shared" si="25"/>
        <v>185</v>
      </c>
      <c r="DX100" s="50">
        <f>SUMIFS(EP:EP,$EO:$EO,"&gt;="&amp;$DV100,$EO:$EO,"&lt;"&amp;$DV101)</f>
        <v>0</v>
      </c>
      <c r="DY100" s="50">
        <f>SUMIFS(EQ:EQ,$EO:$EO,"&gt;="&amp;$DV100,$EO:$EO,"&lt;"&amp;$DV101)</f>
        <v>0</v>
      </c>
      <c r="DZ100" s="50">
        <f>SUMIFS(ER:ER,$EO:$EO,"&gt;="&amp;$DV100,$EO:$EO,"&lt;"&amp;$DV101)</f>
        <v>0</v>
      </c>
      <c r="EA100" s="50">
        <f>SUMIFS(ES:ES,$EO:$EO,"&gt;="&amp;$DV100,$EO:$EO,"&lt;"&amp;$DV101)</f>
        <v>0</v>
      </c>
      <c r="EB100" s="50">
        <f>SUMIFS(ET:ET,$EO:$EO,"&gt;="&amp;$DV100,$EO:$EO,"&lt;"&amp;$DV101)</f>
        <v>0</v>
      </c>
      <c r="EC100" s="50">
        <f>SUMIFS(EU:EU,$EO:$EO,"&gt;="&amp;$DV100,$EO:$EO,"&lt;"&amp;$DV101)</f>
        <v>0</v>
      </c>
      <c r="ED100" s="50">
        <f>SUMIFS(EV:EV,$EO:$EO,"&gt;="&amp;$DV100,$EO:$EO,"&lt;"&amp;$DV101)</f>
        <v>0</v>
      </c>
      <c r="EE100" s="50">
        <f>SUMIFS(EX:EX,$EO:$EO,"&gt;="&amp;$DV100,$EO:$EO,"&lt;"&amp;$DV101)</f>
        <v>0</v>
      </c>
      <c r="EF100" s="50">
        <f>SUMIFS(EY:EY,$EO:$EO,"&gt;="&amp;$DV100,$EO:$EO,"&lt;"&amp;$DV101)</f>
        <v>1.51</v>
      </c>
      <c r="EG100" s="109">
        <f>DY100+DZ100</f>
        <v>0</v>
      </c>
      <c r="EH100" s="2">
        <f>EC100+ED100</f>
        <v>0</v>
      </c>
      <c r="EJ100" s="64">
        <f t="shared" si="26"/>
        <v>92</v>
      </c>
      <c r="EK100" s="57">
        <f t="shared" si="27"/>
        <v>92.5</v>
      </c>
      <c r="EL100" s="2">
        <f t="shared" si="22"/>
        <v>445.1</v>
      </c>
      <c r="EM100" s="2">
        <f t="shared" si="28"/>
        <v>302.17</v>
      </c>
      <c r="EO100" s="33">
        <v>92</v>
      </c>
      <c r="EP100" s="33">
        <v>1543.17</v>
      </c>
      <c r="EQ100" s="33">
        <v>0.18</v>
      </c>
      <c r="ER100" s="33">
        <v>444.92</v>
      </c>
      <c r="ES100" s="33">
        <v>0</v>
      </c>
      <c r="ET100" s="33">
        <v>0</v>
      </c>
      <c r="EU100" s="33">
        <v>263.25</v>
      </c>
      <c r="EV100" s="33">
        <v>38.92</v>
      </c>
      <c r="EW100" s="33">
        <v>8.4600000000000009</v>
      </c>
      <c r="EX100" s="33">
        <v>1543.3</v>
      </c>
      <c r="EY100" s="33">
        <v>752.57</v>
      </c>
    </row>
    <row r="101" spans="93:155" x14ac:dyDescent="0.45">
      <c r="CO101" s="65">
        <f t="shared" si="23"/>
        <v>186</v>
      </c>
      <c r="CP101" s="117">
        <f>VLOOKUP($CO101,  $DI$7:$DT$108, CP$5, FALSE)</f>
        <v>0</v>
      </c>
      <c r="CQ101" s="140">
        <f>VLOOKUP($CO101,  Obsv_Time!$B$10:$M$111, CQ$5, FALSE)</f>
        <v>0</v>
      </c>
      <c r="CR101" s="117">
        <f>VLOOKUP($CO101,  $DI$7:$DT$108, CR$5, FALSE)</f>
        <v>0</v>
      </c>
      <c r="CS101" s="140">
        <f>VLOOKUP($CO101,  Obsv_Time!$B$10:$M$111, CS$5, FALSE)</f>
        <v>0</v>
      </c>
      <c r="CT101" s="117">
        <f>VLOOKUP($CO101,  $DI$7:$DT$108, CT$5, FALSE)</f>
        <v>0</v>
      </c>
      <c r="CU101" s="140">
        <f>VLOOKUP($CO101,  Obsv_Time!$B$10:$M$111, CU$5, FALSE)</f>
        <v>0</v>
      </c>
      <c r="CV101" s="117">
        <f>VLOOKUP($CO101,  $DI$7:$DT$108, CV$5, FALSE)</f>
        <v>0</v>
      </c>
      <c r="CW101" s="140">
        <f>VLOOKUP($CO101,  Obsv_Time!$B$10:$M$111, CW$5, FALSE)</f>
        <v>0</v>
      </c>
      <c r="CX101" s="117">
        <f>VLOOKUP($CO101,  $DI$7:$DT$108, CX$5, FALSE)</f>
        <v>0</v>
      </c>
      <c r="CY101" s="140">
        <f>VLOOKUP($CO101,  Obsv_Time!$B$10:$M$111, CY$5, FALSE)</f>
        <v>0</v>
      </c>
      <c r="CZ101" s="117">
        <f>VLOOKUP($CO101,  $DI$7:$DT$108, CZ$5, FALSE)</f>
        <v>0</v>
      </c>
      <c r="DA101" s="140">
        <f>VLOOKUP($CO101,  Obsv_Time!$B$10:$M$111, DA$5, FALSE)</f>
        <v>0</v>
      </c>
      <c r="DB101" s="117">
        <f>VLOOKUP($CO101,  $DI$7:$DT$108, DB$5, FALSE)</f>
        <v>0</v>
      </c>
      <c r="DC101" s="140">
        <f>VLOOKUP($CO101,  Obsv_Time!$B$10:$M$111, DC$5, FALSE)</f>
        <v>0</v>
      </c>
      <c r="DD101" s="117">
        <f>VLOOKUP($CO101,  $DI$7:$DT$108, DD$5, FALSE)</f>
        <v>0</v>
      </c>
      <c r="DE101" s="140">
        <f>VLOOKUP($CO101,  Obsv_Time!$B$10:$M$111, DE$5, FALSE)</f>
        <v>0</v>
      </c>
      <c r="DF101" s="117">
        <f>VLOOKUP($CO101,  $DI$7:$DT$108, DF$5, FALSE)</f>
        <v>3.8708275227114839E-6</v>
      </c>
      <c r="DG101" s="140">
        <f>VLOOKUP($CO101,  Obsv_Time!$B$10:$M$111, DG$5, FALSE)</f>
        <v>0</v>
      </c>
      <c r="DI101" s="64">
        <f t="shared" si="24"/>
        <v>186</v>
      </c>
      <c r="DJ101" s="113">
        <f t="shared" si="29"/>
        <v>0</v>
      </c>
      <c r="DK101" s="113">
        <f t="shared" si="29"/>
        <v>0</v>
      </c>
      <c r="DL101" s="113">
        <f t="shared" si="29"/>
        <v>0</v>
      </c>
      <c r="DM101" s="113">
        <f t="shared" si="29"/>
        <v>0</v>
      </c>
      <c r="DN101" s="113">
        <f t="shared" si="29"/>
        <v>0</v>
      </c>
      <c r="DO101" s="113">
        <f>EC101/EC$4</f>
        <v>0</v>
      </c>
      <c r="DP101" s="113">
        <f>ED101/ED$4</f>
        <v>0</v>
      </c>
      <c r="DQ101" s="113">
        <f>EE101/EE$4</f>
        <v>0</v>
      </c>
      <c r="DR101" s="113">
        <f>EF101/EF$4</f>
        <v>3.8708275227114839E-6</v>
      </c>
      <c r="DS101" s="116">
        <f>EG101/EG$4</f>
        <v>0</v>
      </c>
      <c r="DT101" s="113">
        <f t="shared" si="19"/>
        <v>0</v>
      </c>
      <c r="DV101" s="62">
        <f>Obsv_Time!B104</f>
        <v>186</v>
      </c>
      <c r="DW101" s="57">
        <f t="shared" si="25"/>
        <v>187</v>
      </c>
      <c r="DX101" s="50">
        <f>SUMIFS(EP:EP,$EO:$EO,"&gt;="&amp;$DV101,$EO:$EO,"&lt;"&amp;$DV102)</f>
        <v>0</v>
      </c>
      <c r="DY101" s="50">
        <f>SUMIFS(EQ:EQ,$EO:$EO,"&gt;="&amp;$DV101,$EO:$EO,"&lt;"&amp;$DV102)</f>
        <v>0</v>
      </c>
      <c r="DZ101" s="50">
        <f>SUMIFS(ER:ER,$EO:$EO,"&gt;="&amp;$DV101,$EO:$EO,"&lt;"&amp;$DV102)</f>
        <v>0</v>
      </c>
      <c r="EA101" s="50">
        <f>SUMIFS(ES:ES,$EO:$EO,"&gt;="&amp;$DV101,$EO:$EO,"&lt;"&amp;$DV102)</f>
        <v>0</v>
      </c>
      <c r="EB101" s="50">
        <f>SUMIFS(ET:ET,$EO:$EO,"&gt;="&amp;$DV101,$EO:$EO,"&lt;"&amp;$DV102)</f>
        <v>0</v>
      </c>
      <c r="EC101" s="50">
        <f>SUMIFS(EU:EU,$EO:$EO,"&gt;="&amp;$DV101,$EO:$EO,"&lt;"&amp;$DV102)</f>
        <v>0</v>
      </c>
      <c r="ED101" s="50">
        <f>SUMIFS(EV:EV,$EO:$EO,"&gt;="&amp;$DV101,$EO:$EO,"&lt;"&amp;$DV102)</f>
        <v>0</v>
      </c>
      <c r="EE101" s="50">
        <f>SUMIFS(EX:EX,$EO:$EO,"&gt;="&amp;$DV101,$EO:$EO,"&lt;"&amp;$DV102)</f>
        <v>0</v>
      </c>
      <c r="EF101" s="50">
        <f>SUMIFS(EY:EY,$EO:$EO,"&gt;="&amp;$DV101,$EO:$EO,"&lt;"&amp;$DV102)</f>
        <v>0.81</v>
      </c>
      <c r="EG101" s="109">
        <f>DY101+DZ101</f>
        <v>0</v>
      </c>
      <c r="EH101" s="2">
        <f>EC101+ED101</f>
        <v>0</v>
      </c>
      <c r="EJ101" s="64">
        <f t="shared" si="26"/>
        <v>93</v>
      </c>
      <c r="EK101" s="57">
        <f t="shared" si="27"/>
        <v>93.5</v>
      </c>
      <c r="EL101" s="2">
        <f t="shared" si="22"/>
        <v>337.84</v>
      </c>
      <c r="EM101" s="2">
        <f t="shared" si="28"/>
        <v>287.21000000000004</v>
      </c>
      <c r="EO101" s="33">
        <v>93</v>
      </c>
      <c r="EP101" s="33">
        <v>1475.27</v>
      </c>
      <c r="EQ101" s="33">
        <v>0.08</v>
      </c>
      <c r="ER101" s="33">
        <v>337.76</v>
      </c>
      <c r="ES101" s="33">
        <v>0</v>
      </c>
      <c r="ET101" s="33">
        <v>0</v>
      </c>
      <c r="EU101" s="33">
        <v>256.54000000000002</v>
      </c>
      <c r="EV101" s="33">
        <v>30.67</v>
      </c>
      <c r="EW101" s="33">
        <v>6.54</v>
      </c>
      <c r="EX101" s="33">
        <v>1463.12</v>
      </c>
      <c r="EY101" s="33">
        <v>758.78</v>
      </c>
    </row>
    <row r="102" spans="93:155" x14ac:dyDescent="0.45">
      <c r="CO102" s="65">
        <f t="shared" si="23"/>
        <v>188</v>
      </c>
      <c r="CP102" s="117">
        <f>VLOOKUP($CO102,  $DI$7:$DT$108, CP$5, FALSE)</f>
        <v>0</v>
      </c>
      <c r="CQ102" s="140">
        <f>VLOOKUP($CO102,  Obsv_Time!$B$10:$M$111, CQ$5, FALSE)</f>
        <v>0</v>
      </c>
      <c r="CR102" s="117">
        <f>VLOOKUP($CO102,  $DI$7:$DT$108, CR$5, FALSE)</f>
        <v>0</v>
      </c>
      <c r="CS102" s="140">
        <f>VLOOKUP($CO102,  Obsv_Time!$B$10:$M$111, CS$5, FALSE)</f>
        <v>0</v>
      </c>
      <c r="CT102" s="117">
        <f>VLOOKUP($CO102,  $DI$7:$DT$108, CT$5, FALSE)</f>
        <v>0</v>
      </c>
      <c r="CU102" s="140">
        <f>VLOOKUP($CO102,  Obsv_Time!$B$10:$M$111, CU$5, FALSE)</f>
        <v>0</v>
      </c>
      <c r="CV102" s="117">
        <f>VLOOKUP($CO102,  $DI$7:$DT$108, CV$5, FALSE)</f>
        <v>0</v>
      </c>
      <c r="CW102" s="140">
        <f>VLOOKUP($CO102,  Obsv_Time!$B$10:$M$111, CW$5, FALSE)</f>
        <v>0</v>
      </c>
      <c r="CX102" s="117">
        <f>VLOOKUP($CO102,  $DI$7:$DT$108, CX$5, FALSE)</f>
        <v>0</v>
      </c>
      <c r="CY102" s="140">
        <f>VLOOKUP($CO102,  Obsv_Time!$B$10:$M$111, CY$5, FALSE)</f>
        <v>0</v>
      </c>
      <c r="CZ102" s="117">
        <f>VLOOKUP($CO102,  $DI$7:$DT$108, CZ$5, FALSE)</f>
        <v>0</v>
      </c>
      <c r="DA102" s="140">
        <f>VLOOKUP($CO102,  Obsv_Time!$B$10:$M$111, DA$5, FALSE)</f>
        <v>0</v>
      </c>
      <c r="DB102" s="117">
        <f>VLOOKUP($CO102,  $DI$7:$DT$108, DB$5, FALSE)</f>
        <v>0</v>
      </c>
      <c r="DC102" s="140">
        <f>VLOOKUP($CO102,  Obsv_Time!$B$10:$M$111, DC$5, FALSE)</f>
        <v>0</v>
      </c>
      <c r="DD102" s="117">
        <f>VLOOKUP($CO102,  $DI$7:$DT$108, DD$5, FALSE)</f>
        <v>0</v>
      </c>
      <c r="DE102" s="140">
        <f>VLOOKUP($CO102,  Obsv_Time!$B$10:$M$111, DE$5, FALSE)</f>
        <v>0</v>
      </c>
      <c r="DF102" s="117">
        <f>VLOOKUP($CO102,  $DI$7:$DT$108, DF$5, FALSE)</f>
        <v>3.3929475816359916E-6</v>
      </c>
      <c r="DG102" s="140">
        <f>VLOOKUP($CO102,  Obsv_Time!$B$10:$M$111, DG$5, FALSE)</f>
        <v>0</v>
      </c>
      <c r="DI102" s="64">
        <f t="shared" si="24"/>
        <v>188</v>
      </c>
      <c r="DJ102" s="113">
        <f t="shared" si="29"/>
        <v>0</v>
      </c>
      <c r="DK102" s="113">
        <f t="shared" si="29"/>
        <v>0</v>
      </c>
      <c r="DL102" s="113">
        <f t="shared" si="29"/>
        <v>0</v>
      </c>
      <c r="DM102" s="113">
        <f t="shared" si="29"/>
        <v>0</v>
      </c>
      <c r="DN102" s="113">
        <f t="shared" si="29"/>
        <v>0</v>
      </c>
      <c r="DO102" s="113">
        <f>EC102/EC$4</f>
        <v>0</v>
      </c>
      <c r="DP102" s="113">
        <f>ED102/ED$4</f>
        <v>0</v>
      </c>
      <c r="DQ102" s="113">
        <f>EE102/EE$4</f>
        <v>0</v>
      </c>
      <c r="DR102" s="113">
        <f>EF102/EF$4</f>
        <v>3.3929475816359916E-6</v>
      </c>
      <c r="DS102" s="116">
        <f>EG102/EG$4</f>
        <v>0</v>
      </c>
      <c r="DT102" s="113">
        <f t="shared" si="19"/>
        <v>0</v>
      </c>
      <c r="DV102" s="62">
        <f>Obsv_Time!B105</f>
        <v>188</v>
      </c>
      <c r="DW102" s="57">
        <f t="shared" si="25"/>
        <v>189</v>
      </c>
      <c r="DX102" s="50">
        <f>SUMIFS(EP:EP,$EO:$EO,"&gt;="&amp;$DV102,$EO:$EO,"&lt;"&amp;$DV103)</f>
        <v>0</v>
      </c>
      <c r="DY102" s="50">
        <f>SUMIFS(EQ:EQ,$EO:$EO,"&gt;="&amp;$DV102,$EO:$EO,"&lt;"&amp;$DV103)</f>
        <v>0</v>
      </c>
      <c r="DZ102" s="50">
        <f>SUMIFS(ER:ER,$EO:$EO,"&gt;="&amp;$DV102,$EO:$EO,"&lt;"&amp;$DV103)</f>
        <v>0</v>
      </c>
      <c r="EA102" s="50">
        <f>SUMIFS(ES:ES,$EO:$EO,"&gt;="&amp;$DV102,$EO:$EO,"&lt;"&amp;$DV103)</f>
        <v>0</v>
      </c>
      <c r="EB102" s="50">
        <f>SUMIFS(ET:ET,$EO:$EO,"&gt;="&amp;$DV102,$EO:$EO,"&lt;"&amp;$DV103)</f>
        <v>0</v>
      </c>
      <c r="EC102" s="50">
        <f>SUMIFS(EU:EU,$EO:$EO,"&gt;="&amp;$DV102,$EO:$EO,"&lt;"&amp;$DV103)</f>
        <v>0</v>
      </c>
      <c r="ED102" s="50">
        <f>SUMIFS(EV:EV,$EO:$EO,"&gt;="&amp;$DV102,$EO:$EO,"&lt;"&amp;$DV103)</f>
        <v>0</v>
      </c>
      <c r="EE102" s="50">
        <f>SUMIFS(EX:EX,$EO:$EO,"&gt;="&amp;$DV102,$EO:$EO,"&lt;"&amp;$DV103)</f>
        <v>0</v>
      </c>
      <c r="EF102" s="50">
        <f>SUMIFS(EY:EY,$EO:$EO,"&gt;="&amp;$DV102,$EO:$EO,"&lt;"&amp;$DV103)</f>
        <v>0.71</v>
      </c>
      <c r="EG102" s="109">
        <f>DY102+DZ102</f>
        <v>0</v>
      </c>
      <c r="EH102" s="2">
        <f>EC102+ED102</f>
        <v>0</v>
      </c>
      <c r="EJ102" s="64">
        <f t="shared" si="26"/>
        <v>94</v>
      </c>
      <c r="EK102" s="57">
        <f t="shared" si="27"/>
        <v>94.5</v>
      </c>
      <c r="EL102" s="2">
        <f t="shared" si="22"/>
        <v>256.41999999999996</v>
      </c>
      <c r="EM102" s="2">
        <f t="shared" si="28"/>
        <v>271.89</v>
      </c>
      <c r="EO102" s="33">
        <v>94</v>
      </c>
      <c r="EP102" s="33">
        <v>1542.9</v>
      </c>
      <c r="EQ102" s="33">
        <v>0.03</v>
      </c>
      <c r="ER102" s="33">
        <v>256.39</v>
      </c>
      <c r="ES102" s="33">
        <v>0</v>
      </c>
      <c r="ET102" s="33">
        <v>0</v>
      </c>
      <c r="EU102" s="33">
        <v>246.25</v>
      </c>
      <c r="EV102" s="33">
        <v>25.64</v>
      </c>
      <c r="EW102" s="33">
        <v>6.83</v>
      </c>
      <c r="EX102" s="33">
        <v>1365.97</v>
      </c>
      <c r="EY102" s="33">
        <v>676.76</v>
      </c>
    </row>
    <row r="103" spans="93:155" x14ac:dyDescent="0.45">
      <c r="CO103" s="65">
        <f t="shared" si="23"/>
        <v>190</v>
      </c>
      <c r="CP103" s="117">
        <f>VLOOKUP($CO103,  $DI$7:$DT$108, CP$5, FALSE)</f>
        <v>0</v>
      </c>
      <c r="CQ103" s="140">
        <f>VLOOKUP($CO103,  Obsv_Time!$B$10:$M$111, CQ$5, FALSE)</f>
        <v>0</v>
      </c>
      <c r="CR103" s="117">
        <f>VLOOKUP($CO103,  $DI$7:$DT$108, CR$5, FALSE)</f>
        <v>0</v>
      </c>
      <c r="CS103" s="140">
        <f>VLOOKUP($CO103,  Obsv_Time!$B$10:$M$111, CS$5, FALSE)</f>
        <v>0</v>
      </c>
      <c r="CT103" s="117">
        <f>VLOOKUP($CO103,  $DI$7:$DT$108, CT$5, FALSE)</f>
        <v>0</v>
      </c>
      <c r="CU103" s="140">
        <f>VLOOKUP($CO103,  Obsv_Time!$B$10:$M$111, CU$5, FALSE)</f>
        <v>0</v>
      </c>
      <c r="CV103" s="117">
        <f>VLOOKUP($CO103,  $DI$7:$DT$108, CV$5, FALSE)</f>
        <v>0</v>
      </c>
      <c r="CW103" s="140">
        <f>VLOOKUP($CO103,  Obsv_Time!$B$10:$M$111, CW$5, FALSE)</f>
        <v>0</v>
      </c>
      <c r="CX103" s="117">
        <f>VLOOKUP($CO103,  $DI$7:$DT$108, CX$5, FALSE)</f>
        <v>0</v>
      </c>
      <c r="CY103" s="140">
        <f>VLOOKUP($CO103,  Obsv_Time!$B$10:$M$111, CY$5, FALSE)</f>
        <v>0</v>
      </c>
      <c r="CZ103" s="117">
        <f>VLOOKUP($CO103,  $DI$7:$DT$108, CZ$5, FALSE)</f>
        <v>0</v>
      </c>
      <c r="DA103" s="140">
        <f>VLOOKUP($CO103,  Obsv_Time!$B$10:$M$111, DA$5, FALSE)</f>
        <v>0</v>
      </c>
      <c r="DB103" s="117">
        <f>VLOOKUP($CO103,  $DI$7:$DT$108, DB$5, FALSE)</f>
        <v>0</v>
      </c>
      <c r="DC103" s="140">
        <f>VLOOKUP($CO103,  Obsv_Time!$B$10:$M$111, DC$5, FALSE)</f>
        <v>0</v>
      </c>
      <c r="DD103" s="117">
        <f>VLOOKUP($CO103,  $DI$7:$DT$108, DD$5, FALSE)</f>
        <v>0</v>
      </c>
      <c r="DE103" s="140">
        <f>VLOOKUP($CO103,  Obsv_Time!$B$10:$M$111, DE$5, FALSE)</f>
        <v>0</v>
      </c>
      <c r="DF103" s="117">
        <f>VLOOKUP($CO103,  $DI$7:$DT$108, DF$5, FALSE)</f>
        <v>1.1946998526887293E-6</v>
      </c>
      <c r="DG103" s="140">
        <f>VLOOKUP($CO103,  Obsv_Time!$B$10:$M$111, DG$5, FALSE)</f>
        <v>0</v>
      </c>
      <c r="DI103" s="64">
        <f t="shared" si="24"/>
        <v>190</v>
      </c>
      <c r="DJ103" s="113">
        <f t="shared" si="29"/>
        <v>0</v>
      </c>
      <c r="DK103" s="113">
        <f t="shared" si="29"/>
        <v>0</v>
      </c>
      <c r="DL103" s="113">
        <f t="shared" si="29"/>
        <v>0</v>
      </c>
      <c r="DM103" s="113">
        <f t="shared" si="29"/>
        <v>0</v>
      </c>
      <c r="DN103" s="113">
        <f t="shared" si="29"/>
        <v>0</v>
      </c>
      <c r="DO103" s="113">
        <f>EC103/EC$4</f>
        <v>0</v>
      </c>
      <c r="DP103" s="113">
        <f>ED103/ED$4</f>
        <v>0</v>
      </c>
      <c r="DQ103" s="113">
        <f>EE103/EE$4</f>
        <v>0</v>
      </c>
      <c r="DR103" s="113">
        <f>EF103/EF$4</f>
        <v>1.1946998526887293E-6</v>
      </c>
      <c r="DS103" s="116">
        <f>EG103/EG$4</f>
        <v>0</v>
      </c>
      <c r="DT103" s="113">
        <f t="shared" si="19"/>
        <v>0</v>
      </c>
      <c r="DV103" s="62">
        <f>Obsv_Time!B106</f>
        <v>190</v>
      </c>
      <c r="DW103" s="57">
        <f t="shared" si="25"/>
        <v>191</v>
      </c>
      <c r="DX103" s="50">
        <f>SUMIFS(EP:EP,$EO:$EO,"&gt;="&amp;$DV103,$EO:$EO,"&lt;"&amp;$DV104)</f>
        <v>0</v>
      </c>
      <c r="DY103" s="50">
        <f>SUMIFS(EQ:EQ,$EO:$EO,"&gt;="&amp;$DV103,$EO:$EO,"&lt;"&amp;$DV104)</f>
        <v>0</v>
      </c>
      <c r="DZ103" s="50">
        <f>SUMIFS(ER:ER,$EO:$EO,"&gt;="&amp;$DV103,$EO:$EO,"&lt;"&amp;$DV104)</f>
        <v>0</v>
      </c>
      <c r="EA103" s="50">
        <f>SUMIFS(ES:ES,$EO:$EO,"&gt;="&amp;$DV103,$EO:$EO,"&lt;"&amp;$DV104)</f>
        <v>0</v>
      </c>
      <c r="EB103" s="50">
        <f>SUMIFS(ET:ET,$EO:$EO,"&gt;="&amp;$DV103,$EO:$EO,"&lt;"&amp;$DV104)</f>
        <v>0</v>
      </c>
      <c r="EC103" s="50">
        <f>SUMIFS(EU:EU,$EO:$EO,"&gt;="&amp;$DV103,$EO:$EO,"&lt;"&amp;$DV104)</f>
        <v>0</v>
      </c>
      <c r="ED103" s="50">
        <f>SUMIFS(EV:EV,$EO:$EO,"&gt;="&amp;$DV103,$EO:$EO,"&lt;"&amp;$DV104)</f>
        <v>0</v>
      </c>
      <c r="EE103" s="50">
        <f>SUMIFS(EX:EX,$EO:$EO,"&gt;="&amp;$DV103,$EO:$EO,"&lt;"&amp;$DV104)</f>
        <v>0</v>
      </c>
      <c r="EF103" s="50">
        <f>SUMIFS(EY:EY,$EO:$EO,"&gt;="&amp;$DV103,$EO:$EO,"&lt;"&amp;$DV104)</f>
        <v>0.25</v>
      </c>
      <c r="EG103" s="109">
        <f>DY103+DZ103</f>
        <v>0</v>
      </c>
      <c r="EH103" s="2">
        <f>EC103+ED103</f>
        <v>0</v>
      </c>
      <c r="EJ103" s="64">
        <f t="shared" si="26"/>
        <v>95</v>
      </c>
      <c r="EK103" s="57">
        <f t="shared" si="27"/>
        <v>95.5</v>
      </c>
      <c r="EL103" s="2">
        <f t="shared" si="22"/>
        <v>245.63</v>
      </c>
      <c r="EM103" s="2">
        <f t="shared" si="28"/>
        <v>270.46000000000004</v>
      </c>
      <c r="EO103" s="33">
        <v>95</v>
      </c>
      <c r="EP103" s="33">
        <v>1539.3</v>
      </c>
      <c r="EQ103" s="33">
        <v>0</v>
      </c>
      <c r="ER103" s="33">
        <v>245.63</v>
      </c>
      <c r="ES103" s="33">
        <v>0</v>
      </c>
      <c r="ET103" s="33">
        <v>0</v>
      </c>
      <c r="EU103" s="33">
        <v>249.71</v>
      </c>
      <c r="EV103" s="33">
        <v>20.75</v>
      </c>
      <c r="EW103" s="33">
        <v>5.37</v>
      </c>
      <c r="EX103" s="33">
        <v>1288.57</v>
      </c>
      <c r="EY103" s="33">
        <v>660.94</v>
      </c>
    </row>
    <row r="104" spans="93:155" x14ac:dyDescent="0.45">
      <c r="CO104" s="65">
        <f t="shared" si="23"/>
        <v>192</v>
      </c>
      <c r="CP104" s="117">
        <f>VLOOKUP($CO104,  $DI$7:$DT$108, CP$5, FALSE)</f>
        <v>0</v>
      </c>
      <c r="CQ104" s="140">
        <f>VLOOKUP($CO104,  Obsv_Time!$B$10:$M$111, CQ$5, FALSE)</f>
        <v>0</v>
      </c>
      <c r="CR104" s="117">
        <f>VLOOKUP($CO104,  $DI$7:$DT$108, CR$5, FALSE)</f>
        <v>0</v>
      </c>
      <c r="CS104" s="140">
        <f>VLOOKUP($CO104,  Obsv_Time!$B$10:$M$111, CS$5, FALSE)</f>
        <v>0</v>
      </c>
      <c r="CT104" s="117">
        <f>VLOOKUP($CO104,  $DI$7:$DT$108, CT$5, FALSE)</f>
        <v>0</v>
      </c>
      <c r="CU104" s="140">
        <f>VLOOKUP($CO104,  Obsv_Time!$B$10:$M$111, CU$5, FALSE)</f>
        <v>0</v>
      </c>
      <c r="CV104" s="117">
        <f>VLOOKUP($CO104,  $DI$7:$DT$108, CV$5, FALSE)</f>
        <v>0</v>
      </c>
      <c r="CW104" s="140">
        <f>VLOOKUP($CO104,  Obsv_Time!$B$10:$M$111, CW$5, FALSE)</f>
        <v>0</v>
      </c>
      <c r="CX104" s="117">
        <f>VLOOKUP($CO104,  $DI$7:$DT$108, CX$5, FALSE)</f>
        <v>0</v>
      </c>
      <c r="CY104" s="140">
        <f>VLOOKUP($CO104,  Obsv_Time!$B$10:$M$111, CY$5, FALSE)</f>
        <v>0</v>
      </c>
      <c r="CZ104" s="117">
        <f>VLOOKUP($CO104,  $DI$7:$DT$108, CZ$5, FALSE)</f>
        <v>0</v>
      </c>
      <c r="DA104" s="140">
        <f>VLOOKUP($CO104,  Obsv_Time!$B$10:$M$111, DA$5, FALSE)</f>
        <v>0</v>
      </c>
      <c r="DB104" s="117">
        <f>VLOOKUP($CO104,  $DI$7:$DT$108, DB$5, FALSE)</f>
        <v>0</v>
      </c>
      <c r="DC104" s="140">
        <f>VLOOKUP($CO104,  Obsv_Time!$B$10:$M$111, DC$5, FALSE)</f>
        <v>0</v>
      </c>
      <c r="DD104" s="117">
        <f>VLOOKUP($CO104,  $DI$7:$DT$108, DD$5, FALSE)</f>
        <v>0</v>
      </c>
      <c r="DE104" s="140">
        <f>VLOOKUP($CO104,  Obsv_Time!$B$10:$M$111, DE$5, FALSE)</f>
        <v>0</v>
      </c>
      <c r="DF104" s="117">
        <f>VLOOKUP($CO104,  $DI$7:$DT$108, DF$5, FALSE)</f>
        <v>1.9115197643019671E-7</v>
      </c>
      <c r="DG104" s="140">
        <f>VLOOKUP($CO104,  Obsv_Time!$B$10:$M$111, DG$5, FALSE)</f>
        <v>0</v>
      </c>
      <c r="DI104" s="64">
        <f t="shared" si="24"/>
        <v>192</v>
      </c>
      <c r="DJ104" s="113">
        <f t="shared" si="29"/>
        <v>0</v>
      </c>
      <c r="DK104" s="113">
        <f t="shared" si="29"/>
        <v>0</v>
      </c>
      <c r="DL104" s="113">
        <f t="shared" si="29"/>
        <v>0</v>
      </c>
      <c r="DM104" s="113">
        <f t="shared" si="29"/>
        <v>0</v>
      </c>
      <c r="DN104" s="113">
        <f t="shared" si="29"/>
        <v>0</v>
      </c>
      <c r="DO104" s="113">
        <f>EC104/EC$4</f>
        <v>0</v>
      </c>
      <c r="DP104" s="113">
        <f>ED104/ED$4</f>
        <v>0</v>
      </c>
      <c r="DQ104" s="113">
        <f>EE104/EE$4</f>
        <v>0</v>
      </c>
      <c r="DR104" s="113">
        <f>EF104/EF$4</f>
        <v>1.9115197643019671E-7</v>
      </c>
      <c r="DS104" s="116">
        <f>EG104/EG$4</f>
        <v>0</v>
      </c>
      <c r="DT104" s="113">
        <f t="shared" si="19"/>
        <v>0</v>
      </c>
      <c r="DV104" s="62">
        <f>Obsv_Time!B107</f>
        <v>192</v>
      </c>
      <c r="DW104" s="57">
        <f t="shared" si="25"/>
        <v>193</v>
      </c>
      <c r="DX104" s="50">
        <f>SUMIFS(EP:EP,$EO:$EO,"&gt;="&amp;$DV104,$EO:$EO,"&lt;"&amp;$DV105)</f>
        <v>0</v>
      </c>
      <c r="DY104" s="50">
        <f>SUMIFS(EQ:EQ,$EO:$EO,"&gt;="&amp;$DV104,$EO:$EO,"&lt;"&amp;$DV105)</f>
        <v>0</v>
      </c>
      <c r="DZ104" s="50">
        <f>SUMIFS(ER:ER,$EO:$EO,"&gt;="&amp;$DV104,$EO:$EO,"&lt;"&amp;$DV105)</f>
        <v>0</v>
      </c>
      <c r="EA104" s="50">
        <f>SUMIFS(ES:ES,$EO:$EO,"&gt;="&amp;$DV104,$EO:$EO,"&lt;"&amp;$DV105)</f>
        <v>0</v>
      </c>
      <c r="EB104" s="50">
        <f>SUMIFS(ET:ET,$EO:$EO,"&gt;="&amp;$DV104,$EO:$EO,"&lt;"&amp;$DV105)</f>
        <v>0</v>
      </c>
      <c r="EC104" s="50">
        <f>SUMIFS(EU:EU,$EO:$EO,"&gt;="&amp;$DV104,$EO:$EO,"&lt;"&amp;$DV105)</f>
        <v>0</v>
      </c>
      <c r="ED104" s="50">
        <f>SUMIFS(EV:EV,$EO:$EO,"&gt;="&amp;$DV104,$EO:$EO,"&lt;"&amp;$DV105)</f>
        <v>0</v>
      </c>
      <c r="EE104" s="50">
        <f>SUMIFS(EX:EX,$EO:$EO,"&gt;="&amp;$DV104,$EO:$EO,"&lt;"&amp;$DV105)</f>
        <v>0</v>
      </c>
      <c r="EF104" s="50">
        <f>SUMIFS(EY:EY,$EO:$EO,"&gt;="&amp;$DV104,$EO:$EO,"&lt;"&amp;$DV105)</f>
        <v>0.04</v>
      </c>
      <c r="EG104" s="109">
        <f>DY104+DZ104</f>
        <v>0</v>
      </c>
      <c r="EH104" s="2">
        <f>EC104+ED104</f>
        <v>0</v>
      </c>
      <c r="EJ104" s="64">
        <f t="shared" si="26"/>
        <v>96</v>
      </c>
      <c r="EK104" s="57">
        <f t="shared" si="27"/>
        <v>96.5</v>
      </c>
      <c r="EL104" s="2">
        <f t="shared" ref="EL104:EL135" si="30">EQ104 + ER104</f>
        <v>246.62</v>
      </c>
      <c r="EM104" s="2">
        <f t="shared" si="28"/>
        <v>256.5</v>
      </c>
      <c r="EO104" s="33">
        <v>96</v>
      </c>
      <c r="EP104" s="33">
        <v>1512.07</v>
      </c>
      <c r="EQ104" s="33">
        <v>0</v>
      </c>
      <c r="ER104" s="33">
        <v>246.62</v>
      </c>
      <c r="ES104" s="33">
        <v>0</v>
      </c>
      <c r="ET104" s="33">
        <v>0</v>
      </c>
      <c r="EU104" s="33">
        <v>239.43</v>
      </c>
      <c r="EV104" s="33">
        <v>17.07</v>
      </c>
      <c r="EW104" s="33">
        <v>5.59</v>
      </c>
      <c r="EX104" s="33">
        <v>1217.1400000000001</v>
      </c>
      <c r="EY104" s="33">
        <v>596.42999999999995</v>
      </c>
    </row>
    <row r="105" spans="93:155" x14ac:dyDescent="0.45">
      <c r="CO105" s="65">
        <f>$DV105</f>
        <v>194</v>
      </c>
      <c r="CP105" s="117">
        <f>VLOOKUP($CO105,  $DI$7:$DT$108, CP$5, FALSE)</f>
        <v>0</v>
      </c>
      <c r="CQ105" s="140">
        <f>VLOOKUP($CO105,  Obsv_Time!$B$10:$M$111, CQ$5, FALSE)</f>
        <v>0</v>
      </c>
      <c r="CR105" s="117">
        <f>VLOOKUP($CO105,  $DI$7:$DT$108, CR$5, FALSE)</f>
        <v>0</v>
      </c>
      <c r="CS105" s="140">
        <f>VLOOKUP($CO105,  Obsv_Time!$B$10:$M$111, CS$5, FALSE)</f>
        <v>0</v>
      </c>
      <c r="CT105" s="117">
        <f>VLOOKUP($CO105,  $DI$7:$DT$108, CT$5, FALSE)</f>
        <v>0</v>
      </c>
      <c r="CU105" s="140">
        <f>VLOOKUP($CO105,  Obsv_Time!$B$10:$M$111, CU$5, FALSE)</f>
        <v>0</v>
      </c>
      <c r="CV105" s="117">
        <f>VLOOKUP($CO105,  $DI$7:$DT$108, CV$5, FALSE)</f>
        <v>0</v>
      </c>
      <c r="CW105" s="140">
        <f>VLOOKUP($CO105,  Obsv_Time!$B$10:$M$111, CW$5, FALSE)</f>
        <v>0</v>
      </c>
      <c r="CX105" s="117">
        <f>VLOOKUP($CO105,  $DI$7:$DT$108, CX$5, FALSE)</f>
        <v>0</v>
      </c>
      <c r="CY105" s="140">
        <f>VLOOKUP($CO105,  Obsv_Time!$B$10:$M$111, CY$5, FALSE)</f>
        <v>0</v>
      </c>
      <c r="CZ105" s="117">
        <f>VLOOKUP($CO105,  $DI$7:$DT$108, CZ$5, FALSE)</f>
        <v>0</v>
      </c>
      <c r="DA105" s="140">
        <f>VLOOKUP($CO105,  Obsv_Time!$B$10:$M$111, DA$5, FALSE)</f>
        <v>0</v>
      </c>
      <c r="DB105" s="117">
        <f>VLOOKUP($CO105,  $DI$7:$DT$108, DB$5, FALSE)</f>
        <v>0</v>
      </c>
      <c r="DC105" s="140">
        <f>VLOOKUP($CO105,  Obsv_Time!$B$10:$M$111, DC$5, FALSE)</f>
        <v>0</v>
      </c>
      <c r="DD105" s="117">
        <f>VLOOKUP($CO105,  $DI$7:$DT$108, DD$5, FALSE)</f>
        <v>0</v>
      </c>
      <c r="DE105" s="140">
        <f>VLOOKUP($CO105,  Obsv_Time!$B$10:$M$111, DE$5, FALSE)</f>
        <v>0</v>
      </c>
      <c r="DF105" s="117">
        <f>VLOOKUP($CO105,  $DI$7:$DT$108, DF$5, FALSE)</f>
        <v>0</v>
      </c>
      <c r="DG105" s="140">
        <f>VLOOKUP($CO105,  Obsv_Time!$B$10:$M$111, DG$5, FALSE)</f>
        <v>0</v>
      </c>
      <c r="DI105" s="64">
        <f t="shared" si="24"/>
        <v>194</v>
      </c>
      <c r="DJ105" s="113">
        <f t="shared" si="29"/>
        <v>0</v>
      </c>
      <c r="DK105" s="113">
        <f t="shared" si="29"/>
        <v>0</v>
      </c>
      <c r="DL105" s="113">
        <f t="shared" si="29"/>
        <v>0</v>
      </c>
      <c r="DM105" s="113">
        <f t="shared" si="29"/>
        <v>0</v>
      </c>
      <c r="DN105" s="113">
        <f t="shared" si="29"/>
        <v>0</v>
      </c>
      <c r="DO105" s="113">
        <f>EC105/EC$4</f>
        <v>0</v>
      </c>
      <c r="DP105" s="113">
        <f>ED105/ED$4</f>
        <v>0</v>
      </c>
      <c r="DQ105" s="113">
        <f>EE105/EE$4</f>
        <v>0</v>
      </c>
      <c r="DR105" s="113">
        <f>EF105/EF$4</f>
        <v>0</v>
      </c>
      <c r="DS105" s="116">
        <f>EG105/EG$4</f>
        <v>0</v>
      </c>
      <c r="DT105" s="113">
        <f t="shared" si="19"/>
        <v>0</v>
      </c>
      <c r="DV105" s="62">
        <f>Obsv_Time!B108</f>
        <v>194</v>
      </c>
      <c r="DW105" s="57">
        <f t="shared" si="25"/>
        <v>195</v>
      </c>
      <c r="DX105" s="50">
        <f>SUMIFS(EP:EP,$EO:$EO,"&gt;="&amp;$DV105,$EO:$EO,"&lt;"&amp;$DV106)</f>
        <v>0</v>
      </c>
      <c r="DY105" s="50">
        <f>SUMIFS(EQ:EQ,$EO:$EO,"&gt;="&amp;$DV105,$EO:$EO,"&lt;"&amp;$DV106)</f>
        <v>0</v>
      </c>
      <c r="DZ105" s="50">
        <f>SUMIFS(ER:ER,$EO:$EO,"&gt;="&amp;$DV105,$EO:$EO,"&lt;"&amp;$DV106)</f>
        <v>0</v>
      </c>
      <c r="EA105" s="50">
        <f>SUMIFS(ES:ES,$EO:$EO,"&gt;="&amp;$DV105,$EO:$EO,"&lt;"&amp;$DV106)</f>
        <v>0</v>
      </c>
      <c r="EB105" s="50">
        <f>SUMIFS(ET:ET,$EO:$EO,"&gt;="&amp;$DV105,$EO:$EO,"&lt;"&amp;$DV106)</f>
        <v>0</v>
      </c>
      <c r="EC105" s="50">
        <f>SUMIFS(EU:EU,$EO:$EO,"&gt;="&amp;$DV105,$EO:$EO,"&lt;"&amp;$DV106)</f>
        <v>0</v>
      </c>
      <c r="ED105" s="50">
        <f>SUMIFS(EV:EV,$EO:$EO,"&gt;="&amp;$DV105,$EO:$EO,"&lt;"&amp;$DV106)</f>
        <v>0</v>
      </c>
      <c r="EE105" s="50">
        <f>SUMIFS(EX:EX,$EO:$EO,"&gt;="&amp;$DV105,$EO:$EO,"&lt;"&amp;$DV106)</f>
        <v>0</v>
      </c>
      <c r="EF105" s="50">
        <f>SUMIFS(EY:EY,$EO:$EO,"&gt;="&amp;$DV105,$EO:$EO,"&lt;"&amp;$DV106)</f>
        <v>0</v>
      </c>
      <c r="EG105" s="109">
        <f>DY105+DZ105</f>
        <v>0</v>
      </c>
      <c r="EH105" s="2">
        <f>EC105+ED105</f>
        <v>0</v>
      </c>
      <c r="EJ105" s="64">
        <f t="shared" si="26"/>
        <v>97</v>
      </c>
      <c r="EK105" s="57">
        <f t="shared" si="27"/>
        <v>97.5</v>
      </c>
      <c r="EL105" s="2">
        <f t="shared" si="30"/>
        <v>232.89</v>
      </c>
      <c r="EM105" s="2">
        <f t="shared" si="28"/>
        <v>254.11999999999998</v>
      </c>
      <c r="EO105" s="33">
        <v>97</v>
      </c>
      <c r="EP105" s="33">
        <v>1357.84</v>
      </c>
      <c r="EQ105" s="33">
        <v>0</v>
      </c>
      <c r="ER105" s="33">
        <v>232.89</v>
      </c>
      <c r="ES105" s="33">
        <v>0</v>
      </c>
      <c r="ET105" s="33">
        <v>0</v>
      </c>
      <c r="EU105" s="33">
        <v>242.92</v>
      </c>
      <c r="EV105" s="33">
        <v>11.2</v>
      </c>
      <c r="EW105" s="33">
        <v>4.8</v>
      </c>
      <c r="EX105" s="33">
        <v>1130.1300000000001</v>
      </c>
      <c r="EY105" s="33">
        <v>532.65</v>
      </c>
    </row>
    <row r="106" spans="93:155" x14ac:dyDescent="0.45">
      <c r="CO106" s="65">
        <f>$DV106</f>
        <v>196</v>
      </c>
      <c r="CP106" s="117">
        <f>VLOOKUP($CO106,  $DI$7:$DT$108, CP$5, FALSE)</f>
        <v>0</v>
      </c>
      <c r="CQ106" s="140">
        <f>VLOOKUP($CO106,  Obsv_Time!$B$10:$M$111, CQ$5, FALSE)</f>
        <v>0</v>
      </c>
      <c r="CR106" s="117">
        <f>VLOOKUP($CO106,  $DI$7:$DT$108, CR$5, FALSE)</f>
        <v>0</v>
      </c>
      <c r="CS106" s="140">
        <f>VLOOKUP($CO106,  Obsv_Time!$B$10:$M$111, CS$5, FALSE)</f>
        <v>0</v>
      </c>
      <c r="CT106" s="117">
        <f>VLOOKUP($CO106,  $DI$7:$DT$108, CT$5, FALSE)</f>
        <v>0</v>
      </c>
      <c r="CU106" s="140">
        <f>VLOOKUP($CO106,  Obsv_Time!$B$10:$M$111, CU$5, FALSE)</f>
        <v>0</v>
      </c>
      <c r="CV106" s="117">
        <f>VLOOKUP($CO106,  $DI$7:$DT$108, CV$5, FALSE)</f>
        <v>0</v>
      </c>
      <c r="CW106" s="140">
        <f>VLOOKUP($CO106,  Obsv_Time!$B$10:$M$111, CW$5, FALSE)</f>
        <v>0</v>
      </c>
      <c r="CX106" s="117">
        <f>VLOOKUP($CO106,  $DI$7:$DT$108, CX$5, FALSE)</f>
        <v>0</v>
      </c>
      <c r="CY106" s="140">
        <f>VLOOKUP($CO106,  Obsv_Time!$B$10:$M$111, CY$5, FALSE)</f>
        <v>0</v>
      </c>
      <c r="CZ106" s="117">
        <f>VLOOKUP($CO106,  $DI$7:$DT$108, CZ$5, FALSE)</f>
        <v>0</v>
      </c>
      <c r="DA106" s="140">
        <f>VLOOKUP($CO106,  Obsv_Time!$B$10:$M$111, DA$5, FALSE)</f>
        <v>0</v>
      </c>
      <c r="DB106" s="117">
        <f>VLOOKUP($CO106,  $DI$7:$DT$108, DB$5, FALSE)</f>
        <v>0</v>
      </c>
      <c r="DC106" s="140">
        <f>VLOOKUP($CO106,  Obsv_Time!$B$10:$M$111, DC$5, FALSE)</f>
        <v>0</v>
      </c>
      <c r="DD106" s="117">
        <f>VLOOKUP($CO106,  $DI$7:$DT$108, DD$5, FALSE)</f>
        <v>0</v>
      </c>
      <c r="DE106" s="140">
        <f>VLOOKUP($CO106,  Obsv_Time!$B$10:$M$111, DE$5, FALSE)</f>
        <v>0</v>
      </c>
      <c r="DF106" s="117">
        <f>VLOOKUP($CO106,  $DI$7:$DT$108, DF$5, FALSE)</f>
        <v>0</v>
      </c>
      <c r="DG106" s="140">
        <f>VLOOKUP($CO106,  Obsv_Time!$B$10:$M$111, DG$5, FALSE)</f>
        <v>0</v>
      </c>
      <c r="DI106" s="64">
        <f t="shared" si="24"/>
        <v>196</v>
      </c>
      <c r="DJ106" s="113">
        <f t="shared" ref="DJ106:DN108" si="31">DX106/DX$4</f>
        <v>0</v>
      </c>
      <c r="DK106" s="113">
        <f t="shared" si="31"/>
        <v>0</v>
      </c>
      <c r="DL106" s="113">
        <f t="shared" si="31"/>
        <v>0</v>
      </c>
      <c r="DM106" s="113">
        <f t="shared" si="31"/>
        <v>0</v>
      </c>
      <c r="DN106" s="113">
        <f t="shared" si="31"/>
        <v>0</v>
      </c>
      <c r="DO106" s="113">
        <f>EC106/EC$4</f>
        <v>0</v>
      </c>
      <c r="DP106" s="113">
        <f>ED106/ED$4</f>
        <v>0</v>
      </c>
      <c r="DQ106" s="113">
        <f>EE106/EE$4</f>
        <v>0</v>
      </c>
      <c r="DR106" s="113">
        <f>EF106/EF$4</f>
        <v>0</v>
      </c>
      <c r="DS106" s="116">
        <f>EG106/EG$4</f>
        <v>0</v>
      </c>
      <c r="DT106" s="113">
        <f t="shared" si="19"/>
        <v>0</v>
      </c>
      <c r="DV106" s="62">
        <f>Obsv_Time!B109</f>
        <v>196</v>
      </c>
      <c r="DW106" s="57">
        <f t="shared" si="25"/>
        <v>197</v>
      </c>
      <c r="DX106" s="50">
        <f>SUMIFS(EP:EP,$EO:$EO,"&gt;="&amp;$DV106,$EO:$EO,"&lt;"&amp;$DV107)</f>
        <v>0</v>
      </c>
      <c r="DY106" s="50">
        <f>SUMIFS(EQ:EQ,$EO:$EO,"&gt;="&amp;$DV106,$EO:$EO,"&lt;"&amp;$DV107)</f>
        <v>0</v>
      </c>
      <c r="DZ106" s="50">
        <f>SUMIFS(ER:ER,$EO:$EO,"&gt;="&amp;$DV106,$EO:$EO,"&lt;"&amp;$DV107)</f>
        <v>0</v>
      </c>
      <c r="EA106" s="50">
        <f>SUMIFS(ES:ES,$EO:$EO,"&gt;="&amp;$DV106,$EO:$EO,"&lt;"&amp;$DV107)</f>
        <v>0</v>
      </c>
      <c r="EB106" s="50">
        <f>SUMIFS(ET:ET,$EO:$EO,"&gt;="&amp;$DV106,$EO:$EO,"&lt;"&amp;$DV107)</f>
        <v>0</v>
      </c>
      <c r="EC106" s="50">
        <f>SUMIFS(EU:EU,$EO:$EO,"&gt;="&amp;$DV106,$EO:$EO,"&lt;"&amp;$DV107)</f>
        <v>0</v>
      </c>
      <c r="ED106" s="50">
        <f>SUMIFS(EV:EV,$EO:$EO,"&gt;="&amp;$DV106,$EO:$EO,"&lt;"&amp;$DV107)</f>
        <v>0</v>
      </c>
      <c r="EE106" s="50">
        <f>SUMIFS(EX:EX,$EO:$EO,"&gt;="&amp;$DV106,$EO:$EO,"&lt;"&amp;$DV107)</f>
        <v>0</v>
      </c>
      <c r="EF106" s="50">
        <f>SUMIFS(EY:EY,$EO:$EO,"&gt;="&amp;$DV106,$EO:$EO,"&lt;"&amp;$DV107)</f>
        <v>0</v>
      </c>
      <c r="EG106" s="109">
        <f>DY106+DZ106</f>
        <v>0</v>
      </c>
      <c r="EH106" s="2">
        <f>EC106+ED106</f>
        <v>0</v>
      </c>
      <c r="EJ106" s="64">
        <f t="shared" si="26"/>
        <v>98</v>
      </c>
      <c r="EK106" s="57">
        <f t="shared" si="27"/>
        <v>98.5</v>
      </c>
      <c r="EL106" s="2">
        <f t="shared" si="30"/>
        <v>247.47</v>
      </c>
      <c r="EM106" s="2">
        <f t="shared" si="28"/>
        <v>231.98</v>
      </c>
      <c r="EO106" s="33">
        <v>98</v>
      </c>
      <c r="EP106" s="33">
        <v>1355</v>
      </c>
      <c r="EQ106" s="33">
        <v>0</v>
      </c>
      <c r="ER106" s="33">
        <v>247.47</v>
      </c>
      <c r="ES106" s="33">
        <v>0</v>
      </c>
      <c r="ET106" s="33">
        <v>0</v>
      </c>
      <c r="EU106" s="33">
        <v>221.78</v>
      </c>
      <c r="EV106" s="33">
        <v>10.199999999999999</v>
      </c>
      <c r="EW106" s="33">
        <v>3.15</v>
      </c>
      <c r="EX106" s="33">
        <v>1067.5999999999999</v>
      </c>
      <c r="EY106" s="33">
        <v>488.94</v>
      </c>
    </row>
    <row r="107" spans="93:155" x14ac:dyDescent="0.45">
      <c r="CO107" s="65">
        <f>$DV107</f>
        <v>198</v>
      </c>
      <c r="CP107" s="117">
        <f>VLOOKUP($CO107,  $DI$7:$DT$108, CP$5, FALSE)</f>
        <v>0</v>
      </c>
      <c r="CQ107" s="140">
        <f>VLOOKUP($CO107,  Obsv_Time!$B$10:$M$111, CQ$5, FALSE)</f>
        <v>0</v>
      </c>
      <c r="CR107" s="117">
        <f>VLOOKUP($CO107,  $DI$7:$DT$108, CR$5, FALSE)</f>
        <v>0</v>
      </c>
      <c r="CS107" s="140">
        <f>VLOOKUP($CO107,  Obsv_Time!$B$10:$M$111, CS$5, FALSE)</f>
        <v>0</v>
      </c>
      <c r="CT107" s="117">
        <f>VLOOKUP($CO107,  $DI$7:$DT$108, CT$5, FALSE)</f>
        <v>0</v>
      </c>
      <c r="CU107" s="140">
        <f>VLOOKUP($CO107,  Obsv_Time!$B$10:$M$111, CU$5, FALSE)</f>
        <v>0</v>
      </c>
      <c r="CV107" s="117">
        <f>VLOOKUP($CO107,  $DI$7:$DT$108, CV$5, FALSE)</f>
        <v>0</v>
      </c>
      <c r="CW107" s="140">
        <f>VLOOKUP($CO107,  Obsv_Time!$B$10:$M$111, CW$5, FALSE)</f>
        <v>0</v>
      </c>
      <c r="CX107" s="117">
        <f>VLOOKUP($CO107,  $DI$7:$DT$108, CX$5, FALSE)</f>
        <v>0</v>
      </c>
      <c r="CY107" s="140">
        <f>VLOOKUP($CO107,  Obsv_Time!$B$10:$M$111, CY$5, FALSE)</f>
        <v>0</v>
      </c>
      <c r="CZ107" s="117">
        <f>VLOOKUP($CO107,  $DI$7:$DT$108, CZ$5, FALSE)</f>
        <v>0</v>
      </c>
      <c r="DA107" s="140">
        <f>VLOOKUP($CO107,  Obsv_Time!$B$10:$M$111, DA$5, FALSE)</f>
        <v>0</v>
      </c>
      <c r="DB107" s="117">
        <f>VLOOKUP($CO107,  $DI$7:$DT$108, DB$5, FALSE)</f>
        <v>0</v>
      </c>
      <c r="DC107" s="140">
        <f>VLOOKUP($CO107,  Obsv_Time!$B$10:$M$111, DC$5, FALSE)</f>
        <v>0</v>
      </c>
      <c r="DD107" s="117">
        <f>VLOOKUP($CO107,  $DI$7:$DT$108, DD$5, FALSE)</f>
        <v>0</v>
      </c>
      <c r="DE107" s="140">
        <f>VLOOKUP($CO107,  Obsv_Time!$B$10:$M$111, DE$5, FALSE)</f>
        <v>0</v>
      </c>
      <c r="DF107" s="117">
        <f>VLOOKUP($CO107,  $DI$7:$DT$108, DF$5, FALSE)</f>
        <v>0</v>
      </c>
      <c r="DG107" s="140">
        <f>VLOOKUP($CO107,  Obsv_Time!$B$10:$M$111, DG$5, FALSE)</f>
        <v>0</v>
      </c>
      <c r="DI107" s="64">
        <f t="shared" si="24"/>
        <v>198</v>
      </c>
      <c r="DJ107" s="113">
        <f t="shared" si="31"/>
        <v>0</v>
      </c>
      <c r="DK107" s="113">
        <f t="shared" si="31"/>
        <v>0</v>
      </c>
      <c r="DL107" s="113">
        <f t="shared" si="31"/>
        <v>0</v>
      </c>
      <c r="DM107" s="113">
        <f t="shared" si="31"/>
        <v>0</v>
      </c>
      <c r="DN107" s="113">
        <f t="shared" si="31"/>
        <v>0</v>
      </c>
      <c r="DO107" s="113">
        <f>EC107/EC$4</f>
        <v>0</v>
      </c>
      <c r="DP107" s="113">
        <f>ED107/ED$4</f>
        <v>0</v>
      </c>
      <c r="DQ107" s="113">
        <f>EE107/EE$4</f>
        <v>0</v>
      </c>
      <c r="DR107" s="113">
        <f>EF107/EF$4</f>
        <v>0</v>
      </c>
      <c r="DS107" s="116">
        <f>EG107/EG$4</f>
        <v>0</v>
      </c>
      <c r="DT107" s="113">
        <f t="shared" si="19"/>
        <v>0</v>
      </c>
      <c r="DV107" s="62">
        <f>Obsv_Time!B110</f>
        <v>198</v>
      </c>
      <c r="DW107" s="57">
        <f t="shared" si="25"/>
        <v>199</v>
      </c>
      <c r="DX107" s="50">
        <f>SUMIFS(EP:EP,$EO:$EO,"&gt;="&amp;$DV107,$EO:$EO,"&lt;"&amp;$DV108)</f>
        <v>0</v>
      </c>
      <c r="DY107" s="50">
        <f>SUMIFS(EQ:EQ,$EO:$EO,"&gt;="&amp;$DV107,$EO:$EO,"&lt;"&amp;$DV108)</f>
        <v>0</v>
      </c>
      <c r="DZ107" s="50">
        <f>SUMIFS(ER:ER,$EO:$EO,"&gt;="&amp;$DV107,$EO:$EO,"&lt;"&amp;$DV108)</f>
        <v>0</v>
      </c>
      <c r="EA107" s="50">
        <f>SUMIFS(ES:ES,$EO:$EO,"&gt;="&amp;$DV107,$EO:$EO,"&lt;"&amp;$DV108)</f>
        <v>0</v>
      </c>
      <c r="EB107" s="50">
        <f>SUMIFS(ET:ET,$EO:$EO,"&gt;="&amp;$DV107,$EO:$EO,"&lt;"&amp;$DV108)</f>
        <v>0</v>
      </c>
      <c r="EC107" s="50">
        <f>SUMIFS(EU:EU,$EO:$EO,"&gt;="&amp;$DV107,$EO:$EO,"&lt;"&amp;$DV108)</f>
        <v>0</v>
      </c>
      <c r="ED107" s="50">
        <f>SUMIFS(EV:EV,$EO:$EO,"&gt;="&amp;$DV107,$EO:$EO,"&lt;"&amp;$DV108)</f>
        <v>0</v>
      </c>
      <c r="EE107" s="50">
        <f>SUMIFS(EX:EX,$EO:$EO,"&gt;="&amp;$DV107,$EO:$EO,"&lt;"&amp;$DV108)</f>
        <v>0</v>
      </c>
      <c r="EF107" s="50">
        <f>SUMIFS(EY:EY,$EO:$EO,"&gt;="&amp;$DV107,$EO:$EO,"&lt;"&amp;$DV108)</f>
        <v>0</v>
      </c>
      <c r="EG107" s="109">
        <f>DY107+DZ107</f>
        <v>0</v>
      </c>
      <c r="EH107" s="2">
        <f>EC107+ED107</f>
        <v>0</v>
      </c>
      <c r="EJ107" s="64">
        <f t="shared" si="26"/>
        <v>99</v>
      </c>
      <c r="EK107" s="57">
        <f t="shared" si="27"/>
        <v>99.5</v>
      </c>
      <c r="EL107" s="2">
        <f t="shared" si="30"/>
        <v>217.32</v>
      </c>
      <c r="EM107" s="2">
        <f t="shared" si="28"/>
        <v>230.75</v>
      </c>
      <c r="EO107" s="33">
        <v>99</v>
      </c>
      <c r="EP107" s="33">
        <v>1275.23</v>
      </c>
      <c r="EQ107" s="33">
        <v>0</v>
      </c>
      <c r="ER107" s="33">
        <v>217.32</v>
      </c>
      <c r="ES107" s="33">
        <v>0</v>
      </c>
      <c r="ET107" s="33">
        <v>0</v>
      </c>
      <c r="EU107" s="33">
        <v>224.77</v>
      </c>
      <c r="EV107" s="33">
        <v>5.98</v>
      </c>
      <c r="EW107" s="33">
        <v>4.01</v>
      </c>
      <c r="EX107" s="33">
        <v>1026</v>
      </c>
      <c r="EY107" s="33">
        <v>484.57</v>
      </c>
    </row>
    <row r="108" spans="93:155" x14ac:dyDescent="0.45">
      <c r="CO108" s="65">
        <f>$DV108</f>
        <v>200</v>
      </c>
      <c r="CP108" s="117">
        <f>VLOOKUP($CO108,  $DI$7:$DT$108, CP$5, FALSE)</f>
        <v>0</v>
      </c>
      <c r="CQ108" s="140">
        <f>VLOOKUP($CO108,  Obsv_Time!$B$10:$M$111, CQ$5, FALSE)</f>
        <v>0</v>
      </c>
      <c r="CR108" s="117">
        <f>VLOOKUP($CO108,  $DI$7:$DT$108, CR$5, FALSE)</f>
        <v>0</v>
      </c>
      <c r="CS108" s="140">
        <f>VLOOKUP($CO108,  Obsv_Time!$B$10:$M$111, CS$5, FALSE)</f>
        <v>0</v>
      </c>
      <c r="CT108" s="117">
        <f>VLOOKUP($CO108,  $DI$7:$DT$108, CT$5, FALSE)</f>
        <v>1.6700225723869266E-5</v>
      </c>
      <c r="CU108" s="140">
        <f>VLOOKUP($CO108,  Obsv_Time!$B$10:$M$111, CU$5, FALSE)</f>
        <v>0</v>
      </c>
      <c r="CV108" s="117">
        <f>VLOOKUP($CO108,  $DI$7:$DT$108, CV$5, FALSE)</f>
        <v>0</v>
      </c>
      <c r="CW108" s="140">
        <f>VLOOKUP($CO108,  Obsv_Time!$B$10:$M$111, CW$5, FALSE)</f>
        <v>0</v>
      </c>
      <c r="CX108" s="117">
        <f>VLOOKUP($CO108,  $DI$7:$DT$108, CX$5, FALSE)</f>
        <v>0</v>
      </c>
      <c r="CY108" s="140">
        <f>VLOOKUP($CO108,  Obsv_Time!$B$10:$M$111, CY$5, FALSE)</f>
        <v>0</v>
      </c>
      <c r="CZ108" s="117">
        <f>VLOOKUP($CO108,  $DI$7:$DT$108, CZ$5, FALSE)</f>
        <v>0</v>
      </c>
      <c r="DA108" s="140">
        <f>VLOOKUP($CO108,  Obsv_Time!$B$10:$M$111, DA$5, FALSE)</f>
        <v>0</v>
      </c>
      <c r="DB108" s="117">
        <f>VLOOKUP($CO108,  $DI$7:$DT$108, DB$5, FALSE)</f>
        <v>0</v>
      </c>
      <c r="DC108" s="140">
        <f>VLOOKUP($CO108,  Obsv_Time!$B$10:$M$111, DC$5, FALSE)</f>
        <v>0</v>
      </c>
      <c r="DD108" s="117">
        <f>VLOOKUP($CO108,  $DI$7:$DT$108, DD$5, FALSE)</f>
        <v>0</v>
      </c>
      <c r="DE108" s="140">
        <f>VLOOKUP($CO108,  Obsv_Time!$B$10:$M$111, DE$5, FALSE)</f>
        <v>0</v>
      </c>
      <c r="DF108" s="117">
        <f>VLOOKUP($CO108,  $DI$7:$DT$108, DF$5, FALSE)</f>
        <v>0</v>
      </c>
      <c r="DG108" s="140">
        <f>VLOOKUP($CO108,  Obsv_Time!$B$10:$M$111, DG$5, FALSE)</f>
        <v>0</v>
      </c>
      <c r="DI108" s="64">
        <f>$DV108</f>
        <v>200</v>
      </c>
      <c r="DJ108" s="113">
        <f t="shared" si="31"/>
        <v>0</v>
      </c>
      <c r="DK108" s="113">
        <f t="shared" si="31"/>
        <v>0</v>
      </c>
      <c r="DL108" s="113">
        <f t="shared" si="31"/>
        <v>1.6700225723869266E-5</v>
      </c>
      <c r="DM108" s="113">
        <f t="shared" si="31"/>
        <v>0</v>
      </c>
      <c r="DN108" s="113">
        <f t="shared" si="31"/>
        <v>0</v>
      </c>
      <c r="DO108" s="113">
        <f>EC108/EC$4</f>
        <v>0</v>
      </c>
      <c r="DP108" s="113">
        <f>ED108/ED$4</f>
        <v>0</v>
      </c>
      <c r="DQ108" s="113">
        <f>EE108/EE$4</f>
        <v>0</v>
      </c>
      <c r="DR108" s="113">
        <f>EF108/EF$4</f>
        <v>0</v>
      </c>
      <c r="DS108" s="116">
        <f>EG108/EG$4</f>
        <v>1.3465321975328261E-5</v>
      </c>
      <c r="DT108" s="113">
        <f t="shared" si="19"/>
        <v>0</v>
      </c>
      <c r="DV108" s="62">
        <f>Obsv_Time!B111</f>
        <v>200</v>
      </c>
      <c r="DW108" s="57">
        <f t="shared" si="25"/>
        <v>201</v>
      </c>
      <c r="DX108" s="40">
        <f>SUMIFS(EP:EP,$EO:$EO,"&gt;="&amp;$DV108)</f>
        <v>0</v>
      </c>
      <c r="DY108" s="40">
        <f>SUMIFS(EQ:EQ,$EO:$EO,"&gt;="&amp;$DV108)</f>
        <v>0</v>
      </c>
      <c r="DZ108" s="40">
        <f>SUMIFS(ER:ER,$EO:$EO,"&gt;="&amp;$DV108)</f>
        <v>60</v>
      </c>
      <c r="EA108" s="40">
        <f>SUMIFS(ES:ES,$EO:$EO,"&gt;="&amp;$DV108)</f>
        <v>0</v>
      </c>
      <c r="EB108" s="40">
        <f>SUMIFS(ET:ET,$EO:$EO,"&gt;="&amp;$DV108)</f>
        <v>0</v>
      </c>
      <c r="EC108" s="40">
        <f>SUMIFS(EU:EU,$EO:$EO,"&gt;="&amp;$DV108)</f>
        <v>0</v>
      </c>
      <c r="ED108" s="40">
        <f>SUMIFS(EV:EV,$EO:$EO,"&gt;="&amp;$DV108)</f>
        <v>0</v>
      </c>
      <c r="EE108" s="40">
        <f>SUMIFS(EX:EX,$EO:$EO,"&gt;="&amp;$DV108)</f>
        <v>0</v>
      </c>
      <c r="EF108" s="40">
        <f>SUMIFS(EY:EY,$EO:$EO,"&gt;="&amp;$DV108)</f>
        <v>0</v>
      </c>
      <c r="EG108" s="41">
        <f>DY108+DZ108</f>
        <v>60</v>
      </c>
      <c r="EH108" s="41">
        <f>EC108+ED108</f>
        <v>0</v>
      </c>
      <c r="EJ108" s="64">
        <f t="shared" si="26"/>
        <v>100</v>
      </c>
      <c r="EK108" s="57">
        <f t="shared" si="27"/>
        <v>100.5</v>
      </c>
      <c r="EL108" s="2">
        <f t="shared" si="30"/>
        <v>213.27</v>
      </c>
      <c r="EM108" s="2">
        <f t="shared" si="28"/>
        <v>206.47</v>
      </c>
      <c r="EO108" s="33">
        <v>100</v>
      </c>
      <c r="EP108" s="33">
        <v>1279.02</v>
      </c>
      <c r="EQ108" s="33">
        <v>0</v>
      </c>
      <c r="ER108" s="33">
        <v>213.27</v>
      </c>
      <c r="ES108" s="33">
        <v>0</v>
      </c>
      <c r="ET108" s="33">
        <v>0</v>
      </c>
      <c r="EU108" s="33">
        <v>203.65</v>
      </c>
      <c r="EV108" s="33">
        <v>2.82</v>
      </c>
      <c r="EW108" s="33">
        <v>3.31</v>
      </c>
      <c r="EX108" s="33">
        <v>909.14</v>
      </c>
      <c r="EY108" s="33">
        <v>433.04</v>
      </c>
    </row>
    <row r="109" spans="93:155" x14ac:dyDescent="0.45">
      <c r="DV109" s="123">
        <f>DV108 + (DV108-DV107)</f>
        <v>202</v>
      </c>
      <c r="EJ109" s="64">
        <f t="shared" si="26"/>
        <v>101</v>
      </c>
      <c r="EK109" s="57">
        <f t="shared" si="27"/>
        <v>101.5</v>
      </c>
      <c r="EL109" s="2">
        <f t="shared" si="30"/>
        <v>208.46</v>
      </c>
      <c r="EM109" s="2">
        <f t="shared" si="28"/>
        <v>179.39000000000001</v>
      </c>
      <c r="EO109" s="33">
        <v>101</v>
      </c>
      <c r="EP109" s="33">
        <v>1251.6199999999999</v>
      </c>
      <c r="EQ109" s="33">
        <v>0</v>
      </c>
      <c r="ER109" s="33">
        <v>208.46</v>
      </c>
      <c r="ES109" s="33">
        <v>0</v>
      </c>
      <c r="ET109" s="33">
        <v>0</v>
      </c>
      <c r="EU109" s="33">
        <v>176.4</v>
      </c>
      <c r="EV109" s="33">
        <v>2.99</v>
      </c>
      <c r="EW109" s="33">
        <v>3.12</v>
      </c>
      <c r="EX109" s="33">
        <v>886.63</v>
      </c>
      <c r="EY109" s="33">
        <v>416.21</v>
      </c>
    </row>
    <row r="110" spans="93:155" x14ac:dyDescent="0.45">
      <c r="EJ110" s="64">
        <f t="shared" si="26"/>
        <v>102</v>
      </c>
      <c r="EK110" s="57">
        <f t="shared" si="27"/>
        <v>102.5</v>
      </c>
      <c r="EL110" s="2">
        <f t="shared" si="30"/>
        <v>161.22</v>
      </c>
      <c r="EM110" s="2">
        <f t="shared" si="28"/>
        <v>169.22</v>
      </c>
      <c r="EO110" s="33">
        <v>102</v>
      </c>
      <c r="EP110" s="33">
        <v>1184.57</v>
      </c>
      <c r="EQ110" s="33">
        <v>0</v>
      </c>
      <c r="ER110" s="33">
        <v>161.22</v>
      </c>
      <c r="ES110" s="33">
        <v>0</v>
      </c>
      <c r="ET110" s="33">
        <v>0</v>
      </c>
      <c r="EU110" s="33">
        <v>167.67</v>
      </c>
      <c r="EV110" s="33">
        <v>1.55</v>
      </c>
      <c r="EW110" s="33">
        <v>2.81</v>
      </c>
      <c r="EX110" s="33">
        <v>815.03</v>
      </c>
      <c r="EY110" s="33">
        <v>389.04</v>
      </c>
    </row>
    <row r="111" spans="93:155" x14ac:dyDescent="0.45">
      <c r="EJ111" s="64">
        <f t="shared" si="26"/>
        <v>103</v>
      </c>
      <c r="EK111" s="57">
        <f t="shared" si="27"/>
        <v>103.5</v>
      </c>
      <c r="EL111" s="2">
        <f t="shared" si="30"/>
        <v>149.94999999999999</v>
      </c>
      <c r="EM111" s="2">
        <f t="shared" si="28"/>
        <v>149.24</v>
      </c>
      <c r="EO111" s="33">
        <v>103</v>
      </c>
      <c r="EP111" s="33">
        <v>1145.3599999999999</v>
      </c>
      <c r="EQ111" s="33">
        <v>0</v>
      </c>
      <c r="ER111" s="33">
        <v>149.94999999999999</v>
      </c>
      <c r="ES111" s="33">
        <v>0</v>
      </c>
      <c r="ET111" s="33">
        <v>0</v>
      </c>
      <c r="EU111" s="33">
        <v>148.31</v>
      </c>
      <c r="EV111" s="33">
        <v>0.93</v>
      </c>
      <c r="EW111" s="33">
        <v>3.07</v>
      </c>
      <c r="EX111" s="33">
        <v>773.59</v>
      </c>
      <c r="EY111" s="33">
        <v>383.52</v>
      </c>
    </row>
    <row r="112" spans="93:155" x14ac:dyDescent="0.45">
      <c r="EJ112" s="64">
        <f t="shared" si="26"/>
        <v>104</v>
      </c>
      <c r="EK112" s="57">
        <f t="shared" si="27"/>
        <v>104.5</v>
      </c>
      <c r="EL112" s="2">
        <f t="shared" si="30"/>
        <v>157.74</v>
      </c>
      <c r="EM112" s="2">
        <f t="shared" si="28"/>
        <v>129.15</v>
      </c>
      <c r="EO112" s="33">
        <v>104</v>
      </c>
      <c r="EP112" s="33">
        <v>1108.6099999999999</v>
      </c>
      <c r="EQ112" s="33">
        <v>0</v>
      </c>
      <c r="ER112" s="33">
        <v>157.74</v>
      </c>
      <c r="ES112" s="33">
        <v>0</v>
      </c>
      <c r="ET112" s="33">
        <v>0</v>
      </c>
      <c r="EU112" s="33">
        <v>128.52000000000001</v>
      </c>
      <c r="EV112" s="33">
        <v>0.63</v>
      </c>
      <c r="EW112" s="33">
        <v>2.77</v>
      </c>
      <c r="EX112" s="33">
        <v>699.76</v>
      </c>
      <c r="EY112" s="33">
        <v>352.53</v>
      </c>
    </row>
    <row r="113" spans="140:155" x14ac:dyDescent="0.45">
      <c r="EJ113" s="64">
        <f t="shared" si="26"/>
        <v>105</v>
      </c>
      <c r="EK113" s="57">
        <f t="shared" si="27"/>
        <v>105.5</v>
      </c>
      <c r="EL113" s="2">
        <f t="shared" si="30"/>
        <v>150.54</v>
      </c>
      <c r="EM113" s="2">
        <f t="shared" si="28"/>
        <v>108.79</v>
      </c>
      <c r="EO113" s="33">
        <v>105</v>
      </c>
      <c r="EP113" s="33">
        <v>1042.67</v>
      </c>
      <c r="EQ113" s="33">
        <v>0</v>
      </c>
      <c r="ER113" s="33">
        <v>150.54</v>
      </c>
      <c r="ES113" s="33">
        <v>0</v>
      </c>
      <c r="ET113" s="33">
        <v>0</v>
      </c>
      <c r="EU113" s="33">
        <v>108.65</v>
      </c>
      <c r="EV113" s="33">
        <v>0.14000000000000001</v>
      </c>
      <c r="EW113" s="33">
        <v>2.38</v>
      </c>
      <c r="EX113" s="33">
        <v>672.28</v>
      </c>
      <c r="EY113" s="33">
        <v>323.58</v>
      </c>
    </row>
    <row r="114" spans="140:155" x14ac:dyDescent="0.45">
      <c r="EJ114" s="64">
        <f t="shared" si="26"/>
        <v>106</v>
      </c>
      <c r="EK114" s="57">
        <f t="shared" si="27"/>
        <v>106.5</v>
      </c>
      <c r="EL114" s="2">
        <f t="shared" si="30"/>
        <v>144.06</v>
      </c>
      <c r="EM114" s="2">
        <f t="shared" si="28"/>
        <v>104.21000000000001</v>
      </c>
      <c r="EO114" s="33">
        <v>106</v>
      </c>
      <c r="EP114" s="33">
        <v>986.09</v>
      </c>
      <c r="EQ114" s="33">
        <v>0</v>
      </c>
      <c r="ER114" s="33">
        <v>144.06</v>
      </c>
      <c r="ES114" s="33">
        <v>0</v>
      </c>
      <c r="ET114" s="33">
        <v>0</v>
      </c>
      <c r="EU114" s="33">
        <v>104.18</v>
      </c>
      <c r="EV114" s="33">
        <v>0.03</v>
      </c>
      <c r="EW114" s="33">
        <v>2.96</v>
      </c>
      <c r="EX114" s="33">
        <v>645.77</v>
      </c>
      <c r="EY114" s="33">
        <v>312.68</v>
      </c>
    </row>
    <row r="115" spans="140:155" x14ac:dyDescent="0.45">
      <c r="EJ115" s="64">
        <f t="shared" si="26"/>
        <v>107</v>
      </c>
      <c r="EK115" s="57">
        <f t="shared" si="27"/>
        <v>107.5</v>
      </c>
      <c r="EL115" s="2">
        <f t="shared" si="30"/>
        <v>125.12</v>
      </c>
      <c r="EM115" s="2">
        <f t="shared" si="28"/>
        <v>80.44</v>
      </c>
      <c r="EO115" s="33">
        <v>107</v>
      </c>
      <c r="EP115" s="33">
        <v>893.87</v>
      </c>
      <c r="EQ115" s="33">
        <v>0</v>
      </c>
      <c r="ER115" s="33">
        <v>125.12</v>
      </c>
      <c r="ES115" s="33">
        <v>0</v>
      </c>
      <c r="ET115" s="33">
        <v>0</v>
      </c>
      <c r="EU115" s="33">
        <v>80.44</v>
      </c>
      <c r="EV115" s="33">
        <v>0</v>
      </c>
      <c r="EW115" s="33">
        <v>2.48</v>
      </c>
      <c r="EX115" s="33">
        <v>609.07000000000005</v>
      </c>
      <c r="EY115" s="33">
        <v>302.13</v>
      </c>
    </row>
    <row r="116" spans="140:155" x14ac:dyDescent="0.45">
      <c r="EJ116" s="64">
        <f t="shared" si="26"/>
        <v>108</v>
      </c>
      <c r="EK116" s="57">
        <f t="shared" si="27"/>
        <v>108.5</v>
      </c>
      <c r="EL116" s="2">
        <f t="shared" si="30"/>
        <v>143.49</v>
      </c>
      <c r="EM116" s="2">
        <f t="shared" si="28"/>
        <v>68.28</v>
      </c>
      <c r="EO116" s="33">
        <v>108</v>
      </c>
      <c r="EP116" s="33">
        <v>836.65</v>
      </c>
      <c r="EQ116" s="33">
        <v>0</v>
      </c>
      <c r="ER116" s="33">
        <v>143.49</v>
      </c>
      <c r="ES116" s="33">
        <v>0</v>
      </c>
      <c r="ET116" s="33">
        <v>0</v>
      </c>
      <c r="EU116" s="33">
        <v>68.28</v>
      </c>
      <c r="EV116" s="33">
        <v>0</v>
      </c>
      <c r="EW116" s="33">
        <v>2.17</v>
      </c>
      <c r="EX116" s="33">
        <v>537.78</v>
      </c>
      <c r="EY116" s="33">
        <v>286.62</v>
      </c>
    </row>
    <row r="117" spans="140:155" x14ac:dyDescent="0.45">
      <c r="EJ117" s="64">
        <f t="shared" si="26"/>
        <v>109</v>
      </c>
      <c r="EK117" s="57">
        <f t="shared" si="27"/>
        <v>109.5</v>
      </c>
      <c r="EL117" s="2">
        <f t="shared" si="30"/>
        <v>127.18</v>
      </c>
      <c r="EM117" s="2">
        <f t="shared" si="28"/>
        <v>53.95</v>
      </c>
      <c r="EO117" s="33">
        <v>109</v>
      </c>
      <c r="EP117" s="33">
        <v>723.75</v>
      </c>
      <c r="EQ117" s="33">
        <v>0</v>
      </c>
      <c r="ER117" s="33">
        <v>127.18</v>
      </c>
      <c r="ES117" s="33">
        <v>0</v>
      </c>
      <c r="ET117" s="33">
        <v>0</v>
      </c>
      <c r="EU117" s="33">
        <v>53.95</v>
      </c>
      <c r="EV117" s="33">
        <v>0</v>
      </c>
      <c r="EW117" s="33">
        <v>2.4700000000000002</v>
      </c>
      <c r="EX117" s="33">
        <v>511.76</v>
      </c>
      <c r="EY117" s="33">
        <v>249.29</v>
      </c>
    </row>
    <row r="118" spans="140:155" x14ac:dyDescent="0.45">
      <c r="EJ118" s="64">
        <f t="shared" si="26"/>
        <v>110</v>
      </c>
      <c r="EK118" s="57">
        <f t="shared" si="27"/>
        <v>110.5</v>
      </c>
      <c r="EL118" s="2">
        <f t="shared" si="30"/>
        <v>121.39</v>
      </c>
      <c r="EM118" s="2">
        <f t="shared" si="28"/>
        <v>40.51</v>
      </c>
      <c r="EO118" s="33">
        <v>110</v>
      </c>
      <c r="EP118" s="33">
        <v>672.53</v>
      </c>
      <c r="EQ118" s="33">
        <v>0</v>
      </c>
      <c r="ER118" s="33">
        <v>121.39</v>
      </c>
      <c r="ES118" s="33">
        <v>0</v>
      </c>
      <c r="ET118" s="33">
        <v>0</v>
      </c>
      <c r="EU118" s="33">
        <v>40.51</v>
      </c>
      <c r="EV118" s="33">
        <v>0</v>
      </c>
      <c r="EW118" s="33">
        <v>1.86</v>
      </c>
      <c r="EX118" s="33">
        <v>482.01</v>
      </c>
      <c r="EY118" s="33">
        <v>236.01</v>
      </c>
    </row>
    <row r="119" spans="140:155" x14ac:dyDescent="0.45">
      <c r="EJ119" s="64">
        <f t="shared" si="26"/>
        <v>111</v>
      </c>
      <c r="EK119" s="57">
        <f t="shared" si="27"/>
        <v>111.5</v>
      </c>
      <c r="EL119" s="2">
        <f t="shared" si="30"/>
        <v>116.73</v>
      </c>
      <c r="EM119" s="2">
        <f t="shared" si="28"/>
        <v>28.19</v>
      </c>
      <c r="EO119" s="33">
        <v>111</v>
      </c>
      <c r="EP119" s="33">
        <v>566.77</v>
      </c>
      <c r="EQ119" s="33">
        <v>0</v>
      </c>
      <c r="ER119" s="33">
        <v>116.73</v>
      </c>
      <c r="ES119" s="33">
        <v>0</v>
      </c>
      <c r="ET119" s="33">
        <v>0</v>
      </c>
      <c r="EU119" s="33">
        <v>28.19</v>
      </c>
      <c r="EV119" s="33">
        <v>0</v>
      </c>
      <c r="EW119" s="33">
        <v>1.58</v>
      </c>
      <c r="EX119" s="33">
        <v>445.03</v>
      </c>
      <c r="EY119" s="33">
        <v>228.64</v>
      </c>
    </row>
    <row r="120" spans="140:155" x14ac:dyDescent="0.45">
      <c r="EJ120" s="64">
        <f t="shared" si="26"/>
        <v>112</v>
      </c>
      <c r="EK120" s="57">
        <f t="shared" si="27"/>
        <v>112.5</v>
      </c>
      <c r="EL120" s="2">
        <f t="shared" si="30"/>
        <v>128.19</v>
      </c>
      <c r="EM120" s="2">
        <f t="shared" si="28"/>
        <v>22.91</v>
      </c>
      <c r="EO120" s="33">
        <v>112</v>
      </c>
      <c r="EP120" s="33">
        <v>535.07000000000005</v>
      </c>
      <c r="EQ120" s="33">
        <v>0</v>
      </c>
      <c r="ER120" s="33">
        <v>128.19</v>
      </c>
      <c r="ES120" s="33">
        <v>0</v>
      </c>
      <c r="ET120" s="33">
        <v>0</v>
      </c>
      <c r="EU120" s="33">
        <v>22.91</v>
      </c>
      <c r="EV120" s="33">
        <v>0</v>
      </c>
      <c r="EW120" s="33">
        <v>1.38</v>
      </c>
      <c r="EX120" s="33">
        <v>421.84</v>
      </c>
      <c r="EY120" s="33">
        <v>202.63</v>
      </c>
    </row>
    <row r="121" spans="140:155" x14ac:dyDescent="0.45">
      <c r="EJ121" s="64">
        <f t="shared" si="26"/>
        <v>113</v>
      </c>
      <c r="EK121" s="57">
        <f t="shared" si="27"/>
        <v>113.5</v>
      </c>
      <c r="EL121" s="2">
        <f t="shared" si="30"/>
        <v>92.76</v>
      </c>
      <c r="EM121" s="2">
        <f t="shared" si="28"/>
        <v>17.07</v>
      </c>
      <c r="EO121" s="33">
        <v>113</v>
      </c>
      <c r="EP121" s="33">
        <v>485.24</v>
      </c>
      <c r="EQ121" s="33">
        <v>0</v>
      </c>
      <c r="ER121" s="33">
        <v>92.76</v>
      </c>
      <c r="ES121" s="33">
        <v>0</v>
      </c>
      <c r="ET121" s="33">
        <v>0</v>
      </c>
      <c r="EU121" s="33">
        <v>17.07</v>
      </c>
      <c r="EV121" s="33">
        <v>0</v>
      </c>
      <c r="EW121" s="33">
        <v>2.14</v>
      </c>
      <c r="EX121" s="33">
        <v>391.36</v>
      </c>
      <c r="EY121" s="33">
        <v>186.04</v>
      </c>
    </row>
    <row r="122" spans="140:155" x14ac:dyDescent="0.45">
      <c r="EJ122" s="64">
        <f t="shared" si="26"/>
        <v>114</v>
      </c>
      <c r="EK122" s="57">
        <f t="shared" si="27"/>
        <v>114.5</v>
      </c>
      <c r="EL122" s="2">
        <f t="shared" si="30"/>
        <v>91.63</v>
      </c>
      <c r="EM122" s="2">
        <f t="shared" si="28"/>
        <v>11.87</v>
      </c>
      <c r="EO122" s="33">
        <v>114</v>
      </c>
      <c r="EP122" s="33">
        <v>423.86</v>
      </c>
      <c r="EQ122" s="33">
        <v>0</v>
      </c>
      <c r="ER122" s="33">
        <v>91.63</v>
      </c>
      <c r="ES122" s="33">
        <v>0</v>
      </c>
      <c r="ET122" s="33">
        <v>0</v>
      </c>
      <c r="EU122" s="33">
        <v>11.87</v>
      </c>
      <c r="EV122" s="33">
        <v>0</v>
      </c>
      <c r="EW122" s="33">
        <v>1.45</v>
      </c>
      <c r="EX122" s="33">
        <v>351.85</v>
      </c>
      <c r="EY122" s="33">
        <v>171.62</v>
      </c>
    </row>
    <row r="123" spans="140:155" x14ac:dyDescent="0.45">
      <c r="EJ123" s="64">
        <f t="shared" si="26"/>
        <v>115</v>
      </c>
      <c r="EK123" s="57">
        <f t="shared" si="27"/>
        <v>115.5</v>
      </c>
      <c r="EL123" s="2">
        <f t="shared" si="30"/>
        <v>72.349999999999994</v>
      </c>
      <c r="EM123" s="2">
        <f t="shared" si="28"/>
        <v>10.01</v>
      </c>
      <c r="EO123" s="33">
        <v>115</v>
      </c>
      <c r="EP123" s="33">
        <v>368.99</v>
      </c>
      <c r="EQ123" s="33">
        <v>0</v>
      </c>
      <c r="ER123" s="33">
        <v>72.349999999999994</v>
      </c>
      <c r="ES123" s="33">
        <v>0</v>
      </c>
      <c r="ET123" s="33">
        <v>0</v>
      </c>
      <c r="EU123" s="33">
        <v>10.01</v>
      </c>
      <c r="EV123" s="33">
        <v>0</v>
      </c>
      <c r="EW123" s="33">
        <v>1.85</v>
      </c>
      <c r="EX123" s="33">
        <v>313.70999999999998</v>
      </c>
      <c r="EY123" s="33">
        <v>167.12</v>
      </c>
    </row>
    <row r="124" spans="140:155" x14ac:dyDescent="0.45">
      <c r="EJ124" s="64">
        <f t="shared" si="26"/>
        <v>116</v>
      </c>
      <c r="EK124" s="57">
        <f t="shared" si="27"/>
        <v>116.5</v>
      </c>
      <c r="EL124" s="2">
        <f t="shared" si="30"/>
        <v>58.21</v>
      </c>
      <c r="EM124" s="2">
        <f t="shared" si="28"/>
        <v>6.7</v>
      </c>
      <c r="EO124" s="33">
        <v>116</v>
      </c>
      <c r="EP124" s="33">
        <v>321.70999999999998</v>
      </c>
      <c r="EQ124" s="33">
        <v>0</v>
      </c>
      <c r="ER124" s="33">
        <v>58.21</v>
      </c>
      <c r="ES124" s="33">
        <v>0</v>
      </c>
      <c r="ET124" s="33">
        <v>0</v>
      </c>
      <c r="EU124" s="33">
        <v>6.7</v>
      </c>
      <c r="EV124" s="33">
        <v>0</v>
      </c>
      <c r="EW124" s="33">
        <v>1.41</v>
      </c>
      <c r="EX124" s="33">
        <v>291.48</v>
      </c>
      <c r="EY124" s="33">
        <v>148.32</v>
      </c>
    </row>
    <row r="125" spans="140:155" x14ac:dyDescent="0.45">
      <c r="EJ125" s="64">
        <f t="shared" si="26"/>
        <v>117</v>
      </c>
      <c r="EK125" s="57">
        <f t="shared" si="27"/>
        <v>117.5</v>
      </c>
      <c r="EL125" s="2">
        <f t="shared" si="30"/>
        <v>52.69</v>
      </c>
      <c r="EM125" s="2">
        <f t="shared" si="28"/>
        <v>4.9400000000000004</v>
      </c>
      <c r="EO125" s="33">
        <v>117</v>
      </c>
      <c r="EP125" s="33">
        <v>291.07</v>
      </c>
      <c r="EQ125" s="33">
        <v>0</v>
      </c>
      <c r="ER125" s="33">
        <v>52.69</v>
      </c>
      <c r="ES125" s="33">
        <v>0</v>
      </c>
      <c r="ET125" s="33">
        <v>0</v>
      </c>
      <c r="EU125" s="33">
        <v>4.9400000000000004</v>
      </c>
      <c r="EV125" s="33">
        <v>0</v>
      </c>
      <c r="EW125" s="33">
        <v>1.5</v>
      </c>
      <c r="EX125" s="33">
        <v>270.55</v>
      </c>
      <c r="EY125" s="33">
        <v>128.55000000000001</v>
      </c>
    </row>
    <row r="126" spans="140:155" x14ac:dyDescent="0.45">
      <c r="EJ126" s="64">
        <f t="shared" si="26"/>
        <v>118</v>
      </c>
      <c r="EK126" s="57">
        <f t="shared" si="27"/>
        <v>118.5</v>
      </c>
      <c r="EL126" s="2">
        <f t="shared" si="30"/>
        <v>46.02</v>
      </c>
      <c r="EM126" s="2">
        <f t="shared" si="28"/>
        <v>2.66</v>
      </c>
      <c r="EO126" s="33">
        <v>118</v>
      </c>
      <c r="EP126" s="33">
        <v>273.47000000000003</v>
      </c>
      <c r="EQ126" s="33">
        <v>0</v>
      </c>
      <c r="ER126" s="33">
        <v>46.02</v>
      </c>
      <c r="ES126" s="33">
        <v>0</v>
      </c>
      <c r="ET126" s="33">
        <v>0</v>
      </c>
      <c r="EU126" s="33">
        <v>2.66</v>
      </c>
      <c r="EV126" s="33">
        <v>0</v>
      </c>
      <c r="EW126" s="33">
        <v>1.43</v>
      </c>
      <c r="EX126" s="33">
        <v>239.77</v>
      </c>
      <c r="EY126" s="33">
        <v>118.39</v>
      </c>
    </row>
    <row r="127" spans="140:155" x14ac:dyDescent="0.45">
      <c r="EJ127" s="64">
        <f t="shared" si="26"/>
        <v>119</v>
      </c>
      <c r="EK127" s="57">
        <f t="shared" si="27"/>
        <v>119.5</v>
      </c>
      <c r="EL127" s="2">
        <f t="shared" si="30"/>
        <v>52.43</v>
      </c>
      <c r="EM127" s="2">
        <f t="shared" si="28"/>
        <v>1.71</v>
      </c>
      <c r="EO127" s="33">
        <v>119</v>
      </c>
      <c r="EP127" s="33">
        <v>205.27</v>
      </c>
      <c r="EQ127" s="33">
        <v>0</v>
      </c>
      <c r="ER127" s="33">
        <v>52.43</v>
      </c>
      <c r="ES127" s="33">
        <v>0</v>
      </c>
      <c r="ET127" s="33">
        <v>0</v>
      </c>
      <c r="EU127" s="33">
        <v>1.71</v>
      </c>
      <c r="EV127" s="33">
        <v>0</v>
      </c>
      <c r="EW127" s="33">
        <v>1.57</v>
      </c>
      <c r="EX127" s="33">
        <v>208.74</v>
      </c>
      <c r="EY127" s="33">
        <v>94.88</v>
      </c>
    </row>
    <row r="128" spans="140:155" x14ac:dyDescent="0.45">
      <c r="EJ128" s="64">
        <f t="shared" si="26"/>
        <v>120</v>
      </c>
      <c r="EK128" s="57">
        <f t="shared" si="27"/>
        <v>120.5</v>
      </c>
      <c r="EL128" s="2">
        <f t="shared" si="30"/>
        <v>39.75</v>
      </c>
      <c r="EM128" s="2">
        <f t="shared" si="28"/>
        <v>0.57999999999999996</v>
      </c>
      <c r="EO128" s="33">
        <v>120</v>
      </c>
      <c r="EP128" s="33">
        <v>157.80000000000001</v>
      </c>
      <c r="EQ128" s="33">
        <v>0</v>
      </c>
      <c r="ER128" s="33">
        <v>39.75</v>
      </c>
      <c r="ES128" s="33">
        <v>0</v>
      </c>
      <c r="ET128" s="33">
        <v>0</v>
      </c>
      <c r="EU128" s="33">
        <v>0.57999999999999996</v>
      </c>
      <c r="EV128" s="33">
        <v>0</v>
      </c>
      <c r="EW128" s="33">
        <v>1.27</v>
      </c>
      <c r="EX128" s="33">
        <v>206.38</v>
      </c>
      <c r="EY128" s="33">
        <v>90.29</v>
      </c>
    </row>
    <row r="129" spans="140:155" x14ac:dyDescent="0.45">
      <c r="EJ129" s="64">
        <f t="shared" si="26"/>
        <v>121</v>
      </c>
      <c r="EK129" s="57">
        <f t="shared" si="27"/>
        <v>121.5</v>
      </c>
      <c r="EL129" s="2">
        <f t="shared" si="30"/>
        <v>25.18</v>
      </c>
      <c r="EM129" s="2">
        <f t="shared" si="28"/>
        <v>0.26</v>
      </c>
      <c r="EO129" s="33">
        <v>121</v>
      </c>
      <c r="EP129" s="33">
        <v>145.4</v>
      </c>
      <c r="EQ129" s="33">
        <v>0</v>
      </c>
      <c r="ER129" s="33">
        <v>25.18</v>
      </c>
      <c r="ES129" s="33">
        <v>0</v>
      </c>
      <c r="ET129" s="33">
        <v>0</v>
      </c>
      <c r="EU129" s="33">
        <v>0.26</v>
      </c>
      <c r="EV129" s="33">
        <v>0</v>
      </c>
      <c r="EW129" s="33">
        <v>0.68</v>
      </c>
      <c r="EX129" s="33">
        <v>200.73</v>
      </c>
      <c r="EY129" s="33">
        <v>86.58</v>
      </c>
    </row>
    <row r="130" spans="140:155" x14ac:dyDescent="0.45">
      <c r="EJ130" s="64">
        <f t="shared" si="26"/>
        <v>122</v>
      </c>
      <c r="EK130" s="57">
        <f t="shared" si="27"/>
        <v>122.5</v>
      </c>
      <c r="EL130" s="2">
        <f t="shared" si="30"/>
        <v>27.45</v>
      </c>
      <c r="EM130" s="2">
        <f t="shared" si="28"/>
        <v>0.12</v>
      </c>
      <c r="EO130" s="33">
        <v>122</v>
      </c>
      <c r="EP130" s="33">
        <v>103.74</v>
      </c>
      <c r="EQ130" s="33">
        <v>0</v>
      </c>
      <c r="ER130" s="33">
        <v>27.45</v>
      </c>
      <c r="ES130" s="33">
        <v>0</v>
      </c>
      <c r="ET130" s="33">
        <v>0</v>
      </c>
      <c r="EU130" s="33">
        <v>0.12</v>
      </c>
      <c r="EV130" s="33">
        <v>0</v>
      </c>
      <c r="EW130" s="33">
        <v>0.81</v>
      </c>
      <c r="EX130" s="33">
        <v>187.39</v>
      </c>
      <c r="EY130" s="33">
        <v>75.260000000000005</v>
      </c>
    </row>
    <row r="131" spans="140:155" x14ac:dyDescent="0.45">
      <c r="EJ131" s="64">
        <f t="shared" si="26"/>
        <v>123</v>
      </c>
      <c r="EK131" s="57">
        <f t="shared" si="27"/>
        <v>123.5</v>
      </c>
      <c r="EL131" s="2">
        <f t="shared" si="30"/>
        <v>19.59</v>
      </c>
      <c r="EM131" s="2">
        <f t="shared" si="28"/>
        <v>0.12</v>
      </c>
      <c r="EO131" s="33">
        <v>123</v>
      </c>
      <c r="EP131" s="33">
        <v>98.37</v>
      </c>
      <c r="EQ131" s="33">
        <v>0</v>
      </c>
      <c r="ER131" s="33">
        <v>19.59</v>
      </c>
      <c r="ES131" s="33">
        <v>0</v>
      </c>
      <c r="ET131" s="33">
        <v>0</v>
      </c>
      <c r="EU131" s="33">
        <v>0.12</v>
      </c>
      <c r="EV131" s="33">
        <v>0</v>
      </c>
      <c r="EW131" s="33">
        <v>0.84</v>
      </c>
      <c r="EX131" s="33">
        <v>173.57</v>
      </c>
      <c r="EY131" s="33">
        <v>68.150000000000006</v>
      </c>
    </row>
    <row r="132" spans="140:155" x14ac:dyDescent="0.45">
      <c r="EJ132" s="64">
        <f t="shared" si="26"/>
        <v>124</v>
      </c>
      <c r="EK132" s="57">
        <f t="shared" si="27"/>
        <v>124.5</v>
      </c>
      <c r="EL132" s="2">
        <f t="shared" si="30"/>
        <v>15.31</v>
      </c>
      <c r="EM132" s="2">
        <f t="shared" si="28"/>
        <v>7.0000000000000007E-2</v>
      </c>
      <c r="EO132" s="33">
        <v>124</v>
      </c>
      <c r="EP132" s="33">
        <v>74.260000000000005</v>
      </c>
      <c r="EQ132" s="33">
        <v>0</v>
      </c>
      <c r="ER132" s="33">
        <v>15.31</v>
      </c>
      <c r="ES132" s="33">
        <v>0</v>
      </c>
      <c r="ET132" s="33">
        <v>0</v>
      </c>
      <c r="EU132" s="33">
        <v>7.0000000000000007E-2</v>
      </c>
      <c r="EV132" s="33">
        <v>0</v>
      </c>
      <c r="EW132" s="33">
        <v>1.1399999999999999</v>
      </c>
      <c r="EX132" s="33">
        <v>183.17</v>
      </c>
      <c r="EY132" s="33">
        <v>68.5</v>
      </c>
    </row>
    <row r="133" spans="140:155" x14ac:dyDescent="0.45">
      <c r="EJ133" s="64">
        <f t="shared" si="26"/>
        <v>125</v>
      </c>
      <c r="EK133" s="57">
        <f t="shared" si="27"/>
        <v>125.5</v>
      </c>
      <c r="EL133" s="2">
        <f t="shared" si="30"/>
        <v>9.8699999999999992</v>
      </c>
      <c r="EM133" s="2">
        <f t="shared" si="28"/>
        <v>0.08</v>
      </c>
      <c r="EO133" s="33">
        <v>125</v>
      </c>
      <c r="EP133" s="33">
        <v>59.13</v>
      </c>
      <c r="EQ133" s="33">
        <v>0</v>
      </c>
      <c r="ER133" s="33">
        <v>9.8699999999999992</v>
      </c>
      <c r="ES133" s="33">
        <v>0</v>
      </c>
      <c r="ET133" s="33">
        <v>0</v>
      </c>
      <c r="EU133" s="33">
        <v>0.08</v>
      </c>
      <c r="EV133" s="33">
        <v>0</v>
      </c>
      <c r="EW133" s="33">
        <v>0.81</v>
      </c>
      <c r="EX133" s="33">
        <v>171.57</v>
      </c>
      <c r="EY133" s="33">
        <v>61.73</v>
      </c>
    </row>
    <row r="134" spans="140:155" x14ac:dyDescent="0.45">
      <c r="EJ134" s="64">
        <f t="shared" si="26"/>
        <v>126</v>
      </c>
      <c r="EK134" s="57">
        <f t="shared" si="27"/>
        <v>126.5</v>
      </c>
      <c r="EL134" s="2">
        <f t="shared" si="30"/>
        <v>5.94</v>
      </c>
      <c r="EM134" s="2">
        <f t="shared" si="28"/>
        <v>0.03</v>
      </c>
      <c r="EO134" s="33">
        <v>126</v>
      </c>
      <c r="EP134" s="33">
        <v>50.43</v>
      </c>
      <c r="EQ134" s="33">
        <v>0</v>
      </c>
      <c r="ER134" s="33">
        <v>5.94</v>
      </c>
      <c r="ES134" s="33">
        <v>0</v>
      </c>
      <c r="ET134" s="33">
        <v>0</v>
      </c>
      <c r="EU134" s="33">
        <v>0.03</v>
      </c>
      <c r="EV134" s="33">
        <v>0</v>
      </c>
      <c r="EW134" s="33">
        <v>0.54</v>
      </c>
      <c r="EX134" s="33">
        <v>166.63</v>
      </c>
      <c r="EY134" s="33">
        <v>57.7</v>
      </c>
    </row>
    <row r="135" spans="140:155" x14ac:dyDescent="0.45">
      <c r="EJ135" s="64">
        <f t="shared" si="26"/>
        <v>127</v>
      </c>
      <c r="EK135" s="57">
        <f t="shared" si="27"/>
        <v>127.5</v>
      </c>
      <c r="EL135" s="2">
        <f t="shared" si="30"/>
        <v>2.98</v>
      </c>
      <c r="EM135" s="2">
        <f t="shared" si="28"/>
        <v>0.01</v>
      </c>
      <c r="EO135" s="33">
        <v>127</v>
      </c>
      <c r="EP135" s="33">
        <v>50.16</v>
      </c>
      <c r="EQ135" s="33">
        <v>0</v>
      </c>
      <c r="ER135" s="33">
        <v>2.98</v>
      </c>
      <c r="ES135" s="33">
        <v>0</v>
      </c>
      <c r="ET135" s="33">
        <v>0</v>
      </c>
      <c r="EU135" s="33">
        <v>0.01</v>
      </c>
      <c r="EV135" s="33">
        <v>0</v>
      </c>
      <c r="EW135" s="33">
        <v>1.1299999999999999</v>
      </c>
      <c r="EX135" s="33">
        <v>168.53</v>
      </c>
      <c r="EY135" s="33">
        <v>62.74</v>
      </c>
    </row>
    <row r="136" spans="140:155" x14ac:dyDescent="0.45">
      <c r="EJ136" s="64">
        <f t="shared" si="26"/>
        <v>128</v>
      </c>
      <c r="EK136" s="57">
        <f t="shared" si="27"/>
        <v>128.5</v>
      </c>
      <c r="EL136" s="2">
        <f t="shared" ref="EL136:EL167" si="32">EQ136 + ER136</f>
        <v>4.71</v>
      </c>
      <c r="EM136" s="2">
        <f t="shared" si="28"/>
        <v>0</v>
      </c>
      <c r="EO136" s="33">
        <v>128</v>
      </c>
      <c r="EP136" s="33">
        <v>46.07</v>
      </c>
      <c r="EQ136" s="33">
        <v>0</v>
      </c>
      <c r="ER136" s="33">
        <v>4.71</v>
      </c>
      <c r="ES136" s="33">
        <v>0</v>
      </c>
      <c r="ET136" s="33">
        <v>0</v>
      </c>
      <c r="EU136" s="33">
        <v>0</v>
      </c>
      <c r="EV136" s="33">
        <v>0</v>
      </c>
      <c r="EW136" s="33">
        <v>0.54</v>
      </c>
      <c r="EX136" s="33">
        <v>170.58</v>
      </c>
      <c r="EY136" s="33">
        <v>58.92</v>
      </c>
    </row>
    <row r="137" spans="140:155" x14ac:dyDescent="0.45">
      <c r="EJ137" s="64">
        <f t="shared" ref="EJ137:EJ200" si="33">$EO137</f>
        <v>129</v>
      </c>
      <c r="EK137" s="57">
        <f t="shared" ref="EK137:EK200" si="34">AVERAGE(EJ137:EJ138)</f>
        <v>129.5</v>
      </c>
      <c r="EL137" s="2">
        <f t="shared" si="32"/>
        <v>3.2</v>
      </c>
      <c r="EM137" s="2">
        <f t="shared" ref="EM137:EM200" si="35">EU137 + EV137</f>
        <v>0</v>
      </c>
      <c r="EO137" s="33">
        <v>129</v>
      </c>
      <c r="EP137" s="33">
        <v>36.42</v>
      </c>
      <c r="EQ137" s="33">
        <v>0</v>
      </c>
      <c r="ER137" s="33">
        <v>3.2</v>
      </c>
      <c r="ES137" s="33">
        <v>0</v>
      </c>
      <c r="ET137" s="33">
        <v>0</v>
      </c>
      <c r="EU137" s="33">
        <v>0</v>
      </c>
      <c r="EV137" s="33">
        <v>0</v>
      </c>
      <c r="EW137" s="33">
        <v>0.43</v>
      </c>
      <c r="EX137" s="33">
        <v>159.01</v>
      </c>
      <c r="EY137" s="33">
        <v>56.23</v>
      </c>
    </row>
    <row r="138" spans="140:155" x14ac:dyDescent="0.45">
      <c r="EJ138" s="64">
        <f t="shared" si="33"/>
        <v>130</v>
      </c>
      <c r="EK138" s="57">
        <f t="shared" si="34"/>
        <v>130.5</v>
      </c>
      <c r="EL138" s="2">
        <f t="shared" si="32"/>
        <v>2.79</v>
      </c>
      <c r="EM138" s="2">
        <f t="shared" si="35"/>
        <v>0</v>
      </c>
      <c r="EO138" s="33">
        <v>130</v>
      </c>
      <c r="EP138" s="33">
        <v>34.99</v>
      </c>
      <c r="EQ138" s="33">
        <v>0</v>
      </c>
      <c r="ER138" s="33">
        <v>2.79</v>
      </c>
      <c r="ES138" s="33">
        <v>0</v>
      </c>
      <c r="ET138" s="33">
        <v>0</v>
      </c>
      <c r="EU138" s="33">
        <v>0</v>
      </c>
      <c r="EV138" s="33">
        <v>0</v>
      </c>
      <c r="EW138" s="33">
        <v>0.38</v>
      </c>
      <c r="EX138" s="33">
        <v>148.47</v>
      </c>
      <c r="EY138" s="33">
        <v>69.180000000000007</v>
      </c>
    </row>
    <row r="139" spans="140:155" x14ac:dyDescent="0.45">
      <c r="EJ139" s="64">
        <f t="shared" si="33"/>
        <v>131</v>
      </c>
      <c r="EK139" s="57">
        <f t="shared" si="34"/>
        <v>131.5</v>
      </c>
      <c r="EL139" s="2">
        <f t="shared" si="32"/>
        <v>0.55000000000000004</v>
      </c>
      <c r="EM139" s="2">
        <f t="shared" si="35"/>
        <v>0</v>
      </c>
      <c r="EO139" s="33">
        <v>131</v>
      </c>
      <c r="EP139" s="33">
        <v>30.2</v>
      </c>
      <c r="EQ139" s="33">
        <v>0</v>
      </c>
      <c r="ER139" s="33">
        <v>0.55000000000000004</v>
      </c>
      <c r="ES139" s="33">
        <v>0</v>
      </c>
      <c r="ET139" s="33">
        <v>0</v>
      </c>
      <c r="EU139" s="33">
        <v>0</v>
      </c>
      <c r="EV139" s="33">
        <v>0</v>
      </c>
      <c r="EW139" s="33">
        <v>0.16</v>
      </c>
      <c r="EX139" s="33">
        <v>147.57</v>
      </c>
      <c r="EY139" s="33">
        <v>62.17</v>
      </c>
    </row>
    <row r="140" spans="140:155" x14ac:dyDescent="0.45">
      <c r="EJ140" s="64">
        <f t="shared" si="33"/>
        <v>132</v>
      </c>
      <c r="EK140" s="57">
        <f t="shared" si="34"/>
        <v>132.5</v>
      </c>
      <c r="EL140" s="2">
        <f t="shared" si="32"/>
        <v>0.15</v>
      </c>
      <c r="EM140" s="2">
        <f t="shared" si="35"/>
        <v>0</v>
      </c>
      <c r="EO140" s="33">
        <v>132</v>
      </c>
      <c r="EP140" s="33">
        <v>27.24</v>
      </c>
      <c r="EQ140" s="33">
        <v>0</v>
      </c>
      <c r="ER140" s="33">
        <v>0.15</v>
      </c>
      <c r="ES140" s="33">
        <v>0</v>
      </c>
      <c r="ET140" s="33">
        <v>0</v>
      </c>
      <c r="EU140" s="33">
        <v>0</v>
      </c>
      <c r="EV140" s="33">
        <v>0</v>
      </c>
      <c r="EW140" s="33">
        <v>0.26</v>
      </c>
      <c r="EX140" s="33">
        <v>143.1</v>
      </c>
      <c r="EY140" s="33">
        <v>60.99</v>
      </c>
    </row>
    <row r="141" spans="140:155" x14ac:dyDescent="0.45">
      <c r="EJ141" s="64">
        <f t="shared" si="33"/>
        <v>133</v>
      </c>
      <c r="EK141" s="57">
        <f t="shared" si="34"/>
        <v>133.5</v>
      </c>
      <c r="EL141" s="2">
        <f t="shared" si="32"/>
        <v>0</v>
      </c>
      <c r="EM141" s="2">
        <f t="shared" si="35"/>
        <v>0</v>
      </c>
      <c r="EO141" s="33">
        <v>133</v>
      </c>
      <c r="EP141" s="33">
        <v>23.95</v>
      </c>
      <c r="EQ141" s="33">
        <v>0</v>
      </c>
      <c r="ER141" s="33">
        <v>0</v>
      </c>
      <c r="ES141" s="33">
        <v>0</v>
      </c>
      <c r="ET141" s="33">
        <v>0</v>
      </c>
      <c r="EU141" s="33">
        <v>0</v>
      </c>
      <c r="EV141" s="33">
        <v>0</v>
      </c>
      <c r="EW141" s="33">
        <v>0.16</v>
      </c>
      <c r="EX141" s="33">
        <v>136.66999999999999</v>
      </c>
      <c r="EY141" s="33">
        <v>58.76</v>
      </c>
    </row>
    <row r="142" spans="140:155" x14ac:dyDescent="0.45">
      <c r="EJ142" s="64">
        <f t="shared" si="33"/>
        <v>134</v>
      </c>
      <c r="EK142" s="57">
        <f t="shared" si="34"/>
        <v>134.5</v>
      </c>
      <c r="EL142" s="2">
        <f t="shared" si="32"/>
        <v>0</v>
      </c>
      <c r="EM142" s="2">
        <f t="shared" si="35"/>
        <v>0</v>
      </c>
      <c r="EO142" s="33">
        <v>134</v>
      </c>
      <c r="EP142" s="33">
        <v>23.46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0.14000000000000001</v>
      </c>
      <c r="EX142" s="33">
        <v>131.16999999999999</v>
      </c>
      <c r="EY142" s="33">
        <v>60.31</v>
      </c>
    </row>
    <row r="143" spans="140:155" x14ac:dyDescent="0.45">
      <c r="EJ143" s="64">
        <f t="shared" si="33"/>
        <v>135</v>
      </c>
      <c r="EK143" s="57">
        <f t="shared" si="34"/>
        <v>135.5</v>
      </c>
      <c r="EL143" s="2">
        <f t="shared" si="32"/>
        <v>0</v>
      </c>
      <c r="EM143" s="2">
        <f t="shared" si="35"/>
        <v>0</v>
      </c>
      <c r="EO143" s="33">
        <v>135</v>
      </c>
      <c r="EP143" s="33">
        <v>20.05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0</v>
      </c>
      <c r="EW143" s="33">
        <v>0.02</v>
      </c>
      <c r="EX143" s="33">
        <v>133.97</v>
      </c>
      <c r="EY143" s="33">
        <v>60.36</v>
      </c>
    </row>
    <row r="144" spans="140:155" x14ac:dyDescent="0.45">
      <c r="EJ144" s="64">
        <f t="shared" si="33"/>
        <v>136</v>
      </c>
      <c r="EK144" s="57">
        <f t="shared" si="34"/>
        <v>136.5</v>
      </c>
      <c r="EL144" s="2">
        <f t="shared" si="32"/>
        <v>0</v>
      </c>
      <c r="EM144" s="2">
        <f t="shared" si="35"/>
        <v>0</v>
      </c>
      <c r="EO144" s="33">
        <v>136</v>
      </c>
      <c r="EP144" s="33">
        <v>20.73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7.0000000000000007E-2</v>
      </c>
      <c r="EX144" s="33">
        <v>124.1</v>
      </c>
      <c r="EY144" s="33">
        <v>56.62</v>
      </c>
    </row>
    <row r="145" spans="140:155" x14ac:dyDescent="0.45">
      <c r="EJ145" s="64">
        <f t="shared" si="33"/>
        <v>137</v>
      </c>
      <c r="EK145" s="57">
        <f t="shared" si="34"/>
        <v>137.5</v>
      </c>
      <c r="EL145" s="2">
        <f t="shared" si="32"/>
        <v>0</v>
      </c>
      <c r="EM145" s="2">
        <f t="shared" si="35"/>
        <v>0</v>
      </c>
      <c r="EO145" s="33">
        <v>137</v>
      </c>
      <c r="EP145" s="33">
        <v>19.579999999999998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0.05</v>
      </c>
      <c r="EX145" s="33">
        <v>120.52</v>
      </c>
      <c r="EY145" s="33">
        <v>49.04</v>
      </c>
    </row>
    <row r="146" spans="140:155" x14ac:dyDescent="0.45">
      <c r="EJ146" s="64">
        <f t="shared" si="33"/>
        <v>138</v>
      </c>
      <c r="EK146" s="57">
        <f t="shared" si="34"/>
        <v>138.5</v>
      </c>
      <c r="EL146" s="2">
        <f t="shared" si="32"/>
        <v>0</v>
      </c>
      <c r="EM146" s="2">
        <f t="shared" si="35"/>
        <v>0</v>
      </c>
      <c r="EO146" s="33">
        <v>138</v>
      </c>
      <c r="EP146" s="33">
        <v>19.239999999999998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0.23</v>
      </c>
      <c r="EX146" s="33">
        <v>122.67</v>
      </c>
      <c r="EY146" s="33">
        <v>51.29</v>
      </c>
    </row>
    <row r="147" spans="140:155" x14ac:dyDescent="0.45">
      <c r="EJ147" s="64">
        <f t="shared" si="33"/>
        <v>139</v>
      </c>
      <c r="EK147" s="57">
        <f t="shared" si="34"/>
        <v>139.5</v>
      </c>
      <c r="EL147" s="2">
        <f t="shared" si="32"/>
        <v>0</v>
      </c>
      <c r="EM147" s="2">
        <f t="shared" si="35"/>
        <v>0</v>
      </c>
      <c r="EO147" s="33">
        <v>139</v>
      </c>
      <c r="EP147" s="33">
        <v>18.95</v>
      </c>
      <c r="EQ147" s="33">
        <v>0</v>
      </c>
      <c r="ER147" s="33">
        <v>0</v>
      </c>
      <c r="ES147" s="33">
        <v>0</v>
      </c>
      <c r="ET147" s="33">
        <v>0</v>
      </c>
      <c r="EU147" s="33">
        <v>0</v>
      </c>
      <c r="EV147" s="33">
        <v>0</v>
      </c>
      <c r="EW147" s="33">
        <v>0.15</v>
      </c>
      <c r="EX147" s="33">
        <v>116.36</v>
      </c>
      <c r="EY147" s="33">
        <v>50.77</v>
      </c>
    </row>
    <row r="148" spans="140:155" x14ac:dyDescent="0.45">
      <c r="EJ148" s="64">
        <f t="shared" si="33"/>
        <v>140</v>
      </c>
      <c r="EK148" s="57">
        <f t="shared" si="34"/>
        <v>140.5</v>
      </c>
      <c r="EL148" s="2">
        <f t="shared" si="32"/>
        <v>0</v>
      </c>
      <c r="EM148" s="2">
        <f t="shared" si="35"/>
        <v>0</v>
      </c>
      <c r="EO148" s="33">
        <v>140</v>
      </c>
      <c r="EP148" s="33">
        <v>16.47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7.0000000000000007E-2</v>
      </c>
      <c r="EX148" s="33">
        <v>113.83</v>
      </c>
      <c r="EY148" s="33">
        <v>50.1</v>
      </c>
    </row>
    <row r="149" spans="140:155" x14ac:dyDescent="0.45">
      <c r="EJ149" s="64">
        <f t="shared" si="33"/>
        <v>141</v>
      </c>
      <c r="EK149" s="57">
        <f t="shared" si="34"/>
        <v>141.5</v>
      </c>
      <c r="EL149" s="2">
        <f t="shared" si="32"/>
        <v>0</v>
      </c>
      <c r="EM149" s="2">
        <f t="shared" si="35"/>
        <v>0</v>
      </c>
      <c r="EO149" s="33">
        <v>141</v>
      </c>
      <c r="EP149" s="33">
        <v>15.03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0.06</v>
      </c>
      <c r="EX149" s="33">
        <v>111.46</v>
      </c>
      <c r="EY149" s="33">
        <v>50.49</v>
      </c>
    </row>
    <row r="150" spans="140:155" x14ac:dyDescent="0.45">
      <c r="EJ150" s="64">
        <f t="shared" si="33"/>
        <v>142</v>
      </c>
      <c r="EK150" s="57">
        <f t="shared" si="34"/>
        <v>142.5</v>
      </c>
      <c r="EL150" s="2">
        <f t="shared" si="32"/>
        <v>0</v>
      </c>
      <c r="EM150" s="2">
        <f t="shared" si="35"/>
        <v>0</v>
      </c>
      <c r="EO150" s="33">
        <v>142</v>
      </c>
      <c r="EP150" s="33">
        <v>13.57</v>
      </c>
      <c r="EQ150" s="33">
        <v>0</v>
      </c>
      <c r="ER150" s="33">
        <v>0</v>
      </c>
      <c r="ES150" s="33">
        <v>0</v>
      </c>
      <c r="ET150" s="33">
        <v>0</v>
      </c>
      <c r="EU150" s="33">
        <v>0</v>
      </c>
      <c r="EV150" s="33">
        <v>0</v>
      </c>
      <c r="EW150" s="33">
        <v>0.15</v>
      </c>
      <c r="EX150" s="33">
        <v>107.46</v>
      </c>
      <c r="EY150" s="33">
        <v>46.11</v>
      </c>
    </row>
    <row r="151" spans="140:155" x14ac:dyDescent="0.45">
      <c r="EJ151" s="64">
        <f t="shared" si="33"/>
        <v>143</v>
      </c>
      <c r="EK151" s="57">
        <f t="shared" si="34"/>
        <v>143.5</v>
      </c>
      <c r="EL151" s="2">
        <f t="shared" si="32"/>
        <v>0</v>
      </c>
      <c r="EM151" s="2">
        <f t="shared" si="35"/>
        <v>0</v>
      </c>
      <c r="EO151" s="33">
        <v>143</v>
      </c>
      <c r="EP151" s="33">
        <v>14.42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101.45</v>
      </c>
      <c r="EY151" s="33">
        <v>49.36</v>
      </c>
    </row>
    <row r="152" spans="140:155" x14ac:dyDescent="0.45">
      <c r="EJ152" s="64">
        <f t="shared" si="33"/>
        <v>144</v>
      </c>
      <c r="EK152" s="57">
        <f t="shared" si="34"/>
        <v>144.5</v>
      </c>
      <c r="EL152" s="2">
        <f t="shared" si="32"/>
        <v>0</v>
      </c>
      <c r="EM152" s="2">
        <f t="shared" si="35"/>
        <v>0</v>
      </c>
      <c r="EO152" s="33">
        <v>144</v>
      </c>
      <c r="EP152" s="33">
        <v>13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96.33</v>
      </c>
      <c r="EY152" s="33">
        <v>51.76</v>
      </c>
    </row>
    <row r="153" spans="140:155" x14ac:dyDescent="0.45">
      <c r="EJ153" s="64">
        <f t="shared" si="33"/>
        <v>145</v>
      </c>
      <c r="EK153" s="57">
        <f t="shared" si="34"/>
        <v>145.5</v>
      </c>
      <c r="EL153" s="2">
        <f t="shared" si="32"/>
        <v>0</v>
      </c>
      <c r="EM153" s="2">
        <f t="shared" si="35"/>
        <v>0</v>
      </c>
      <c r="EO153" s="33">
        <v>145</v>
      </c>
      <c r="EP153" s="33">
        <v>13.02</v>
      </c>
      <c r="EQ153" s="33">
        <v>0</v>
      </c>
      <c r="ER153" s="33">
        <v>0</v>
      </c>
      <c r="ES153" s="33">
        <v>0</v>
      </c>
      <c r="ET153" s="33">
        <v>0</v>
      </c>
      <c r="EU153" s="33">
        <v>0</v>
      </c>
      <c r="EV153" s="33">
        <v>0</v>
      </c>
      <c r="EW153" s="33">
        <v>0</v>
      </c>
      <c r="EX153" s="33">
        <v>93.65</v>
      </c>
      <c r="EY153" s="33">
        <v>53.92</v>
      </c>
    </row>
    <row r="154" spans="140:155" x14ac:dyDescent="0.45">
      <c r="EJ154" s="64">
        <f t="shared" si="33"/>
        <v>146</v>
      </c>
      <c r="EK154" s="57">
        <f t="shared" si="34"/>
        <v>146.5</v>
      </c>
      <c r="EL154" s="2">
        <f t="shared" si="32"/>
        <v>0</v>
      </c>
      <c r="EM154" s="2">
        <f t="shared" si="35"/>
        <v>0</v>
      </c>
      <c r="EO154" s="33">
        <v>146</v>
      </c>
      <c r="EP154" s="33">
        <v>11.51</v>
      </c>
      <c r="EQ154" s="33">
        <v>0</v>
      </c>
      <c r="ER154" s="33">
        <v>0</v>
      </c>
      <c r="ES154" s="33">
        <v>0</v>
      </c>
      <c r="ET154" s="33">
        <v>0</v>
      </c>
      <c r="EU154" s="33">
        <v>0</v>
      </c>
      <c r="EV154" s="33">
        <v>0</v>
      </c>
      <c r="EW154" s="33">
        <v>0.05</v>
      </c>
      <c r="EX154" s="33">
        <v>88.91</v>
      </c>
      <c r="EY154" s="33">
        <v>53.05</v>
      </c>
    </row>
    <row r="155" spans="140:155" x14ac:dyDescent="0.45">
      <c r="EJ155" s="64">
        <f t="shared" si="33"/>
        <v>147</v>
      </c>
      <c r="EK155" s="57">
        <f t="shared" si="34"/>
        <v>147.5</v>
      </c>
      <c r="EL155" s="2">
        <f t="shared" si="32"/>
        <v>0</v>
      </c>
      <c r="EM155" s="2">
        <f t="shared" si="35"/>
        <v>0</v>
      </c>
      <c r="EO155" s="33">
        <v>147</v>
      </c>
      <c r="EP155" s="33">
        <v>10.06</v>
      </c>
      <c r="EQ155" s="33">
        <v>0</v>
      </c>
      <c r="ER155" s="33">
        <v>0</v>
      </c>
      <c r="ES155" s="33">
        <v>0</v>
      </c>
      <c r="ET155" s="33">
        <v>0</v>
      </c>
      <c r="EU155" s="33">
        <v>0</v>
      </c>
      <c r="EV155" s="33">
        <v>0</v>
      </c>
      <c r="EW155" s="33">
        <v>0</v>
      </c>
      <c r="EX155" s="33">
        <v>84.25</v>
      </c>
      <c r="EY155" s="33">
        <v>50.05</v>
      </c>
    </row>
    <row r="156" spans="140:155" x14ac:dyDescent="0.45">
      <c r="EJ156" s="64">
        <f t="shared" si="33"/>
        <v>148</v>
      </c>
      <c r="EK156" s="57">
        <f t="shared" si="34"/>
        <v>148.5</v>
      </c>
      <c r="EL156" s="2">
        <f t="shared" si="32"/>
        <v>0</v>
      </c>
      <c r="EM156" s="2">
        <f t="shared" si="35"/>
        <v>0</v>
      </c>
      <c r="EO156" s="33">
        <v>148</v>
      </c>
      <c r="EP156" s="33">
        <v>9.08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0</v>
      </c>
      <c r="EX156" s="33">
        <v>82.76</v>
      </c>
      <c r="EY156" s="33">
        <v>50.04</v>
      </c>
    </row>
    <row r="157" spans="140:155" x14ac:dyDescent="0.45">
      <c r="EJ157" s="64">
        <f t="shared" si="33"/>
        <v>149</v>
      </c>
      <c r="EK157" s="57">
        <f t="shared" si="34"/>
        <v>149.5</v>
      </c>
      <c r="EL157" s="2">
        <f t="shared" si="32"/>
        <v>0</v>
      </c>
      <c r="EM157" s="2">
        <f t="shared" si="35"/>
        <v>0</v>
      </c>
      <c r="EO157" s="33">
        <v>149</v>
      </c>
      <c r="EP157" s="33">
        <v>8.02</v>
      </c>
      <c r="EQ157" s="33">
        <v>0</v>
      </c>
      <c r="ER157" s="33">
        <v>0</v>
      </c>
      <c r="ES157" s="33">
        <v>0</v>
      </c>
      <c r="ET157" s="33">
        <v>0</v>
      </c>
      <c r="EU157" s="33">
        <v>0</v>
      </c>
      <c r="EV157" s="33">
        <v>0</v>
      </c>
      <c r="EW157" s="33">
        <v>0</v>
      </c>
      <c r="EX157" s="33">
        <v>77.61</v>
      </c>
      <c r="EY157" s="33">
        <v>53.9</v>
      </c>
    </row>
    <row r="158" spans="140:155" x14ac:dyDescent="0.45">
      <c r="EJ158" s="64">
        <f t="shared" si="33"/>
        <v>150</v>
      </c>
      <c r="EK158" s="57">
        <f t="shared" si="34"/>
        <v>150.5</v>
      </c>
      <c r="EL158" s="2">
        <f t="shared" si="32"/>
        <v>0</v>
      </c>
      <c r="EM158" s="2">
        <f t="shared" si="35"/>
        <v>0</v>
      </c>
      <c r="EO158" s="33">
        <v>150</v>
      </c>
      <c r="EP158" s="33">
        <v>7.13</v>
      </c>
      <c r="EQ158" s="33">
        <v>0</v>
      </c>
      <c r="ER158" s="33">
        <v>0</v>
      </c>
      <c r="ES158" s="33">
        <v>0</v>
      </c>
      <c r="ET158" s="33">
        <v>0</v>
      </c>
      <c r="EU158" s="33">
        <v>0</v>
      </c>
      <c r="EV158" s="33">
        <v>0</v>
      </c>
      <c r="EW158" s="33">
        <v>0</v>
      </c>
      <c r="EX158" s="33">
        <v>73.55</v>
      </c>
      <c r="EY158" s="33">
        <v>49.64</v>
      </c>
    </row>
    <row r="159" spans="140:155" x14ac:dyDescent="0.45">
      <c r="EJ159" s="64">
        <f t="shared" si="33"/>
        <v>151</v>
      </c>
      <c r="EK159" s="57">
        <f t="shared" si="34"/>
        <v>151.5</v>
      </c>
      <c r="EL159" s="2">
        <f t="shared" si="32"/>
        <v>0</v>
      </c>
      <c r="EM159" s="2">
        <f t="shared" si="35"/>
        <v>0</v>
      </c>
      <c r="EO159" s="33">
        <v>151</v>
      </c>
      <c r="EP159" s="33">
        <v>7.37</v>
      </c>
      <c r="EQ159" s="33">
        <v>0</v>
      </c>
      <c r="ER159" s="33">
        <v>0</v>
      </c>
      <c r="ES159" s="33">
        <v>0</v>
      </c>
      <c r="ET159" s="33">
        <v>0</v>
      </c>
      <c r="EU159" s="33">
        <v>0</v>
      </c>
      <c r="EV159" s="33">
        <v>0</v>
      </c>
      <c r="EW159" s="33">
        <v>0</v>
      </c>
      <c r="EX159" s="33">
        <v>68.239999999999995</v>
      </c>
      <c r="EY159" s="33">
        <v>53.38</v>
      </c>
    </row>
    <row r="160" spans="140:155" x14ac:dyDescent="0.45">
      <c r="EJ160" s="64">
        <f t="shared" si="33"/>
        <v>152</v>
      </c>
      <c r="EK160" s="57">
        <f t="shared" si="34"/>
        <v>152.5</v>
      </c>
      <c r="EL160" s="2">
        <f t="shared" si="32"/>
        <v>0</v>
      </c>
      <c r="EM160" s="2">
        <f t="shared" si="35"/>
        <v>0</v>
      </c>
      <c r="EO160" s="33">
        <v>152</v>
      </c>
      <c r="EP160" s="33">
        <v>7.68</v>
      </c>
      <c r="EQ160" s="33">
        <v>0</v>
      </c>
      <c r="ER160" s="33">
        <v>0</v>
      </c>
      <c r="ES160" s="33">
        <v>0</v>
      </c>
      <c r="ET160" s="33">
        <v>0</v>
      </c>
      <c r="EU160" s="33">
        <v>0</v>
      </c>
      <c r="EV160" s="33">
        <v>0</v>
      </c>
      <c r="EW160" s="33">
        <v>0</v>
      </c>
      <c r="EX160" s="33">
        <v>66.010000000000005</v>
      </c>
      <c r="EY160" s="33">
        <v>44.04</v>
      </c>
    </row>
    <row r="161" spans="140:155" x14ac:dyDescent="0.45">
      <c r="EJ161" s="64">
        <f t="shared" si="33"/>
        <v>153</v>
      </c>
      <c r="EK161" s="57">
        <f t="shared" si="34"/>
        <v>153.5</v>
      </c>
      <c r="EL161" s="2">
        <f t="shared" si="32"/>
        <v>0</v>
      </c>
      <c r="EM161" s="2">
        <f t="shared" si="35"/>
        <v>0</v>
      </c>
      <c r="EO161" s="33">
        <v>153</v>
      </c>
      <c r="EP161" s="33">
        <v>6.78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59.28</v>
      </c>
      <c r="EY161" s="33">
        <v>46.64</v>
      </c>
    </row>
    <row r="162" spans="140:155" x14ac:dyDescent="0.45">
      <c r="EJ162" s="64">
        <f t="shared" si="33"/>
        <v>154</v>
      </c>
      <c r="EK162" s="57">
        <f t="shared" si="34"/>
        <v>154.5</v>
      </c>
      <c r="EL162" s="2">
        <f t="shared" si="32"/>
        <v>0</v>
      </c>
      <c r="EM162" s="2">
        <f t="shared" si="35"/>
        <v>0</v>
      </c>
      <c r="EO162" s="33">
        <v>154</v>
      </c>
      <c r="EP162" s="33">
        <v>6.34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54.57</v>
      </c>
      <c r="EY162" s="33">
        <v>48.66</v>
      </c>
    </row>
    <row r="163" spans="140:155" x14ac:dyDescent="0.45">
      <c r="EJ163" s="64">
        <f t="shared" si="33"/>
        <v>155</v>
      </c>
      <c r="EK163" s="57">
        <f t="shared" si="34"/>
        <v>155.5</v>
      </c>
      <c r="EL163" s="2">
        <f t="shared" si="32"/>
        <v>0</v>
      </c>
      <c r="EM163" s="2">
        <f t="shared" si="35"/>
        <v>0</v>
      </c>
      <c r="EO163" s="33">
        <v>155</v>
      </c>
      <c r="EP163" s="33">
        <v>5.35</v>
      </c>
      <c r="EQ163" s="33">
        <v>0</v>
      </c>
      <c r="ER163" s="33">
        <v>0</v>
      </c>
      <c r="ES163" s="33">
        <v>0</v>
      </c>
      <c r="ET163" s="33">
        <v>0</v>
      </c>
      <c r="EU163" s="33">
        <v>0</v>
      </c>
      <c r="EV163" s="33">
        <v>0</v>
      </c>
      <c r="EW163" s="33">
        <v>0</v>
      </c>
      <c r="EX163" s="33">
        <v>49.28</v>
      </c>
      <c r="EY163" s="33">
        <v>43.91</v>
      </c>
    </row>
    <row r="164" spans="140:155" x14ac:dyDescent="0.45">
      <c r="EJ164" s="64">
        <f t="shared" si="33"/>
        <v>156</v>
      </c>
      <c r="EK164" s="57">
        <f t="shared" si="34"/>
        <v>156.5</v>
      </c>
      <c r="EL164" s="2">
        <f t="shared" si="32"/>
        <v>0</v>
      </c>
      <c r="EM164" s="2">
        <f t="shared" si="35"/>
        <v>0</v>
      </c>
      <c r="EO164" s="33">
        <v>156</v>
      </c>
      <c r="EP164" s="33">
        <v>4.57</v>
      </c>
      <c r="EQ164" s="33">
        <v>0</v>
      </c>
      <c r="ER164" s="33">
        <v>0</v>
      </c>
      <c r="ES164" s="33">
        <v>0</v>
      </c>
      <c r="ET164" s="33">
        <v>0</v>
      </c>
      <c r="EU164" s="33">
        <v>0</v>
      </c>
      <c r="EV164" s="33">
        <v>0</v>
      </c>
      <c r="EW164" s="33">
        <v>0</v>
      </c>
      <c r="EX164" s="33">
        <v>43.98</v>
      </c>
      <c r="EY164" s="33">
        <v>40.380000000000003</v>
      </c>
    </row>
    <row r="165" spans="140:155" x14ac:dyDescent="0.45">
      <c r="EJ165" s="64">
        <f t="shared" si="33"/>
        <v>157</v>
      </c>
      <c r="EK165" s="57">
        <f t="shared" si="34"/>
        <v>157.5</v>
      </c>
      <c r="EL165" s="2">
        <f t="shared" si="32"/>
        <v>0</v>
      </c>
      <c r="EM165" s="2">
        <f t="shared" si="35"/>
        <v>0</v>
      </c>
      <c r="EO165" s="33">
        <v>157</v>
      </c>
      <c r="EP165" s="33">
        <v>3.13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39.39</v>
      </c>
      <c r="EY165" s="33">
        <v>37.61</v>
      </c>
    </row>
    <row r="166" spans="140:155" x14ac:dyDescent="0.45">
      <c r="EJ166" s="64">
        <f t="shared" si="33"/>
        <v>158</v>
      </c>
      <c r="EK166" s="57">
        <f t="shared" si="34"/>
        <v>158.5</v>
      </c>
      <c r="EL166" s="2">
        <f t="shared" si="32"/>
        <v>0</v>
      </c>
      <c r="EM166" s="2">
        <f t="shared" si="35"/>
        <v>0</v>
      </c>
      <c r="EO166" s="33">
        <v>158</v>
      </c>
      <c r="EP166" s="33">
        <v>3.3</v>
      </c>
      <c r="EQ166" s="33">
        <v>0</v>
      </c>
      <c r="ER166" s="33">
        <v>0</v>
      </c>
      <c r="ES166" s="33">
        <v>0</v>
      </c>
      <c r="ET166" s="33">
        <v>0</v>
      </c>
      <c r="EU166" s="33">
        <v>0</v>
      </c>
      <c r="EV166" s="33">
        <v>0</v>
      </c>
      <c r="EW166" s="33">
        <v>0</v>
      </c>
      <c r="EX166" s="33">
        <v>36.1</v>
      </c>
      <c r="EY166" s="33">
        <v>38.1</v>
      </c>
    </row>
    <row r="167" spans="140:155" x14ac:dyDescent="0.45">
      <c r="EJ167" s="64">
        <f t="shared" si="33"/>
        <v>159</v>
      </c>
      <c r="EK167" s="57">
        <f t="shared" si="34"/>
        <v>159.5</v>
      </c>
      <c r="EL167" s="2">
        <f t="shared" si="32"/>
        <v>0</v>
      </c>
      <c r="EM167" s="2">
        <f t="shared" si="35"/>
        <v>0</v>
      </c>
      <c r="EO167" s="33">
        <v>159</v>
      </c>
      <c r="EP167" s="33">
        <v>2.79</v>
      </c>
      <c r="EQ167" s="33">
        <v>0</v>
      </c>
      <c r="ER167" s="33">
        <v>0</v>
      </c>
      <c r="ES167" s="33">
        <v>0</v>
      </c>
      <c r="ET167" s="33">
        <v>0</v>
      </c>
      <c r="EU167" s="33">
        <v>0</v>
      </c>
      <c r="EV167" s="33">
        <v>0</v>
      </c>
      <c r="EW167" s="33">
        <v>0</v>
      </c>
      <c r="EX167" s="33">
        <v>28.74</v>
      </c>
      <c r="EY167" s="33">
        <v>33.21</v>
      </c>
    </row>
    <row r="168" spans="140:155" x14ac:dyDescent="0.45">
      <c r="EJ168" s="64">
        <f t="shared" si="33"/>
        <v>160</v>
      </c>
      <c r="EK168" s="57">
        <f t="shared" si="34"/>
        <v>160.5</v>
      </c>
      <c r="EL168" s="2">
        <f t="shared" ref="EL168:EL199" si="36">EQ168 + ER168</f>
        <v>0</v>
      </c>
      <c r="EM168" s="2">
        <f t="shared" si="35"/>
        <v>0</v>
      </c>
      <c r="EO168" s="33">
        <v>160</v>
      </c>
      <c r="EP168" s="33">
        <v>2.8</v>
      </c>
      <c r="EQ168" s="33">
        <v>0</v>
      </c>
      <c r="ER168" s="33">
        <v>0</v>
      </c>
      <c r="ES168" s="33">
        <v>0</v>
      </c>
      <c r="ET168" s="33">
        <v>0</v>
      </c>
      <c r="EU168" s="33">
        <v>0</v>
      </c>
      <c r="EV168" s="33">
        <v>0</v>
      </c>
      <c r="EW168" s="33">
        <v>0</v>
      </c>
      <c r="EX168" s="33">
        <v>23.94</v>
      </c>
      <c r="EY168" s="33">
        <v>36.06</v>
      </c>
    </row>
    <row r="169" spans="140:155" x14ac:dyDescent="0.45">
      <c r="EJ169" s="64">
        <f t="shared" si="33"/>
        <v>161</v>
      </c>
      <c r="EK169" s="57">
        <f t="shared" si="34"/>
        <v>161.5</v>
      </c>
      <c r="EL169" s="2">
        <f t="shared" si="36"/>
        <v>0</v>
      </c>
      <c r="EM169" s="2">
        <f t="shared" si="35"/>
        <v>0</v>
      </c>
      <c r="EO169" s="33">
        <v>161</v>
      </c>
      <c r="EP169" s="33">
        <v>2.5</v>
      </c>
      <c r="EQ169" s="33">
        <v>0</v>
      </c>
      <c r="ER169" s="33">
        <v>0</v>
      </c>
      <c r="ES169" s="33">
        <v>0</v>
      </c>
      <c r="ET169" s="33">
        <v>0</v>
      </c>
      <c r="EU169" s="33">
        <v>0</v>
      </c>
      <c r="EV169" s="33">
        <v>0</v>
      </c>
      <c r="EW169" s="33">
        <v>0</v>
      </c>
      <c r="EX169" s="33">
        <v>21.66</v>
      </c>
      <c r="EY169" s="33">
        <v>34.549999999999997</v>
      </c>
    </row>
    <row r="170" spans="140:155" x14ac:dyDescent="0.45">
      <c r="EJ170" s="64">
        <f t="shared" si="33"/>
        <v>162</v>
      </c>
      <c r="EK170" s="57">
        <f t="shared" si="34"/>
        <v>162.5</v>
      </c>
      <c r="EL170" s="2">
        <f t="shared" si="36"/>
        <v>0</v>
      </c>
      <c r="EM170" s="2">
        <f t="shared" si="35"/>
        <v>0</v>
      </c>
      <c r="EO170" s="33">
        <v>162</v>
      </c>
      <c r="EP170" s="33">
        <v>2.23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0</v>
      </c>
      <c r="EX170" s="33">
        <v>18.420000000000002</v>
      </c>
      <c r="EY170" s="33">
        <v>32.81</v>
      </c>
    </row>
    <row r="171" spans="140:155" x14ac:dyDescent="0.45">
      <c r="EJ171" s="64">
        <f t="shared" si="33"/>
        <v>163</v>
      </c>
      <c r="EK171" s="57">
        <f t="shared" si="34"/>
        <v>163.5</v>
      </c>
      <c r="EL171" s="2">
        <f t="shared" si="36"/>
        <v>0</v>
      </c>
      <c r="EM171" s="2">
        <f t="shared" si="35"/>
        <v>0</v>
      </c>
      <c r="EO171" s="33">
        <v>163</v>
      </c>
      <c r="EP171" s="33">
        <v>2.08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16.37</v>
      </c>
      <c r="EY171" s="33">
        <v>31.39</v>
      </c>
    </row>
    <row r="172" spans="140:155" x14ac:dyDescent="0.45">
      <c r="EJ172" s="64">
        <f t="shared" si="33"/>
        <v>164</v>
      </c>
      <c r="EK172" s="57">
        <f t="shared" si="34"/>
        <v>164.5</v>
      </c>
      <c r="EL172" s="2">
        <f t="shared" si="36"/>
        <v>0</v>
      </c>
      <c r="EM172" s="2">
        <f t="shared" si="35"/>
        <v>0</v>
      </c>
      <c r="EO172" s="33">
        <v>164</v>
      </c>
      <c r="EP172" s="33">
        <v>2.06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12.46</v>
      </c>
      <c r="EY172" s="33">
        <v>32.78</v>
      </c>
    </row>
    <row r="173" spans="140:155" x14ac:dyDescent="0.45">
      <c r="EJ173" s="64">
        <f t="shared" si="33"/>
        <v>165</v>
      </c>
      <c r="EK173" s="57">
        <f t="shared" si="34"/>
        <v>165.5</v>
      </c>
      <c r="EL173" s="2">
        <f t="shared" si="36"/>
        <v>0</v>
      </c>
      <c r="EM173" s="2">
        <f t="shared" si="35"/>
        <v>0</v>
      </c>
      <c r="EO173" s="33">
        <v>165</v>
      </c>
      <c r="EP173" s="33">
        <v>2.14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11.98</v>
      </c>
      <c r="EY173" s="33">
        <v>24.65</v>
      </c>
    </row>
    <row r="174" spans="140:155" x14ac:dyDescent="0.45">
      <c r="EJ174" s="64">
        <f t="shared" si="33"/>
        <v>166</v>
      </c>
      <c r="EK174" s="57">
        <f t="shared" si="34"/>
        <v>166.5</v>
      </c>
      <c r="EL174" s="2">
        <f t="shared" si="36"/>
        <v>0</v>
      </c>
      <c r="EM174" s="2">
        <f t="shared" si="35"/>
        <v>0</v>
      </c>
      <c r="EO174" s="33">
        <v>166</v>
      </c>
      <c r="EP174" s="33">
        <v>1.65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9.92</v>
      </c>
      <c r="EY174" s="33">
        <v>25.11</v>
      </c>
    </row>
    <row r="175" spans="140:155" x14ac:dyDescent="0.45">
      <c r="EJ175" s="64">
        <f t="shared" si="33"/>
        <v>167</v>
      </c>
      <c r="EK175" s="57">
        <f t="shared" si="34"/>
        <v>167.5</v>
      </c>
      <c r="EL175" s="2">
        <f t="shared" si="36"/>
        <v>0</v>
      </c>
      <c r="EM175" s="2">
        <f t="shared" si="35"/>
        <v>0</v>
      </c>
      <c r="EO175" s="33">
        <v>167</v>
      </c>
      <c r="EP175" s="33">
        <v>1.91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7.62</v>
      </c>
      <c r="EY175" s="33">
        <v>21.61</v>
      </c>
    </row>
    <row r="176" spans="140:155" x14ac:dyDescent="0.45">
      <c r="EJ176" s="64">
        <f t="shared" si="33"/>
        <v>168</v>
      </c>
      <c r="EK176" s="57">
        <f t="shared" si="34"/>
        <v>168.5</v>
      </c>
      <c r="EL176" s="2">
        <f t="shared" si="36"/>
        <v>0</v>
      </c>
      <c r="EM176" s="2">
        <f t="shared" si="35"/>
        <v>0</v>
      </c>
      <c r="EO176" s="33">
        <v>168</v>
      </c>
      <c r="EP176" s="33">
        <v>1.87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5.61</v>
      </c>
      <c r="EY176" s="33">
        <v>16.649999999999999</v>
      </c>
    </row>
    <row r="177" spans="140:155" x14ac:dyDescent="0.45">
      <c r="EJ177" s="64">
        <f t="shared" si="33"/>
        <v>169</v>
      </c>
      <c r="EK177" s="57">
        <f t="shared" si="34"/>
        <v>169.5</v>
      </c>
      <c r="EL177" s="2">
        <f t="shared" si="36"/>
        <v>0</v>
      </c>
      <c r="EM177" s="2">
        <f t="shared" si="35"/>
        <v>0</v>
      </c>
      <c r="EO177" s="33">
        <v>169</v>
      </c>
      <c r="EP177" s="33">
        <v>1.69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5.37</v>
      </c>
      <c r="EY177" s="33">
        <v>13.62</v>
      </c>
    </row>
    <row r="178" spans="140:155" x14ac:dyDescent="0.45">
      <c r="EJ178" s="64">
        <f t="shared" si="33"/>
        <v>170</v>
      </c>
      <c r="EK178" s="57">
        <f t="shared" si="34"/>
        <v>170.5</v>
      </c>
      <c r="EL178" s="2">
        <f t="shared" si="36"/>
        <v>0</v>
      </c>
      <c r="EM178" s="2">
        <f t="shared" si="35"/>
        <v>0</v>
      </c>
      <c r="EO178" s="33">
        <v>170</v>
      </c>
      <c r="EP178" s="33">
        <v>1.25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3.82</v>
      </c>
      <c r="EY178" s="33">
        <v>14.91</v>
      </c>
    </row>
    <row r="179" spans="140:155" x14ac:dyDescent="0.45">
      <c r="EJ179" s="64">
        <f t="shared" si="33"/>
        <v>171</v>
      </c>
      <c r="EK179" s="57">
        <f t="shared" si="34"/>
        <v>171.5</v>
      </c>
      <c r="EL179" s="2">
        <f t="shared" si="36"/>
        <v>0</v>
      </c>
      <c r="EM179" s="2">
        <f t="shared" si="35"/>
        <v>0</v>
      </c>
      <c r="EO179" s="33">
        <v>171</v>
      </c>
      <c r="EP179" s="33">
        <v>0.87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2.1</v>
      </c>
      <c r="EY179" s="33">
        <v>13.05</v>
      </c>
    </row>
    <row r="180" spans="140:155" x14ac:dyDescent="0.45">
      <c r="EJ180" s="64">
        <f t="shared" si="33"/>
        <v>172</v>
      </c>
      <c r="EK180" s="57">
        <f t="shared" si="34"/>
        <v>172.5</v>
      </c>
      <c r="EL180" s="2">
        <f t="shared" si="36"/>
        <v>0</v>
      </c>
      <c r="EM180" s="2">
        <f t="shared" si="35"/>
        <v>0</v>
      </c>
      <c r="EO180" s="33">
        <v>172</v>
      </c>
      <c r="EP180" s="33">
        <v>0.93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2.2599999999999998</v>
      </c>
      <c r="EY180" s="33">
        <v>9</v>
      </c>
    </row>
    <row r="181" spans="140:155" x14ac:dyDescent="0.45">
      <c r="EJ181" s="64">
        <f t="shared" si="33"/>
        <v>173</v>
      </c>
      <c r="EK181" s="57">
        <f t="shared" si="34"/>
        <v>173.5</v>
      </c>
      <c r="EL181" s="2">
        <f t="shared" si="36"/>
        <v>0</v>
      </c>
      <c r="EM181" s="2">
        <f t="shared" si="35"/>
        <v>0</v>
      </c>
      <c r="EO181" s="33">
        <v>173</v>
      </c>
      <c r="EP181" s="33">
        <v>0.65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0</v>
      </c>
      <c r="EX181" s="33">
        <v>1.41</v>
      </c>
      <c r="EY181" s="33">
        <v>8.4600000000000009</v>
      </c>
    </row>
    <row r="182" spans="140:155" x14ac:dyDescent="0.45">
      <c r="EJ182" s="64">
        <f t="shared" si="33"/>
        <v>174</v>
      </c>
      <c r="EK182" s="57">
        <f t="shared" si="34"/>
        <v>174.5</v>
      </c>
      <c r="EL182" s="2">
        <f t="shared" si="36"/>
        <v>0</v>
      </c>
      <c r="EM182" s="2">
        <f t="shared" si="35"/>
        <v>0</v>
      </c>
      <c r="EO182" s="33">
        <v>174</v>
      </c>
      <c r="EP182" s="33">
        <v>0.56000000000000005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0</v>
      </c>
      <c r="EX182" s="33">
        <v>0.67</v>
      </c>
      <c r="EY182" s="33">
        <v>8.39</v>
      </c>
    </row>
    <row r="183" spans="140:155" x14ac:dyDescent="0.45">
      <c r="EJ183" s="64">
        <f t="shared" si="33"/>
        <v>175</v>
      </c>
      <c r="EK183" s="57">
        <f t="shared" si="34"/>
        <v>175.5</v>
      </c>
      <c r="EL183" s="2">
        <f t="shared" si="36"/>
        <v>0</v>
      </c>
      <c r="EM183" s="2">
        <f t="shared" si="35"/>
        <v>0</v>
      </c>
      <c r="EO183" s="33">
        <v>175</v>
      </c>
      <c r="EP183" s="33">
        <v>0.32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0.59</v>
      </c>
      <c r="EY183" s="33">
        <v>7.27</v>
      </c>
    </row>
    <row r="184" spans="140:155" x14ac:dyDescent="0.45">
      <c r="EJ184" s="64">
        <f t="shared" si="33"/>
        <v>176</v>
      </c>
      <c r="EK184" s="57">
        <f t="shared" si="34"/>
        <v>176.5</v>
      </c>
      <c r="EL184" s="2">
        <f t="shared" si="36"/>
        <v>0</v>
      </c>
      <c r="EM184" s="2">
        <f t="shared" si="35"/>
        <v>0</v>
      </c>
      <c r="EO184" s="33">
        <v>176</v>
      </c>
      <c r="EP184" s="33">
        <v>0.3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0.26</v>
      </c>
      <c r="EY184" s="33">
        <v>6.09</v>
      </c>
    </row>
    <row r="185" spans="140:155" x14ac:dyDescent="0.45">
      <c r="EJ185" s="64">
        <f t="shared" si="33"/>
        <v>177</v>
      </c>
      <c r="EK185" s="57">
        <f t="shared" si="34"/>
        <v>177.5</v>
      </c>
      <c r="EL185" s="2">
        <f t="shared" si="36"/>
        <v>0</v>
      </c>
      <c r="EM185" s="2">
        <f t="shared" si="35"/>
        <v>0</v>
      </c>
      <c r="EO185" s="33">
        <v>177</v>
      </c>
      <c r="EP185" s="33">
        <v>0.23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0.24</v>
      </c>
      <c r="EY185" s="33">
        <v>4.54</v>
      </c>
    </row>
    <row r="186" spans="140:155" x14ac:dyDescent="0.45">
      <c r="EJ186" s="64">
        <f t="shared" si="33"/>
        <v>178</v>
      </c>
      <c r="EK186" s="57">
        <f t="shared" si="34"/>
        <v>178.5</v>
      </c>
      <c r="EL186" s="2">
        <f t="shared" si="36"/>
        <v>0</v>
      </c>
      <c r="EM186" s="2">
        <f t="shared" si="35"/>
        <v>0</v>
      </c>
      <c r="EO186" s="33">
        <v>178</v>
      </c>
      <c r="EP186" s="33">
        <v>0.17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0.26</v>
      </c>
      <c r="EY186" s="33">
        <v>3.8</v>
      </c>
    </row>
    <row r="187" spans="140:155" x14ac:dyDescent="0.45">
      <c r="EJ187" s="64">
        <f t="shared" si="33"/>
        <v>179</v>
      </c>
      <c r="EK187" s="57">
        <f t="shared" si="34"/>
        <v>179.5</v>
      </c>
      <c r="EL187" s="2">
        <f t="shared" si="36"/>
        <v>0</v>
      </c>
      <c r="EM187" s="2">
        <f t="shared" si="35"/>
        <v>0</v>
      </c>
      <c r="EO187" s="33">
        <v>179</v>
      </c>
      <c r="EP187" s="33">
        <v>0.13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0.26</v>
      </c>
      <c r="EY187" s="33">
        <v>2.1800000000000002</v>
      </c>
    </row>
    <row r="188" spans="140:155" x14ac:dyDescent="0.45">
      <c r="EJ188" s="64">
        <f t="shared" si="33"/>
        <v>180</v>
      </c>
      <c r="EK188" s="57">
        <f t="shared" si="34"/>
        <v>180.5</v>
      </c>
      <c r="EL188" s="2">
        <f t="shared" si="36"/>
        <v>0</v>
      </c>
      <c r="EM188" s="2">
        <f t="shared" si="35"/>
        <v>0</v>
      </c>
      <c r="EO188" s="33">
        <v>180</v>
      </c>
      <c r="EP188" s="33">
        <v>0.05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0.16</v>
      </c>
      <c r="EY188" s="33">
        <v>1.57</v>
      </c>
    </row>
    <row r="189" spans="140:155" x14ac:dyDescent="0.45">
      <c r="EJ189" s="64">
        <f t="shared" si="33"/>
        <v>181</v>
      </c>
      <c r="EK189" s="57">
        <f t="shared" si="34"/>
        <v>181.5</v>
      </c>
      <c r="EL189" s="2">
        <f t="shared" si="36"/>
        <v>0</v>
      </c>
      <c r="EM189" s="2">
        <f t="shared" si="35"/>
        <v>0</v>
      </c>
      <c r="EO189" s="33">
        <v>181</v>
      </c>
      <c r="EP189" s="33">
        <v>0.08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0.04</v>
      </c>
      <c r="EY189" s="33">
        <v>1.3</v>
      </c>
    </row>
    <row r="190" spans="140:155" x14ac:dyDescent="0.45">
      <c r="EJ190" s="64">
        <f t="shared" si="33"/>
        <v>182</v>
      </c>
      <c r="EK190" s="57">
        <f t="shared" si="34"/>
        <v>182.5</v>
      </c>
      <c r="EL190" s="2">
        <f t="shared" si="36"/>
        <v>0</v>
      </c>
      <c r="EM190" s="2">
        <f t="shared" si="35"/>
        <v>0</v>
      </c>
      <c r="EO190" s="33">
        <v>182</v>
      </c>
      <c r="EP190" s="33">
        <v>0.01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0.18</v>
      </c>
      <c r="EY190" s="33">
        <v>0.93</v>
      </c>
    </row>
    <row r="191" spans="140:155" x14ac:dyDescent="0.45">
      <c r="EJ191" s="64">
        <f t="shared" si="33"/>
        <v>183</v>
      </c>
      <c r="EK191" s="57">
        <f t="shared" si="34"/>
        <v>183.5</v>
      </c>
      <c r="EL191" s="2">
        <f t="shared" si="36"/>
        <v>0</v>
      </c>
      <c r="EM191" s="2">
        <f t="shared" si="35"/>
        <v>0</v>
      </c>
      <c r="EO191" s="33">
        <v>183</v>
      </c>
      <c r="EP191" s="33">
        <v>0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0.02</v>
      </c>
      <c r="EY191" s="33">
        <v>0.56999999999999995</v>
      </c>
    </row>
    <row r="192" spans="140:155" x14ac:dyDescent="0.45">
      <c r="EJ192" s="64">
        <f t="shared" si="33"/>
        <v>184</v>
      </c>
      <c r="EK192" s="57">
        <f t="shared" si="34"/>
        <v>184.5</v>
      </c>
      <c r="EL192" s="2">
        <f t="shared" si="36"/>
        <v>0</v>
      </c>
      <c r="EM192" s="2">
        <f t="shared" si="35"/>
        <v>0</v>
      </c>
      <c r="EO192" s="33">
        <v>184</v>
      </c>
      <c r="EP192" s="33">
        <v>0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0.8</v>
      </c>
    </row>
    <row r="193" spans="140:155" x14ac:dyDescent="0.45">
      <c r="EJ193" s="64">
        <f t="shared" si="33"/>
        <v>185</v>
      </c>
      <c r="EK193" s="57">
        <f t="shared" si="34"/>
        <v>185.5</v>
      </c>
      <c r="EL193" s="2">
        <f t="shared" si="36"/>
        <v>0</v>
      </c>
      <c r="EM193" s="2">
        <f t="shared" si="35"/>
        <v>0</v>
      </c>
      <c r="EO193" s="33">
        <v>185</v>
      </c>
      <c r="EP193" s="33">
        <v>0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0.71</v>
      </c>
    </row>
    <row r="194" spans="140:155" x14ac:dyDescent="0.45">
      <c r="EJ194" s="64">
        <f t="shared" si="33"/>
        <v>186</v>
      </c>
      <c r="EK194" s="57">
        <f t="shared" si="34"/>
        <v>186.5</v>
      </c>
      <c r="EL194" s="2">
        <f t="shared" si="36"/>
        <v>0</v>
      </c>
      <c r="EM194" s="2">
        <f t="shared" si="35"/>
        <v>0</v>
      </c>
      <c r="EO194" s="33">
        <v>186</v>
      </c>
      <c r="EP194" s="33">
        <v>0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0.4</v>
      </c>
    </row>
    <row r="195" spans="140:155" x14ac:dyDescent="0.45">
      <c r="EJ195" s="64">
        <f t="shared" si="33"/>
        <v>187</v>
      </c>
      <c r="EK195" s="57">
        <f t="shared" si="34"/>
        <v>187.5</v>
      </c>
      <c r="EL195" s="2">
        <f t="shared" si="36"/>
        <v>0</v>
      </c>
      <c r="EM195" s="2">
        <f t="shared" si="35"/>
        <v>0</v>
      </c>
      <c r="EO195" s="33">
        <v>187</v>
      </c>
      <c r="EP195" s="33">
        <v>0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0.41</v>
      </c>
    </row>
    <row r="196" spans="140:155" x14ac:dyDescent="0.45">
      <c r="EJ196" s="64">
        <f t="shared" si="33"/>
        <v>188</v>
      </c>
      <c r="EK196" s="57">
        <f t="shared" si="34"/>
        <v>188.5</v>
      </c>
      <c r="EL196" s="2">
        <f t="shared" si="36"/>
        <v>0</v>
      </c>
      <c r="EM196" s="2">
        <f t="shared" si="35"/>
        <v>0</v>
      </c>
      <c r="EO196" s="33">
        <v>188</v>
      </c>
      <c r="EP196" s="33">
        <v>0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0.42</v>
      </c>
    </row>
    <row r="197" spans="140:155" x14ac:dyDescent="0.45">
      <c r="EJ197" s="64">
        <f t="shared" si="33"/>
        <v>189</v>
      </c>
      <c r="EK197" s="57">
        <f t="shared" si="34"/>
        <v>189.5</v>
      </c>
      <c r="EL197" s="2">
        <f t="shared" si="36"/>
        <v>0</v>
      </c>
      <c r="EM197" s="2">
        <f t="shared" si="35"/>
        <v>0</v>
      </c>
      <c r="EO197" s="33">
        <v>189</v>
      </c>
      <c r="EP197" s="33">
        <v>0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0.28999999999999998</v>
      </c>
    </row>
    <row r="198" spans="140:155" x14ac:dyDescent="0.45">
      <c r="EJ198" s="64">
        <f t="shared" si="33"/>
        <v>190</v>
      </c>
      <c r="EK198" s="57">
        <f t="shared" si="34"/>
        <v>190.5</v>
      </c>
      <c r="EL198" s="2">
        <f t="shared" si="36"/>
        <v>0</v>
      </c>
      <c r="EM198" s="2">
        <f t="shared" si="35"/>
        <v>0</v>
      </c>
      <c r="EO198" s="33">
        <v>190</v>
      </c>
      <c r="EP198" s="33">
        <v>0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0</v>
      </c>
      <c r="EY198" s="33">
        <v>0.19</v>
      </c>
    </row>
    <row r="199" spans="140:155" x14ac:dyDescent="0.45">
      <c r="EJ199" s="64">
        <f t="shared" si="33"/>
        <v>191</v>
      </c>
      <c r="EK199" s="57">
        <f t="shared" si="34"/>
        <v>191.5</v>
      </c>
      <c r="EL199" s="2">
        <f t="shared" si="36"/>
        <v>0</v>
      </c>
      <c r="EM199" s="2">
        <f t="shared" si="35"/>
        <v>0</v>
      </c>
      <c r="EO199" s="33">
        <v>191</v>
      </c>
      <c r="EP199" s="33">
        <v>0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0.06</v>
      </c>
    </row>
    <row r="200" spans="140:155" x14ac:dyDescent="0.45">
      <c r="EJ200" s="64">
        <f t="shared" si="33"/>
        <v>192</v>
      </c>
      <c r="EK200" s="57">
        <f t="shared" si="34"/>
        <v>192.5</v>
      </c>
      <c r="EL200" s="2">
        <f t="shared" ref="EL200:EL207" si="37">EQ200 + ER200</f>
        <v>0</v>
      </c>
      <c r="EM200" s="2">
        <f t="shared" si="35"/>
        <v>0</v>
      </c>
      <c r="EO200" s="33">
        <v>192</v>
      </c>
      <c r="EP200" s="33">
        <v>0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0.02</v>
      </c>
    </row>
    <row r="201" spans="140:155" x14ac:dyDescent="0.45">
      <c r="EJ201" s="64">
        <f t="shared" ref="EJ201:EJ208" si="38">$EO201</f>
        <v>193</v>
      </c>
      <c r="EK201" s="57">
        <f t="shared" ref="EK201:EK203" si="39">AVERAGE(EJ201:EJ202)</f>
        <v>193.5</v>
      </c>
      <c r="EL201" s="2">
        <f t="shared" si="37"/>
        <v>0</v>
      </c>
      <c r="EM201" s="2">
        <f t="shared" ref="EM201:EM208" si="40">EU201 + EV201</f>
        <v>0</v>
      </c>
      <c r="EO201" s="33">
        <v>193</v>
      </c>
      <c r="EP201" s="33">
        <v>0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0.02</v>
      </c>
    </row>
    <row r="202" spans="140:155" x14ac:dyDescent="0.45">
      <c r="EJ202" s="64">
        <f t="shared" si="38"/>
        <v>194</v>
      </c>
      <c r="EK202" s="57">
        <f t="shared" si="39"/>
        <v>194.5</v>
      </c>
      <c r="EL202" s="2">
        <f t="shared" si="37"/>
        <v>0</v>
      </c>
      <c r="EM202" s="2">
        <f t="shared" si="40"/>
        <v>0</v>
      </c>
      <c r="EO202" s="33">
        <v>194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</row>
    <row r="203" spans="140:155" x14ac:dyDescent="0.45">
      <c r="EJ203" s="64">
        <f t="shared" si="38"/>
        <v>195</v>
      </c>
      <c r="EK203" s="57">
        <f t="shared" si="39"/>
        <v>195.5</v>
      </c>
      <c r="EL203" s="2">
        <f t="shared" si="37"/>
        <v>0</v>
      </c>
      <c r="EM203" s="2">
        <f t="shared" si="40"/>
        <v>0</v>
      </c>
      <c r="EO203" s="33">
        <v>195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</row>
    <row r="204" spans="140:155" x14ac:dyDescent="0.45">
      <c r="EJ204" s="64">
        <f t="shared" si="38"/>
        <v>196</v>
      </c>
      <c r="EK204" s="57">
        <f>AVERAGE(EJ204:EJ205)</f>
        <v>196.5</v>
      </c>
      <c r="EL204" s="2">
        <f t="shared" si="37"/>
        <v>0</v>
      </c>
      <c r="EM204" s="2">
        <f>EU204 + EV204</f>
        <v>0</v>
      </c>
      <c r="EO204" s="33">
        <v>196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</row>
    <row r="205" spans="140:155" x14ac:dyDescent="0.45">
      <c r="EJ205" s="64">
        <f t="shared" si="38"/>
        <v>197</v>
      </c>
      <c r="EK205" s="57">
        <f t="shared" ref="EK205:EK208" si="41">AVERAGE(EJ205:EJ206)</f>
        <v>197.5</v>
      </c>
      <c r="EL205" s="2">
        <f t="shared" si="37"/>
        <v>0</v>
      </c>
      <c r="EM205" s="2">
        <f t="shared" si="40"/>
        <v>0</v>
      </c>
      <c r="EO205" s="33">
        <v>197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</row>
    <row r="206" spans="140:155" x14ac:dyDescent="0.45">
      <c r="EJ206" s="64">
        <f t="shared" si="38"/>
        <v>198</v>
      </c>
      <c r="EK206" s="57">
        <f t="shared" si="41"/>
        <v>198.5</v>
      </c>
      <c r="EL206" s="2">
        <f t="shared" si="37"/>
        <v>0</v>
      </c>
      <c r="EM206" s="2">
        <f t="shared" si="40"/>
        <v>0</v>
      </c>
      <c r="EO206" s="33">
        <v>198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</row>
    <row r="207" spans="140:155" x14ac:dyDescent="0.45">
      <c r="EJ207" s="64">
        <f t="shared" si="38"/>
        <v>199</v>
      </c>
      <c r="EK207" s="57">
        <f t="shared" si="41"/>
        <v>199.5</v>
      </c>
      <c r="EL207" s="2">
        <f t="shared" si="37"/>
        <v>0</v>
      </c>
      <c r="EM207" s="2">
        <f t="shared" si="40"/>
        <v>0</v>
      </c>
      <c r="EO207" s="33">
        <v>199</v>
      </c>
      <c r="EP207" s="33">
        <v>0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</row>
    <row r="208" spans="140:155" x14ac:dyDescent="0.45">
      <c r="EJ208" s="64">
        <f t="shared" si="38"/>
        <v>200</v>
      </c>
      <c r="EK208" s="57">
        <f t="shared" si="41"/>
        <v>200.5</v>
      </c>
      <c r="EL208" s="2">
        <f t="shared" ref="EL208" si="42">EQ208 + ER208</f>
        <v>60</v>
      </c>
      <c r="EM208" s="2">
        <f t="shared" si="40"/>
        <v>0</v>
      </c>
      <c r="EO208" s="33">
        <v>200</v>
      </c>
      <c r="EP208" s="33">
        <v>0</v>
      </c>
      <c r="EQ208" s="33">
        <v>0</v>
      </c>
      <c r="ER208" s="33">
        <v>60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</row>
    <row r="209" spans="140:140" x14ac:dyDescent="0.45">
      <c r="EJ209" s="123">
        <f>EJ208 + (EJ208-EJ207)</f>
        <v>201</v>
      </c>
    </row>
    <row r="310" spans="140:140" x14ac:dyDescent="0.45">
      <c r="EJ310" s="58">
        <f>EJ308+1</f>
        <v>1</v>
      </c>
    </row>
  </sheetData>
  <mergeCells count="9">
    <mergeCell ref="DB6:DC6"/>
    <mergeCell ref="DD6:DE6"/>
    <mergeCell ref="DF6:DG6"/>
    <mergeCell ref="CP6:CQ6"/>
    <mergeCell ref="CR6:CS6"/>
    <mergeCell ref="CT6:CU6"/>
    <mergeCell ref="CV6:CW6"/>
    <mergeCell ref="CX6:CY6"/>
    <mergeCell ref="CZ6:DA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DE07-75A5-4C89-8689-D57AB59147A2}">
  <sheetPr>
    <tabColor theme="6" tint="-0.249977111117893"/>
  </sheetPr>
  <dimension ref="A1:EY310"/>
  <sheetViews>
    <sheetView zoomScale="80" zoomScaleNormal="80" workbookViewId="0">
      <pane xSplit="1" ySplit="1" topLeftCell="I2" activePane="bottomRight" state="frozen"/>
      <selection activeCell="A4" sqref="A4"/>
      <selection pane="topRight" activeCell="A4" sqref="A4"/>
      <selection pane="bottomLeft" activeCell="A4" sqref="A4"/>
      <selection pane="bottomRight" activeCell="ER17" sqref="ER17"/>
    </sheetView>
  </sheetViews>
  <sheetFormatPr defaultColWidth="9.1328125" defaultRowHeight="14.25" outlineLevelCol="1" x14ac:dyDescent="0.45"/>
  <cols>
    <col min="1" max="1" width="2.73046875" style="5" customWidth="1"/>
    <col min="2" max="11" width="11.1328125" style="5" customWidth="1" outlineLevel="1"/>
    <col min="12" max="12" width="6.3984375" style="5" customWidth="1" outlineLevel="1"/>
    <col min="13" max="23" width="11.1328125" style="5" customWidth="1" outlineLevel="1"/>
    <col min="24" max="29" width="9.1328125" style="5" customWidth="1" outlineLevel="1"/>
    <col min="30" max="30" width="6" style="5" customWidth="1" outlineLevel="1"/>
    <col min="31" max="42" width="9.1328125" style="5" customWidth="1" outlineLevel="1"/>
    <col min="43" max="43" width="6" style="5" customWidth="1" outlineLevel="1"/>
    <col min="44" max="48" width="9.1328125" style="5" customWidth="1" outlineLevel="1"/>
    <col min="49" max="49" width="6" style="5" customWidth="1" outlineLevel="1"/>
    <col min="50" max="60" width="9.1328125" style="5" customWidth="1" outlineLevel="1"/>
    <col min="61" max="61" width="6" style="5" customWidth="1" outlineLevel="1"/>
    <col min="62" max="66" width="9.1328125" style="5" customWidth="1" outlineLevel="1"/>
    <col min="67" max="67" width="6" style="5" customWidth="1" outlineLevel="1"/>
    <col min="68" max="73" width="9.1328125" style="5" customWidth="1" outlineLevel="1"/>
    <col min="74" max="75" width="9.1328125" style="5"/>
    <col min="76" max="76" width="11.86328125" style="5" customWidth="1"/>
    <col min="77" max="82" width="11.1328125" style="5" customWidth="1"/>
    <col min="83" max="86" width="9.1328125" style="5"/>
    <col min="87" max="87" width="11.86328125" style="5" customWidth="1"/>
    <col min="88" max="92" width="11.1328125" style="5" customWidth="1"/>
    <col min="93" max="93" width="10.3984375" style="5" bestFit="1" customWidth="1"/>
    <col min="94" max="94" width="13.3984375" style="36" customWidth="1"/>
    <col min="95" max="95" width="13.3984375" style="5" customWidth="1"/>
    <col min="96" max="96" width="13.3984375" style="36" customWidth="1"/>
    <col min="97" max="97" width="13.3984375" style="5" customWidth="1"/>
    <col min="98" max="98" width="13.3984375" style="36" customWidth="1"/>
    <col min="99" max="99" width="13.3984375" style="5" customWidth="1"/>
    <col min="100" max="100" width="13.3984375" style="36" customWidth="1"/>
    <col min="101" max="101" width="13.3984375" style="5" customWidth="1"/>
    <col min="102" max="102" width="13.3984375" style="36" customWidth="1"/>
    <col min="103" max="103" width="13.3984375" style="5" customWidth="1"/>
    <col min="104" max="104" width="13.3984375" style="36" customWidth="1"/>
    <col min="105" max="105" width="13.3984375" style="5" customWidth="1"/>
    <col min="106" max="106" width="13.3984375" style="36" customWidth="1"/>
    <col min="107" max="107" width="13.3984375" style="5" customWidth="1"/>
    <col min="108" max="108" width="13.3984375" style="36" customWidth="1"/>
    <col min="109" max="109" width="13.3984375" style="5" customWidth="1"/>
    <col min="110" max="110" width="13.3984375" style="36" customWidth="1"/>
    <col min="111" max="111" width="13.3984375" style="5" customWidth="1"/>
    <col min="112" max="112" width="9.1328125" style="5"/>
    <col min="113" max="113" width="10.73046875" style="5" bestFit="1" customWidth="1"/>
    <col min="114" max="124" width="13" style="5" customWidth="1"/>
    <col min="125" max="126" width="9.1328125" style="5"/>
    <col min="127" max="127" width="11.86328125" style="5" customWidth="1"/>
    <col min="128" max="138" width="14.1328125" style="5" customWidth="1"/>
    <col min="139" max="139" width="12.265625" style="5" customWidth="1"/>
    <col min="140" max="140" width="6.73046875" style="5" customWidth="1"/>
    <col min="141" max="141" width="8.3984375" style="5" customWidth="1"/>
    <col min="142" max="142" width="13.59765625" style="5" bestFit="1" customWidth="1"/>
    <col min="143" max="143" width="13.3984375" style="5" bestFit="1" customWidth="1"/>
    <col min="144" max="144" width="2.86328125" style="5" customWidth="1"/>
    <col min="145" max="145" width="10.59765625" style="4" customWidth="1"/>
    <col min="146" max="146" width="13.59765625" style="4" bestFit="1" customWidth="1"/>
    <col min="147" max="147" width="13.1328125" style="4" bestFit="1" customWidth="1"/>
    <col min="148" max="148" width="13.59765625" style="4" bestFit="1" customWidth="1"/>
    <col min="149" max="149" width="12.1328125" style="4" bestFit="1" customWidth="1"/>
    <col min="150" max="150" width="12.1328125" style="4" customWidth="1"/>
    <col min="151" max="151" width="13.1328125" style="4" bestFit="1" customWidth="1"/>
    <col min="152" max="152" width="13.59765625" style="4" bestFit="1" customWidth="1"/>
    <col min="153" max="153" width="13.59765625" style="4" customWidth="1"/>
    <col min="154" max="154" width="12.86328125" style="4" bestFit="1" customWidth="1"/>
    <col min="155" max="155" width="12.3984375" style="4" bestFit="1" customWidth="1"/>
    <col min="156" max="16384" width="9.1328125" style="5"/>
  </cols>
  <sheetData>
    <row r="1" spans="1:155" s="12" customFormat="1" ht="23.25" x14ac:dyDescent="0.7">
      <c r="A1" s="84" t="s">
        <v>26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CO1" s="12" t="s">
        <v>39</v>
      </c>
      <c r="DI1" s="12" t="s">
        <v>29</v>
      </c>
      <c r="DV1" s="12" t="s">
        <v>30</v>
      </c>
      <c r="EJ1" s="14" t="s">
        <v>42</v>
      </c>
      <c r="EK1" s="14"/>
      <c r="EL1" s="14"/>
      <c r="EM1" s="14"/>
      <c r="EN1" s="14"/>
      <c r="EO1" s="14" t="s">
        <v>18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</row>
    <row r="2" spans="1:155" x14ac:dyDescent="0.45">
      <c r="DV2" s="15"/>
      <c r="DW2" s="16"/>
      <c r="DX2" s="118">
        <v>1</v>
      </c>
      <c r="DY2" s="118">
        <v>2</v>
      </c>
      <c r="DZ2" s="118">
        <v>3</v>
      </c>
      <c r="EA2" s="118">
        <v>4</v>
      </c>
      <c r="EB2" s="118">
        <v>5</v>
      </c>
      <c r="EC2" s="118">
        <v>6</v>
      </c>
      <c r="ED2" s="118">
        <v>7</v>
      </c>
      <c r="EE2" s="118">
        <v>8</v>
      </c>
      <c r="EF2" s="118">
        <v>9</v>
      </c>
      <c r="EG2" s="118">
        <v>10</v>
      </c>
      <c r="EH2" s="118">
        <v>11</v>
      </c>
      <c r="EI2" s="6"/>
      <c r="EJ2" s="15"/>
      <c r="EK2" s="16"/>
      <c r="EL2" s="56">
        <v>10</v>
      </c>
      <c r="EM2" s="56">
        <v>11</v>
      </c>
      <c r="EN2" s="56"/>
      <c r="EO2" s="56"/>
      <c r="EP2" s="56">
        <v>1</v>
      </c>
      <c r="EQ2" s="56">
        <v>2</v>
      </c>
      <c r="ER2" s="56">
        <v>3</v>
      </c>
      <c r="ES2" s="56">
        <v>4</v>
      </c>
      <c r="ET2" s="56">
        <v>5</v>
      </c>
      <c r="EU2" s="56">
        <v>6</v>
      </c>
      <c r="EV2" s="56">
        <v>7</v>
      </c>
      <c r="EW2" s="56"/>
      <c r="EX2" s="56">
        <v>8</v>
      </c>
      <c r="EY2" s="56">
        <v>9</v>
      </c>
    </row>
    <row r="3" spans="1:155" x14ac:dyDescent="0.45"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15"/>
      <c r="DT3" s="15"/>
      <c r="DV3" s="15"/>
      <c r="DW3" s="13" t="s">
        <v>41</v>
      </c>
      <c r="DX3" s="119">
        <f>DX5/DX4</f>
        <v>9.6937908989200565</v>
      </c>
      <c r="DY3" s="119">
        <f>DY5/DY4</f>
        <v>4.0160442523326321</v>
      </c>
      <c r="DZ3" s="119">
        <f>DZ5/DZ4</f>
        <v>4.8027832045083985</v>
      </c>
      <c r="EA3" s="119">
        <f t="shared" ref="EA3:EF3" si="0">EA5/EA4</f>
        <v>1.6939903096743822</v>
      </c>
      <c r="EB3" s="119">
        <f t="shared" si="0"/>
        <v>2.8422256094348577</v>
      </c>
      <c r="EC3" s="119">
        <f t="shared" si="0"/>
        <v>7.7152149061924709</v>
      </c>
      <c r="ED3" s="119">
        <f t="shared" si="0"/>
        <v>4.8333638583999905</v>
      </c>
      <c r="EE3" s="119">
        <f t="shared" si="0"/>
        <v>13.660420158793153</v>
      </c>
      <c r="EF3" s="119">
        <f t="shared" si="0"/>
        <v>12.493019368760736</v>
      </c>
      <c r="EG3" s="120">
        <f>EG5/EG4</f>
        <v>4.6503885705916188</v>
      </c>
      <c r="EH3" s="119">
        <f>EH5/EH4</f>
        <v>5.7917051033795381</v>
      </c>
      <c r="EI3" s="6"/>
      <c r="EJ3" s="59"/>
      <c r="EK3" s="13" t="s">
        <v>41</v>
      </c>
      <c r="EL3" s="60">
        <f>EL5/EL4</f>
        <v>4.614194830928608</v>
      </c>
      <c r="EM3" s="60">
        <f t="shared" ref="EM3" si="1">EM5/EM4</f>
        <v>5.7546328630875365</v>
      </c>
      <c r="EN3" s="59"/>
      <c r="EO3" s="59"/>
      <c r="EP3" s="60">
        <f t="shared" ref="EP3:EY3" si="2">EP5/EP4</f>
        <v>9.6868831172658805</v>
      </c>
      <c r="EQ3" s="60">
        <f>EQ5/EQ4</f>
        <v>4.0342624258439947</v>
      </c>
      <c r="ER3" s="60">
        <f>ER5/ER4</f>
        <v>4.7535175678483741</v>
      </c>
      <c r="ES3" s="60">
        <f t="shared" si="2"/>
        <v>1.6853366377993624</v>
      </c>
      <c r="ET3" s="60">
        <f t="shared" si="2"/>
        <v>2.8329213887672666</v>
      </c>
      <c r="EU3" s="60">
        <f t="shared" si="2"/>
        <v>7.6930752754124967</v>
      </c>
      <c r="EV3" s="60">
        <f t="shared" si="2"/>
        <v>4.7888518142818688</v>
      </c>
      <c r="EW3" s="60"/>
      <c r="EX3" s="60">
        <f t="shared" si="2"/>
        <v>13.650345183336869</v>
      </c>
      <c r="EY3" s="60">
        <f t="shared" si="2"/>
        <v>12.451874527078061</v>
      </c>
    </row>
    <row r="4" spans="1:155" x14ac:dyDescent="0.45">
      <c r="CI4" s="9" t="s">
        <v>17</v>
      </c>
      <c r="CO4" s="13" t="s">
        <v>13</v>
      </c>
      <c r="CP4" s="114">
        <f t="shared" ref="CP4:DG4" si="3">SUM(CP8:CP1048576)</f>
        <v>0.99999999999999967</v>
      </c>
      <c r="CQ4" s="114">
        <f t="shared" si="3"/>
        <v>0.99999999999999989</v>
      </c>
      <c r="CR4" s="114">
        <f t="shared" si="3"/>
        <v>0.99999999999999933</v>
      </c>
      <c r="CS4" s="114">
        <f t="shared" si="3"/>
        <v>0.99999999999999978</v>
      </c>
      <c r="CT4" s="114">
        <f t="shared" si="3"/>
        <v>1.0000000000000004</v>
      </c>
      <c r="CU4" s="114">
        <f t="shared" si="3"/>
        <v>1</v>
      </c>
      <c r="CV4" s="114">
        <f t="shared" si="3"/>
        <v>0.99999999999999989</v>
      </c>
      <c r="CW4" s="114">
        <f t="shared" si="3"/>
        <v>1</v>
      </c>
      <c r="CX4" s="114">
        <f t="shared" si="3"/>
        <v>0.99999999999999989</v>
      </c>
      <c r="CY4" s="114">
        <f t="shared" si="3"/>
        <v>1</v>
      </c>
      <c r="CZ4" s="114">
        <f t="shared" si="3"/>
        <v>0.99999999999999967</v>
      </c>
      <c r="DA4" s="114">
        <f t="shared" si="3"/>
        <v>0.99999999999999911</v>
      </c>
      <c r="DB4" s="114">
        <f t="shared" si="3"/>
        <v>1.0000000000000002</v>
      </c>
      <c r="DC4" s="114">
        <f t="shared" si="3"/>
        <v>1</v>
      </c>
      <c r="DD4" s="114">
        <f t="shared" si="3"/>
        <v>1.0000000000000002</v>
      </c>
      <c r="DE4" s="114">
        <f t="shared" si="3"/>
        <v>0.99999999999999978</v>
      </c>
      <c r="DF4" s="114">
        <f t="shared" si="3"/>
        <v>0.99999999999999911</v>
      </c>
      <c r="DG4" s="114">
        <f t="shared" si="3"/>
        <v>0.99999999999999978</v>
      </c>
      <c r="DI4" s="13" t="s">
        <v>13</v>
      </c>
      <c r="DJ4" s="114">
        <f>SUM(DJ8:DJ1048576)</f>
        <v>0.99999999999999967</v>
      </c>
      <c r="DK4" s="114">
        <f>SUM(DK8:DK1048576)</f>
        <v>0.99999999999999933</v>
      </c>
      <c r="DL4" s="114">
        <f>SUM(DL8:DL1048576)</f>
        <v>1.0000000000000004</v>
      </c>
      <c r="DM4" s="114">
        <f>SUM(DM8:DM1048576)</f>
        <v>0.99999999999999989</v>
      </c>
      <c r="DN4" s="114">
        <f>SUM(DN8:DN1048576)</f>
        <v>0.99999999999999989</v>
      </c>
      <c r="DO4" s="114">
        <f>SUM(DO8:DO1048576)</f>
        <v>0.99999999999999967</v>
      </c>
      <c r="DP4" s="114">
        <f>SUM(DP8:DP1048576)</f>
        <v>1.0000000000000002</v>
      </c>
      <c r="DQ4" s="114">
        <f>SUM(DQ8:DQ1048576)</f>
        <v>1.0000000000000002</v>
      </c>
      <c r="DR4" s="114">
        <f>SUM(DR8:DR1048576)</f>
        <v>0.99999999999999911</v>
      </c>
      <c r="DS4" s="74">
        <f>SUM(DS8:DS1048576)</f>
        <v>1.0000000000000007</v>
      </c>
      <c r="DT4" s="114">
        <f>SUM(DT8:DT1048576)</f>
        <v>0.99999999999999944</v>
      </c>
      <c r="DV4" s="13"/>
      <c r="DW4" s="13" t="s">
        <v>13</v>
      </c>
      <c r="DX4" s="68">
        <f>SUM(DX8:DX1048576)</f>
        <v>1618430.57</v>
      </c>
      <c r="DY4" s="68">
        <f>SUM(DY8:DY1048576)</f>
        <v>863124.67000000016</v>
      </c>
      <c r="DZ4" s="68">
        <f>SUM(DZ8:DZ1048576)</f>
        <v>3592765.8099999982</v>
      </c>
      <c r="EA4" s="68">
        <f>SUM(EA8:EA1048576)</f>
        <v>347420.7300000001</v>
      </c>
      <c r="EB4" s="68">
        <f>SUM(EB8:EB1048576)</f>
        <v>308447.65000000008</v>
      </c>
      <c r="EC4" s="68">
        <f>SUM(EC8:EC1048576)</f>
        <v>757659.88000000024</v>
      </c>
      <c r="ED4" s="68">
        <f>SUM(ED8:ED1048576)</f>
        <v>1520717.3999999994</v>
      </c>
      <c r="EE4" s="68">
        <f>SUM(EE8:EE1048576)</f>
        <v>570217.27</v>
      </c>
      <c r="EF4" s="68">
        <f>SUM(EF8:EF1048576)</f>
        <v>209257.58000000007</v>
      </c>
      <c r="EG4" s="110">
        <f>SUM(EG8:EG1048576)</f>
        <v>4455890.4799999986</v>
      </c>
      <c r="EH4" s="68">
        <f>SUM(EH8:EH1048576)</f>
        <v>2278377.2800000017</v>
      </c>
      <c r="EI4" s="7"/>
      <c r="EJ4" s="59"/>
      <c r="EK4" s="13" t="s">
        <v>13</v>
      </c>
      <c r="EL4" s="17">
        <f>SUM(EL8:EL1048576)</f>
        <v>4455890.4800000004</v>
      </c>
      <c r="EM4" s="17">
        <f>SUM(EM8:EM1048576)</f>
        <v>2278377.2800000017</v>
      </c>
      <c r="EN4" s="59"/>
      <c r="EO4" s="59"/>
      <c r="EP4" s="17">
        <f>SUM(EP8:EP1048576)</f>
        <v>1618430.57</v>
      </c>
      <c r="EQ4" s="17">
        <f>SUM(EQ8:EQ1048576)</f>
        <v>863124.67000000039</v>
      </c>
      <c r="ER4" s="17">
        <f>SUM(ER8:ER1048576)</f>
        <v>3592765.8100000005</v>
      </c>
      <c r="ES4" s="17">
        <f>SUM(ES8:ES1048576)</f>
        <v>347420.73000000004</v>
      </c>
      <c r="ET4" s="17">
        <f>SUM(ET8:ET1048576)</f>
        <v>308447.65000000002</v>
      </c>
      <c r="EU4" s="17">
        <f>SUM(EU8:EU1048576)</f>
        <v>757659.88000000047</v>
      </c>
      <c r="EV4" s="17">
        <f>SUM(EV8:EV1048576)</f>
        <v>1520717.399999999</v>
      </c>
      <c r="EW4" s="17"/>
      <c r="EX4" s="17">
        <f>SUM(EX8:EX1048576)</f>
        <v>570217.27</v>
      </c>
      <c r="EY4" s="17">
        <f>SUM(EY8:EY1048576)</f>
        <v>209257.58000000002</v>
      </c>
    </row>
    <row r="5" spans="1:155" x14ac:dyDescent="0.45">
      <c r="CI5" s="92" t="str">
        <f>A1</f>
        <v>Distance</v>
      </c>
      <c r="CO5" s="15"/>
      <c r="CP5" s="125">
        <v>2</v>
      </c>
      <c r="CQ5" s="125">
        <v>4</v>
      </c>
      <c r="CR5" s="126">
        <f t="shared" ref="CR5:CY5" si="4">CP5+1</f>
        <v>3</v>
      </c>
      <c r="CS5" s="126">
        <f t="shared" si="4"/>
        <v>5</v>
      </c>
      <c r="CT5" s="126">
        <f t="shared" si="4"/>
        <v>4</v>
      </c>
      <c r="CU5" s="126">
        <f t="shared" si="4"/>
        <v>6</v>
      </c>
      <c r="CV5" s="126">
        <f t="shared" si="4"/>
        <v>5</v>
      </c>
      <c r="CW5" s="126">
        <f t="shared" si="4"/>
        <v>7</v>
      </c>
      <c r="CX5" s="126">
        <f t="shared" si="4"/>
        <v>6</v>
      </c>
      <c r="CY5" s="126">
        <f t="shared" si="4"/>
        <v>8</v>
      </c>
      <c r="CZ5" s="125">
        <v>7</v>
      </c>
      <c r="DA5" s="126">
        <f>CY5+1</f>
        <v>9</v>
      </c>
      <c r="DB5" s="126">
        <f>CZ5+1</f>
        <v>8</v>
      </c>
      <c r="DC5" s="126">
        <f>DA5+1</f>
        <v>10</v>
      </c>
      <c r="DD5" s="126">
        <f>DB5+1</f>
        <v>9</v>
      </c>
      <c r="DE5" s="125">
        <v>11</v>
      </c>
      <c r="DF5" s="126">
        <f>DD5+1</f>
        <v>10</v>
      </c>
      <c r="DG5" s="126">
        <f>DE5+1</f>
        <v>12</v>
      </c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15"/>
      <c r="DT5" s="15"/>
      <c r="DV5" s="15"/>
      <c r="DW5" s="13" t="s">
        <v>28</v>
      </c>
      <c r="DX5" s="67">
        <f>SUMPRODUCT($DW$8:$DW$1048576,DX$8:DX$1048576)</f>
        <v>15688727.529999999</v>
      </c>
      <c r="DY5" s="67">
        <f>SUMPRODUCT($DW$8:$DW$1048576,DY$8:DY$1048576)</f>
        <v>3466346.87</v>
      </c>
      <c r="DZ5" s="67">
        <f>SUMPRODUCT($DW$8:$DW$1048576,DZ$8:DZ$1048576)</f>
        <v>17255275.290000003</v>
      </c>
      <c r="EA5" s="67">
        <f>SUMPRODUCT($DW$8:$DW$1048576,EA$8:EA$1048576)</f>
        <v>588527.35000000009</v>
      </c>
      <c r="EB5" s="67">
        <f>SUMPRODUCT($DW$8:$DW$1048576,EB$8:EB$1048576)</f>
        <v>876677.80999999994</v>
      </c>
      <c r="EC5" s="67">
        <f>SUMPRODUCT($DW$8:$DW$1048576,EC$8:EC$1048576)</f>
        <v>5845508.8000000007</v>
      </c>
      <c r="ED5" s="67">
        <f>SUMPRODUCT($DW$8:$DW$1048576,ED$8:ED$1048576)</f>
        <v>7350180.5199999996</v>
      </c>
      <c r="EE5" s="67">
        <f>SUMPRODUCT($DW$8:$DW$1048576,EE$8:EE$1048576)</f>
        <v>7789407.4899999984</v>
      </c>
      <c r="EF5" s="67">
        <f>SUMPRODUCT($DW$8:$DW$1048576,EF$8:EF$1048576)</f>
        <v>2614259</v>
      </c>
      <c r="EG5" s="111">
        <f>SUMPRODUCT($DW$8:$DW$1048576,EG$8:EG$1048576)</f>
        <v>20721622.159999996</v>
      </c>
      <c r="EH5" s="67">
        <f>SUMPRODUCT($DW$8:$DW$1048576,EH$8:EH$1048576)</f>
        <v>13195689.32</v>
      </c>
      <c r="EI5" s="7"/>
      <c r="EJ5" s="59"/>
      <c r="EK5" s="13" t="s">
        <v>28</v>
      </c>
      <c r="EL5" s="17">
        <f>SUMPRODUCT($EK$8:$EK$1048576,EL$8:EL$1048576)</f>
        <v>20560346.819999997</v>
      </c>
      <c r="EM5" s="17">
        <f>SUMPRODUCT($EK$8:$EK$1048576,EM$8:EM$1048576)</f>
        <v>13111224.770000003</v>
      </c>
      <c r="EN5" s="59"/>
      <c r="EO5" s="59"/>
      <c r="EP5" s="17">
        <f>SUMPRODUCT($EK$8:$EK$1048576,EP$8:EP$1048576)</f>
        <v>15677547.764999997</v>
      </c>
      <c r="EQ5" s="17">
        <f>SUMPRODUCT($EK$8:$EK$1048576,EQ$8:EQ$1048576)</f>
        <v>3482071.4249999993</v>
      </c>
      <c r="ER5" s="17">
        <f>SUMPRODUCT($EK$8:$EK$1048576,ER$8:ER$1048576)</f>
        <v>17078275.394999996</v>
      </c>
      <c r="ES5" s="17">
        <f>SUMPRODUCT($EK$8:$EK$1048576,ES$8:ES$1048576)</f>
        <v>585520.88500000013</v>
      </c>
      <c r="ET5" s="17">
        <f>SUMPRODUCT($EK$8:$EK$1048576,ET$8:ET$1048576)</f>
        <v>873807.94499999983</v>
      </c>
      <c r="EU5" s="17">
        <f>SUMPRODUCT($EK$8:$EK$1048576,EU$8:EU$1048576)</f>
        <v>5828734.490000003</v>
      </c>
      <c r="EV5" s="17">
        <f>SUMPRODUCT($EK$8:$EK$1048576,EV$8:EV$1048576)</f>
        <v>7282490.2800000012</v>
      </c>
      <c r="EW5" s="17"/>
      <c r="EX5" s="17">
        <f>SUMPRODUCT($EK$8:$EK$1048576,EX$8:EX$1048576)</f>
        <v>7783662.5649999995</v>
      </c>
      <c r="EY5" s="17">
        <f>SUMPRODUCT($EK$8:$EK$1048576,EY$8:EY$1048576)</f>
        <v>2605649.13</v>
      </c>
    </row>
    <row r="6" spans="1:155" x14ac:dyDescent="0.45">
      <c r="CJ6" s="10" t="s">
        <v>14</v>
      </c>
      <c r="CK6" s="10" t="s">
        <v>15</v>
      </c>
      <c r="CL6" s="10" t="s">
        <v>19</v>
      </c>
      <c r="CM6" s="10" t="s">
        <v>20</v>
      </c>
      <c r="CO6" s="47"/>
      <c r="CP6" s="146" t="s">
        <v>0</v>
      </c>
      <c r="CQ6" s="147"/>
      <c r="CR6" s="146" t="s">
        <v>2</v>
      </c>
      <c r="CS6" s="147"/>
      <c r="CT6" s="146" t="s">
        <v>8</v>
      </c>
      <c r="CU6" s="147"/>
      <c r="CV6" s="146" t="s">
        <v>43</v>
      </c>
      <c r="CW6" s="147"/>
      <c r="CX6" s="146" t="s">
        <v>44</v>
      </c>
      <c r="CY6" s="147"/>
      <c r="CZ6" s="146" t="s">
        <v>3</v>
      </c>
      <c r="DA6" s="147"/>
      <c r="DB6" s="146" t="s">
        <v>4</v>
      </c>
      <c r="DC6" s="147"/>
      <c r="DD6" s="146" t="s">
        <v>10</v>
      </c>
      <c r="DE6" s="147"/>
      <c r="DF6" s="146" t="s">
        <v>11</v>
      </c>
      <c r="DG6" s="147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X6" s="121">
        <f>HLOOKUP(DX$2, $EL$2:$EY$3, 2, FALSE) - DX3</f>
        <v>-6.9077816541760484E-3</v>
      </c>
      <c r="DY6" s="121">
        <f>HLOOKUP(DY$2, $EL$2:$EY$3, 2, FALSE) - DY3</f>
        <v>1.8218173511362679E-2</v>
      </c>
      <c r="DZ6" s="121">
        <f>HLOOKUP(DZ$2, $EL$2:$EY$3, 2, FALSE) - DZ3</f>
        <v>-4.926563666002437E-2</v>
      </c>
      <c r="EA6" s="121">
        <f>HLOOKUP(EA$2, $EL$2:$EY$3, 2, FALSE) - EA3</f>
        <v>-8.6536718750198638E-3</v>
      </c>
      <c r="EB6" s="121">
        <f>HLOOKUP(EB$2, $EL$2:$EY$3, 2, FALSE) - EB3</f>
        <v>-9.3042206675910677E-3</v>
      </c>
      <c r="EC6" s="121">
        <f>HLOOKUP(EC$2, $EL$2:$EY$3, 2, FALSE) - EC3</f>
        <v>-2.2139630779974162E-2</v>
      </c>
      <c r="ED6" s="121">
        <f>HLOOKUP(ED$2, $EL$2:$EY$3, 2, FALSE) - ED3</f>
        <v>-4.4512044118121707E-2</v>
      </c>
      <c r="EE6" s="121">
        <f>HLOOKUP(EE$2, $EL$2:$EY$3, 2, FALSE) - EE3</f>
        <v>-1.0074975456284108E-2</v>
      </c>
      <c r="EF6" s="121">
        <f>HLOOKUP(EF$2, $EL$2:$EY$3, 2, FALSE) - EF3</f>
        <v>-4.1144841682674738E-2</v>
      </c>
      <c r="EG6" s="121">
        <f>HLOOKUP(EG$2, $EL$2:$EY$3, 2, FALSE) - EG3</f>
        <v>-3.619373966301076E-2</v>
      </c>
      <c r="EH6" s="121">
        <f>HLOOKUP(EH$2, $EL$2:$EY$3, 2, FALSE) - EH3</f>
        <v>-3.7072240292001624E-2</v>
      </c>
    </row>
    <row r="7" spans="1:155" x14ac:dyDescent="0.45">
      <c r="CH7" s="56">
        <v>1</v>
      </c>
      <c r="CI7" s="53" t="s">
        <v>0</v>
      </c>
      <c r="CJ7" s="66">
        <f>HLOOKUP($CH7, $DX$2:$EH$3, 2, FALSE)</f>
        <v>9.6937908989200565</v>
      </c>
      <c r="CK7" s="52">
        <f>Obsv_Dist!R10</f>
        <v>10.179789600000007</v>
      </c>
      <c r="CL7" s="3">
        <f t="shared" ref="CL7:CL15" si="5">CJ7-CK7</f>
        <v>-0.48599870107995002</v>
      </c>
      <c r="CM7" s="1">
        <f t="shared" ref="CM7:CM15" si="6">CL7/CK7</f>
        <v>-4.7741527101891154E-2</v>
      </c>
      <c r="CO7" s="55" t="str">
        <f>$DV7</f>
        <v>Mile</v>
      </c>
      <c r="CP7" s="48" t="s">
        <v>14</v>
      </c>
      <c r="CQ7" s="49" t="s">
        <v>15</v>
      </c>
      <c r="CR7" s="48" t="s">
        <v>14</v>
      </c>
      <c r="CS7" s="49" t="s">
        <v>15</v>
      </c>
      <c r="CT7" s="48" t="s">
        <v>14</v>
      </c>
      <c r="CU7" s="49" t="s">
        <v>15</v>
      </c>
      <c r="CV7" s="48" t="s">
        <v>14</v>
      </c>
      <c r="CW7" s="49" t="s">
        <v>15</v>
      </c>
      <c r="CX7" s="48" t="s">
        <v>14</v>
      </c>
      <c r="CY7" s="49" t="s">
        <v>15</v>
      </c>
      <c r="CZ7" s="48" t="s">
        <v>14</v>
      </c>
      <c r="DA7" s="49" t="s">
        <v>15</v>
      </c>
      <c r="DB7" s="48" t="s">
        <v>14</v>
      </c>
      <c r="DC7" s="49" t="s">
        <v>15</v>
      </c>
      <c r="DD7" s="48" t="s">
        <v>14</v>
      </c>
      <c r="DE7" s="49" t="s">
        <v>15</v>
      </c>
      <c r="DF7" s="48" t="s">
        <v>14</v>
      </c>
      <c r="DG7" s="49" t="s">
        <v>15</v>
      </c>
      <c r="DI7" s="54" t="str">
        <f>$DV7</f>
        <v>Mile</v>
      </c>
      <c r="DJ7" s="39" t="s">
        <v>0</v>
      </c>
      <c r="DK7" s="39" t="s">
        <v>2</v>
      </c>
      <c r="DL7" s="39" t="s">
        <v>8</v>
      </c>
      <c r="DM7" s="39" t="s">
        <v>43</v>
      </c>
      <c r="DN7" s="39" t="s">
        <v>44</v>
      </c>
      <c r="DO7" s="39" t="s">
        <v>3</v>
      </c>
      <c r="DP7" s="39" t="s">
        <v>4</v>
      </c>
      <c r="DQ7" s="39" t="s">
        <v>10</v>
      </c>
      <c r="DR7" s="39" t="s">
        <v>11</v>
      </c>
      <c r="DS7" s="112" t="s">
        <v>1</v>
      </c>
      <c r="DT7" s="18" t="s">
        <v>27</v>
      </c>
      <c r="DV7" s="61" t="str">
        <f>Obsv_Dist!B10</f>
        <v>Mile</v>
      </c>
      <c r="DW7" s="18" t="s">
        <v>40</v>
      </c>
      <c r="DX7" s="39" t="s">
        <v>0</v>
      </c>
      <c r="DY7" s="39" t="s">
        <v>2</v>
      </c>
      <c r="DZ7" s="39" t="s">
        <v>8</v>
      </c>
      <c r="EA7" s="39" t="s">
        <v>43</v>
      </c>
      <c r="EB7" s="39" t="s">
        <v>44</v>
      </c>
      <c r="EC7" s="39" t="s">
        <v>3</v>
      </c>
      <c r="ED7" s="39" t="s">
        <v>4</v>
      </c>
      <c r="EE7" s="39" t="s">
        <v>10</v>
      </c>
      <c r="EF7" s="39" t="s">
        <v>11</v>
      </c>
      <c r="EG7" s="108" t="s">
        <v>1</v>
      </c>
      <c r="EH7" s="18" t="s">
        <v>27</v>
      </c>
      <c r="EJ7" s="54" t="str">
        <f>$EO7</f>
        <v>Bin</v>
      </c>
      <c r="EK7" s="18" t="s">
        <v>40</v>
      </c>
      <c r="EL7" s="18" t="s">
        <v>1</v>
      </c>
      <c r="EM7" s="18" t="s">
        <v>27</v>
      </c>
      <c r="EO7" s="33" t="s">
        <v>58</v>
      </c>
      <c r="EP7" s="33" t="s">
        <v>0</v>
      </c>
      <c r="EQ7" s="33" t="s">
        <v>2</v>
      </c>
      <c r="ER7" s="33" t="s">
        <v>8</v>
      </c>
      <c r="ES7" s="33" t="s">
        <v>43</v>
      </c>
      <c r="ET7" s="33" t="s">
        <v>44</v>
      </c>
      <c r="EU7" s="33" t="s">
        <v>3</v>
      </c>
      <c r="EV7" s="33" t="s">
        <v>4</v>
      </c>
      <c r="EW7" s="33" t="s">
        <v>9</v>
      </c>
      <c r="EX7" s="33" t="s">
        <v>10</v>
      </c>
      <c r="EY7" s="33" t="s">
        <v>11</v>
      </c>
    </row>
    <row r="8" spans="1:155" x14ac:dyDescent="0.45">
      <c r="CC8" s="10"/>
      <c r="CD8" s="10"/>
      <c r="CH8" s="56">
        <v>2</v>
      </c>
      <c r="CI8" s="53" t="s">
        <v>2</v>
      </c>
      <c r="CJ8" s="66">
        <f>HLOOKUP($CH8, $DX$2:$EH$3, 2, FALSE)</f>
        <v>4.0160442523326321</v>
      </c>
      <c r="CK8" s="52">
        <f>Obsv_Dist!R11</f>
        <v>3.762366800000001</v>
      </c>
      <c r="CL8" s="3">
        <f>CJ8-CK8</f>
        <v>0.25367745233263106</v>
      </c>
      <c r="CM8" s="1">
        <f>CL8/CK8</f>
        <v>6.7424965671244758E-2</v>
      </c>
      <c r="CN8" s="10"/>
      <c r="CO8" s="65">
        <f>$DV8</f>
        <v>0</v>
      </c>
      <c r="CP8" s="124">
        <f>VLOOKUP($CO8,  $DI$7:$DT$108, CP$5, FALSE)</f>
        <v>0.1263353484480956</v>
      </c>
      <c r="CQ8" s="140">
        <f>VLOOKUP($CO8,  Obsv_Dist!$B$10:$M$111, CQ$5, FALSE)</f>
        <v>0.15176999999999999</v>
      </c>
      <c r="CR8" s="124">
        <f>VLOOKUP($CO8,  $DI$7:$DT$108, CR$5, FALSE)</f>
        <v>0.39904402222682378</v>
      </c>
      <c r="CS8" s="140">
        <f>VLOOKUP($CO8,  Obsv_Dist!$B$10:$M$111, CS$5, FALSE)</f>
        <v>0.38852160000000002</v>
      </c>
      <c r="CT8" s="124">
        <f>VLOOKUP($CO8,  $DI$7:$DT$108, CT$5, FALSE)</f>
        <v>0.45608283329772636</v>
      </c>
      <c r="CU8" s="140">
        <f>VLOOKUP($CO8,  Obsv_Dist!$B$10:$M$111, CU$5, FALSE)</f>
        <v>0.46604519999999999</v>
      </c>
      <c r="CV8" s="124">
        <f>VLOOKUP($CO8,  $DI$7:$DT$108, CV$5, FALSE)</f>
        <v>0.81689117975199688</v>
      </c>
      <c r="CW8" s="140">
        <f>VLOOKUP($CO8,  Obsv_Dist!$B$10:$M$111, CW$5, FALSE)</f>
        <v>0.80652789999999996</v>
      </c>
      <c r="CX8" s="124">
        <f>VLOOKUP($CO8,  $DI$7:$DT$108, CX$5, FALSE)</f>
        <v>0.51939176712806834</v>
      </c>
      <c r="CY8" s="140">
        <f>VLOOKUP($CO8,  Obsv_Dist!$B$10:$M$111, CY$5, FALSE)</f>
        <v>0.4163288</v>
      </c>
      <c r="CZ8" s="124">
        <f>VLOOKUP($CO8,  $DI$7:$DT$108, CZ$5, FALSE)</f>
        <v>0.31522620677763741</v>
      </c>
      <c r="DA8" s="140">
        <f>VLOOKUP($CO8,  Obsv_Dist!$B$10:$M$111, DA$5, FALSE)</f>
        <v>0.35294949999999897</v>
      </c>
      <c r="DB8" s="124">
        <f>VLOOKUP($CO8,  $DI$7:$DT$108, DB$5, FALSE)</f>
        <v>0.44056067879541611</v>
      </c>
      <c r="DC8" s="140">
        <f>VLOOKUP($CO8,  Obsv_Dist!$B$10:$M$111, DC$5, FALSE)</f>
        <v>0.43137059999999999</v>
      </c>
      <c r="DD8" s="124">
        <f>VLOOKUP($CO8,  $DI$7:$DT$108, DD$5, FALSE)</f>
        <v>0.15690857626953317</v>
      </c>
      <c r="DE8" s="140">
        <f>VLOOKUP($CO8,  Obsv_Dist!$B$10:$M$111, DE$5, FALSE)</f>
        <v>0.25944529999999999</v>
      </c>
      <c r="DF8" s="124">
        <f>VLOOKUP($CO8,  $DI$7:$DT$108, DF$5, FALSE)</f>
        <v>0.25408604075417474</v>
      </c>
      <c r="DG8" s="140">
        <f>VLOOKUP($CO8,  Obsv_Dist!$B$10:$M$111, DG$5, FALSE)</f>
        <v>0.19375529999999999</v>
      </c>
      <c r="DI8" s="64">
        <f>$DV8</f>
        <v>0</v>
      </c>
      <c r="DJ8" s="113">
        <f>DX8/DX$4</f>
        <v>0.1263353484480956</v>
      </c>
      <c r="DK8" s="113">
        <f t="shared" ref="DK8:DN23" si="7">DY8/DY$4</f>
        <v>0.39904402222682378</v>
      </c>
      <c r="DL8" s="113">
        <f t="shared" si="7"/>
        <v>0.45608283329772636</v>
      </c>
      <c r="DM8" s="113">
        <f t="shared" si="7"/>
        <v>0.81689117975199688</v>
      </c>
      <c r="DN8" s="113">
        <f t="shared" si="7"/>
        <v>0.51939176712806834</v>
      </c>
      <c r="DO8" s="113">
        <f>EC8/EC$4</f>
        <v>0.31522620677763741</v>
      </c>
      <c r="DP8" s="113">
        <f>ED8/ED$4</f>
        <v>0.44056067879541611</v>
      </c>
      <c r="DQ8" s="113">
        <f>EE8/EE$4</f>
        <v>0.15690857626953317</v>
      </c>
      <c r="DR8" s="113">
        <f>EF8/EF$4</f>
        <v>0.25408604075417474</v>
      </c>
      <c r="DS8" s="116">
        <f>EG8/EG$4</f>
        <v>0.44503417642347454</v>
      </c>
      <c r="DT8" s="113">
        <f>EH8/EH$4</f>
        <v>0.39888149692223029</v>
      </c>
      <c r="DV8" s="62">
        <f>Obsv_Dist!B11</f>
        <v>0</v>
      </c>
      <c r="DW8" s="57">
        <f>AVERAGE(DV8:DV9)</f>
        <v>1</v>
      </c>
      <c r="DX8" s="50">
        <f>SUMIFS(EP:EP,$EO:$EO,"&gt;="&amp;$DV8,$EO:$EO,"&lt;"&amp;$DV9)</f>
        <v>204464.99</v>
      </c>
      <c r="DY8" s="50">
        <f>SUMIFS(EQ:EQ,$EO:$EO,"&gt;="&amp;$DV8,$EO:$EO,"&lt;"&amp;$DV9)</f>
        <v>344424.74</v>
      </c>
      <c r="DZ8" s="50">
        <f>SUMIFS(ER:ER,$EO:$EO,"&gt;="&amp;$DV8,$EO:$EO,"&lt;"&amp;$DV9)</f>
        <v>1638598.81</v>
      </c>
      <c r="EA8" s="50">
        <f>SUMIFS(ES:ES,$EO:$EO,"&gt;="&amp;$DV8,$EO:$EO,"&lt;"&amp;$DV9)</f>
        <v>283804.93000000005</v>
      </c>
      <c r="EB8" s="50">
        <f>SUMIFS(ET:ET,$EO:$EO,"&gt;="&amp;$DV8,$EO:$EO,"&lt;"&amp;$DV9)</f>
        <v>160205.16999999998</v>
      </c>
      <c r="EC8" s="50">
        <f>SUMIFS(EU:EU,$EO:$EO,"&gt;="&amp;$DV8,$EO:$EO,"&lt;"&amp;$DV9)</f>
        <v>238834.25</v>
      </c>
      <c r="ED8" s="50">
        <f>SUMIFS(EV:EV,$EO:$EO,"&gt;="&amp;$DV8,$EO:$EO,"&lt;"&amp;$DV9)</f>
        <v>669968.29</v>
      </c>
      <c r="EE8" s="50">
        <f>SUMIFS(EX:EX,$EO:$EO,"&gt;="&amp;$DV8,$EO:$EO,"&lt;"&amp;$DV9)</f>
        <v>89471.98</v>
      </c>
      <c r="EF8" s="50">
        <f>SUMIFS(EY:EY,$EO:$EO,"&gt;="&amp;$DV8,$EO:$EO,"&lt;"&amp;$DV9)</f>
        <v>53169.43</v>
      </c>
      <c r="EG8" s="109">
        <f>DY8+DZ8</f>
        <v>1983023.55</v>
      </c>
      <c r="EH8" s="2">
        <f>EC8+ED8</f>
        <v>908802.54</v>
      </c>
      <c r="EJ8" s="64">
        <f>$EO8</f>
        <v>0</v>
      </c>
      <c r="EK8" s="57">
        <f>AVERAGE(EJ8:EJ9)</f>
        <v>0.5</v>
      </c>
      <c r="EL8" s="2">
        <f>EQ8 + ER8</f>
        <v>945558.55</v>
      </c>
      <c r="EM8" s="2">
        <f>EU8 + EV8</f>
        <v>444125.94999999995</v>
      </c>
      <c r="EO8" s="33">
        <v>0</v>
      </c>
      <c r="EP8" s="33">
        <v>80581.77</v>
      </c>
      <c r="EQ8" s="33">
        <v>106314.39</v>
      </c>
      <c r="ER8" s="33">
        <v>839244.16</v>
      </c>
      <c r="ES8" s="33">
        <v>136382.89000000001</v>
      </c>
      <c r="ET8" s="33">
        <v>66147.22</v>
      </c>
      <c r="EU8" s="33">
        <v>107297.03</v>
      </c>
      <c r="EV8" s="33">
        <v>336828.92</v>
      </c>
      <c r="EW8" s="33">
        <v>147120.29999999999</v>
      </c>
      <c r="EX8" s="33">
        <v>39924.379999999997</v>
      </c>
      <c r="EY8" s="33">
        <v>30268.560000000001</v>
      </c>
    </row>
    <row r="9" spans="1:155" x14ac:dyDescent="0.45">
      <c r="CC9" s="10"/>
      <c r="CD9" s="10"/>
      <c r="CH9" s="56">
        <v>3</v>
      </c>
      <c r="CI9" s="53" t="s">
        <v>8</v>
      </c>
      <c r="CJ9" s="66">
        <f>HLOOKUP($CH9, $DX$2:$EH$3, 2, FALSE)</f>
        <v>4.8027832045083985</v>
      </c>
      <c r="CK9" s="52">
        <f>Obsv_Dist!R12</f>
        <v>4.6658188000000012</v>
      </c>
      <c r="CL9" s="3">
        <f>CJ9-CK9</f>
        <v>0.13696440450839731</v>
      </c>
      <c r="CM9" s="1">
        <f>CL9/CK9</f>
        <v>2.9354848608436589E-2</v>
      </c>
      <c r="CN9" s="10"/>
      <c r="CO9" s="65">
        <f t="shared" ref="CO9:CO72" si="8">$DV9</f>
        <v>2</v>
      </c>
      <c r="CP9" s="117">
        <f>VLOOKUP($CO9,  $DI$7:$DT$108, CP$5, FALSE)</f>
        <v>0.1655929546610084</v>
      </c>
      <c r="CQ9" s="140">
        <f>VLOOKUP($CO9,  Obsv_Dist!$B$10:$M$111, CQ$5, FALSE)</f>
        <v>0.14895349999999999</v>
      </c>
      <c r="CR9" s="117">
        <f>VLOOKUP($CO9,  $DI$7:$DT$108, CR$5, FALSE)</f>
        <v>0.30205157964028528</v>
      </c>
      <c r="CS9" s="140">
        <f>VLOOKUP($CO9,  Obsv_Dist!$B$10:$M$111, CS$5, FALSE)</f>
        <v>0.3229725</v>
      </c>
      <c r="CT9" s="117">
        <f>VLOOKUP($CO9,  $DI$7:$DT$108, CT$5, FALSE)</f>
        <v>0.22777190144770401</v>
      </c>
      <c r="CU9" s="140">
        <f>VLOOKUP($CO9,  Obsv_Dist!$B$10:$M$111, CU$5, FALSE)</f>
        <v>0.21700520000000001</v>
      </c>
      <c r="CV9" s="117">
        <f>VLOOKUP($CO9,  $DI$7:$DT$108, CV$5, FALSE)</f>
        <v>9.5506937654526225E-2</v>
      </c>
      <c r="CW9" s="140">
        <f>VLOOKUP($CO9,  Obsv_Dist!$B$10:$M$111, CW$5, FALSE)</f>
        <v>0.1206342</v>
      </c>
      <c r="CX9" s="117">
        <f>VLOOKUP($CO9,  $DI$7:$DT$108, CX$5, FALSE)</f>
        <v>0.2889907250063341</v>
      </c>
      <c r="CY9" s="140">
        <f>VLOOKUP($CO9,  Obsv_Dist!$B$10:$M$111, CY$5, FALSE)</f>
        <v>0.3744847</v>
      </c>
      <c r="CZ9" s="117">
        <f>VLOOKUP($CO9,  $DI$7:$DT$108, CZ$5, FALSE)</f>
        <v>0.23028647102179933</v>
      </c>
      <c r="DA9" s="140">
        <f>VLOOKUP($CO9,  Obsv_Dist!$B$10:$M$111, DA$5, FALSE)</f>
        <v>0.20230680000000001</v>
      </c>
      <c r="DB9" s="117">
        <f>VLOOKUP($CO9,  $DI$7:$DT$108, DB$5, FALSE)</f>
        <v>0.24310371539117009</v>
      </c>
      <c r="DC9" s="140">
        <f>VLOOKUP($CO9,  Obsv_Dist!$B$10:$M$111, DC$5, FALSE)</f>
        <v>0.25754830000000001</v>
      </c>
      <c r="DD9" s="117">
        <f>VLOOKUP($CO9,  $DI$7:$DT$108, DD$5, FALSE)</f>
        <v>0.13420780819212999</v>
      </c>
      <c r="DE9" s="140">
        <f>VLOOKUP($CO9,  Obsv_Dist!$B$10:$M$111, DE$5, FALSE)</f>
        <v>0.12092310000000001</v>
      </c>
      <c r="DF9" s="117">
        <f>VLOOKUP($CO9,  $DI$7:$DT$108, DF$5, FALSE)</f>
        <v>0.16911511640342961</v>
      </c>
      <c r="DG9" s="140">
        <f>VLOOKUP($CO9,  Obsv_Dist!$B$10:$M$111, DG$5, FALSE)</f>
        <v>0.16029489999999999</v>
      </c>
      <c r="DI9" s="64">
        <f t="shared" ref="DI9:DI72" si="9">$DV9</f>
        <v>2</v>
      </c>
      <c r="DJ9" s="113">
        <f t="shared" ref="DJ9:DN38" si="10">DX9/DX$4</f>
        <v>0.1655929546610084</v>
      </c>
      <c r="DK9" s="113">
        <f t="shared" si="7"/>
        <v>0.30205157964028528</v>
      </c>
      <c r="DL9" s="113">
        <f t="shared" si="7"/>
        <v>0.22777190144770401</v>
      </c>
      <c r="DM9" s="113">
        <f t="shared" si="7"/>
        <v>9.5506937654526225E-2</v>
      </c>
      <c r="DN9" s="113">
        <f t="shared" si="7"/>
        <v>0.2889907250063341</v>
      </c>
      <c r="DO9" s="113">
        <f>EC9/EC$4</f>
        <v>0.23028647102179933</v>
      </c>
      <c r="DP9" s="113">
        <f>ED9/ED$4</f>
        <v>0.24310371539117009</v>
      </c>
      <c r="DQ9" s="113">
        <f>EE9/EE$4</f>
        <v>0.13420780819212999</v>
      </c>
      <c r="DR9" s="113">
        <f>EF9/EF$4</f>
        <v>0.16911511640342961</v>
      </c>
      <c r="DS9" s="116">
        <f>EG9/EG$4</f>
        <v>0.24216018657621952</v>
      </c>
      <c r="DT9" s="113">
        <f>EH9/EH$4</f>
        <v>0.23884142225996904</v>
      </c>
      <c r="DV9" s="62">
        <f>Obsv_Dist!B12</f>
        <v>2</v>
      </c>
      <c r="DW9" s="57">
        <f t="shared" ref="DW9:DW72" si="11">AVERAGE(DV9:DV10)</f>
        <v>3</v>
      </c>
      <c r="DX9" s="50">
        <f>SUMIFS(EP:EP,$EO:$EO,"&gt;="&amp;$DV9,$EO:$EO,"&lt;"&amp;$DV10)</f>
        <v>268000.7</v>
      </c>
      <c r="DY9" s="50">
        <f>SUMIFS(EQ:EQ,$EO:$EO,"&gt;="&amp;$DV9,$EO:$EO,"&lt;"&amp;$DV10)</f>
        <v>260708.17</v>
      </c>
      <c r="DZ9" s="50">
        <f>SUMIFS(ER:ER,$EO:$EO,"&gt;="&amp;$DV9,$EO:$EO,"&lt;"&amp;$DV10)</f>
        <v>818331.10000000009</v>
      </c>
      <c r="EA9" s="50">
        <f>SUMIFS(ES:ES,$EO:$EO,"&gt;="&amp;$DV9,$EO:$EO,"&lt;"&amp;$DV10)</f>
        <v>33181.089999999997</v>
      </c>
      <c r="EB9" s="50">
        <f>SUMIFS(ET:ET,$EO:$EO,"&gt;="&amp;$DV9,$EO:$EO,"&lt;"&amp;$DV10)</f>
        <v>89138.510000000009</v>
      </c>
      <c r="EC9" s="50">
        <f>SUMIFS(EU:EU,$EO:$EO,"&gt;="&amp;$DV9,$EO:$EO,"&lt;"&amp;$DV10)</f>
        <v>174478.82</v>
      </c>
      <c r="ED9" s="50">
        <f>SUMIFS(EV:EV,$EO:$EO,"&gt;="&amp;$DV9,$EO:$EO,"&lt;"&amp;$DV10)</f>
        <v>369692.05000000005</v>
      </c>
      <c r="EE9" s="50">
        <f>SUMIFS(EX:EX,$EO:$EO,"&gt;="&amp;$DV9,$EO:$EO,"&lt;"&amp;$DV10)</f>
        <v>76527.61</v>
      </c>
      <c r="EF9" s="50">
        <f>SUMIFS(EY:EY,$EO:$EO,"&gt;="&amp;$DV9,$EO:$EO,"&lt;"&amp;$DV10)</f>
        <v>35388.619999999995</v>
      </c>
      <c r="EG9" s="109">
        <f>DY9+DZ9</f>
        <v>1079039.27</v>
      </c>
      <c r="EH9" s="2">
        <f>EC9+ED9</f>
        <v>544170.87000000011</v>
      </c>
      <c r="EJ9" s="64">
        <f t="shared" ref="EJ9:EJ72" si="12">$EO9</f>
        <v>1</v>
      </c>
      <c r="EK9" s="57">
        <f t="shared" ref="EK9:EK72" si="13">AVERAGE(EJ9:EJ10)</f>
        <v>1.5</v>
      </c>
      <c r="EL9" s="2">
        <f t="shared" ref="EL9:EL72" si="14">EQ9 + ER9</f>
        <v>1037465</v>
      </c>
      <c r="EM9" s="2">
        <f t="shared" ref="EM9:EM72" si="15">EU9 + EV9</f>
        <v>464676.58999999997</v>
      </c>
      <c r="EO9" s="33">
        <v>1</v>
      </c>
      <c r="EP9" s="33">
        <v>123883.22</v>
      </c>
      <c r="EQ9" s="33">
        <v>238110.35</v>
      </c>
      <c r="ER9" s="33">
        <v>799354.65</v>
      </c>
      <c r="ES9" s="33">
        <v>147422.04</v>
      </c>
      <c r="ET9" s="33">
        <v>94057.95</v>
      </c>
      <c r="EU9" s="33">
        <v>131537.22</v>
      </c>
      <c r="EV9" s="33">
        <v>333139.37</v>
      </c>
      <c r="EW9" s="33">
        <v>148697.74</v>
      </c>
      <c r="EX9" s="33">
        <v>49547.6</v>
      </c>
      <c r="EY9" s="33">
        <v>22900.87</v>
      </c>
    </row>
    <row r="10" spans="1:155" x14ac:dyDescent="0.45">
      <c r="CC10" s="10"/>
      <c r="CD10" s="10"/>
      <c r="CH10" s="56">
        <v>4</v>
      </c>
      <c r="CI10" s="53" t="s">
        <v>43</v>
      </c>
      <c r="CJ10" s="66">
        <f>HLOOKUP($CH10, $DX$2:$EH$3, 2, FALSE)</f>
        <v>1.6939903096743822</v>
      </c>
      <c r="CK10" s="52">
        <f>Obsv_Dist!R13</f>
        <v>1.6221593999999999</v>
      </c>
      <c r="CL10" s="3">
        <f t="shared" si="5"/>
        <v>7.1830909674382326E-2</v>
      </c>
      <c r="CM10" s="1">
        <f t="shared" si="6"/>
        <v>4.4281042710341736E-2</v>
      </c>
      <c r="CN10" s="10"/>
      <c r="CO10" s="65">
        <f t="shared" si="8"/>
        <v>4</v>
      </c>
      <c r="CP10" s="117">
        <f>VLOOKUP($CO10,  $DI$7:$DT$108, CP$5, FALSE)</f>
        <v>0.14553737081226784</v>
      </c>
      <c r="CQ10" s="140">
        <f>VLOOKUP($CO10,  Obsv_Dist!$B$10:$M$111, CQ$5, FALSE)</f>
        <v>0.12812209999999999</v>
      </c>
      <c r="CR10" s="117">
        <f>VLOOKUP($CO10,  $DI$7:$DT$108, CR$5, FALSE)</f>
        <v>0.12875832873598661</v>
      </c>
      <c r="CS10" s="140">
        <f>VLOOKUP($CO10,  Obsv_Dist!$B$10:$M$111, CS$5, FALSE)</f>
        <v>0.13446350000000001</v>
      </c>
      <c r="CT10" s="117">
        <f>VLOOKUP($CO10,  $DI$7:$DT$108, CT$5, FALSE)</f>
        <v>9.6111388345682391E-2</v>
      </c>
      <c r="CU10" s="140">
        <f>VLOOKUP($CO10,  Obsv_Dist!$B$10:$M$111, CU$5, FALSE)</f>
        <v>0.1036267</v>
      </c>
      <c r="CV10" s="117">
        <f>VLOOKUP($CO10,  $DI$7:$DT$108, CV$5, FALSE)</f>
        <v>4.2192819064078291E-2</v>
      </c>
      <c r="CW10" s="140">
        <f>VLOOKUP($CO10,  Obsv_Dist!$B$10:$M$111, CW$5, FALSE)</f>
        <v>4.7621400000000001E-2</v>
      </c>
      <c r="CX10" s="117">
        <f>VLOOKUP($CO10,  $DI$7:$DT$108, CX$5, FALSE)</f>
        <v>0.10439155558487799</v>
      </c>
      <c r="CY10" s="140">
        <f>VLOOKUP($CO10,  Obsv_Dist!$B$10:$M$111, CY$5, FALSE)</f>
        <v>0.12639729999999999</v>
      </c>
      <c r="CZ10" s="117">
        <f>VLOOKUP($CO10,  $DI$7:$DT$108, CZ$5, FALSE)</f>
        <v>0.12088843875433919</v>
      </c>
      <c r="DA10" s="140">
        <f>VLOOKUP($CO10,  Obsv_Dist!$B$10:$M$111, DA$5, FALSE)</f>
        <v>0.1271901</v>
      </c>
      <c r="DB10" s="117">
        <f>VLOOKUP($CO10,  $DI$7:$DT$108, DB$5, FALSE)</f>
        <v>0.11160501615882087</v>
      </c>
      <c r="DC10" s="140">
        <f>VLOOKUP($CO10,  Obsv_Dist!$B$10:$M$111, DC$5, FALSE)</f>
        <v>0.1107374</v>
      </c>
      <c r="DD10" s="117">
        <f>VLOOKUP($CO10,  $DI$7:$DT$108, DD$5, FALSE)</f>
        <v>0.1085883982433573</v>
      </c>
      <c r="DE10" s="140">
        <f>VLOOKUP($CO10,  Obsv_Dist!$B$10:$M$111, DE$5, FALSE)</f>
        <v>9.3592300000000003E-2</v>
      </c>
      <c r="DF10" s="117">
        <f>VLOOKUP($CO10,  $DI$7:$DT$108, DF$5, FALSE)</f>
        <v>0.11731598922246923</v>
      </c>
      <c r="DG10" s="140">
        <f>VLOOKUP($CO10,  Obsv_Dist!$B$10:$M$111, DG$5, FALSE)</f>
        <v>0.1077205</v>
      </c>
      <c r="DI10" s="64">
        <f t="shared" si="9"/>
        <v>4</v>
      </c>
      <c r="DJ10" s="113">
        <f t="shared" si="10"/>
        <v>0.14553737081226784</v>
      </c>
      <c r="DK10" s="113">
        <f t="shared" si="7"/>
        <v>0.12875832873598661</v>
      </c>
      <c r="DL10" s="113">
        <f t="shared" si="7"/>
        <v>9.6111388345682391E-2</v>
      </c>
      <c r="DM10" s="113">
        <f t="shared" si="7"/>
        <v>4.2192819064078291E-2</v>
      </c>
      <c r="DN10" s="113">
        <f t="shared" si="7"/>
        <v>0.10439155558487799</v>
      </c>
      <c r="DO10" s="113">
        <f>EC10/EC$4</f>
        <v>0.12088843875433919</v>
      </c>
      <c r="DP10" s="113">
        <f>ED10/ED$4</f>
        <v>0.11160501615882087</v>
      </c>
      <c r="DQ10" s="113">
        <f>EE10/EE$4</f>
        <v>0.1085883982433573</v>
      </c>
      <c r="DR10" s="113">
        <f>EF10/EF$4</f>
        <v>0.11731598922246923</v>
      </c>
      <c r="DS10" s="116">
        <f>EG10/EG$4</f>
        <v>0.10243523759138715</v>
      </c>
      <c r="DT10" s="113">
        <f>EH10/EH$4</f>
        <v>0.1146921593249033</v>
      </c>
      <c r="DV10" s="62">
        <f>Obsv_Dist!B13</f>
        <v>4</v>
      </c>
      <c r="DW10" s="57">
        <f t="shared" si="11"/>
        <v>5</v>
      </c>
      <c r="DX10" s="50">
        <f>SUMIFS(EP:EP,$EO:$EO,"&gt;="&amp;$DV10,$EO:$EO,"&lt;"&amp;$DV11)</f>
        <v>235542.13</v>
      </c>
      <c r="DY10" s="50">
        <f>SUMIFS(EQ:EQ,$EO:$EO,"&gt;="&amp;$DV10,$EO:$EO,"&lt;"&amp;$DV11)</f>
        <v>111134.48999999999</v>
      </c>
      <c r="DZ10" s="50">
        <f>SUMIFS(ER:ER,$EO:$EO,"&gt;="&amp;$DV10,$EO:$EO,"&lt;"&amp;$DV11)</f>
        <v>345305.70999999996</v>
      </c>
      <c r="EA10" s="50">
        <f>SUMIFS(ES:ES,$EO:$EO,"&gt;="&amp;$DV10,$EO:$EO,"&lt;"&amp;$DV11)</f>
        <v>14658.66</v>
      </c>
      <c r="EB10" s="50">
        <f>SUMIFS(ET:ET,$EO:$EO,"&gt;="&amp;$DV10,$EO:$EO,"&lt;"&amp;$DV11)</f>
        <v>32199.329999999998</v>
      </c>
      <c r="EC10" s="50">
        <f>SUMIFS(EU:EU,$EO:$EO,"&gt;="&amp;$DV10,$EO:$EO,"&lt;"&amp;$DV11)</f>
        <v>91592.320000000007</v>
      </c>
      <c r="ED10" s="50">
        <f>SUMIFS(EV:EV,$EO:$EO,"&gt;="&amp;$DV10,$EO:$EO,"&lt;"&amp;$DV11)</f>
        <v>169719.69</v>
      </c>
      <c r="EE10" s="50">
        <f>SUMIFS(EX:EX,$EO:$EO,"&gt;="&amp;$DV10,$EO:$EO,"&lt;"&amp;$DV11)</f>
        <v>61918.979999999996</v>
      </c>
      <c r="EF10" s="50">
        <f>SUMIFS(EY:EY,$EO:$EO,"&gt;="&amp;$DV10,$EO:$EO,"&lt;"&amp;$DV11)</f>
        <v>24549.260000000002</v>
      </c>
      <c r="EG10" s="109">
        <f>DY10+DZ10</f>
        <v>456440.19999999995</v>
      </c>
      <c r="EH10" s="2">
        <f>EC10+ED10</f>
        <v>261312.01</v>
      </c>
      <c r="EJ10" s="64">
        <f t="shared" si="12"/>
        <v>2</v>
      </c>
      <c r="EK10" s="57">
        <f t="shared" si="13"/>
        <v>2.5</v>
      </c>
      <c r="EL10" s="2">
        <f t="shared" si="14"/>
        <v>672401.81</v>
      </c>
      <c r="EM10" s="2">
        <f t="shared" si="15"/>
        <v>322301.3</v>
      </c>
      <c r="EO10" s="33">
        <v>2</v>
      </c>
      <c r="EP10" s="33">
        <v>134071.35</v>
      </c>
      <c r="EQ10" s="33">
        <v>161872.92000000001</v>
      </c>
      <c r="ER10" s="33">
        <v>510528.89</v>
      </c>
      <c r="ES10" s="33">
        <v>22966.45</v>
      </c>
      <c r="ET10" s="33">
        <v>55398.5</v>
      </c>
      <c r="EU10" s="33">
        <v>101245.39</v>
      </c>
      <c r="EV10" s="33">
        <v>221055.91</v>
      </c>
      <c r="EW10" s="33">
        <v>115231.41</v>
      </c>
      <c r="EX10" s="33">
        <v>40432.660000000003</v>
      </c>
      <c r="EY10" s="33">
        <v>19004.34</v>
      </c>
    </row>
    <row r="11" spans="1:155" x14ac:dyDescent="0.45">
      <c r="CC11" s="10"/>
      <c r="CD11" s="10"/>
      <c r="CH11" s="56">
        <v>5</v>
      </c>
      <c r="CI11" s="53" t="s">
        <v>44</v>
      </c>
      <c r="CJ11" s="66">
        <f>HLOOKUP($CH11, $DX$2:$EH$3, 2, FALSE)</f>
        <v>2.8422256094348577</v>
      </c>
      <c r="CK11" s="52">
        <f>Obsv_Dist!R14</f>
        <v>2.9750232000000003</v>
      </c>
      <c r="CL11" s="3">
        <f t="shared" si="5"/>
        <v>-0.13279759056514262</v>
      </c>
      <c r="CM11" s="1">
        <f t="shared" si="6"/>
        <v>-4.4637497470655894E-2</v>
      </c>
      <c r="CN11" s="10"/>
      <c r="CO11" s="65">
        <f t="shared" si="8"/>
        <v>6</v>
      </c>
      <c r="CP11" s="117">
        <f>VLOOKUP($CO11,  $DI$7:$DT$108, CP$5, FALSE)</f>
        <v>0.11674918498357331</v>
      </c>
      <c r="CQ11" s="140">
        <f>VLOOKUP($CO11,  Obsv_Dist!$B$10:$M$111, CQ$5, FALSE)</f>
        <v>0.10602590000000001</v>
      </c>
      <c r="CR11" s="117">
        <f>VLOOKUP($CO11,  $DI$7:$DT$108, CR$5, FALSE)</f>
        <v>6.640207607552219E-2</v>
      </c>
      <c r="CS11" s="140">
        <f>VLOOKUP($CO11,  Obsv_Dist!$B$10:$M$111, CS$5, FALSE)</f>
        <v>6.5169500000000005E-2</v>
      </c>
      <c r="CT11" s="117">
        <f>VLOOKUP($CO11,  $DI$7:$DT$108, CT$5, FALSE)</f>
        <v>5.8961544170339379E-2</v>
      </c>
      <c r="CU11" s="140">
        <f>VLOOKUP($CO11,  Obsv_Dist!$B$10:$M$111, CU$5, FALSE)</f>
        <v>6.4563200000000001E-2</v>
      </c>
      <c r="CV11" s="117">
        <f>VLOOKUP($CO11,  $DI$7:$DT$108, CV$5, FALSE)</f>
        <v>2.5166086088184773E-2</v>
      </c>
      <c r="CW11" s="140">
        <f>VLOOKUP($CO11,  Obsv_Dist!$B$10:$M$111, CW$5, FALSE)</f>
        <v>1.58611E-2</v>
      </c>
      <c r="CX11" s="117">
        <f>VLOOKUP($CO11,  $DI$7:$DT$108, CX$5, FALSE)</f>
        <v>3.1833019314622749E-2</v>
      </c>
      <c r="CY11" s="140">
        <f>VLOOKUP($CO11,  Obsv_Dist!$B$10:$M$111, CY$5, FALSE)</f>
        <v>4.0914899999999997E-2</v>
      </c>
      <c r="CZ11" s="117">
        <f>VLOOKUP($CO11,  $DI$7:$DT$108, CZ$5, FALSE)</f>
        <v>7.2444115689483238E-2</v>
      </c>
      <c r="DA11" s="140">
        <f>VLOOKUP($CO11,  Obsv_Dist!$B$10:$M$111, DA$5, FALSE)</f>
        <v>7.96544E-2</v>
      </c>
      <c r="DB11" s="117">
        <f>VLOOKUP($CO11,  $DI$7:$DT$108, DB$5, FALSE)</f>
        <v>5.7016359515581282E-2</v>
      </c>
      <c r="DC11" s="140">
        <f>VLOOKUP($CO11,  Obsv_Dist!$B$10:$M$111, DC$5, FALSE)</f>
        <v>5.9214500000000003E-2</v>
      </c>
      <c r="DD11" s="117">
        <f>VLOOKUP($CO11,  $DI$7:$DT$108, DD$5, FALSE)</f>
        <v>8.8835839714219794E-2</v>
      </c>
      <c r="DE11" s="140">
        <f>VLOOKUP($CO11,  Obsv_Dist!$B$10:$M$111, DE$5, FALSE)</f>
        <v>7.4163900000000005E-2</v>
      </c>
      <c r="DF11" s="117">
        <f>VLOOKUP($CO11,  $DI$7:$DT$108, DF$5, FALSE)</f>
        <v>6.9662470530338721E-2</v>
      </c>
      <c r="DG11" s="140">
        <f>VLOOKUP($CO11,  Obsv_Dist!$B$10:$M$111, DG$5, FALSE)</f>
        <v>7.08564E-2</v>
      </c>
      <c r="DI11" s="64">
        <f t="shared" si="9"/>
        <v>6</v>
      </c>
      <c r="DJ11" s="113">
        <f t="shared" si="10"/>
        <v>0.11674918498357331</v>
      </c>
      <c r="DK11" s="113">
        <f t="shared" si="7"/>
        <v>6.640207607552219E-2</v>
      </c>
      <c r="DL11" s="113">
        <f t="shared" si="7"/>
        <v>5.8961544170339379E-2</v>
      </c>
      <c r="DM11" s="113">
        <f t="shared" si="7"/>
        <v>2.5166086088184773E-2</v>
      </c>
      <c r="DN11" s="113">
        <f t="shared" si="7"/>
        <v>3.1833019314622749E-2</v>
      </c>
      <c r="DO11" s="113">
        <f>EC11/EC$4</f>
        <v>7.2444115689483238E-2</v>
      </c>
      <c r="DP11" s="113">
        <f>ED11/ED$4</f>
        <v>5.7016359515581282E-2</v>
      </c>
      <c r="DQ11" s="113">
        <f>EE11/EE$4</f>
        <v>8.8835839714219794E-2</v>
      </c>
      <c r="DR11" s="113">
        <f>EF11/EF$4</f>
        <v>6.9662470530338721E-2</v>
      </c>
      <c r="DS11" s="116">
        <f>EG11/EG$4</f>
        <v>6.0402806399317097E-2</v>
      </c>
      <c r="DT11" s="113">
        <f>EH11/EH$4</f>
        <v>6.2146761751416292E-2</v>
      </c>
      <c r="DV11" s="62">
        <f>Obsv_Dist!B14</f>
        <v>6</v>
      </c>
      <c r="DW11" s="57">
        <f t="shared" si="11"/>
        <v>7</v>
      </c>
      <c r="DX11" s="50">
        <f>SUMIFS(EP:EP,$EO:$EO,"&gt;="&amp;$DV11,$EO:$EO,"&lt;"&amp;$DV12)</f>
        <v>188950.45</v>
      </c>
      <c r="DY11" s="50">
        <f>SUMIFS(EQ:EQ,$EO:$EO,"&gt;="&amp;$DV11,$EO:$EO,"&lt;"&amp;$DV12)</f>
        <v>57313.27</v>
      </c>
      <c r="DZ11" s="50">
        <f>SUMIFS(ER:ER,$EO:$EO,"&gt;="&amp;$DV11,$EO:$EO,"&lt;"&amp;$DV12)</f>
        <v>211835.02000000002</v>
      </c>
      <c r="EA11" s="50">
        <f>SUMIFS(ES:ES,$EO:$EO,"&gt;="&amp;$DV11,$EO:$EO,"&lt;"&amp;$DV12)</f>
        <v>8743.2200000000012</v>
      </c>
      <c r="EB11" s="50">
        <f>SUMIFS(ET:ET,$EO:$EO,"&gt;="&amp;$DV11,$EO:$EO,"&lt;"&amp;$DV12)</f>
        <v>9818.82</v>
      </c>
      <c r="EC11" s="50">
        <f>SUMIFS(EU:EU,$EO:$EO,"&gt;="&amp;$DV11,$EO:$EO,"&lt;"&amp;$DV12)</f>
        <v>54888</v>
      </c>
      <c r="ED11" s="50">
        <f>SUMIFS(EV:EV,$EO:$EO,"&gt;="&amp;$DV11,$EO:$EO,"&lt;"&amp;$DV12)</f>
        <v>86705.76999999999</v>
      </c>
      <c r="EE11" s="50">
        <f>SUMIFS(EX:EX,$EO:$EO,"&gt;="&amp;$DV11,$EO:$EO,"&lt;"&amp;$DV12)</f>
        <v>50655.729999999996</v>
      </c>
      <c r="EF11" s="50">
        <f>SUMIFS(EY:EY,$EO:$EO,"&gt;="&amp;$DV11,$EO:$EO,"&lt;"&amp;$DV12)</f>
        <v>14577.400000000001</v>
      </c>
      <c r="EG11" s="109">
        <f>DY11+DZ11</f>
        <v>269148.29000000004</v>
      </c>
      <c r="EH11" s="2">
        <f>EC11+ED11</f>
        <v>141593.76999999999</v>
      </c>
      <c r="EJ11" s="64">
        <f t="shared" si="12"/>
        <v>3</v>
      </c>
      <c r="EK11" s="57">
        <f t="shared" si="13"/>
        <v>3.5</v>
      </c>
      <c r="EL11" s="2">
        <f t="shared" si="14"/>
        <v>406637.46</v>
      </c>
      <c r="EM11" s="2">
        <f t="shared" si="15"/>
        <v>221869.57</v>
      </c>
      <c r="EO11" s="33">
        <v>3</v>
      </c>
      <c r="EP11" s="33">
        <v>133929.35</v>
      </c>
      <c r="EQ11" s="33">
        <v>98835.25</v>
      </c>
      <c r="ER11" s="33">
        <v>307802.21000000002</v>
      </c>
      <c r="ES11" s="33">
        <v>10214.64</v>
      </c>
      <c r="ET11" s="33">
        <v>33740.01</v>
      </c>
      <c r="EU11" s="33">
        <v>73233.429999999993</v>
      </c>
      <c r="EV11" s="33">
        <v>148636.14000000001</v>
      </c>
      <c r="EW11" s="33">
        <v>95385.68</v>
      </c>
      <c r="EX11" s="33">
        <v>36094.949999999997</v>
      </c>
      <c r="EY11" s="33">
        <v>16384.28</v>
      </c>
    </row>
    <row r="12" spans="1:155" x14ac:dyDescent="0.45">
      <c r="CC12" s="10"/>
      <c r="CD12" s="10"/>
      <c r="CH12" s="56">
        <v>6</v>
      </c>
      <c r="CI12" s="53" t="s">
        <v>3</v>
      </c>
      <c r="CJ12" s="66">
        <f>HLOOKUP($CH12, $DX$2:$EH$3, 2, FALSE)</f>
        <v>7.7152149061924709</v>
      </c>
      <c r="CK12" s="52">
        <f>Obsv_Dist!R15</f>
        <v>6.4984808000000056</v>
      </c>
      <c r="CL12" s="3">
        <f t="shared" si="5"/>
        <v>1.2167341061924652</v>
      </c>
      <c r="CM12" s="134">
        <f t="shared" si="6"/>
        <v>0.18723362330969173</v>
      </c>
      <c r="CN12" s="10"/>
      <c r="CO12" s="65">
        <f t="shared" si="8"/>
        <v>8</v>
      </c>
      <c r="CP12" s="117">
        <f>VLOOKUP($CO12,  $DI$7:$DT$108, CP$5, FALSE)</f>
        <v>9.4619684550323352E-2</v>
      </c>
      <c r="CQ12" s="140">
        <f>VLOOKUP($CO12,  Obsv_Dist!$B$10:$M$111, CQ$5, FALSE)</f>
        <v>9.0792800000000007E-2</v>
      </c>
      <c r="CR12" s="117">
        <f>VLOOKUP($CO12,  $DI$7:$DT$108, CR$5, FALSE)</f>
        <v>3.6468196419411798E-2</v>
      </c>
      <c r="CS12" s="140">
        <f>VLOOKUP($CO12,  Obsv_Dist!$B$10:$M$111, CS$5, FALSE)</f>
        <v>3.5258499999999998E-2</v>
      </c>
      <c r="CT12" s="117">
        <f>VLOOKUP($CO12,  $DI$7:$DT$108, CT$5, FALSE)</f>
        <v>4.1097641151288979E-2</v>
      </c>
      <c r="CU12" s="140">
        <f>VLOOKUP($CO12,  Obsv_Dist!$B$10:$M$111, CU$5, FALSE)</f>
        <v>3.8743800000000002E-2</v>
      </c>
      <c r="CV12" s="117">
        <f>VLOOKUP($CO12,  $DI$7:$DT$108, CV$5, FALSE)</f>
        <v>1.3104802353043236E-2</v>
      </c>
      <c r="CW12" s="140">
        <f>VLOOKUP($CO12,  Obsv_Dist!$B$10:$M$111, CW$5, FALSE)</f>
        <v>4.7957E-3</v>
      </c>
      <c r="CX12" s="117">
        <f>VLOOKUP($CO12,  $DI$7:$DT$108, CX$5, FALSE)</f>
        <v>1.6197335269048083E-2</v>
      </c>
      <c r="CY12" s="140">
        <f>VLOOKUP($CO12,  Obsv_Dist!$B$10:$M$111, CY$5, FALSE)</f>
        <v>1.2049900000000001E-2</v>
      </c>
      <c r="CZ12" s="117">
        <f>VLOOKUP($CO12,  $DI$7:$DT$108, CZ$5, FALSE)</f>
        <v>5.39182436319579E-2</v>
      </c>
      <c r="DA12" s="140">
        <f>VLOOKUP($CO12,  Obsv_Dist!$B$10:$M$111, DA$5, FALSE)</f>
        <v>5.5111899999999998E-2</v>
      </c>
      <c r="DB12" s="117">
        <f>VLOOKUP($CO12,  $DI$7:$DT$108, DB$5, FALSE)</f>
        <v>3.700705995735961E-2</v>
      </c>
      <c r="DC12" s="140">
        <f>VLOOKUP($CO12,  Obsv_Dist!$B$10:$M$111, DC$5, FALSE)</f>
        <v>3.8354399999999997E-2</v>
      </c>
      <c r="DD12" s="117">
        <f>VLOOKUP($CO12,  $DI$7:$DT$108, DD$5, FALSE)</f>
        <v>7.6013429056612042E-2</v>
      </c>
      <c r="DE12" s="140">
        <f>VLOOKUP($CO12,  Obsv_Dist!$B$10:$M$111, DE$5, FALSE)</f>
        <v>5.7671E-2</v>
      </c>
      <c r="DF12" s="117">
        <f>VLOOKUP($CO12,  $DI$7:$DT$108, DF$5, FALSE)</f>
        <v>4.9414028395052628E-2</v>
      </c>
      <c r="DG12" s="140">
        <f>VLOOKUP($CO12,  Obsv_Dist!$B$10:$M$111, DG$5, FALSE)</f>
        <v>4.8182999999999997E-2</v>
      </c>
      <c r="DI12" s="64">
        <f t="shared" si="9"/>
        <v>8</v>
      </c>
      <c r="DJ12" s="113">
        <f t="shared" si="10"/>
        <v>9.4619684550323352E-2</v>
      </c>
      <c r="DK12" s="113">
        <f t="shared" si="7"/>
        <v>3.6468196419411798E-2</v>
      </c>
      <c r="DL12" s="113">
        <f t="shared" si="7"/>
        <v>4.1097641151288979E-2</v>
      </c>
      <c r="DM12" s="113">
        <f t="shared" si="7"/>
        <v>1.3104802353043236E-2</v>
      </c>
      <c r="DN12" s="113">
        <f t="shared" si="7"/>
        <v>1.6197335269048083E-2</v>
      </c>
      <c r="DO12" s="113">
        <f>EC12/EC$4</f>
        <v>5.39182436319579E-2</v>
      </c>
      <c r="DP12" s="113">
        <f>ED12/ED$4</f>
        <v>3.700705995735961E-2</v>
      </c>
      <c r="DQ12" s="113">
        <f>EE12/EE$4</f>
        <v>7.6013429056612042E-2</v>
      </c>
      <c r="DR12" s="113">
        <f>EF12/EF$4</f>
        <v>4.9414028395052628E-2</v>
      </c>
      <c r="DS12" s="116">
        <f>EG12/EG$4</f>
        <v>4.0200898294968881E-2</v>
      </c>
      <c r="DT12" s="113">
        <f>EH12/EH$4</f>
        <v>4.2630766577868934E-2</v>
      </c>
      <c r="DV12" s="62">
        <f>Obsv_Dist!B15</f>
        <v>8</v>
      </c>
      <c r="DW12" s="57">
        <f t="shared" si="11"/>
        <v>9</v>
      </c>
      <c r="DX12" s="50">
        <f>SUMIFS(EP:EP,$EO:$EO,"&gt;="&amp;$DV12,$EO:$EO,"&lt;"&amp;$DV13)</f>
        <v>153135.39000000001</v>
      </c>
      <c r="DY12" s="50">
        <f>SUMIFS(EQ:EQ,$EO:$EO,"&gt;="&amp;$DV12,$EO:$EO,"&lt;"&amp;$DV13)</f>
        <v>31476.6</v>
      </c>
      <c r="DZ12" s="50">
        <f>SUMIFS(ER:ER,$EO:$EO,"&gt;="&amp;$DV12,$EO:$EO,"&lt;"&amp;$DV13)</f>
        <v>147654.20000000001</v>
      </c>
      <c r="EA12" s="50">
        <f>SUMIFS(ES:ES,$EO:$EO,"&gt;="&amp;$DV12,$EO:$EO,"&lt;"&amp;$DV13)</f>
        <v>4552.88</v>
      </c>
      <c r="EB12" s="50">
        <f>SUMIFS(ET:ET,$EO:$EO,"&gt;="&amp;$DV12,$EO:$EO,"&lt;"&amp;$DV13)</f>
        <v>4996.0300000000007</v>
      </c>
      <c r="EC12" s="50">
        <f>SUMIFS(EU:EU,$EO:$EO,"&gt;="&amp;$DV12,$EO:$EO,"&lt;"&amp;$DV13)</f>
        <v>40851.69</v>
      </c>
      <c r="ED12" s="50">
        <f>SUMIFS(EV:EV,$EO:$EO,"&gt;="&amp;$DV12,$EO:$EO,"&lt;"&amp;$DV13)</f>
        <v>56277.279999999999</v>
      </c>
      <c r="EE12" s="50">
        <f>SUMIFS(EX:EX,$EO:$EO,"&gt;="&amp;$DV12,$EO:$EO,"&lt;"&amp;$DV13)</f>
        <v>43344.17</v>
      </c>
      <c r="EF12" s="50">
        <f>SUMIFS(EY:EY,$EO:$EO,"&gt;="&amp;$DV12,$EO:$EO,"&lt;"&amp;$DV13)</f>
        <v>10340.26</v>
      </c>
      <c r="EG12" s="109">
        <f>DY12+DZ12</f>
        <v>179130.80000000002</v>
      </c>
      <c r="EH12" s="2">
        <f>EC12+ED12</f>
        <v>97128.97</v>
      </c>
      <c r="EJ12" s="64">
        <f t="shared" si="12"/>
        <v>4</v>
      </c>
      <c r="EK12" s="57">
        <f t="shared" si="13"/>
        <v>4.5</v>
      </c>
      <c r="EL12" s="2">
        <f t="shared" si="14"/>
        <v>262371.77</v>
      </c>
      <c r="EM12" s="2">
        <f t="shared" si="15"/>
        <v>154049.98000000001</v>
      </c>
      <c r="EO12" s="33">
        <v>4</v>
      </c>
      <c r="EP12" s="33">
        <v>123723.46</v>
      </c>
      <c r="EQ12" s="33">
        <v>64867.97</v>
      </c>
      <c r="ER12" s="33">
        <v>197503.8</v>
      </c>
      <c r="ES12" s="33">
        <v>8033.96</v>
      </c>
      <c r="ET12" s="33">
        <v>20049.669999999998</v>
      </c>
      <c r="EU12" s="33">
        <v>52903.43</v>
      </c>
      <c r="EV12" s="33">
        <v>101146.55</v>
      </c>
      <c r="EW12" s="33">
        <v>78494.12</v>
      </c>
      <c r="EX12" s="33">
        <v>32447.84</v>
      </c>
      <c r="EY12" s="33">
        <v>13797.91</v>
      </c>
    </row>
    <row r="13" spans="1:155" x14ac:dyDescent="0.45">
      <c r="CC13" s="10"/>
      <c r="CD13" s="10"/>
      <c r="CH13" s="56">
        <v>7</v>
      </c>
      <c r="CI13" s="53" t="s">
        <v>4</v>
      </c>
      <c r="CJ13" s="66">
        <f>HLOOKUP($CH13, $DX$2:$EH$3, 2, FALSE)</f>
        <v>4.8333638583999905</v>
      </c>
      <c r="CK13" s="52">
        <f>Obsv_Dist!R16</f>
        <v>4.6759941999999981</v>
      </c>
      <c r="CL13" s="3">
        <f t="shared" si="5"/>
        <v>0.1573696583999924</v>
      </c>
      <c r="CM13" s="1">
        <f t="shared" si="6"/>
        <v>3.3654801881489171E-2</v>
      </c>
      <c r="CN13" s="10"/>
      <c r="CO13" s="65">
        <f t="shared" si="8"/>
        <v>10</v>
      </c>
      <c r="CP13" s="117">
        <f>VLOOKUP($CO13,  $DI$7:$DT$108, CP$5, FALSE)</f>
        <v>7.5435142083357956E-2</v>
      </c>
      <c r="CQ13" s="140">
        <f>VLOOKUP($CO13,  Obsv_Dist!$B$10:$M$111, CQ$5, FALSE)</f>
        <v>7.4387300000000003E-2</v>
      </c>
      <c r="CR13" s="117">
        <f>VLOOKUP($CO13,  $DI$7:$DT$108, CR$5, FALSE)</f>
        <v>2.1370203681004736E-2</v>
      </c>
      <c r="CS13" s="140">
        <f>VLOOKUP($CO13,  Obsv_Dist!$B$10:$M$111, CS$5, FALSE)</f>
        <v>1.81674E-2</v>
      </c>
      <c r="CT13" s="117">
        <f>VLOOKUP($CO13,  $DI$7:$DT$108, CT$5, FALSE)</f>
        <v>3.0644187743481131E-2</v>
      </c>
      <c r="CU13" s="140">
        <f>VLOOKUP($CO13,  Obsv_Dist!$B$10:$M$111, CU$5, FALSE)</f>
        <v>2.5924699999999998E-2</v>
      </c>
      <c r="CV13" s="117">
        <f>VLOOKUP($CO13,  $DI$7:$DT$108, CV$5, FALSE)</f>
        <v>4.8282668682435833E-3</v>
      </c>
      <c r="CW13" s="140">
        <f>VLOOKUP($CO13,  Obsv_Dist!$B$10:$M$111, CW$5, FALSE)</f>
        <v>1.6899E-3</v>
      </c>
      <c r="CX13" s="117">
        <f>VLOOKUP($CO13,  $DI$7:$DT$108, CX$5, FALSE)</f>
        <v>1.1390717355116821E-2</v>
      </c>
      <c r="CY13" s="140">
        <f>VLOOKUP($CO13,  Obsv_Dist!$B$10:$M$111, CY$5, FALSE)</f>
        <v>9.7414000000000008E-3</v>
      </c>
      <c r="CZ13" s="117">
        <f>VLOOKUP($CO13,  $DI$7:$DT$108, CZ$5, FALSE)</f>
        <v>3.8673131273626357E-2</v>
      </c>
      <c r="DA13" s="140">
        <f>VLOOKUP($CO13,  Obsv_Dist!$B$10:$M$111, DA$5, FALSE)</f>
        <v>3.9108200000000003E-2</v>
      </c>
      <c r="DB13" s="117">
        <f>VLOOKUP($CO13,  $DI$7:$DT$108, DB$5, FALSE)</f>
        <v>2.4399280234447252E-2</v>
      </c>
      <c r="DC13" s="140">
        <f>VLOOKUP($CO13,  Obsv_Dist!$B$10:$M$111, DC$5, FALSE)</f>
        <v>2.4611299999999999E-2</v>
      </c>
      <c r="DD13" s="117">
        <f>VLOOKUP($CO13,  $DI$7:$DT$108, DD$5, FALSE)</f>
        <v>6.2428572182669943E-2</v>
      </c>
      <c r="DE13" s="140">
        <f>VLOOKUP($CO13,  Obsv_Dist!$B$10:$M$111, DE$5, FALSE)</f>
        <v>4.9116899999999998E-2</v>
      </c>
      <c r="DF13" s="117">
        <f>VLOOKUP($CO13,  $DI$7:$DT$108, DF$5, FALSE)</f>
        <v>3.7395730180956877E-2</v>
      </c>
      <c r="DG13" s="140">
        <f>VLOOKUP($CO13,  Obsv_Dist!$B$10:$M$111, DG$5, FALSE)</f>
        <v>3.6405699999999999E-2</v>
      </c>
      <c r="DI13" s="64">
        <f t="shared" si="9"/>
        <v>10</v>
      </c>
      <c r="DJ13" s="113">
        <f t="shared" si="10"/>
        <v>7.5435142083357956E-2</v>
      </c>
      <c r="DK13" s="113">
        <f t="shared" si="7"/>
        <v>2.1370203681004736E-2</v>
      </c>
      <c r="DL13" s="113">
        <f t="shared" si="7"/>
        <v>3.0644187743481131E-2</v>
      </c>
      <c r="DM13" s="113">
        <f t="shared" si="7"/>
        <v>4.8282668682435833E-3</v>
      </c>
      <c r="DN13" s="113">
        <f t="shared" si="7"/>
        <v>1.1390717355116821E-2</v>
      </c>
      <c r="DO13" s="113">
        <f>EC13/EC$4</f>
        <v>3.8673131273626357E-2</v>
      </c>
      <c r="DP13" s="113">
        <f>ED13/ED$4</f>
        <v>2.4399280234447252E-2</v>
      </c>
      <c r="DQ13" s="113">
        <f>EE13/EE$4</f>
        <v>6.2428572182669943E-2</v>
      </c>
      <c r="DR13" s="113">
        <f>EF13/EF$4</f>
        <v>3.7395730180956877E-2</v>
      </c>
      <c r="DS13" s="116">
        <f>EG13/EG$4</f>
        <v>2.8847778143775215E-2</v>
      </c>
      <c r="DT13" s="113">
        <f>EH13/EH$4</f>
        <v>2.9145958653520262E-2</v>
      </c>
      <c r="DV13" s="62">
        <f>Obsv_Dist!B16</f>
        <v>10</v>
      </c>
      <c r="DW13" s="57">
        <f t="shared" si="11"/>
        <v>11</v>
      </c>
      <c r="DX13" s="50">
        <f>SUMIFS(EP:EP,$EO:$EO,"&gt;="&amp;$DV13,$EO:$EO,"&lt;"&amp;$DV14)</f>
        <v>122086.54000000001</v>
      </c>
      <c r="DY13" s="50">
        <f>SUMIFS(EQ:EQ,$EO:$EO,"&gt;="&amp;$DV13,$EO:$EO,"&lt;"&amp;$DV14)</f>
        <v>18445.150000000001</v>
      </c>
      <c r="DZ13" s="50">
        <f>SUMIFS(ER:ER,$EO:$EO,"&gt;="&amp;$DV13,$EO:$EO,"&lt;"&amp;$DV14)</f>
        <v>110097.39</v>
      </c>
      <c r="EA13" s="50">
        <f>SUMIFS(ES:ES,$EO:$EO,"&gt;="&amp;$DV13,$EO:$EO,"&lt;"&amp;$DV14)</f>
        <v>1677.44</v>
      </c>
      <c r="EB13" s="50">
        <f>SUMIFS(ET:ET,$EO:$EO,"&gt;="&amp;$DV13,$EO:$EO,"&lt;"&amp;$DV14)</f>
        <v>3513.44</v>
      </c>
      <c r="EC13" s="50">
        <f>SUMIFS(EU:EU,$EO:$EO,"&gt;="&amp;$DV13,$EO:$EO,"&lt;"&amp;$DV14)</f>
        <v>29301.08</v>
      </c>
      <c r="ED13" s="50">
        <f>SUMIFS(EV:EV,$EO:$EO,"&gt;="&amp;$DV13,$EO:$EO,"&lt;"&amp;$DV14)</f>
        <v>37104.410000000003</v>
      </c>
      <c r="EE13" s="50">
        <f>SUMIFS(EX:EX,$EO:$EO,"&gt;="&amp;$DV13,$EO:$EO,"&lt;"&amp;$DV14)</f>
        <v>35597.85</v>
      </c>
      <c r="EF13" s="50">
        <f>SUMIFS(EY:EY,$EO:$EO,"&gt;="&amp;$DV13,$EO:$EO,"&lt;"&amp;$DV14)</f>
        <v>7825.34</v>
      </c>
      <c r="EG13" s="109">
        <f>DY13+DZ13</f>
        <v>128542.54000000001</v>
      </c>
      <c r="EH13" s="2">
        <f>EC13+ED13</f>
        <v>66405.490000000005</v>
      </c>
      <c r="EJ13" s="64">
        <f t="shared" si="12"/>
        <v>5</v>
      </c>
      <c r="EK13" s="57">
        <f t="shared" si="13"/>
        <v>5.5</v>
      </c>
      <c r="EL13" s="2">
        <f t="shared" si="14"/>
        <v>194068.43</v>
      </c>
      <c r="EM13" s="2">
        <f t="shared" si="15"/>
        <v>107262.03</v>
      </c>
      <c r="EO13" s="33">
        <v>5</v>
      </c>
      <c r="EP13" s="33">
        <v>111818.67</v>
      </c>
      <c r="EQ13" s="33">
        <v>46266.52</v>
      </c>
      <c r="ER13" s="33">
        <v>147801.91</v>
      </c>
      <c r="ES13" s="33">
        <v>6624.7</v>
      </c>
      <c r="ET13" s="33">
        <v>12149.66</v>
      </c>
      <c r="EU13" s="33">
        <v>38688.89</v>
      </c>
      <c r="EV13" s="33">
        <v>68573.14</v>
      </c>
      <c r="EW13" s="33">
        <v>66728.539999999994</v>
      </c>
      <c r="EX13" s="33">
        <v>29471.14</v>
      </c>
      <c r="EY13" s="33">
        <v>10751.35</v>
      </c>
    </row>
    <row r="14" spans="1:155" x14ac:dyDescent="0.45">
      <c r="CC14" s="10"/>
      <c r="CD14" s="10"/>
      <c r="CH14" s="56">
        <v>8</v>
      </c>
      <c r="CI14" s="53" t="s">
        <v>10</v>
      </c>
      <c r="CJ14" s="66">
        <f>HLOOKUP($CH14, $DX$2:$EH$3, 2, FALSE)</f>
        <v>13.660420158793153</v>
      </c>
      <c r="CK14" s="52">
        <f>Obsv_Dist!R17</f>
        <v>12.611939600000005</v>
      </c>
      <c r="CL14" s="3">
        <f t="shared" si="5"/>
        <v>1.0484805587931483</v>
      </c>
      <c r="CM14" s="135">
        <f t="shared" si="6"/>
        <v>8.3133966070781676E-2</v>
      </c>
      <c r="CN14" s="10"/>
      <c r="CO14" s="65">
        <f t="shared" si="8"/>
        <v>12</v>
      </c>
      <c r="CP14" s="117">
        <f>VLOOKUP($CO14,  $DI$7:$DT$108, CP$5, FALSE)</f>
        <v>5.9188791768806003E-2</v>
      </c>
      <c r="CQ14" s="140">
        <f>VLOOKUP($CO14,  Obsv_Dist!$B$10:$M$111, CQ$5, FALSE)</f>
        <v>5.89994E-2</v>
      </c>
      <c r="CR14" s="117">
        <f>VLOOKUP($CO14,  $DI$7:$DT$108, CR$5, FALSE)</f>
        <v>1.1335500351299191E-2</v>
      </c>
      <c r="CS14" s="140">
        <f>VLOOKUP($CO14,  Obsv_Dist!$B$10:$M$111, CS$5, FALSE)</f>
        <v>1.0015700000000001E-2</v>
      </c>
      <c r="CT14" s="117">
        <f>VLOOKUP($CO14,  $DI$7:$DT$108, CT$5, FALSE)</f>
        <v>2.2162310100585166E-2</v>
      </c>
      <c r="CU14" s="140">
        <f>VLOOKUP($CO14,  Obsv_Dist!$B$10:$M$111, CU$5, FALSE)</f>
        <v>1.7878999999999999E-2</v>
      </c>
      <c r="CV14" s="117">
        <f>VLOOKUP($CO14,  $DI$7:$DT$108, CV$5, FALSE)</f>
        <v>1.5591758154442879E-3</v>
      </c>
      <c r="CW14" s="140">
        <f>VLOOKUP($CO14,  Obsv_Dist!$B$10:$M$111, CW$5, FALSE)</f>
        <v>1.2079E-3</v>
      </c>
      <c r="CX14" s="117">
        <f>VLOOKUP($CO14,  $DI$7:$DT$108, CX$5, FALSE)</f>
        <v>9.3966350529822457E-3</v>
      </c>
      <c r="CY14" s="140">
        <f>VLOOKUP($CO14,  Obsv_Dist!$B$10:$M$111, CY$5, FALSE)</f>
        <v>8.0332000000000008E-3</v>
      </c>
      <c r="CZ14" s="117">
        <f>VLOOKUP($CO14,  $DI$7:$DT$108, CZ$5, FALSE)</f>
        <v>2.717739257884421E-2</v>
      </c>
      <c r="DA14" s="140">
        <f>VLOOKUP($CO14,  Obsv_Dist!$B$10:$M$111, DA$5, FALSE)</f>
        <v>2.8544199999999999E-2</v>
      </c>
      <c r="DB14" s="117">
        <f>VLOOKUP($CO14,  $DI$7:$DT$108, DB$5, FALSE)</f>
        <v>1.7480650908577762E-2</v>
      </c>
      <c r="DC14" s="140">
        <f>VLOOKUP($CO14,  Obsv_Dist!$B$10:$M$111, DC$5, FALSE)</f>
        <v>1.68161E-2</v>
      </c>
      <c r="DD14" s="117">
        <f>VLOOKUP($CO14,  $DI$7:$DT$108, DD$5, FALSE)</f>
        <v>5.0018583267392093E-2</v>
      </c>
      <c r="DE14" s="140">
        <f>VLOOKUP($CO14,  Obsv_Dist!$B$10:$M$111, DE$5, FALSE)</f>
        <v>4.2829699999999998E-2</v>
      </c>
      <c r="DF14" s="117">
        <f>VLOOKUP($CO14,  $DI$7:$DT$108, DF$5, FALSE)</f>
        <v>2.8612583591953979E-2</v>
      </c>
      <c r="DG14" s="140">
        <f>VLOOKUP($CO14,  Obsv_Dist!$B$10:$M$111, DG$5, FALSE)</f>
        <v>3.0250800000000001E-2</v>
      </c>
      <c r="DI14" s="64">
        <f t="shared" si="9"/>
        <v>12</v>
      </c>
      <c r="DJ14" s="113">
        <f t="shared" si="10"/>
        <v>5.9188791768806003E-2</v>
      </c>
      <c r="DK14" s="113">
        <f t="shared" si="7"/>
        <v>1.1335500351299191E-2</v>
      </c>
      <c r="DL14" s="113">
        <f t="shared" si="7"/>
        <v>2.2162310100585166E-2</v>
      </c>
      <c r="DM14" s="113">
        <f t="shared" si="7"/>
        <v>1.5591758154442879E-3</v>
      </c>
      <c r="DN14" s="113">
        <f t="shared" si="7"/>
        <v>9.3966350529822457E-3</v>
      </c>
      <c r="DO14" s="113">
        <f>EC14/EC$4</f>
        <v>2.717739257884421E-2</v>
      </c>
      <c r="DP14" s="113">
        <f>ED14/ED$4</f>
        <v>1.7480650908577762E-2</v>
      </c>
      <c r="DQ14" s="113">
        <f>EE14/EE$4</f>
        <v>5.0018583267392093E-2</v>
      </c>
      <c r="DR14" s="113">
        <f>EF14/EF$4</f>
        <v>2.8612583591953979E-2</v>
      </c>
      <c r="DS14" s="116">
        <f>EG14/EG$4</f>
        <v>2.0065111654180519E-2</v>
      </c>
      <c r="DT14" s="113">
        <f>EH14/EH$4</f>
        <v>2.0705240705349719E-2</v>
      </c>
      <c r="DV14" s="62">
        <f>Obsv_Dist!B17</f>
        <v>12</v>
      </c>
      <c r="DW14" s="57">
        <f t="shared" si="11"/>
        <v>13</v>
      </c>
      <c r="DX14" s="50">
        <f>SUMIFS(EP:EP,$EO:$EO,"&gt;="&amp;$DV14,$EO:$EO,"&lt;"&amp;$DV15)</f>
        <v>95792.950000000012</v>
      </c>
      <c r="DY14" s="50">
        <f>SUMIFS(EQ:EQ,$EO:$EO,"&gt;="&amp;$DV14,$EO:$EO,"&lt;"&amp;$DV15)</f>
        <v>9783.9500000000007</v>
      </c>
      <c r="DZ14" s="50">
        <f>SUMIFS(ER:ER,$EO:$EO,"&gt;="&amp;$DV14,$EO:$EO,"&lt;"&amp;$DV15)</f>
        <v>79623.990000000005</v>
      </c>
      <c r="EA14" s="50">
        <f>SUMIFS(ES:ES,$EO:$EO,"&gt;="&amp;$DV14,$EO:$EO,"&lt;"&amp;$DV15)</f>
        <v>541.68999999999994</v>
      </c>
      <c r="EB14" s="50">
        <f>SUMIFS(ET:ET,$EO:$EO,"&gt;="&amp;$DV14,$EO:$EO,"&lt;"&amp;$DV15)</f>
        <v>2898.37</v>
      </c>
      <c r="EC14" s="50">
        <f>SUMIFS(EU:EU,$EO:$EO,"&gt;="&amp;$DV14,$EO:$EO,"&lt;"&amp;$DV15)</f>
        <v>20591.22</v>
      </c>
      <c r="ED14" s="50">
        <f>SUMIFS(EV:EV,$EO:$EO,"&gt;="&amp;$DV14,$EO:$EO,"&lt;"&amp;$DV15)</f>
        <v>26583.13</v>
      </c>
      <c r="EE14" s="50">
        <f>SUMIFS(EX:EX,$EO:$EO,"&gt;="&amp;$DV14,$EO:$EO,"&lt;"&amp;$DV15)</f>
        <v>28521.46</v>
      </c>
      <c r="EF14" s="50">
        <f>SUMIFS(EY:EY,$EO:$EO,"&gt;="&amp;$DV14,$EO:$EO,"&lt;"&amp;$DV15)</f>
        <v>5987.4</v>
      </c>
      <c r="EG14" s="109">
        <f>DY14+DZ14</f>
        <v>89407.94</v>
      </c>
      <c r="EH14" s="2">
        <f>EC14+ED14</f>
        <v>47174.350000000006</v>
      </c>
      <c r="EJ14" s="64">
        <f t="shared" si="12"/>
        <v>6</v>
      </c>
      <c r="EK14" s="57">
        <f t="shared" si="13"/>
        <v>6.5</v>
      </c>
      <c r="EL14" s="2">
        <f t="shared" si="14"/>
        <v>149465.74</v>
      </c>
      <c r="EM14" s="2">
        <f t="shared" si="15"/>
        <v>77414.850000000006</v>
      </c>
      <c r="EO14" s="33">
        <v>6</v>
      </c>
      <c r="EP14" s="33">
        <v>99720.2</v>
      </c>
      <c r="EQ14" s="33">
        <v>32945.17</v>
      </c>
      <c r="ER14" s="33">
        <v>116520.57</v>
      </c>
      <c r="ES14" s="33">
        <v>5003.88</v>
      </c>
      <c r="ET14" s="33">
        <v>6288.01</v>
      </c>
      <c r="EU14" s="33">
        <v>29297.42</v>
      </c>
      <c r="EV14" s="33">
        <v>48117.43</v>
      </c>
      <c r="EW14" s="33">
        <v>57943.8</v>
      </c>
      <c r="EX14" s="33">
        <v>26307.759999999998</v>
      </c>
      <c r="EY14" s="33">
        <v>7964.13</v>
      </c>
    </row>
    <row r="15" spans="1:155" x14ac:dyDescent="0.45">
      <c r="CC15" s="10"/>
      <c r="CD15" s="10"/>
      <c r="CH15" s="56">
        <v>9</v>
      </c>
      <c r="CI15" s="53" t="s">
        <v>11</v>
      </c>
      <c r="CJ15" s="66">
        <f>HLOOKUP($CH15, $DX$2:$EH$3, 2, FALSE)</f>
        <v>12.493019368760736</v>
      </c>
      <c r="CK15" s="52">
        <f>Obsv_Dist!R18</f>
        <v>16.512305999999999</v>
      </c>
      <c r="CL15" s="3">
        <f t="shared" si="5"/>
        <v>-4.0192866312392628</v>
      </c>
      <c r="CM15" s="135">
        <f t="shared" si="6"/>
        <v>-0.24341158837773857</v>
      </c>
      <c r="CN15" s="10"/>
      <c r="CO15" s="65">
        <f t="shared" si="8"/>
        <v>14</v>
      </c>
      <c r="CP15" s="117">
        <f>VLOOKUP($CO15,  $DI$7:$DT$108, CP$5, FALSE)</f>
        <v>4.812277489296312E-2</v>
      </c>
      <c r="CQ15" s="140">
        <f>VLOOKUP($CO15,  Obsv_Dist!$B$10:$M$111, CQ$5, FALSE)</f>
        <v>4.6467300000000003E-2</v>
      </c>
      <c r="CR15" s="117">
        <f>VLOOKUP($CO15,  $DI$7:$DT$108, CR$5, FALSE)</f>
        <v>7.1502185194173623E-3</v>
      </c>
      <c r="CS15" s="140">
        <f>VLOOKUP($CO15,  Obsv_Dist!$B$10:$M$111, CS$5, FALSE)</f>
        <v>6.1105999999999999E-3</v>
      </c>
      <c r="CT15" s="117">
        <f>VLOOKUP($CO15,  $DI$7:$DT$108, CT$5, FALSE)</f>
        <v>1.5180488482771447E-2</v>
      </c>
      <c r="CU15" s="140">
        <f>VLOOKUP($CO15,  Obsv_Dist!$B$10:$M$111, CU$5, FALSE)</f>
        <v>1.3036300000000001E-2</v>
      </c>
      <c r="CV15" s="117">
        <f>VLOOKUP($CO15,  $DI$7:$DT$108, CV$5, FALSE)</f>
        <v>3.9539954912880406E-4</v>
      </c>
      <c r="CW15" s="140">
        <f>VLOOKUP($CO15,  Obsv_Dist!$B$10:$M$111, CW$5, FALSE)</f>
        <v>8.3210000000000001E-4</v>
      </c>
      <c r="CX15" s="117">
        <f>VLOOKUP($CO15,  $DI$7:$DT$108, CX$5, FALSE)</f>
        <v>7.1554119475379357E-3</v>
      </c>
      <c r="CY15" s="140">
        <f>VLOOKUP($CO15,  Obsv_Dist!$B$10:$M$111, CY$5, FALSE)</f>
        <v>6.0248999999999997E-3</v>
      </c>
      <c r="CZ15" s="117">
        <f>VLOOKUP($CO15,  $DI$7:$DT$108, CZ$5, FALSE)</f>
        <v>2.050281453466956E-2</v>
      </c>
      <c r="DA15" s="140">
        <f>VLOOKUP($CO15,  Obsv_Dist!$B$10:$M$111, DA$5, FALSE)</f>
        <v>2.0544900000000001E-2</v>
      </c>
      <c r="DB15" s="117">
        <f>VLOOKUP($CO15,  $DI$7:$DT$108, DB$5, FALSE)</f>
        <v>1.3621071212836788E-2</v>
      </c>
      <c r="DC15" s="140">
        <f>VLOOKUP($CO15,  Obsv_Dist!$B$10:$M$111, DC$5, FALSE)</f>
        <v>1.16224E-2</v>
      </c>
      <c r="DD15" s="117">
        <f>VLOOKUP($CO15,  $DI$7:$DT$108, DD$5, FALSE)</f>
        <v>4.1368617264082509E-2</v>
      </c>
      <c r="DE15" s="140">
        <f>VLOOKUP($CO15,  Obsv_Dist!$B$10:$M$111, DE$5, FALSE)</f>
        <v>3.6315500000000001E-2</v>
      </c>
      <c r="DF15" s="117">
        <f>VLOOKUP($CO15,  $DI$7:$DT$108, DF$5, FALSE)</f>
        <v>2.3241117478277243E-2</v>
      </c>
      <c r="DG15" s="140">
        <f>VLOOKUP($CO15,  Obsv_Dist!$B$10:$M$111, DG$5, FALSE)</f>
        <v>2.5097899999999999E-2</v>
      </c>
      <c r="DI15" s="64">
        <f t="shared" si="9"/>
        <v>14</v>
      </c>
      <c r="DJ15" s="113">
        <f t="shared" si="10"/>
        <v>4.812277489296312E-2</v>
      </c>
      <c r="DK15" s="113">
        <f t="shared" si="7"/>
        <v>7.1502185194173623E-3</v>
      </c>
      <c r="DL15" s="113">
        <f t="shared" si="7"/>
        <v>1.5180488482771447E-2</v>
      </c>
      <c r="DM15" s="113">
        <f t="shared" si="7"/>
        <v>3.9539954912880406E-4</v>
      </c>
      <c r="DN15" s="113">
        <f t="shared" si="7"/>
        <v>7.1554119475379357E-3</v>
      </c>
      <c r="DO15" s="113">
        <f>EC15/EC$4</f>
        <v>2.050281453466956E-2</v>
      </c>
      <c r="DP15" s="113">
        <f>ED15/ED$4</f>
        <v>1.3621071212836788E-2</v>
      </c>
      <c r="DQ15" s="113">
        <f>EE15/EE$4</f>
        <v>4.1368617264082509E-2</v>
      </c>
      <c r="DR15" s="113">
        <f>EF15/EF$4</f>
        <v>2.3241117478277243E-2</v>
      </c>
      <c r="DS15" s="116">
        <f>EG15/EG$4</f>
        <v>1.362499151909138E-2</v>
      </c>
      <c r="DT15" s="113">
        <f>EH15/EH$4</f>
        <v>1.5909551204794304E-2</v>
      </c>
      <c r="DV15" s="62">
        <f>Obsv_Dist!B18</f>
        <v>14</v>
      </c>
      <c r="DW15" s="57">
        <f t="shared" si="11"/>
        <v>15</v>
      </c>
      <c r="DX15" s="50">
        <f>SUMIFS(EP:EP,$EO:$EO,"&gt;="&amp;$DV15,$EO:$EO,"&lt;"&amp;$DV16)</f>
        <v>77883.37</v>
      </c>
      <c r="DY15" s="50">
        <f>SUMIFS(EQ:EQ,$EO:$EO,"&gt;="&amp;$DV15,$EO:$EO,"&lt;"&amp;$DV16)</f>
        <v>6171.5300000000007</v>
      </c>
      <c r="DZ15" s="50">
        <f>SUMIFS(ER:ER,$EO:$EO,"&gt;="&amp;$DV15,$EO:$EO,"&lt;"&amp;$DV16)</f>
        <v>54539.94</v>
      </c>
      <c r="EA15" s="50">
        <f>SUMIFS(ES:ES,$EO:$EO,"&gt;="&amp;$DV15,$EO:$EO,"&lt;"&amp;$DV16)</f>
        <v>137.37</v>
      </c>
      <c r="EB15" s="50">
        <f>SUMIFS(ET:ET,$EO:$EO,"&gt;="&amp;$DV15,$EO:$EO,"&lt;"&amp;$DV16)</f>
        <v>2207.0700000000002</v>
      </c>
      <c r="EC15" s="50">
        <f>SUMIFS(EU:EU,$EO:$EO,"&gt;="&amp;$DV15,$EO:$EO,"&lt;"&amp;$DV16)</f>
        <v>15534.16</v>
      </c>
      <c r="ED15" s="50">
        <f>SUMIFS(EV:EV,$EO:$EO,"&gt;="&amp;$DV15,$EO:$EO,"&lt;"&amp;$DV16)</f>
        <v>20713.8</v>
      </c>
      <c r="EE15" s="50">
        <f>SUMIFS(EX:EX,$EO:$EO,"&gt;="&amp;$DV15,$EO:$EO,"&lt;"&amp;$DV16)</f>
        <v>23589.1</v>
      </c>
      <c r="EF15" s="50">
        <f>SUMIFS(EY:EY,$EO:$EO,"&gt;="&amp;$DV15,$EO:$EO,"&lt;"&amp;$DV16)</f>
        <v>4863.38</v>
      </c>
      <c r="EG15" s="109">
        <f>DY15+DZ15</f>
        <v>60711.47</v>
      </c>
      <c r="EH15" s="2">
        <f>EC15+ED15</f>
        <v>36247.96</v>
      </c>
      <c r="EJ15" s="64">
        <f t="shared" si="12"/>
        <v>7</v>
      </c>
      <c r="EK15" s="57">
        <f t="shared" si="13"/>
        <v>7.5</v>
      </c>
      <c r="EL15" s="2">
        <f t="shared" si="14"/>
        <v>119682.54999999999</v>
      </c>
      <c r="EM15" s="2">
        <f t="shared" si="15"/>
        <v>64178.92</v>
      </c>
      <c r="EO15" s="33">
        <v>7</v>
      </c>
      <c r="EP15" s="33">
        <v>89230.25</v>
      </c>
      <c r="EQ15" s="33">
        <v>24368.1</v>
      </c>
      <c r="ER15" s="33">
        <v>95314.45</v>
      </c>
      <c r="ES15" s="33">
        <v>3739.34</v>
      </c>
      <c r="ET15" s="33">
        <v>3530.81</v>
      </c>
      <c r="EU15" s="33">
        <v>25590.58</v>
      </c>
      <c r="EV15" s="33">
        <v>38588.339999999997</v>
      </c>
      <c r="EW15" s="33">
        <v>52347.32</v>
      </c>
      <c r="EX15" s="33">
        <v>24347.97</v>
      </c>
      <c r="EY15" s="33">
        <v>6613.27</v>
      </c>
    </row>
    <row r="16" spans="1:155" x14ac:dyDescent="0.45">
      <c r="CC16" s="10"/>
      <c r="CD16" s="10"/>
      <c r="CN16" s="10"/>
      <c r="CO16" s="65">
        <f t="shared" si="8"/>
        <v>16</v>
      </c>
      <c r="CP16" s="117">
        <f>VLOOKUP($CO16,  $DI$7:$DT$108, CP$5, FALSE)</f>
        <v>3.5927386121976178E-2</v>
      </c>
      <c r="CQ16" s="140">
        <f>VLOOKUP($CO16,  Obsv_Dist!$B$10:$M$111, CQ$5, FALSE)</f>
        <v>3.7039999999999997E-2</v>
      </c>
      <c r="CR16" s="117">
        <f>VLOOKUP($CO16,  $DI$7:$DT$108, CR$5, FALSE)</f>
        <v>4.6961929613250413E-3</v>
      </c>
      <c r="CS16" s="140">
        <f>VLOOKUP($CO16,  Obsv_Dist!$B$10:$M$111, CS$5, FALSE)</f>
        <v>4.0398999999999999E-3</v>
      </c>
      <c r="CT16" s="117">
        <f>VLOOKUP($CO16,  $DI$7:$DT$108, CT$5, FALSE)</f>
        <v>1.023763360740733E-2</v>
      </c>
      <c r="CU16" s="140">
        <f>VLOOKUP($CO16,  Obsv_Dist!$B$10:$M$111, CU$5, FALSE)</f>
        <v>9.4477999999999993E-3</v>
      </c>
      <c r="CV16" s="117">
        <f>VLOOKUP($CO16,  $DI$7:$DT$108, CV$5, FALSE)</f>
        <v>2.7873984376234538E-4</v>
      </c>
      <c r="CW16" s="140">
        <f>VLOOKUP($CO16,  Obsv_Dist!$B$10:$M$111, CW$5, FALSE)</f>
        <v>5.532E-4</v>
      </c>
      <c r="CX16" s="117">
        <f>VLOOKUP($CO16,  $DI$7:$DT$108, CX$5, FALSE)</f>
        <v>5.5689190694109669E-3</v>
      </c>
      <c r="CY16" s="140">
        <f>VLOOKUP($CO16,  Obsv_Dist!$B$10:$M$111, CY$5, FALSE)</f>
        <v>4.0166000000000004E-3</v>
      </c>
      <c r="CZ16" s="117">
        <f>VLOOKUP($CO16,  $DI$7:$DT$108, CZ$5, FALSE)</f>
        <v>1.5353353539057651E-2</v>
      </c>
      <c r="DA16" s="140">
        <f>VLOOKUP($CO16,  Obsv_Dist!$B$10:$M$111, DA$5, FALSE)</f>
        <v>1.5848600000000001E-2</v>
      </c>
      <c r="DB16" s="117">
        <f>VLOOKUP($CO16,  $DI$7:$DT$108, DB$5, FALSE)</f>
        <v>9.4447528515160042E-3</v>
      </c>
      <c r="DC16" s="140">
        <f>VLOOKUP($CO16,  Obsv_Dist!$B$10:$M$111, DC$5, FALSE)</f>
        <v>8.1928999999999995E-3</v>
      </c>
      <c r="DD16" s="117">
        <f>VLOOKUP($CO16,  $DI$7:$DT$108, DD$5, FALSE)</f>
        <v>3.1859452450466813E-2</v>
      </c>
      <c r="DE16" s="140">
        <f>VLOOKUP($CO16,  Obsv_Dist!$B$10:$M$111, DE$5, FALSE)</f>
        <v>3.2317699999999998E-2</v>
      </c>
      <c r="DF16" s="117">
        <f>VLOOKUP($CO16,  $DI$7:$DT$108, DF$5, FALSE)</f>
        <v>1.9716752912845491E-2</v>
      </c>
      <c r="DG16" s="140">
        <f>VLOOKUP($CO16,  Obsv_Dist!$B$10:$M$111, DG$5, FALSE)</f>
        <v>2.1544799999999999E-2</v>
      </c>
      <c r="DI16" s="64">
        <f t="shared" si="9"/>
        <v>16</v>
      </c>
      <c r="DJ16" s="113">
        <f t="shared" si="10"/>
        <v>3.5927386121976178E-2</v>
      </c>
      <c r="DK16" s="113">
        <f t="shared" si="7"/>
        <v>4.6961929613250413E-3</v>
      </c>
      <c r="DL16" s="113">
        <f t="shared" si="7"/>
        <v>1.023763360740733E-2</v>
      </c>
      <c r="DM16" s="113">
        <f t="shared" si="7"/>
        <v>2.7873984376234538E-4</v>
      </c>
      <c r="DN16" s="113">
        <f t="shared" si="7"/>
        <v>5.5689190694109669E-3</v>
      </c>
      <c r="DO16" s="113">
        <f>EC16/EC$4</f>
        <v>1.5353353539057651E-2</v>
      </c>
      <c r="DP16" s="113">
        <f>ED16/ED$4</f>
        <v>9.4447528515160042E-3</v>
      </c>
      <c r="DQ16" s="113">
        <f>EE16/EE$4</f>
        <v>3.1859452450466813E-2</v>
      </c>
      <c r="DR16" s="113">
        <f>EF16/EF$4</f>
        <v>1.9716752912845491E-2</v>
      </c>
      <c r="DS16" s="116">
        <f>EG16/EG$4</f>
        <v>9.1642333184095703E-3</v>
      </c>
      <c r="DT16" s="113">
        <f>EH16/EH$4</f>
        <v>1.140962044705782E-2</v>
      </c>
      <c r="DV16" s="62">
        <f>Obsv_Dist!B19</f>
        <v>16</v>
      </c>
      <c r="DW16" s="57">
        <f t="shared" si="11"/>
        <v>17</v>
      </c>
      <c r="DX16" s="50">
        <f>SUMIFS(EP:EP,$EO:$EO,"&gt;="&amp;$DV16,$EO:$EO,"&lt;"&amp;$DV17)</f>
        <v>58145.979999999996</v>
      </c>
      <c r="DY16" s="50">
        <f>SUMIFS(EQ:EQ,$EO:$EO,"&gt;="&amp;$DV16,$EO:$EO,"&lt;"&amp;$DV17)</f>
        <v>4053.4</v>
      </c>
      <c r="DZ16" s="50">
        <f>SUMIFS(ER:ER,$EO:$EO,"&gt;="&amp;$DV16,$EO:$EO,"&lt;"&amp;$DV17)</f>
        <v>36781.42</v>
      </c>
      <c r="EA16" s="50">
        <f>SUMIFS(ES:ES,$EO:$EO,"&gt;="&amp;$DV16,$EO:$EO,"&lt;"&amp;$DV17)</f>
        <v>96.84</v>
      </c>
      <c r="EB16" s="50">
        <f>SUMIFS(ET:ET,$EO:$EO,"&gt;="&amp;$DV16,$EO:$EO,"&lt;"&amp;$DV17)</f>
        <v>1717.72</v>
      </c>
      <c r="EC16" s="50">
        <f>SUMIFS(EU:EU,$EO:$EO,"&gt;="&amp;$DV16,$EO:$EO,"&lt;"&amp;$DV17)</f>
        <v>11632.619999999999</v>
      </c>
      <c r="ED16" s="50">
        <f>SUMIFS(EV:EV,$EO:$EO,"&gt;="&amp;$DV16,$EO:$EO,"&lt;"&amp;$DV17)</f>
        <v>14362.8</v>
      </c>
      <c r="EE16" s="50">
        <f>SUMIFS(EX:EX,$EO:$EO,"&gt;="&amp;$DV16,$EO:$EO,"&lt;"&amp;$DV17)</f>
        <v>18166.809999999998</v>
      </c>
      <c r="EF16" s="50">
        <f>SUMIFS(EY:EY,$EO:$EO,"&gt;="&amp;$DV16,$EO:$EO,"&lt;"&amp;$DV17)</f>
        <v>4125.88</v>
      </c>
      <c r="EG16" s="109">
        <f>DY16+DZ16</f>
        <v>40834.82</v>
      </c>
      <c r="EH16" s="2">
        <f>EC16+ED16</f>
        <v>25995.42</v>
      </c>
      <c r="EJ16" s="64">
        <f t="shared" si="12"/>
        <v>8</v>
      </c>
      <c r="EK16" s="57">
        <f t="shared" si="13"/>
        <v>8.5</v>
      </c>
      <c r="EL16" s="2">
        <f t="shared" si="14"/>
        <v>96848.75</v>
      </c>
      <c r="EM16" s="2">
        <f t="shared" si="15"/>
        <v>52961.490000000005</v>
      </c>
      <c r="EO16" s="33">
        <v>8</v>
      </c>
      <c r="EP16" s="33">
        <v>81293.55</v>
      </c>
      <c r="EQ16" s="33">
        <v>17779</v>
      </c>
      <c r="ER16" s="33">
        <v>79069.75</v>
      </c>
      <c r="ES16" s="33">
        <v>2788.77</v>
      </c>
      <c r="ET16" s="33">
        <v>2766.4</v>
      </c>
      <c r="EU16" s="33">
        <v>21901.43</v>
      </c>
      <c r="EV16" s="33">
        <v>31060.06</v>
      </c>
      <c r="EW16" s="33">
        <v>46732.28</v>
      </c>
      <c r="EX16" s="33">
        <v>22581.53</v>
      </c>
      <c r="EY16" s="33">
        <v>5486.64</v>
      </c>
    </row>
    <row r="17" spans="78:155" x14ac:dyDescent="0.45">
      <c r="CC17" s="10"/>
      <c r="CD17" s="10"/>
      <c r="CK17" s="38"/>
      <c r="CL17" s="38"/>
      <c r="CN17" s="10"/>
      <c r="CO17" s="65">
        <f t="shared" si="8"/>
        <v>18</v>
      </c>
      <c r="CP17" s="117">
        <f>VLOOKUP($CO17,  $DI$7:$DT$108, CP$5, FALSE)</f>
        <v>2.6347889610117779E-2</v>
      </c>
      <c r="CQ17" s="140">
        <f>VLOOKUP($CO17,  Obsv_Dist!$B$10:$M$111, CQ$5, FALSE)</f>
        <v>2.9383800000000002E-2</v>
      </c>
      <c r="CR17" s="117">
        <f>VLOOKUP($CO17,  $DI$7:$DT$108, CR$5, FALSE)</f>
        <v>3.5834336654981709E-3</v>
      </c>
      <c r="CS17" s="140">
        <f>VLOOKUP($CO17,  Obsv_Dist!$B$10:$M$111, CS$5, FALSE)</f>
        <v>2.6997000000000002E-3</v>
      </c>
      <c r="CT17" s="117">
        <f>VLOOKUP($CO17,  $DI$7:$DT$108, CT$5, FALSE)</f>
        <v>7.1720650225181289E-3</v>
      </c>
      <c r="CU17" s="140">
        <f>VLOOKUP($CO17,  Obsv_Dist!$B$10:$M$111, CU$5, FALSE)</f>
        <v>7.2889000000000001E-3</v>
      </c>
      <c r="CV17" s="117">
        <f>VLOOKUP($CO17,  $DI$7:$DT$108, CV$5, FALSE)</f>
        <v>7.4923566017491219E-5</v>
      </c>
      <c r="CW17" s="140">
        <f>VLOOKUP($CO17,  Obsv_Dist!$B$10:$M$111, CW$5, FALSE)</f>
        <v>2.766E-4</v>
      </c>
      <c r="CX17" s="117">
        <f>VLOOKUP($CO17,  $DI$7:$DT$108, CX$5, FALSE)</f>
        <v>3.1395278907133829E-3</v>
      </c>
      <c r="CY17" s="140">
        <f>VLOOKUP($CO17,  Obsv_Dist!$B$10:$M$111, CY$5, FALSE)</f>
        <v>2.0083000000000002E-3</v>
      </c>
      <c r="CZ17" s="117">
        <f>VLOOKUP($CO17,  $DI$7:$DT$108, CZ$5, FALSE)</f>
        <v>1.2102382932035411E-2</v>
      </c>
      <c r="DA17" s="140">
        <f>VLOOKUP($CO17,  Obsv_Dist!$B$10:$M$111, DA$5, FALSE)</f>
        <v>1.22498E-2</v>
      </c>
      <c r="DB17" s="117">
        <f>VLOOKUP($CO17,  $DI$7:$DT$108, DB$5, FALSE)</f>
        <v>6.6586862226998937E-3</v>
      </c>
      <c r="DC17" s="140">
        <f>VLOOKUP($CO17,  Obsv_Dist!$B$10:$M$111, DC$5, FALSE)</f>
        <v>5.9735999999999999E-3</v>
      </c>
      <c r="DD17" s="117">
        <f>VLOOKUP($CO17,  $DI$7:$DT$108, DD$5, FALSE)</f>
        <v>2.473508036682228E-2</v>
      </c>
      <c r="DE17" s="140">
        <f>VLOOKUP($CO17,  Obsv_Dist!$B$10:$M$111, DE$5, FALSE)</f>
        <v>2.7315699999999998E-2</v>
      </c>
      <c r="DF17" s="117">
        <f>VLOOKUP($CO17,  $DI$7:$DT$108, DF$5, FALSE)</f>
        <v>1.6750504330595807E-2</v>
      </c>
      <c r="DG17" s="140">
        <f>VLOOKUP($CO17,  Obsv_Dist!$B$10:$M$111, DG$5, FALSE)</f>
        <v>1.8782299999999998E-2</v>
      </c>
      <c r="DI17" s="64">
        <f t="shared" si="9"/>
        <v>18</v>
      </c>
      <c r="DJ17" s="113">
        <f t="shared" si="10"/>
        <v>2.6347889610117779E-2</v>
      </c>
      <c r="DK17" s="113">
        <f t="shared" si="7"/>
        <v>3.5834336654981709E-3</v>
      </c>
      <c r="DL17" s="113">
        <f t="shared" si="7"/>
        <v>7.1720650225181289E-3</v>
      </c>
      <c r="DM17" s="113">
        <f t="shared" si="7"/>
        <v>7.4923566017491219E-5</v>
      </c>
      <c r="DN17" s="113">
        <f t="shared" si="7"/>
        <v>3.1395278907133829E-3</v>
      </c>
      <c r="DO17" s="113">
        <f>EC17/EC$4</f>
        <v>1.2102382932035411E-2</v>
      </c>
      <c r="DP17" s="113">
        <f>ED17/ED$4</f>
        <v>6.6586862226998937E-3</v>
      </c>
      <c r="DQ17" s="113">
        <f>EE17/EE$4</f>
        <v>2.473508036682228E-2</v>
      </c>
      <c r="DR17" s="113">
        <f>EF17/EF$4</f>
        <v>1.6750504330595807E-2</v>
      </c>
      <c r="DS17" s="116">
        <f>EG17/EG$4</f>
        <v>6.4769320811493575E-3</v>
      </c>
      <c r="DT17" s="113">
        <f>EH17/EH$4</f>
        <v>8.4689529558510997E-3</v>
      </c>
      <c r="DV17" s="62">
        <f>Obsv_Dist!B20</f>
        <v>18</v>
      </c>
      <c r="DW17" s="57">
        <f t="shared" si="11"/>
        <v>19</v>
      </c>
      <c r="DX17" s="50">
        <f>SUMIFS(EP:EP,$EO:$EO,"&gt;="&amp;$DV17,$EO:$EO,"&lt;"&amp;$DV18)</f>
        <v>42642.229999999996</v>
      </c>
      <c r="DY17" s="50">
        <f>SUMIFS(EQ:EQ,$EO:$EO,"&gt;="&amp;$DV17,$EO:$EO,"&lt;"&amp;$DV18)</f>
        <v>3092.95</v>
      </c>
      <c r="DZ17" s="50">
        <f>SUMIFS(ER:ER,$EO:$EO,"&gt;="&amp;$DV17,$EO:$EO,"&lt;"&amp;$DV18)</f>
        <v>25767.55</v>
      </c>
      <c r="EA17" s="50">
        <f>SUMIFS(ES:ES,$EO:$EO,"&gt;="&amp;$DV17,$EO:$EO,"&lt;"&amp;$DV18)</f>
        <v>26.03</v>
      </c>
      <c r="EB17" s="50">
        <f>SUMIFS(ET:ET,$EO:$EO,"&gt;="&amp;$DV17,$EO:$EO,"&lt;"&amp;$DV18)</f>
        <v>968.38</v>
      </c>
      <c r="EC17" s="50">
        <f>SUMIFS(EU:EU,$EO:$EO,"&gt;="&amp;$DV17,$EO:$EO,"&lt;"&amp;$DV18)</f>
        <v>9169.49</v>
      </c>
      <c r="ED17" s="50">
        <f>SUMIFS(EV:EV,$EO:$EO,"&gt;="&amp;$DV17,$EO:$EO,"&lt;"&amp;$DV18)</f>
        <v>10125.98</v>
      </c>
      <c r="EE17" s="50">
        <f>SUMIFS(EX:EX,$EO:$EO,"&gt;="&amp;$DV17,$EO:$EO,"&lt;"&amp;$DV18)</f>
        <v>14104.369999999999</v>
      </c>
      <c r="EF17" s="50">
        <f>SUMIFS(EY:EY,$EO:$EO,"&gt;="&amp;$DV17,$EO:$EO,"&lt;"&amp;$DV18)</f>
        <v>3505.17</v>
      </c>
      <c r="EG17" s="109">
        <f>DY17+DZ17</f>
        <v>28860.5</v>
      </c>
      <c r="EH17" s="2">
        <f>EC17+ED17</f>
        <v>19295.47</v>
      </c>
      <c r="EJ17" s="64">
        <f t="shared" si="12"/>
        <v>9</v>
      </c>
      <c r="EK17" s="57">
        <f t="shared" si="13"/>
        <v>9.5</v>
      </c>
      <c r="EL17" s="2">
        <f t="shared" si="14"/>
        <v>82282.05</v>
      </c>
      <c r="EM17" s="2">
        <f t="shared" si="15"/>
        <v>44167.479999999996</v>
      </c>
      <c r="EO17" s="33">
        <v>9</v>
      </c>
      <c r="EP17" s="33">
        <v>71841.84</v>
      </c>
      <c r="EQ17" s="33">
        <v>13697.6</v>
      </c>
      <c r="ER17" s="33">
        <v>68584.45</v>
      </c>
      <c r="ES17" s="33">
        <v>1764.11</v>
      </c>
      <c r="ET17" s="33">
        <v>2229.63</v>
      </c>
      <c r="EU17" s="33">
        <v>18950.259999999998</v>
      </c>
      <c r="EV17" s="33">
        <v>25217.22</v>
      </c>
      <c r="EW17" s="33">
        <v>42045.51</v>
      </c>
      <c r="EX17" s="33">
        <v>20762.64</v>
      </c>
      <c r="EY17" s="33">
        <v>4853.62</v>
      </c>
    </row>
    <row r="18" spans="78:155" x14ac:dyDescent="0.45">
      <c r="CC18" s="10"/>
      <c r="CD18" s="10"/>
      <c r="CK18" s="38"/>
      <c r="CL18" s="38"/>
      <c r="CN18" s="10"/>
      <c r="CO18" s="65">
        <f t="shared" si="8"/>
        <v>20</v>
      </c>
      <c r="CP18" s="117">
        <f>VLOOKUP($CO18,  $DI$7:$DT$108, CP$5, FALSE)</f>
        <v>1.9106065204885496E-2</v>
      </c>
      <c r="CQ18" s="140">
        <f>VLOOKUP($CO18,  Obsv_Dist!$B$10:$M$111, CQ$5, FALSE)</f>
        <v>2.2863499999999998E-2</v>
      </c>
      <c r="CR18" s="117">
        <f>VLOOKUP($CO18,  $DI$7:$DT$108, CR$5, FALSE)</f>
        <v>2.8849018995135423E-3</v>
      </c>
      <c r="CS18" s="140">
        <f>VLOOKUP($CO18,  Obsv_Dist!$B$10:$M$111, CS$5, FALSE)</f>
        <v>1.8889E-3</v>
      </c>
      <c r="CT18" s="117">
        <f>VLOOKUP($CO18,  $DI$7:$DT$108, CT$5, FALSE)</f>
        <v>5.1686001765865195E-3</v>
      </c>
      <c r="CU18" s="140">
        <f>VLOOKUP($CO18,  Obsv_Dist!$B$10:$M$111, CU$5, FALSE)</f>
        <v>5.4632999999999999E-3</v>
      </c>
      <c r="CV18" s="117">
        <f>VLOOKUP($CO18,  $DI$7:$DT$108, CV$5, FALSE)</f>
        <v>1.6694455739586982E-6</v>
      </c>
      <c r="CW18" s="140">
        <f>VLOOKUP($CO18,  Obsv_Dist!$B$10:$M$111, CW$5, FALSE)</f>
        <v>0</v>
      </c>
      <c r="CX18" s="117">
        <f>VLOOKUP($CO18,  $DI$7:$DT$108, CX$5, FALSE)</f>
        <v>1.5811759305023067E-3</v>
      </c>
      <c r="CY18" s="140">
        <f>VLOOKUP($CO18,  Obsv_Dist!$B$10:$M$111, CY$5, FALSE)</f>
        <v>0</v>
      </c>
      <c r="CZ18" s="117">
        <f>VLOOKUP($CO18,  $DI$7:$DT$108, CZ$5, FALSE)</f>
        <v>9.6719784080424014E-3</v>
      </c>
      <c r="DA18" s="140">
        <f>VLOOKUP($CO18,  Obsv_Dist!$B$10:$M$111, DA$5, FALSE)</f>
        <v>9.4377000000000003E-3</v>
      </c>
      <c r="DB18" s="117">
        <f>VLOOKUP($CO18,  $DI$7:$DT$108, DB$5, FALSE)</f>
        <v>4.9397080614715146E-3</v>
      </c>
      <c r="DC18" s="140">
        <f>VLOOKUP($CO18,  Obsv_Dist!$B$10:$M$111, DC$5, FALSE)</f>
        <v>4.7904000000000002E-3</v>
      </c>
      <c r="DD18" s="117">
        <f>VLOOKUP($CO18,  $DI$7:$DT$108, DD$5, FALSE)</f>
        <v>1.9878650816731666E-2</v>
      </c>
      <c r="DE18" s="140">
        <f>VLOOKUP($CO18,  Obsv_Dist!$B$10:$M$111, DE$5, FALSE)</f>
        <v>2.2886E-2</v>
      </c>
      <c r="DF18" s="117">
        <f>VLOOKUP($CO18,  $DI$7:$DT$108, DF$5, FALSE)</f>
        <v>1.4525113020995458E-2</v>
      </c>
      <c r="DG18" s="140">
        <f>VLOOKUP($CO18,  Obsv_Dist!$B$10:$M$111, DG$5, FALSE)</f>
        <v>1.6934899999999999E-2</v>
      </c>
      <c r="DI18" s="64">
        <f t="shared" si="9"/>
        <v>20</v>
      </c>
      <c r="DJ18" s="113">
        <f t="shared" si="10"/>
        <v>1.9106065204885496E-2</v>
      </c>
      <c r="DK18" s="113">
        <f t="shared" si="7"/>
        <v>2.8849018995135423E-3</v>
      </c>
      <c r="DL18" s="113">
        <f t="shared" si="7"/>
        <v>5.1686001765865195E-3</v>
      </c>
      <c r="DM18" s="113">
        <f t="shared" si="7"/>
        <v>1.6694455739586982E-6</v>
      </c>
      <c r="DN18" s="113">
        <f t="shared" si="7"/>
        <v>1.5811759305023067E-3</v>
      </c>
      <c r="DO18" s="113">
        <f>EC18/EC$4</f>
        <v>9.6719784080424014E-3</v>
      </c>
      <c r="DP18" s="113">
        <f>ED18/ED$4</f>
        <v>4.9397080614715146E-3</v>
      </c>
      <c r="DQ18" s="113">
        <f>EE18/EE$4</f>
        <v>1.9878650816731666E-2</v>
      </c>
      <c r="DR18" s="113">
        <f>EF18/EF$4</f>
        <v>1.4525113020995458E-2</v>
      </c>
      <c r="DS18" s="116">
        <f>EG18/EG$4</f>
        <v>4.726238244527052E-3</v>
      </c>
      <c r="DT18" s="113">
        <f>EH18/EH$4</f>
        <v>6.5133944804786625E-3</v>
      </c>
      <c r="DV18" s="62">
        <f>Obsv_Dist!B21</f>
        <v>20</v>
      </c>
      <c r="DW18" s="57">
        <f t="shared" si="11"/>
        <v>21</v>
      </c>
      <c r="DX18" s="50">
        <f>SUMIFS(EP:EP,$EO:$EO,"&gt;="&amp;$DV18,$EO:$EO,"&lt;"&amp;$DV19)</f>
        <v>30921.84</v>
      </c>
      <c r="DY18" s="50">
        <f>SUMIFS(EQ:EQ,$EO:$EO,"&gt;="&amp;$DV18,$EO:$EO,"&lt;"&amp;$DV19)</f>
        <v>2490.0299999999997</v>
      </c>
      <c r="DZ18" s="50">
        <f>SUMIFS(ER:ER,$EO:$EO,"&gt;="&amp;$DV18,$EO:$EO,"&lt;"&amp;$DV19)</f>
        <v>18569.57</v>
      </c>
      <c r="EA18" s="50">
        <f>SUMIFS(ES:ES,$EO:$EO,"&gt;="&amp;$DV18,$EO:$EO,"&lt;"&amp;$DV19)</f>
        <v>0.58000000000000007</v>
      </c>
      <c r="EB18" s="50">
        <f>SUMIFS(ET:ET,$EO:$EO,"&gt;="&amp;$DV18,$EO:$EO,"&lt;"&amp;$DV19)</f>
        <v>487.71</v>
      </c>
      <c r="EC18" s="50">
        <f>SUMIFS(EU:EU,$EO:$EO,"&gt;="&amp;$DV18,$EO:$EO,"&lt;"&amp;$DV19)</f>
        <v>7328.07</v>
      </c>
      <c r="ED18" s="50">
        <f>SUMIFS(EV:EV,$EO:$EO,"&gt;="&amp;$DV18,$EO:$EO,"&lt;"&amp;$DV19)</f>
        <v>7511.9</v>
      </c>
      <c r="EE18" s="50">
        <f>SUMIFS(EX:EX,$EO:$EO,"&gt;="&amp;$DV18,$EO:$EO,"&lt;"&amp;$DV19)</f>
        <v>11335.150000000001</v>
      </c>
      <c r="EF18" s="50">
        <f>SUMIFS(EY:EY,$EO:$EO,"&gt;="&amp;$DV18,$EO:$EO,"&lt;"&amp;$DV19)</f>
        <v>3039.49</v>
      </c>
      <c r="EG18" s="109">
        <f>DY18+DZ18</f>
        <v>21059.599999999999</v>
      </c>
      <c r="EH18" s="2">
        <f>EC18+ED18</f>
        <v>14839.97</v>
      </c>
      <c r="EJ18" s="64">
        <f t="shared" si="12"/>
        <v>10</v>
      </c>
      <c r="EK18" s="57">
        <f t="shared" si="13"/>
        <v>10.5</v>
      </c>
      <c r="EL18" s="2">
        <f t="shared" si="14"/>
        <v>69106.960000000006</v>
      </c>
      <c r="EM18" s="2">
        <f t="shared" si="15"/>
        <v>36369.69</v>
      </c>
      <c r="EO18" s="33">
        <v>10</v>
      </c>
      <c r="EP18" s="33">
        <v>64007.21</v>
      </c>
      <c r="EQ18" s="33">
        <v>10652.74</v>
      </c>
      <c r="ER18" s="33">
        <v>58454.22</v>
      </c>
      <c r="ES18" s="33">
        <v>1074.47</v>
      </c>
      <c r="ET18" s="33">
        <v>1777.8</v>
      </c>
      <c r="EU18" s="33">
        <v>16030.05</v>
      </c>
      <c r="EV18" s="33">
        <v>20339.64</v>
      </c>
      <c r="EW18" s="33">
        <v>37601.96</v>
      </c>
      <c r="EX18" s="33">
        <v>18681.41</v>
      </c>
      <c r="EY18" s="33">
        <v>4151.74</v>
      </c>
    </row>
    <row r="19" spans="78:155" x14ac:dyDescent="0.45">
      <c r="CC19" s="10"/>
      <c r="CD19" s="10"/>
      <c r="CK19" s="38"/>
      <c r="CL19" s="38"/>
      <c r="CN19" s="10"/>
      <c r="CO19" s="65">
        <f t="shared" si="8"/>
        <v>22</v>
      </c>
      <c r="CP19" s="117">
        <f>VLOOKUP($CO19,  $DI$7:$DT$108, CP$5, FALSE)</f>
        <v>1.4656396412482495E-2</v>
      </c>
      <c r="CQ19" s="140">
        <f>VLOOKUP($CO19,  Obsv_Dist!$B$10:$M$111, CQ$5, FALSE)</f>
        <v>1.74891E-2</v>
      </c>
      <c r="CR19" s="117">
        <f>VLOOKUP($CO19,  $DI$7:$DT$108, CR$5, FALSE)</f>
        <v>2.1105178235723463E-3</v>
      </c>
      <c r="CS19" s="140">
        <f>VLOOKUP($CO19,  Obsv_Dist!$B$10:$M$111, CS$5, FALSE)</f>
        <v>1.4450999999999999E-3</v>
      </c>
      <c r="CT19" s="117">
        <f>VLOOKUP($CO19,  $DI$7:$DT$108, CT$5, FALSE)</f>
        <v>3.8360863827080361E-3</v>
      </c>
      <c r="CU19" s="140">
        <f>VLOOKUP($CO19,  Obsv_Dist!$B$10:$M$111, CU$5, FALSE)</f>
        <v>4.3064000000000002E-3</v>
      </c>
      <c r="CV19" s="117">
        <f>VLOOKUP($CO19,  $DI$7:$DT$108, CV$5, FALSE)</f>
        <v>0</v>
      </c>
      <c r="CW19" s="140">
        <f>VLOOKUP($CO19,  Obsv_Dist!$B$10:$M$111, CW$5, FALSE)</f>
        <v>0</v>
      </c>
      <c r="CX19" s="117">
        <f>VLOOKUP($CO19,  $DI$7:$DT$108, CX$5, FALSE)</f>
        <v>6.4584703433467536E-4</v>
      </c>
      <c r="CY19" s="140">
        <f>VLOOKUP($CO19,  Obsv_Dist!$B$10:$M$111, CY$5, FALSE)</f>
        <v>0</v>
      </c>
      <c r="CZ19" s="117">
        <f>VLOOKUP($CO19,  $DI$7:$DT$108, CZ$5, FALSE)</f>
        <v>7.8734801161703307E-3</v>
      </c>
      <c r="DA19" s="140">
        <f>VLOOKUP($CO19,  Obsv_Dist!$B$10:$M$111, DA$5, FALSE)</f>
        <v>7.6026000000000002E-3</v>
      </c>
      <c r="DB19" s="117">
        <f>VLOOKUP($CO19,  $DI$7:$DT$108, DB$5, FALSE)</f>
        <v>3.8190659224389763E-3</v>
      </c>
      <c r="DC19" s="140">
        <f>VLOOKUP($CO19,  Obsv_Dist!$B$10:$M$111, DC$5, FALSE)</f>
        <v>3.9915000000000003E-3</v>
      </c>
      <c r="DD19" s="117">
        <f>VLOOKUP($CO19,  $DI$7:$DT$108, DD$5, FALSE)</f>
        <v>1.6929248740572167E-2</v>
      </c>
      <c r="DE19" s="140">
        <f>VLOOKUP($CO19,  Obsv_Dist!$B$10:$M$111, DE$5, FALSE)</f>
        <v>1.9001299999999999E-2</v>
      </c>
      <c r="DF19" s="117">
        <f>VLOOKUP($CO19,  $DI$7:$DT$108, DF$5, FALSE)</f>
        <v>1.2764268802114596E-2</v>
      </c>
      <c r="DG19" s="140">
        <f>VLOOKUP($CO19,  Obsv_Dist!$B$10:$M$111, DG$5, FALSE)</f>
        <v>1.5866000000000002E-2</v>
      </c>
      <c r="DI19" s="64">
        <f t="shared" si="9"/>
        <v>22</v>
      </c>
      <c r="DJ19" s="113">
        <f t="shared" si="10"/>
        <v>1.4656396412482495E-2</v>
      </c>
      <c r="DK19" s="113">
        <f t="shared" si="7"/>
        <v>2.1105178235723463E-3</v>
      </c>
      <c r="DL19" s="113">
        <f t="shared" si="7"/>
        <v>3.8360863827080361E-3</v>
      </c>
      <c r="DM19" s="113">
        <f t="shared" si="7"/>
        <v>0</v>
      </c>
      <c r="DN19" s="113">
        <f t="shared" si="7"/>
        <v>6.4584703433467536E-4</v>
      </c>
      <c r="DO19" s="113">
        <f>EC19/EC$4</f>
        <v>7.8734801161703307E-3</v>
      </c>
      <c r="DP19" s="113">
        <f>ED19/ED$4</f>
        <v>3.8190659224389763E-3</v>
      </c>
      <c r="DQ19" s="113">
        <f>EE19/EE$4</f>
        <v>1.6929248740572167E-2</v>
      </c>
      <c r="DR19" s="113">
        <f>EF19/EF$4</f>
        <v>1.2764268802114596E-2</v>
      </c>
      <c r="DS19" s="116">
        <f>EG19/EG$4</f>
        <v>3.5018365173104535E-3</v>
      </c>
      <c r="DT19" s="113">
        <f>EH19/EH$4</f>
        <v>5.1673355871947558E-3</v>
      </c>
      <c r="DV19" s="62">
        <f>Obsv_Dist!B22</f>
        <v>22</v>
      </c>
      <c r="DW19" s="57">
        <f t="shared" si="11"/>
        <v>23</v>
      </c>
      <c r="DX19" s="50">
        <f>SUMIFS(EP:EP,$EO:$EO,"&gt;="&amp;$DV19,$EO:$EO,"&lt;"&amp;$DV20)</f>
        <v>23720.36</v>
      </c>
      <c r="DY19" s="50">
        <f>SUMIFS(EQ:EQ,$EO:$EO,"&gt;="&amp;$DV19,$EO:$EO,"&lt;"&amp;$DV20)</f>
        <v>1821.6399999999999</v>
      </c>
      <c r="DZ19" s="50">
        <f>SUMIFS(ER:ER,$EO:$EO,"&gt;="&amp;$DV19,$EO:$EO,"&lt;"&amp;$DV20)</f>
        <v>13782.16</v>
      </c>
      <c r="EA19" s="50">
        <f>SUMIFS(ES:ES,$EO:$EO,"&gt;="&amp;$DV19,$EO:$EO,"&lt;"&amp;$DV20)</f>
        <v>0</v>
      </c>
      <c r="EB19" s="50">
        <f>SUMIFS(ET:ET,$EO:$EO,"&gt;="&amp;$DV19,$EO:$EO,"&lt;"&amp;$DV20)</f>
        <v>199.20999999999998</v>
      </c>
      <c r="EC19" s="50">
        <f>SUMIFS(EU:EU,$EO:$EO,"&gt;="&amp;$DV19,$EO:$EO,"&lt;"&amp;$DV20)</f>
        <v>5965.42</v>
      </c>
      <c r="ED19" s="50">
        <f>SUMIFS(EV:EV,$EO:$EO,"&gt;="&amp;$DV19,$EO:$EO,"&lt;"&amp;$DV20)</f>
        <v>5807.7199999999993</v>
      </c>
      <c r="EE19" s="50">
        <f>SUMIFS(EX:EX,$EO:$EO,"&gt;="&amp;$DV19,$EO:$EO,"&lt;"&amp;$DV20)</f>
        <v>9653.35</v>
      </c>
      <c r="EF19" s="50">
        <f>SUMIFS(EY:EY,$EO:$EO,"&gt;="&amp;$DV19,$EO:$EO,"&lt;"&amp;$DV20)</f>
        <v>2671.02</v>
      </c>
      <c r="EG19" s="109">
        <f>DY19+DZ19</f>
        <v>15603.8</v>
      </c>
      <c r="EH19" s="2">
        <f>EC19+ED19</f>
        <v>11773.14</v>
      </c>
      <c r="EJ19" s="64">
        <f t="shared" si="12"/>
        <v>11</v>
      </c>
      <c r="EK19" s="57">
        <f t="shared" si="13"/>
        <v>11.5</v>
      </c>
      <c r="EL19" s="2">
        <f t="shared" si="14"/>
        <v>59435.58</v>
      </c>
      <c r="EM19" s="2">
        <f t="shared" si="15"/>
        <v>30035.800000000003</v>
      </c>
      <c r="EO19" s="33">
        <v>11</v>
      </c>
      <c r="EP19" s="33">
        <v>58079.33</v>
      </c>
      <c r="EQ19" s="33">
        <v>7792.41</v>
      </c>
      <c r="ER19" s="33">
        <v>51643.17</v>
      </c>
      <c r="ES19" s="33">
        <v>602.97</v>
      </c>
      <c r="ET19" s="33">
        <v>1735.64</v>
      </c>
      <c r="EU19" s="33">
        <v>13271.03</v>
      </c>
      <c r="EV19" s="33">
        <v>16764.77</v>
      </c>
      <c r="EW19" s="33">
        <v>33216.79</v>
      </c>
      <c r="EX19" s="33">
        <v>16916.439999999999</v>
      </c>
      <c r="EY19" s="33">
        <v>3673.6</v>
      </c>
    </row>
    <row r="20" spans="78:155" x14ac:dyDescent="0.45">
      <c r="CD20" s="10"/>
      <c r="CK20" s="38"/>
      <c r="CL20" s="38"/>
      <c r="CO20" s="65">
        <f t="shared" si="8"/>
        <v>24</v>
      </c>
      <c r="CP20" s="117">
        <f>VLOOKUP($CO20,  $DI$7:$DT$108, CP$5, FALSE)</f>
        <v>1.1173429577519657E-2</v>
      </c>
      <c r="CQ20" s="140">
        <f>VLOOKUP($CO20,  Obsv_Dist!$B$10:$M$111, CQ$5, FALSE)</f>
        <v>1.35105E-2</v>
      </c>
      <c r="CR20" s="117">
        <f>VLOOKUP($CO20,  $DI$7:$DT$108, CR$5, FALSE)</f>
        <v>1.6459383555796172E-3</v>
      </c>
      <c r="CS20" s="140">
        <f>VLOOKUP($CO20,  Obsv_Dist!$B$10:$M$111, CS$5, FALSE)</f>
        <v>1.1159E-3</v>
      </c>
      <c r="CT20" s="117">
        <f>VLOOKUP($CO20,  $DI$7:$DT$108, CT$5, FALSE)</f>
        <v>2.7212127138339709E-3</v>
      </c>
      <c r="CU20" s="140">
        <f>VLOOKUP($CO20,  Obsv_Dist!$B$10:$M$111, CU$5, FALSE)</f>
        <v>3.3500000000000001E-3</v>
      </c>
      <c r="CV20" s="117">
        <f>VLOOKUP($CO20,  $DI$7:$DT$108, CV$5, FALSE)</f>
        <v>0</v>
      </c>
      <c r="CW20" s="140">
        <f>VLOOKUP($CO20,  Obsv_Dist!$B$10:$M$111, CW$5, FALSE)</f>
        <v>0</v>
      </c>
      <c r="CX20" s="117">
        <f>VLOOKUP($CO20,  $DI$7:$DT$108, CX$5, FALSE)</f>
        <v>2.2104237137160872E-4</v>
      </c>
      <c r="CY20" s="140">
        <f>VLOOKUP($CO20,  Obsv_Dist!$B$10:$M$111, CY$5, FALSE)</f>
        <v>0</v>
      </c>
      <c r="CZ20" s="117">
        <f>VLOOKUP($CO20,  $DI$7:$DT$108, CZ$5, FALSE)</f>
        <v>6.8467661241347483E-3</v>
      </c>
      <c r="DA20" s="140">
        <f>VLOOKUP($CO20,  Obsv_Dist!$B$10:$M$111, DA$5, FALSE)</f>
        <v>6.0476999999999996E-3</v>
      </c>
      <c r="DB20" s="117">
        <f>VLOOKUP($CO20,  $DI$7:$DT$108, DB$5, FALSE)</f>
        <v>3.0998264371802425E-3</v>
      </c>
      <c r="DC20" s="140">
        <f>VLOOKUP($CO20,  Obsv_Dist!$B$10:$M$111, DC$5, FALSE)</f>
        <v>3.3026000000000002E-3</v>
      </c>
      <c r="DD20" s="117">
        <f>VLOOKUP($CO20,  $DI$7:$DT$108, DD$5, FALSE)</f>
        <v>1.5678602649127057E-2</v>
      </c>
      <c r="DE20" s="140">
        <f>VLOOKUP($CO20,  Obsv_Dist!$B$10:$M$111, DE$5, FALSE)</f>
        <v>1.58014E-2</v>
      </c>
      <c r="DF20" s="117">
        <f>VLOOKUP($CO20,  $DI$7:$DT$108, DF$5, FALSE)</f>
        <v>1.199512103695359E-2</v>
      </c>
      <c r="DG20" s="140">
        <f>VLOOKUP($CO20,  Obsv_Dist!$B$10:$M$111, DG$5, FALSE)</f>
        <v>1.49935E-2</v>
      </c>
      <c r="DI20" s="64">
        <f t="shared" si="9"/>
        <v>24</v>
      </c>
      <c r="DJ20" s="113">
        <f t="shared" si="10"/>
        <v>1.1173429577519657E-2</v>
      </c>
      <c r="DK20" s="113">
        <f t="shared" si="7"/>
        <v>1.6459383555796172E-3</v>
      </c>
      <c r="DL20" s="113">
        <f t="shared" si="7"/>
        <v>2.7212127138339709E-3</v>
      </c>
      <c r="DM20" s="113">
        <f t="shared" si="7"/>
        <v>0</v>
      </c>
      <c r="DN20" s="113">
        <f t="shared" si="7"/>
        <v>2.2104237137160872E-4</v>
      </c>
      <c r="DO20" s="113">
        <f>EC20/EC$4</f>
        <v>6.8467661241347483E-3</v>
      </c>
      <c r="DP20" s="113">
        <f>ED20/ED$4</f>
        <v>3.0998264371802425E-3</v>
      </c>
      <c r="DQ20" s="113">
        <f>EE20/EE$4</f>
        <v>1.5678602649127057E-2</v>
      </c>
      <c r="DR20" s="113">
        <f>EF20/EF$4</f>
        <v>1.199512103695359E-2</v>
      </c>
      <c r="DS20" s="116">
        <f>EG20/EG$4</f>
        <v>2.5129275619000411E-3</v>
      </c>
      <c r="DT20" s="113">
        <f>EH20/EH$4</f>
        <v>4.3458474094334332E-3</v>
      </c>
      <c r="DV20" s="62">
        <f>Obsv_Dist!B23</f>
        <v>24</v>
      </c>
      <c r="DW20" s="57">
        <f t="shared" si="11"/>
        <v>25</v>
      </c>
      <c r="DX20" s="50">
        <f>SUMIFS(EP:EP,$EO:$EO,"&gt;="&amp;$DV20,$EO:$EO,"&lt;"&amp;$DV21)</f>
        <v>18083.419999999998</v>
      </c>
      <c r="DY20" s="50">
        <f>SUMIFS(EQ:EQ,$EO:$EO,"&gt;="&amp;$DV20,$EO:$EO,"&lt;"&amp;$DV21)</f>
        <v>1420.65</v>
      </c>
      <c r="DZ20" s="50">
        <f>SUMIFS(ER:ER,$EO:$EO,"&gt;="&amp;$DV20,$EO:$EO,"&lt;"&amp;$DV21)</f>
        <v>9776.68</v>
      </c>
      <c r="EA20" s="50">
        <f>SUMIFS(ES:ES,$EO:$EO,"&gt;="&amp;$DV20,$EO:$EO,"&lt;"&amp;$DV21)</f>
        <v>0</v>
      </c>
      <c r="EB20" s="50">
        <f>SUMIFS(ET:ET,$EO:$EO,"&gt;="&amp;$DV20,$EO:$EO,"&lt;"&amp;$DV21)</f>
        <v>68.180000000000007</v>
      </c>
      <c r="EC20" s="50">
        <f>SUMIFS(EU:EU,$EO:$EO,"&gt;="&amp;$DV20,$EO:$EO,"&lt;"&amp;$DV21)</f>
        <v>5187.5200000000004</v>
      </c>
      <c r="ED20" s="50">
        <f>SUMIFS(EV:EV,$EO:$EO,"&gt;="&amp;$DV20,$EO:$EO,"&lt;"&amp;$DV21)</f>
        <v>4713.96</v>
      </c>
      <c r="EE20" s="50">
        <f>SUMIFS(EX:EX,$EO:$EO,"&gt;="&amp;$DV20,$EO:$EO,"&lt;"&amp;$DV21)</f>
        <v>8940.2099999999991</v>
      </c>
      <c r="EF20" s="50">
        <f>SUMIFS(EY:EY,$EO:$EO,"&gt;="&amp;$DV20,$EO:$EO,"&lt;"&amp;$DV21)</f>
        <v>2510.0699999999997</v>
      </c>
      <c r="EG20" s="109">
        <f>DY20+DZ20</f>
        <v>11197.33</v>
      </c>
      <c r="EH20" s="2">
        <f>EC20+ED20</f>
        <v>9901.48</v>
      </c>
      <c r="EJ20" s="64">
        <f t="shared" si="12"/>
        <v>12</v>
      </c>
      <c r="EK20" s="57">
        <f t="shared" si="13"/>
        <v>12.5</v>
      </c>
      <c r="EL20" s="2">
        <f t="shared" si="14"/>
        <v>48606.68</v>
      </c>
      <c r="EM20" s="2">
        <f t="shared" si="15"/>
        <v>25319.15</v>
      </c>
      <c r="EO20" s="33">
        <v>12</v>
      </c>
      <c r="EP20" s="33">
        <v>50209.3</v>
      </c>
      <c r="EQ20" s="33">
        <v>5495.63</v>
      </c>
      <c r="ER20" s="33">
        <v>43111.05</v>
      </c>
      <c r="ES20" s="33">
        <v>328.65</v>
      </c>
      <c r="ET20" s="33">
        <v>1576.94</v>
      </c>
      <c r="EU20" s="33">
        <v>11143.71</v>
      </c>
      <c r="EV20" s="33">
        <v>14175.44</v>
      </c>
      <c r="EW20" s="33">
        <v>28972.94</v>
      </c>
      <c r="EX20" s="33">
        <v>15047.86</v>
      </c>
      <c r="EY20" s="33">
        <v>3174.33</v>
      </c>
    </row>
    <row r="21" spans="78:155" x14ac:dyDescent="0.45">
      <c r="CD21" s="10"/>
      <c r="CK21" s="38"/>
      <c r="CL21" s="38"/>
      <c r="CO21" s="65">
        <f t="shared" si="8"/>
        <v>26</v>
      </c>
      <c r="CP21" s="117">
        <f>VLOOKUP($CO21,  $DI$7:$DT$108, CP$5, FALSE)</f>
        <v>9.4344176902194828E-3</v>
      </c>
      <c r="CQ21" s="140">
        <f>VLOOKUP($CO21,  Obsv_Dist!$B$10:$M$111, CQ$5, FALSE)</f>
        <v>1.1313399999999999E-2</v>
      </c>
      <c r="CR21" s="117">
        <f>VLOOKUP($CO21,  $DI$7:$DT$108, CR$5, FALSE)</f>
        <v>1.3889534636983554E-3</v>
      </c>
      <c r="CS21" s="140">
        <f>VLOOKUP($CO21,  Obsv_Dist!$B$10:$M$111, CS$5, FALSE)</f>
        <v>8.5059999999999997E-4</v>
      </c>
      <c r="CT21" s="117">
        <f>VLOOKUP($CO21,  $DI$7:$DT$108, CT$5, FALSE)</f>
        <v>2.1973182827633303E-3</v>
      </c>
      <c r="CU21" s="140">
        <f>VLOOKUP($CO21,  Obsv_Dist!$B$10:$M$111, CU$5, FALSE)</f>
        <v>2.7967000000000001E-3</v>
      </c>
      <c r="CV21" s="117">
        <f>VLOOKUP($CO21,  $DI$7:$DT$108, CV$5, FALSE)</f>
        <v>0</v>
      </c>
      <c r="CW21" s="140">
        <f>VLOOKUP($CO21,  Obsv_Dist!$B$10:$M$111, CW$5, FALSE)</f>
        <v>0</v>
      </c>
      <c r="CX21" s="117">
        <f>VLOOKUP($CO21,  $DI$7:$DT$108, CX$5, FALSE)</f>
        <v>9.4959387759965071E-5</v>
      </c>
      <c r="CY21" s="140">
        <f>VLOOKUP($CO21,  Obsv_Dist!$B$10:$M$111, CY$5, FALSE)</f>
        <v>0</v>
      </c>
      <c r="CZ21" s="117">
        <f>VLOOKUP($CO21,  $DI$7:$DT$108, CZ$5, FALSE)</f>
        <v>6.2688946919031785E-3</v>
      </c>
      <c r="DA21" s="140">
        <f>VLOOKUP($CO21,  Obsv_Dist!$B$10:$M$111, DA$5, FALSE)</f>
        <v>5.2677999999999996E-3</v>
      </c>
      <c r="DB21" s="117">
        <f>VLOOKUP($CO21,  $DI$7:$DT$108, DB$5, FALSE)</f>
        <v>2.6524520597975675E-3</v>
      </c>
      <c r="DC21" s="140">
        <f>VLOOKUP($CO21,  Obsv_Dist!$B$10:$M$111, DC$5, FALSE)</f>
        <v>2.5752000000000001E-3</v>
      </c>
      <c r="DD21" s="117">
        <f>VLOOKUP($CO21,  $DI$7:$DT$108, DD$5, FALSE)</f>
        <v>1.4762495706241937E-2</v>
      </c>
      <c r="DE21" s="140">
        <f>VLOOKUP($CO21,  Obsv_Dist!$B$10:$M$111, DE$5, FALSE)</f>
        <v>1.35272E-2</v>
      </c>
      <c r="DF21" s="117">
        <f>VLOOKUP($CO21,  $DI$7:$DT$108, DF$5, FALSE)</f>
        <v>1.154433688853708E-2</v>
      </c>
      <c r="DG21" s="140">
        <f>VLOOKUP($CO21,  Obsv_Dist!$B$10:$M$111, DG$5, FALSE)</f>
        <v>1.4416999999999999E-2</v>
      </c>
      <c r="DI21" s="64">
        <f t="shared" si="9"/>
        <v>26</v>
      </c>
      <c r="DJ21" s="113">
        <f t="shared" si="10"/>
        <v>9.4344176902194828E-3</v>
      </c>
      <c r="DK21" s="113">
        <f t="shared" si="7"/>
        <v>1.3889534636983554E-3</v>
      </c>
      <c r="DL21" s="113">
        <f t="shared" si="7"/>
        <v>2.1973182827633303E-3</v>
      </c>
      <c r="DM21" s="113">
        <f t="shared" si="7"/>
        <v>0</v>
      </c>
      <c r="DN21" s="113">
        <f t="shared" si="7"/>
        <v>9.4959387759965071E-5</v>
      </c>
      <c r="DO21" s="113">
        <f>EC21/EC$4</f>
        <v>6.2688946919031785E-3</v>
      </c>
      <c r="DP21" s="113">
        <f>ED21/ED$4</f>
        <v>2.6524520597975675E-3</v>
      </c>
      <c r="DQ21" s="113">
        <f>EE21/EE$4</f>
        <v>1.4762495706241937E-2</v>
      </c>
      <c r="DR21" s="113">
        <f>EF21/EF$4</f>
        <v>1.154433688853708E-2</v>
      </c>
      <c r="DS21" s="116">
        <f>EG21/EG$4</f>
        <v>2.0407346277505466E-3</v>
      </c>
      <c r="DT21" s="113">
        <f>EH21/EH$4</f>
        <v>3.8550770660774818E-3</v>
      </c>
      <c r="DV21" s="62">
        <f>Obsv_Dist!B24</f>
        <v>26</v>
      </c>
      <c r="DW21" s="57">
        <f t="shared" si="11"/>
        <v>27</v>
      </c>
      <c r="DX21" s="50">
        <f>SUMIFS(EP:EP,$EO:$EO,"&gt;="&amp;$DV21,$EO:$EO,"&lt;"&amp;$DV22)</f>
        <v>15268.95</v>
      </c>
      <c r="DY21" s="50">
        <f>SUMIFS(EQ:EQ,$EO:$EO,"&gt;="&amp;$DV21,$EO:$EO,"&lt;"&amp;$DV22)</f>
        <v>1198.8400000000001</v>
      </c>
      <c r="DZ21" s="50">
        <f>SUMIFS(ER:ER,$EO:$EO,"&gt;="&amp;$DV21,$EO:$EO,"&lt;"&amp;$DV22)</f>
        <v>7894.4500000000007</v>
      </c>
      <c r="EA21" s="50">
        <f>SUMIFS(ES:ES,$EO:$EO,"&gt;="&amp;$DV21,$EO:$EO,"&lt;"&amp;$DV22)</f>
        <v>0</v>
      </c>
      <c r="EB21" s="50">
        <f>SUMIFS(ET:ET,$EO:$EO,"&gt;="&amp;$DV21,$EO:$EO,"&lt;"&amp;$DV22)</f>
        <v>29.29</v>
      </c>
      <c r="EC21" s="50">
        <f>SUMIFS(EU:EU,$EO:$EO,"&gt;="&amp;$DV21,$EO:$EO,"&lt;"&amp;$DV22)</f>
        <v>4749.6900000000005</v>
      </c>
      <c r="ED21" s="50">
        <f>SUMIFS(EV:EV,$EO:$EO,"&gt;="&amp;$DV21,$EO:$EO,"&lt;"&amp;$DV22)</f>
        <v>4033.63</v>
      </c>
      <c r="EE21" s="50">
        <f>SUMIFS(EX:EX,$EO:$EO,"&gt;="&amp;$DV21,$EO:$EO,"&lt;"&amp;$DV22)</f>
        <v>8417.83</v>
      </c>
      <c r="EF21" s="50">
        <f>SUMIFS(EY:EY,$EO:$EO,"&gt;="&amp;$DV21,$EO:$EO,"&lt;"&amp;$DV22)</f>
        <v>2415.7399999999998</v>
      </c>
      <c r="EG21" s="109">
        <f>DY21+DZ21</f>
        <v>9093.2900000000009</v>
      </c>
      <c r="EH21" s="2">
        <f>EC21+ED21</f>
        <v>8783.32</v>
      </c>
      <c r="EJ21" s="64">
        <f t="shared" si="12"/>
        <v>13</v>
      </c>
      <c r="EK21" s="57">
        <f t="shared" si="13"/>
        <v>13.5</v>
      </c>
      <c r="EL21" s="2">
        <f t="shared" si="14"/>
        <v>40801.26</v>
      </c>
      <c r="EM21" s="2">
        <f t="shared" si="15"/>
        <v>21855.200000000001</v>
      </c>
      <c r="EO21" s="33">
        <v>13</v>
      </c>
      <c r="EP21" s="33">
        <v>45583.65</v>
      </c>
      <c r="EQ21" s="33">
        <v>4288.32</v>
      </c>
      <c r="ER21" s="33">
        <v>36512.94</v>
      </c>
      <c r="ES21" s="33">
        <v>213.04</v>
      </c>
      <c r="ET21" s="33">
        <v>1321.43</v>
      </c>
      <c r="EU21" s="33">
        <v>9447.51</v>
      </c>
      <c r="EV21" s="33">
        <v>12407.69</v>
      </c>
      <c r="EW21" s="33">
        <v>25608.68</v>
      </c>
      <c r="EX21" s="33">
        <v>13473.6</v>
      </c>
      <c r="EY21" s="33">
        <v>2813.07</v>
      </c>
    </row>
    <row r="22" spans="78:155" x14ac:dyDescent="0.45">
      <c r="CD22" s="10"/>
      <c r="CK22" s="38"/>
      <c r="CL22" s="38"/>
      <c r="CO22" s="65">
        <f t="shared" si="8"/>
        <v>28</v>
      </c>
      <c r="CP22" s="117">
        <f>VLOOKUP($CO22,  $DI$7:$DT$108, CP$5, FALSE)</f>
        <v>8.078319973899158E-3</v>
      </c>
      <c r="CQ22" s="140">
        <f>VLOOKUP($CO22,  Obsv_Dist!$B$10:$M$111, CQ$5, FALSE)</f>
        <v>9.7172000000000005E-3</v>
      </c>
      <c r="CR22" s="117">
        <f>VLOOKUP($CO22,  $DI$7:$DT$108, CR$5, FALSE)</f>
        <v>1.1567622091024229E-3</v>
      </c>
      <c r="CS22" s="140">
        <f>VLOOKUP($CO22,  Obsv_Dist!$B$10:$M$111, CS$5, FALSE)</f>
        <v>7.6639999999999998E-4</v>
      </c>
      <c r="CT22" s="117">
        <f>VLOOKUP($CO22,  $DI$7:$DT$108, CT$5, FALSE)</f>
        <v>2.1190137077150609E-3</v>
      </c>
      <c r="CU22" s="140">
        <f>VLOOKUP($CO22,  Obsv_Dist!$B$10:$M$111, CU$5, FALSE)</f>
        <v>2.4261999999999999E-3</v>
      </c>
      <c r="CV22" s="117">
        <f>VLOOKUP($CO22,  $DI$7:$DT$108, CV$5, FALSE)</f>
        <v>0</v>
      </c>
      <c r="CW22" s="140">
        <f>VLOOKUP($CO22,  Obsv_Dist!$B$10:$M$111, CW$5, FALSE)</f>
        <v>0</v>
      </c>
      <c r="CX22" s="117">
        <f>VLOOKUP($CO22,  $DI$7:$DT$108, CX$5, FALSE)</f>
        <v>1.2968164938199398E-6</v>
      </c>
      <c r="CY22" s="140">
        <f>VLOOKUP($CO22,  Obsv_Dist!$B$10:$M$111, CY$5, FALSE)</f>
        <v>0</v>
      </c>
      <c r="CZ22" s="117">
        <f>VLOOKUP($CO22,  $DI$7:$DT$108, CZ$5, FALSE)</f>
        <v>5.6755809744076704E-3</v>
      </c>
      <c r="DA22" s="140">
        <f>VLOOKUP($CO22,  Obsv_Dist!$B$10:$M$111, DA$5, FALSE)</f>
        <v>4.7447000000000001E-3</v>
      </c>
      <c r="DB22" s="117">
        <f>VLOOKUP($CO22,  $DI$7:$DT$108, DB$5, FALSE)</f>
        <v>2.3011902145658367E-3</v>
      </c>
      <c r="DC22" s="140">
        <f>VLOOKUP($CO22,  Obsv_Dist!$B$10:$M$111, DC$5, FALSE)</f>
        <v>2.2125000000000001E-3</v>
      </c>
      <c r="DD22" s="117">
        <f>VLOOKUP($CO22,  $DI$7:$DT$108, DD$5, FALSE)</f>
        <v>1.4146905792593759E-2</v>
      </c>
      <c r="DE22" s="140">
        <f>VLOOKUP($CO22,  Obsv_Dist!$B$10:$M$111, DE$5, FALSE)</f>
        <v>1.22609E-2</v>
      </c>
      <c r="DF22" s="117">
        <f>VLOOKUP($CO22,  $DI$7:$DT$108, DF$5, FALSE)</f>
        <v>1.1892424637616469E-2</v>
      </c>
      <c r="DG22" s="140">
        <f>VLOOKUP($CO22,  Obsv_Dist!$B$10:$M$111, DG$5, FALSE)</f>
        <v>1.39667E-2</v>
      </c>
      <c r="DI22" s="64">
        <f t="shared" si="9"/>
        <v>28</v>
      </c>
      <c r="DJ22" s="113">
        <f t="shared" si="10"/>
        <v>8.078319973899158E-3</v>
      </c>
      <c r="DK22" s="113">
        <f t="shared" si="7"/>
        <v>1.1567622091024229E-3</v>
      </c>
      <c r="DL22" s="113">
        <f t="shared" si="7"/>
        <v>2.1190137077150609E-3</v>
      </c>
      <c r="DM22" s="113">
        <f t="shared" si="7"/>
        <v>0</v>
      </c>
      <c r="DN22" s="113">
        <f t="shared" si="7"/>
        <v>1.2968164938199398E-6</v>
      </c>
      <c r="DO22" s="113">
        <f>EC22/EC$4</f>
        <v>5.6755809744076704E-3</v>
      </c>
      <c r="DP22" s="113">
        <f>ED22/ED$4</f>
        <v>2.3011902145658367E-3</v>
      </c>
      <c r="DQ22" s="113">
        <f>EE22/EE$4</f>
        <v>1.4146905792593759E-2</v>
      </c>
      <c r="DR22" s="113">
        <f>EF22/EF$4</f>
        <v>1.1892424637616469E-2</v>
      </c>
      <c r="DS22" s="116">
        <f>EG22/EG$4</f>
        <v>1.9326215576106354E-3</v>
      </c>
      <c r="DT22" s="113">
        <f>EH22/EH$4</f>
        <v>3.4233224095352611E-3</v>
      </c>
      <c r="DV22" s="62">
        <f>Obsv_Dist!B25</f>
        <v>28</v>
      </c>
      <c r="DW22" s="57">
        <f t="shared" si="11"/>
        <v>29</v>
      </c>
      <c r="DX22" s="50">
        <f>SUMIFS(EP:EP,$EO:$EO,"&gt;="&amp;$DV22,$EO:$EO,"&lt;"&amp;$DV23)</f>
        <v>13074.2</v>
      </c>
      <c r="DY22" s="50">
        <f>SUMIFS(EQ:EQ,$EO:$EO,"&gt;="&amp;$DV22,$EO:$EO,"&lt;"&amp;$DV23)</f>
        <v>998.43</v>
      </c>
      <c r="DZ22" s="50">
        <f>SUMIFS(ER:ER,$EO:$EO,"&gt;="&amp;$DV22,$EO:$EO,"&lt;"&amp;$DV23)</f>
        <v>7613.12</v>
      </c>
      <c r="EA22" s="50">
        <f>SUMIFS(ES:ES,$EO:$EO,"&gt;="&amp;$DV22,$EO:$EO,"&lt;"&amp;$DV23)</f>
        <v>0</v>
      </c>
      <c r="EB22" s="50">
        <f>SUMIFS(ET:ET,$EO:$EO,"&gt;="&amp;$DV22,$EO:$EO,"&lt;"&amp;$DV23)</f>
        <v>0.4</v>
      </c>
      <c r="EC22" s="50">
        <f>SUMIFS(EU:EU,$EO:$EO,"&gt;="&amp;$DV22,$EO:$EO,"&lt;"&amp;$DV23)</f>
        <v>4300.16</v>
      </c>
      <c r="ED22" s="50">
        <f>SUMIFS(EV:EV,$EO:$EO,"&gt;="&amp;$DV22,$EO:$EO,"&lt;"&amp;$DV23)</f>
        <v>3499.46</v>
      </c>
      <c r="EE22" s="50">
        <f>SUMIFS(EX:EX,$EO:$EO,"&gt;="&amp;$DV22,$EO:$EO,"&lt;"&amp;$DV23)</f>
        <v>8066.8099999999995</v>
      </c>
      <c r="EF22" s="50">
        <f>SUMIFS(EY:EY,$EO:$EO,"&gt;="&amp;$DV22,$EO:$EO,"&lt;"&amp;$DV23)</f>
        <v>2488.58</v>
      </c>
      <c r="EG22" s="109">
        <f>DY22+DZ22</f>
        <v>8611.5499999999993</v>
      </c>
      <c r="EH22" s="2">
        <f>EC22+ED22</f>
        <v>7799.62</v>
      </c>
      <c r="EJ22" s="64">
        <f t="shared" si="12"/>
        <v>14</v>
      </c>
      <c r="EK22" s="57">
        <f t="shared" si="13"/>
        <v>14.5</v>
      </c>
      <c r="EL22" s="2">
        <f t="shared" si="14"/>
        <v>33636.959999999999</v>
      </c>
      <c r="EM22" s="2">
        <f t="shared" si="15"/>
        <v>19405.46</v>
      </c>
      <c r="EO22" s="33">
        <v>14</v>
      </c>
      <c r="EP22" s="33">
        <v>41684.620000000003</v>
      </c>
      <c r="EQ22" s="33">
        <v>3488.67</v>
      </c>
      <c r="ER22" s="33">
        <v>30148.29</v>
      </c>
      <c r="ES22" s="33">
        <v>80.86</v>
      </c>
      <c r="ET22" s="33">
        <v>1200.24</v>
      </c>
      <c r="EU22" s="33">
        <v>8274.5400000000009</v>
      </c>
      <c r="EV22" s="33">
        <v>11130.92</v>
      </c>
      <c r="EW22" s="33">
        <v>22845.11</v>
      </c>
      <c r="EX22" s="33">
        <v>12438.18</v>
      </c>
      <c r="EY22" s="33">
        <v>2518.04</v>
      </c>
    </row>
    <row r="23" spans="78:155" x14ac:dyDescent="0.45">
      <c r="CD23" s="10"/>
      <c r="CK23" s="38"/>
      <c r="CL23" s="38"/>
      <c r="CO23" s="65">
        <f t="shared" si="8"/>
        <v>30</v>
      </c>
      <c r="CP23" s="117">
        <f>VLOOKUP($CO23,  $DI$7:$DT$108, CP$5, FALSE)</f>
        <v>6.8613508703064098E-3</v>
      </c>
      <c r="CQ23" s="140">
        <f>VLOOKUP($CO23,  Obsv_Dist!$B$10:$M$111, CQ$5, FALSE)</f>
        <v>8.6797000000000003E-3</v>
      </c>
      <c r="CR23" s="117">
        <f>VLOOKUP($CO23,  $DI$7:$DT$108, CR$5, FALSE)</f>
        <v>1.2003132757171682E-3</v>
      </c>
      <c r="CS23" s="140">
        <f>VLOOKUP($CO23,  Obsv_Dist!$B$10:$M$111, CS$5, FALSE)</f>
        <v>7.2380000000000003E-4</v>
      </c>
      <c r="CT23" s="117">
        <f>VLOOKUP($CO23,  $DI$7:$DT$108, CT$5, FALSE)</f>
        <v>1.8888901639820502E-3</v>
      </c>
      <c r="CU23" s="140">
        <f>VLOOKUP($CO23,  Obsv_Dist!$B$10:$M$111, CU$5, FALSE)</f>
        <v>2.2934000000000001E-3</v>
      </c>
      <c r="CV23" s="117">
        <f>VLOOKUP($CO23,  $DI$7:$DT$108, CV$5, FALSE)</f>
        <v>0</v>
      </c>
      <c r="CW23" s="140">
        <f>VLOOKUP($CO23,  Obsv_Dist!$B$10:$M$111, CW$5, FALSE)</f>
        <v>0</v>
      </c>
      <c r="CX23" s="117">
        <f>VLOOKUP($CO23,  $DI$7:$DT$108, CX$5, FALSE)</f>
        <v>6.4840824690996986E-8</v>
      </c>
      <c r="CY23" s="140">
        <f>VLOOKUP($CO23,  Obsv_Dist!$B$10:$M$111, CY$5, FALSE)</f>
        <v>0</v>
      </c>
      <c r="CZ23" s="117">
        <f>VLOOKUP($CO23,  $DI$7:$DT$108, CZ$5, FALSE)</f>
        <v>5.1004548373341325E-3</v>
      </c>
      <c r="DA23" s="140">
        <f>VLOOKUP($CO23,  Obsv_Dist!$B$10:$M$111, DA$5, FALSE)</f>
        <v>4.2212999999999999E-3</v>
      </c>
      <c r="DB23" s="117">
        <f>VLOOKUP($CO23,  $DI$7:$DT$108, DB$5, FALSE)</f>
        <v>2.031876534062148E-3</v>
      </c>
      <c r="DC23" s="140">
        <f>VLOOKUP($CO23,  Obsv_Dist!$B$10:$M$111, DC$5, FALSE)</f>
        <v>1.8775E-3</v>
      </c>
      <c r="DD23" s="117">
        <f>VLOOKUP($CO23,  $DI$7:$DT$108, DD$5, FALSE)</f>
        <v>1.353264870423865E-2</v>
      </c>
      <c r="DE23" s="140">
        <f>VLOOKUP($CO23,  Obsv_Dist!$B$10:$M$111, DE$5, FALSE)</f>
        <v>1.1419800000000001E-2</v>
      </c>
      <c r="DF23" s="117">
        <f>VLOOKUP($CO23,  $DI$7:$DT$108, DF$5, FALSE)</f>
        <v>1.1962099533025274E-2</v>
      </c>
      <c r="DG23" s="140">
        <f>VLOOKUP($CO23,  Obsv_Dist!$B$10:$M$111, DG$5, FALSE)</f>
        <v>1.35367E-2</v>
      </c>
      <c r="DI23" s="64">
        <f t="shared" si="9"/>
        <v>30</v>
      </c>
      <c r="DJ23" s="113">
        <f t="shared" si="10"/>
        <v>6.8613508703064098E-3</v>
      </c>
      <c r="DK23" s="113">
        <f t="shared" si="7"/>
        <v>1.2003132757171682E-3</v>
      </c>
      <c r="DL23" s="113">
        <f t="shared" si="7"/>
        <v>1.8888901639820502E-3</v>
      </c>
      <c r="DM23" s="113">
        <f t="shared" si="7"/>
        <v>0</v>
      </c>
      <c r="DN23" s="113">
        <f t="shared" si="7"/>
        <v>6.4840824690996986E-8</v>
      </c>
      <c r="DO23" s="113">
        <f>EC23/EC$4</f>
        <v>5.1004548373341325E-3</v>
      </c>
      <c r="DP23" s="113">
        <f>ED23/ED$4</f>
        <v>2.031876534062148E-3</v>
      </c>
      <c r="DQ23" s="113">
        <f>EE23/EE$4</f>
        <v>1.353264870423865E-2</v>
      </c>
      <c r="DR23" s="113">
        <f>EF23/EF$4</f>
        <v>1.1962099533025274E-2</v>
      </c>
      <c r="DS23" s="116">
        <f>EG23/EG$4</f>
        <v>1.7555099334488138E-3</v>
      </c>
      <c r="DT23" s="113">
        <f>EH23/EH$4</f>
        <v>3.0523127407590697E-3</v>
      </c>
      <c r="DV23" s="62">
        <f>Obsv_Dist!B26</f>
        <v>30</v>
      </c>
      <c r="DW23" s="57">
        <f t="shared" si="11"/>
        <v>31</v>
      </c>
      <c r="DX23" s="50">
        <f>SUMIFS(EP:EP,$EO:$EO,"&gt;="&amp;$DV23,$EO:$EO,"&lt;"&amp;$DV24)</f>
        <v>11104.619999999999</v>
      </c>
      <c r="DY23" s="50">
        <f>SUMIFS(EQ:EQ,$EO:$EO,"&gt;="&amp;$DV23,$EO:$EO,"&lt;"&amp;$DV24)</f>
        <v>1036.02</v>
      </c>
      <c r="DZ23" s="50">
        <f>SUMIFS(ER:ER,$EO:$EO,"&gt;="&amp;$DV23,$EO:$EO,"&lt;"&amp;$DV24)</f>
        <v>6786.34</v>
      </c>
      <c r="EA23" s="50">
        <f>SUMIFS(ES:ES,$EO:$EO,"&gt;="&amp;$DV23,$EO:$EO,"&lt;"&amp;$DV24)</f>
        <v>0</v>
      </c>
      <c r="EB23" s="50">
        <f>SUMIFS(ET:ET,$EO:$EO,"&gt;="&amp;$DV23,$EO:$EO,"&lt;"&amp;$DV24)</f>
        <v>0.02</v>
      </c>
      <c r="EC23" s="50">
        <f>SUMIFS(EU:EU,$EO:$EO,"&gt;="&amp;$DV23,$EO:$EO,"&lt;"&amp;$DV24)</f>
        <v>3864.41</v>
      </c>
      <c r="ED23" s="50">
        <f>SUMIFS(EV:EV,$EO:$EO,"&gt;="&amp;$DV23,$EO:$EO,"&lt;"&amp;$DV24)</f>
        <v>3089.91</v>
      </c>
      <c r="EE23" s="50">
        <f>SUMIFS(EX:EX,$EO:$EO,"&gt;="&amp;$DV23,$EO:$EO,"&lt;"&amp;$DV24)</f>
        <v>7716.55</v>
      </c>
      <c r="EF23" s="50">
        <f>SUMIFS(EY:EY,$EO:$EO,"&gt;="&amp;$DV23,$EO:$EO,"&lt;"&amp;$DV24)</f>
        <v>2503.16</v>
      </c>
      <c r="EG23" s="109">
        <f>DY23+DZ23</f>
        <v>7822.3600000000006</v>
      </c>
      <c r="EH23" s="2">
        <f>EC23+ED23</f>
        <v>6954.32</v>
      </c>
      <c r="EJ23" s="64">
        <f t="shared" si="12"/>
        <v>15</v>
      </c>
      <c r="EK23" s="57">
        <f t="shared" si="13"/>
        <v>15.5</v>
      </c>
      <c r="EL23" s="2">
        <f t="shared" si="14"/>
        <v>27074.510000000002</v>
      </c>
      <c r="EM23" s="2">
        <f t="shared" si="15"/>
        <v>16842.5</v>
      </c>
      <c r="EO23" s="33">
        <v>15</v>
      </c>
      <c r="EP23" s="33">
        <v>36198.75</v>
      </c>
      <c r="EQ23" s="33">
        <v>2682.86</v>
      </c>
      <c r="ER23" s="33">
        <v>24391.65</v>
      </c>
      <c r="ES23" s="33">
        <v>56.51</v>
      </c>
      <c r="ET23" s="33">
        <v>1006.83</v>
      </c>
      <c r="EU23" s="33">
        <v>7259.62</v>
      </c>
      <c r="EV23" s="33">
        <v>9582.8799999999992</v>
      </c>
      <c r="EW23" s="33">
        <v>19970.830000000002</v>
      </c>
      <c r="EX23" s="33">
        <v>11150.92</v>
      </c>
      <c r="EY23" s="33">
        <v>2345.34</v>
      </c>
    </row>
    <row r="24" spans="78:155" x14ac:dyDescent="0.45">
      <c r="CD24" s="10"/>
      <c r="CK24" s="38"/>
      <c r="CL24" s="38"/>
      <c r="CO24" s="65">
        <f t="shared" si="8"/>
        <v>32</v>
      </c>
      <c r="CP24" s="117">
        <f>VLOOKUP($CO24,  $DI$7:$DT$108, CP$5, FALSE)</f>
        <v>6.1217269270933258E-3</v>
      </c>
      <c r="CQ24" s="140">
        <f>VLOOKUP($CO24,  Obsv_Dist!$B$10:$M$111, CQ$5, FALSE)</f>
        <v>7.5136999999999999E-3</v>
      </c>
      <c r="CR24" s="117">
        <f>VLOOKUP($CO24,  $DI$7:$DT$108, CR$5, FALSE)</f>
        <v>1.1722524394998462E-3</v>
      </c>
      <c r="CS24" s="140">
        <f>VLOOKUP($CO24,  Obsv_Dist!$B$10:$M$111, CS$5, FALSE)</f>
        <v>6.8119999999999997E-4</v>
      </c>
      <c r="CT24" s="117">
        <f>VLOOKUP($CO24,  $DI$7:$DT$108, CT$5, FALSE)</f>
        <v>1.8145936431075097E-3</v>
      </c>
      <c r="CU24" s="140">
        <f>VLOOKUP($CO24,  Obsv_Dist!$B$10:$M$111, CU$5, FALSE)</f>
        <v>2.1207999999999999E-3</v>
      </c>
      <c r="CV24" s="117">
        <f>VLOOKUP($CO24,  $DI$7:$DT$108, CV$5, FALSE)</f>
        <v>0</v>
      </c>
      <c r="CW24" s="140">
        <f>VLOOKUP($CO24,  Obsv_Dist!$B$10:$M$111, CW$5, FALSE)</f>
        <v>0</v>
      </c>
      <c r="CX24" s="117">
        <f>VLOOKUP($CO24,  $DI$7:$DT$108, CX$5, FALSE)</f>
        <v>0</v>
      </c>
      <c r="CY24" s="140">
        <f>VLOOKUP($CO24,  Obsv_Dist!$B$10:$M$111, CY$5, FALSE)</f>
        <v>0</v>
      </c>
      <c r="CZ24" s="117">
        <f>VLOOKUP($CO24,  $DI$7:$DT$108, CZ$5, FALSE)</f>
        <v>4.7366900303603236E-3</v>
      </c>
      <c r="DA24" s="140">
        <f>VLOOKUP($CO24,  Obsv_Dist!$B$10:$M$111, DA$5, FALSE)</f>
        <v>3.7978E-3</v>
      </c>
      <c r="DB24" s="117">
        <f>VLOOKUP($CO24,  $DI$7:$DT$108, DB$5, FALSE)</f>
        <v>1.9280571130441467E-3</v>
      </c>
      <c r="DC24" s="140">
        <f>VLOOKUP($CO24,  Obsv_Dist!$B$10:$M$111, DC$5, FALSE)</f>
        <v>1.6696E-3</v>
      </c>
      <c r="DD24" s="117">
        <f>VLOOKUP($CO24,  $DI$7:$DT$108, DD$5, FALSE)</f>
        <v>1.3168769862056263E-2</v>
      </c>
      <c r="DE24" s="140">
        <f>VLOOKUP($CO24,  Obsv_Dist!$B$10:$M$111, DE$5, FALSE)</f>
        <v>1.0555E-2</v>
      </c>
      <c r="DF24" s="117">
        <f>VLOOKUP($CO24,  $DI$7:$DT$108, DF$5, FALSE)</f>
        <v>1.2053900269705877E-2</v>
      </c>
      <c r="DG24" s="140">
        <f>VLOOKUP($CO24,  Obsv_Dist!$B$10:$M$111, DG$5, FALSE)</f>
        <v>1.3297700000000001E-2</v>
      </c>
      <c r="DI24" s="64">
        <f t="shared" si="9"/>
        <v>32</v>
      </c>
      <c r="DJ24" s="113">
        <f t="shared" si="10"/>
        <v>6.1217269270933258E-3</v>
      </c>
      <c r="DK24" s="113">
        <f t="shared" si="10"/>
        <v>1.1722524394998462E-3</v>
      </c>
      <c r="DL24" s="113">
        <f t="shared" si="10"/>
        <v>1.8145936431075097E-3</v>
      </c>
      <c r="DM24" s="113">
        <f t="shared" si="10"/>
        <v>0</v>
      </c>
      <c r="DN24" s="113">
        <f t="shared" si="10"/>
        <v>0</v>
      </c>
      <c r="DO24" s="113">
        <f>EC24/EC$4</f>
        <v>4.7366900303603236E-3</v>
      </c>
      <c r="DP24" s="113">
        <f>ED24/ED$4</f>
        <v>1.9280571130441467E-3</v>
      </c>
      <c r="DQ24" s="113">
        <f>EE24/EE$4</f>
        <v>1.3168769862056263E-2</v>
      </c>
      <c r="DR24" s="113">
        <f>EF24/EF$4</f>
        <v>1.2053900269705877E-2</v>
      </c>
      <c r="DS24" s="116">
        <f>EG24/EG$4</f>
        <v>1.6901694585635333E-3</v>
      </c>
      <c r="DT24" s="113">
        <f>EH24/EH$4</f>
        <v>2.8620501342077969E-3</v>
      </c>
      <c r="DV24" s="62">
        <f>Obsv_Dist!B27</f>
        <v>32</v>
      </c>
      <c r="DW24" s="57">
        <f t="shared" si="11"/>
        <v>33</v>
      </c>
      <c r="DX24" s="50">
        <f>SUMIFS(EP:EP,$EO:$EO,"&gt;="&amp;$DV24,$EO:$EO,"&lt;"&amp;$DV25)</f>
        <v>9907.59</v>
      </c>
      <c r="DY24" s="50">
        <f>SUMIFS(EQ:EQ,$EO:$EO,"&gt;="&amp;$DV24,$EO:$EO,"&lt;"&amp;$DV25)</f>
        <v>1011.8</v>
      </c>
      <c r="DZ24" s="50">
        <f>SUMIFS(ER:ER,$EO:$EO,"&gt;="&amp;$DV24,$EO:$EO,"&lt;"&amp;$DV25)</f>
        <v>6519.41</v>
      </c>
      <c r="EA24" s="50">
        <f>SUMIFS(ES:ES,$EO:$EO,"&gt;="&amp;$DV24,$EO:$EO,"&lt;"&amp;$DV25)</f>
        <v>0</v>
      </c>
      <c r="EB24" s="50">
        <f>SUMIFS(ET:ET,$EO:$EO,"&gt;="&amp;$DV24,$EO:$EO,"&lt;"&amp;$DV25)</f>
        <v>0</v>
      </c>
      <c r="EC24" s="50">
        <f>SUMIFS(EU:EU,$EO:$EO,"&gt;="&amp;$DV24,$EO:$EO,"&lt;"&amp;$DV25)</f>
        <v>3588.8</v>
      </c>
      <c r="ED24" s="50">
        <f>SUMIFS(EV:EV,$EO:$EO,"&gt;="&amp;$DV24,$EO:$EO,"&lt;"&amp;$DV25)</f>
        <v>2932.0299999999997</v>
      </c>
      <c r="EE24" s="50">
        <f>SUMIFS(EX:EX,$EO:$EO,"&gt;="&amp;$DV24,$EO:$EO,"&lt;"&amp;$DV25)</f>
        <v>7509.0599999999995</v>
      </c>
      <c r="EF24" s="50">
        <f>SUMIFS(EY:EY,$EO:$EO,"&gt;="&amp;$DV24,$EO:$EO,"&lt;"&amp;$DV25)</f>
        <v>2522.37</v>
      </c>
      <c r="EG24" s="109">
        <f>DY24+DZ24</f>
        <v>7531.21</v>
      </c>
      <c r="EH24" s="2">
        <f>EC24+ED24</f>
        <v>6520.83</v>
      </c>
      <c r="EJ24" s="64">
        <f t="shared" si="12"/>
        <v>16</v>
      </c>
      <c r="EK24" s="57">
        <f t="shared" si="13"/>
        <v>16.5</v>
      </c>
      <c r="EL24" s="2">
        <f t="shared" si="14"/>
        <v>22245.37</v>
      </c>
      <c r="EM24" s="2">
        <f t="shared" si="15"/>
        <v>14085.46</v>
      </c>
      <c r="EO24" s="33">
        <v>16</v>
      </c>
      <c r="EP24" s="33">
        <v>31142.19</v>
      </c>
      <c r="EQ24" s="33">
        <v>2184.02</v>
      </c>
      <c r="ER24" s="33">
        <v>20061.349999999999</v>
      </c>
      <c r="ES24" s="33">
        <v>34.409999999999997</v>
      </c>
      <c r="ET24" s="33">
        <v>885.38</v>
      </c>
      <c r="EU24" s="33">
        <v>6195.04</v>
      </c>
      <c r="EV24" s="33">
        <v>7890.42</v>
      </c>
      <c r="EW24" s="33">
        <v>16785.990000000002</v>
      </c>
      <c r="EX24" s="33">
        <v>9706.81</v>
      </c>
      <c r="EY24" s="33">
        <v>2172.5700000000002</v>
      </c>
    </row>
    <row r="25" spans="78:155" x14ac:dyDescent="0.45">
      <c r="CC25" s="10"/>
      <c r="CK25" s="38"/>
      <c r="CL25" s="38"/>
      <c r="CN25" s="10"/>
      <c r="CO25" s="65">
        <f t="shared" si="8"/>
        <v>34</v>
      </c>
      <c r="CP25" s="117">
        <f>VLOOKUP($CO25,  $DI$7:$DT$108, CP$5, FALSE)</f>
        <v>5.5898659897409136E-3</v>
      </c>
      <c r="CQ25" s="140">
        <f>VLOOKUP($CO25,  Obsv_Dist!$B$10:$M$111, CQ$5, FALSE)</f>
        <v>6.6112999999999996E-3</v>
      </c>
      <c r="CR25" s="117">
        <f>VLOOKUP($CO25,  $DI$7:$DT$108, CR$5, FALSE)</f>
        <v>1.2137759890468657E-3</v>
      </c>
      <c r="CS25" s="140">
        <f>VLOOKUP($CO25,  Obsv_Dist!$B$10:$M$111, CS$5, FALSE)</f>
        <v>6.3860000000000002E-4</v>
      </c>
      <c r="CT25" s="117">
        <f>VLOOKUP($CO25,  $DI$7:$DT$108, CT$5, FALSE)</f>
        <v>1.7587230379483051E-3</v>
      </c>
      <c r="CU25" s="140">
        <f>VLOOKUP($CO25,  Obsv_Dist!$B$10:$M$111, CU$5, FALSE)</f>
        <v>1.8705E-3</v>
      </c>
      <c r="CV25" s="117">
        <f>VLOOKUP($CO25,  $DI$7:$DT$108, CV$5, FALSE)</f>
        <v>0</v>
      </c>
      <c r="CW25" s="140">
        <f>VLOOKUP($CO25,  Obsv_Dist!$B$10:$M$111, CW$5, FALSE)</f>
        <v>0</v>
      </c>
      <c r="CX25" s="117">
        <f>VLOOKUP($CO25,  $DI$7:$DT$108, CX$5, FALSE)</f>
        <v>0</v>
      </c>
      <c r="CY25" s="140">
        <f>VLOOKUP($CO25,  Obsv_Dist!$B$10:$M$111, CY$5, FALSE)</f>
        <v>0</v>
      </c>
      <c r="CZ25" s="117">
        <f>VLOOKUP($CO25,  $DI$7:$DT$108, CZ$5, FALSE)</f>
        <v>4.4742239750110548E-3</v>
      </c>
      <c r="DA25" s="140">
        <f>VLOOKUP($CO25,  Obsv_Dist!$B$10:$M$111, DA$5, FALSE)</f>
        <v>3.4745000000000002E-3</v>
      </c>
      <c r="DB25" s="117">
        <f>VLOOKUP($CO25,  $DI$7:$DT$108, DB$5, FALSE)</f>
        <v>1.8331348086107263E-3</v>
      </c>
      <c r="DC25" s="140">
        <f>VLOOKUP($CO25,  Obsv_Dist!$B$10:$M$111, DC$5, FALSE)</f>
        <v>1.5447E-3</v>
      </c>
      <c r="DD25" s="117">
        <f>VLOOKUP($CO25,  $DI$7:$DT$108, DD$5, FALSE)</f>
        <v>1.3033733615258619E-2</v>
      </c>
      <c r="DE25" s="140">
        <f>VLOOKUP($CO25,  Obsv_Dist!$B$10:$M$111, DE$5, FALSE)</f>
        <v>1.00243E-2</v>
      </c>
      <c r="DF25" s="117">
        <f>VLOOKUP($CO25,  $DI$7:$DT$108, DF$5, FALSE)</f>
        <v>1.2526189015470784E-2</v>
      </c>
      <c r="DG25" s="140">
        <f>VLOOKUP($CO25,  Obsv_Dist!$B$10:$M$111, DG$5, FALSE)</f>
        <v>1.31608E-2</v>
      </c>
      <c r="DI25" s="64">
        <f t="shared" si="9"/>
        <v>34</v>
      </c>
      <c r="DJ25" s="113">
        <f t="shared" si="10"/>
        <v>5.5898659897409136E-3</v>
      </c>
      <c r="DK25" s="113">
        <f t="shared" si="10"/>
        <v>1.2137759890468657E-3</v>
      </c>
      <c r="DL25" s="113">
        <f t="shared" si="10"/>
        <v>1.7587230379483051E-3</v>
      </c>
      <c r="DM25" s="113">
        <f t="shared" si="10"/>
        <v>0</v>
      </c>
      <c r="DN25" s="113">
        <f t="shared" si="10"/>
        <v>0</v>
      </c>
      <c r="DO25" s="113">
        <f>EC25/EC$4</f>
        <v>4.4742239750110548E-3</v>
      </c>
      <c r="DP25" s="113">
        <f>ED25/ED$4</f>
        <v>1.8331348086107263E-3</v>
      </c>
      <c r="DQ25" s="113">
        <f>EE25/EE$4</f>
        <v>1.3033733615258619E-2</v>
      </c>
      <c r="DR25" s="113">
        <f>EF25/EF$4</f>
        <v>1.2526189015470784E-2</v>
      </c>
      <c r="DS25" s="116">
        <f>EG25/EG$4</f>
        <v>1.6531645095550019E-3</v>
      </c>
      <c r="DT25" s="113">
        <f>EH25/EH$4</f>
        <v>2.711412220543209E-3</v>
      </c>
      <c r="DV25" s="62">
        <f>Obsv_Dist!B28</f>
        <v>34</v>
      </c>
      <c r="DW25" s="57">
        <f t="shared" si="11"/>
        <v>35</v>
      </c>
      <c r="DX25" s="50">
        <f>SUMIFS(EP:EP,$EO:$EO,"&gt;="&amp;$DV25,$EO:$EO,"&lt;"&amp;$DV26)</f>
        <v>9046.8100000000013</v>
      </c>
      <c r="DY25" s="50">
        <f>SUMIFS(EQ:EQ,$EO:$EO,"&gt;="&amp;$DV25,$EO:$EO,"&lt;"&amp;$DV26)</f>
        <v>1047.6399999999999</v>
      </c>
      <c r="DZ25" s="50">
        <f>SUMIFS(ER:ER,$EO:$EO,"&gt;="&amp;$DV25,$EO:$EO,"&lt;"&amp;$DV26)</f>
        <v>6318.68</v>
      </c>
      <c r="EA25" s="50">
        <f>SUMIFS(ES:ES,$EO:$EO,"&gt;="&amp;$DV25,$EO:$EO,"&lt;"&amp;$DV26)</f>
        <v>0</v>
      </c>
      <c r="EB25" s="50">
        <f>SUMIFS(ET:ET,$EO:$EO,"&gt;="&amp;$DV25,$EO:$EO,"&lt;"&amp;$DV26)</f>
        <v>0</v>
      </c>
      <c r="EC25" s="50">
        <f>SUMIFS(EU:EU,$EO:$EO,"&gt;="&amp;$DV25,$EO:$EO,"&lt;"&amp;$DV26)</f>
        <v>3389.94</v>
      </c>
      <c r="ED25" s="50">
        <f>SUMIFS(EV:EV,$EO:$EO,"&gt;="&amp;$DV25,$EO:$EO,"&lt;"&amp;$DV26)</f>
        <v>2787.6800000000003</v>
      </c>
      <c r="EE25" s="50">
        <f>SUMIFS(EX:EX,$EO:$EO,"&gt;="&amp;$DV25,$EO:$EO,"&lt;"&amp;$DV26)</f>
        <v>7432.06</v>
      </c>
      <c r="EF25" s="50">
        <f>SUMIFS(EY:EY,$EO:$EO,"&gt;="&amp;$DV25,$EO:$EO,"&lt;"&amp;$DV26)</f>
        <v>2621.1999999999998</v>
      </c>
      <c r="EG25" s="109">
        <f>DY25+DZ25</f>
        <v>7366.32</v>
      </c>
      <c r="EH25" s="2">
        <f>EC25+ED25</f>
        <v>6177.6200000000008</v>
      </c>
      <c r="EJ25" s="64">
        <f t="shared" si="12"/>
        <v>17</v>
      </c>
      <c r="EK25" s="57">
        <f t="shared" si="13"/>
        <v>17.5</v>
      </c>
      <c r="EL25" s="2">
        <f t="shared" si="14"/>
        <v>18589.45</v>
      </c>
      <c r="EM25" s="2">
        <f t="shared" si="15"/>
        <v>11909.96</v>
      </c>
      <c r="EO25" s="33">
        <v>17</v>
      </c>
      <c r="EP25" s="33">
        <v>27003.79</v>
      </c>
      <c r="EQ25" s="33">
        <v>1869.38</v>
      </c>
      <c r="ER25" s="33">
        <v>16720.07</v>
      </c>
      <c r="ES25" s="33">
        <v>62.43</v>
      </c>
      <c r="ET25" s="33">
        <v>832.34</v>
      </c>
      <c r="EU25" s="33">
        <v>5437.58</v>
      </c>
      <c r="EV25" s="33">
        <v>6472.38</v>
      </c>
      <c r="EW25" s="33">
        <v>13975.05</v>
      </c>
      <c r="EX25" s="33">
        <v>8460</v>
      </c>
      <c r="EY25" s="33">
        <v>1953.31</v>
      </c>
    </row>
    <row r="26" spans="78:155" x14ac:dyDescent="0.45">
      <c r="CC26" s="10"/>
      <c r="CK26" s="38"/>
      <c r="CL26" s="38"/>
      <c r="CN26" s="10"/>
      <c r="CO26" s="65">
        <f t="shared" si="8"/>
        <v>36</v>
      </c>
      <c r="CP26" s="117">
        <f>VLOOKUP($CO26,  $DI$7:$DT$108, CP$5, FALSE)</f>
        <v>4.6842973313337742E-3</v>
      </c>
      <c r="CQ26" s="140">
        <f>VLOOKUP($CO26,  Obsv_Dist!$B$10:$M$111, CQ$5, FALSE)</f>
        <v>5.6099000000000001E-3</v>
      </c>
      <c r="CR26" s="117">
        <f>VLOOKUP($CO26,  $DI$7:$DT$108, CR$5, FALSE)</f>
        <v>1.0326549929339868E-3</v>
      </c>
      <c r="CS26" s="140">
        <f>VLOOKUP($CO26,  Obsv_Dist!$B$10:$M$111, CS$5, FALSE)</f>
        <v>5.9610000000000002E-4</v>
      </c>
      <c r="CT26" s="117">
        <f>VLOOKUP($CO26,  $DI$7:$DT$108, CT$5, FALSE)</f>
        <v>1.5279259184444317E-3</v>
      </c>
      <c r="CU26" s="140">
        <f>VLOOKUP($CO26,  Obsv_Dist!$B$10:$M$111, CU$5, FALSE)</f>
        <v>1.6050999999999999E-3</v>
      </c>
      <c r="CV26" s="117">
        <f>VLOOKUP($CO26,  $DI$7:$DT$108, CV$5, FALSE)</f>
        <v>0</v>
      </c>
      <c r="CW26" s="140">
        <f>VLOOKUP($CO26,  Obsv_Dist!$B$10:$M$111, CW$5, FALSE)</f>
        <v>0</v>
      </c>
      <c r="CX26" s="117">
        <f>VLOOKUP($CO26,  $DI$7:$DT$108, CX$5, FALSE)</f>
        <v>0</v>
      </c>
      <c r="CY26" s="140">
        <f>VLOOKUP($CO26,  Obsv_Dist!$B$10:$M$111, CY$5, FALSE)</f>
        <v>0</v>
      </c>
      <c r="CZ26" s="117">
        <f>VLOOKUP($CO26,  $DI$7:$DT$108, CZ$5, FALSE)</f>
        <v>4.1573667593432541E-3</v>
      </c>
      <c r="DA26" s="140">
        <f>VLOOKUP($CO26,  Obsv_Dist!$B$10:$M$111, DA$5, FALSE)</f>
        <v>3.1508E-3</v>
      </c>
      <c r="DB26" s="117">
        <f>VLOOKUP($CO26,  $DI$7:$DT$108, DB$5, FALSE)</f>
        <v>1.7335436551196171E-3</v>
      </c>
      <c r="DC26" s="140">
        <f>VLOOKUP($CO26,  Obsv_Dist!$B$10:$M$111, DC$5, FALSE)</f>
        <v>1.3594E-3</v>
      </c>
      <c r="DD26" s="117">
        <f>VLOOKUP($CO26,  $DI$7:$DT$108, DD$5, FALSE)</f>
        <v>1.245090314434005E-2</v>
      </c>
      <c r="DE26" s="140">
        <f>VLOOKUP($CO26,  Obsv_Dist!$B$10:$M$111, DE$5, FALSE)</f>
        <v>9.1416999999999991E-3</v>
      </c>
      <c r="DF26" s="117">
        <f>VLOOKUP($CO26,  $DI$7:$DT$108, DF$5, FALSE)</f>
        <v>1.1993735185124471E-2</v>
      </c>
      <c r="DG26" s="140">
        <f>VLOOKUP($CO26,  Obsv_Dist!$B$10:$M$111, DG$5, FALSE)</f>
        <v>1.30539E-2</v>
      </c>
      <c r="DI26" s="64">
        <f t="shared" si="9"/>
        <v>36</v>
      </c>
      <c r="DJ26" s="113">
        <f t="shared" si="10"/>
        <v>4.6842973313337742E-3</v>
      </c>
      <c r="DK26" s="113">
        <f t="shared" si="10"/>
        <v>1.0326549929339868E-3</v>
      </c>
      <c r="DL26" s="113">
        <f t="shared" si="10"/>
        <v>1.5279259184444317E-3</v>
      </c>
      <c r="DM26" s="113">
        <f t="shared" si="10"/>
        <v>0</v>
      </c>
      <c r="DN26" s="113">
        <f t="shared" si="10"/>
        <v>0</v>
      </c>
      <c r="DO26" s="113">
        <f>EC26/EC$4</f>
        <v>4.1573667593432541E-3</v>
      </c>
      <c r="DP26" s="113">
        <f>ED26/ED$4</f>
        <v>1.7335436551196171E-3</v>
      </c>
      <c r="DQ26" s="113">
        <f>EE26/EE$4</f>
        <v>1.245090314434005E-2</v>
      </c>
      <c r="DR26" s="113">
        <f>EF26/EF$4</f>
        <v>1.1993735185124471E-2</v>
      </c>
      <c r="DS26" s="116">
        <f>EG26/EG$4</f>
        <v>1.4319898634492473E-3</v>
      </c>
      <c r="DT26" s="113">
        <f>EH26/EH$4</f>
        <v>2.5395706193137584E-3</v>
      </c>
      <c r="DV26" s="62">
        <f>Obsv_Dist!B29</f>
        <v>36</v>
      </c>
      <c r="DW26" s="57">
        <f t="shared" si="11"/>
        <v>37</v>
      </c>
      <c r="DX26" s="50">
        <f>SUMIFS(EP:EP,$EO:$EO,"&gt;="&amp;$DV26,$EO:$EO,"&lt;"&amp;$DV27)</f>
        <v>7581.21</v>
      </c>
      <c r="DY26" s="50">
        <f>SUMIFS(EQ:EQ,$EO:$EO,"&gt;="&amp;$DV26,$EO:$EO,"&lt;"&amp;$DV27)</f>
        <v>891.31</v>
      </c>
      <c r="DZ26" s="50">
        <f>SUMIFS(ER:ER,$EO:$EO,"&gt;="&amp;$DV26,$EO:$EO,"&lt;"&amp;$DV27)</f>
        <v>5489.48</v>
      </c>
      <c r="EA26" s="50">
        <f>SUMIFS(ES:ES,$EO:$EO,"&gt;="&amp;$DV26,$EO:$EO,"&lt;"&amp;$DV27)</f>
        <v>0</v>
      </c>
      <c r="EB26" s="50">
        <f>SUMIFS(ET:ET,$EO:$EO,"&gt;="&amp;$DV26,$EO:$EO,"&lt;"&amp;$DV27)</f>
        <v>0</v>
      </c>
      <c r="EC26" s="50">
        <f>SUMIFS(EU:EU,$EO:$EO,"&gt;="&amp;$DV26,$EO:$EO,"&lt;"&amp;$DV27)</f>
        <v>3149.87</v>
      </c>
      <c r="ED26" s="50">
        <f>SUMIFS(EV:EV,$EO:$EO,"&gt;="&amp;$DV26,$EO:$EO,"&lt;"&amp;$DV27)</f>
        <v>2636.23</v>
      </c>
      <c r="EE26" s="50">
        <f>SUMIFS(EX:EX,$EO:$EO,"&gt;="&amp;$DV26,$EO:$EO,"&lt;"&amp;$DV27)</f>
        <v>7099.7199999999993</v>
      </c>
      <c r="EF26" s="50">
        <f>SUMIFS(EY:EY,$EO:$EO,"&gt;="&amp;$DV26,$EO:$EO,"&lt;"&amp;$DV27)</f>
        <v>2509.7799999999997</v>
      </c>
      <c r="EG26" s="109">
        <f>DY26+DZ26</f>
        <v>6380.7899999999991</v>
      </c>
      <c r="EH26" s="2">
        <f>EC26+ED26</f>
        <v>5786.1</v>
      </c>
      <c r="EJ26" s="64">
        <f t="shared" si="12"/>
        <v>18</v>
      </c>
      <c r="EK26" s="57">
        <f t="shared" si="13"/>
        <v>18.5</v>
      </c>
      <c r="EL26" s="2">
        <f t="shared" si="14"/>
        <v>15689.83</v>
      </c>
      <c r="EM26" s="2">
        <f t="shared" si="15"/>
        <v>10361.969999999999</v>
      </c>
      <c r="EO26" s="33">
        <v>18</v>
      </c>
      <c r="EP26" s="33">
        <v>23318.59</v>
      </c>
      <c r="EQ26" s="33">
        <v>1646.33</v>
      </c>
      <c r="ER26" s="33">
        <v>14043.5</v>
      </c>
      <c r="ES26" s="33">
        <v>21.95</v>
      </c>
      <c r="ET26" s="33">
        <v>523.12</v>
      </c>
      <c r="EU26" s="33">
        <v>4868.3999999999996</v>
      </c>
      <c r="EV26" s="33">
        <v>5493.57</v>
      </c>
      <c r="EW26" s="33">
        <v>11861.23</v>
      </c>
      <c r="EX26" s="33">
        <v>7462.71</v>
      </c>
      <c r="EY26" s="33">
        <v>1803.23</v>
      </c>
    </row>
    <row r="27" spans="78:155" x14ac:dyDescent="0.45">
      <c r="CC27" s="10"/>
      <c r="CN27" s="10"/>
      <c r="CO27" s="65">
        <f t="shared" si="8"/>
        <v>38</v>
      </c>
      <c r="CP27" s="117">
        <f>VLOOKUP($CO27,  $DI$7:$DT$108, CP$5, FALSE)</f>
        <v>3.8918876822748101E-3</v>
      </c>
      <c r="CQ27" s="140">
        <f>VLOOKUP($CO27,  Obsv_Dist!$B$10:$M$111, CQ$5, FALSE)</f>
        <v>4.6538999999999999E-3</v>
      </c>
      <c r="CR27" s="117">
        <f>VLOOKUP($CO27,  $DI$7:$DT$108, CR$5, FALSE)</f>
        <v>8.8212054001422509E-4</v>
      </c>
      <c r="CS27" s="140">
        <f>VLOOKUP($CO27,  Obsv_Dist!$B$10:$M$111, CS$5, FALSE)</f>
        <v>5.5349999999999996E-4</v>
      </c>
      <c r="CT27" s="117">
        <f>VLOOKUP($CO27,  $DI$7:$DT$108, CT$5, FALSE)</f>
        <v>1.2481693038600816E-3</v>
      </c>
      <c r="CU27" s="140">
        <f>VLOOKUP($CO27,  Obsv_Dist!$B$10:$M$111, CU$5, FALSE)</f>
        <v>1.4164E-3</v>
      </c>
      <c r="CV27" s="117">
        <f>VLOOKUP($CO27,  $DI$7:$DT$108, CV$5, FALSE)</f>
        <v>0</v>
      </c>
      <c r="CW27" s="140">
        <f>VLOOKUP($CO27,  Obsv_Dist!$B$10:$M$111, CW$5, FALSE)</f>
        <v>0</v>
      </c>
      <c r="CX27" s="117">
        <f>VLOOKUP($CO27,  $DI$7:$DT$108, CX$5, FALSE)</f>
        <v>0</v>
      </c>
      <c r="CY27" s="140">
        <f>VLOOKUP($CO27,  Obsv_Dist!$B$10:$M$111, CY$5, FALSE)</f>
        <v>0</v>
      </c>
      <c r="CZ27" s="117">
        <f>VLOOKUP($CO27,  $DI$7:$DT$108, CZ$5, FALSE)</f>
        <v>3.9672418711150436E-3</v>
      </c>
      <c r="DA27" s="140">
        <f>VLOOKUP($CO27,  Obsv_Dist!$B$10:$M$111, DA$5, FALSE)</f>
        <v>2.8273E-3</v>
      </c>
      <c r="DB27" s="117">
        <f>VLOOKUP($CO27,  $DI$7:$DT$108, DB$5, FALSE)</f>
        <v>1.6692121757796688E-3</v>
      </c>
      <c r="DC27" s="140">
        <f>VLOOKUP($CO27,  Obsv_Dist!$B$10:$M$111, DC$5, FALSE)</f>
        <v>1.2879E-3</v>
      </c>
      <c r="DD27" s="117">
        <f>VLOOKUP($CO27,  $DI$7:$DT$108, DD$5, FALSE)</f>
        <v>1.20074406024216E-2</v>
      </c>
      <c r="DE27" s="140">
        <f>VLOOKUP($CO27,  Obsv_Dist!$B$10:$M$111, DE$5, FALSE)</f>
        <v>8.43E-3</v>
      </c>
      <c r="DF27" s="117">
        <f>VLOOKUP($CO27,  $DI$7:$DT$108, DF$5, FALSE)</f>
        <v>1.1926449689421042E-2</v>
      </c>
      <c r="DG27" s="140">
        <f>VLOOKUP($CO27,  Obsv_Dist!$B$10:$M$111, DG$5, FALSE)</f>
        <v>1.29947E-2</v>
      </c>
      <c r="DI27" s="64">
        <f t="shared" si="9"/>
        <v>38</v>
      </c>
      <c r="DJ27" s="113">
        <f t="shared" si="10"/>
        <v>3.8918876822748101E-3</v>
      </c>
      <c r="DK27" s="113">
        <f t="shared" si="10"/>
        <v>8.8212054001422509E-4</v>
      </c>
      <c r="DL27" s="113">
        <f t="shared" si="10"/>
        <v>1.2481693038600816E-3</v>
      </c>
      <c r="DM27" s="113">
        <f t="shared" si="10"/>
        <v>0</v>
      </c>
      <c r="DN27" s="113">
        <f t="shared" si="10"/>
        <v>0</v>
      </c>
      <c r="DO27" s="113">
        <f>EC27/EC$4</f>
        <v>3.9672418711150436E-3</v>
      </c>
      <c r="DP27" s="113">
        <f>ED27/ED$4</f>
        <v>1.6692121757796688E-3</v>
      </c>
      <c r="DQ27" s="113">
        <f>EE27/EE$4</f>
        <v>1.20074406024216E-2</v>
      </c>
      <c r="DR27" s="113">
        <f>EF27/EF$4</f>
        <v>1.1926449689421042E-2</v>
      </c>
      <c r="DS27" s="116">
        <f>EG27/EG$4</f>
        <v>1.1772641234216335E-3</v>
      </c>
      <c r="DT27" s="113">
        <f>EH27/EH$4</f>
        <v>2.4334073415619717E-3</v>
      </c>
      <c r="DV27" s="62">
        <f>Obsv_Dist!B30</f>
        <v>38</v>
      </c>
      <c r="DW27" s="57">
        <f t="shared" si="11"/>
        <v>39</v>
      </c>
      <c r="DX27" s="50">
        <f>SUMIFS(EP:EP,$EO:$EO,"&gt;="&amp;$DV27,$EO:$EO,"&lt;"&amp;$DV28)</f>
        <v>6298.75</v>
      </c>
      <c r="DY27" s="50">
        <f>SUMIFS(EQ:EQ,$EO:$EO,"&gt;="&amp;$DV27,$EO:$EO,"&lt;"&amp;$DV28)</f>
        <v>761.38</v>
      </c>
      <c r="DZ27" s="50">
        <f>SUMIFS(ER:ER,$EO:$EO,"&gt;="&amp;$DV27,$EO:$EO,"&lt;"&amp;$DV28)</f>
        <v>4484.38</v>
      </c>
      <c r="EA27" s="50">
        <f>SUMIFS(ES:ES,$EO:$EO,"&gt;="&amp;$DV27,$EO:$EO,"&lt;"&amp;$DV28)</f>
        <v>0</v>
      </c>
      <c r="EB27" s="50">
        <f>SUMIFS(ET:ET,$EO:$EO,"&gt;="&amp;$DV27,$EO:$EO,"&lt;"&amp;$DV28)</f>
        <v>0</v>
      </c>
      <c r="EC27" s="50">
        <f>SUMIFS(EU:EU,$EO:$EO,"&gt;="&amp;$DV27,$EO:$EO,"&lt;"&amp;$DV28)</f>
        <v>3005.82</v>
      </c>
      <c r="ED27" s="50">
        <f>SUMIFS(EV:EV,$EO:$EO,"&gt;="&amp;$DV27,$EO:$EO,"&lt;"&amp;$DV28)</f>
        <v>2538.4</v>
      </c>
      <c r="EE27" s="50">
        <f>SUMIFS(EX:EX,$EO:$EO,"&gt;="&amp;$DV27,$EO:$EO,"&lt;"&amp;$DV28)</f>
        <v>6846.85</v>
      </c>
      <c r="EF27" s="50">
        <f>SUMIFS(EY:EY,$EO:$EO,"&gt;="&amp;$DV27,$EO:$EO,"&lt;"&amp;$DV28)</f>
        <v>2495.6999999999998</v>
      </c>
      <c r="EG27" s="109">
        <f>DY27+DZ27</f>
        <v>5245.76</v>
      </c>
      <c r="EH27" s="2">
        <f>EC27+ED27</f>
        <v>5544.22</v>
      </c>
      <c r="EJ27" s="64">
        <f t="shared" si="12"/>
        <v>19</v>
      </c>
      <c r="EK27" s="57">
        <f t="shared" si="13"/>
        <v>19.5</v>
      </c>
      <c r="EL27" s="2">
        <f t="shared" si="14"/>
        <v>13170.669999999998</v>
      </c>
      <c r="EM27" s="2">
        <f t="shared" si="15"/>
        <v>8933.5</v>
      </c>
      <c r="EO27" s="33">
        <v>19</v>
      </c>
      <c r="EP27" s="33">
        <v>19323.64</v>
      </c>
      <c r="EQ27" s="33">
        <v>1446.62</v>
      </c>
      <c r="ER27" s="33">
        <v>11724.05</v>
      </c>
      <c r="ES27" s="33">
        <v>4.08</v>
      </c>
      <c r="ET27" s="33">
        <v>445.26</v>
      </c>
      <c r="EU27" s="33">
        <v>4301.09</v>
      </c>
      <c r="EV27" s="33">
        <v>4632.41</v>
      </c>
      <c r="EW27" s="33">
        <v>9970.64</v>
      </c>
      <c r="EX27" s="33">
        <v>6641.66</v>
      </c>
      <c r="EY27" s="33">
        <v>1701.94</v>
      </c>
    </row>
    <row r="28" spans="78:155" x14ac:dyDescent="0.45">
      <c r="CC28" s="10"/>
      <c r="CN28" s="10"/>
      <c r="CO28" s="65">
        <f t="shared" si="8"/>
        <v>40</v>
      </c>
      <c r="CP28" s="117">
        <f>VLOOKUP($CO28,  $DI$7:$DT$108, CP$5, FALSE)</f>
        <v>3.1572129782496627E-3</v>
      </c>
      <c r="CQ28" s="140">
        <f>VLOOKUP($CO28,  Obsv_Dist!$B$10:$M$111, CQ$5, FALSE)</f>
        <v>3.7621E-3</v>
      </c>
      <c r="CR28" s="117">
        <f>VLOOKUP($CO28,  $DI$7:$DT$108, CR$5, FALSE)</f>
        <v>6.5495752774625225E-4</v>
      </c>
      <c r="CS28" s="140">
        <f>VLOOKUP($CO28,  Obsv_Dist!$B$10:$M$111, CS$5, FALSE)</f>
        <v>5.109E-4</v>
      </c>
      <c r="CT28" s="117">
        <f>VLOOKUP($CO28,  $DI$7:$DT$108, CT$5, FALSE)</f>
        <v>1.0713946312019714E-3</v>
      </c>
      <c r="CU28" s="140">
        <f>VLOOKUP($CO28,  Obsv_Dist!$B$10:$M$111, CU$5, FALSE)</f>
        <v>1.2834999999999999E-3</v>
      </c>
      <c r="CV28" s="117">
        <f>VLOOKUP($CO28,  $DI$7:$DT$108, CV$5, FALSE)</f>
        <v>0</v>
      </c>
      <c r="CW28" s="140">
        <f>VLOOKUP($CO28,  Obsv_Dist!$B$10:$M$111, CW$5, FALSE)</f>
        <v>0</v>
      </c>
      <c r="CX28" s="117">
        <f>VLOOKUP($CO28,  $DI$7:$DT$108, CX$5, FALSE)</f>
        <v>0</v>
      </c>
      <c r="CY28" s="140">
        <f>VLOOKUP($CO28,  Obsv_Dist!$B$10:$M$111, CY$5, FALSE)</f>
        <v>0</v>
      </c>
      <c r="CZ28" s="117">
        <f>VLOOKUP($CO28,  $DI$7:$DT$108, CZ$5, FALSE)</f>
        <v>3.7654098828619502E-3</v>
      </c>
      <c r="DA28" s="140">
        <f>VLOOKUP($CO28,  Obsv_Dist!$B$10:$M$111, DA$5, FALSE)</f>
        <v>2.5035999999999999E-3</v>
      </c>
      <c r="DB28" s="117">
        <f>VLOOKUP($CO28,  $DI$7:$DT$108, DB$5, FALSE)</f>
        <v>1.6240229775762421E-3</v>
      </c>
      <c r="DC28" s="140">
        <f>VLOOKUP($CO28,  Obsv_Dist!$B$10:$M$111, DC$5, FALSE)</f>
        <v>1.2163E-3</v>
      </c>
      <c r="DD28" s="117">
        <f>VLOOKUP($CO28,  $DI$7:$DT$108, DD$5, FALSE)</f>
        <v>1.1186069478393734E-2</v>
      </c>
      <c r="DE28" s="140">
        <f>VLOOKUP($CO28,  Obsv_Dist!$B$10:$M$111, DE$5, FALSE)</f>
        <v>7.8076999999999999E-3</v>
      </c>
      <c r="DF28" s="117">
        <f>VLOOKUP($CO28,  $DI$7:$DT$108, DF$5, FALSE)</f>
        <v>1.1658024526518939E-2</v>
      </c>
      <c r="DG28" s="140">
        <f>VLOOKUP($CO28,  Obsv_Dist!$B$10:$M$111, DG$5, FALSE)</f>
        <v>1.28723E-2</v>
      </c>
      <c r="DI28" s="64">
        <f t="shared" si="9"/>
        <v>40</v>
      </c>
      <c r="DJ28" s="113">
        <f t="shared" si="10"/>
        <v>3.1572129782496627E-3</v>
      </c>
      <c r="DK28" s="113">
        <f t="shared" si="10"/>
        <v>6.5495752774625225E-4</v>
      </c>
      <c r="DL28" s="113">
        <f t="shared" si="10"/>
        <v>1.0713946312019714E-3</v>
      </c>
      <c r="DM28" s="113">
        <f t="shared" si="10"/>
        <v>0</v>
      </c>
      <c r="DN28" s="113">
        <f t="shared" si="10"/>
        <v>0</v>
      </c>
      <c r="DO28" s="113">
        <f>EC28/EC$4</f>
        <v>3.7654098828619502E-3</v>
      </c>
      <c r="DP28" s="113">
        <f>ED28/ED$4</f>
        <v>1.6240229775762421E-3</v>
      </c>
      <c r="DQ28" s="113">
        <f>EE28/EE$4</f>
        <v>1.1186069478393734E-2</v>
      </c>
      <c r="DR28" s="113">
        <f>EF28/EF$4</f>
        <v>1.1658024526518939E-2</v>
      </c>
      <c r="DS28" s="116">
        <f>EG28/EG$4</f>
        <v>9.9072901809741103E-4</v>
      </c>
      <c r="DT28" s="113">
        <f>EH28/EH$4</f>
        <v>2.336127579362096E-3</v>
      </c>
      <c r="DV28" s="62">
        <f>Obsv_Dist!B31</f>
        <v>40</v>
      </c>
      <c r="DW28" s="57">
        <f t="shared" si="11"/>
        <v>41</v>
      </c>
      <c r="DX28" s="50">
        <f>SUMIFS(EP:EP,$EO:$EO,"&gt;="&amp;$DV28,$EO:$EO,"&lt;"&amp;$DV29)</f>
        <v>5109.7299999999996</v>
      </c>
      <c r="DY28" s="50">
        <f>SUMIFS(EQ:EQ,$EO:$EO,"&gt;="&amp;$DV28,$EO:$EO,"&lt;"&amp;$DV29)</f>
        <v>565.30999999999995</v>
      </c>
      <c r="DZ28" s="50">
        <f>SUMIFS(ER:ER,$EO:$EO,"&gt;="&amp;$DV28,$EO:$EO,"&lt;"&amp;$DV29)</f>
        <v>3849.27</v>
      </c>
      <c r="EA28" s="50">
        <f>SUMIFS(ES:ES,$EO:$EO,"&gt;="&amp;$DV28,$EO:$EO,"&lt;"&amp;$DV29)</f>
        <v>0</v>
      </c>
      <c r="EB28" s="50">
        <f>SUMIFS(ET:ET,$EO:$EO,"&gt;="&amp;$DV28,$EO:$EO,"&lt;"&amp;$DV29)</f>
        <v>0</v>
      </c>
      <c r="EC28" s="50">
        <f>SUMIFS(EU:EU,$EO:$EO,"&gt;="&amp;$DV28,$EO:$EO,"&lt;"&amp;$DV29)</f>
        <v>2852.9</v>
      </c>
      <c r="ED28" s="50">
        <f>SUMIFS(EV:EV,$EO:$EO,"&gt;="&amp;$DV28,$EO:$EO,"&lt;"&amp;$DV29)</f>
        <v>2469.6800000000003</v>
      </c>
      <c r="EE28" s="50">
        <f>SUMIFS(EX:EX,$EO:$EO,"&gt;="&amp;$DV28,$EO:$EO,"&lt;"&amp;$DV29)</f>
        <v>6378.49</v>
      </c>
      <c r="EF28" s="50">
        <f>SUMIFS(EY:EY,$EO:$EO,"&gt;="&amp;$DV28,$EO:$EO,"&lt;"&amp;$DV29)</f>
        <v>2439.5299999999997</v>
      </c>
      <c r="EG28" s="109">
        <f>DY28+DZ28</f>
        <v>4414.58</v>
      </c>
      <c r="EH28" s="2">
        <f>EC28+ED28</f>
        <v>5322.58</v>
      </c>
      <c r="EJ28" s="64">
        <f t="shared" si="12"/>
        <v>20</v>
      </c>
      <c r="EK28" s="57">
        <f t="shared" si="13"/>
        <v>20.5</v>
      </c>
      <c r="EL28" s="2">
        <f t="shared" si="14"/>
        <v>11177.49</v>
      </c>
      <c r="EM28" s="2">
        <f t="shared" si="15"/>
        <v>7957.05</v>
      </c>
      <c r="EO28" s="33">
        <v>20</v>
      </c>
      <c r="EP28" s="33">
        <v>16436.38</v>
      </c>
      <c r="EQ28" s="33">
        <v>1321.47</v>
      </c>
      <c r="ER28" s="33">
        <v>9856.02</v>
      </c>
      <c r="ES28" s="33">
        <v>0.54</v>
      </c>
      <c r="ET28" s="33">
        <v>292.95</v>
      </c>
      <c r="EU28" s="33">
        <v>3902.21</v>
      </c>
      <c r="EV28" s="33">
        <v>4054.84</v>
      </c>
      <c r="EW28" s="33">
        <v>8492.4699999999993</v>
      </c>
      <c r="EX28" s="33">
        <v>5959.35</v>
      </c>
      <c r="EY28" s="33">
        <v>1562.75</v>
      </c>
    </row>
    <row r="29" spans="78:155" x14ac:dyDescent="0.45">
      <c r="BZ29" s="38"/>
      <c r="CA29" s="38"/>
      <c r="CO29" s="65">
        <f t="shared" si="8"/>
        <v>42</v>
      </c>
      <c r="CP29" s="117">
        <f>VLOOKUP($CO29,  $DI$7:$DT$108, CP$5, FALSE)</f>
        <v>2.55141621552539E-3</v>
      </c>
      <c r="CQ29" s="140">
        <f>VLOOKUP($CO29,  Obsv_Dist!$B$10:$M$111, CQ$5, FALSE)</f>
        <v>3.2615999999999999E-3</v>
      </c>
      <c r="CR29" s="117">
        <f>VLOOKUP($CO29,  $DI$7:$DT$108, CR$5, FALSE)</f>
        <v>5.3650418774381673E-4</v>
      </c>
      <c r="CS29" s="140">
        <f>VLOOKUP($CO29,  Obsv_Dist!$B$10:$M$111, CS$5, FALSE)</f>
        <v>4.683E-4</v>
      </c>
      <c r="CT29" s="117">
        <f>VLOOKUP($CO29,  $DI$7:$DT$108, CT$5, FALSE)</f>
        <v>9.8532723456305716E-4</v>
      </c>
      <c r="CU29" s="140">
        <f>VLOOKUP($CO29,  Obsv_Dist!$B$10:$M$111, CU$5, FALSE)</f>
        <v>1.1414999999999999E-3</v>
      </c>
      <c r="CV29" s="117">
        <f>VLOOKUP($CO29,  $DI$7:$DT$108, CV$5, FALSE)</f>
        <v>0</v>
      </c>
      <c r="CW29" s="140">
        <f>VLOOKUP($CO29,  Obsv_Dist!$B$10:$M$111, CW$5, FALSE)</f>
        <v>0</v>
      </c>
      <c r="CX29" s="117">
        <f>VLOOKUP($CO29,  $DI$7:$DT$108, CX$5, FALSE)</f>
        <v>0</v>
      </c>
      <c r="CY29" s="140">
        <f>VLOOKUP($CO29,  Obsv_Dist!$B$10:$M$111, CY$5, FALSE)</f>
        <v>0</v>
      </c>
      <c r="CZ29" s="117">
        <f>VLOOKUP($CO29,  $DI$7:$DT$108, CZ$5, FALSE)</f>
        <v>3.4928733457550887E-3</v>
      </c>
      <c r="DA29" s="140">
        <f>VLOOKUP($CO29,  Obsv_Dist!$B$10:$M$111, DA$5, FALSE)</f>
        <v>2.1803E-3</v>
      </c>
      <c r="DB29" s="117">
        <f>VLOOKUP($CO29,  $DI$7:$DT$108, DB$5, FALSE)</f>
        <v>1.5383265819145626E-3</v>
      </c>
      <c r="DC29" s="140">
        <f>VLOOKUP($CO29,  Obsv_Dist!$B$10:$M$111, DC$5, FALSE)</f>
        <v>1.1448000000000001E-3</v>
      </c>
      <c r="DD29" s="117">
        <f>VLOOKUP($CO29,  $DI$7:$DT$108, DD$5, FALSE)</f>
        <v>1.0146939253523486E-2</v>
      </c>
      <c r="DE29" s="140">
        <f>VLOOKUP($CO29,  Obsv_Dist!$B$10:$M$111, DE$5, FALSE)</f>
        <v>7.1936999999999999E-3</v>
      </c>
      <c r="DF29" s="117">
        <f>VLOOKUP($CO29,  $DI$7:$DT$108, DF$5, FALSE)</f>
        <v>1.0781067046651304E-2</v>
      </c>
      <c r="DG29" s="140">
        <f>VLOOKUP($CO29,  Obsv_Dist!$B$10:$M$111, DG$5, FALSE)</f>
        <v>1.2617700000000001E-2</v>
      </c>
      <c r="DI29" s="64">
        <f t="shared" si="9"/>
        <v>42</v>
      </c>
      <c r="DJ29" s="113">
        <f t="shared" si="10"/>
        <v>2.55141621552539E-3</v>
      </c>
      <c r="DK29" s="113">
        <f t="shared" si="10"/>
        <v>5.3650418774381673E-4</v>
      </c>
      <c r="DL29" s="113">
        <f t="shared" si="10"/>
        <v>9.8532723456305716E-4</v>
      </c>
      <c r="DM29" s="113">
        <f t="shared" si="10"/>
        <v>0</v>
      </c>
      <c r="DN29" s="113">
        <f t="shared" si="10"/>
        <v>0</v>
      </c>
      <c r="DO29" s="113">
        <f>EC29/EC$4</f>
        <v>3.4928733457550887E-3</v>
      </c>
      <c r="DP29" s="113">
        <f>ED29/ED$4</f>
        <v>1.5383265819145626E-3</v>
      </c>
      <c r="DQ29" s="113">
        <f>EE29/EE$4</f>
        <v>1.0146939253523486E-2</v>
      </c>
      <c r="DR29" s="113">
        <f>EF29/EF$4</f>
        <v>1.0781067046651304E-2</v>
      </c>
      <c r="DS29" s="116">
        <f>EG29/EG$4</f>
        <v>8.9838832843126826E-4</v>
      </c>
      <c r="DT29" s="113">
        <f>EH29/EH$4</f>
        <v>2.1882986824728148E-3</v>
      </c>
      <c r="DV29" s="62">
        <f>Obsv_Dist!B32</f>
        <v>42</v>
      </c>
      <c r="DW29" s="57">
        <f t="shared" si="11"/>
        <v>43</v>
      </c>
      <c r="DX29" s="50">
        <f>SUMIFS(EP:EP,$EO:$EO,"&gt;="&amp;$DV29,$EO:$EO,"&lt;"&amp;$DV30)</f>
        <v>4129.29</v>
      </c>
      <c r="DY29" s="50">
        <f>SUMIFS(EQ:EQ,$EO:$EO,"&gt;="&amp;$DV29,$EO:$EO,"&lt;"&amp;$DV30)</f>
        <v>463.07</v>
      </c>
      <c r="DZ29" s="50">
        <f>SUMIFS(ER:ER,$EO:$EO,"&gt;="&amp;$DV29,$EO:$EO,"&lt;"&amp;$DV30)</f>
        <v>3540.05</v>
      </c>
      <c r="EA29" s="50">
        <f>SUMIFS(ES:ES,$EO:$EO,"&gt;="&amp;$DV29,$EO:$EO,"&lt;"&amp;$DV30)</f>
        <v>0</v>
      </c>
      <c r="EB29" s="50">
        <f>SUMIFS(ET:ET,$EO:$EO,"&gt;="&amp;$DV29,$EO:$EO,"&lt;"&amp;$DV30)</f>
        <v>0</v>
      </c>
      <c r="EC29" s="50">
        <f>SUMIFS(EU:EU,$EO:$EO,"&gt;="&amp;$DV29,$EO:$EO,"&lt;"&amp;$DV30)</f>
        <v>2646.41</v>
      </c>
      <c r="ED29" s="50">
        <f>SUMIFS(EV:EV,$EO:$EO,"&gt;="&amp;$DV29,$EO:$EO,"&lt;"&amp;$DV30)</f>
        <v>2339.3599999999997</v>
      </c>
      <c r="EE29" s="50">
        <f>SUMIFS(EX:EX,$EO:$EO,"&gt;="&amp;$DV29,$EO:$EO,"&lt;"&amp;$DV30)</f>
        <v>5785.96</v>
      </c>
      <c r="EF29" s="50">
        <f>SUMIFS(EY:EY,$EO:$EO,"&gt;="&amp;$DV29,$EO:$EO,"&lt;"&amp;$DV30)</f>
        <v>2256.02</v>
      </c>
      <c r="EG29" s="109">
        <f>DY29+DZ29</f>
        <v>4003.1200000000003</v>
      </c>
      <c r="EH29" s="2">
        <f>EC29+ED29</f>
        <v>4985.7699999999995</v>
      </c>
      <c r="EJ29" s="64">
        <f t="shared" si="12"/>
        <v>21</v>
      </c>
      <c r="EK29" s="57">
        <f t="shared" si="13"/>
        <v>21.5</v>
      </c>
      <c r="EL29" s="2">
        <f t="shared" si="14"/>
        <v>9882.1099999999988</v>
      </c>
      <c r="EM29" s="2">
        <f t="shared" si="15"/>
        <v>6882.92</v>
      </c>
      <c r="EO29" s="33">
        <v>21</v>
      </c>
      <c r="EP29" s="33">
        <v>14485.46</v>
      </c>
      <c r="EQ29" s="33">
        <v>1168.56</v>
      </c>
      <c r="ER29" s="33">
        <v>8713.5499999999993</v>
      </c>
      <c r="ES29" s="33">
        <v>0.04</v>
      </c>
      <c r="ET29" s="33">
        <v>194.76</v>
      </c>
      <c r="EU29" s="33">
        <v>3425.86</v>
      </c>
      <c r="EV29" s="33">
        <v>3457.06</v>
      </c>
      <c r="EW29" s="33">
        <v>7111.27</v>
      </c>
      <c r="EX29" s="33">
        <v>5375.8</v>
      </c>
      <c r="EY29" s="33">
        <v>1476.74</v>
      </c>
    </row>
    <row r="30" spans="78:155" x14ac:dyDescent="0.45">
      <c r="CO30" s="65">
        <f t="shared" si="8"/>
        <v>44</v>
      </c>
      <c r="CP30" s="117">
        <f>VLOOKUP($CO30,  $DI$7:$DT$108, CP$5, FALSE)</f>
        <v>2.2101535069249216E-3</v>
      </c>
      <c r="CQ30" s="140">
        <f>VLOOKUP($CO30,  Obsv_Dist!$B$10:$M$111, CQ$5, FALSE)</f>
        <v>2.8524000000000002E-3</v>
      </c>
      <c r="CR30" s="117">
        <f>VLOOKUP($CO30,  $DI$7:$DT$108, CR$5, FALSE)</f>
        <v>5.1605522988932748E-4</v>
      </c>
      <c r="CS30" s="140">
        <f>VLOOKUP($CO30,  Obsv_Dist!$B$10:$M$111, CS$5, FALSE)</f>
        <v>4.258E-4</v>
      </c>
      <c r="CT30" s="117">
        <f>VLOOKUP($CO30,  $DI$7:$DT$108, CT$5, FALSE)</f>
        <v>8.5018065789264495E-4</v>
      </c>
      <c r="CU30" s="140">
        <f>VLOOKUP($CO30,  Obsv_Dist!$B$10:$M$111, CU$5, FALSE)</f>
        <v>1.0217E-3</v>
      </c>
      <c r="CV30" s="117">
        <f>VLOOKUP($CO30,  $DI$7:$DT$108, CV$5, FALSE)</f>
        <v>0</v>
      </c>
      <c r="CW30" s="140">
        <f>VLOOKUP($CO30,  Obsv_Dist!$B$10:$M$111, CW$5, FALSE)</f>
        <v>0</v>
      </c>
      <c r="CX30" s="117">
        <f>VLOOKUP($CO30,  $DI$7:$DT$108, CX$5, FALSE)</f>
        <v>0</v>
      </c>
      <c r="CY30" s="140">
        <f>VLOOKUP($CO30,  Obsv_Dist!$B$10:$M$111, CY$5, FALSE)</f>
        <v>0</v>
      </c>
      <c r="CZ30" s="117">
        <f>VLOOKUP($CO30,  $DI$7:$DT$108, CZ$5, FALSE)</f>
        <v>3.3191806328718358E-3</v>
      </c>
      <c r="DA30" s="140">
        <f>VLOOKUP($CO30,  Obsv_Dist!$B$10:$M$111, DA$5, FALSE)</f>
        <v>1.8568E-3</v>
      </c>
      <c r="DB30" s="117">
        <f>VLOOKUP($CO30,  $DI$7:$DT$108, DB$5, FALSE)</f>
        <v>1.5049739024489371E-3</v>
      </c>
      <c r="DC30" s="140">
        <f>VLOOKUP($CO30,  Obsv_Dist!$B$10:$M$111, DC$5, FALSE)</f>
        <v>1.0732999999999999E-3</v>
      </c>
      <c r="DD30" s="117">
        <f>VLOOKUP($CO30,  $DI$7:$DT$108, DD$5, FALSE)</f>
        <v>9.2689932032398812E-3</v>
      </c>
      <c r="DE30" s="140">
        <f>VLOOKUP($CO30,  Obsv_Dist!$B$10:$M$111, DE$5, FALSE)</f>
        <v>6.5669999999999999E-3</v>
      </c>
      <c r="DF30" s="117">
        <f>VLOOKUP($CO30,  $DI$7:$DT$108, DF$5, FALSE)</f>
        <v>9.7803864500392249E-3</v>
      </c>
      <c r="DG30" s="140">
        <f>VLOOKUP($CO30,  Obsv_Dist!$B$10:$M$111, DG$5, FALSE)</f>
        <v>1.2260699999999999E-2</v>
      </c>
      <c r="DI30" s="64">
        <f t="shared" si="9"/>
        <v>44</v>
      </c>
      <c r="DJ30" s="113">
        <f t="shared" si="10"/>
        <v>2.2101535069249216E-3</v>
      </c>
      <c r="DK30" s="113">
        <f t="shared" si="10"/>
        <v>5.1605522988932748E-4</v>
      </c>
      <c r="DL30" s="113">
        <f t="shared" si="10"/>
        <v>8.5018065789264495E-4</v>
      </c>
      <c r="DM30" s="113">
        <f t="shared" si="10"/>
        <v>0</v>
      </c>
      <c r="DN30" s="113">
        <f t="shared" si="10"/>
        <v>0</v>
      </c>
      <c r="DO30" s="113">
        <f>EC30/EC$4</f>
        <v>3.3191806328718358E-3</v>
      </c>
      <c r="DP30" s="113">
        <f>ED30/ED$4</f>
        <v>1.5049739024489371E-3</v>
      </c>
      <c r="DQ30" s="113">
        <f>EE30/EE$4</f>
        <v>9.2689932032398812E-3</v>
      </c>
      <c r="DR30" s="113">
        <f>EF30/EF$4</f>
        <v>9.7803864500392249E-3</v>
      </c>
      <c r="DS30" s="116">
        <f>EG30/EG$4</f>
        <v>7.8545916146484851E-4</v>
      </c>
      <c r="DT30" s="113">
        <f>EH30/EH$4</f>
        <v>2.1082768170862364E-3</v>
      </c>
      <c r="DV30" s="62">
        <f>Obsv_Dist!B33</f>
        <v>44</v>
      </c>
      <c r="DW30" s="57">
        <f t="shared" si="11"/>
        <v>45</v>
      </c>
      <c r="DX30" s="50">
        <f>SUMIFS(EP:EP,$EO:$EO,"&gt;="&amp;$DV30,$EO:$EO,"&lt;"&amp;$DV31)</f>
        <v>3576.98</v>
      </c>
      <c r="DY30" s="50">
        <f>SUMIFS(EQ:EQ,$EO:$EO,"&gt;="&amp;$DV30,$EO:$EO,"&lt;"&amp;$DV31)</f>
        <v>445.42</v>
      </c>
      <c r="DZ30" s="50">
        <f>SUMIFS(ER:ER,$EO:$EO,"&gt;="&amp;$DV30,$EO:$EO,"&lt;"&amp;$DV31)</f>
        <v>3054.5</v>
      </c>
      <c r="EA30" s="50">
        <f>SUMIFS(ES:ES,$EO:$EO,"&gt;="&amp;$DV30,$EO:$EO,"&lt;"&amp;$DV31)</f>
        <v>0</v>
      </c>
      <c r="EB30" s="50">
        <f>SUMIFS(ET:ET,$EO:$EO,"&gt;="&amp;$DV30,$EO:$EO,"&lt;"&amp;$DV31)</f>
        <v>0</v>
      </c>
      <c r="EC30" s="50">
        <f>SUMIFS(EU:EU,$EO:$EO,"&gt;="&amp;$DV30,$EO:$EO,"&lt;"&amp;$DV31)</f>
        <v>2514.81</v>
      </c>
      <c r="ED30" s="50">
        <f>SUMIFS(EV:EV,$EO:$EO,"&gt;="&amp;$DV30,$EO:$EO,"&lt;"&amp;$DV31)</f>
        <v>2288.6400000000003</v>
      </c>
      <c r="EE30" s="50">
        <f>SUMIFS(EX:EX,$EO:$EO,"&gt;="&amp;$DV30,$EO:$EO,"&lt;"&amp;$DV31)</f>
        <v>5285.34</v>
      </c>
      <c r="EF30" s="50">
        <f>SUMIFS(EY:EY,$EO:$EO,"&gt;="&amp;$DV30,$EO:$EO,"&lt;"&amp;$DV31)</f>
        <v>2046.62</v>
      </c>
      <c r="EG30" s="109">
        <f>DY30+DZ30</f>
        <v>3499.92</v>
      </c>
      <c r="EH30" s="2">
        <f>EC30+ED30</f>
        <v>4803.4500000000007</v>
      </c>
      <c r="EJ30" s="64">
        <f t="shared" si="12"/>
        <v>22</v>
      </c>
      <c r="EK30" s="57">
        <f t="shared" si="13"/>
        <v>22.5</v>
      </c>
      <c r="EL30" s="2">
        <f t="shared" si="14"/>
        <v>8360.44</v>
      </c>
      <c r="EM30" s="2">
        <f t="shared" si="15"/>
        <v>6160.53</v>
      </c>
      <c r="EO30" s="33">
        <v>22</v>
      </c>
      <c r="EP30" s="33">
        <v>12847.6</v>
      </c>
      <c r="EQ30" s="33">
        <v>1001.63</v>
      </c>
      <c r="ER30" s="33">
        <v>7358.81</v>
      </c>
      <c r="ES30" s="33">
        <v>0</v>
      </c>
      <c r="ET30" s="33">
        <v>115.36</v>
      </c>
      <c r="EU30" s="33">
        <v>3095.45</v>
      </c>
      <c r="EV30" s="33">
        <v>3065.08</v>
      </c>
      <c r="EW30" s="33">
        <v>6102.53</v>
      </c>
      <c r="EX30" s="33">
        <v>5000.93</v>
      </c>
      <c r="EY30" s="33">
        <v>1388.65</v>
      </c>
    </row>
    <row r="31" spans="78:155" x14ac:dyDescent="0.45">
      <c r="CO31" s="65">
        <f t="shared" si="8"/>
        <v>46</v>
      </c>
      <c r="CP31" s="117">
        <f>VLOOKUP($CO31,  $DI$7:$DT$108, CP$5, FALSE)</f>
        <v>1.870287212876855E-3</v>
      </c>
      <c r="CQ31" s="140">
        <f>VLOOKUP($CO31,  Obsv_Dist!$B$10:$M$111, CQ$5, FALSE)</f>
        <v>2.4190000000000001E-3</v>
      </c>
      <c r="CR31" s="117">
        <f>VLOOKUP($CO31,  $DI$7:$DT$108, CR$5, FALSE)</f>
        <v>4.4714282121028926E-4</v>
      </c>
      <c r="CS31" s="140">
        <f>VLOOKUP($CO31,  Obsv_Dist!$B$10:$M$111, CS$5, FALSE)</f>
        <v>3.8319999999999999E-4</v>
      </c>
      <c r="CT31" s="117">
        <f>VLOOKUP($CO31,  $DI$7:$DT$108, CT$5, FALSE)</f>
        <v>7.9847675905154569E-4</v>
      </c>
      <c r="CU31" s="140">
        <f>VLOOKUP($CO31,  Obsv_Dist!$B$10:$M$111, CU$5, FALSE)</f>
        <v>8.8449999999999998E-4</v>
      </c>
      <c r="CV31" s="117">
        <f>VLOOKUP($CO31,  $DI$7:$DT$108, CV$5, FALSE)</f>
        <v>0</v>
      </c>
      <c r="CW31" s="140">
        <f>VLOOKUP($CO31,  Obsv_Dist!$B$10:$M$111, CW$5, FALSE)</f>
        <v>0</v>
      </c>
      <c r="CX31" s="117">
        <f>VLOOKUP($CO31,  $DI$7:$DT$108, CX$5, FALSE)</f>
        <v>0</v>
      </c>
      <c r="CY31" s="140">
        <f>VLOOKUP($CO31,  Obsv_Dist!$B$10:$M$111, CY$5, FALSE)</f>
        <v>0</v>
      </c>
      <c r="CZ31" s="117">
        <f>VLOOKUP($CO31,  $DI$7:$DT$108, CZ$5, FALSE)</f>
        <v>2.8702456833269293E-3</v>
      </c>
      <c r="DA31" s="140">
        <f>VLOOKUP($CO31,  Obsv_Dist!$B$10:$M$111, DA$5, FALSE)</f>
        <v>1.5333E-3</v>
      </c>
      <c r="DB31" s="117">
        <f>VLOOKUP($CO31,  $DI$7:$DT$108, DB$5, FALSE)</f>
        <v>1.3491855883282461E-3</v>
      </c>
      <c r="DC31" s="140">
        <f>VLOOKUP($CO31,  Obsv_Dist!$B$10:$M$111, DC$5, FALSE)</f>
        <v>1.0018E-3</v>
      </c>
      <c r="DD31" s="117">
        <f>VLOOKUP($CO31,  $DI$7:$DT$108, DD$5, FALSE)</f>
        <v>7.9507062281715876E-3</v>
      </c>
      <c r="DE31" s="140">
        <f>VLOOKUP($CO31,  Obsv_Dist!$B$10:$M$111, DE$5, FALSE)</f>
        <v>5.9128000000000002E-3</v>
      </c>
      <c r="DF31" s="117">
        <f>VLOOKUP($CO31,  $DI$7:$DT$108, DF$5, FALSE)</f>
        <v>9.0165909402182675E-3</v>
      </c>
      <c r="DG31" s="140">
        <f>VLOOKUP($CO31,  Obsv_Dist!$B$10:$M$111, DG$5, FALSE)</f>
        <v>1.1554399999999999E-2</v>
      </c>
      <c r="DI31" s="64">
        <f t="shared" si="9"/>
        <v>46</v>
      </c>
      <c r="DJ31" s="113">
        <f t="shared" si="10"/>
        <v>1.870287212876855E-3</v>
      </c>
      <c r="DK31" s="113">
        <f t="shared" si="10"/>
        <v>4.4714282121028926E-4</v>
      </c>
      <c r="DL31" s="113">
        <f t="shared" si="10"/>
        <v>7.9847675905154569E-4</v>
      </c>
      <c r="DM31" s="113">
        <f t="shared" si="10"/>
        <v>0</v>
      </c>
      <c r="DN31" s="113">
        <f t="shared" si="10"/>
        <v>0</v>
      </c>
      <c r="DO31" s="113">
        <f>EC31/EC$4</f>
        <v>2.8702456833269293E-3</v>
      </c>
      <c r="DP31" s="113">
        <f>ED31/ED$4</f>
        <v>1.3491855883282461E-3</v>
      </c>
      <c r="DQ31" s="113">
        <f>EE31/EE$4</f>
        <v>7.9507062281715876E-3</v>
      </c>
      <c r="DR31" s="113">
        <f>EF31/EF$4</f>
        <v>9.0165909402182675E-3</v>
      </c>
      <c r="DS31" s="116">
        <f>EG31/EG$4</f>
        <v>7.3042190211102334E-4</v>
      </c>
      <c r="DT31" s="113">
        <f>EH31/EH$4</f>
        <v>1.8550044529938416E-3</v>
      </c>
      <c r="DV31" s="62">
        <f>Obsv_Dist!B34</f>
        <v>46</v>
      </c>
      <c r="DW31" s="57">
        <f t="shared" si="11"/>
        <v>47</v>
      </c>
      <c r="DX31" s="50">
        <f>SUMIFS(EP:EP,$EO:$EO,"&gt;="&amp;$DV31,$EO:$EO,"&lt;"&amp;$DV32)</f>
        <v>3026.93</v>
      </c>
      <c r="DY31" s="50">
        <f>SUMIFS(EQ:EQ,$EO:$EO,"&gt;="&amp;$DV31,$EO:$EO,"&lt;"&amp;$DV32)</f>
        <v>385.94</v>
      </c>
      <c r="DZ31" s="50">
        <f>SUMIFS(ER:ER,$EO:$EO,"&gt;="&amp;$DV31,$EO:$EO,"&lt;"&amp;$DV32)</f>
        <v>2868.74</v>
      </c>
      <c r="EA31" s="50">
        <f>SUMIFS(ES:ES,$EO:$EO,"&gt;="&amp;$DV31,$EO:$EO,"&lt;"&amp;$DV32)</f>
        <v>0</v>
      </c>
      <c r="EB31" s="50">
        <f>SUMIFS(ET:ET,$EO:$EO,"&gt;="&amp;$DV31,$EO:$EO,"&lt;"&amp;$DV32)</f>
        <v>0</v>
      </c>
      <c r="EC31" s="50">
        <f>SUMIFS(EU:EU,$EO:$EO,"&gt;="&amp;$DV31,$EO:$EO,"&lt;"&amp;$DV32)</f>
        <v>2174.67</v>
      </c>
      <c r="ED31" s="50">
        <f>SUMIFS(EV:EV,$EO:$EO,"&gt;="&amp;$DV31,$EO:$EO,"&lt;"&amp;$DV32)</f>
        <v>2051.73</v>
      </c>
      <c r="EE31" s="50">
        <f>SUMIFS(EX:EX,$EO:$EO,"&gt;="&amp;$DV31,$EO:$EO,"&lt;"&amp;$DV32)</f>
        <v>4533.63</v>
      </c>
      <c r="EF31" s="50">
        <f>SUMIFS(EY:EY,$EO:$EO,"&gt;="&amp;$DV31,$EO:$EO,"&lt;"&amp;$DV32)</f>
        <v>1886.79</v>
      </c>
      <c r="EG31" s="109">
        <f>DY31+DZ31</f>
        <v>3254.68</v>
      </c>
      <c r="EH31" s="2">
        <f>EC31+ED31</f>
        <v>4226.3999999999996</v>
      </c>
      <c r="EJ31" s="64">
        <f t="shared" si="12"/>
        <v>23</v>
      </c>
      <c r="EK31" s="57">
        <f t="shared" si="13"/>
        <v>23.5</v>
      </c>
      <c r="EL31" s="2">
        <f t="shared" si="14"/>
        <v>7243.3600000000006</v>
      </c>
      <c r="EM31" s="2">
        <f t="shared" si="15"/>
        <v>5612.61</v>
      </c>
      <c r="EO31" s="33">
        <v>23</v>
      </c>
      <c r="EP31" s="33">
        <v>10872.76</v>
      </c>
      <c r="EQ31" s="33">
        <v>820.01</v>
      </c>
      <c r="ER31" s="33">
        <v>6423.35</v>
      </c>
      <c r="ES31" s="33">
        <v>0</v>
      </c>
      <c r="ET31" s="33">
        <v>83.85</v>
      </c>
      <c r="EU31" s="33">
        <v>2869.97</v>
      </c>
      <c r="EV31" s="33">
        <v>2742.64</v>
      </c>
      <c r="EW31" s="33">
        <v>5253.1</v>
      </c>
      <c r="EX31" s="33">
        <v>4652.42</v>
      </c>
      <c r="EY31" s="33">
        <v>1282.3699999999999</v>
      </c>
    </row>
    <row r="32" spans="78:155" x14ac:dyDescent="0.45">
      <c r="CO32" s="65">
        <f t="shared" si="8"/>
        <v>48</v>
      </c>
      <c r="CP32" s="117">
        <f>VLOOKUP($CO32,  $DI$7:$DT$108, CP$5, FALSE)</f>
        <v>1.4997306928032136E-3</v>
      </c>
      <c r="CQ32" s="140">
        <f>VLOOKUP($CO32,  Obsv_Dist!$B$10:$M$111, CQ$5, FALSE)</f>
        <v>2.0338999999999999E-3</v>
      </c>
      <c r="CR32" s="117">
        <f>VLOOKUP($CO32,  $DI$7:$DT$108, CR$5, FALSE)</f>
        <v>3.7243750662346376E-4</v>
      </c>
      <c r="CS32" s="140">
        <f>VLOOKUP($CO32,  Obsv_Dist!$B$10:$M$111, CS$5, FALSE)</f>
        <v>3.4059999999999998E-4</v>
      </c>
      <c r="CT32" s="117">
        <f>VLOOKUP($CO32,  $DI$7:$DT$108, CT$5, FALSE)</f>
        <v>7.2508205036609426E-4</v>
      </c>
      <c r="CU32" s="140">
        <f>VLOOKUP($CO32,  Obsv_Dist!$B$10:$M$111, CU$5, FALSE)</f>
        <v>7.4379999999999997E-4</v>
      </c>
      <c r="CV32" s="117">
        <f>VLOOKUP($CO32,  $DI$7:$DT$108, CV$5, FALSE)</f>
        <v>0</v>
      </c>
      <c r="CW32" s="140">
        <f>VLOOKUP($CO32,  Obsv_Dist!$B$10:$M$111, CW$5, FALSE)</f>
        <v>0</v>
      </c>
      <c r="CX32" s="117">
        <f>VLOOKUP($CO32,  $DI$7:$DT$108, CX$5, FALSE)</f>
        <v>0</v>
      </c>
      <c r="CY32" s="140">
        <f>VLOOKUP($CO32,  Obsv_Dist!$B$10:$M$111, CY$5, FALSE)</f>
        <v>0</v>
      </c>
      <c r="CZ32" s="117">
        <f>VLOOKUP($CO32,  $DI$7:$DT$108, CZ$5, FALSE)</f>
        <v>2.5932216445194371E-3</v>
      </c>
      <c r="DA32" s="140">
        <f>VLOOKUP($CO32,  Obsv_Dist!$B$10:$M$111, DA$5, FALSE)</f>
        <v>1.2099000000000001E-3</v>
      </c>
      <c r="DB32" s="117">
        <f>VLOOKUP($CO32,  $DI$7:$DT$108, DB$5, FALSE)</f>
        <v>1.2437945406556148E-3</v>
      </c>
      <c r="DC32" s="140">
        <f>VLOOKUP($CO32,  Obsv_Dist!$B$10:$M$111, DC$5, FALSE)</f>
        <v>9.301E-4</v>
      </c>
      <c r="DD32" s="117">
        <f>VLOOKUP($CO32,  $DI$7:$DT$108, DD$5, FALSE)</f>
        <v>6.9055432151327156E-3</v>
      </c>
      <c r="DE32" s="140">
        <f>VLOOKUP($CO32,  Obsv_Dist!$B$10:$M$111, DE$5, FALSE)</f>
        <v>5.1887000000000001E-3</v>
      </c>
      <c r="DF32" s="117">
        <f>VLOOKUP($CO32,  $DI$7:$DT$108, DF$5, FALSE)</f>
        <v>7.9304654101418903E-3</v>
      </c>
      <c r="DG32" s="140">
        <f>VLOOKUP($CO32,  Obsv_Dist!$B$10:$M$111, DG$5, FALSE)</f>
        <v>1.07344E-2</v>
      </c>
      <c r="DI32" s="64">
        <f t="shared" si="9"/>
        <v>48</v>
      </c>
      <c r="DJ32" s="113">
        <f t="shared" si="10"/>
        <v>1.4997306928032136E-3</v>
      </c>
      <c r="DK32" s="113">
        <f t="shared" si="10"/>
        <v>3.7243750662346376E-4</v>
      </c>
      <c r="DL32" s="113">
        <f t="shared" si="10"/>
        <v>7.2508205036609426E-4</v>
      </c>
      <c r="DM32" s="113">
        <f t="shared" si="10"/>
        <v>0</v>
      </c>
      <c r="DN32" s="113">
        <f t="shared" si="10"/>
        <v>0</v>
      </c>
      <c r="DO32" s="113">
        <f>EC32/EC$4</f>
        <v>2.5932216445194371E-3</v>
      </c>
      <c r="DP32" s="113">
        <f>ED32/ED$4</f>
        <v>1.2437945406556148E-3</v>
      </c>
      <c r="DQ32" s="113">
        <f>EE32/EE$4</f>
        <v>6.9055432151327156E-3</v>
      </c>
      <c r="DR32" s="113">
        <f>EF32/EF$4</f>
        <v>7.9304654101418903E-3</v>
      </c>
      <c r="DS32" s="116">
        <f>EG32/EG$4</f>
        <v>6.5677332356696547E-4</v>
      </c>
      <c r="DT32" s="113">
        <f>EH32/EH$4</f>
        <v>1.6925379452519809E-3</v>
      </c>
      <c r="DV32" s="62">
        <f>Obsv_Dist!B35</f>
        <v>48</v>
      </c>
      <c r="DW32" s="57">
        <f t="shared" si="11"/>
        <v>49</v>
      </c>
      <c r="DX32" s="50">
        <f>SUMIFS(EP:EP,$EO:$EO,"&gt;="&amp;$DV32,$EO:$EO,"&lt;"&amp;$DV33)</f>
        <v>2427.21</v>
      </c>
      <c r="DY32" s="50">
        <f>SUMIFS(EQ:EQ,$EO:$EO,"&gt;="&amp;$DV32,$EO:$EO,"&lt;"&amp;$DV33)</f>
        <v>321.46000000000004</v>
      </c>
      <c r="DZ32" s="50">
        <f>SUMIFS(ER:ER,$EO:$EO,"&gt;="&amp;$DV32,$EO:$EO,"&lt;"&amp;$DV33)</f>
        <v>2605.0500000000002</v>
      </c>
      <c r="EA32" s="50">
        <f>SUMIFS(ES:ES,$EO:$EO,"&gt;="&amp;$DV32,$EO:$EO,"&lt;"&amp;$DV33)</f>
        <v>0</v>
      </c>
      <c r="EB32" s="50">
        <f>SUMIFS(ET:ET,$EO:$EO,"&gt;="&amp;$DV32,$EO:$EO,"&lt;"&amp;$DV33)</f>
        <v>0</v>
      </c>
      <c r="EC32" s="50">
        <f>SUMIFS(EU:EU,$EO:$EO,"&gt;="&amp;$DV32,$EO:$EO,"&lt;"&amp;$DV33)</f>
        <v>1964.78</v>
      </c>
      <c r="ED32" s="50">
        <f>SUMIFS(EV:EV,$EO:$EO,"&gt;="&amp;$DV32,$EO:$EO,"&lt;"&amp;$DV33)</f>
        <v>1891.46</v>
      </c>
      <c r="EE32" s="50">
        <f>SUMIFS(EX:EX,$EO:$EO,"&gt;="&amp;$DV32,$EO:$EO,"&lt;"&amp;$DV33)</f>
        <v>3937.66</v>
      </c>
      <c r="EF32" s="50">
        <f>SUMIFS(EY:EY,$EO:$EO,"&gt;="&amp;$DV32,$EO:$EO,"&lt;"&amp;$DV33)</f>
        <v>1659.51</v>
      </c>
      <c r="EG32" s="109">
        <f>DY32+DZ32</f>
        <v>2926.51</v>
      </c>
      <c r="EH32" s="2">
        <f>EC32+ED32</f>
        <v>3856.24</v>
      </c>
      <c r="EJ32" s="64">
        <f t="shared" si="12"/>
        <v>24</v>
      </c>
      <c r="EK32" s="57">
        <f t="shared" si="13"/>
        <v>24.5</v>
      </c>
      <c r="EL32" s="2">
        <f t="shared" si="14"/>
        <v>5960.1200000000008</v>
      </c>
      <c r="EM32" s="2">
        <f t="shared" si="15"/>
        <v>5081.18</v>
      </c>
      <c r="EO32" s="33">
        <v>24</v>
      </c>
      <c r="EP32" s="33">
        <v>9505.49</v>
      </c>
      <c r="EQ32" s="33">
        <v>736.23</v>
      </c>
      <c r="ER32" s="33">
        <v>5223.8900000000003</v>
      </c>
      <c r="ES32" s="33">
        <v>0</v>
      </c>
      <c r="ET32" s="33">
        <v>47.06</v>
      </c>
      <c r="EU32" s="33">
        <v>2644.1</v>
      </c>
      <c r="EV32" s="33">
        <v>2437.08</v>
      </c>
      <c r="EW32" s="33">
        <v>4565.3500000000004</v>
      </c>
      <c r="EX32" s="33">
        <v>4480.3599999999997</v>
      </c>
      <c r="EY32" s="33">
        <v>1232.75</v>
      </c>
    </row>
    <row r="33" spans="93:155" x14ac:dyDescent="0.45">
      <c r="CO33" s="65">
        <f t="shared" si="8"/>
        <v>50</v>
      </c>
      <c r="CP33" s="117">
        <f>VLOOKUP($CO33,  $DI$7:$DT$108, CP$5, FALSE)</f>
        <v>1.1632874680561674E-3</v>
      </c>
      <c r="CQ33" s="140">
        <f>VLOOKUP($CO33,  Obsv_Dist!$B$10:$M$111, CQ$5, FALSE)</f>
        <v>1.5788E-3</v>
      </c>
      <c r="CR33" s="117">
        <f>VLOOKUP($CO33,  $DI$7:$DT$108, CR$5, FALSE)</f>
        <v>2.9812610963836773E-4</v>
      </c>
      <c r="CS33" s="140">
        <f>VLOOKUP($CO33,  Obsv_Dist!$B$10:$M$111, CS$5, FALSE)</f>
        <v>2.9799999999999998E-4</v>
      </c>
      <c r="CT33" s="117">
        <f>VLOOKUP($CO33,  $DI$7:$DT$108, CT$5, FALSE)</f>
        <v>5.6314831163459581E-4</v>
      </c>
      <c r="CU33" s="140">
        <f>VLOOKUP($CO33,  Obsv_Dist!$B$10:$M$111, CU$5, FALSE)</f>
        <v>5.7160000000000002E-4</v>
      </c>
      <c r="CV33" s="117">
        <f>VLOOKUP($CO33,  $DI$7:$DT$108, CV$5, FALSE)</f>
        <v>0</v>
      </c>
      <c r="CW33" s="140">
        <f>VLOOKUP($CO33,  Obsv_Dist!$B$10:$M$111, CW$5, FALSE)</f>
        <v>0</v>
      </c>
      <c r="CX33" s="117">
        <f>VLOOKUP($CO33,  $DI$7:$DT$108, CX$5, FALSE)</f>
        <v>0</v>
      </c>
      <c r="CY33" s="140">
        <f>VLOOKUP($CO33,  Obsv_Dist!$B$10:$M$111, CY$5, FALSE)</f>
        <v>0</v>
      </c>
      <c r="CZ33" s="117">
        <f>VLOOKUP($CO33,  $DI$7:$DT$108, CZ$5, FALSE)</f>
        <v>2.3145345903758286E-3</v>
      </c>
      <c r="DA33" s="140">
        <f>VLOOKUP($CO33,  Obsv_Dist!$B$10:$M$111, DA$5, FALSE)</f>
        <v>9.1640000000000005E-4</v>
      </c>
      <c r="DB33" s="117">
        <f>VLOOKUP($CO33,  $DI$7:$DT$108, DB$5, FALSE)</f>
        <v>1.1188403578468956E-3</v>
      </c>
      <c r="DC33" s="140">
        <f>VLOOKUP($CO33,  Obsv_Dist!$B$10:$M$111, DC$5, FALSE)</f>
        <v>8.5860000000000005E-4</v>
      </c>
      <c r="DD33" s="117">
        <f>VLOOKUP($CO33,  $DI$7:$DT$108, DD$5, FALSE)</f>
        <v>5.9600615042753784E-3</v>
      </c>
      <c r="DE33" s="140">
        <f>VLOOKUP($CO33,  Obsv_Dist!$B$10:$M$111, DE$5, FALSE)</f>
        <v>4.7841999999999997E-3</v>
      </c>
      <c r="DF33" s="117">
        <f>VLOOKUP($CO33,  $DI$7:$DT$108, DF$5, FALSE)</f>
        <v>6.8959031257075582E-3</v>
      </c>
      <c r="DG33" s="140">
        <f>VLOOKUP($CO33,  Obsv_Dist!$B$10:$M$111, DG$5, FALSE)</f>
        <v>9.8700000000000003E-3</v>
      </c>
      <c r="DI33" s="64">
        <f t="shared" si="9"/>
        <v>50</v>
      </c>
      <c r="DJ33" s="113">
        <f t="shared" si="10"/>
        <v>1.1632874680561674E-3</v>
      </c>
      <c r="DK33" s="113">
        <f t="shared" si="10"/>
        <v>2.9812610963836773E-4</v>
      </c>
      <c r="DL33" s="113">
        <f t="shared" si="10"/>
        <v>5.6314831163459581E-4</v>
      </c>
      <c r="DM33" s="113">
        <f t="shared" si="10"/>
        <v>0</v>
      </c>
      <c r="DN33" s="113">
        <f t="shared" si="10"/>
        <v>0</v>
      </c>
      <c r="DO33" s="113">
        <f>EC33/EC$4</f>
        <v>2.3145345903758286E-3</v>
      </c>
      <c r="DP33" s="113">
        <f>ED33/ED$4</f>
        <v>1.1188403578468956E-3</v>
      </c>
      <c r="DQ33" s="113">
        <f>EE33/EE$4</f>
        <v>5.9600615042753784E-3</v>
      </c>
      <c r="DR33" s="113">
        <f>EF33/EF$4</f>
        <v>6.8959031257075582E-3</v>
      </c>
      <c r="DS33" s="116">
        <f>EG33/EG$4</f>
        <v>5.1181239984156898E-4</v>
      </c>
      <c r="DT33" s="113">
        <f>EH33/EH$4</f>
        <v>1.5164608734160119E-3</v>
      </c>
      <c r="DV33" s="62">
        <f>Obsv_Dist!B36</f>
        <v>50</v>
      </c>
      <c r="DW33" s="57">
        <f t="shared" si="11"/>
        <v>51</v>
      </c>
      <c r="DX33" s="50">
        <f>SUMIFS(EP:EP,$EO:$EO,"&gt;="&amp;$DV33,$EO:$EO,"&lt;"&amp;$DV34)</f>
        <v>1882.6999999999998</v>
      </c>
      <c r="DY33" s="50">
        <f>SUMIFS(EQ:EQ,$EO:$EO,"&gt;="&amp;$DV33,$EO:$EO,"&lt;"&amp;$DV34)</f>
        <v>257.32</v>
      </c>
      <c r="DZ33" s="50">
        <f>SUMIFS(ER:ER,$EO:$EO,"&gt;="&amp;$DV33,$EO:$EO,"&lt;"&amp;$DV34)</f>
        <v>2023.26</v>
      </c>
      <c r="EA33" s="50">
        <f>SUMIFS(ES:ES,$EO:$EO,"&gt;="&amp;$DV33,$EO:$EO,"&lt;"&amp;$DV34)</f>
        <v>0</v>
      </c>
      <c r="EB33" s="50">
        <f>SUMIFS(ET:ET,$EO:$EO,"&gt;="&amp;$DV33,$EO:$EO,"&lt;"&amp;$DV34)</f>
        <v>0</v>
      </c>
      <c r="EC33" s="50">
        <f>SUMIFS(EU:EU,$EO:$EO,"&gt;="&amp;$DV33,$EO:$EO,"&lt;"&amp;$DV34)</f>
        <v>1753.63</v>
      </c>
      <c r="ED33" s="50">
        <f>SUMIFS(EV:EV,$EO:$EO,"&gt;="&amp;$DV33,$EO:$EO,"&lt;"&amp;$DV34)</f>
        <v>1701.44</v>
      </c>
      <c r="EE33" s="50">
        <f>SUMIFS(EX:EX,$EO:$EO,"&gt;="&amp;$DV33,$EO:$EO,"&lt;"&amp;$DV34)</f>
        <v>3398.5299999999997</v>
      </c>
      <c r="EF33" s="50">
        <f>SUMIFS(EY:EY,$EO:$EO,"&gt;="&amp;$DV33,$EO:$EO,"&lt;"&amp;$DV34)</f>
        <v>1443.02</v>
      </c>
      <c r="EG33" s="109">
        <f>DY33+DZ33</f>
        <v>2280.58</v>
      </c>
      <c r="EH33" s="2">
        <f>EC33+ED33</f>
        <v>3455.07</v>
      </c>
      <c r="EJ33" s="64">
        <f t="shared" si="12"/>
        <v>25</v>
      </c>
      <c r="EK33" s="57">
        <f t="shared" si="13"/>
        <v>25.5</v>
      </c>
      <c r="EL33" s="2">
        <f t="shared" si="14"/>
        <v>5237.21</v>
      </c>
      <c r="EM33" s="2">
        <f t="shared" si="15"/>
        <v>4820.3</v>
      </c>
      <c r="EO33" s="33">
        <v>25</v>
      </c>
      <c r="EP33" s="33">
        <v>8577.93</v>
      </c>
      <c r="EQ33" s="33">
        <v>684.42</v>
      </c>
      <c r="ER33" s="33">
        <v>4552.79</v>
      </c>
      <c r="ES33" s="33">
        <v>0</v>
      </c>
      <c r="ET33" s="33">
        <v>21.12</v>
      </c>
      <c r="EU33" s="33">
        <v>2543.42</v>
      </c>
      <c r="EV33" s="33">
        <v>2276.88</v>
      </c>
      <c r="EW33" s="33">
        <v>4093.49</v>
      </c>
      <c r="EX33" s="33">
        <v>4459.8500000000004</v>
      </c>
      <c r="EY33" s="33">
        <v>1277.32</v>
      </c>
    </row>
    <row r="34" spans="93:155" x14ac:dyDescent="0.45">
      <c r="CO34" s="65">
        <f t="shared" si="8"/>
        <v>52</v>
      </c>
      <c r="CP34" s="117">
        <f>VLOOKUP($CO34,  $DI$7:$DT$108, CP$5, FALSE)</f>
        <v>9.4165917787872723E-4</v>
      </c>
      <c r="CQ34" s="140">
        <f>VLOOKUP($CO34,  Obsv_Dist!$B$10:$M$111, CQ$5, FALSE)</f>
        <v>1.1635E-3</v>
      </c>
      <c r="CR34" s="117">
        <f>VLOOKUP($CO34,  $DI$7:$DT$108, CR$5, FALSE)</f>
        <v>2.6667063055908248E-4</v>
      </c>
      <c r="CS34" s="140">
        <f>VLOOKUP($CO34,  Obsv_Dist!$B$10:$M$111, CS$5, FALSE)</f>
        <v>2.5549999999999998E-4</v>
      </c>
      <c r="CT34" s="117">
        <f>VLOOKUP($CO34,  $DI$7:$DT$108, CT$5, FALSE)</f>
        <v>5.837285564683106E-4</v>
      </c>
      <c r="CU34" s="140">
        <f>VLOOKUP($CO34,  Obsv_Dist!$B$10:$M$111, CU$5, FALSE)</f>
        <v>4.6460000000000002E-4</v>
      </c>
      <c r="CV34" s="117">
        <f>VLOOKUP($CO34,  $DI$7:$DT$108, CV$5, FALSE)</f>
        <v>0</v>
      </c>
      <c r="CW34" s="140">
        <f>VLOOKUP($CO34,  Obsv_Dist!$B$10:$M$111, CW$5, FALSE)</f>
        <v>0</v>
      </c>
      <c r="CX34" s="117">
        <f>VLOOKUP($CO34,  $DI$7:$DT$108, CX$5, FALSE)</f>
        <v>0</v>
      </c>
      <c r="CY34" s="140">
        <f>VLOOKUP($CO34,  Obsv_Dist!$B$10:$M$111, CY$5, FALSE)</f>
        <v>0</v>
      </c>
      <c r="CZ34" s="117">
        <f>VLOOKUP($CO34,  $DI$7:$DT$108, CZ$5, FALSE)</f>
        <v>2.0200488905391155E-3</v>
      </c>
      <c r="DA34" s="140">
        <f>VLOOKUP($CO34,  Obsv_Dist!$B$10:$M$111, DA$5, FALSE)</f>
        <v>6.3279999999999999E-4</v>
      </c>
      <c r="DB34" s="117">
        <f>VLOOKUP($CO34,  $DI$7:$DT$108, DB$5, FALSE)</f>
        <v>9.9527367806799636E-4</v>
      </c>
      <c r="DC34" s="140">
        <f>VLOOKUP($CO34,  Obsv_Dist!$B$10:$M$111, DC$5, FALSE)</f>
        <v>7.871E-4</v>
      </c>
      <c r="DD34" s="117">
        <f>VLOOKUP($CO34,  $DI$7:$DT$108, DD$5, FALSE)</f>
        <v>5.1004593389463631E-3</v>
      </c>
      <c r="DE34" s="140">
        <f>VLOOKUP($CO34,  Obsv_Dist!$B$10:$M$111, DE$5, FALSE)</f>
        <v>4.5012999999999997E-3</v>
      </c>
      <c r="DF34" s="117">
        <f>VLOOKUP($CO34,  $DI$7:$DT$108, DF$5, FALSE)</f>
        <v>5.8606718093557209E-3</v>
      </c>
      <c r="DG34" s="140">
        <f>VLOOKUP($CO34,  Obsv_Dist!$B$10:$M$111, DG$5, FALSE)</f>
        <v>9.0056000000000008E-3</v>
      </c>
      <c r="DI34" s="64">
        <f t="shared" si="9"/>
        <v>52</v>
      </c>
      <c r="DJ34" s="113">
        <f t="shared" si="10"/>
        <v>9.4165917787872723E-4</v>
      </c>
      <c r="DK34" s="113">
        <f t="shared" si="10"/>
        <v>2.6667063055908248E-4</v>
      </c>
      <c r="DL34" s="113">
        <f t="shared" si="10"/>
        <v>5.837285564683106E-4</v>
      </c>
      <c r="DM34" s="113">
        <f t="shared" si="10"/>
        <v>0</v>
      </c>
      <c r="DN34" s="113">
        <f t="shared" si="10"/>
        <v>0</v>
      </c>
      <c r="DO34" s="113">
        <f>EC34/EC$4</f>
        <v>2.0200488905391155E-3</v>
      </c>
      <c r="DP34" s="113">
        <f>ED34/ED$4</f>
        <v>9.9527367806799636E-4</v>
      </c>
      <c r="DQ34" s="113">
        <f>EE34/EE$4</f>
        <v>5.1004593389463631E-3</v>
      </c>
      <c r="DR34" s="113">
        <f>EF34/EF$4</f>
        <v>5.8606718093557209E-3</v>
      </c>
      <c r="DS34" s="116">
        <f>EG34/EG$4</f>
        <v>5.2231310676199578E-4</v>
      </c>
      <c r="DT34" s="113">
        <f>EH34/EH$4</f>
        <v>1.3360561601105845E-3</v>
      </c>
      <c r="DV34" s="62">
        <f>Obsv_Dist!B37</f>
        <v>52</v>
      </c>
      <c r="DW34" s="57">
        <f t="shared" si="11"/>
        <v>53</v>
      </c>
      <c r="DX34" s="50">
        <f>SUMIFS(EP:EP,$EO:$EO,"&gt;="&amp;$DV34,$EO:$EO,"&lt;"&amp;$DV35)</f>
        <v>1524.01</v>
      </c>
      <c r="DY34" s="50">
        <f>SUMIFS(EQ:EQ,$EO:$EO,"&gt;="&amp;$DV34,$EO:$EO,"&lt;"&amp;$DV35)</f>
        <v>230.17000000000002</v>
      </c>
      <c r="DZ34" s="50">
        <f>SUMIFS(ER:ER,$EO:$EO,"&gt;="&amp;$DV34,$EO:$EO,"&lt;"&amp;$DV35)</f>
        <v>2097.1999999999998</v>
      </c>
      <c r="EA34" s="50">
        <f>SUMIFS(ES:ES,$EO:$EO,"&gt;="&amp;$DV34,$EO:$EO,"&lt;"&amp;$DV35)</f>
        <v>0</v>
      </c>
      <c r="EB34" s="50">
        <f>SUMIFS(ET:ET,$EO:$EO,"&gt;="&amp;$DV34,$EO:$EO,"&lt;"&amp;$DV35)</f>
        <v>0</v>
      </c>
      <c r="EC34" s="50">
        <f>SUMIFS(EU:EU,$EO:$EO,"&gt;="&amp;$DV34,$EO:$EO,"&lt;"&amp;$DV35)</f>
        <v>1530.51</v>
      </c>
      <c r="ED34" s="50">
        <f>SUMIFS(EV:EV,$EO:$EO,"&gt;="&amp;$DV34,$EO:$EO,"&lt;"&amp;$DV35)</f>
        <v>1513.53</v>
      </c>
      <c r="EE34" s="50">
        <f>SUMIFS(EX:EX,$EO:$EO,"&gt;="&amp;$DV34,$EO:$EO,"&lt;"&amp;$DV35)</f>
        <v>2908.37</v>
      </c>
      <c r="EF34" s="50">
        <f>SUMIFS(EY:EY,$EO:$EO,"&gt;="&amp;$DV34,$EO:$EO,"&lt;"&amp;$DV35)</f>
        <v>1226.3899999999999</v>
      </c>
      <c r="EG34" s="109">
        <f>DY34+DZ34</f>
        <v>2327.37</v>
      </c>
      <c r="EH34" s="2">
        <f>EC34+ED34</f>
        <v>3044.04</v>
      </c>
      <c r="EJ34" s="64">
        <f t="shared" si="12"/>
        <v>26</v>
      </c>
      <c r="EK34" s="57">
        <f t="shared" si="13"/>
        <v>26.5</v>
      </c>
      <c r="EL34" s="2">
        <f t="shared" si="14"/>
        <v>4775.66</v>
      </c>
      <c r="EM34" s="2">
        <f t="shared" si="15"/>
        <v>4536.6200000000008</v>
      </c>
      <c r="EO34" s="33">
        <v>26</v>
      </c>
      <c r="EP34" s="33">
        <v>8065.34</v>
      </c>
      <c r="EQ34" s="33">
        <v>619.73</v>
      </c>
      <c r="ER34" s="33">
        <v>4155.93</v>
      </c>
      <c r="ES34" s="33">
        <v>0</v>
      </c>
      <c r="ET34" s="33">
        <v>24.68</v>
      </c>
      <c r="EU34" s="33">
        <v>2438.61</v>
      </c>
      <c r="EV34" s="33">
        <v>2098.0100000000002</v>
      </c>
      <c r="EW34" s="33">
        <v>3664.02</v>
      </c>
      <c r="EX34" s="33">
        <v>4271.49</v>
      </c>
      <c r="EY34" s="33">
        <v>1226.69</v>
      </c>
    </row>
    <row r="35" spans="93:155" x14ac:dyDescent="0.45">
      <c r="CO35" s="65">
        <f t="shared" si="8"/>
        <v>54</v>
      </c>
      <c r="CP35" s="117">
        <f>VLOOKUP($CO35,  $DI$7:$DT$108, CP$5, FALSE)</f>
        <v>7.409771059873146E-4</v>
      </c>
      <c r="CQ35" s="140">
        <f>VLOOKUP($CO35,  Obsv_Dist!$B$10:$M$111, CQ$5, FALSE)</f>
        <v>8.2070000000000005E-4</v>
      </c>
      <c r="CR35" s="117">
        <f>VLOOKUP($CO35,  $DI$7:$DT$108, CR$5, FALSE)</f>
        <v>2.4324411906799043E-4</v>
      </c>
      <c r="CS35" s="140">
        <f>VLOOKUP($CO35,  Obsv_Dist!$B$10:$M$111, CS$5, FALSE)</f>
        <v>2.129E-4</v>
      </c>
      <c r="CT35" s="117">
        <f>VLOOKUP($CO35,  $DI$7:$DT$108, CT$5, FALSE)</f>
        <v>6.1121156126789161E-4</v>
      </c>
      <c r="CU35" s="140">
        <f>VLOOKUP($CO35,  Obsv_Dist!$B$10:$M$111, CU$5, FALSE)</f>
        <v>4.0390000000000001E-4</v>
      </c>
      <c r="CV35" s="117">
        <f>VLOOKUP($CO35,  $DI$7:$DT$108, CV$5, FALSE)</f>
        <v>0</v>
      </c>
      <c r="CW35" s="140">
        <f>VLOOKUP($CO35,  Obsv_Dist!$B$10:$M$111, CW$5, FALSE)</f>
        <v>0</v>
      </c>
      <c r="CX35" s="117">
        <f>VLOOKUP($CO35,  $DI$7:$DT$108, CX$5, FALSE)</f>
        <v>0</v>
      </c>
      <c r="CY35" s="140">
        <f>VLOOKUP($CO35,  Obsv_Dist!$B$10:$M$111, CY$5, FALSE)</f>
        <v>0</v>
      </c>
      <c r="CZ35" s="117">
        <f>VLOOKUP($CO35,  $DI$7:$DT$108, CZ$5, FALSE)</f>
        <v>1.7622683149066828E-3</v>
      </c>
      <c r="DA35" s="140">
        <f>VLOOKUP($CO35,  Obsv_Dist!$B$10:$M$111, DA$5, FALSE)</f>
        <v>5.532E-4</v>
      </c>
      <c r="DB35" s="117">
        <f>VLOOKUP($CO35,  $DI$7:$DT$108, DB$5, FALSE)</f>
        <v>8.412476900704894E-4</v>
      </c>
      <c r="DC35" s="140">
        <f>VLOOKUP($CO35,  Obsv_Dist!$B$10:$M$111, DC$5, FALSE)</f>
        <v>7.1549999999999999E-4</v>
      </c>
      <c r="DD35" s="117">
        <f>VLOOKUP($CO35,  $DI$7:$DT$108, DD$5, FALSE)</f>
        <v>4.0634335750651673E-3</v>
      </c>
      <c r="DE35" s="140">
        <f>VLOOKUP($CO35,  Obsv_Dist!$B$10:$M$111, DE$5, FALSE)</f>
        <v>4.1390999999999997E-3</v>
      </c>
      <c r="DF35" s="117">
        <f>VLOOKUP($CO35,  $DI$7:$DT$108, DF$5, FALSE)</f>
        <v>4.6216246981351863E-3</v>
      </c>
      <c r="DG35" s="140">
        <f>VLOOKUP($CO35,  Obsv_Dist!$B$10:$M$111, DG$5, FALSE)</f>
        <v>8.1410000000000007E-3</v>
      </c>
      <c r="DI35" s="64">
        <f t="shared" si="9"/>
        <v>54</v>
      </c>
      <c r="DJ35" s="113">
        <f t="shared" si="10"/>
        <v>7.409771059873146E-4</v>
      </c>
      <c r="DK35" s="113">
        <f t="shared" si="10"/>
        <v>2.4324411906799043E-4</v>
      </c>
      <c r="DL35" s="113">
        <f t="shared" si="10"/>
        <v>6.1121156126789161E-4</v>
      </c>
      <c r="DM35" s="113">
        <f t="shared" si="10"/>
        <v>0</v>
      </c>
      <c r="DN35" s="113">
        <f t="shared" si="10"/>
        <v>0</v>
      </c>
      <c r="DO35" s="113">
        <f>EC35/EC$4</f>
        <v>1.7622683149066828E-3</v>
      </c>
      <c r="DP35" s="113">
        <f>ED35/ED$4</f>
        <v>8.412476900704894E-4</v>
      </c>
      <c r="DQ35" s="113">
        <f>EE35/EE$4</f>
        <v>4.0634335750651673E-3</v>
      </c>
      <c r="DR35" s="113">
        <f>EF35/EF$4</f>
        <v>4.6216246981351863E-3</v>
      </c>
      <c r="DS35" s="116">
        <f>EG35/EG$4</f>
        <v>5.3993472478704207E-4</v>
      </c>
      <c r="DT35" s="113">
        <f>EH35/EH$4</f>
        <v>1.1475272436003215E-3</v>
      </c>
      <c r="DV35" s="62">
        <f>Obsv_Dist!B38</f>
        <v>54</v>
      </c>
      <c r="DW35" s="57">
        <f t="shared" si="11"/>
        <v>55</v>
      </c>
      <c r="DX35" s="50">
        <f>SUMIFS(EP:EP,$EO:$EO,"&gt;="&amp;$DV35,$EO:$EO,"&lt;"&amp;$DV36)</f>
        <v>1199.22</v>
      </c>
      <c r="DY35" s="50">
        <f>SUMIFS(EQ:EQ,$EO:$EO,"&gt;="&amp;$DV35,$EO:$EO,"&lt;"&amp;$DV36)</f>
        <v>209.95</v>
      </c>
      <c r="DZ35" s="50">
        <f>SUMIFS(ER:ER,$EO:$EO,"&gt;="&amp;$DV35,$EO:$EO,"&lt;"&amp;$DV36)</f>
        <v>2195.94</v>
      </c>
      <c r="EA35" s="50">
        <f>SUMIFS(ES:ES,$EO:$EO,"&gt;="&amp;$DV35,$EO:$EO,"&lt;"&amp;$DV36)</f>
        <v>0</v>
      </c>
      <c r="EB35" s="50">
        <f>SUMIFS(ET:ET,$EO:$EO,"&gt;="&amp;$DV35,$EO:$EO,"&lt;"&amp;$DV36)</f>
        <v>0</v>
      </c>
      <c r="EC35" s="50">
        <f>SUMIFS(EU:EU,$EO:$EO,"&gt;="&amp;$DV35,$EO:$EO,"&lt;"&amp;$DV36)</f>
        <v>1335.1999999999998</v>
      </c>
      <c r="ED35" s="50">
        <f>SUMIFS(EV:EV,$EO:$EO,"&gt;="&amp;$DV35,$EO:$EO,"&lt;"&amp;$DV36)</f>
        <v>1279.3</v>
      </c>
      <c r="EE35" s="50">
        <f>SUMIFS(EX:EX,$EO:$EO,"&gt;="&amp;$DV35,$EO:$EO,"&lt;"&amp;$DV36)</f>
        <v>2317.04</v>
      </c>
      <c r="EF35" s="50">
        <f>SUMIFS(EY:EY,$EO:$EO,"&gt;="&amp;$DV35,$EO:$EO,"&lt;"&amp;$DV36)</f>
        <v>967.1099999999999</v>
      </c>
      <c r="EG35" s="109">
        <f>DY35+DZ35</f>
        <v>2405.89</v>
      </c>
      <c r="EH35" s="2">
        <f>EC35+ED35</f>
        <v>2614.5</v>
      </c>
      <c r="EJ35" s="64">
        <f t="shared" si="12"/>
        <v>27</v>
      </c>
      <c r="EK35" s="57">
        <f t="shared" si="13"/>
        <v>27.5</v>
      </c>
      <c r="EL35" s="2">
        <f t="shared" si="14"/>
        <v>4317.63</v>
      </c>
      <c r="EM35" s="2">
        <f t="shared" si="15"/>
        <v>4246.7</v>
      </c>
      <c r="EO35" s="33">
        <v>27</v>
      </c>
      <c r="EP35" s="33">
        <v>7203.61</v>
      </c>
      <c r="EQ35" s="33">
        <v>579.11</v>
      </c>
      <c r="ER35" s="33">
        <v>3738.52</v>
      </c>
      <c r="ES35" s="33">
        <v>0</v>
      </c>
      <c r="ET35" s="33">
        <v>4.6100000000000003</v>
      </c>
      <c r="EU35" s="33">
        <v>2311.08</v>
      </c>
      <c r="EV35" s="33">
        <v>1935.62</v>
      </c>
      <c r="EW35" s="33">
        <v>3246.53</v>
      </c>
      <c r="EX35" s="33">
        <v>4146.34</v>
      </c>
      <c r="EY35" s="33">
        <v>1189.05</v>
      </c>
    </row>
    <row r="36" spans="93:155" x14ac:dyDescent="0.45">
      <c r="CO36" s="65">
        <f t="shared" si="8"/>
        <v>56</v>
      </c>
      <c r="CP36" s="117">
        <f>VLOOKUP($CO36,  $DI$7:$DT$108, CP$5, FALSE)</f>
        <v>5.8197739060255151E-4</v>
      </c>
      <c r="CQ36" s="140">
        <f>VLOOKUP($CO36,  Obsv_Dist!$B$10:$M$111, CQ$5, FALSE)</f>
        <v>5.1630000000000003E-4</v>
      </c>
      <c r="CR36" s="117">
        <f>VLOOKUP($CO36,  $DI$7:$DT$108, CR$5, FALSE)</f>
        <v>2.2201891182185762E-4</v>
      </c>
      <c r="CS36" s="140">
        <f>VLOOKUP($CO36,  Obsv_Dist!$B$10:$M$111, CS$5, FALSE)</f>
        <v>1.7029999999999999E-4</v>
      </c>
      <c r="CT36" s="117">
        <f>VLOOKUP($CO36,  $DI$7:$DT$108, CT$5, FALSE)</f>
        <v>5.6419764248424561E-4</v>
      </c>
      <c r="CU36" s="140">
        <f>VLOOKUP($CO36,  Obsv_Dist!$B$10:$M$111, CU$5, FALSE)</f>
        <v>3.5819999999999998E-4</v>
      </c>
      <c r="CV36" s="117">
        <f>VLOOKUP($CO36,  $DI$7:$DT$108, CV$5, FALSE)</f>
        <v>0</v>
      </c>
      <c r="CW36" s="140">
        <f>VLOOKUP($CO36,  Obsv_Dist!$B$10:$M$111, CW$5, FALSE)</f>
        <v>0</v>
      </c>
      <c r="CX36" s="117">
        <f>VLOOKUP($CO36,  $DI$7:$DT$108, CX$5, FALSE)</f>
        <v>0</v>
      </c>
      <c r="CY36" s="140">
        <f>VLOOKUP($CO36,  Obsv_Dist!$B$10:$M$111, CY$5, FALSE)</f>
        <v>0</v>
      </c>
      <c r="CZ36" s="117">
        <f>VLOOKUP($CO36,  $DI$7:$DT$108, CZ$5, FALSE)</f>
        <v>1.57589181045194E-3</v>
      </c>
      <c r="DA36" s="140">
        <f>VLOOKUP($CO36,  Obsv_Dist!$B$10:$M$111, DA$5, FALSE)</f>
        <v>5.0350000000000004E-4</v>
      </c>
      <c r="DB36" s="117">
        <f>VLOOKUP($CO36,  $DI$7:$DT$108, DB$5, FALSE)</f>
        <v>6.7450402027358959E-4</v>
      </c>
      <c r="DC36" s="140">
        <f>VLOOKUP($CO36,  Obsv_Dist!$B$10:$M$111, DC$5, FALSE)</f>
        <v>6.4400000000000004E-4</v>
      </c>
      <c r="DD36" s="117">
        <f>VLOOKUP($CO36,  $DI$7:$DT$108, DD$5, FALSE)</f>
        <v>3.3714517275143211E-3</v>
      </c>
      <c r="DE36" s="140">
        <f>VLOOKUP($CO36,  Obsv_Dist!$B$10:$M$111, DE$5, FALSE)</f>
        <v>3.6357999999999998E-3</v>
      </c>
      <c r="DF36" s="117">
        <f>VLOOKUP($CO36,  $DI$7:$DT$108, DF$5, FALSE)</f>
        <v>3.9612424075629645E-3</v>
      </c>
      <c r="DG36" s="140">
        <f>VLOOKUP($CO36,  Obsv_Dist!$B$10:$M$111, DG$5, FALSE)</f>
        <v>7.2766999999999997E-3</v>
      </c>
      <c r="DI36" s="64">
        <f t="shared" si="9"/>
        <v>56</v>
      </c>
      <c r="DJ36" s="113">
        <f t="shared" si="10"/>
        <v>5.8197739060255151E-4</v>
      </c>
      <c r="DK36" s="113">
        <f t="shared" si="10"/>
        <v>2.2201891182185762E-4</v>
      </c>
      <c r="DL36" s="113">
        <f t="shared" si="10"/>
        <v>5.6419764248424561E-4</v>
      </c>
      <c r="DM36" s="113">
        <f t="shared" si="10"/>
        <v>0</v>
      </c>
      <c r="DN36" s="113">
        <f t="shared" si="10"/>
        <v>0</v>
      </c>
      <c r="DO36" s="113">
        <f>EC36/EC$4</f>
        <v>1.57589181045194E-3</v>
      </c>
      <c r="DP36" s="113">
        <f>ED36/ED$4</f>
        <v>6.7450402027358959E-4</v>
      </c>
      <c r="DQ36" s="113">
        <f>EE36/EE$4</f>
        <v>3.3714517275143211E-3</v>
      </c>
      <c r="DR36" s="113">
        <f>EF36/EF$4</f>
        <v>3.9612424075629645E-3</v>
      </c>
      <c r="DS36" s="116">
        <f>EG36/EG$4</f>
        <v>4.9791618756303026E-4</v>
      </c>
      <c r="DT36" s="113">
        <f>EH36/EH$4</f>
        <v>9.7425479945094894E-4</v>
      </c>
      <c r="DV36" s="62">
        <f>Obsv_Dist!B39</f>
        <v>56</v>
      </c>
      <c r="DW36" s="57">
        <f t="shared" si="11"/>
        <v>57</v>
      </c>
      <c r="DX36" s="50">
        <f>SUMIFS(EP:EP,$EO:$EO,"&gt;="&amp;$DV36,$EO:$EO,"&lt;"&amp;$DV37)</f>
        <v>941.8900000000001</v>
      </c>
      <c r="DY36" s="50">
        <f>SUMIFS(EQ:EQ,$EO:$EO,"&gt;="&amp;$DV36,$EO:$EO,"&lt;"&amp;$DV37)</f>
        <v>191.63</v>
      </c>
      <c r="DZ36" s="50">
        <f>SUMIFS(ER:ER,$EO:$EO,"&gt;="&amp;$DV36,$EO:$EO,"&lt;"&amp;$DV37)</f>
        <v>2027.0300000000002</v>
      </c>
      <c r="EA36" s="50">
        <f>SUMIFS(ES:ES,$EO:$EO,"&gt;="&amp;$DV36,$EO:$EO,"&lt;"&amp;$DV37)</f>
        <v>0</v>
      </c>
      <c r="EB36" s="50">
        <f>SUMIFS(ET:ET,$EO:$EO,"&gt;="&amp;$DV36,$EO:$EO,"&lt;"&amp;$DV37)</f>
        <v>0</v>
      </c>
      <c r="EC36" s="50">
        <f>SUMIFS(EU:EU,$EO:$EO,"&gt;="&amp;$DV36,$EO:$EO,"&lt;"&amp;$DV37)</f>
        <v>1193.99</v>
      </c>
      <c r="ED36" s="50">
        <f>SUMIFS(EV:EV,$EO:$EO,"&gt;="&amp;$DV36,$EO:$EO,"&lt;"&amp;$DV37)</f>
        <v>1025.73</v>
      </c>
      <c r="EE36" s="50">
        <f>SUMIFS(EX:EX,$EO:$EO,"&gt;="&amp;$DV36,$EO:$EO,"&lt;"&amp;$DV37)</f>
        <v>1922.46</v>
      </c>
      <c r="EF36" s="50">
        <f>SUMIFS(EY:EY,$EO:$EO,"&gt;="&amp;$DV36,$EO:$EO,"&lt;"&amp;$DV37)</f>
        <v>828.92</v>
      </c>
      <c r="EG36" s="109">
        <f>DY36+DZ36</f>
        <v>2218.6600000000003</v>
      </c>
      <c r="EH36" s="2">
        <f>EC36+ED36</f>
        <v>2219.7200000000003</v>
      </c>
      <c r="EJ36" s="64">
        <f t="shared" si="12"/>
        <v>28</v>
      </c>
      <c r="EK36" s="57">
        <f t="shared" si="13"/>
        <v>28.5</v>
      </c>
      <c r="EL36" s="2">
        <f t="shared" si="14"/>
        <v>4294.96</v>
      </c>
      <c r="EM36" s="2">
        <f t="shared" si="15"/>
        <v>3961.84</v>
      </c>
      <c r="EO36" s="33">
        <v>28</v>
      </c>
      <c r="EP36" s="33">
        <v>6719.08</v>
      </c>
      <c r="EQ36" s="33">
        <v>503.78</v>
      </c>
      <c r="ER36" s="33">
        <v>3791.18</v>
      </c>
      <c r="ES36" s="33">
        <v>0</v>
      </c>
      <c r="ET36" s="33">
        <v>0.34</v>
      </c>
      <c r="EU36" s="33">
        <v>2170.33</v>
      </c>
      <c r="EV36" s="33">
        <v>1791.51</v>
      </c>
      <c r="EW36" s="33">
        <v>2897.66</v>
      </c>
      <c r="EX36" s="33">
        <v>4095.97</v>
      </c>
      <c r="EY36" s="33">
        <v>1224.55</v>
      </c>
    </row>
    <row r="37" spans="93:155" x14ac:dyDescent="0.45">
      <c r="CO37" s="65">
        <f t="shared" si="8"/>
        <v>58</v>
      </c>
      <c r="CP37" s="117">
        <f>VLOOKUP($CO37,  $DI$7:$DT$108, CP$5, FALSE)</f>
        <v>4.8967191715860873E-4</v>
      </c>
      <c r="CQ37" s="140">
        <f>VLOOKUP($CO37,  Obsv_Dist!$B$10:$M$111, CQ$5, FALSE)</f>
        <v>2.8840000000000002E-4</v>
      </c>
      <c r="CR37" s="117">
        <f>VLOOKUP($CO37,  $DI$7:$DT$108, CR$5, FALSE)</f>
        <v>2.2364092547603808E-4</v>
      </c>
      <c r="CS37" s="140">
        <f>VLOOKUP($CO37,  Obsv_Dist!$B$10:$M$111, CS$5, FALSE)</f>
        <v>1.2769999999999999E-4</v>
      </c>
      <c r="CT37" s="117">
        <f>VLOOKUP($CO37,  $DI$7:$DT$108, CT$5, FALSE)</f>
        <v>5.2509684732275966E-4</v>
      </c>
      <c r="CU37" s="140">
        <f>VLOOKUP($CO37,  Obsv_Dist!$B$10:$M$111, CU$5, FALSE)</f>
        <v>3.124E-4</v>
      </c>
      <c r="CV37" s="117">
        <f>VLOOKUP($CO37,  $DI$7:$DT$108, CV$5, FALSE)</f>
        <v>0</v>
      </c>
      <c r="CW37" s="140">
        <f>VLOOKUP($CO37,  Obsv_Dist!$B$10:$M$111, CW$5, FALSE)</f>
        <v>0</v>
      </c>
      <c r="CX37" s="117">
        <f>VLOOKUP($CO37,  $DI$7:$DT$108, CX$5, FALSE)</f>
        <v>0</v>
      </c>
      <c r="CY37" s="140">
        <f>VLOOKUP($CO37,  Obsv_Dist!$B$10:$M$111, CY$5, FALSE)</f>
        <v>0</v>
      </c>
      <c r="CZ37" s="117">
        <f>VLOOKUP($CO37,  $DI$7:$DT$108, CZ$5, FALSE)</f>
        <v>1.5082625201165458E-3</v>
      </c>
      <c r="DA37" s="140">
        <f>VLOOKUP($CO37,  Obsv_Dist!$B$10:$M$111, DA$5, FALSE)</f>
        <v>4.7409999999999998E-4</v>
      </c>
      <c r="DB37" s="117">
        <f>VLOOKUP($CO37,  $DI$7:$DT$108, DB$5, FALSE)</f>
        <v>5.8233041852483593E-4</v>
      </c>
      <c r="DC37" s="140">
        <f>VLOOKUP($CO37,  Obsv_Dist!$B$10:$M$111, DC$5, FALSE)</f>
        <v>5.7240000000000004E-4</v>
      </c>
      <c r="DD37" s="117">
        <f>VLOOKUP($CO37,  $DI$7:$DT$108, DD$5, FALSE)</f>
        <v>2.9524009330688982E-3</v>
      </c>
      <c r="DE37" s="140">
        <f>VLOOKUP($CO37,  Obsv_Dist!$B$10:$M$111, DE$5, FALSE)</f>
        <v>3.1578000000000001E-3</v>
      </c>
      <c r="DF37" s="117">
        <f>VLOOKUP($CO37,  $DI$7:$DT$108, DF$5, FALSE)</f>
        <v>3.4588472255103002E-3</v>
      </c>
      <c r="DG37" s="140">
        <f>VLOOKUP($CO37,  Obsv_Dist!$B$10:$M$111, DG$5, FALSE)</f>
        <v>6.4124000000000004E-3</v>
      </c>
      <c r="DI37" s="64">
        <f t="shared" si="9"/>
        <v>58</v>
      </c>
      <c r="DJ37" s="113">
        <f t="shared" si="10"/>
        <v>4.8967191715860873E-4</v>
      </c>
      <c r="DK37" s="113">
        <f t="shared" si="10"/>
        <v>2.2364092547603808E-4</v>
      </c>
      <c r="DL37" s="113">
        <f t="shared" si="10"/>
        <v>5.2509684732275966E-4</v>
      </c>
      <c r="DM37" s="113">
        <f t="shared" si="10"/>
        <v>0</v>
      </c>
      <c r="DN37" s="113">
        <f t="shared" si="10"/>
        <v>0</v>
      </c>
      <c r="DO37" s="113">
        <f>EC37/EC$4</f>
        <v>1.5082625201165458E-3</v>
      </c>
      <c r="DP37" s="113">
        <f>ED37/ED$4</f>
        <v>5.8233041852483593E-4</v>
      </c>
      <c r="DQ37" s="113">
        <f>EE37/EE$4</f>
        <v>2.9524009330688982E-3</v>
      </c>
      <c r="DR37" s="113">
        <f>EF37/EF$4</f>
        <v>3.4588472255103002E-3</v>
      </c>
      <c r="DS37" s="116">
        <f>EG37/EG$4</f>
        <v>4.6670357122421925E-4</v>
      </c>
      <c r="DT37" s="113">
        <f>EH37/EH$4</f>
        <v>8.9024325242569068E-4</v>
      </c>
      <c r="DV37" s="62">
        <f>Obsv_Dist!B40</f>
        <v>58</v>
      </c>
      <c r="DW37" s="57">
        <f t="shared" si="11"/>
        <v>59</v>
      </c>
      <c r="DX37" s="50">
        <f>SUMIFS(EP:EP,$EO:$EO,"&gt;="&amp;$DV37,$EO:$EO,"&lt;"&amp;$DV38)</f>
        <v>792.5</v>
      </c>
      <c r="DY37" s="50">
        <f>SUMIFS(EQ:EQ,$EO:$EO,"&gt;="&amp;$DV37,$EO:$EO,"&lt;"&amp;$DV38)</f>
        <v>193.03</v>
      </c>
      <c r="DZ37" s="50">
        <f>SUMIFS(ER:ER,$EO:$EO,"&gt;="&amp;$DV37,$EO:$EO,"&lt;"&amp;$DV38)</f>
        <v>1886.55</v>
      </c>
      <c r="EA37" s="50">
        <f>SUMIFS(ES:ES,$EO:$EO,"&gt;="&amp;$DV37,$EO:$EO,"&lt;"&amp;$DV38)</f>
        <v>0</v>
      </c>
      <c r="EB37" s="50">
        <f>SUMIFS(ET:ET,$EO:$EO,"&gt;="&amp;$DV37,$EO:$EO,"&lt;"&amp;$DV38)</f>
        <v>0</v>
      </c>
      <c r="EC37" s="50">
        <f>SUMIFS(EU:EU,$EO:$EO,"&gt;="&amp;$DV37,$EO:$EO,"&lt;"&amp;$DV38)</f>
        <v>1142.75</v>
      </c>
      <c r="ED37" s="50">
        <f>SUMIFS(EV:EV,$EO:$EO,"&gt;="&amp;$DV37,$EO:$EO,"&lt;"&amp;$DV38)</f>
        <v>885.56</v>
      </c>
      <c r="EE37" s="50">
        <f>SUMIFS(EX:EX,$EO:$EO,"&gt;="&amp;$DV37,$EO:$EO,"&lt;"&amp;$DV38)</f>
        <v>1683.51</v>
      </c>
      <c r="EF37" s="50">
        <f>SUMIFS(EY:EY,$EO:$EO,"&gt;="&amp;$DV37,$EO:$EO,"&lt;"&amp;$DV38)</f>
        <v>723.79</v>
      </c>
      <c r="EG37" s="109">
        <f>DY37+DZ37</f>
        <v>2079.58</v>
      </c>
      <c r="EH37" s="2">
        <f>EC37+ED37</f>
        <v>2028.31</v>
      </c>
      <c r="EJ37" s="64">
        <f t="shared" si="12"/>
        <v>29</v>
      </c>
      <c r="EK37" s="57">
        <f t="shared" si="13"/>
        <v>29.5</v>
      </c>
      <c r="EL37" s="2">
        <f t="shared" si="14"/>
        <v>4316.59</v>
      </c>
      <c r="EM37" s="2">
        <f t="shared" si="15"/>
        <v>3837.7799999999997</v>
      </c>
      <c r="EO37" s="33">
        <v>29</v>
      </c>
      <c r="EP37" s="33">
        <v>6355.12</v>
      </c>
      <c r="EQ37" s="33">
        <v>494.65</v>
      </c>
      <c r="ER37" s="33">
        <v>3821.94</v>
      </c>
      <c r="ES37" s="33">
        <v>0</v>
      </c>
      <c r="ET37" s="33">
        <v>0.06</v>
      </c>
      <c r="EU37" s="33">
        <v>2129.83</v>
      </c>
      <c r="EV37" s="33">
        <v>1707.95</v>
      </c>
      <c r="EW37" s="33">
        <v>2615.2800000000002</v>
      </c>
      <c r="EX37" s="33">
        <v>3970.84</v>
      </c>
      <c r="EY37" s="33">
        <v>1264.03</v>
      </c>
    </row>
    <row r="38" spans="93:155" x14ac:dyDescent="0.45">
      <c r="CO38" s="65">
        <f t="shared" si="8"/>
        <v>60</v>
      </c>
      <c r="CP38" s="117">
        <f>VLOOKUP($CO38,  $DI$7:$DT$108, CP$5, FALSE)</f>
        <v>4.0170397918274612E-4</v>
      </c>
      <c r="CQ38" s="140">
        <f>VLOOKUP($CO38,  Obsv_Dist!$B$10:$M$111, CQ$5, FALSE)</f>
        <v>2.1890000000000001E-4</v>
      </c>
      <c r="CR38" s="117">
        <f>VLOOKUP($CO38,  $DI$7:$DT$108, CR$5, FALSE)</f>
        <v>2.0470970896938905E-4</v>
      </c>
      <c r="CS38" s="140">
        <f>VLOOKUP($CO38,  Obsv_Dist!$B$10:$M$111, CS$5, FALSE)</f>
        <v>8.5199999999999997E-5</v>
      </c>
      <c r="CT38" s="117">
        <f>VLOOKUP($CO38,  $DI$7:$DT$108, CT$5, FALSE)</f>
        <v>5.1021416283183812E-4</v>
      </c>
      <c r="CU38" s="140">
        <f>VLOOKUP($CO38,  Obsv_Dist!$B$10:$M$111, CU$5, FALSE)</f>
        <v>2.6669999999999998E-4</v>
      </c>
      <c r="CV38" s="117">
        <f>VLOOKUP($CO38,  $DI$7:$DT$108, CV$5, FALSE)</f>
        <v>0</v>
      </c>
      <c r="CW38" s="140">
        <f>VLOOKUP($CO38,  Obsv_Dist!$B$10:$M$111, CW$5, FALSE)</f>
        <v>0</v>
      </c>
      <c r="CX38" s="117">
        <f>VLOOKUP($CO38,  $DI$7:$DT$108, CX$5, FALSE)</f>
        <v>0</v>
      </c>
      <c r="CY38" s="140">
        <f>VLOOKUP($CO38,  Obsv_Dist!$B$10:$M$111, CY$5, FALSE)</f>
        <v>0</v>
      </c>
      <c r="CZ38" s="117">
        <f>VLOOKUP($CO38,  $DI$7:$DT$108, CZ$5, FALSE)</f>
        <v>1.4317110205175436E-3</v>
      </c>
      <c r="DA38" s="140">
        <f>VLOOKUP($CO38,  Obsv_Dist!$B$10:$M$111, DA$5, FALSE)</f>
        <v>4.4450000000000002E-4</v>
      </c>
      <c r="DB38" s="117">
        <f>VLOOKUP($CO38,  $DI$7:$DT$108, DB$5, FALSE)</f>
        <v>4.7687361241477232E-4</v>
      </c>
      <c r="DC38" s="140">
        <f>VLOOKUP($CO38,  Obsv_Dist!$B$10:$M$111, DC$5, FALSE)</f>
        <v>5.0089999999999998E-4</v>
      </c>
      <c r="DD38" s="117">
        <f>VLOOKUP($CO38,  $DI$7:$DT$108, DD$5, FALSE)</f>
        <v>2.6070238104152822E-3</v>
      </c>
      <c r="DE38" s="140">
        <f>VLOOKUP($CO38,  Obsv_Dist!$B$10:$M$111, DE$5, FALSE)</f>
        <v>2.7179999999999999E-3</v>
      </c>
      <c r="DF38" s="117">
        <f>VLOOKUP($CO38,  $DI$7:$DT$108, DF$5, FALSE)</f>
        <v>3.0772600925615206E-3</v>
      </c>
      <c r="DG38" s="140">
        <f>VLOOKUP($CO38,  Obsv_Dist!$B$10:$M$111, DG$5, FALSE)</f>
        <v>5.548E-3</v>
      </c>
      <c r="DI38" s="64">
        <f t="shared" si="9"/>
        <v>60</v>
      </c>
      <c r="DJ38" s="113">
        <f t="shared" si="10"/>
        <v>4.0170397918274612E-4</v>
      </c>
      <c r="DK38" s="113">
        <f t="shared" si="10"/>
        <v>2.0470970896938905E-4</v>
      </c>
      <c r="DL38" s="113">
        <f t="shared" si="10"/>
        <v>5.1021416283183812E-4</v>
      </c>
      <c r="DM38" s="113">
        <f t="shared" si="10"/>
        <v>0</v>
      </c>
      <c r="DN38" s="113">
        <f t="shared" si="10"/>
        <v>0</v>
      </c>
      <c r="DO38" s="113">
        <f>EC38/EC$4</f>
        <v>1.4317110205175436E-3</v>
      </c>
      <c r="DP38" s="113">
        <f>ED38/ED$4</f>
        <v>4.7687361241477232E-4</v>
      </c>
      <c r="DQ38" s="113">
        <f>EE38/EE$4</f>
        <v>2.6070238104152822E-3</v>
      </c>
      <c r="DR38" s="113">
        <f>EF38/EF$4</f>
        <v>3.0772600925615206E-3</v>
      </c>
      <c r="DS38" s="116">
        <f>EG38/EG$4</f>
        <v>4.5103666910592484E-4</v>
      </c>
      <c r="DT38" s="113">
        <f>EH38/EH$4</f>
        <v>7.9439872223444866E-4</v>
      </c>
      <c r="DV38" s="62">
        <f>Obsv_Dist!B41</f>
        <v>60</v>
      </c>
      <c r="DW38" s="57">
        <f t="shared" si="11"/>
        <v>61</v>
      </c>
      <c r="DX38" s="50">
        <f>SUMIFS(EP:EP,$EO:$EO,"&gt;="&amp;$DV38,$EO:$EO,"&lt;"&amp;$DV39)</f>
        <v>650.13</v>
      </c>
      <c r="DY38" s="50">
        <f>SUMIFS(EQ:EQ,$EO:$EO,"&gt;="&amp;$DV38,$EO:$EO,"&lt;"&amp;$DV39)</f>
        <v>176.69</v>
      </c>
      <c r="DZ38" s="50">
        <f>SUMIFS(ER:ER,$EO:$EO,"&gt;="&amp;$DV38,$EO:$EO,"&lt;"&amp;$DV39)</f>
        <v>1833.08</v>
      </c>
      <c r="EA38" s="50">
        <f>SUMIFS(ES:ES,$EO:$EO,"&gt;="&amp;$DV38,$EO:$EO,"&lt;"&amp;$DV39)</f>
        <v>0</v>
      </c>
      <c r="EB38" s="50">
        <f>SUMIFS(ET:ET,$EO:$EO,"&gt;="&amp;$DV38,$EO:$EO,"&lt;"&amp;$DV39)</f>
        <v>0</v>
      </c>
      <c r="EC38" s="50">
        <f>SUMIFS(EU:EU,$EO:$EO,"&gt;="&amp;$DV38,$EO:$EO,"&lt;"&amp;$DV39)</f>
        <v>1084.75</v>
      </c>
      <c r="ED38" s="50">
        <f>SUMIFS(EV:EV,$EO:$EO,"&gt;="&amp;$DV38,$EO:$EO,"&lt;"&amp;$DV39)</f>
        <v>725.19</v>
      </c>
      <c r="EE38" s="50">
        <f>SUMIFS(EX:EX,$EO:$EO,"&gt;="&amp;$DV38,$EO:$EO,"&lt;"&amp;$DV39)</f>
        <v>1486.57</v>
      </c>
      <c r="EF38" s="50">
        <f>SUMIFS(EY:EY,$EO:$EO,"&gt;="&amp;$DV38,$EO:$EO,"&lt;"&amp;$DV39)</f>
        <v>643.94000000000005</v>
      </c>
      <c r="EG38" s="109">
        <f>DY38+DZ38</f>
        <v>2009.77</v>
      </c>
      <c r="EH38" s="2">
        <f>EC38+ED38</f>
        <v>1809.94</v>
      </c>
      <c r="EJ38" s="64">
        <f t="shared" si="12"/>
        <v>30</v>
      </c>
      <c r="EK38" s="57">
        <f t="shared" si="13"/>
        <v>30.5</v>
      </c>
      <c r="EL38" s="2">
        <f t="shared" si="14"/>
        <v>4018.06</v>
      </c>
      <c r="EM38" s="2">
        <f t="shared" si="15"/>
        <v>3556.49</v>
      </c>
      <c r="EO38" s="33">
        <v>30</v>
      </c>
      <c r="EP38" s="33">
        <v>5838.68</v>
      </c>
      <c r="EQ38" s="33">
        <v>512.84</v>
      </c>
      <c r="ER38" s="33">
        <v>3505.22</v>
      </c>
      <c r="ES38" s="33">
        <v>0</v>
      </c>
      <c r="ET38" s="33">
        <v>0.02</v>
      </c>
      <c r="EU38" s="33">
        <v>1975.85</v>
      </c>
      <c r="EV38" s="33">
        <v>1580.64</v>
      </c>
      <c r="EW38" s="33">
        <v>2333.1799999999998</v>
      </c>
      <c r="EX38" s="33">
        <v>3917.61</v>
      </c>
      <c r="EY38" s="33">
        <v>1252.19</v>
      </c>
    </row>
    <row r="39" spans="93:155" x14ac:dyDescent="0.45">
      <c r="CO39" s="65">
        <f t="shared" si="8"/>
        <v>62</v>
      </c>
      <c r="CP39" s="117">
        <f>VLOOKUP($CO39,  $DI$7:$DT$108, CP$5, FALSE)</f>
        <v>2.789986845095245E-4</v>
      </c>
      <c r="CQ39" s="140">
        <f>VLOOKUP($CO39,  Obsv_Dist!$B$10:$M$111, CQ$5, FALSE)</f>
        <v>2.0029999999999999E-4</v>
      </c>
      <c r="CR39" s="117">
        <f>VLOOKUP($CO39,  $DI$7:$DT$108, CR$5, FALSE)</f>
        <v>1.5774082786904929E-4</v>
      </c>
      <c r="CS39" s="140">
        <f>VLOOKUP($CO39,  Obsv_Dist!$B$10:$M$111, CS$5, FALSE)</f>
        <v>4.2599999999999999E-5</v>
      </c>
      <c r="CT39" s="117">
        <f>VLOOKUP($CO39,  $DI$7:$DT$108, CT$5, FALSE)</f>
        <v>4.5111763073697275E-4</v>
      </c>
      <c r="CU39" s="140">
        <f>VLOOKUP($CO39,  Obsv_Dist!$B$10:$M$111, CU$5, FALSE)</f>
        <v>2.2100000000000001E-4</v>
      </c>
      <c r="CV39" s="117">
        <f>VLOOKUP($CO39,  $DI$7:$DT$108, CV$5, FALSE)</f>
        <v>0</v>
      </c>
      <c r="CW39" s="140">
        <f>VLOOKUP($CO39,  Obsv_Dist!$B$10:$M$111, CW$5, FALSE)</f>
        <v>0</v>
      </c>
      <c r="CX39" s="117">
        <f>VLOOKUP($CO39,  $DI$7:$DT$108, CX$5, FALSE)</f>
        <v>0</v>
      </c>
      <c r="CY39" s="140">
        <f>VLOOKUP($CO39,  Obsv_Dist!$B$10:$M$111, CY$5, FALSE)</f>
        <v>0</v>
      </c>
      <c r="CZ39" s="117">
        <f>VLOOKUP($CO39,  $DI$7:$DT$108, CZ$5, FALSE)</f>
        <v>1.238392086961236E-3</v>
      </c>
      <c r="DA39" s="140">
        <f>VLOOKUP($CO39,  Obsv_Dist!$B$10:$M$111, DA$5, FALSE)</f>
        <v>4.148E-4</v>
      </c>
      <c r="DB39" s="117">
        <f>VLOOKUP($CO39,  $DI$7:$DT$108, DB$5, FALSE)</f>
        <v>3.5617400050791831E-4</v>
      </c>
      <c r="DC39" s="140">
        <f>VLOOKUP($CO39,  Obsv_Dist!$B$10:$M$111, DC$5, FALSE)</f>
        <v>4.2930000000000003E-4</v>
      </c>
      <c r="DD39" s="117">
        <f>VLOOKUP($CO39,  $DI$7:$DT$108, DD$5, FALSE)</f>
        <v>2.0575665833481331E-3</v>
      </c>
      <c r="DE39" s="140">
        <f>VLOOKUP($CO39,  Obsv_Dist!$B$10:$M$111, DE$5, FALSE)</f>
        <v>2.5019E-3</v>
      </c>
      <c r="DF39" s="117">
        <f>VLOOKUP($CO39,  $DI$7:$DT$108, DF$5, FALSE)</f>
        <v>2.657203624356163E-3</v>
      </c>
      <c r="DG39" s="140">
        <f>VLOOKUP($CO39,  Obsv_Dist!$B$10:$M$111, DG$5, FALSE)</f>
        <v>4.6835999999999996E-3</v>
      </c>
      <c r="DI39" s="64">
        <f t="shared" si="9"/>
        <v>62</v>
      </c>
      <c r="DJ39" s="113">
        <f t="shared" ref="DJ39:DN54" si="16">DX39/DX$4</f>
        <v>2.789986845095245E-4</v>
      </c>
      <c r="DK39" s="113">
        <f t="shared" si="16"/>
        <v>1.5774082786904929E-4</v>
      </c>
      <c r="DL39" s="113">
        <f t="shared" si="16"/>
        <v>4.5111763073697275E-4</v>
      </c>
      <c r="DM39" s="113">
        <f t="shared" si="16"/>
        <v>0</v>
      </c>
      <c r="DN39" s="113">
        <f t="shared" si="16"/>
        <v>0</v>
      </c>
      <c r="DO39" s="113">
        <f>EC39/EC$4</f>
        <v>1.238392086961236E-3</v>
      </c>
      <c r="DP39" s="113">
        <f>ED39/ED$4</f>
        <v>3.5617400050791831E-4</v>
      </c>
      <c r="DQ39" s="113">
        <f>EE39/EE$4</f>
        <v>2.0575665833481331E-3</v>
      </c>
      <c r="DR39" s="113">
        <f>EF39/EF$4</f>
        <v>2.657203624356163E-3</v>
      </c>
      <c r="DS39" s="116">
        <f>EG39/EG$4</f>
        <v>3.942893138612331E-4</v>
      </c>
      <c r="DT39" s="113">
        <f>EH39/EH$4</f>
        <v>6.4955001658022107E-4</v>
      </c>
      <c r="DV39" s="62">
        <f>Obsv_Dist!B42</f>
        <v>62</v>
      </c>
      <c r="DW39" s="57">
        <f t="shared" si="11"/>
        <v>63</v>
      </c>
      <c r="DX39" s="50">
        <f>SUMIFS(EP:EP,$EO:$EO,"&gt;="&amp;$DV39,$EO:$EO,"&lt;"&amp;$DV40)</f>
        <v>451.53999999999996</v>
      </c>
      <c r="DY39" s="50">
        <f>SUMIFS(EQ:EQ,$EO:$EO,"&gt;="&amp;$DV39,$EO:$EO,"&lt;"&amp;$DV40)</f>
        <v>136.15</v>
      </c>
      <c r="DZ39" s="50">
        <f>SUMIFS(ER:ER,$EO:$EO,"&gt;="&amp;$DV39,$EO:$EO,"&lt;"&amp;$DV40)</f>
        <v>1620.76</v>
      </c>
      <c r="EA39" s="50">
        <f>SUMIFS(ES:ES,$EO:$EO,"&gt;="&amp;$DV39,$EO:$EO,"&lt;"&amp;$DV40)</f>
        <v>0</v>
      </c>
      <c r="EB39" s="50">
        <f>SUMIFS(ET:ET,$EO:$EO,"&gt;="&amp;$DV39,$EO:$EO,"&lt;"&amp;$DV40)</f>
        <v>0</v>
      </c>
      <c r="EC39" s="50">
        <f>SUMIFS(EU:EU,$EO:$EO,"&gt;="&amp;$DV39,$EO:$EO,"&lt;"&amp;$DV40)</f>
        <v>938.28</v>
      </c>
      <c r="ED39" s="50">
        <f>SUMIFS(EV:EV,$EO:$EO,"&gt;="&amp;$DV39,$EO:$EO,"&lt;"&amp;$DV40)</f>
        <v>541.64</v>
      </c>
      <c r="EE39" s="50">
        <f>SUMIFS(EX:EX,$EO:$EO,"&gt;="&amp;$DV39,$EO:$EO,"&lt;"&amp;$DV40)</f>
        <v>1173.26</v>
      </c>
      <c r="EF39" s="50">
        <f>SUMIFS(EY:EY,$EO:$EO,"&gt;="&amp;$DV39,$EO:$EO,"&lt;"&amp;$DV40)</f>
        <v>556.04</v>
      </c>
      <c r="EG39" s="109">
        <f>DY39+DZ39</f>
        <v>1756.91</v>
      </c>
      <c r="EH39" s="2">
        <f>EC39+ED39</f>
        <v>1479.92</v>
      </c>
      <c r="EJ39" s="64">
        <f t="shared" si="12"/>
        <v>31</v>
      </c>
      <c r="EK39" s="57">
        <f t="shared" si="13"/>
        <v>31.5</v>
      </c>
      <c r="EL39" s="2">
        <f t="shared" si="14"/>
        <v>3804.2999999999997</v>
      </c>
      <c r="EM39" s="2">
        <f t="shared" si="15"/>
        <v>3397.83</v>
      </c>
      <c r="EO39" s="33">
        <v>31</v>
      </c>
      <c r="EP39" s="33">
        <v>5265.94</v>
      </c>
      <c r="EQ39" s="33">
        <v>523.17999999999995</v>
      </c>
      <c r="ER39" s="33">
        <v>3281.12</v>
      </c>
      <c r="ES39" s="33">
        <v>0</v>
      </c>
      <c r="ET39" s="33">
        <v>0</v>
      </c>
      <c r="EU39" s="33">
        <v>1888.56</v>
      </c>
      <c r="EV39" s="33">
        <v>1509.27</v>
      </c>
      <c r="EW39" s="33">
        <v>2033.13</v>
      </c>
      <c r="EX39" s="33">
        <v>3798.94</v>
      </c>
      <c r="EY39" s="33">
        <v>1250.97</v>
      </c>
    </row>
    <row r="40" spans="93:155" x14ac:dyDescent="0.45">
      <c r="CO40" s="65">
        <f t="shared" si="8"/>
        <v>64</v>
      </c>
      <c r="CP40" s="117">
        <f>VLOOKUP($CO40,  $DI$7:$DT$108, CP$5, FALSE)</f>
        <v>2.10073886580133E-4</v>
      </c>
      <c r="CQ40" s="140">
        <f>VLOOKUP($CO40,  Obsv_Dist!$B$10:$M$111, CQ$5, FALSE)</f>
        <v>1.805E-4</v>
      </c>
      <c r="CR40" s="117">
        <f>VLOOKUP($CO40,  $DI$7:$DT$108, CR$5, FALSE)</f>
        <v>1.2759454552492398E-4</v>
      </c>
      <c r="CS40" s="140">
        <f>VLOOKUP($CO40,  Obsv_Dist!$B$10:$M$111, CS$5, FALSE)</f>
        <v>0</v>
      </c>
      <c r="CT40" s="117">
        <f>VLOOKUP($CO40,  $DI$7:$DT$108, CT$5, FALSE)</f>
        <v>3.6596874651287126E-4</v>
      </c>
      <c r="CU40" s="140">
        <f>VLOOKUP($CO40,  Obsv_Dist!$B$10:$M$111, CU$5, FALSE)</f>
        <v>1.853E-4</v>
      </c>
      <c r="CV40" s="117">
        <f>VLOOKUP($CO40,  $DI$7:$DT$108, CV$5, FALSE)</f>
        <v>0</v>
      </c>
      <c r="CW40" s="140">
        <f>VLOOKUP($CO40,  Obsv_Dist!$B$10:$M$111, CW$5, FALSE)</f>
        <v>0</v>
      </c>
      <c r="CX40" s="117">
        <f>VLOOKUP($CO40,  $DI$7:$DT$108, CX$5, FALSE)</f>
        <v>0</v>
      </c>
      <c r="CY40" s="140">
        <f>VLOOKUP($CO40,  Obsv_Dist!$B$10:$M$111, CY$5, FALSE)</f>
        <v>0</v>
      </c>
      <c r="CZ40" s="117">
        <f>VLOOKUP($CO40,  $DI$7:$DT$108, CZ$5, FALSE)</f>
        <v>1.1218358295545486E-3</v>
      </c>
      <c r="DA40" s="140">
        <f>VLOOKUP($CO40,  Obsv_Dist!$B$10:$M$111, DA$5, FALSE)</f>
        <v>3.8509999999999998E-4</v>
      </c>
      <c r="DB40" s="117">
        <f>VLOOKUP($CO40,  $DI$7:$DT$108, DB$5, FALSE)</f>
        <v>2.6947150075352602E-4</v>
      </c>
      <c r="DC40" s="140">
        <f>VLOOKUP($CO40,  Obsv_Dist!$B$10:$M$111, DC$5, FALSE)</f>
        <v>3.5780000000000002E-4</v>
      </c>
      <c r="DD40" s="117">
        <f>VLOOKUP($CO40,  $DI$7:$DT$108, DD$5, FALSE)</f>
        <v>1.6752737075115243E-3</v>
      </c>
      <c r="DE40" s="140">
        <f>VLOOKUP($CO40,  Obsv_Dist!$B$10:$M$111, DE$5, FALSE)</f>
        <v>2.2935E-3</v>
      </c>
      <c r="DF40" s="117">
        <f>VLOOKUP($CO40,  $DI$7:$DT$108, DF$5, FALSE)</f>
        <v>2.2247222776828435E-3</v>
      </c>
      <c r="DG40" s="140">
        <f>VLOOKUP($CO40,  Obsv_Dist!$B$10:$M$111, DG$5, FALSE)</f>
        <v>3.8194000000000001E-3</v>
      </c>
      <c r="DI40" s="64">
        <f t="shared" si="9"/>
        <v>64</v>
      </c>
      <c r="DJ40" s="113">
        <f t="shared" si="16"/>
        <v>2.10073886580133E-4</v>
      </c>
      <c r="DK40" s="113">
        <f t="shared" si="16"/>
        <v>1.2759454552492398E-4</v>
      </c>
      <c r="DL40" s="113">
        <f t="shared" si="16"/>
        <v>3.6596874651287126E-4</v>
      </c>
      <c r="DM40" s="113">
        <f t="shared" si="16"/>
        <v>0</v>
      </c>
      <c r="DN40" s="113">
        <f t="shared" si="16"/>
        <v>0</v>
      </c>
      <c r="DO40" s="113">
        <f>EC40/EC$4</f>
        <v>1.1218358295545486E-3</v>
      </c>
      <c r="DP40" s="113">
        <f>ED40/ED$4</f>
        <v>2.6947150075352602E-4</v>
      </c>
      <c r="DQ40" s="113">
        <f>EE40/EE$4</f>
        <v>1.6752737075115243E-3</v>
      </c>
      <c r="DR40" s="113">
        <f>EF40/EF$4</f>
        <v>2.2247222776828435E-3</v>
      </c>
      <c r="DS40" s="116">
        <f>EG40/EG$4</f>
        <v>3.1979466425305863E-4</v>
      </c>
      <c r="DT40" s="113">
        <f>EH40/EH$4</f>
        <v>5.5291983950963512E-4</v>
      </c>
      <c r="DV40" s="62">
        <f>Obsv_Dist!B43</f>
        <v>64</v>
      </c>
      <c r="DW40" s="57">
        <f t="shared" si="11"/>
        <v>65</v>
      </c>
      <c r="DX40" s="50">
        <f>SUMIFS(EP:EP,$EO:$EO,"&gt;="&amp;$DV40,$EO:$EO,"&lt;"&amp;$DV41)</f>
        <v>339.99</v>
      </c>
      <c r="DY40" s="50">
        <f>SUMIFS(EQ:EQ,$EO:$EO,"&gt;="&amp;$DV40,$EO:$EO,"&lt;"&amp;$DV41)</f>
        <v>110.13</v>
      </c>
      <c r="DZ40" s="50">
        <f>SUMIFS(ER:ER,$EO:$EO,"&gt;="&amp;$DV40,$EO:$EO,"&lt;"&amp;$DV41)</f>
        <v>1314.84</v>
      </c>
      <c r="EA40" s="50">
        <f>SUMIFS(ES:ES,$EO:$EO,"&gt;="&amp;$DV40,$EO:$EO,"&lt;"&amp;$DV41)</f>
        <v>0</v>
      </c>
      <c r="EB40" s="50">
        <f>SUMIFS(ET:ET,$EO:$EO,"&gt;="&amp;$DV40,$EO:$EO,"&lt;"&amp;$DV41)</f>
        <v>0</v>
      </c>
      <c r="EC40" s="50">
        <f>SUMIFS(EU:EU,$EO:$EO,"&gt;="&amp;$DV40,$EO:$EO,"&lt;"&amp;$DV41)</f>
        <v>849.97</v>
      </c>
      <c r="ED40" s="50">
        <f>SUMIFS(EV:EV,$EO:$EO,"&gt;="&amp;$DV40,$EO:$EO,"&lt;"&amp;$DV41)</f>
        <v>409.78999999999996</v>
      </c>
      <c r="EE40" s="50">
        <f>SUMIFS(EX:EX,$EO:$EO,"&gt;="&amp;$DV40,$EO:$EO,"&lt;"&amp;$DV41)</f>
        <v>955.27</v>
      </c>
      <c r="EF40" s="50">
        <f>SUMIFS(EY:EY,$EO:$EO,"&gt;="&amp;$DV40,$EO:$EO,"&lt;"&amp;$DV41)</f>
        <v>465.53999999999996</v>
      </c>
      <c r="EG40" s="109">
        <f>DY40+DZ40</f>
        <v>1424.9699999999998</v>
      </c>
      <c r="EH40" s="2">
        <f>EC40+ED40</f>
        <v>1259.76</v>
      </c>
      <c r="EJ40" s="64">
        <f t="shared" si="12"/>
        <v>32</v>
      </c>
      <c r="EK40" s="57">
        <f t="shared" si="13"/>
        <v>32.5</v>
      </c>
      <c r="EL40" s="2">
        <f t="shared" si="14"/>
        <v>3709.37</v>
      </c>
      <c r="EM40" s="2">
        <f t="shared" si="15"/>
        <v>3314.5</v>
      </c>
      <c r="EO40" s="33">
        <v>32</v>
      </c>
      <c r="EP40" s="33">
        <v>5098.0600000000004</v>
      </c>
      <c r="EQ40" s="33">
        <v>498.99</v>
      </c>
      <c r="ER40" s="33">
        <v>3210.38</v>
      </c>
      <c r="ES40" s="33">
        <v>0</v>
      </c>
      <c r="ET40" s="33">
        <v>0</v>
      </c>
      <c r="EU40" s="33">
        <v>1830.45</v>
      </c>
      <c r="EV40" s="33">
        <v>1484.05</v>
      </c>
      <c r="EW40" s="33">
        <v>1871.62</v>
      </c>
      <c r="EX40" s="33">
        <v>3742.89</v>
      </c>
      <c r="EY40" s="33">
        <v>1287.03</v>
      </c>
    </row>
    <row r="41" spans="93:155" x14ac:dyDescent="0.45">
      <c r="CO41" s="65">
        <f t="shared" si="8"/>
        <v>66</v>
      </c>
      <c r="CP41" s="117">
        <f>VLOOKUP($CO41,  $DI$7:$DT$108, CP$5, FALSE)</f>
        <v>1.4939164180518413E-4</v>
      </c>
      <c r="CQ41" s="140">
        <f>VLOOKUP($CO41,  Obsv_Dist!$B$10:$M$111, CQ$5, FALSE)</f>
        <v>1.607E-4</v>
      </c>
      <c r="CR41" s="117">
        <f>VLOOKUP($CO41,  $DI$7:$DT$108, CR$5, FALSE)</f>
        <v>8.6453327767818279E-5</v>
      </c>
      <c r="CS41" s="140">
        <f>VLOOKUP($CO41,  Obsv_Dist!$B$10:$M$111, CS$5, FALSE)</f>
        <v>0</v>
      </c>
      <c r="CT41" s="117">
        <f>VLOOKUP($CO41,  $DI$7:$DT$108, CT$5, FALSE)</f>
        <v>3.367433514961001E-4</v>
      </c>
      <c r="CU41" s="140">
        <f>VLOOKUP($CO41,  Obsv_Dist!$B$10:$M$111, CU$5, FALSE)</f>
        <v>1.596E-4</v>
      </c>
      <c r="CV41" s="117">
        <f>VLOOKUP($CO41,  $DI$7:$DT$108, CV$5, FALSE)</f>
        <v>0</v>
      </c>
      <c r="CW41" s="140">
        <f>VLOOKUP($CO41,  Obsv_Dist!$B$10:$M$111, CW$5, FALSE)</f>
        <v>0</v>
      </c>
      <c r="CX41" s="117">
        <f>VLOOKUP($CO41,  $DI$7:$DT$108, CX$5, FALSE)</f>
        <v>0</v>
      </c>
      <c r="CY41" s="140">
        <f>VLOOKUP($CO41,  Obsv_Dist!$B$10:$M$111, CY$5, FALSE)</f>
        <v>0</v>
      </c>
      <c r="CZ41" s="117">
        <f>VLOOKUP($CO41,  $DI$7:$DT$108, CZ$5, FALSE)</f>
        <v>1.046656977534563E-3</v>
      </c>
      <c r="DA41" s="140">
        <f>VLOOKUP($CO41,  Obsv_Dist!$B$10:$M$111, DA$5, FALSE)</f>
        <v>3.5550000000000002E-4</v>
      </c>
      <c r="DB41" s="117">
        <f>VLOOKUP($CO41,  $DI$7:$DT$108, DB$5, FALSE)</f>
        <v>2.0392349032108143E-4</v>
      </c>
      <c r="DC41" s="140">
        <f>VLOOKUP($CO41,  Obsv_Dist!$B$10:$M$111, DC$5, FALSE)</f>
        <v>2.8620000000000002E-4</v>
      </c>
      <c r="DD41" s="117">
        <f>VLOOKUP($CO41,  $DI$7:$DT$108, DD$5, FALSE)</f>
        <v>1.4039385373227997E-3</v>
      </c>
      <c r="DE41" s="140">
        <f>VLOOKUP($CO41,  Obsv_Dist!$B$10:$M$111, DE$5, FALSE)</f>
        <v>2.085E-3</v>
      </c>
      <c r="DF41" s="117">
        <f>VLOOKUP($CO41,  $DI$7:$DT$108, DF$5, FALSE)</f>
        <v>1.7247164953355565E-3</v>
      </c>
      <c r="DG41" s="140">
        <f>VLOOKUP($CO41,  Obsv_Dist!$B$10:$M$111, DG$5, FALSE)</f>
        <v>3.1627999999999999E-3</v>
      </c>
      <c r="DI41" s="64">
        <f t="shared" si="9"/>
        <v>66</v>
      </c>
      <c r="DJ41" s="113">
        <f t="shared" si="16"/>
        <v>1.4939164180518413E-4</v>
      </c>
      <c r="DK41" s="113">
        <f t="shared" si="16"/>
        <v>8.6453327767818279E-5</v>
      </c>
      <c r="DL41" s="113">
        <f t="shared" si="16"/>
        <v>3.367433514961001E-4</v>
      </c>
      <c r="DM41" s="113">
        <f t="shared" si="16"/>
        <v>0</v>
      </c>
      <c r="DN41" s="113">
        <f t="shared" si="16"/>
        <v>0</v>
      </c>
      <c r="DO41" s="113">
        <f>EC41/EC$4</f>
        <v>1.046656977534563E-3</v>
      </c>
      <c r="DP41" s="113">
        <f>ED41/ED$4</f>
        <v>2.0392349032108143E-4</v>
      </c>
      <c r="DQ41" s="113">
        <f>EE41/EE$4</f>
        <v>1.4039385373227997E-3</v>
      </c>
      <c r="DR41" s="113">
        <f>EF41/EF$4</f>
        <v>1.7247164953355565E-3</v>
      </c>
      <c r="DS41" s="116">
        <f>EG41/EG$4</f>
        <v>2.8826112440716908E-4</v>
      </c>
      <c r="DT41" s="113">
        <f>EH41/EH$4</f>
        <v>4.8416915393397842E-4</v>
      </c>
      <c r="DV41" s="62">
        <f>Obsv_Dist!B44</f>
        <v>66</v>
      </c>
      <c r="DW41" s="57">
        <f t="shared" si="11"/>
        <v>67</v>
      </c>
      <c r="DX41" s="50">
        <f>SUMIFS(EP:EP,$EO:$EO,"&gt;="&amp;$DV41,$EO:$EO,"&lt;"&amp;$DV42)</f>
        <v>241.78</v>
      </c>
      <c r="DY41" s="50">
        <f>SUMIFS(EQ:EQ,$EO:$EO,"&gt;="&amp;$DV41,$EO:$EO,"&lt;"&amp;$DV42)</f>
        <v>74.62</v>
      </c>
      <c r="DZ41" s="50">
        <f>SUMIFS(ER:ER,$EO:$EO,"&gt;="&amp;$DV41,$EO:$EO,"&lt;"&amp;$DV42)</f>
        <v>1209.8400000000001</v>
      </c>
      <c r="EA41" s="50">
        <f>SUMIFS(ES:ES,$EO:$EO,"&gt;="&amp;$DV41,$EO:$EO,"&lt;"&amp;$DV42)</f>
        <v>0</v>
      </c>
      <c r="EB41" s="50">
        <f>SUMIFS(ET:ET,$EO:$EO,"&gt;="&amp;$DV41,$EO:$EO,"&lt;"&amp;$DV42)</f>
        <v>0</v>
      </c>
      <c r="EC41" s="50">
        <f>SUMIFS(EU:EU,$EO:$EO,"&gt;="&amp;$DV41,$EO:$EO,"&lt;"&amp;$DV42)</f>
        <v>793.01</v>
      </c>
      <c r="ED41" s="50">
        <f>SUMIFS(EV:EV,$EO:$EO,"&gt;="&amp;$DV41,$EO:$EO,"&lt;"&amp;$DV42)</f>
        <v>310.11</v>
      </c>
      <c r="EE41" s="50">
        <f>SUMIFS(EX:EX,$EO:$EO,"&gt;="&amp;$DV41,$EO:$EO,"&lt;"&amp;$DV42)</f>
        <v>800.55</v>
      </c>
      <c r="EF41" s="50">
        <f>SUMIFS(EY:EY,$EO:$EO,"&gt;="&amp;$DV41,$EO:$EO,"&lt;"&amp;$DV42)</f>
        <v>360.90999999999997</v>
      </c>
      <c r="EG41" s="109">
        <f>DY41+DZ41</f>
        <v>1284.46</v>
      </c>
      <c r="EH41" s="2">
        <f>EC41+ED41</f>
        <v>1103.1199999999999</v>
      </c>
      <c r="EJ41" s="64">
        <f t="shared" si="12"/>
        <v>33</v>
      </c>
      <c r="EK41" s="57">
        <f t="shared" si="13"/>
        <v>33.5</v>
      </c>
      <c r="EL41" s="2">
        <f t="shared" si="14"/>
        <v>3821.84</v>
      </c>
      <c r="EM41" s="2">
        <f t="shared" si="15"/>
        <v>3206.33</v>
      </c>
      <c r="EO41" s="33">
        <v>33</v>
      </c>
      <c r="EP41" s="33">
        <v>4809.53</v>
      </c>
      <c r="EQ41" s="33">
        <v>512.80999999999995</v>
      </c>
      <c r="ER41" s="33">
        <v>3309.03</v>
      </c>
      <c r="ES41" s="33">
        <v>0</v>
      </c>
      <c r="ET41" s="33">
        <v>0</v>
      </c>
      <c r="EU41" s="33">
        <v>1758.35</v>
      </c>
      <c r="EV41" s="33">
        <v>1447.98</v>
      </c>
      <c r="EW41" s="33">
        <v>1699.13</v>
      </c>
      <c r="EX41" s="33">
        <v>3766.17</v>
      </c>
      <c r="EY41" s="33">
        <v>1235.3399999999999</v>
      </c>
    </row>
    <row r="42" spans="93:155" x14ac:dyDescent="0.45">
      <c r="CO42" s="65">
        <f t="shared" si="8"/>
        <v>68</v>
      </c>
      <c r="CP42" s="117">
        <f>VLOOKUP($CO42,  $DI$7:$DT$108, CP$5, FALSE)</f>
        <v>1.0323581567048624E-4</v>
      </c>
      <c r="CQ42" s="140">
        <f>VLOOKUP($CO42,  Obsv_Dist!$B$10:$M$111, CQ$5, FALSE)</f>
        <v>1.4080000000000001E-4</v>
      </c>
      <c r="CR42" s="117">
        <f>VLOOKUP($CO42,  $DI$7:$DT$108, CR$5, FALSE)</f>
        <v>6.2354839191422942E-5</v>
      </c>
      <c r="CS42" s="140">
        <f>VLOOKUP($CO42,  Obsv_Dist!$B$10:$M$111, CS$5, FALSE)</f>
        <v>0</v>
      </c>
      <c r="CT42" s="117">
        <f>VLOOKUP($CO42,  $DI$7:$DT$108, CT$5, FALSE)</f>
        <v>2.8103418185222609E-4</v>
      </c>
      <c r="CU42" s="140">
        <f>VLOOKUP($CO42,  Obsv_Dist!$B$10:$M$111, CU$5, FALSE)</f>
        <v>1.339E-4</v>
      </c>
      <c r="CV42" s="117">
        <f>VLOOKUP($CO42,  $DI$7:$DT$108, CV$5, FALSE)</f>
        <v>0</v>
      </c>
      <c r="CW42" s="140">
        <f>VLOOKUP($CO42,  Obsv_Dist!$B$10:$M$111, CW$5, FALSE)</f>
        <v>0</v>
      </c>
      <c r="CX42" s="117">
        <f>VLOOKUP($CO42,  $DI$7:$DT$108, CX$5, FALSE)</f>
        <v>0</v>
      </c>
      <c r="CY42" s="140">
        <f>VLOOKUP($CO42,  Obsv_Dist!$B$10:$M$111, CY$5, FALSE)</f>
        <v>0</v>
      </c>
      <c r="CZ42" s="117">
        <f>VLOOKUP($CO42,  $DI$7:$DT$108, CZ$5, FALSE)</f>
        <v>9.5849076765157446E-4</v>
      </c>
      <c r="DA42" s="140">
        <f>VLOOKUP($CO42,  Obsv_Dist!$B$10:$M$111, DA$5, FALSE)</f>
        <v>3.2590000000000001E-4</v>
      </c>
      <c r="DB42" s="117">
        <f>VLOOKUP($CO42,  $DI$7:$DT$108, DB$5, FALSE)</f>
        <v>1.3877003051323018E-4</v>
      </c>
      <c r="DC42" s="140">
        <f>VLOOKUP($CO42,  Obsv_Dist!$B$10:$M$111, DC$5, FALSE)</f>
        <v>2.1460000000000001E-4</v>
      </c>
      <c r="DD42" s="117">
        <f>VLOOKUP($CO42,  $DI$7:$DT$108, DD$5, FALSE)</f>
        <v>1.1645385626429729E-3</v>
      </c>
      <c r="DE42" s="140">
        <f>VLOOKUP($CO42,  Obsv_Dist!$B$10:$M$111, DE$5, FALSE)</f>
        <v>1.8599000000000001E-3</v>
      </c>
      <c r="DF42" s="117">
        <f>VLOOKUP($CO42,  $DI$7:$DT$108, DF$5, FALSE)</f>
        <v>1.4357424949672068E-3</v>
      </c>
      <c r="DG42" s="140">
        <f>VLOOKUP($CO42,  Obsv_Dist!$B$10:$M$111, DG$5, FALSE)</f>
        <v>2.6373999999999998E-3</v>
      </c>
      <c r="DI42" s="64">
        <f t="shared" si="9"/>
        <v>68</v>
      </c>
      <c r="DJ42" s="113">
        <f t="shared" si="16"/>
        <v>1.0323581567048624E-4</v>
      </c>
      <c r="DK42" s="113">
        <f t="shared" si="16"/>
        <v>6.2354839191422942E-5</v>
      </c>
      <c r="DL42" s="113">
        <f t="shared" si="16"/>
        <v>2.8103418185222609E-4</v>
      </c>
      <c r="DM42" s="113">
        <f t="shared" si="16"/>
        <v>0</v>
      </c>
      <c r="DN42" s="113">
        <f t="shared" si="16"/>
        <v>0</v>
      </c>
      <c r="DO42" s="113">
        <f>EC42/EC$4</f>
        <v>9.5849076765157446E-4</v>
      </c>
      <c r="DP42" s="113">
        <f>ED42/ED$4</f>
        <v>1.3877003051323018E-4</v>
      </c>
      <c r="DQ42" s="113">
        <f>EE42/EE$4</f>
        <v>1.1645385626429729E-3</v>
      </c>
      <c r="DR42" s="113">
        <f>EF42/EF$4</f>
        <v>1.4357424949672068E-3</v>
      </c>
      <c r="DS42" s="116">
        <f>EG42/EG$4</f>
        <v>2.3867507623302276E-4</v>
      </c>
      <c r="DT42" s="113">
        <f>EH42/EH$4</f>
        <v>4.1136295038897127E-4</v>
      </c>
      <c r="DV42" s="62">
        <f>Obsv_Dist!B45</f>
        <v>68</v>
      </c>
      <c r="DW42" s="57">
        <f t="shared" si="11"/>
        <v>69</v>
      </c>
      <c r="DX42" s="50">
        <f>SUMIFS(EP:EP,$EO:$EO,"&gt;="&amp;$DV42,$EO:$EO,"&lt;"&amp;$DV43)</f>
        <v>167.07999999999998</v>
      </c>
      <c r="DY42" s="50">
        <f>SUMIFS(EQ:EQ,$EO:$EO,"&gt;="&amp;$DV42,$EO:$EO,"&lt;"&amp;$DV43)</f>
        <v>53.820000000000007</v>
      </c>
      <c r="DZ42" s="50">
        <f>SUMIFS(ER:ER,$EO:$EO,"&gt;="&amp;$DV42,$EO:$EO,"&lt;"&amp;$DV43)</f>
        <v>1009.6899999999999</v>
      </c>
      <c r="EA42" s="50">
        <f>SUMIFS(ES:ES,$EO:$EO,"&gt;="&amp;$DV42,$EO:$EO,"&lt;"&amp;$DV43)</f>
        <v>0</v>
      </c>
      <c r="EB42" s="50">
        <f>SUMIFS(ET:ET,$EO:$EO,"&gt;="&amp;$DV42,$EO:$EO,"&lt;"&amp;$DV43)</f>
        <v>0</v>
      </c>
      <c r="EC42" s="50">
        <f>SUMIFS(EU:EU,$EO:$EO,"&gt;="&amp;$DV42,$EO:$EO,"&lt;"&amp;$DV43)</f>
        <v>726.21</v>
      </c>
      <c r="ED42" s="50">
        <f>SUMIFS(EV:EV,$EO:$EO,"&gt;="&amp;$DV42,$EO:$EO,"&lt;"&amp;$DV43)</f>
        <v>211.03</v>
      </c>
      <c r="EE42" s="50">
        <f>SUMIFS(EX:EX,$EO:$EO,"&gt;="&amp;$DV42,$EO:$EO,"&lt;"&amp;$DV43)</f>
        <v>664.04</v>
      </c>
      <c r="EF42" s="50">
        <f>SUMIFS(EY:EY,$EO:$EO,"&gt;="&amp;$DV42,$EO:$EO,"&lt;"&amp;$DV43)</f>
        <v>300.44</v>
      </c>
      <c r="EG42" s="109">
        <f>DY42+DZ42</f>
        <v>1063.51</v>
      </c>
      <c r="EH42" s="2">
        <f>EC42+ED42</f>
        <v>937.24</v>
      </c>
      <c r="EJ42" s="64">
        <f t="shared" si="12"/>
        <v>34</v>
      </c>
      <c r="EK42" s="57">
        <f t="shared" si="13"/>
        <v>34.5</v>
      </c>
      <c r="EL42" s="2">
        <f t="shared" si="14"/>
        <v>3831.59</v>
      </c>
      <c r="EM42" s="2">
        <f t="shared" si="15"/>
        <v>3146.1400000000003</v>
      </c>
      <c r="EO42" s="33">
        <v>34</v>
      </c>
      <c r="EP42" s="33">
        <v>4747.43</v>
      </c>
      <c r="EQ42" s="33">
        <v>535.15</v>
      </c>
      <c r="ER42" s="33">
        <v>3296.44</v>
      </c>
      <c r="ES42" s="33">
        <v>0</v>
      </c>
      <c r="ET42" s="33">
        <v>0</v>
      </c>
      <c r="EU42" s="33">
        <v>1731.68</v>
      </c>
      <c r="EV42" s="33">
        <v>1414.46</v>
      </c>
      <c r="EW42" s="33">
        <v>1515.44</v>
      </c>
      <c r="EX42" s="33">
        <v>3762.51</v>
      </c>
      <c r="EY42" s="33">
        <v>1317.55</v>
      </c>
    </row>
    <row r="43" spans="93:155" x14ac:dyDescent="0.45">
      <c r="CO43" s="65">
        <f t="shared" si="8"/>
        <v>70</v>
      </c>
      <c r="CP43" s="117">
        <f>VLOOKUP($CO43,  $DI$7:$DT$108, CP$5, FALSE)</f>
        <v>7.0920558550744629E-5</v>
      </c>
      <c r="CQ43" s="140">
        <f>VLOOKUP($CO43,  Obsv_Dist!$B$10:$M$111, CQ$5, FALSE)</f>
        <v>1.208E-4</v>
      </c>
      <c r="CR43" s="117">
        <f>VLOOKUP($CO43,  $DI$7:$DT$108, CR$5, FALSE)</f>
        <v>2.4005802081870741E-5</v>
      </c>
      <c r="CS43" s="140">
        <f>VLOOKUP($CO43,  Obsv_Dist!$B$10:$M$111, CS$5, FALSE)</f>
        <v>0</v>
      </c>
      <c r="CT43" s="117">
        <f>VLOOKUP($CO43,  $DI$7:$DT$108, CT$5, FALSE)</f>
        <v>2.083130489376374E-4</v>
      </c>
      <c r="CU43" s="140">
        <f>VLOOKUP($CO43,  Obsv_Dist!$B$10:$M$111, CU$5, FALSE)</f>
        <v>1.083E-4</v>
      </c>
      <c r="CV43" s="117">
        <f>VLOOKUP($CO43,  $DI$7:$DT$108, CV$5, FALSE)</f>
        <v>0</v>
      </c>
      <c r="CW43" s="140">
        <f>VLOOKUP($CO43,  Obsv_Dist!$B$10:$M$111, CW$5, FALSE)</f>
        <v>0</v>
      </c>
      <c r="CX43" s="117">
        <f>VLOOKUP($CO43,  $DI$7:$DT$108, CX$5, FALSE)</f>
        <v>0</v>
      </c>
      <c r="CY43" s="140">
        <f>VLOOKUP($CO43,  Obsv_Dist!$B$10:$M$111, CY$5, FALSE)</f>
        <v>0</v>
      </c>
      <c r="CZ43" s="117">
        <f>VLOOKUP($CO43,  $DI$7:$DT$108, CZ$5, FALSE)</f>
        <v>8.4299039299797667E-4</v>
      </c>
      <c r="DA43" s="140">
        <f>VLOOKUP($CO43,  Obsv_Dist!$B$10:$M$111, DA$5, FALSE)</f>
        <v>2.9629999999999999E-4</v>
      </c>
      <c r="DB43" s="117">
        <f>VLOOKUP($CO43,  $DI$7:$DT$108, DB$5, FALSE)</f>
        <v>8.731405322251198E-5</v>
      </c>
      <c r="DC43" s="140">
        <f>VLOOKUP($CO43,  Obsv_Dist!$B$10:$M$111, DC$5, FALSE)</f>
        <v>1.4300000000000001E-4</v>
      </c>
      <c r="DD43" s="117">
        <f>VLOOKUP($CO43,  $DI$7:$DT$108, DD$5, FALSE)</f>
        <v>9.3880004721708977E-4</v>
      </c>
      <c r="DE43" s="140">
        <f>VLOOKUP($CO43,  Obsv_Dist!$B$10:$M$111, DE$5, FALSE)</f>
        <v>1.5544999999999999E-3</v>
      </c>
      <c r="DF43" s="117">
        <f>VLOOKUP($CO43,  $DI$7:$DT$108, DF$5, FALSE)</f>
        <v>1.2123814105085221E-3</v>
      </c>
      <c r="DG43" s="140">
        <f>VLOOKUP($CO43,  Obsv_Dist!$B$10:$M$111, DG$5, FALSE)</f>
        <v>2.2558999999999999E-3</v>
      </c>
      <c r="DI43" s="64">
        <f t="shared" si="9"/>
        <v>70</v>
      </c>
      <c r="DJ43" s="113">
        <f t="shared" si="16"/>
        <v>7.0920558550744629E-5</v>
      </c>
      <c r="DK43" s="113">
        <f t="shared" si="16"/>
        <v>2.4005802081870741E-5</v>
      </c>
      <c r="DL43" s="113">
        <f t="shared" si="16"/>
        <v>2.083130489376374E-4</v>
      </c>
      <c r="DM43" s="113">
        <f t="shared" si="16"/>
        <v>0</v>
      </c>
      <c r="DN43" s="113">
        <f t="shared" si="16"/>
        <v>0</v>
      </c>
      <c r="DO43" s="113">
        <f>EC43/EC$4</f>
        <v>8.4299039299797667E-4</v>
      </c>
      <c r="DP43" s="113">
        <f>ED43/ED$4</f>
        <v>8.731405322251198E-5</v>
      </c>
      <c r="DQ43" s="113">
        <f>EE43/EE$4</f>
        <v>9.3880004721708977E-4</v>
      </c>
      <c r="DR43" s="113">
        <f>EF43/EF$4</f>
        <v>1.2123814105085221E-3</v>
      </c>
      <c r="DS43" s="116">
        <f>EG43/EG$4</f>
        <v>1.7261196240173307E-4</v>
      </c>
      <c r="DT43" s="113">
        <f>EH43/EH$4</f>
        <v>3.3860941590850108E-4</v>
      </c>
      <c r="DV43" s="62">
        <f>Obsv_Dist!B46</f>
        <v>70</v>
      </c>
      <c r="DW43" s="57">
        <f t="shared" si="11"/>
        <v>71</v>
      </c>
      <c r="DX43" s="50">
        <f>SUMIFS(EP:EP,$EO:$EO,"&gt;="&amp;$DV43,$EO:$EO,"&lt;"&amp;$DV44)</f>
        <v>114.78</v>
      </c>
      <c r="DY43" s="50">
        <f>SUMIFS(EQ:EQ,$EO:$EO,"&gt;="&amp;$DV43,$EO:$EO,"&lt;"&amp;$DV44)</f>
        <v>20.72</v>
      </c>
      <c r="DZ43" s="50">
        <f>SUMIFS(ER:ER,$EO:$EO,"&gt;="&amp;$DV43,$EO:$EO,"&lt;"&amp;$DV44)</f>
        <v>748.42000000000007</v>
      </c>
      <c r="EA43" s="50">
        <f>SUMIFS(ES:ES,$EO:$EO,"&gt;="&amp;$DV43,$EO:$EO,"&lt;"&amp;$DV44)</f>
        <v>0</v>
      </c>
      <c r="EB43" s="50">
        <f>SUMIFS(ET:ET,$EO:$EO,"&gt;="&amp;$DV43,$EO:$EO,"&lt;"&amp;$DV44)</f>
        <v>0</v>
      </c>
      <c r="EC43" s="50">
        <f>SUMIFS(EU:EU,$EO:$EO,"&gt;="&amp;$DV43,$EO:$EO,"&lt;"&amp;$DV44)</f>
        <v>638.70000000000005</v>
      </c>
      <c r="ED43" s="50">
        <f>SUMIFS(EV:EV,$EO:$EO,"&gt;="&amp;$DV43,$EO:$EO,"&lt;"&amp;$DV44)</f>
        <v>132.78</v>
      </c>
      <c r="EE43" s="50">
        <f>SUMIFS(EX:EX,$EO:$EO,"&gt;="&amp;$DV43,$EO:$EO,"&lt;"&amp;$DV44)</f>
        <v>535.32000000000005</v>
      </c>
      <c r="EF43" s="50">
        <f>SUMIFS(EY:EY,$EO:$EO,"&gt;="&amp;$DV43,$EO:$EO,"&lt;"&amp;$DV44)</f>
        <v>253.7</v>
      </c>
      <c r="EG43" s="109">
        <f>DY43+DZ43</f>
        <v>769.1400000000001</v>
      </c>
      <c r="EH43" s="2">
        <f>EC43+ED43</f>
        <v>771.48</v>
      </c>
      <c r="EJ43" s="64">
        <f t="shared" si="12"/>
        <v>35</v>
      </c>
      <c r="EK43" s="57">
        <f t="shared" si="13"/>
        <v>35.5</v>
      </c>
      <c r="EL43" s="2">
        <f t="shared" si="14"/>
        <v>3534.7299999999996</v>
      </c>
      <c r="EM43" s="2">
        <f t="shared" si="15"/>
        <v>3031.48</v>
      </c>
      <c r="EO43" s="33">
        <v>35</v>
      </c>
      <c r="EP43" s="33">
        <v>4299.38</v>
      </c>
      <c r="EQ43" s="33">
        <v>512.49</v>
      </c>
      <c r="ER43" s="33">
        <v>3022.24</v>
      </c>
      <c r="ES43" s="33">
        <v>0</v>
      </c>
      <c r="ET43" s="33">
        <v>0</v>
      </c>
      <c r="EU43" s="33">
        <v>1658.26</v>
      </c>
      <c r="EV43" s="33">
        <v>1373.22</v>
      </c>
      <c r="EW43" s="33">
        <v>1351.98</v>
      </c>
      <c r="EX43" s="33">
        <v>3669.55</v>
      </c>
      <c r="EY43" s="33">
        <v>1303.6500000000001</v>
      </c>
    </row>
    <row r="44" spans="93:155" x14ac:dyDescent="0.45">
      <c r="CO44" s="65">
        <f t="shared" si="8"/>
        <v>72</v>
      </c>
      <c r="CP44" s="117">
        <f>VLOOKUP($CO44,  $DI$7:$DT$108, CP$5, FALSE)</f>
        <v>4.2003655430211005E-5</v>
      </c>
      <c r="CQ44" s="140">
        <f>VLOOKUP($CO44,  Obsv_Dist!$B$10:$M$111, CQ$5, FALSE)</f>
        <v>1.01E-4</v>
      </c>
      <c r="CR44" s="117">
        <f>VLOOKUP($CO44,  $DI$7:$DT$108, CR$5, FALSE)</f>
        <v>7.5655351155702669E-6</v>
      </c>
      <c r="CS44" s="140">
        <f>VLOOKUP($CO44,  Obsv_Dist!$B$10:$M$111, CS$5, FALSE)</f>
        <v>0</v>
      </c>
      <c r="CT44" s="117">
        <f>VLOOKUP($CO44,  $DI$7:$DT$108, CT$5, FALSE)</f>
        <v>1.4974814069498179E-4</v>
      </c>
      <c r="CU44" s="140">
        <f>VLOOKUP($CO44,  Obsv_Dist!$B$10:$M$111, CU$5, FALSE)</f>
        <v>8.7700000000000004E-5</v>
      </c>
      <c r="CV44" s="117">
        <f>VLOOKUP($CO44,  $DI$7:$DT$108, CV$5, FALSE)</f>
        <v>0</v>
      </c>
      <c r="CW44" s="140">
        <f>VLOOKUP($CO44,  Obsv_Dist!$B$10:$M$111, CW$5, FALSE)</f>
        <v>0</v>
      </c>
      <c r="CX44" s="117">
        <f>VLOOKUP($CO44,  $DI$7:$DT$108, CX$5, FALSE)</f>
        <v>0</v>
      </c>
      <c r="CY44" s="140">
        <f>VLOOKUP($CO44,  Obsv_Dist!$B$10:$M$111, CY$5, FALSE)</f>
        <v>0</v>
      </c>
      <c r="CZ44" s="117">
        <f>VLOOKUP($CO44,  $DI$7:$DT$108, CZ$5, FALSE)</f>
        <v>7.5038947555201125E-4</v>
      </c>
      <c r="DA44" s="140">
        <f>VLOOKUP($CO44,  Obsv_Dist!$B$10:$M$111, DA$5, FALSE)</f>
        <v>2.6669999999999998E-4</v>
      </c>
      <c r="DB44" s="117">
        <f>VLOOKUP($CO44,  $DI$7:$DT$108, DB$5, FALSE)</f>
        <v>5.2192471789959155E-5</v>
      </c>
      <c r="DC44" s="140">
        <f>VLOOKUP($CO44,  Obsv_Dist!$B$10:$M$111, DC$5, FALSE)</f>
        <v>7.1500000000000003E-5</v>
      </c>
      <c r="DD44" s="117">
        <f>VLOOKUP($CO44,  $DI$7:$DT$108, DD$5, FALSE)</f>
        <v>7.2866961746002532E-4</v>
      </c>
      <c r="DE44" s="140">
        <f>VLOOKUP($CO44,  Obsv_Dist!$B$10:$M$111, DE$5, FALSE)</f>
        <v>1.3008E-3</v>
      </c>
      <c r="DF44" s="117">
        <f>VLOOKUP($CO44,  $DI$7:$DT$108, DF$5, FALSE)</f>
        <v>1.1403649033884455E-3</v>
      </c>
      <c r="DG44" s="140">
        <f>VLOOKUP($CO44,  Obsv_Dist!$B$10:$M$111, DG$5, FALSE)</f>
        <v>1.9683000000000001E-3</v>
      </c>
      <c r="DI44" s="64">
        <f t="shared" si="9"/>
        <v>72</v>
      </c>
      <c r="DJ44" s="113">
        <f t="shared" si="16"/>
        <v>4.2003655430211005E-5</v>
      </c>
      <c r="DK44" s="113">
        <f t="shared" si="16"/>
        <v>7.5655351155702669E-6</v>
      </c>
      <c r="DL44" s="113">
        <f t="shared" si="16"/>
        <v>1.4974814069498179E-4</v>
      </c>
      <c r="DM44" s="113">
        <f t="shared" si="16"/>
        <v>0</v>
      </c>
      <c r="DN44" s="113">
        <f t="shared" si="16"/>
        <v>0</v>
      </c>
      <c r="DO44" s="113">
        <f>EC44/EC$4</f>
        <v>7.5038947555201125E-4</v>
      </c>
      <c r="DP44" s="113">
        <f>ED44/ED$4</f>
        <v>5.2192471789959155E-5</v>
      </c>
      <c r="DQ44" s="113">
        <f>EE44/EE$4</f>
        <v>7.2866961746002532E-4</v>
      </c>
      <c r="DR44" s="113">
        <f>EF44/EF$4</f>
        <v>1.1403649033884455E-3</v>
      </c>
      <c r="DS44" s="116">
        <f>EG44/EG$4</f>
        <v>1.2220677380742089E-4</v>
      </c>
      <c r="DT44" s="113">
        <f>EH44/EH$4</f>
        <v>2.8437344670150482E-4</v>
      </c>
      <c r="DV44" s="62">
        <f>Obsv_Dist!B47</f>
        <v>72</v>
      </c>
      <c r="DW44" s="57">
        <f t="shared" si="11"/>
        <v>73</v>
      </c>
      <c r="DX44" s="50">
        <f>SUMIFS(EP:EP,$EO:$EO,"&gt;="&amp;$DV44,$EO:$EO,"&lt;"&amp;$DV45)</f>
        <v>67.97999999999999</v>
      </c>
      <c r="DY44" s="50">
        <f>SUMIFS(EQ:EQ,$EO:$EO,"&gt;="&amp;$DV44,$EO:$EO,"&lt;"&amp;$DV45)</f>
        <v>6.5299999999999994</v>
      </c>
      <c r="DZ44" s="50">
        <f>SUMIFS(ER:ER,$EO:$EO,"&gt;="&amp;$DV44,$EO:$EO,"&lt;"&amp;$DV45)</f>
        <v>538.01</v>
      </c>
      <c r="EA44" s="50">
        <f>SUMIFS(ES:ES,$EO:$EO,"&gt;="&amp;$DV44,$EO:$EO,"&lt;"&amp;$DV45)</f>
        <v>0</v>
      </c>
      <c r="EB44" s="50">
        <f>SUMIFS(ET:ET,$EO:$EO,"&gt;="&amp;$DV44,$EO:$EO,"&lt;"&amp;$DV45)</f>
        <v>0</v>
      </c>
      <c r="EC44" s="50">
        <f>SUMIFS(EU:EU,$EO:$EO,"&gt;="&amp;$DV44,$EO:$EO,"&lt;"&amp;$DV45)</f>
        <v>568.54</v>
      </c>
      <c r="ED44" s="50">
        <f>SUMIFS(EV:EV,$EO:$EO,"&gt;="&amp;$DV44,$EO:$EO,"&lt;"&amp;$DV45)</f>
        <v>79.37</v>
      </c>
      <c r="EE44" s="50">
        <f>SUMIFS(EX:EX,$EO:$EO,"&gt;="&amp;$DV44,$EO:$EO,"&lt;"&amp;$DV45)</f>
        <v>415.5</v>
      </c>
      <c r="EF44" s="50">
        <f>SUMIFS(EY:EY,$EO:$EO,"&gt;="&amp;$DV44,$EO:$EO,"&lt;"&amp;$DV45)</f>
        <v>238.63</v>
      </c>
      <c r="EG44" s="109">
        <f>DY44+DZ44</f>
        <v>544.54</v>
      </c>
      <c r="EH44" s="2">
        <f>EC44+ED44</f>
        <v>647.91</v>
      </c>
      <c r="EJ44" s="64">
        <f t="shared" si="12"/>
        <v>36</v>
      </c>
      <c r="EK44" s="57">
        <f t="shared" si="13"/>
        <v>36.5</v>
      </c>
      <c r="EL44" s="2">
        <f t="shared" si="14"/>
        <v>3307.7999999999997</v>
      </c>
      <c r="EM44" s="2">
        <f t="shared" si="15"/>
        <v>2955.21</v>
      </c>
      <c r="EO44" s="33">
        <v>36</v>
      </c>
      <c r="EP44" s="33">
        <v>3983.27</v>
      </c>
      <c r="EQ44" s="33">
        <v>483.18</v>
      </c>
      <c r="ER44" s="33">
        <v>2824.62</v>
      </c>
      <c r="ES44" s="33">
        <v>0</v>
      </c>
      <c r="ET44" s="33">
        <v>0</v>
      </c>
      <c r="EU44" s="33">
        <v>1612.5</v>
      </c>
      <c r="EV44" s="33">
        <v>1342.71</v>
      </c>
      <c r="EW44" s="33">
        <v>1190.21</v>
      </c>
      <c r="EX44" s="33">
        <v>3593.5</v>
      </c>
      <c r="EY44" s="33">
        <v>1267.21</v>
      </c>
    </row>
    <row r="45" spans="93:155" x14ac:dyDescent="0.45">
      <c r="CO45" s="65">
        <f t="shared" si="8"/>
        <v>74</v>
      </c>
      <c r="CP45" s="117">
        <f>VLOOKUP($CO45,  $DI$7:$DT$108, CP$5, FALSE)</f>
        <v>2.6791387164665333E-5</v>
      </c>
      <c r="CQ45" s="140">
        <f>VLOOKUP($CO45,  Obsv_Dist!$B$10:$M$111, CQ$5, FALSE)</f>
        <v>8.1000000000000004E-5</v>
      </c>
      <c r="CR45" s="117">
        <f>VLOOKUP($CO45,  $DI$7:$DT$108, CR$5, FALSE)</f>
        <v>7.7624939164350363E-7</v>
      </c>
      <c r="CS45" s="140">
        <f>VLOOKUP($CO45,  Obsv_Dist!$B$10:$M$111, CS$5, FALSE)</f>
        <v>0</v>
      </c>
      <c r="CT45" s="117">
        <f>VLOOKUP($CO45,  $DI$7:$DT$108, CT$5, FALSE)</f>
        <v>1.209402513213073E-4</v>
      </c>
      <c r="CU45" s="140">
        <f>VLOOKUP($CO45,  Obsv_Dist!$B$10:$M$111, CU$5, FALSE)</f>
        <v>7.2100000000000004E-5</v>
      </c>
      <c r="CV45" s="117">
        <f>VLOOKUP($CO45,  $DI$7:$DT$108, CV$5, FALSE)</f>
        <v>0</v>
      </c>
      <c r="CW45" s="140">
        <f>VLOOKUP($CO45,  Obsv_Dist!$B$10:$M$111, CW$5, FALSE)</f>
        <v>0</v>
      </c>
      <c r="CX45" s="117">
        <f>VLOOKUP($CO45,  $DI$7:$DT$108, CX$5, FALSE)</f>
        <v>0</v>
      </c>
      <c r="CY45" s="140">
        <f>VLOOKUP($CO45,  Obsv_Dist!$B$10:$M$111, CY$5, FALSE)</f>
        <v>0</v>
      </c>
      <c r="CZ45" s="117">
        <f>VLOOKUP($CO45,  $DI$7:$DT$108, CZ$5, FALSE)</f>
        <v>6.4001013225089838E-4</v>
      </c>
      <c r="DA45" s="140">
        <f>VLOOKUP($CO45,  Obsv_Dist!$B$10:$M$111, DA$5, FALSE)</f>
        <v>2.3699999999999999E-4</v>
      </c>
      <c r="DB45" s="117">
        <f>VLOOKUP($CO45,  $DI$7:$DT$108, DB$5, FALSE)</f>
        <v>2.6494074441444553E-5</v>
      </c>
      <c r="DC45" s="140">
        <f>VLOOKUP($CO45,  Obsv_Dist!$B$10:$M$111, DC$5, FALSE)</f>
        <v>0</v>
      </c>
      <c r="DD45" s="117">
        <f>VLOOKUP($CO45,  $DI$7:$DT$108, DD$5, FALSE)</f>
        <v>5.7909505266299632E-4</v>
      </c>
      <c r="DE45" s="140">
        <f>VLOOKUP($CO45,  Obsv_Dist!$B$10:$M$111, DE$5, FALSE)</f>
        <v>1.0859999999999999E-3</v>
      </c>
      <c r="DF45" s="117">
        <f>VLOOKUP($CO45,  $DI$7:$DT$108, DF$5, FALSE)</f>
        <v>8.8608498674217656E-4</v>
      </c>
      <c r="DG45" s="140">
        <f>VLOOKUP($CO45,  Obsv_Dist!$B$10:$M$111, DG$5, FALSE)</f>
        <v>1.8496000000000001E-3</v>
      </c>
      <c r="DI45" s="64">
        <f t="shared" si="9"/>
        <v>74</v>
      </c>
      <c r="DJ45" s="113">
        <f t="shared" si="16"/>
        <v>2.6791387164665333E-5</v>
      </c>
      <c r="DK45" s="113">
        <f t="shared" si="16"/>
        <v>7.7624939164350363E-7</v>
      </c>
      <c r="DL45" s="113">
        <f t="shared" si="16"/>
        <v>1.209402513213073E-4</v>
      </c>
      <c r="DM45" s="113">
        <f t="shared" si="16"/>
        <v>0</v>
      </c>
      <c r="DN45" s="113">
        <f t="shared" si="16"/>
        <v>0</v>
      </c>
      <c r="DO45" s="113">
        <f>EC45/EC$4</f>
        <v>6.4001013225089838E-4</v>
      </c>
      <c r="DP45" s="113">
        <f>ED45/ED$4</f>
        <v>2.6494074441444553E-5</v>
      </c>
      <c r="DQ45" s="113">
        <f>EE45/EE$4</f>
        <v>5.7909505266299632E-4</v>
      </c>
      <c r="DR45" s="113">
        <f>EF45/EF$4</f>
        <v>8.8608498674217656E-4</v>
      </c>
      <c r="DS45" s="116">
        <f>EG45/EG$4</f>
        <v>9.7663980287055919E-5</v>
      </c>
      <c r="DT45" s="113">
        <f>EH45/EH$4</f>
        <v>2.3051493912369051E-4</v>
      </c>
      <c r="DV45" s="62">
        <f>Obsv_Dist!B48</f>
        <v>74</v>
      </c>
      <c r="DW45" s="57">
        <f t="shared" si="11"/>
        <v>75</v>
      </c>
      <c r="DX45" s="50">
        <f>SUMIFS(EP:EP,$EO:$EO,"&gt;="&amp;$DV45,$EO:$EO,"&lt;"&amp;$DV46)</f>
        <v>43.36</v>
      </c>
      <c r="DY45" s="50">
        <f>SUMIFS(EQ:EQ,$EO:$EO,"&gt;="&amp;$DV45,$EO:$EO,"&lt;"&amp;$DV46)</f>
        <v>0.66999999999999993</v>
      </c>
      <c r="DZ45" s="50">
        <f>SUMIFS(ER:ER,$EO:$EO,"&gt;="&amp;$DV45,$EO:$EO,"&lt;"&amp;$DV46)</f>
        <v>434.51</v>
      </c>
      <c r="EA45" s="50">
        <f>SUMIFS(ES:ES,$EO:$EO,"&gt;="&amp;$DV45,$EO:$EO,"&lt;"&amp;$DV46)</f>
        <v>0</v>
      </c>
      <c r="EB45" s="50">
        <f>SUMIFS(ET:ET,$EO:$EO,"&gt;="&amp;$DV45,$EO:$EO,"&lt;"&amp;$DV46)</f>
        <v>0</v>
      </c>
      <c r="EC45" s="50">
        <f>SUMIFS(EU:EU,$EO:$EO,"&gt;="&amp;$DV45,$EO:$EO,"&lt;"&amp;$DV46)</f>
        <v>484.90999999999997</v>
      </c>
      <c r="ED45" s="50">
        <f>SUMIFS(EV:EV,$EO:$EO,"&gt;="&amp;$DV45,$EO:$EO,"&lt;"&amp;$DV46)</f>
        <v>40.29</v>
      </c>
      <c r="EE45" s="50">
        <f>SUMIFS(EX:EX,$EO:$EO,"&gt;="&amp;$DV45,$EO:$EO,"&lt;"&amp;$DV46)</f>
        <v>330.21</v>
      </c>
      <c r="EF45" s="50">
        <f>SUMIFS(EY:EY,$EO:$EO,"&gt;="&amp;$DV45,$EO:$EO,"&lt;"&amp;$DV46)</f>
        <v>185.42000000000002</v>
      </c>
      <c r="EG45" s="109">
        <f>DY45+DZ45</f>
        <v>435.18</v>
      </c>
      <c r="EH45" s="2">
        <f>EC45+ED45</f>
        <v>525.19999999999993</v>
      </c>
      <c r="EJ45" s="64">
        <f t="shared" si="12"/>
        <v>37</v>
      </c>
      <c r="EK45" s="57">
        <f t="shared" si="13"/>
        <v>37.5</v>
      </c>
      <c r="EL45" s="2">
        <f t="shared" si="14"/>
        <v>3072.9900000000002</v>
      </c>
      <c r="EM45" s="2">
        <f t="shared" si="15"/>
        <v>2830.89</v>
      </c>
      <c r="EO45" s="33">
        <v>37</v>
      </c>
      <c r="EP45" s="33">
        <v>3597.94</v>
      </c>
      <c r="EQ45" s="33">
        <v>408.13</v>
      </c>
      <c r="ER45" s="33">
        <v>2664.86</v>
      </c>
      <c r="ES45" s="33">
        <v>0</v>
      </c>
      <c r="ET45" s="33">
        <v>0</v>
      </c>
      <c r="EU45" s="33">
        <v>1537.37</v>
      </c>
      <c r="EV45" s="33">
        <v>1293.52</v>
      </c>
      <c r="EW45" s="33">
        <v>1076.33</v>
      </c>
      <c r="EX45" s="33">
        <v>3506.22</v>
      </c>
      <c r="EY45" s="33">
        <v>1242.57</v>
      </c>
    </row>
    <row r="46" spans="93:155" x14ac:dyDescent="0.45">
      <c r="CO46" s="65">
        <f t="shared" si="8"/>
        <v>76</v>
      </c>
      <c r="CP46" s="117">
        <f>VLOOKUP($CO46,  $DI$7:$DT$108, CP$5, FALSE)</f>
        <v>1.9315008366407709E-5</v>
      </c>
      <c r="CQ46" s="140">
        <f>VLOOKUP($CO46,  Obsv_Dist!$B$10:$M$111, CQ$5, FALSE)</f>
        <v>6.1199999999999997E-5</v>
      </c>
      <c r="CR46" s="117">
        <f>VLOOKUP($CO46,  $DI$7:$DT$108, CR$5, FALSE)</f>
        <v>5.7929059077873414E-8</v>
      </c>
      <c r="CS46" s="140">
        <f>VLOOKUP($CO46,  Obsv_Dist!$B$10:$M$111, CS$5, FALSE)</f>
        <v>0</v>
      </c>
      <c r="CT46" s="117">
        <f>VLOOKUP($CO46,  $DI$7:$DT$108, CT$5, FALSE)</f>
        <v>9.8687200544251506E-5</v>
      </c>
      <c r="CU46" s="140">
        <f>VLOOKUP($CO46,  Obsv_Dist!$B$10:$M$111, CU$5, FALSE)</f>
        <v>6.2500000000000001E-5</v>
      </c>
      <c r="CV46" s="117">
        <f>VLOOKUP($CO46,  $DI$7:$DT$108, CV$5, FALSE)</f>
        <v>0</v>
      </c>
      <c r="CW46" s="140">
        <f>VLOOKUP($CO46,  Obsv_Dist!$B$10:$M$111, CW$5, FALSE)</f>
        <v>0</v>
      </c>
      <c r="CX46" s="117">
        <f>VLOOKUP($CO46,  $DI$7:$DT$108, CX$5, FALSE)</f>
        <v>0</v>
      </c>
      <c r="CY46" s="140">
        <f>VLOOKUP($CO46,  Obsv_Dist!$B$10:$M$111, CY$5, FALSE)</f>
        <v>0</v>
      </c>
      <c r="CZ46" s="117">
        <f>VLOOKUP($CO46,  $DI$7:$DT$108, CZ$5, FALSE)</f>
        <v>4.9023316372512674E-4</v>
      </c>
      <c r="DA46" s="140">
        <f>VLOOKUP($CO46,  Obsv_Dist!$B$10:$M$111, DA$5, FALSE)</f>
        <v>2.074E-4</v>
      </c>
      <c r="DB46" s="117">
        <f>VLOOKUP($CO46,  $DI$7:$DT$108, DB$5, FALSE)</f>
        <v>9.061512678160982E-6</v>
      </c>
      <c r="DC46" s="140">
        <f>VLOOKUP($CO46,  Obsv_Dist!$B$10:$M$111, DC$5, FALSE)</f>
        <v>0</v>
      </c>
      <c r="DD46" s="117">
        <f>VLOOKUP($CO46,  $DI$7:$DT$108, DD$5, FALSE)</f>
        <v>4.5007405685906353E-4</v>
      </c>
      <c r="DE46" s="140">
        <f>VLOOKUP($CO46,  Obsv_Dist!$B$10:$M$111, DE$5, FALSE)</f>
        <v>9.1E-4</v>
      </c>
      <c r="DF46" s="117">
        <f>VLOOKUP($CO46,  $DI$7:$DT$108, DF$5, FALSE)</f>
        <v>7.2040401117130358E-4</v>
      </c>
      <c r="DG46" s="140">
        <f>VLOOKUP($CO46,  Obsv_Dist!$B$10:$M$111, DG$5, FALSE)</f>
        <v>1.7557E-3</v>
      </c>
      <c r="DI46" s="64">
        <f t="shared" si="9"/>
        <v>76</v>
      </c>
      <c r="DJ46" s="113">
        <f t="shared" si="16"/>
        <v>1.9315008366407709E-5</v>
      </c>
      <c r="DK46" s="113">
        <f t="shared" si="16"/>
        <v>5.7929059077873414E-8</v>
      </c>
      <c r="DL46" s="113">
        <f t="shared" si="16"/>
        <v>9.8687200544251506E-5</v>
      </c>
      <c r="DM46" s="113">
        <f t="shared" si="16"/>
        <v>0</v>
      </c>
      <c r="DN46" s="113">
        <f t="shared" si="16"/>
        <v>0</v>
      </c>
      <c r="DO46" s="113">
        <f>EC46/EC$4</f>
        <v>4.9023316372512674E-4</v>
      </c>
      <c r="DP46" s="113">
        <f>ED46/ED$4</f>
        <v>9.061512678160982E-6</v>
      </c>
      <c r="DQ46" s="113">
        <f>EE46/EE$4</f>
        <v>4.5007405685906353E-4</v>
      </c>
      <c r="DR46" s="113">
        <f>EF46/EF$4</f>
        <v>7.2040401117130358E-4</v>
      </c>
      <c r="DS46" s="116">
        <f>EG46/EG$4</f>
        <v>7.9582297094519286E-5</v>
      </c>
      <c r="DT46" s="113">
        <f>EH46/EH$4</f>
        <v>1.6907208625254537E-4</v>
      </c>
      <c r="DV46" s="62">
        <f>Obsv_Dist!B49</f>
        <v>76</v>
      </c>
      <c r="DW46" s="57">
        <f t="shared" si="11"/>
        <v>77</v>
      </c>
      <c r="DX46" s="50">
        <f>SUMIFS(EP:EP,$EO:$EO,"&gt;="&amp;$DV46,$EO:$EO,"&lt;"&amp;$DV47)</f>
        <v>31.259999999999998</v>
      </c>
      <c r="DY46" s="50">
        <f>SUMIFS(EQ:EQ,$EO:$EO,"&gt;="&amp;$DV46,$EO:$EO,"&lt;"&amp;$DV47)</f>
        <v>0.05</v>
      </c>
      <c r="DZ46" s="50">
        <f>SUMIFS(ER:ER,$EO:$EO,"&gt;="&amp;$DV46,$EO:$EO,"&lt;"&amp;$DV47)</f>
        <v>354.56</v>
      </c>
      <c r="EA46" s="50">
        <f>SUMIFS(ES:ES,$EO:$EO,"&gt;="&amp;$DV46,$EO:$EO,"&lt;"&amp;$DV47)</f>
        <v>0</v>
      </c>
      <c r="EB46" s="50">
        <f>SUMIFS(ET:ET,$EO:$EO,"&gt;="&amp;$DV46,$EO:$EO,"&lt;"&amp;$DV47)</f>
        <v>0</v>
      </c>
      <c r="EC46" s="50">
        <f>SUMIFS(EU:EU,$EO:$EO,"&gt;="&amp;$DV46,$EO:$EO,"&lt;"&amp;$DV47)</f>
        <v>371.43</v>
      </c>
      <c r="ED46" s="50">
        <f>SUMIFS(EV:EV,$EO:$EO,"&gt;="&amp;$DV46,$EO:$EO,"&lt;"&amp;$DV47)</f>
        <v>13.78</v>
      </c>
      <c r="EE46" s="50">
        <f>SUMIFS(EX:EX,$EO:$EO,"&gt;="&amp;$DV46,$EO:$EO,"&lt;"&amp;$DV47)</f>
        <v>256.64</v>
      </c>
      <c r="EF46" s="50">
        <f>SUMIFS(EY:EY,$EO:$EO,"&gt;="&amp;$DV46,$EO:$EO,"&lt;"&amp;$DV47)</f>
        <v>150.75</v>
      </c>
      <c r="EG46" s="109">
        <f>DY46+DZ46</f>
        <v>354.61</v>
      </c>
      <c r="EH46" s="2">
        <f>EC46+ED46</f>
        <v>385.21</v>
      </c>
      <c r="EJ46" s="64">
        <f t="shared" si="12"/>
        <v>38</v>
      </c>
      <c r="EK46" s="57">
        <f t="shared" si="13"/>
        <v>38.5</v>
      </c>
      <c r="EL46" s="2">
        <f t="shared" si="14"/>
        <v>2649.7400000000002</v>
      </c>
      <c r="EM46" s="2">
        <f t="shared" si="15"/>
        <v>2778.3</v>
      </c>
      <c r="EO46" s="33">
        <v>38</v>
      </c>
      <c r="EP46" s="33">
        <v>3288.71</v>
      </c>
      <c r="EQ46" s="33">
        <v>350.96</v>
      </c>
      <c r="ER46" s="33">
        <v>2298.7800000000002</v>
      </c>
      <c r="ES46" s="33">
        <v>0</v>
      </c>
      <c r="ET46" s="33">
        <v>0</v>
      </c>
      <c r="EU46" s="33">
        <v>1506.14</v>
      </c>
      <c r="EV46" s="33">
        <v>1272.1600000000001</v>
      </c>
      <c r="EW46" s="33">
        <v>943.83</v>
      </c>
      <c r="EX46" s="33">
        <v>3454.18</v>
      </c>
      <c r="EY46" s="33">
        <v>1265.04</v>
      </c>
    </row>
    <row r="47" spans="93:155" x14ac:dyDescent="0.45">
      <c r="CO47" s="65">
        <f t="shared" si="8"/>
        <v>78</v>
      </c>
      <c r="CP47" s="117">
        <f>VLOOKUP($CO47,  $DI$7:$DT$108, CP$5, FALSE)</f>
        <v>1.1937490775399776E-5</v>
      </c>
      <c r="CQ47" s="140">
        <f>VLOOKUP($CO47,  Obsv_Dist!$B$10:$M$111, CQ$5, FALSE)</f>
        <v>4.2299999999999998E-5</v>
      </c>
      <c r="CR47" s="117">
        <f>VLOOKUP($CO47,  $DI$7:$DT$108, CR$5, FALSE)</f>
        <v>0</v>
      </c>
      <c r="CS47" s="140">
        <f>VLOOKUP($CO47,  Obsv_Dist!$B$10:$M$111, CS$5, FALSE)</f>
        <v>0</v>
      </c>
      <c r="CT47" s="117">
        <f>VLOOKUP($CO47,  $DI$7:$DT$108, CT$5, FALSE)</f>
        <v>7.7611515680728479E-5</v>
      </c>
      <c r="CU47" s="140">
        <f>VLOOKUP($CO47,  Obsv_Dist!$B$10:$M$111, CU$5, FALSE)</f>
        <v>5.5899999999999997E-5</v>
      </c>
      <c r="CV47" s="117">
        <f>VLOOKUP($CO47,  $DI$7:$DT$108, CV$5, FALSE)</f>
        <v>0</v>
      </c>
      <c r="CW47" s="140">
        <f>VLOOKUP($CO47,  Obsv_Dist!$B$10:$M$111, CW$5, FALSE)</f>
        <v>0</v>
      </c>
      <c r="CX47" s="117">
        <f>VLOOKUP($CO47,  $DI$7:$DT$108, CX$5, FALSE)</f>
        <v>0</v>
      </c>
      <c r="CY47" s="140">
        <f>VLOOKUP($CO47,  Obsv_Dist!$B$10:$M$111, CY$5, FALSE)</f>
        <v>0</v>
      </c>
      <c r="CZ47" s="117">
        <f>VLOOKUP($CO47,  $DI$7:$DT$108, CZ$5, FALSE)</f>
        <v>3.207507833198188E-4</v>
      </c>
      <c r="DA47" s="140">
        <f>VLOOKUP($CO47,  Obsv_Dist!$B$10:$M$111, DA$5, FALSE)</f>
        <v>1.7770000000000001E-4</v>
      </c>
      <c r="DB47" s="117">
        <f>VLOOKUP($CO47,  $DI$7:$DT$108, DB$5, FALSE)</f>
        <v>1.56505081088702E-6</v>
      </c>
      <c r="DC47" s="140">
        <f>VLOOKUP($CO47,  Obsv_Dist!$B$10:$M$111, DC$5, FALSE)</f>
        <v>0</v>
      </c>
      <c r="DD47" s="117">
        <f>VLOOKUP($CO47,  $DI$7:$DT$108, DD$5, FALSE)</f>
        <v>2.8576826513865495E-4</v>
      </c>
      <c r="DE47" s="140">
        <f>VLOOKUP($CO47,  Obsv_Dist!$B$10:$M$111, DE$5, FALSE)</f>
        <v>7.5239999999999997E-4</v>
      </c>
      <c r="DF47" s="117">
        <f>VLOOKUP($CO47,  $DI$7:$DT$108, DF$5, FALSE)</f>
        <v>5.5018317616021347E-4</v>
      </c>
      <c r="DG47" s="140">
        <f>VLOOKUP($CO47,  Obsv_Dist!$B$10:$M$111, DG$5, FALSE)</f>
        <v>1.6619E-3</v>
      </c>
      <c r="DI47" s="64">
        <f t="shared" si="9"/>
        <v>78</v>
      </c>
      <c r="DJ47" s="113">
        <f t="shared" si="16"/>
        <v>1.1937490775399776E-5</v>
      </c>
      <c r="DK47" s="113">
        <f t="shared" si="16"/>
        <v>0</v>
      </c>
      <c r="DL47" s="113">
        <f t="shared" si="16"/>
        <v>7.7611515680728479E-5</v>
      </c>
      <c r="DM47" s="113">
        <f t="shared" si="16"/>
        <v>0</v>
      </c>
      <c r="DN47" s="113">
        <f t="shared" si="16"/>
        <v>0</v>
      </c>
      <c r="DO47" s="113">
        <f>EC47/EC$4</f>
        <v>3.207507833198188E-4</v>
      </c>
      <c r="DP47" s="113">
        <f>ED47/ED$4</f>
        <v>1.56505081088702E-6</v>
      </c>
      <c r="DQ47" s="113">
        <f>EE47/EE$4</f>
        <v>2.8576826513865495E-4</v>
      </c>
      <c r="DR47" s="113">
        <f>EF47/EF$4</f>
        <v>5.5018317616021347E-4</v>
      </c>
      <c r="DS47" s="116">
        <f>EG47/EG$4</f>
        <v>6.2577839660008902E-5</v>
      </c>
      <c r="DT47" s="113">
        <f>EH47/EH$4</f>
        <v>1.0770823697820573E-4</v>
      </c>
      <c r="DV47" s="62">
        <f>Obsv_Dist!B50</f>
        <v>78</v>
      </c>
      <c r="DW47" s="57">
        <f t="shared" si="11"/>
        <v>79</v>
      </c>
      <c r="DX47" s="50">
        <f>SUMIFS(EP:EP,$EO:$EO,"&gt;="&amp;$DV47,$EO:$EO,"&lt;"&amp;$DV48)</f>
        <v>19.32</v>
      </c>
      <c r="DY47" s="50">
        <f>SUMIFS(EQ:EQ,$EO:$EO,"&gt;="&amp;$DV47,$EO:$EO,"&lt;"&amp;$DV48)</f>
        <v>0</v>
      </c>
      <c r="DZ47" s="50">
        <f>SUMIFS(ER:ER,$EO:$EO,"&gt;="&amp;$DV47,$EO:$EO,"&lt;"&amp;$DV48)</f>
        <v>278.84000000000003</v>
      </c>
      <c r="EA47" s="50">
        <f>SUMIFS(ES:ES,$EO:$EO,"&gt;="&amp;$DV47,$EO:$EO,"&lt;"&amp;$DV48)</f>
        <v>0</v>
      </c>
      <c r="EB47" s="50">
        <f>SUMIFS(ET:ET,$EO:$EO,"&gt;="&amp;$DV47,$EO:$EO,"&lt;"&amp;$DV48)</f>
        <v>0</v>
      </c>
      <c r="EC47" s="50">
        <f>SUMIFS(EU:EU,$EO:$EO,"&gt;="&amp;$DV47,$EO:$EO,"&lt;"&amp;$DV48)</f>
        <v>243.01999999999998</v>
      </c>
      <c r="ED47" s="50">
        <f>SUMIFS(EV:EV,$EO:$EO,"&gt;="&amp;$DV47,$EO:$EO,"&lt;"&amp;$DV48)</f>
        <v>2.38</v>
      </c>
      <c r="EE47" s="50">
        <f>SUMIFS(EX:EX,$EO:$EO,"&gt;="&amp;$DV47,$EO:$EO,"&lt;"&amp;$DV48)</f>
        <v>162.94999999999999</v>
      </c>
      <c r="EF47" s="50">
        <f>SUMIFS(EY:EY,$EO:$EO,"&gt;="&amp;$DV47,$EO:$EO,"&lt;"&amp;$DV48)</f>
        <v>115.13</v>
      </c>
      <c r="EG47" s="109">
        <f>DY47+DZ47</f>
        <v>278.84000000000003</v>
      </c>
      <c r="EH47" s="2">
        <f>EC47+ED47</f>
        <v>245.39999999999998</v>
      </c>
      <c r="EJ47" s="64">
        <f t="shared" si="12"/>
        <v>39</v>
      </c>
      <c r="EK47" s="57">
        <f t="shared" si="13"/>
        <v>39.5</v>
      </c>
      <c r="EL47" s="2">
        <f t="shared" si="14"/>
        <v>2596.02</v>
      </c>
      <c r="EM47" s="2">
        <f t="shared" si="15"/>
        <v>2765.92</v>
      </c>
      <c r="EO47" s="33">
        <v>39</v>
      </c>
      <c r="EP47" s="33">
        <v>3010.04</v>
      </c>
      <c r="EQ47" s="33">
        <v>410.42</v>
      </c>
      <c r="ER47" s="33">
        <v>2185.6</v>
      </c>
      <c r="ES47" s="33">
        <v>0</v>
      </c>
      <c r="ET47" s="33">
        <v>0</v>
      </c>
      <c r="EU47" s="33">
        <v>1499.68</v>
      </c>
      <c r="EV47" s="33">
        <v>1266.24</v>
      </c>
      <c r="EW47" s="33">
        <v>855.88</v>
      </c>
      <c r="EX47" s="33">
        <v>3392.67</v>
      </c>
      <c r="EY47" s="33">
        <v>1230.6600000000001</v>
      </c>
    </row>
    <row r="48" spans="93:155" x14ac:dyDescent="0.45">
      <c r="CO48" s="65">
        <f t="shared" si="8"/>
        <v>80</v>
      </c>
      <c r="CP48" s="117">
        <f>VLOOKUP($CO48,  $DI$7:$DT$108, CP$5, FALSE)</f>
        <v>7.4207693691796738E-6</v>
      </c>
      <c r="CQ48" s="140">
        <f>VLOOKUP($CO48,  Obsv_Dist!$B$10:$M$111, CQ$5, FALSE)</f>
        <v>2.4499999999999999E-5</v>
      </c>
      <c r="CR48" s="117">
        <f>VLOOKUP($CO48,  $DI$7:$DT$108, CR$5, FALSE)</f>
        <v>0</v>
      </c>
      <c r="CS48" s="140">
        <f>VLOOKUP($CO48,  Obsv_Dist!$B$10:$M$111, CS$5, FALSE)</f>
        <v>0</v>
      </c>
      <c r="CT48" s="117">
        <f>VLOOKUP($CO48,  $DI$7:$DT$108, CT$5, FALSE)</f>
        <v>7.3901282199075518E-5</v>
      </c>
      <c r="CU48" s="140">
        <f>VLOOKUP($CO48,  Obsv_Dist!$B$10:$M$111, CU$5, FALSE)</f>
        <v>5.0300000000000003E-5</v>
      </c>
      <c r="CV48" s="117">
        <f>VLOOKUP($CO48,  $DI$7:$DT$108, CV$5, FALSE)</f>
        <v>0</v>
      </c>
      <c r="CW48" s="140">
        <f>VLOOKUP($CO48,  Obsv_Dist!$B$10:$M$111, CW$5, FALSE)</f>
        <v>0</v>
      </c>
      <c r="CX48" s="117">
        <f>VLOOKUP($CO48,  $DI$7:$DT$108, CX$5, FALSE)</f>
        <v>0</v>
      </c>
      <c r="CY48" s="140">
        <f>VLOOKUP($CO48,  Obsv_Dist!$B$10:$M$111, CY$5, FALSE)</f>
        <v>0</v>
      </c>
      <c r="CZ48" s="117">
        <f>VLOOKUP($CO48,  $DI$7:$DT$108, CZ$5, FALSE)</f>
        <v>2.3236019835179864E-4</v>
      </c>
      <c r="DA48" s="140">
        <f>VLOOKUP($CO48,  Obsv_Dist!$B$10:$M$111, DA$5, FALSE)</f>
        <v>1.4809999999999999E-4</v>
      </c>
      <c r="DB48" s="117">
        <f>VLOOKUP($CO48,  $DI$7:$DT$108, DB$5, FALSE)</f>
        <v>2.9591296844502484E-7</v>
      </c>
      <c r="DC48" s="140">
        <f>VLOOKUP($CO48,  Obsv_Dist!$B$10:$M$111, DC$5, FALSE)</f>
        <v>0</v>
      </c>
      <c r="DD48" s="117">
        <f>VLOOKUP($CO48,  $DI$7:$DT$108, DD$5, FALSE)</f>
        <v>1.9096229758176211E-4</v>
      </c>
      <c r="DE48" s="140">
        <f>VLOOKUP($CO48,  Obsv_Dist!$B$10:$M$111, DE$5, FALSE)</f>
        <v>6.1569999999999995E-4</v>
      </c>
      <c r="DF48" s="117">
        <f>VLOOKUP($CO48,  $DI$7:$DT$108, DF$5, FALSE)</f>
        <v>4.1417854493012849E-4</v>
      </c>
      <c r="DG48" s="140">
        <f>VLOOKUP($CO48,  Obsv_Dist!$B$10:$M$111, DG$5, FALSE)</f>
        <v>1.5682999999999999E-3</v>
      </c>
      <c r="DI48" s="64">
        <f t="shared" si="9"/>
        <v>80</v>
      </c>
      <c r="DJ48" s="113">
        <f t="shared" si="16"/>
        <v>7.4207693691796738E-6</v>
      </c>
      <c r="DK48" s="113">
        <f t="shared" si="16"/>
        <v>0</v>
      </c>
      <c r="DL48" s="113">
        <f t="shared" si="16"/>
        <v>7.3901282199075518E-5</v>
      </c>
      <c r="DM48" s="113">
        <f t="shared" si="16"/>
        <v>0</v>
      </c>
      <c r="DN48" s="113">
        <f t="shared" si="16"/>
        <v>0</v>
      </c>
      <c r="DO48" s="113">
        <f>EC48/EC$4</f>
        <v>2.3236019835179864E-4</v>
      </c>
      <c r="DP48" s="113">
        <f>ED48/ED$4</f>
        <v>2.9591296844502484E-7</v>
      </c>
      <c r="DQ48" s="113">
        <f>EE48/EE$4</f>
        <v>1.9096229758176211E-4</v>
      </c>
      <c r="DR48" s="113">
        <f>EF48/EF$4</f>
        <v>4.1417854493012849E-4</v>
      </c>
      <c r="DS48" s="116">
        <f>EG48/EG$4</f>
        <v>5.9586293961156803E-5</v>
      </c>
      <c r="DT48" s="113">
        <f>EH48/EH$4</f>
        <v>7.7467415756533471E-5</v>
      </c>
      <c r="DV48" s="62">
        <f>Obsv_Dist!B51</f>
        <v>80</v>
      </c>
      <c r="DW48" s="57">
        <f t="shared" si="11"/>
        <v>81</v>
      </c>
      <c r="DX48" s="50">
        <f>SUMIFS(EP:EP,$EO:$EO,"&gt;="&amp;$DV48,$EO:$EO,"&lt;"&amp;$DV49)</f>
        <v>12.01</v>
      </c>
      <c r="DY48" s="50">
        <f>SUMIFS(EQ:EQ,$EO:$EO,"&gt;="&amp;$DV48,$EO:$EO,"&lt;"&amp;$DV49)</f>
        <v>0</v>
      </c>
      <c r="DZ48" s="50">
        <f>SUMIFS(ER:ER,$EO:$EO,"&gt;="&amp;$DV48,$EO:$EO,"&lt;"&amp;$DV49)</f>
        <v>265.51</v>
      </c>
      <c r="EA48" s="50">
        <f>SUMIFS(ES:ES,$EO:$EO,"&gt;="&amp;$DV48,$EO:$EO,"&lt;"&amp;$DV49)</f>
        <v>0</v>
      </c>
      <c r="EB48" s="50">
        <f>SUMIFS(ET:ET,$EO:$EO,"&gt;="&amp;$DV48,$EO:$EO,"&lt;"&amp;$DV49)</f>
        <v>0</v>
      </c>
      <c r="EC48" s="50">
        <f>SUMIFS(EU:EU,$EO:$EO,"&gt;="&amp;$DV48,$EO:$EO,"&lt;"&amp;$DV49)</f>
        <v>176.05</v>
      </c>
      <c r="ED48" s="50">
        <f>SUMIFS(EV:EV,$EO:$EO,"&gt;="&amp;$DV48,$EO:$EO,"&lt;"&amp;$DV49)</f>
        <v>0.45</v>
      </c>
      <c r="EE48" s="50">
        <f>SUMIFS(EX:EX,$EO:$EO,"&gt;="&amp;$DV48,$EO:$EO,"&lt;"&amp;$DV49)</f>
        <v>108.89</v>
      </c>
      <c r="EF48" s="50">
        <f>SUMIFS(EY:EY,$EO:$EO,"&gt;="&amp;$DV48,$EO:$EO,"&lt;"&amp;$DV49)</f>
        <v>86.669999999999987</v>
      </c>
      <c r="EG48" s="109">
        <f>DY48+DZ48</f>
        <v>265.51</v>
      </c>
      <c r="EH48" s="2">
        <f>EC48+ED48</f>
        <v>176.5</v>
      </c>
      <c r="EJ48" s="64">
        <f t="shared" si="12"/>
        <v>40</v>
      </c>
      <c r="EK48" s="57">
        <f t="shared" si="13"/>
        <v>40.5</v>
      </c>
      <c r="EL48" s="2">
        <f t="shared" si="14"/>
        <v>2288.54</v>
      </c>
      <c r="EM48" s="2">
        <f t="shared" si="15"/>
        <v>2682.07</v>
      </c>
      <c r="EO48" s="33">
        <v>40</v>
      </c>
      <c r="EP48" s="33">
        <v>2706.5</v>
      </c>
      <c r="EQ48" s="33">
        <v>328.07</v>
      </c>
      <c r="ER48" s="33">
        <v>1960.47</v>
      </c>
      <c r="ES48" s="33">
        <v>0</v>
      </c>
      <c r="ET48" s="33">
        <v>0</v>
      </c>
      <c r="EU48" s="33">
        <v>1440.16</v>
      </c>
      <c r="EV48" s="33">
        <v>1241.9100000000001</v>
      </c>
      <c r="EW48" s="33">
        <v>733.75</v>
      </c>
      <c r="EX48" s="33">
        <v>3264.93</v>
      </c>
      <c r="EY48" s="33">
        <v>1258.45</v>
      </c>
    </row>
    <row r="49" spans="93:155" x14ac:dyDescent="0.45">
      <c r="CO49" s="65">
        <f t="shared" si="8"/>
        <v>82</v>
      </c>
      <c r="CP49" s="117">
        <f>VLOOKUP($CO49,  $DI$7:$DT$108, CP$5, FALSE)</f>
        <v>5.6783405914039313E-6</v>
      </c>
      <c r="CQ49" s="140">
        <f>VLOOKUP($CO49,  Obsv_Dist!$B$10:$M$111, CQ$5, FALSE)</f>
        <v>1.66E-5</v>
      </c>
      <c r="CR49" s="117">
        <f>VLOOKUP($CO49,  $DI$7:$DT$108, CR$5, FALSE)</f>
        <v>0</v>
      </c>
      <c r="CS49" s="140">
        <f>VLOOKUP($CO49,  Obsv_Dist!$B$10:$M$111, CS$5, FALSE)</f>
        <v>0</v>
      </c>
      <c r="CT49" s="117">
        <f>VLOOKUP($CO49,  $DI$7:$DT$108, CT$5, FALSE)</f>
        <v>6.0696970393402877E-5</v>
      </c>
      <c r="CU49" s="140">
        <f>VLOOKUP($CO49,  Obsv_Dist!$B$10:$M$111, CU$5, FALSE)</f>
        <v>4.4700000000000002E-5</v>
      </c>
      <c r="CV49" s="117">
        <f>VLOOKUP($CO49,  $DI$7:$DT$108, CV$5, FALSE)</f>
        <v>0</v>
      </c>
      <c r="CW49" s="140">
        <f>VLOOKUP($CO49,  Obsv_Dist!$B$10:$M$111, CW$5, FALSE)</f>
        <v>0</v>
      </c>
      <c r="CX49" s="117">
        <f>VLOOKUP($CO49,  $DI$7:$DT$108, CX$5, FALSE)</f>
        <v>0</v>
      </c>
      <c r="CY49" s="140">
        <f>VLOOKUP($CO49,  Obsv_Dist!$B$10:$M$111, CY$5, FALSE)</f>
        <v>0</v>
      </c>
      <c r="CZ49" s="117">
        <f>VLOOKUP($CO49,  $DI$7:$DT$108, CZ$5, FALSE)</f>
        <v>1.6362223112566018E-4</v>
      </c>
      <c r="DA49" s="140">
        <f>VLOOKUP($CO49,  Obsv_Dist!$B$10:$M$111, DA$5, FALSE)</f>
        <v>1.1849999999999999E-4</v>
      </c>
      <c r="DB49" s="117">
        <f>VLOOKUP($CO49,  $DI$7:$DT$108, DB$5, FALSE)</f>
        <v>2.6303374972891095E-8</v>
      </c>
      <c r="DC49" s="140">
        <f>VLOOKUP($CO49,  Obsv_Dist!$B$10:$M$111, DC$5, FALSE)</f>
        <v>0</v>
      </c>
      <c r="DD49" s="117">
        <f>VLOOKUP($CO49,  $DI$7:$DT$108, DD$5, FALSE)</f>
        <v>1.4922382129885334E-4</v>
      </c>
      <c r="DE49" s="140">
        <f>VLOOKUP($CO49,  Obsv_Dist!$B$10:$M$111, DE$5, FALSE)</f>
        <v>4.9299999999999995E-4</v>
      </c>
      <c r="DF49" s="117">
        <f>VLOOKUP($CO49,  $DI$7:$DT$108, DF$5, FALSE)</f>
        <v>3.4402576958024645E-4</v>
      </c>
      <c r="DG49" s="140">
        <f>VLOOKUP($CO49,  Obsv_Dist!$B$10:$M$111, DG$5, FALSE)</f>
        <v>1.4744000000000001E-3</v>
      </c>
      <c r="DI49" s="64">
        <f t="shared" si="9"/>
        <v>82</v>
      </c>
      <c r="DJ49" s="113">
        <f t="shared" si="16"/>
        <v>5.6783405914039313E-6</v>
      </c>
      <c r="DK49" s="113">
        <f t="shared" si="16"/>
        <v>0</v>
      </c>
      <c r="DL49" s="113">
        <f t="shared" si="16"/>
        <v>6.0696970393402877E-5</v>
      </c>
      <c r="DM49" s="113">
        <f t="shared" si="16"/>
        <v>0</v>
      </c>
      <c r="DN49" s="113">
        <f t="shared" si="16"/>
        <v>0</v>
      </c>
      <c r="DO49" s="113">
        <f>EC49/EC$4</f>
        <v>1.6362223112566018E-4</v>
      </c>
      <c r="DP49" s="113">
        <f>ED49/ED$4</f>
        <v>2.6303374972891095E-8</v>
      </c>
      <c r="DQ49" s="113">
        <f>EE49/EE$4</f>
        <v>1.4922382129885334E-4</v>
      </c>
      <c r="DR49" s="113">
        <f>EF49/EF$4</f>
        <v>3.4402576958024645E-4</v>
      </c>
      <c r="DS49" s="116">
        <f>EG49/EG$4</f>
        <v>4.8939712719330582E-5</v>
      </c>
      <c r="DT49" s="113">
        <f>EH49/EH$4</f>
        <v>5.4429089110298672E-5</v>
      </c>
      <c r="DV49" s="62">
        <f>Obsv_Dist!B52</f>
        <v>82</v>
      </c>
      <c r="DW49" s="57">
        <f t="shared" si="11"/>
        <v>83</v>
      </c>
      <c r="DX49" s="50">
        <f>SUMIFS(EP:EP,$EO:$EO,"&gt;="&amp;$DV49,$EO:$EO,"&lt;"&amp;$DV50)</f>
        <v>9.1900000000000013</v>
      </c>
      <c r="DY49" s="50">
        <f>SUMIFS(EQ:EQ,$EO:$EO,"&gt;="&amp;$DV49,$EO:$EO,"&lt;"&amp;$DV50)</f>
        <v>0</v>
      </c>
      <c r="DZ49" s="50">
        <f>SUMIFS(ER:ER,$EO:$EO,"&gt;="&amp;$DV49,$EO:$EO,"&lt;"&amp;$DV50)</f>
        <v>218.07</v>
      </c>
      <c r="EA49" s="50">
        <f>SUMIFS(ES:ES,$EO:$EO,"&gt;="&amp;$DV49,$EO:$EO,"&lt;"&amp;$DV50)</f>
        <v>0</v>
      </c>
      <c r="EB49" s="50">
        <f>SUMIFS(ET:ET,$EO:$EO,"&gt;="&amp;$DV49,$EO:$EO,"&lt;"&amp;$DV50)</f>
        <v>0</v>
      </c>
      <c r="EC49" s="50">
        <f>SUMIFS(EU:EU,$EO:$EO,"&gt;="&amp;$DV49,$EO:$EO,"&lt;"&amp;$DV50)</f>
        <v>123.97</v>
      </c>
      <c r="ED49" s="50">
        <f>SUMIFS(EV:EV,$EO:$EO,"&gt;="&amp;$DV49,$EO:$EO,"&lt;"&amp;$DV50)</f>
        <v>0.04</v>
      </c>
      <c r="EE49" s="50">
        <f>SUMIFS(EX:EX,$EO:$EO,"&gt;="&amp;$DV49,$EO:$EO,"&lt;"&amp;$DV50)</f>
        <v>85.09</v>
      </c>
      <c r="EF49" s="50">
        <f>SUMIFS(EY:EY,$EO:$EO,"&gt;="&amp;$DV49,$EO:$EO,"&lt;"&amp;$DV50)</f>
        <v>71.990000000000009</v>
      </c>
      <c r="EG49" s="109">
        <f>DY49+DZ49</f>
        <v>218.07</v>
      </c>
      <c r="EH49" s="2">
        <f>EC49+ED49</f>
        <v>124.01</v>
      </c>
      <c r="EJ49" s="64">
        <f t="shared" si="12"/>
        <v>41</v>
      </c>
      <c r="EK49" s="57">
        <f t="shared" si="13"/>
        <v>41.5</v>
      </c>
      <c r="EL49" s="2">
        <f t="shared" si="14"/>
        <v>2126.04</v>
      </c>
      <c r="EM49" s="2">
        <f t="shared" si="15"/>
        <v>2640.51</v>
      </c>
      <c r="EO49" s="33">
        <v>41</v>
      </c>
      <c r="EP49" s="33">
        <v>2403.23</v>
      </c>
      <c r="EQ49" s="33">
        <v>237.24</v>
      </c>
      <c r="ER49" s="33">
        <v>1888.8</v>
      </c>
      <c r="ES49" s="33">
        <v>0</v>
      </c>
      <c r="ET49" s="33">
        <v>0</v>
      </c>
      <c r="EU49" s="33">
        <v>1412.74</v>
      </c>
      <c r="EV49" s="33">
        <v>1227.77</v>
      </c>
      <c r="EW49" s="33">
        <v>654.03</v>
      </c>
      <c r="EX49" s="33">
        <v>3113.56</v>
      </c>
      <c r="EY49" s="33">
        <v>1181.08</v>
      </c>
    </row>
    <row r="50" spans="93:155" x14ac:dyDescent="0.45">
      <c r="CO50" s="65">
        <f t="shared" si="8"/>
        <v>84</v>
      </c>
      <c r="CP50" s="117">
        <f>VLOOKUP($CO50,  $DI$7:$DT$108, CP$5, FALSE)</f>
        <v>3.7629047009412333E-6</v>
      </c>
      <c r="CQ50" s="140">
        <f>VLOOKUP($CO50,  Obsv_Dist!$B$10:$M$111, CQ$5, FALSE)</f>
        <v>1.33E-5</v>
      </c>
      <c r="CR50" s="117">
        <f>VLOOKUP($CO50,  $DI$7:$DT$108, CR$5, FALSE)</f>
        <v>0</v>
      </c>
      <c r="CS50" s="140">
        <f>VLOOKUP($CO50,  Obsv_Dist!$B$10:$M$111, CS$5, FALSE)</f>
        <v>0</v>
      </c>
      <c r="CT50" s="117">
        <f>VLOOKUP($CO50,  $DI$7:$DT$108, CT$5, FALSE)</f>
        <v>5.9216217045886469E-5</v>
      </c>
      <c r="CU50" s="140">
        <f>VLOOKUP($CO50,  Obsv_Dist!$B$10:$M$111, CU$5, FALSE)</f>
        <v>3.9100000000000002E-5</v>
      </c>
      <c r="CV50" s="117">
        <f>VLOOKUP($CO50,  $DI$7:$DT$108, CV$5, FALSE)</f>
        <v>0</v>
      </c>
      <c r="CW50" s="140">
        <f>VLOOKUP($CO50,  Obsv_Dist!$B$10:$M$111, CW$5, FALSE)</f>
        <v>0</v>
      </c>
      <c r="CX50" s="117">
        <f>VLOOKUP($CO50,  $DI$7:$DT$108, CX$5, FALSE)</f>
        <v>0</v>
      </c>
      <c r="CY50" s="140">
        <f>VLOOKUP($CO50,  Obsv_Dist!$B$10:$M$111, CY$5, FALSE)</f>
        <v>0</v>
      </c>
      <c r="CZ50" s="117">
        <f>VLOOKUP($CO50,  $DI$7:$DT$108, CZ$5, FALSE)</f>
        <v>9.937176560015289E-5</v>
      </c>
      <c r="DA50" s="140">
        <f>VLOOKUP($CO50,  Obsv_Dist!$B$10:$M$111, DA$5, FALSE)</f>
        <v>8.8999999999999995E-5</v>
      </c>
      <c r="DB50" s="117">
        <f>VLOOKUP($CO50,  $DI$7:$DT$108, DB$5, FALSE)</f>
        <v>0</v>
      </c>
      <c r="DC50" s="140">
        <f>VLOOKUP($CO50,  Obsv_Dist!$B$10:$M$111, DC$5, FALSE)</f>
        <v>0</v>
      </c>
      <c r="DD50" s="117">
        <f>VLOOKUP($CO50,  $DI$7:$DT$108, DD$5, FALSE)</f>
        <v>9.8611534512099222E-5</v>
      </c>
      <c r="DE50" s="140">
        <f>VLOOKUP($CO50,  Obsv_Dist!$B$10:$M$111, DE$5, FALSE)</f>
        <v>3.8519999999999998E-4</v>
      </c>
      <c r="DF50" s="117">
        <f>VLOOKUP($CO50,  $DI$7:$DT$108, DF$5, FALSE)</f>
        <v>2.8424298895170241E-4</v>
      </c>
      <c r="DG50" s="140">
        <f>VLOOKUP($CO50,  Obsv_Dist!$B$10:$M$111, DG$5, FALSE)</f>
        <v>1.3808E-3</v>
      </c>
      <c r="DI50" s="64">
        <f t="shared" si="9"/>
        <v>84</v>
      </c>
      <c r="DJ50" s="113">
        <f t="shared" si="16"/>
        <v>3.7629047009412333E-6</v>
      </c>
      <c r="DK50" s="113">
        <f t="shared" si="16"/>
        <v>0</v>
      </c>
      <c r="DL50" s="113">
        <f t="shared" si="16"/>
        <v>5.9216217045886469E-5</v>
      </c>
      <c r="DM50" s="113">
        <f t="shared" si="16"/>
        <v>0</v>
      </c>
      <c r="DN50" s="113">
        <f t="shared" si="16"/>
        <v>0</v>
      </c>
      <c r="DO50" s="113">
        <f>EC50/EC$4</f>
        <v>9.937176560015289E-5</v>
      </c>
      <c r="DP50" s="113">
        <f>ED50/ED$4</f>
        <v>0</v>
      </c>
      <c r="DQ50" s="113">
        <f>EE50/EE$4</f>
        <v>9.8611534512099222E-5</v>
      </c>
      <c r="DR50" s="113">
        <f>EF50/EF$4</f>
        <v>2.8424298895170241E-4</v>
      </c>
      <c r="DS50" s="116">
        <f>EG50/EG$4</f>
        <v>4.7745787504184812E-5</v>
      </c>
      <c r="DT50" s="113">
        <f>EH50/EH$4</f>
        <v>3.3045448908268583E-5</v>
      </c>
      <c r="DV50" s="62">
        <f>Obsv_Dist!B53</f>
        <v>84</v>
      </c>
      <c r="DW50" s="57">
        <f t="shared" si="11"/>
        <v>85</v>
      </c>
      <c r="DX50" s="50">
        <f>SUMIFS(EP:EP,$EO:$EO,"&gt;="&amp;$DV50,$EO:$EO,"&lt;"&amp;$DV51)</f>
        <v>6.09</v>
      </c>
      <c r="DY50" s="50">
        <f>SUMIFS(EQ:EQ,$EO:$EO,"&gt;="&amp;$DV50,$EO:$EO,"&lt;"&amp;$DV51)</f>
        <v>0</v>
      </c>
      <c r="DZ50" s="50">
        <f>SUMIFS(ER:ER,$EO:$EO,"&gt;="&amp;$DV50,$EO:$EO,"&lt;"&amp;$DV51)</f>
        <v>212.75</v>
      </c>
      <c r="EA50" s="50">
        <f>SUMIFS(ES:ES,$EO:$EO,"&gt;="&amp;$DV50,$EO:$EO,"&lt;"&amp;$DV51)</f>
        <v>0</v>
      </c>
      <c r="EB50" s="50">
        <f>SUMIFS(ET:ET,$EO:$EO,"&gt;="&amp;$DV50,$EO:$EO,"&lt;"&amp;$DV51)</f>
        <v>0</v>
      </c>
      <c r="EC50" s="50">
        <f>SUMIFS(EU:EU,$EO:$EO,"&gt;="&amp;$DV50,$EO:$EO,"&lt;"&amp;$DV51)</f>
        <v>75.289999999999992</v>
      </c>
      <c r="ED50" s="50">
        <f>SUMIFS(EV:EV,$EO:$EO,"&gt;="&amp;$DV50,$EO:$EO,"&lt;"&amp;$DV51)</f>
        <v>0</v>
      </c>
      <c r="EE50" s="50">
        <f>SUMIFS(EX:EX,$EO:$EO,"&gt;="&amp;$DV50,$EO:$EO,"&lt;"&amp;$DV51)</f>
        <v>56.230000000000004</v>
      </c>
      <c r="EF50" s="50">
        <f>SUMIFS(EY:EY,$EO:$EO,"&gt;="&amp;$DV50,$EO:$EO,"&lt;"&amp;$DV51)</f>
        <v>59.480000000000004</v>
      </c>
      <c r="EG50" s="109">
        <f>DY50+DZ50</f>
        <v>212.75</v>
      </c>
      <c r="EH50" s="2">
        <f>EC50+ED50</f>
        <v>75.289999999999992</v>
      </c>
      <c r="EJ50" s="64">
        <f t="shared" si="12"/>
        <v>42</v>
      </c>
      <c r="EK50" s="57">
        <f t="shared" si="13"/>
        <v>42.5</v>
      </c>
      <c r="EL50" s="2">
        <f t="shared" si="14"/>
        <v>2064.4899999999998</v>
      </c>
      <c r="EM50" s="2">
        <f t="shared" si="15"/>
        <v>2506.52</v>
      </c>
      <c r="EO50" s="33">
        <v>42</v>
      </c>
      <c r="EP50" s="33">
        <v>2120.34</v>
      </c>
      <c r="EQ50" s="33">
        <v>230.37</v>
      </c>
      <c r="ER50" s="33">
        <v>1834.12</v>
      </c>
      <c r="ES50" s="33">
        <v>0</v>
      </c>
      <c r="ET50" s="33">
        <v>0</v>
      </c>
      <c r="EU50" s="33">
        <v>1338.16</v>
      </c>
      <c r="EV50" s="33">
        <v>1168.3599999999999</v>
      </c>
      <c r="EW50" s="33">
        <v>546.4</v>
      </c>
      <c r="EX50" s="33">
        <v>2965.79</v>
      </c>
      <c r="EY50" s="33">
        <v>1147.83</v>
      </c>
    </row>
    <row r="51" spans="93:155" x14ac:dyDescent="0.45">
      <c r="CO51" s="65">
        <f t="shared" si="8"/>
        <v>86</v>
      </c>
      <c r="CP51" s="117">
        <f>VLOOKUP($CO51,  $DI$7:$DT$108, CP$5, FALSE)</f>
        <v>3.1450221556306859E-6</v>
      </c>
      <c r="CQ51" s="140">
        <f>VLOOKUP($CO51,  Obsv_Dist!$B$10:$M$111, CQ$5, FALSE)</f>
        <v>1.0000000000000001E-5</v>
      </c>
      <c r="CR51" s="117">
        <f>VLOOKUP($CO51,  $DI$7:$DT$108, CR$5, FALSE)</f>
        <v>0</v>
      </c>
      <c r="CS51" s="140">
        <f>VLOOKUP($CO51,  Obsv_Dist!$B$10:$M$111, CS$5, FALSE)</f>
        <v>0</v>
      </c>
      <c r="CT51" s="117">
        <f>VLOOKUP($CO51,  $DI$7:$DT$108, CT$5, FALSE)</f>
        <v>5.4509536762709302E-5</v>
      </c>
      <c r="CU51" s="140">
        <f>VLOOKUP($CO51,  Obsv_Dist!$B$10:$M$111, CU$5, FALSE)</f>
        <v>3.3599999999999997E-5</v>
      </c>
      <c r="CV51" s="117">
        <f>VLOOKUP($CO51,  $DI$7:$DT$108, CV$5, FALSE)</f>
        <v>0</v>
      </c>
      <c r="CW51" s="140">
        <f>VLOOKUP($CO51,  Obsv_Dist!$B$10:$M$111, CW$5, FALSE)</f>
        <v>0</v>
      </c>
      <c r="CX51" s="117">
        <f>VLOOKUP($CO51,  $DI$7:$DT$108, CX$5, FALSE)</f>
        <v>0</v>
      </c>
      <c r="CY51" s="140">
        <f>VLOOKUP($CO51,  Obsv_Dist!$B$10:$M$111, CY$5, FALSE)</f>
        <v>0</v>
      </c>
      <c r="CZ51" s="117">
        <f>VLOOKUP($CO51,  $DI$7:$DT$108, CZ$5, FALSE)</f>
        <v>5.5209469452176859E-5</v>
      </c>
      <c r="DA51" s="140">
        <f>VLOOKUP($CO51,  Obsv_Dist!$B$10:$M$111, DA$5, FALSE)</f>
        <v>5.9299999999999998E-5</v>
      </c>
      <c r="DB51" s="117">
        <f>VLOOKUP($CO51,  $DI$7:$DT$108, DB$5, FALSE)</f>
        <v>0</v>
      </c>
      <c r="DC51" s="140">
        <f>VLOOKUP($CO51,  Obsv_Dist!$B$10:$M$111, DC$5, FALSE)</f>
        <v>0</v>
      </c>
      <c r="DD51" s="117">
        <f>VLOOKUP($CO51,  $DI$7:$DT$108, DD$5, FALSE)</f>
        <v>6.8324833444627161E-5</v>
      </c>
      <c r="DE51" s="140">
        <f>VLOOKUP($CO51,  Obsv_Dist!$B$10:$M$111, DE$5, FALSE)</f>
        <v>2.9599999999999998E-4</v>
      </c>
      <c r="DF51" s="117">
        <f>VLOOKUP($CO51,  $DI$7:$DT$108, DF$5, FALSE)</f>
        <v>2.0696980247979541E-4</v>
      </c>
      <c r="DG51" s="140">
        <f>VLOOKUP($CO51,  Obsv_Dist!$B$10:$M$111, DG$5, FALSE)</f>
        <v>1.2868000000000001E-3</v>
      </c>
      <c r="DI51" s="64">
        <f t="shared" si="9"/>
        <v>86</v>
      </c>
      <c r="DJ51" s="113">
        <f t="shared" si="16"/>
        <v>3.1450221556306859E-6</v>
      </c>
      <c r="DK51" s="113">
        <f t="shared" si="16"/>
        <v>0</v>
      </c>
      <c r="DL51" s="113">
        <f t="shared" si="16"/>
        <v>5.4509536762709302E-5</v>
      </c>
      <c r="DM51" s="113">
        <f t="shared" si="16"/>
        <v>0</v>
      </c>
      <c r="DN51" s="113">
        <f t="shared" si="16"/>
        <v>0</v>
      </c>
      <c r="DO51" s="113">
        <f>EC51/EC$4</f>
        <v>5.5209469452176859E-5</v>
      </c>
      <c r="DP51" s="113">
        <f>ED51/ED$4</f>
        <v>0</v>
      </c>
      <c r="DQ51" s="113">
        <f>EE51/EE$4</f>
        <v>6.8324833444627161E-5</v>
      </c>
      <c r="DR51" s="113">
        <f>EF51/EF$4</f>
        <v>2.0696980247979541E-4</v>
      </c>
      <c r="DS51" s="116">
        <f>EG51/EG$4</f>
        <v>4.3950810927471458E-5</v>
      </c>
      <c r="DT51" s="113">
        <f>EH51/EH$4</f>
        <v>1.8359558079862862E-5</v>
      </c>
      <c r="DV51" s="62">
        <f>Obsv_Dist!B54</f>
        <v>86</v>
      </c>
      <c r="DW51" s="57">
        <f t="shared" si="11"/>
        <v>87</v>
      </c>
      <c r="DX51" s="50">
        <f>SUMIFS(EP:EP,$EO:$EO,"&gt;="&amp;$DV51,$EO:$EO,"&lt;"&amp;$DV52)</f>
        <v>5.09</v>
      </c>
      <c r="DY51" s="50">
        <f>SUMIFS(EQ:EQ,$EO:$EO,"&gt;="&amp;$DV51,$EO:$EO,"&lt;"&amp;$DV52)</f>
        <v>0</v>
      </c>
      <c r="DZ51" s="50">
        <f>SUMIFS(ER:ER,$EO:$EO,"&gt;="&amp;$DV51,$EO:$EO,"&lt;"&amp;$DV52)</f>
        <v>195.83999999999997</v>
      </c>
      <c r="EA51" s="50">
        <f>SUMIFS(ES:ES,$EO:$EO,"&gt;="&amp;$DV51,$EO:$EO,"&lt;"&amp;$DV52)</f>
        <v>0</v>
      </c>
      <c r="EB51" s="50">
        <f>SUMIFS(ET:ET,$EO:$EO,"&gt;="&amp;$DV51,$EO:$EO,"&lt;"&amp;$DV52)</f>
        <v>0</v>
      </c>
      <c r="EC51" s="50">
        <f>SUMIFS(EU:EU,$EO:$EO,"&gt;="&amp;$DV51,$EO:$EO,"&lt;"&amp;$DV52)</f>
        <v>41.83</v>
      </c>
      <c r="ED51" s="50">
        <f>SUMIFS(EV:EV,$EO:$EO,"&gt;="&amp;$DV51,$EO:$EO,"&lt;"&amp;$DV52)</f>
        <v>0</v>
      </c>
      <c r="EE51" s="50">
        <f>SUMIFS(EX:EX,$EO:$EO,"&gt;="&amp;$DV51,$EO:$EO,"&lt;"&amp;$DV52)</f>
        <v>38.959999999999994</v>
      </c>
      <c r="EF51" s="50">
        <f>SUMIFS(EY:EY,$EO:$EO,"&gt;="&amp;$DV51,$EO:$EO,"&lt;"&amp;$DV52)</f>
        <v>43.31</v>
      </c>
      <c r="EG51" s="109">
        <f>DY51+DZ51</f>
        <v>195.83999999999997</v>
      </c>
      <c r="EH51" s="2">
        <f>EC51+ED51</f>
        <v>41.83</v>
      </c>
      <c r="EJ51" s="64">
        <f t="shared" si="12"/>
        <v>43</v>
      </c>
      <c r="EK51" s="57">
        <f t="shared" si="13"/>
        <v>43.5</v>
      </c>
      <c r="EL51" s="2">
        <f t="shared" si="14"/>
        <v>1938.63</v>
      </c>
      <c r="EM51" s="2">
        <f t="shared" si="15"/>
        <v>2479.25</v>
      </c>
      <c r="EO51" s="33">
        <v>43</v>
      </c>
      <c r="EP51" s="33">
        <v>2008.95</v>
      </c>
      <c r="EQ51" s="33">
        <v>232.7</v>
      </c>
      <c r="ER51" s="33">
        <v>1705.93</v>
      </c>
      <c r="ES51" s="33">
        <v>0</v>
      </c>
      <c r="ET51" s="33">
        <v>0</v>
      </c>
      <c r="EU51" s="33">
        <v>1308.25</v>
      </c>
      <c r="EV51" s="33">
        <v>1171</v>
      </c>
      <c r="EW51" s="33">
        <v>481.51</v>
      </c>
      <c r="EX51" s="33">
        <v>2820.17</v>
      </c>
      <c r="EY51" s="33">
        <v>1108.19</v>
      </c>
    </row>
    <row r="52" spans="93:155" x14ac:dyDescent="0.45">
      <c r="CO52" s="65">
        <f t="shared" si="8"/>
        <v>88</v>
      </c>
      <c r="CP52" s="117">
        <f>VLOOKUP($CO52,  $DI$7:$DT$108, CP$5, FALSE)</f>
        <v>2.2799865921959198E-6</v>
      </c>
      <c r="CQ52" s="140">
        <f>VLOOKUP($CO52,  Obsv_Dist!$B$10:$M$111, CQ$5, FALSE)</f>
        <v>7.7000000000000008E-6</v>
      </c>
      <c r="CR52" s="117">
        <f>VLOOKUP($CO52,  $DI$7:$DT$108, CR$5, FALSE)</f>
        <v>0</v>
      </c>
      <c r="CS52" s="140">
        <f>VLOOKUP($CO52,  Obsv_Dist!$B$10:$M$111, CS$5, FALSE)</f>
        <v>0</v>
      </c>
      <c r="CT52" s="117">
        <f>VLOOKUP($CO52,  $DI$7:$DT$108, CT$5, FALSE)</f>
        <v>4.8951144967614823E-5</v>
      </c>
      <c r="CU52" s="140">
        <f>VLOOKUP($CO52,  Obsv_Dist!$B$10:$M$111, CU$5, FALSE)</f>
        <v>2.8E-5</v>
      </c>
      <c r="CV52" s="117">
        <f>VLOOKUP($CO52,  $DI$7:$DT$108, CV$5, FALSE)</f>
        <v>0</v>
      </c>
      <c r="CW52" s="140">
        <f>VLOOKUP($CO52,  Obsv_Dist!$B$10:$M$111, CW$5, FALSE)</f>
        <v>0</v>
      </c>
      <c r="CX52" s="117">
        <f>VLOOKUP($CO52,  $DI$7:$DT$108, CX$5, FALSE)</f>
        <v>0</v>
      </c>
      <c r="CY52" s="140">
        <f>VLOOKUP($CO52,  Obsv_Dist!$B$10:$M$111, CY$5, FALSE)</f>
        <v>0</v>
      </c>
      <c r="CZ52" s="117">
        <f>VLOOKUP($CO52,  $DI$7:$DT$108, CZ$5, FALSE)</f>
        <v>2.8020488560117492E-5</v>
      </c>
      <c r="DA52" s="140">
        <f>VLOOKUP($CO52,  Obsv_Dist!$B$10:$M$111, DA$5, FALSE)</f>
        <v>2.97E-5</v>
      </c>
      <c r="DB52" s="117">
        <f>VLOOKUP($CO52,  $DI$7:$DT$108, DB$5, FALSE)</f>
        <v>0</v>
      </c>
      <c r="DC52" s="140">
        <f>VLOOKUP($CO52,  Obsv_Dist!$B$10:$M$111, DC$5, FALSE)</f>
        <v>0</v>
      </c>
      <c r="DD52" s="117">
        <f>VLOOKUP($CO52,  $DI$7:$DT$108, DD$5, FALSE)</f>
        <v>4.5842175211564528E-5</v>
      </c>
      <c r="DE52" s="140">
        <f>VLOOKUP($CO52,  Obsv_Dist!$B$10:$M$111, DE$5, FALSE)</f>
        <v>2.2389999999999999E-4</v>
      </c>
      <c r="DF52" s="117">
        <f>VLOOKUP($CO52,  $DI$7:$DT$108, DF$5, FALSE)</f>
        <v>1.734226306162959E-4</v>
      </c>
      <c r="DG52" s="140">
        <f>VLOOKUP($CO52,  Obsv_Dist!$B$10:$M$111, DG$5, FALSE)</f>
        <v>1.1931000000000001E-3</v>
      </c>
      <c r="DI52" s="64">
        <f t="shared" si="9"/>
        <v>88</v>
      </c>
      <c r="DJ52" s="113">
        <f t="shared" si="16"/>
        <v>2.2799865921959198E-6</v>
      </c>
      <c r="DK52" s="113">
        <f t="shared" si="16"/>
        <v>0</v>
      </c>
      <c r="DL52" s="113">
        <f t="shared" si="16"/>
        <v>4.8951144967614823E-5</v>
      </c>
      <c r="DM52" s="113">
        <f t="shared" si="16"/>
        <v>0</v>
      </c>
      <c r="DN52" s="113">
        <f t="shared" si="16"/>
        <v>0</v>
      </c>
      <c r="DO52" s="113">
        <f>EC52/EC$4</f>
        <v>2.8020488560117492E-5</v>
      </c>
      <c r="DP52" s="113">
        <f>ED52/ED$4</f>
        <v>0</v>
      </c>
      <c r="DQ52" s="113">
        <f>EE52/EE$4</f>
        <v>4.5842175211564528E-5</v>
      </c>
      <c r="DR52" s="113">
        <f>EF52/EF$4</f>
        <v>1.734226306162959E-4</v>
      </c>
      <c r="DS52" s="116">
        <f>EG52/EG$4</f>
        <v>3.9469102930016376E-5</v>
      </c>
      <c r="DT52" s="113">
        <f>EH52/EH$4</f>
        <v>9.3180353343411061E-6</v>
      </c>
      <c r="DV52" s="62">
        <f>Obsv_Dist!B55</f>
        <v>88</v>
      </c>
      <c r="DW52" s="57">
        <f t="shared" si="11"/>
        <v>89</v>
      </c>
      <c r="DX52" s="50">
        <f>SUMIFS(EP:EP,$EO:$EO,"&gt;="&amp;$DV52,$EO:$EO,"&lt;"&amp;$DV53)</f>
        <v>3.69</v>
      </c>
      <c r="DY52" s="50">
        <f>SUMIFS(EQ:EQ,$EO:$EO,"&gt;="&amp;$DV52,$EO:$EO,"&lt;"&amp;$DV53)</f>
        <v>0</v>
      </c>
      <c r="DZ52" s="50">
        <f>SUMIFS(ER:ER,$EO:$EO,"&gt;="&amp;$DV52,$EO:$EO,"&lt;"&amp;$DV53)</f>
        <v>175.87</v>
      </c>
      <c r="EA52" s="50">
        <f>SUMIFS(ES:ES,$EO:$EO,"&gt;="&amp;$DV52,$EO:$EO,"&lt;"&amp;$DV53)</f>
        <v>0</v>
      </c>
      <c r="EB52" s="50">
        <f>SUMIFS(ET:ET,$EO:$EO,"&gt;="&amp;$DV52,$EO:$EO,"&lt;"&amp;$DV53)</f>
        <v>0</v>
      </c>
      <c r="EC52" s="50">
        <f>SUMIFS(EU:EU,$EO:$EO,"&gt;="&amp;$DV52,$EO:$EO,"&lt;"&amp;$DV53)</f>
        <v>21.229999999999997</v>
      </c>
      <c r="ED52" s="50">
        <f>SUMIFS(EV:EV,$EO:$EO,"&gt;="&amp;$DV52,$EO:$EO,"&lt;"&amp;$DV53)</f>
        <v>0</v>
      </c>
      <c r="EE52" s="50">
        <f>SUMIFS(EX:EX,$EO:$EO,"&gt;="&amp;$DV52,$EO:$EO,"&lt;"&amp;$DV53)</f>
        <v>26.14</v>
      </c>
      <c r="EF52" s="50">
        <f>SUMIFS(EY:EY,$EO:$EO,"&gt;="&amp;$DV52,$EO:$EO,"&lt;"&amp;$DV53)</f>
        <v>36.29</v>
      </c>
      <c r="EG52" s="109">
        <f>DY52+DZ52</f>
        <v>175.87</v>
      </c>
      <c r="EH52" s="2">
        <f>EC52+ED52</f>
        <v>21.229999999999997</v>
      </c>
      <c r="EJ52" s="64">
        <f t="shared" si="12"/>
        <v>44</v>
      </c>
      <c r="EK52" s="57">
        <f t="shared" si="13"/>
        <v>44.5</v>
      </c>
      <c r="EL52" s="2">
        <f t="shared" si="14"/>
        <v>1759.4</v>
      </c>
      <c r="EM52" s="2">
        <f t="shared" si="15"/>
        <v>2487.1999999999998</v>
      </c>
      <c r="EO52" s="33">
        <v>44</v>
      </c>
      <c r="EP52" s="33">
        <v>1880.06</v>
      </c>
      <c r="EQ52" s="33">
        <v>223.52</v>
      </c>
      <c r="ER52" s="33">
        <v>1535.88</v>
      </c>
      <c r="ES52" s="33">
        <v>0</v>
      </c>
      <c r="ET52" s="33">
        <v>0</v>
      </c>
      <c r="EU52" s="33">
        <v>1305.04</v>
      </c>
      <c r="EV52" s="33">
        <v>1182.1600000000001</v>
      </c>
      <c r="EW52" s="33">
        <v>436.2</v>
      </c>
      <c r="EX52" s="33">
        <v>2726.86</v>
      </c>
      <c r="EY52" s="33">
        <v>1049.82</v>
      </c>
    </row>
    <row r="53" spans="93:155" x14ac:dyDescent="0.45">
      <c r="CO53" s="65">
        <f t="shared" si="8"/>
        <v>90</v>
      </c>
      <c r="CP53" s="117">
        <f>VLOOKUP($CO53,  $DI$7:$DT$108, CP$5, FALSE)</f>
        <v>1.4087722033080479E-6</v>
      </c>
      <c r="CQ53" s="140">
        <f>VLOOKUP($CO53,  Obsv_Dist!$B$10:$M$111, CQ$5, FALSE)</f>
        <v>6.3999999999999997E-6</v>
      </c>
      <c r="CR53" s="117">
        <f>VLOOKUP($CO53,  $DI$7:$DT$108, CR$5, FALSE)</f>
        <v>0</v>
      </c>
      <c r="CS53" s="140">
        <f>VLOOKUP($CO53,  Obsv_Dist!$B$10:$M$111, CS$5, FALSE)</f>
        <v>0</v>
      </c>
      <c r="CT53" s="117">
        <f>VLOOKUP($CO53,  $DI$7:$DT$108, CT$5, FALSE)</f>
        <v>3.7820444522655949E-5</v>
      </c>
      <c r="CU53" s="140">
        <f>VLOOKUP($CO53,  Obsv_Dist!$B$10:$M$111, CU$5, FALSE)</f>
        <v>2.2399999999999999E-5</v>
      </c>
      <c r="CV53" s="117">
        <f>VLOOKUP($CO53,  $DI$7:$DT$108, CV$5, FALSE)</f>
        <v>0</v>
      </c>
      <c r="CW53" s="140">
        <f>VLOOKUP($CO53,  Obsv_Dist!$B$10:$M$111, CW$5, FALSE)</f>
        <v>0</v>
      </c>
      <c r="CX53" s="117">
        <f>VLOOKUP($CO53,  $DI$7:$DT$108, CX$5, FALSE)</f>
        <v>0</v>
      </c>
      <c r="CY53" s="140">
        <f>VLOOKUP($CO53,  Obsv_Dist!$B$10:$M$111, CY$5, FALSE)</f>
        <v>0</v>
      </c>
      <c r="CZ53" s="117">
        <f>VLOOKUP($CO53,  $DI$7:$DT$108, CZ$5, FALSE)</f>
        <v>9.7933125349068215E-6</v>
      </c>
      <c r="DA53" s="140">
        <f>VLOOKUP($CO53,  Obsv_Dist!$B$10:$M$111, DA$5, FALSE)</f>
        <v>0</v>
      </c>
      <c r="DB53" s="117">
        <f>VLOOKUP($CO53,  $DI$7:$DT$108, DB$5, FALSE)</f>
        <v>0</v>
      </c>
      <c r="DC53" s="140">
        <f>VLOOKUP($CO53,  Obsv_Dist!$B$10:$M$111, DC$5, FALSE)</f>
        <v>0</v>
      </c>
      <c r="DD53" s="117">
        <f>VLOOKUP($CO53,  $DI$7:$DT$108, DD$5, FALSE)</f>
        <v>3.6091505962279951E-5</v>
      </c>
      <c r="DE53" s="140">
        <f>VLOOKUP($CO53,  Obsv_Dist!$B$10:$M$111, DE$5, FALSE)</f>
        <v>1.7650000000000001E-4</v>
      </c>
      <c r="DF53" s="117">
        <f>VLOOKUP($CO53,  $DI$7:$DT$108, DF$5, FALSE)</f>
        <v>1.1440445789347267E-4</v>
      </c>
      <c r="DG53" s="140">
        <f>VLOOKUP($CO53,  Obsv_Dist!$B$10:$M$111, DG$5, FALSE)</f>
        <v>1.0993000000000001E-3</v>
      </c>
      <c r="DI53" s="64">
        <f t="shared" si="9"/>
        <v>90</v>
      </c>
      <c r="DJ53" s="113">
        <f t="shared" si="16"/>
        <v>1.4087722033080479E-6</v>
      </c>
      <c r="DK53" s="113">
        <f t="shared" si="16"/>
        <v>0</v>
      </c>
      <c r="DL53" s="113">
        <f t="shared" si="16"/>
        <v>3.7820444522655949E-5</v>
      </c>
      <c r="DM53" s="113">
        <f t="shared" si="16"/>
        <v>0</v>
      </c>
      <c r="DN53" s="113">
        <f t="shared" si="16"/>
        <v>0</v>
      </c>
      <c r="DO53" s="113">
        <f>EC53/EC$4</f>
        <v>9.7933125349068215E-6</v>
      </c>
      <c r="DP53" s="113">
        <f>ED53/ED$4</f>
        <v>0</v>
      </c>
      <c r="DQ53" s="113">
        <f>EE53/EE$4</f>
        <v>3.6091505962279951E-5</v>
      </c>
      <c r="DR53" s="113">
        <f>EF53/EF$4</f>
        <v>1.1440445789347267E-4</v>
      </c>
      <c r="DS53" s="116">
        <f>EG53/EG$4</f>
        <v>3.049446583346008E-5</v>
      </c>
      <c r="DT53" s="113">
        <f>EH53/EH$4</f>
        <v>3.2567038238723987E-6</v>
      </c>
      <c r="DV53" s="62">
        <f>Obsv_Dist!B56</f>
        <v>90</v>
      </c>
      <c r="DW53" s="57">
        <f t="shared" si="11"/>
        <v>91</v>
      </c>
      <c r="DX53" s="50">
        <f>SUMIFS(EP:EP,$EO:$EO,"&gt;="&amp;$DV53,$EO:$EO,"&lt;"&amp;$DV54)</f>
        <v>2.2799999999999998</v>
      </c>
      <c r="DY53" s="50">
        <f>SUMIFS(EQ:EQ,$EO:$EO,"&gt;="&amp;$DV53,$EO:$EO,"&lt;"&amp;$DV54)</f>
        <v>0</v>
      </c>
      <c r="DZ53" s="50">
        <f>SUMIFS(ER:ER,$EO:$EO,"&gt;="&amp;$DV53,$EO:$EO,"&lt;"&amp;$DV54)</f>
        <v>135.88</v>
      </c>
      <c r="EA53" s="50">
        <f>SUMIFS(ES:ES,$EO:$EO,"&gt;="&amp;$DV53,$EO:$EO,"&lt;"&amp;$DV54)</f>
        <v>0</v>
      </c>
      <c r="EB53" s="50">
        <f>SUMIFS(ET:ET,$EO:$EO,"&gt;="&amp;$DV53,$EO:$EO,"&lt;"&amp;$DV54)</f>
        <v>0</v>
      </c>
      <c r="EC53" s="50">
        <f>SUMIFS(EU:EU,$EO:$EO,"&gt;="&amp;$DV53,$EO:$EO,"&lt;"&amp;$DV54)</f>
        <v>7.42</v>
      </c>
      <c r="ED53" s="50">
        <f>SUMIFS(EV:EV,$EO:$EO,"&gt;="&amp;$DV53,$EO:$EO,"&lt;"&amp;$DV54)</f>
        <v>0</v>
      </c>
      <c r="EE53" s="50">
        <f>SUMIFS(EX:EX,$EO:$EO,"&gt;="&amp;$DV53,$EO:$EO,"&lt;"&amp;$DV54)</f>
        <v>20.58</v>
      </c>
      <c r="EF53" s="50">
        <f>SUMIFS(EY:EY,$EO:$EO,"&gt;="&amp;$DV53,$EO:$EO,"&lt;"&amp;$DV54)</f>
        <v>23.939999999999998</v>
      </c>
      <c r="EG53" s="109">
        <f>DY53+DZ53</f>
        <v>135.88</v>
      </c>
      <c r="EH53" s="2">
        <f>EC53+ED53</f>
        <v>7.42</v>
      </c>
      <c r="EJ53" s="64">
        <f t="shared" si="12"/>
        <v>45</v>
      </c>
      <c r="EK53" s="57">
        <f t="shared" si="13"/>
        <v>45.5</v>
      </c>
      <c r="EL53" s="2">
        <f t="shared" si="14"/>
        <v>1740.52</v>
      </c>
      <c r="EM53" s="2">
        <f t="shared" si="15"/>
        <v>2316.25</v>
      </c>
      <c r="EO53" s="33">
        <v>45</v>
      </c>
      <c r="EP53" s="33">
        <v>1696.92</v>
      </c>
      <c r="EQ53" s="33">
        <v>221.9</v>
      </c>
      <c r="ER53" s="33">
        <v>1518.62</v>
      </c>
      <c r="ES53" s="33">
        <v>0</v>
      </c>
      <c r="ET53" s="33">
        <v>0</v>
      </c>
      <c r="EU53" s="33">
        <v>1209.77</v>
      </c>
      <c r="EV53" s="33">
        <v>1106.48</v>
      </c>
      <c r="EW53" s="33">
        <v>360.83</v>
      </c>
      <c r="EX53" s="33">
        <v>2558.48</v>
      </c>
      <c r="EY53" s="33">
        <v>996.8</v>
      </c>
    </row>
    <row r="54" spans="93:155" x14ac:dyDescent="0.45">
      <c r="CO54" s="65">
        <f t="shared" si="8"/>
        <v>92</v>
      </c>
      <c r="CP54" s="117">
        <f>VLOOKUP($CO54,  $DI$7:$DT$108, CP$5, FALSE)</f>
        <v>7.1674375256023485E-7</v>
      </c>
      <c r="CQ54" s="140">
        <f>VLOOKUP($CO54,  Obsv_Dist!$B$10:$M$111, CQ$5, FALSE)</f>
        <v>5.2000000000000002E-6</v>
      </c>
      <c r="CR54" s="117">
        <f>VLOOKUP($CO54,  $DI$7:$DT$108, CR$5, FALSE)</f>
        <v>0</v>
      </c>
      <c r="CS54" s="140">
        <f>VLOOKUP($CO54,  Obsv_Dist!$B$10:$M$111, CS$5, FALSE)</f>
        <v>0</v>
      </c>
      <c r="CT54" s="117">
        <f>VLOOKUP($CO54,  $DI$7:$DT$108, CT$5, FALSE)</f>
        <v>2.7349402993789911E-5</v>
      </c>
      <c r="CU54" s="140">
        <f>VLOOKUP($CO54,  Obsv_Dist!$B$10:$M$111, CU$5, FALSE)</f>
        <v>1.6799999999999998E-5</v>
      </c>
      <c r="CV54" s="117">
        <f>VLOOKUP($CO54,  $DI$7:$DT$108, CV$5, FALSE)</f>
        <v>0</v>
      </c>
      <c r="CW54" s="140">
        <f>VLOOKUP($CO54,  Obsv_Dist!$B$10:$M$111, CW$5, FALSE)</f>
        <v>0</v>
      </c>
      <c r="CX54" s="117">
        <f>VLOOKUP($CO54,  $DI$7:$DT$108, CX$5, FALSE)</f>
        <v>0</v>
      </c>
      <c r="CY54" s="140">
        <f>VLOOKUP($CO54,  Obsv_Dist!$B$10:$M$111, CY$5, FALSE)</f>
        <v>0</v>
      </c>
      <c r="CZ54" s="117">
        <f>VLOOKUP($CO54,  $DI$7:$DT$108, CZ$5, FALSE)</f>
        <v>2.798089295687663E-6</v>
      </c>
      <c r="DA54" s="140">
        <f>VLOOKUP($CO54,  Obsv_Dist!$B$10:$M$111, DA$5, FALSE)</f>
        <v>0</v>
      </c>
      <c r="DB54" s="117">
        <f>VLOOKUP($CO54,  $DI$7:$DT$108, DB$5, FALSE)</f>
        <v>0</v>
      </c>
      <c r="DC54" s="140">
        <f>VLOOKUP($CO54,  Obsv_Dist!$B$10:$M$111, DC$5, FALSE)</f>
        <v>0</v>
      </c>
      <c r="DD54" s="117">
        <f>VLOOKUP($CO54,  $DI$7:$DT$108, DD$5, FALSE)</f>
        <v>2.3113996529778903E-5</v>
      </c>
      <c r="DE54" s="140">
        <f>VLOOKUP($CO54,  Obsv_Dist!$B$10:$M$111, DE$5, FALSE)</f>
        <v>1.382E-4</v>
      </c>
      <c r="DF54" s="117">
        <f>VLOOKUP($CO54,  $DI$7:$DT$108, DF$5, FALSE)</f>
        <v>1.0002027166710039E-4</v>
      </c>
      <c r="DG54" s="140">
        <f>VLOOKUP($CO54,  Obsv_Dist!$B$10:$M$111, DG$5, FALSE)</f>
        <v>1.0055999999999999E-3</v>
      </c>
      <c r="DI54" s="64">
        <f t="shared" si="9"/>
        <v>92</v>
      </c>
      <c r="DJ54" s="113">
        <f t="shared" si="16"/>
        <v>7.1674375256023485E-7</v>
      </c>
      <c r="DK54" s="113">
        <f t="shared" si="16"/>
        <v>0</v>
      </c>
      <c r="DL54" s="113">
        <f t="shared" si="16"/>
        <v>2.7349402993789911E-5</v>
      </c>
      <c r="DM54" s="113">
        <f t="shared" si="16"/>
        <v>0</v>
      </c>
      <c r="DN54" s="113">
        <f t="shared" si="16"/>
        <v>0</v>
      </c>
      <c r="DO54" s="113">
        <f>EC54/EC$4</f>
        <v>2.798089295687663E-6</v>
      </c>
      <c r="DP54" s="113">
        <f>ED54/ED$4</f>
        <v>0</v>
      </c>
      <c r="DQ54" s="113">
        <f>EE54/EE$4</f>
        <v>2.3113996529778903E-5</v>
      </c>
      <c r="DR54" s="113">
        <f>EF54/EF$4</f>
        <v>1.0002027166710039E-4</v>
      </c>
      <c r="DS54" s="116">
        <f>EG54/EG$4</f>
        <v>2.2051708954929257E-5</v>
      </c>
      <c r="DT54" s="113">
        <f t="shared" ref="DT54:DT108" si="17">EH54/EH$4</f>
        <v>9.3048680682068538E-7</v>
      </c>
      <c r="DV54" s="62">
        <f>Obsv_Dist!B57</f>
        <v>92</v>
      </c>
      <c r="DW54" s="57">
        <f t="shared" si="11"/>
        <v>93</v>
      </c>
      <c r="DX54" s="50">
        <f>SUMIFS(EP:EP,$EO:$EO,"&gt;="&amp;$DV54,$EO:$EO,"&lt;"&amp;$DV55)</f>
        <v>1.1599999999999999</v>
      </c>
      <c r="DY54" s="50">
        <f>SUMIFS(EQ:EQ,$EO:$EO,"&gt;="&amp;$DV54,$EO:$EO,"&lt;"&amp;$DV55)</f>
        <v>0</v>
      </c>
      <c r="DZ54" s="50">
        <f>SUMIFS(ER:ER,$EO:$EO,"&gt;="&amp;$DV54,$EO:$EO,"&lt;"&amp;$DV55)</f>
        <v>98.259999999999991</v>
      </c>
      <c r="EA54" s="50">
        <f>SUMIFS(ES:ES,$EO:$EO,"&gt;="&amp;$DV54,$EO:$EO,"&lt;"&amp;$DV55)</f>
        <v>0</v>
      </c>
      <c r="EB54" s="50">
        <f>SUMIFS(ET:ET,$EO:$EO,"&gt;="&amp;$DV54,$EO:$EO,"&lt;"&amp;$DV55)</f>
        <v>0</v>
      </c>
      <c r="EC54" s="50">
        <f>SUMIFS(EU:EU,$EO:$EO,"&gt;="&amp;$DV54,$EO:$EO,"&lt;"&amp;$DV55)</f>
        <v>2.12</v>
      </c>
      <c r="ED54" s="50">
        <f>SUMIFS(EV:EV,$EO:$EO,"&gt;="&amp;$DV54,$EO:$EO,"&lt;"&amp;$DV55)</f>
        <v>0</v>
      </c>
      <c r="EE54" s="50">
        <f>SUMIFS(EX:EX,$EO:$EO,"&gt;="&amp;$DV54,$EO:$EO,"&lt;"&amp;$DV55)</f>
        <v>13.18</v>
      </c>
      <c r="EF54" s="50">
        <f>SUMIFS(EY:EY,$EO:$EO,"&gt;="&amp;$DV54,$EO:$EO,"&lt;"&amp;$DV55)</f>
        <v>20.93</v>
      </c>
      <c r="EG54" s="109">
        <f>DY54+DZ54</f>
        <v>98.259999999999991</v>
      </c>
      <c r="EH54" s="2">
        <f>EC54+ED54</f>
        <v>2.12</v>
      </c>
      <c r="EJ54" s="64">
        <f t="shared" si="12"/>
        <v>46</v>
      </c>
      <c r="EK54" s="57">
        <f t="shared" si="13"/>
        <v>46.5</v>
      </c>
      <c r="EL54" s="2">
        <f t="shared" si="14"/>
        <v>1644.24</v>
      </c>
      <c r="EM54" s="2">
        <f t="shared" si="15"/>
        <v>2189.7399999999998</v>
      </c>
      <c r="EO54" s="33">
        <v>46</v>
      </c>
      <c r="EP54" s="33">
        <v>1593.86</v>
      </c>
      <c r="EQ54" s="33">
        <v>204.54</v>
      </c>
      <c r="ER54" s="33">
        <v>1439.7</v>
      </c>
      <c r="ES54" s="33">
        <v>0</v>
      </c>
      <c r="ET54" s="33">
        <v>0</v>
      </c>
      <c r="EU54" s="33">
        <v>1130.3900000000001</v>
      </c>
      <c r="EV54" s="33">
        <v>1059.3499999999999</v>
      </c>
      <c r="EW54" s="33">
        <v>308.02999999999997</v>
      </c>
      <c r="EX54" s="33">
        <v>2392.27</v>
      </c>
      <c r="EY54" s="33">
        <v>970.74</v>
      </c>
    </row>
    <row r="55" spans="93:155" x14ac:dyDescent="0.45">
      <c r="CO55" s="65">
        <f t="shared" si="8"/>
        <v>94</v>
      </c>
      <c r="CP55" s="117">
        <f>VLOOKUP($CO55,  $DI$7:$DT$108, CP$5, FALSE)</f>
        <v>4.0780247990496119E-7</v>
      </c>
      <c r="CQ55" s="140">
        <f>VLOOKUP($CO55,  Obsv_Dist!$B$10:$M$111, CQ$5, FALSE)</f>
        <v>3.8999999999999999E-6</v>
      </c>
      <c r="CR55" s="117">
        <f>VLOOKUP($CO55,  $DI$7:$DT$108, CR$5, FALSE)</f>
        <v>0</v>
      </c>
      <c r="CS55" s="140">
        <f>VLOOKUP($CO55,  Obsv_Dist!$B$10:$M$111, CS$5, FALSE)</f>
        <v>0</v>
      </c>
      <c r="CT55" s="117">
        <f>VLOOKUP($CO55,  $DI$7:$DT$108, CT$5, FALSE)</f>
        <v>1.8395298634842006E-5</v>
      </c>
      <c r="CU55" s="140">
        <f>VLOOKUP($CO55,  Obsv_Dist!$B$10:$M$111, CU$5, FALSE)</f>
        <v>1.1199999999999999E-5</v>
      </c>
      <c r="CV55" s="117">
        <f>VLOOKUP($CO55,  $DI$7:$DT$108, CV$5, FALSE)</f>
        <v>0</v>
      </c>
      <c r="CW55" s="140">
        <f>VLOOKUP($CO55,  Obsv_Dist!$B$10:$M$111, CW$5, FALSE)</f>
        <v>0</v>
      </c>
      <c r="CX55" s="117">
        <f>VLOOKUP($CO55,  $DI$7:$DT$108, CX$5, FALSE)</f>
        <v>0</v>
      </c>
      <c r="CY55" s="140">
        <f>VLOOKUP($CO55,  Obsv_Dist!$B$10:$M$111, CY$5, FALSE)</f>
        <v>0</v>
      </c>
      <c r="CZ55" s="117">
        <f>VLOOKUP($CO55,  $DI$7:$DT$108, CZ$5, FALSE)</f>
        <v>1.9797801620431579E-7</v>
      </c>
      <c r="DA55" s="140">
        <f>VLOOKUP($CO55,  Obsv_Dist!$B$10:$M$111, DA$5, FALSE)</f>
        <v>0</v>
      </c>
      <c r="DB55" s="117">
        <f>VLOOKUP($CO55,  $DI$7:$DT$108, DB$5, FALSE)</f>
        <v>0</v>
      </c>
      <c r="DC55" s="140">
        <f>VLOOKUP($CO55,  Obsv_Dist!$B$10:$M$111, DC$5, FALSE)</f>
        <v>0</v>
      </c>
      <c r="DD55" s="117">
        <f>VLOOKUP($CO55,  $DI$7:$DT$108, DD$5, FALSE)</f>
        <v>1.6239423965535102E-5</v>
      </c>
      <c r="DE55" s="140">
        <f>VLOOKUP($CO55,  Obsv_Dist!$B$10:$M$111, DE$5, FALSE)</f>
        <v>1.086E-4</v>
      </c>
      <c r="DF55" s="117">
        <f>VLOOKUP($CO55,  $DI$7:$DT$108, DF$5, FALSE)</f>
        <v>7.8802402283348569E-5</v>
      </c>
      <c r="DG55" s="140">
        <f>VLOOKUP($CO55,  Obsv_Dist!$B$10:$M$111, DG$5, FALSE)</f>
        <v>9.1169999999999999E-4</v>
      </c>
      <c r="DI55" s="64">
        <f t="shared" si="9"/>
        <v>94</v>
      </c>
      <c r="DJ55" s="113">
        <f t="shared" ref="DJ55:DN71" si="18">DX55/DX$4</f>
        <v>4.0780247990496119E-7</v>
      </c>
      <c r="DK55" s="113">
        <f t="shared" si="18"/>
        <v>0</v>
      </c>
      <c r="DL55" s="113">
        <f t="shared" si="18"/>
        <v>1.8395298634842006E-5</v>
      </c>
      <c r="DM55" s="113">
        <f t="shared" si="18"/>
        <v>0</v>
      </c>
      <c r="DN55" s="113">
        <f t="shared" si="18"/>
        <v>0</v>
      </c>
      <c r="DO55" s="113">
        <f>EC55/EC$4</f>
        <v>1.9797801620431579E-7</v>
      </c>
      <c r="DP55" s="113">
        <f>ED55/ED$4</f>
        <v>0</v>
      </c>
      <c r="DQ55" s="113">
        <f>EE55/EE$4</f>
        <v>1.6239423965535102E-5</v>
      </c>
      <c r="DR55" s="113">
        <f>EF55/EF$4</f>
        <v>7.8802402283348569E-5</v>
      </c>
      <c r="DS55" s="116">
        <f>EG55/EG$4</f>
        <v>1.4832052155824086E-5</v>
      </c>
      <c r="DT55" s="113">
        <f t="shared" si="17"/>
        <v>6.5836330671274908E-8</v>
      </c>
      <c r="DV55" s="62">
        <f>Obsv_Dist!B58</f>
        <v>94</v>
      </c>
      <c r="DW55" s="57">
        <f t="shared" si="11"/>
        <v>95</v>
      </c>
      <c r="DX55" s="50">
        <f>SUMIFS(EP:EP,$EO:$EO,"&gt;="&amp;$DV55,$EO:$EO,"&lt;"&amp;$DV56)</f>
        <v>0.65999999999999992</v>
      </c>
      <c r="DY55" s="50">
        <f>SUMIFS(EQ:EQ,$EO:$EO,"&gt;="&amp;$DV55,$EO:$EO,"&lt;"&amp;$DV56)</f>
        <v>0</v>
      </c>
      <c r="DZ55" s="50">
        <f>SUMIFS(ER:ER,$EO:$EO,"&gt;="&amp;$DV55,$EO:$EO,"&lt;"&amp;$DV56)</f>
        <v>66.09</v>
      </c>
      <c r="EA55" s="50">
        <f>SUMIFS(ES:ES,$EO:$EO,"&gt;="&amp;$DV55,$EO:$EO,"&lt;"&amp;$DV56)</f>
        <v>0</v>
      </c>
      <c r="EB55" s="50">
        <f>SUMIFS(ET:ET,$EO:$EO,"&gt;="&amp;$DV55,$EO:$EO,"&lt;"&amp;$DV56)</f>
        <v>0</v>
      </c>
      <c r="EC55" s="50">
        <f>SUMIFS(EU:EU,$EO:$EO,"&gt;="&amp;$DV55,$EO:$EO,"&lt;"&amp;$DV56)</f>
        <v>0.15</v>
      </c>
      <c r="ED55" s="50">
        <f>SUMIFS(EV:EV,$EO:$EO,"&gt;="&amp;$DV55,$EO:$EO,"&lt;"&amp;$DV56)</f>
        <v>0</v>
      </c>
      <c r="EE55" s="50">
        <f>SUMIFS(EX:EX,$EO:$EO,"&gt;="&amp;$DV55,$EO:$EO,"&lt;"&amp;$DV56)</f>
        <v>9.26</v>
      </c>
      <c r="EF55" s="50">
        <f>SUMIFS(EY:EY,$EO:$EO,"&gt;="&amp;$DV55,$EO:$EO,"&lt;"&amp;$DV56)</f>
        <v>16.490000000000002</v>
      </c>
      <c r="EG55" s="109">
        <f>DY55+DZ55</f>
        <v>66.09</v>
      </c>
      <c r="EH55" s="2">
        <f>EC55+ED55</f>
        <v>0.15</v>
      </c>
      <c r="EJ55" s="64">
        <f t="shared" si="12"/>
        <v>47</v>
      </c>
      <c r="EK55" s="57">
        <f t="shared" si="13"/>
        <v>47.5</v>
      </c>
      <c r="EL55" s="2">
        <f t="shared" si="14"/>
        <v>1610.44</v>
      </c>
      <c r="EM55" s="2">
        <f t="shared" si="15"/>
        <v>2036.6599999999999</v>
      </c>
      <c r="EO55" s="33">
        <v>47</v>
      </c>
      <c r="EP55" s="33">
        <v>1433.07</v>
      </c>
      <c r="EQ55" s="33">
        <v>181.4</v>
      </c>
      <c r="ER55" s="33">
        <v>1429.04</v>
      </c>
      <c r="ES55" s="33">
        <v>0</v>
      </c>
      <c r="ET55" s="33">
        <v>0</v>
      </c>
      <c r="EU55" s="33">
        <v>1044.28</v>
      </c>
      <c r="EV55" s="33">
        <v>992.38</v>
      </c>
      <c r="EW55" s="33">
        <v>255.06</v>
      </c>
      <c r="EX55" s="33">
        <v>2141.36</v>
      </c>
      <c r="EY55" s="33">
        <v>916.05</v>
      </c>
    </row>
    <row r="56" spans="93:155" x14ac:dyDescent="0.45">
      <c r="CO56" s="65">
        <f t="shared" si="8"/>
        <v>96</v>
      </c>
      <c r="CP56" s="117">
        <f>VLOOKUP($CO56,  $DI$7:$DT$108, CP$5, FALSE)</f>
        <v>9.8861207249687576E-8</v>
      </c>
      <c r="CQ56" s="140">
        <f>VLOOKUP($CO56,  Obsv_Dist!$B$10:$M$111, CQ$5, FALSE)</f>
        <v>2.6000000000000001E-6</v>
      </c>
      <c r="CR56" s="117">
        <f>VLOOKUP($CO56,  $DI$7:$DT$108, CR$5, FALSE)</f>
        <v>0</v>
      </c>
      <c r="CS56" s="140">
        <f>VLOOKUP($CO56,  Obsv_Dist!$B$10:$M$111, CS$5, FALSE)</f>
        <v>0</v>
      </c>
      <c r="CT56" s="117">
        <f>VLOOKUP($CO56,  $DI$7:$DT$108, CT$5, FALSE)</f>
        <v>1.1155750783544674E-5</v>
      </c>
      <c r="CU56" s="140">
        <f>VLOOKUP($CO56,  Obsv_Dist!$B$10:$M$111, CU$5, FALSE)</f>
        <v>5.5999999999999997E-6</v>
      </c>
      <c r="CV56" s="117">
        <f>VLOOKUP($CO56,  $DI$7:$DT$108, CV$5, FALSE)</f>
        <v>0</v>
      </c>
      <c r="CW56" s="140">
        <f>VLOOKUP($CO56,  Obsv_Dist!$B$10:$M$111, CW$5, FALSE)</f>
        <v>0</v>
      </c>
      <c r="CX56" s="117">
        <f>VLOOKUP($CO56,  $DI$7:$DT$108, CX$5, FALSE)</f>
        <v>0</v>
      </c>
      <c r="CY56" s="140">
        <f>VLOOKUP($CO56,  Obsv_Dist!$B$10:$M$111, CY$5, FALSE)</f>
        <v>0</v>
      </c>
      <c r="CZ56" s="117">
        <f>VLOOKUP($CO56,  $DI$7:$DT$108, CZ$5, FALSE)</f>
        <v>0</v>
      </c>
      <c r="DA56" s="140">
        <f>VLOOKUP($CO56,  Obsv_Dist!$B$10:$M$111, DA$5, FALSE)</f>
        <v>0</v>
      </c>
      <c r="DB56" s="117">
        <f>VLOOKUP($CO56,  $DI$7:$DT$108, DB$5, FALSE)</f>
        <v>0</v>
      </c>
      <c r="DC56" s="140">
        <f>VLOOKUP($CO56,  Obsv_Dist!$B$10:$M$111, DC$5, FALSE)</f>
        <v>0</v>
      </c>
      <c r="DD56" s="117">
        <f>VLOOKUP($CO56,  $DI$7:$DT$108, DD$5, FALSE)</f>
        <v>9.0667194278419518E-6</v>
      </c>
      <c r="DE56" s="140">
        <f>VLOOKUP($CO56,  Obsv_Dist!$B$10:$M$111, DE$5, FALSE)</f>
        <v>1.022E-4</v>
      </c>
      <c r="DF56" s="117">
        <f>VLOOKUP($CO56,  $DI$7:$DT$108, DF$5, FALSE)</f>
        <v>5.5290709182434377E-5</v>
      </c>
      <c r="DG56" s="140">
        <f>VLOOKUP($CO56,  Obsv_Dist!$B$10:$M$111, DG$5, FALSE)</f>
        <v>8.1769999999999998E-4</v>
      </c>
      <c r="DI56" s="64">
        <f t="shared" si="9"/>
        <v>96</v>
      </c>
      <c r="DJ56" s="113">
        <f t="shared" si="18"/>
        <v>9.8861207249687576E-8</v>
      </c>
      <c r="DK56" s="113">
        <f t="shared" si="18"/>
        <v>0</v>
      </c>
      <c r="DL56" s="113">
        <f t="shared" si="18"/>
        <v>1.1155750783544674E-5</v>
      </c>
      <c r="DM56" s="113">
        <f t="shared" si="18"/>
        <v>0</v>
      </c>
      <c r="DN56" s="113">
        <f t="shared" si="18"/>
        <v>0</v>
      </c>
      <c r="DO56" s="113">
        <f>EC56/EC$4</f>
        <v>0</v>
      </c>
      <c r="DP56" s="113">
        <f>ED56/ED$4</f>
        <v>0</v>
      </c>
      <c r="DQ56" s="113">
        <f>EE56/EE$4</f>
        <v>9.0667194278419518E-6</v>
      </c>
      <c r="DR56" s="113">
        <f>EF56/EF$4</f>
        <v>5.5290709182434377E-5</v>
      </c>
      <c r="DS56" s="116">
        <f>EG56/EG$4</f>
        <v>8.9948350795192817E-6</v>
      </c>
      <c r="DT56" s="113">
        <f t="shared" si="17"/>
        <v>0</v>
      </c>
      <c r="DV56" s="62">
        <f>Obsv_Dist!B59</f>
        <v>96</v>
      </c>
      <c r="DW56" s="57">
        <f t="shared" si="11"/>
        <v>97</v>
      </c>
      <c r="DX56" s="50">
        <f>SUMIFS(EP:EP,$EO:$EO,"&gt;="&amp;$DV56,$EO:$EO,"&lt;"&amp;$DV57)</f>
        <v>0.16</v>
      </c>
      <c r="DY56" s="50">
        <f>SUMIFS(EQ:EQ,$EO:$EO,"&gt;="&amp;$DV56,$EO:$EO,"&lt;"&amp;$DV57)</f>
        <v>0</v>
      </c>
      <c r="DZ56" s="50">
        <f>SUMIFS(ER:ER,$EO:$EO,"&gt;="&amp;$DV56,$EO:$EO,"&lt;"&amp;$DV57)</f>
        <v>40.08</v>
      </c>
      <c r="EA56" s="50">
        <f>SUMIFS(ES:ES,$EO:$EO,"&gt;="&amp;$DV56,$EO:$EO,"&lt;"&amp;$DV57)</f>
        <v>0</v>
      </c>
      <c r="EB56" s="50">
        <f>SUMIFS(ET:ET,$EO:$EO,"&gt;="&amp;$DV56,$EO:$EO,"&lt;"&amp;$DV57)</f>
        <v>0</v>
      </c>
      <c r="EC56" s="50">
        <f>SUMIFS(EU:EU,$EO:$EO,"&gt;="&amp;$DV56,$EO:$EO,"&lt;"&amp;$DV57)</f>
        <v>0</v>
      </c>
      <c r="ED56" s="50">
        <f>SUMIFS(EV:EV,$EO:$EO,"&gt;="&amp;$DV56,$EO:$EO,"&lt;"&amp;$DV57)</f>
        <v>0</v>
      </c>
      <c r="EE56" s="50">
        <f>SUMIFS(EX:EX,$EO:$EO,"&gt;="&amp;$DV56,$EO:$EO,"&lt;"&amp;$DV57)</f>
        <v>5.17</v>
      </c>
      <c r="EF56" s="50">
        <f>SUMIFS(EY:EY,$EO:$EO,"&gt;="&amp;$DV56,$EO:$EO,"&lt;"&amp;$DV57)</f>
        <v>11.57</v>
      </c>
      <c r="EG56" s="109">
        <f>DY56+DZ56</f>
        <v>40.08</v>
      </c>
      <c r="EH56" s="2">
        <f>EC56+ED56</f>
        <v>0</v>
      </c>
      <c r="EJ56" s="64">
        <f t="shared" si="12"/>
        <v>48</v>
      </c>
      <c r="EK56" s="57">
        <f t="shared" si="13"/>
        <v>48.5</v>
      </c>
      <c r="EL56" s="2">
        <f t="shared" si="14"/>
        <v>1577.0500000000002</v>
      </c>
      <c r="EM56" s="2">
        <f t="shared" si="15"/>
        <v>1980.78</v>
      </c>
      <c r="EO56" s="33">
        <v>48</v>
      </c>
      <c r="EP56" s="33">
        <v>1266.5899999999999</v>
      </c>
      <c r="EQ56" s="33">
        <v>170.38</v>
      </c>
      <c r="ER56" s="33">
        <v>1406.67</v>
      </c>
      <c r="ES56" s="33">
        <v>0</v>
      </c>
      <c r="ET56" s="33">
        <v>0</v>
      </c>
      <c r="EU56" s="33">
        <v>1017.52</v>
      </c>
      <c r="EV56" s="33">
        <v>963.26</v>
      </c>
      <c r="EW56" s="33">
        <v>216.52</v>
      </c>
      <c r="EX56" s="33">
        <v>2039.01</v>
      </c>
      <c r="EY56" s="33">
        <v>825.06</v>
      </c>
    </row>
    <row r="57" spans="93:155" x14ac:dyDescent="0.45">
      <c r="CO57" s="65">
        <f t="shared" si="8"/>
        <v>98</v>
      </c>
      <c r="CP57" s="117">
        <f>VLOOKUP($CO57,  $DI$7:$DT$108, CP$5, FALSE)</f>
        <v>4.9430603624843788E-8</v>
      </c>
      <c r="CQ57" s="140">
        <f>VLOOKUP($CO57,  Obsv_Dist!$B$10:$M$111, CQ$5, FALSE)</f>
        <v>1.3E-6</v>
      </c>
      <c r="CR57" s="117">
        <f>VLOOKUP($CO57,  $DI$7:$DT$108, CR$5, FALSE)</f>
        <v>0</v>
      </c>
      <c r="CS57" s="140">
        <f>VLOOKUP($CO57,  Obsv_Dist!$B$10:$M$111, CS$5, FALSE)</f>
        <v>0</v>
      </c>
      <c r="CT57" s="117">
        <f>VLOOKUP($CO57,  $DI$7:$DT$108, CT$5, FALSE)</f>
        <v>5.4971576341069692E-6</v>
      </c>
      <c r="CU57" s="140">
        <f>VLOOKUP($CO57,  Obsv_Dist!$B$10:$M$111, CU$5, FALSE)</f>
        <v>0</v>
      </c>
      <c r="CV57" s="117">
        <f>VLOOKUP($CO57,  $DI$7:$DT$108, CV$5, FALSE)</f>
        <v>0</v>
      </c>
      <c r="CW57" s="140">
        <f>VLOOKUP($CO57,  Obsv_Dist!$B$10:$M$111, CW$5, FALSE)</f>
        <v>0</v>
      </c>
      <c r="CX57" s="117">
        <f>VLOOKUP($CO57,  $DI$7:$DT$108, CX$5, FALSE)</f>
        <v>0</v>
      </c>
      <c r="CY57" s="140">
        <f>VLOOKUP($CO57,  Obsv_Dist!$B$10:$M$111, CY$5, FALSE)</f>
        <v>0</v>
      </c>
      <c r="CZ57" s="117">
        <f>VLOOKUP($CO57,  $DI$7:$DT$108, CZ$5, FALSE)</f>
        <v>0</v>
      </c>
      <c r="DA57" s="140">
        <f>VLOOKUP($CO57,  Obsv_Dist!$B$10:$M$111, DA$5, FALSE)</f>
        <v>0</v>
      </c>
      <c r="DB57" s="117">
        <f>VLOOKUP($CO57,  $DI$7:$DT$108, DB$5, FALSE)</f>
        <v>0</v>
      </c>
      <c r="DC57" s="140">
        <f>VLOOKUP($CO57,  Obsv_Dist!$B$10:$M$111, DC$5, FALSE)</f>
        <v>0</v>
      </c>
      <c r="DD57" s="117">
        <f>VLOOKUP($CO57,  $DI$7:$DT$108, DD$5, FALSE)</f>
        <v>6.2432342675275335E-6</v>
      </c>
      <c r="DE57" s="140">
        <f>VLOOKUP($CO57,  Obsv_Dist!$B$10:$M$111, DE$5, FALSE)</f>
        <v>9.59E-5</v>
      </c>
      <c r="DF57" s="117">
        <f>VLOOKUP($CO57,  $DI$7:$DT$108, DF$5, FALSE)</f>
        <v>3.9520671126943151E-5</v>
      </c>
      <c r="DG57" s="140">
        <f>VLOOKUP($CO57,  Obsv_Dist!$B$10:$M$111, DG$5, FALSE)</f>
        <v>7.2420000000000004E-4</v>
      </c>
      <c r="DI57" s="64">
        <f t="shared" si="9"/>
        <v>98</v>
      </c>
      <c r="DJ57" s="113">
        <f t="shared" si="18"/>
        <v>4.9430603624843788E-8</v>
      </c>
      <c r="DK57" s="113">
        <f t="shared" si="18"/>
        <v>0</v>
      </c>
      <c r="DL57" s="113">
        <f t="shared" si="18"/>
        <v>5.4971576341069692E-6</v>
      </c>
      <c r="DM57" s="113">
        <f t="shared" si="18"/>
        <v>0</v>
      </c>
      <c r="DN57" s="113">
        <f t="shared" si="18"/>
        <v>0</v>
      </c>
      <c r="DO57" s="113">
        <f>EC57/EC$4</f>
        <v>0</v>
      </c>
      <c r="DP57" s="113">
        <f>ED57/ED$4</f>
        <v>0</v>
      </c>
      <c r="DQ57" s="113">
        <f>EE57/EE$4</f>
        <v>6.2432342675275335E-6</v>
      </c>
      <c r="DR57" s="113">
        <f>EF57/EF$4</f>
        <v>3.9520671126943151E-5</v>
      </c>
      <c r="DS57" s="116">
        <f>EG57/EG$4</f>
        <v>4.4323351502122213E-6</v>
      </c>
      <c r="DT57" s="113">
        <f t="shared" si="17"/>
        <v>0</v>
      </c>
      <c r="DV57" s="62">
        <f>Obsv_Dist!B60</f>
        <v>98</v>
      </c>
      <c r="DW57" s="57">
        <f t="shared" si="11"/>
        <v>99</v>
      </c>
      <c r="DX57" s="50">
        <f>SUMIFS(EP:EP,$EO:$EO,"&gt;="&amp;$DV57,$EO:$EO,"&lt;"&amp;$DV58)</f>
        <v>0.08</v>
      </c>
      <c r="DY57" s="50">
        <f>SUMIFS(EQ:EQ,$EO:$EO,"&gt;="&amp;$DV57,$EO:$EO,"&lt;"&amp;$DV58)</f>
        <v>0</v>
      </c>
      <c r="DZ57" s="50">
        <f>SUMIFS(ER:ER,$EO:$EO,"&gt;="&amp;$DV57,$EO:$EO,"&lt;"&amp;$DV58)</f>
        <v>19.75</v>
      </c>
      <c r="EA57" s="50">
        <f>SUMIFS(ES:ES,$EO:$EO,"&gt;="&amp;$DV57,$EO:$EO,"&lt;"&amp;$DV58)</f>
        <v>0</v>
      </c>
      <c r="EB57" s="50">
        <f>SUMIFS(ET:ET,$EO:$EO,"&gt;="&amp;$DV57,$EO:$EO,"&lt;"&amp;$DV58)</f>
        <v>0</v>
      </c>
      <c r="EC57" s="50">
        <f>SUMIFS(EU:EU,$EO:$EO,"&gt;="&amp;$DV57,$EO:$EO,"&lt;"&amp;$DV58)</f>
        <v>0</v>
      </c>
      <c r="ED57" s="50">
        <f>SUMIFS(EV:EV,$EO:$EO,"&gt;="&amp;$DV57,$EO:$EO,"&lt;"&amp;$DV58)</f>
        <v>0</v>
      </c>
      <c r="EE57" s="50">
        <f>SUMIFS(EX:EX,$EO:$EO,"&gt;="&amp;$DV57,$EO:$EO,"&lt;"&amp;$DV58)</f>
        <v>3.56</v>
      </c>
      <c r="EF57" s="50">
        <f>SUMIFS(EY:EY,$EO:$EO,"&gt;="&amp;$DV57,$EO:$EO,"&lt;"&amp;$DV58)</f>
        <v>8.27</v>
      </c>
      <c r="EG57" s="109">
        <f>DY57+DZ57</f>
        <v>19.75</v>
      </c>
      <c r="EH57" s="2">
        <f>EC57+ED57</f>
        <v>0</v>
      </c>
      <c r="EJ57" s="64">
        <f t="shared" si="12"/>
        <v>49</v>
      </c>
      <c r="EK57" s="57">
        <f t="shared" si="13"/>
        <v>49.5</v>
      </c>
      <c r="EL57" s="2">
        <f t="shared" si="14"/>
        <v>1349.46</v>
      </c>
      <c r="EM57" s="2">
        <f t="shared" si="15"/>
        <v>1875.46</v>
      </c>
      <c r="EO57" s="33">
        <v>49</v>
      </c>
      <c r="EP57" s="33">
        <v>1160.6199999999999</v>
      </c>
      <c r="EQ57" s="33">
        <v>151.08000000000001</v>
      </c>
      <c r="ER57" s="33">
        <v>1198.3800000000001</v>
      </c>
      <c r="ES57" s="33">
        <v>0</v>
      </c>
      <c r="ET57" s="33">
        <v>0</v>
      </c>
      <c r="EU57" s="33">
        <v>947.26</v>
      </c>
      <c r="EV57" s="33">
        <v>928.2</v>
      </c>
      <c r="EW57" s="33">
        <v>180.78</v>
      </c>
      <c r="EX57" s="33">
        <v>1898.65</v>
      </c>
      <c r="EY57" s="33">
        <v>834.45</v>
      </c>
    </row>
    <row r="58" spans="93:155" x14ac:dyDescent="0.45">
      <c r="CO58" s="65">
        <f t="shared" si="8"/>
        <v>100</v>
      </c>
      <c r="CP58" s="117">
        <f>VLOOKUP($CO58,  $DI$7:$DT$108, CP$5, FALSE)</f>
        <v>0</v>
      </c>
      <c r="CQ58" s="140">
        <f>VLOOKUP($CO58,  Obsv_Dist!$B$10:$M$111, CQ$5, FALSE)</f>
        <v>0</v>
      </c>
      <c r="CR58" s="117">
        <f>VLOOKUP($CO58,  $DI$7:$DT$108, CR$5, FALSE)</f>
        <v>0</v>
      </c>
      <c r="CS58" s="140">
        <f>VLOOKUP($CO58,  Obsv_Dist!$B$10:$M$111, CS$5, FALSE)</f>
        <v>0</v>
      </c>
      <c r="CT58" s="117">
        <f>VLOOKUP($CO58,  $DI$7:$DT$108, CT$5, FALSE)</f>
        <v>3.1786096294431185E-6</v>
      </c>
      <c r="CU58" s="140">
        <f>VLOOKUP($CO58,  Obsv_Dist!$B$10:$M$111, CU$5, FALSE)</f>
        <v>0</v>
      </c>
      <c r="CV58" s="117">
        <f>VLOOKUP($CO58,  $DI$7:$DT$108, CV$5, FALSE)</f>
        <v>0</v>
      </c>
      <c r="CW58" s="140">
        <f>VLOOKUP($CO58,  Obsv_Dist!$B$10:$M$111, CW$5, FALSE)</f>
        <v>0</v>
      </c>
      <c r="CX58" s="117">
        <f>VLOOKUP($CO58,  $DI$7:$DT$108, CX$5, FALSE)</f>
        <v>0</v>
      </c>
      <c r="CY58" s="140">
        <f>VLOOKUP($CO58,  Obsv_Dist!$B$10:$M$111, CY$5, FALSE)</f>
        <v>0</v>
      </c>
      <c r="CZ58" s="117">
        <f>VLOOKUP($CO58,  $DI$7:$DT$108, CZ$5, FALSE)</f>
        <v>0</v>
      </c>
      <c r="DA58" s="140">
        <f>VLOOKUP($CO58,  Obsv_Dist!$B$10:$M$111, DA$5, FALSE)</f>
        <v>0</v>
      </c>
      <c r="DB58" s="117">
        <f>VLOOKUP($CO58,  $DI$7:$DT$108, DB$5, FALSE)</f>
        <v>0</v>
      </c>
      <c r="DC58" s="140">
        <f>VLOOKUP($CO58,  Obsv_Dist!$B$10:$M$111, DC$5, FALSE)</f>
        <v>0</v>
      </c>
      <c r="DD58" s="117">
        <f>VLOOKUP($CO58,  $DI$7:$DT$108, DD$5, FALSE)</f>
        <v>4.0510874039293825E-6</v>
      </c>
      <c r="DE58" s="140">
        <f>VLOOKUP($CO58,  Obsv_Dist!$B$10:$M$111, DE$5, FALSE)</f>
        <v>8.9499999999999994E-5</v>
      </c>
      <c r="DF58" s="117">
        <f>VLOOKUP($CO58,  $DI$7:$DT$108, DF$5, FALSE)</f>
        <v>3.0679892217046557E-5</v>
      </c>
      <c r="DG58" s="140">
        <f>VLOOKUP($CO58,  Obsv_Dist!$B$10:$M$111, DG$5, FALSE)</f>
        <v>6.3029999999999998E-4</v>
      </c>
      <c r="DI58" s="64">
        <f t="shared" si="9"/>
        <v>100</v>
      </c>
      <c r="DJ58" s="113">
        <f t="shared" si="18"/>
        <v>0</v>
      </c>
      <c r="DK58" s="113">
        <f t="shared" si="18"/>
        <v>0</v>
      </c>
      <c r="DL58" s="113">
        <f t="shared" si="18"/>
        <v>3.1786096294431185E-6</v>
      </c>
      <c r="DM58" s="113">
        <f t="shared" si="18"/>
        <v>0</v>
      </c>
      <c r="DN58" s="113">
        <f t="shared" si="18"/>
        <v>0</v>
      </c>
      <c r="DO58" s="113">
        <f>EC58/EC$4</f>
        <v>0</v>
      </c>
      <c r="DP58" s="113">
        <f>ED58/ED$4</f>
        <v>0</v>
      </c>
      <c r="DQ58" s="113">
        <f>EE58/EE$4</f>
        <v>4.0510874039293825E-6</v>
      </c>
      <c r="DR58" s="113">
        <f>EF58/EF$4</f>
        <v>3.0679892217046557E-5</v>
      </c>
      <c r="DS58" s="116">
        <f>EG58/EG$4</f>
        <v>2.5628996159708133E-6</v>
      </c>
      <c r="DT58" s="113">
        <f t="shared" si="17"/>
        <v>0</v>
      </c>
      <c r="DV58" s="62">
        <f>Obsv_Dist!B61</f>
        <v>100</v>
      </c>
      <c r="DW58" s="57">
        <f t="shared" si="11"/>
        <v>101</v>
      </c>
      <c r="DX58" s="50">
        <f>SUMIFS(EP:EP,$EO:$EO,"&gt;="&amp;$DV58,$EO:$EO,"&lt;"&amp;$DV59)</f>
        <v>0</v>
      </c>
      <c r="DY58" s="50">
        <f>SUMIFS(EQ:EQ,$EO:$EO,"&gt;="&amp;$DV58,$EO:$EO,"&lt;"&amp;$DV59)</f>
        <v>0</v>
      </c>
      <c r="DZ58" s="50">
        <f>SUMIFS(ER:ER,$EO:$EO,"&gt;="&amp;$DV58,$EO:$EO,"&lt;"&amp;$DV59)</f>
        <v>11.42</v>
      </c>
      <c r="EA58" s="50">
        <f>SUMIFS(ES:ES,$EO:$EO,"&gt;="&amp;$DV58,$EO:$EO,"&lt;"&amp;$DV59)</f>
        <v>0</v>
      </c>
      <c r="EB58" s="50">
        <f>SUMIFS(ET:ET,$EO:$EO,"&gt;="&amp;$DV58,$EO:$EO,"&lt;"&amp;$DV59)</f>
        <v>0</v>
      </c>
      <c r="EC58" s="50">
        <f>SUMIFS(EU:EU,$EO:$EO,"&gt;="&amp;$DV58,$EO:$EO,"&lt;"&amp;$DV59)</f>
        <v>0</v>
      </c>
      <c r="ED58" s="50">
        <f>SUMIFS(EV:EV,$EO:$EO,"&gt;="&amp;$DV58,$EO:$EO,"&lt;"&amp;$DV59)</f>
        <v>0</v>
      </c>
      <c r="EE58" s="50">
        <f>SUMIFS(EX:EX,$EO:$EO,"&gt;="&amp;$DV58,$EO:$EO,"&lt;"&amp;$DV59)</f>
        <v>2.31</v>
      </c>
      <c r="EF58" s="50">
        <f>SUMIFS(EY:EY,$EO:$EO,"&gt;="&amp;$DV58,$EO:$EO,"&lt;"&amp;$DV59)</f>
        <v>6.42</v>
      </c>
      <c r="EG58" s="109">
        <f>DY58+DZ58</f>
        <v>11.42</v>
      </c>
      <c r="EH58" s="2">
        <f>EC58+ED58</f>
        <v>0</v>
      </c>
      <c r="EJ58" s="64">
        <f t="shared" si="12"/>
        <v>50</v>
      </c>
      <c r="EK58" s="57">
        <f t="shared" si="13"/>
        <v>50.5</v>
      </c>
      <c r="EL58" s="2">
        <f t="shared" si="14"/>
        <v>1185.21</v>
      </c>
      <c r="EM58" s="2">
        <f t="shared" si="15"/>
        <v>1767.76</v>
      </c>
      <c r="EO58" s="33">
        <v>50</v>
      </c>
      <c r="EP58" s="33">
        <v>1006.89</v>
      </c>
      <c r="EQ58" s="33">
        <v>132.97</v>
      </c>
      <c r="ER58" s="33">
        <v>1052.24</v>
      </c>
      <c r="ES58" s="33">
        <v>0</v>
      </c>
      <c r="ET58" s="33">
        <v>0</v>
      </c>
      <c r="EU58" s="33">
        <v>899.64</v>
      </c>
      <c r="EV58" s="33">
        <v>868.12</v>
      </c>
      <c r="EW58" s="33">
        <v>145.97</v>
      </c>
      <c r="EX58" s="33">
        <v>1764.97</v>
      </c>
      <c r="EY58" s="33">
        <v>759.16</v>
      </c>
    </row>
    <row r="59" spans="93:155" x14ac:dyDescent="0.45">
      <c r="CO59" s="65">
        <f t="shared" si="8"/>
        <v>102</v>
      </c>
      <c r="CP59" s="117">
        <f>VLOOKUP($CO59,  $DI$7:$DT$108, CP$5, FALSE)</f>
        <v>0</v>
      </c>
      <c r="CQ59" s="140">
        <f>VLOOKUP($CO59,  Obsv_Dist!$B$10:$M$111, CQ$5, FALSE)</f>
        <v>0</v>
      </c>
      <c r="CR59" s="117">
        <f>VLOOKUP($CO59,  $DI$7:$DT$108, CR$5, FALSE)</f>
        <v>0</v>
      </c>
      <c r="CS59" s="140">
        <f>VLOOKUP($CO59,  Obsv_Dist!$B$10:$M$111, CS$5, FALSE)</f>
        <v>0</v>
      </c>
      <c r="CT59" s="117">
        <f>VLOOKUP($CO59,  $DI$7:$DT$108, CT$5, FALSE)</f>
        <v>1.3861187350811498E-6</v>
      </c>
      <c r="CU59" s="140">
        <f>VLOOKUP($CO59,  Obsv_Dist!$B$10:$M$111, CU$5, FALSE)</f>
        <v>0</v>
      </c>
      <c r="CV59" s="117">
        <f>VLOOKUP($CO59,  $DI$7:$DT$108, CV$5, FALSE)</f>
        <v>0</v>
      </c>
      <c r="CW59" s="140">
        <f>VLOOKUP($CO59,  Obsv_Dist!$B$10:$M$111, CW$5, FALSE)</f>
        <v>0</v>
      </c>
      <c r="CX59" s="117">
        <f>VLOOKUP($CO59,  $DI$7:$DT$108, CX$5, FALSE)</f>
        <v>0</v>
      </c>
      <c r="CY59" s="140">
        <f>VLOOKUP($CO59,  Obsv_Dist!$B$10:$M$111, CY$5, FALSE)</f>
        <v>0</v>
      </c>
      <c r="CZ59" s="117">
        <f>VLOOKUP($CO59,  $DI$7:$DT$108, CZ$5, FALSE)</f>
        <v>0</v>
      </c>
      <c r="DA59" s="140">
        <f>VLOOKUP($CO59,  Obsv_Dist!$B$10:$M$111, DA$5, FALSE)</f>
        <v>0</v>
      </c>
      <c r="DB59" s="117">
        <f>VLOOKUP($CO59,  $DI$7:$DT$108, DB$5, FALSE)</f>
        <v>0</v>
      </c>
      <c r="DC59" s="140">
        <f>VLOOKUP($CO59,  Obsv_Dist!$B$10:$M$111, DC$5, FALSE)</f>
        <v>0</v>
      </c>
      <c r="DD59" s="117">
        <f>VLOOKUP($CO59,  $DI$7:$DT$108, DD$5, FALSE)</f>
        <v>1.3328252930676757E-6</v>
      </c>
      <c r="DE59" s="140">
        <f>VLOOKUP($CO59,  Obsv_Dist!$B$10:$M$111, DE$5, FALSE)</f>
        <v>8.3200000000000003E-5</v>
      </c>
      <c r="DF59" s="117">
        <f>VLOOKUP($CO59,  $DI$7:$DT$108, DF$5, FALSE)</f>
        <v>2.4324089000742519E-5</v>
      </c>
      <c r="DG59" s="140">
        <f>VLOOKUP($CO59,  Obsv_Dist!$B$10:$M$111, DG$5, FALSE)</f>
        <v>5.3649999999999998E-4</v>
      </c>
      <c r="DI59" s="64">
        <f t="shared" si="9"/>
        <v>102</v>
      </c>
      <c r="DJ59" s="113">
        <f t="shared" si="18"/>
        <v>0</v>
      </c>
      <c r="DK59" s="113">
        <f t="shared" si="18"/>
        <v>0</v>
      </c>
      <c r="DL59" s="113">
        <f t="shared" si="18"/>
        <v>1.3861187350811498E-6</v>
      </c>
      <c r="DM59" s="113">
        <f t="shared" si="18"/>
        <v>0</v>
      </c>
      <c r="DN59" s="113">
        <f t="shared" si="18"/>
        <v>0</v>
      </c>
      <c r="DO59" s="113">
        <f>EC59/EC$4</f>
        <v>0</v>
      </c>
      <c r="DP59" s="113">
        <f>ED59/ED$4</f>
        <v>0</v>
      </c>
      <c r="DQ59" s="113">
        <f>EE59/EE$4</f>
        <v>1.3328252930676757E-6</v>
      </c>
      <c r="DR59" s="113">
        <f>EF59/EF$4</f>
        <v>2.4324089000742519E-5</v>
      </c>
      <c r="DS59" s="116">
        <f>EG59/EG$4</f>
        <v>1.1176217239522463E-6</v>
      </c>
      <c r="DT59" s="113">
        <f t="shared" si="17"/>
        <v>0</v>
      </c>
      <c r="DV59" s="62">
        <f>Obsv_Dist!B62</f>
        <v>102</v>
      </c>
      <c r="DW59" s="57">
        <f t="shared" si="11"/>
        <v>103</v>
      </c>
      <c r="DX59" s="50">
        <f>SUMIFS(EP:EP,$EO:$EO,"&gt;="&amp;$DV59,$EO:$EO,"&lt;"&amp;$DV60)</f>
        <v>0</v>
      </c>
      <c r="DY59" s="50">
        <f>SUMIFS(EQ:EQ,$EO:$EO,"&gt;="&amp;$DV59,$EO:$EO,"&lt;"&amp;$DV60)</f>
        <v>0</v>
      </c>
      <c r="DZ59" s="50">
        <f>SUMIFS(ER:ER,$EO:$EO,"&gt;="&amp;$DV59,$EO:$EO,"&lt;"&amp;$DV60)</f>
        <v>4.9800000000000004</v>
      </c>
      <c r="EA59" s="50">
        <f>SUMIFS(ES:ES,$EO:$EO,"&gt;="&amp;$DV59,$EO:$EO,"&lt;"&amp;$DV60)</f>
        <v>0</v>
      </c>
      <c r="EB59" s="50">
        <f>SUMIFS(ET:ET,$EO:$EO,"&gt;="&amp;$DV59,$EO:$EO,"&lt;"&amp;$DV60)</f>
        <v>0</v>
      </c>
      <c r="EC59" s="50">
        <f>SUMIFS(EU:EU,$EO:$EO,"&gt;="&amp;$DV59,$EO:$EO,"&lt;"&amp;$DV60)</f>
        <v>0</v>
      </c>
      <c r="ED59" s="50">
        <f>SUMIFS(EV:EV,$EO:$EO,"&gt;="&amp;$DV59,$EO:$EO,"&lt;"&amp;$DV60)</f>
        <v>0</v>
      </c>
      <c r="EE59" s="50">
        <f>SUMIFS(EX:EX,$EO:$EO,"&gt;="&amp;$DV59,$EO:$EO,"&lt;"&amp;$DV60)</f>
        <v>0.76</v>
      </c>
      <c r="EF59" s="50">
        <f>SUMIFS(EY:EY,$EO:$EO,"&gt;="&amp;$DV59,$EO:$EO,"&lt;"&amp;$DV60)</f>
        <v>5.09</v>
      </c>
      <c r="EG59" s="109">
        <f>DY59+DZ59</f>
        <v>4.9800000000000004</v>
      </c>
      <c r="EH59" s="2">
        <f>EC59+ED59</f>
        <v>0</v>
      </c>
      <c r="EJ59" s="64">
        <f t="shared" si="12"/>
        <v>51</v>
      </c>
      <c r="EK59" s="57">
        <f t="shared" si="13"/>
        <v>51.5</v>
      </c>
      <c r="EL59" s="2">
        <f t="shared" si="14"/>
        <v>1095.3699999999999</v>
      </c>
      <c r="EM59" s="2">
        <f t="shared" si="15"/>
        <v>1687.31</v>
      </c>
      <c r="EO59" s="33">
        <v>51</v>
      </c>
      <c r="EP59" s="33">
        <v>875.81</v>
      </c>
      <c r="EQ59" s="33">
        <v>124.35</v>
      </c>
      <c r="ER59" s="33">
        <v>971.02</v>
      </c>
      <c r="ES59" s="33">
        <v>0</v>
      </c>
      <c r="ET59" s="33">
        <v>0</v>
      </c>
      <c r="EU59" s="33">
        <v>853.99</v>
      </c>
      <c r="EV59" s="33">
        <v>833.32</v>
      </c>
      <c r="EW59" s="33">
        <v>119.5</v>
      </c>
      <c r="EX59" s="33">
        <v>1633.56</v>
      </c>
      <c r="EY59" s="33">
        <v>683.86</v>
      </c>
    </row>
    <row r="60" spans="93:155" x14ac:dyDescent="0.45">
      <c r="CO60" s="65">
        <f t="shared" si="8"/>
        <v>104</v>
      </c>
      <c r="CP60" s="117">
        <f>VLOOKUP($CO60,  $DI$7:$DT$108, CP$5, FALSE)</f>
        <v>0</v>
      </c>
      <c r="CQ60" s="140">
        <f>VLOOKUP($CO60,  Obsv_Dist!$B$10:$M$111, CQ$5, FALSE)</f>
        <v>0</v>
      </c>
      <c r="CR60" s="117">
        <f>VLOOKUP($CO60,  $DI$7:$DT$108, CR$5, FALSE)</f>
        <v>0</v>
      </c>
      <c r="CS60" s="140">
        <f>VLOOKUP($CO60,  Obsv_Dist!$B$10:$M$111, CS$5, FALSE)</f>
        <v>0</v>
      </c>
      <c r="CT60" s="117">
        <f>VLOOKUP($CO60,  $DI$7:$DT$108, CT$5, FALSE)</f>
        <v>4.2307238500468829E-7</v>
      </c>
      <c r="CU60" s="140">
        <f>VLOOKUP($CO60,  Obsv_Dist!$B$10:$M$111, CU$5, FALSE)</f>
        <v>0</v>
      </c>
      <c r="CV60" s="117">
        <f>VLOOKUP($CO60,  $DI$7:$DT$108, CV$5, FALSE)</f>
        <v>0</v>
      </c>
      <c r="CW60" s="140">
        <f>VLOOKUP($CO60,  Obsv_Dist!$B$10:$M$111, CW$5, FALSE)</f>
        <v>0</v>
      </c>
      <c r="CX60" s="117">
        <f>VLOOKUP($CO60,  $DI$7:$DT$108, CX$5, FALSE)</f>
        <v>0</v>
      </c>
      <c r="CY60" s="140">
        <f>VLOOKUP($CO60,  Obsv_Dist!$B$10:$M$111, CY$5, FALSE)</f>
        <v>0</v>
      </c>
      <c r="CZ60" s="117">
        <f>VLOOKUP($CO60,  $DI$7:$DT$108, CZ$5, FALSE)</f>
        <v>0</v>
      </c>
      <c r="DA60" s="140">
        <f>VLOOKUP($CO60,  Obsv_Dist!$B$10:$M$111, DA$5, FALSE)</f>
        <v>0</v>
      </c>
      <c r="DB60" s="117">
        <f>VLOOKUP($CO60,  $DI$7:$DT$108, DB$5, FALSE)</f>
        <v>0</v>
      </c>
      <c r="DC60" s="140">
        <f>VLOOKUP($CO60,  Obsv_Dist!$B$10:$M$111, DC$5, FALSE)</f>
        <v>0</v>
      </c>
      <c r="DD60" s="117">
        <f>VLOOKUP($CO60,  $DI$7:$DT$108, DD$5, FALSE)</f>
        <v>2.6305762363177814E-7</v>
      </c>
      <c r="DE60" s="140">
        <f>VLOOKUP($CO60,  Obsv_Dist!$B$10:$M$111, DE$5, FALSE)</f>
        <v>7.6799999999999997E-5</v>
      </c>
      <c r="DF60" s="117">
        <f>VLOOKUP($CO60,  $DI$7:$DT$108, DF$5, FALSE)</f>
        <v>1.4193034249942098E-5</v>
      </c>
      <c r="DG60" s="140">
        <f>VLOOKUP($CO60,  Obsv_Dist!$B$10:$M$111, DG$5, FALSE)</f>
        <v>4.4279999999999998E-4</v>
      </c>
      <c r="DI60" s="64">
        <f t="shared" si="9"/>
        <v>104</v>
      </c>
      <c r="DJ60" s="113">
        <f t="shared" si="18"/>
        <v>0</v>
      </c>
      <c r="DK60" s="113">
        <f t="shared" si="18"/>
        <v>0</v>
      </c>
      <c r="DL60" s="113">
        <f t="shared" si="18"/>
        <v>4.2307238500468829E-7</v>
      </c>
      <c r="DM60" s="113">
        <f t="shared" si="18"/>
        <v>0</v>
      </c>
      <c r="DN60" s="113">
        <f t="shared" si="18"/>
        <v>0</v>
      </c>
      <c r="DO60" s="113">
        <f>EC60/EC$4</f>
        <v>0</v>
      </c>
      <c r="DP60" s="113">
        <f>ED60/ED$4</f>
        <v>0</v>
      </c>
      <c r="DQ60" s="113">
        <f>EE60/EE$4</f>
        <v>2.6305762363177814E-7</v>
      </c>
      <c r="DR60" s="113">
        <f>EF60/EF$4</f>
        <v>1.4193034249942098E-5</v>
      </c>
      <c r="DS60" s="116">
        <f>EG60/EG$4</f>
        <v>3.4112149004164944E-7</v>
      </c>
      <c r="DT60" s="113">
        <f t="shared" si="17"/>
        <v>0</v>
      </c>
      <c r="DV60" s="62">
        <f>Obsv_Dist!B63</f>
        <v>104</v>
      </c>
      <c r="DW60" s="57">
        <f t="shared" si="11"/>
        <v>105</v>
      </c>
      <c r="DX60" s="50">
        <f>SUMIFS(EP:EP,$EO:$EO,"&gt;="&amp;$DV60,$EO:$EO,"&lt;"&amp;$DV61)</f>
        <v>0</v>
      </c>
      <c r="DY60" s="50">
        <f>SUMIFS(EQ:EQ,$EO:$EO,"&gt;="&amp;$DV60,$EO:$EO,"&lt;"&amp;$DV61)</f>
        <v>0</v>
      </c>
      <c r="DZ60" s="50">
        <f>SUMIFS(ER:ER,$EO:$EO,"&gt;="&amp;$DV60,$EO:$EO,"&lt;"&amp;$DV61)</f>
        <v>1.52</v>
      </c>
      <c r="EA60" s="50">
        <f>SUMIFS(ES:ES,$EO:$EO,"&gt;="&amp;$DV60,$EO:$EO,"&lt;"&amp;$DV61)</f>
        <v>0</v>
      </c>
      <c r="EB60" s="50">
        <f>SUMIFS(ET:ET,$EO:$EO,"&gt;="&amp;$DV60,$EO:$EO,"&lt;"&amp;$DV61)</f>
        <v>0</v>
      </c>
      <c r="EC60" s="50">
        <f>SUMIFS(EU:EU,$EO:$EO,"&gt;="&amp;$DV60,$EO:$EO,"&lt;"&amp;$DV61)</f>
        <v>0</v>
      </c>
      <c r="ED60" s="50">
        <f>SUMIFS(EV:EV,$EO:$EO,"&gt;="&amp;$DV60,$EO:$EO,"&lt;"&amp;$DV61)</f>
        <v>0</v>
      </c>
      <c r="EE60" s="50">
        <f>SUMIFS(EX:EX,$EO:$EO,"&gt;="&amp;$DV60,$EO:$EO,"&lt;"&amp;$DV61)</f>
        <v>0.15000000000000002</v>
      </c>
      <c r="EF60" s="50">
        <f>SUMIFS(EY:EY,$EO:$EO,"&gt;="&amp;$DV60,$EO:$EO,"&lt;"&amp;$DV61)</f>
        <v>2.9699999999999998</v>
      </c>
      <c r="EG60" s="109">
        <f>DY60+DZ60</f>
        <v>1.52</v>
      </c>
      <c r="EH60" s="2">
        <f>EC60+ED60</f>
        <v>0</v>
      </c>
      <c r="EJ60" s="64">
        <f t="shared" si="12"/>
        <v>52</v>
      </c>
      <c r="EK60" s="57">
        <f t="shared" si="13"/>
        <v>52.5</v>
      </c>
      <c r="EL60" s="2">
        <f t="shared" si="14"/>
        <v>1165.6399999999999</v>
      </c>
      <c r="EM60" s="2">
        <f t="shared" si="15"/>
        <v>1588.4</v>
      </c>
      <c r="EO60" s="33">
        <v>52</v>
      </c>
      <c r="EP60" s="33">
        <v>818.33</v>
      </c>
      <c r="EQ60" s="33">
        <v>119.29</v>
      </c>
      <c r="ER60" s="33">
        <v>1046.3499999999999</v>
      </c>
      <c r="ES60" s="33">
        <v>0</v>
      </c>
      <c r="ET60" s="33">
        <v>0</v>
      </c>
      <c r="EU60" s="33">
        <v>797.22</v>
      </c>
      <c r="EV60" s="33">
        <v>791.18</v>
      </c>
      <c r="EW60" s="33">
        <v>99.84</v>
      </c>
      <c r="EX60" s="33">
        <v>1523.22</v>
      </c>
      <c r="EY60" s="33">
        <v>625.98</v>
      </c>
    </row>
    <row r="61" spans="93:155" x14ac:dyDescent="0.45">
      <c r="CO61" s="65">
        <f t="shared" si="8"/>
        <v>106</v>
      </c>
      <c r="CP61" s="117">
        <f>VLOOKUP($CO61,  $DI$7:$DT$108, CP$5, FALSE)</f>
        <v>0</v>
      </c>
      <c r="CQ61" s="140">
        <f>VLOOKUP($CO61,  Obsv_Dist!$B$10:$M$111, CQ$5, FALSE)</f>
        <v>0</v>
      </c>
      <c r="CR61" s="117">
        <f>VLOOKUP($CO61,  $DI$7:$DT$108, CR$5, FALSE)</f>
        <v>0</v>
      </c>
      <c r="CS61" s="140">
        <f>VLOOKUP($CO61,  Obsv_Dist!$B$10:$M$111, CS$5, FALSE)</f>
        <v>0</v>
      </c>
      <c r="CT61" s="117">
        <f>VLOOKUP($CO61,  $DI$7:$DT$108, CT$5, FALSE)</f>
        <v>6.958427384945531E-8</v>
      </c>
      <c r="CU61" s="140">
        <f>VLOOKUP($CO61,  Obsv_Dist!$B$10:$M$111, CU$5, FALSE)</f>
        <v>0</v>
      </c>
      <c r="CV61" s="117">
        <f>VLOOKUP($CO61,  $DI$7:$DT$108, CV$5, FALSE)</f>
        <v>0</v>
      </c>
      <c r="CW61" s="140">
        <f>VLOOKUP($CO61,  Obsv_Dist!$B$10:$M$111, CW$5, FALSE)</f>
        <v>0</v>
      </c>
      <c r="CX61" s="117">
        <f>VLOOKUP($CO61,  $DI$7:$DT$108, CX$5, FALSE)</f>
        <v>0</v>
      </c>
      <c r="CY61" s="140">
        <f>VLOOKUP($CO61,  Obsv_Dist!$B$10:$M$111, CY$5, FALSE)</f>
        <v>0</v>
      </c>
      <c r="CZ61" s="117">
        <f>VLOOKUP($CO61,  $DI$7:$DT$108, CZ$5, FALSE)</f>
        <v>0</v>
      </c>
      <c r="DA61" s="140">
        <f>VLOOKUP($CO61,  Obsv_Dist!$B$10:$M$111, DA$5, FALSE)</f>
        <v>0</v>
      </c>
      <c r="DB61" s="117">
        <f>VLOOKUP($CO61,  $DI$7:$DT$108, DB$5, FALSE)</f>
        <v>0</v>
      </c>
      <c r="DC61" s="140">
        <f>VLOOKUP($CO61,  Obsv_Dist!$B$10:$M$111, DC$5, FALSE)</f>
        <v>0</v>
      </c>
      <c r="DD61" s="117">
        <f>VLOOKUP($CO61,  $DI$7:$DT$108, DD$5, FALSE)</f>
        <v>7.0148699635140835E-8</v>
      </c>
      <c r="DE61" s="140">
        <f>VLOOKUP($CO61,  Obsv_Dist!$B$10:$M$111, DE$5, FALSE)</f>
        <v>7.0500000000000006E-5</v>
      </c>
      <c r="DF61" s="117">
        <f>VLOOKUP($CO61,  $DI$7:$DT$108, DF$5, FALSE)</f>
        <v>1.1755846550457093E-5</v>
      </c>
      <c r="DG61" s="140">
        <f>VLOOKUP($CO61,  Obsv_Dist!$B$10:$M$111, DG$5, FALSE)</f>
        <v>3.4900000000000003E-4</v>
      </c>
      <c r="DI61" s="64">
        <f t="shared" si="9"/>
        <v>106</v>
      </c>
      <c r="DJ61" s="113">
        <f t="shared" si="18"/>
        <v>0</v>
      </c>
      <c r="DK61" s="113">
        <f t="shared" si="18"/>
        <v>0</v>
      </c>
      <c r="DL61" s="113">
        <f t="shared" si="18"/>
        <v>6.958427384945531E-8</v>
      </c>
      <c r="DM61" s="113">
        <f t="shared" si="18"/>
        <v>0</v>
      </c>
      <c r="DN61" s="113">
        <f t="shared" si="18"/>
        <v>0</v>
      </c>
      <c r="DO61" s="113">
        <f>EC61/EC$4</f>
        <v>0</v>
      </c>
      <c r="DP61" s="113">
        <f>ED61/ED$4</f>
        <v>0</v>
      </c>
      <c r="DQ61" s="113">
        <f>EE61/EE$4</f>
        <v>7.0148699635140835E-8</v>
      </c>
      <c r="DR61" s="113">
        <f>EF61/EF$4</f>
        <v>1.1755846550457093E-5</v>
      </c>
      <c r="DS61" s="116">
        <f>EG61/EG$4</f>
        <v>5.6105508230534444E-8</v>
      </c>
      <c r="DT61" s="113">
        <f t="shared" si="17"/>
        <v>0</v>
      </c>
      <c r="DV61" s="62">
        <f>Obsv_Dist!B64</f>
        <v>106</v>
      </c>
      <c r="DW61" s="57">
        <f t="shared" si="11"/>
        <v>107</v>
      </c>
      <c r="DX61" s="50">
        <f>SUMIFS(EP:EP,$EO:$EO,"&gt;="&amp;$DV61,$EO:$EO,"&lt;"&amp;$DV62)</f>
        <v>0</v>
      </c>
      <c r="DY61" s="50">
        <f>SUMIFS(EQ:EQ,$EO:$EO,"&gt;="&amp;$DV61,$EO:$EO,"&lt;"&amp;$DV62)</f>
        <v>0</v>
      </c>
      <c r="DZ61" s="50">
        <f>SUMIFS(ER:ER,$EO:$EO,"&gt;="&amp;$DV61,$EO:$EO,"&lt;"&amp;$DV62)</f>
        <v>0.25</v>
      </c>
      <c r="EA61" s="50">
        <f>SUMIFS(ES:ES,$EO:$EO,"&gt;="&amp;$DV61,$EO:$EO,"&lt;"&amp;$DV62)</f>
        <v>0</v>
      </c>
      <c r="EB61" s="50">
        <f>SUMIFS(ET:ET,$EO:$EO,"&gt;="&amp;$DV61,$EO:$EO,"&lt;"&amp;$DV62)</f>
        <v>0</v>
      </c>
      <c r="EC61" s="50">
        <f>SUMIFS(EU:EU,$EO:$EO,"&gt;="&amp;$DV61,$EO:$EO,"&lt;"&amp;$DV62)</f>
        <v>0</v>
      </c>
      <c r="ED61" s="50">
        <f>SUMIFS(EV:EV,$EO:$EO,"&gt;="&amp;$DV61,$EO:$EO,"&lt;"&amp;$DV62)</f>
        <v>0</v>
      </c>
      <c r="EE61" s="50">
        <f>SUMIFS(EX:EX,$EO:$EO,"&gt;="&amp;$DV61,$EO:$EO,"&lt;"&amp;$DV62)</f>
        <v>0.04</v>
      </c>
      <c r="EF61" s="50">
        <f>SUMIFS(EY:EY,$EO:$EO,"&gt;="&amp;$DV61,$EO:$EO,"&lt;"&amp;$DV62)</f>
        <v>2.46</v>
      </c>
      <c r="EG61" s="109">
        <f>DY61+DZ61</f>
        <v>0.25</v>
      </c>
      <c r="EH61" s="2">
        <f>EC61+ED61</f>
        <v>0</v>
      </c>
      <c r="EJ61" s="64">
        <f t="shared" si="12"/>
        <v>53</v>
      </c>
      <c r="EK61" s="57">
        <f t="shared" si="13"/>
        <v>53.5</v>
      </c>
      <c r="EL61" s="2">
        <f t="shared" si="14"/>
        <v>1161.73</v>
      </c>
      <c r="EM61" s="2">
        <f t="shared" si="15"/>
        <v>1455.6399999999999</v>
      </c>
      <c r="EO61" s="33">
        <v>53</v>
      </c>
      <c r="EP61" s="33">
        <v>705.68</v>
      </c>
      <c r="EQ61" s="33">
        <v>110.88</v>
      </c>
      <c r="ER61" s="33">
        <v>1050.8499999999999</v>
      </c>
      <c r="ES61" s="33">
        <v>0</v>
      </c>
      <c r="ET61" s="33">
        <v>0</v>
      </c>
      <c r="EU61" s="33">
        <v>733.29</v>
      </c>
      <c r="EV61" s="33">
        <v>722.35</v>
      </c>
      <c r="EW61" s="33">
        <v>79.739999999999995</v>
      </c>
      <c r="EX61" s="33">
        <v>1385.15</v>
      </c>
      <c r="EY61" s="33">
        <v>600.41</v>
      </c>
    </row>
    <row r="62" spans="93:155" x14ac:dyDescent="0.45">
      <c r="CO62" s="65">
        <f t="shared" si="8"/>
        <v>108</v>
      </c>
      <c r="CP62" s="117">
        <f>VLOOKUP($CO62,  $DI$7:$DT$108, CP$5, FALSE)</f>
        <v>0</v>
      </c>
      <c r="CQ62" s="140">
        <f>VLOOKUP($CO62,  Obsv_Dist!$B$10:$M$111, CQ$5, FALSE)</f>
        <v>0</v>
      </c>
      <c r="CR62" s="117">
        <f>VLOOKUP($CO62,  $DI$7:$DT$108, CR$5, FALSE)</f>
        <v>0</v>
      </c>
      <c r="CS62" s="140">
        <f>VLOOKUP($CO62,  Obsv_Dist!$B$10:$M$111, CS$5, FALSE)</f>
        <v>0</v>
      </c>
      <c r="CT62" s="117">
        <f>VLOOKUP($CO62,  $DI$7:$DT$108, CT$5, FALSE)</f>
        <v>0</v>
      </c>
      <c r="CU62" s="140">
        <f>VLOOKUP($CO62,  Obsv_Dist!$B$10:$M$111, CU$5, FALSE)</f>
        <v>0</v>
      </c>
      <c r="CV62" s="117">
        <f>VLOOKUP($CO62,  $DI$7:$DT$108, CV$5, FALSE)</f>
        <v>0</v>
      </c>
      <c r="CW62" s="140">
        <f>VLOOKUP($CO62,  Obsv_Dist!$B$10:$M$111, CW$5, FALSE)</f>
        <v>0</v>
      </c>
      <c r="CX62" s="117">
        <f>VLOOKUP($CO62,  $DI$7:$DT$108, CX$5, FALSE)</f>
        <v>0</v>
      </c>
      <c r="CY62" s="140">
        <f>VLOOKUP($CO62,  Obsv_Dist!$B$10:$M$111, CY$5, FALSE)</f>
        <v>0</v>
      </c>
      <c r="CZ62" s="117">
        <f>VLOOKUP($CO62,  $DI$7:$DT$108, CZ$5, FALSE)</f>
        <v>0</v>
      </c>
      <c r="DA62" s="140">
        <f>VLOOKUP($CO62,  Obsv_Dist!$B$10:$M$111, DA$5, FALSE)</f>
        <v>0</v>
      </c>
      <c r="DB62" s="117">
        <f>VLOOKUP($CO62,  $DI$7:$DT$108, DB$5, FALSE)</f>
        <v>0</v>
      </c>
      <c r="DC62" s="140">
        <f>VLOOKUP($CO62,  Obsv_Dist!$B$10:$M$111, DC$5, FALSE)</f>
        <v>0</v>
      </c>
      <c r="DD62" s="117">
        <f>VLOOKUP($CO62,  $DI$7:$DT$108, DD$5, FALSE)</f>
        <v>0</v>
      </c>
      <c r="DE62" s="140">
        <f>VLOOKUP($CO62,  Obsv_Dist!$B$10:$M$111, DE$5, FALSE)</f>
        <v>6.4200000000000002E-5</v>
      </c>
      <c r="DF62" s="117">
        <f>VLOOKUP($CO62,  $DI$7:$DT$108, DF$5, FALSE)</f>
        <v>7.5982910631003167E-6</v>
      </c>
      <c r="DG62" s="140">
        <f>VLOOKUP($CO62,  Obsv_Dist!$B$10:$M$111, DG$5, FALSE)</f>
        <v>2.831E-4</v>
      </c>
      <c r="DI62" s="64">
        <f t="shared" si="9"/>
        <v>108</v>
      </c>
      <c r="DJ62" s="113">
        <f t="shared" si="18"/>
        <v>0</v>
      </c>
      <c r="DK62" s="113">
        <f t="shared" si="18"/>
        <v>0</v>
      </c>
      <c r="DL62" s="113">
        <f t="shared" si="18"/>
        <v>0</v>
      </c>
      <c r="DM62" s="113">
        <f t="shared" si="18"/>
        <v>0</v>
      </c>
      <c r="DN62" s="113">
        <f t="shared" si="18"/>
        <v>0</v>
      </c>
      <c r="DO62" s="113">
        <f>EC62/EC$4</f>
        <v>0</v>
      </c>
      <c r="DP62" s="113">
        <f>ED62/ED$4</f>
        <v>0</v>
      </c>
      <c r="DQ62" s="113">
        <f>EE62/EE$4</f>
        <v>0</v>
      </c>
      <c r="DR62" s="113">
        <f>EF62/EF$4</f>
        <v>7.5982910631003167E-6</v>
      </c>
      <c r="DS62" s="116">
        <f>EG62/EG$4</f>
        <v>0</v>
      </c>
      <c r="DT62" s="113">
        <f t="shared" si="17"/>
        <v>0</v>
      </c>
      <c r="DV62" s="62">
        <f>Obsv_Dist!B65</f>
        <v>108</v>
      </c>
      <c r="DW62" s="57">
        <f t="shared" si="11"/>
        <v>109</v>
      </c>
      <c r="DX62" s="50">
        <f>SUMIFS(EP:EP,$EO:$EO,"&gt;="&amp;$DV62,$EO:$EO,"&lt;"&amp;$DV63)</f>
        <v>0</v>
      </c>
      <c r="DY62" s="50">
        <f>SUMIFS(EQ:EQ,$EO:$EO,"&gt;="&amp;$DV62,$EO:$EO,"&lt;"&amp;$DV63)</f>
        <v>0</v>
      </c>
      <c r="DZ62" s="50">
        <f>SUMIFS(ER:ER,$EO:$EO,"&gt;="&amp;$DV62,$EO:$EO,"&lt;"&amp;$DV63)</f>
        <v>0</v>
      </c>
      <c r="EA62" s="50">
        <f>SUMIFS(ES:ES,$EO:$EO,"&gt;="&amp;$DV62,$EO:$EO,"&lt;"&amp;$DV63)</f>
        <v>0</v>
      </c>
      <c r="EB62" s="50">
        <f>SUMIFS(ET:ET,$EO:$EO,"&gt;="&amp;$DV62,$EO:$EO,"&lt;"&amp;$DV63)</f>
        <v>0</v>
      </c>
      <c r="EC62" s="50">
        <f>SUMIFS(EU:EU,$EO:$EO,"&gt;="&amp;$DV62,$EO:$EO,"&lt;"&amp;$DV63)</f>
        <v>0</v>
      </c>
      <c r="ED62" s="50">
        <f>SUMIFS(EV:EV,$EO:$EO,"&gt;="&amp;$DV62,$EO:$EO,"&lt;"&amp;$DV63)</f>
        <v>0</v>
      </c>
      <c r="EE62" s="50">
        <f>SUMIFS(EX:EX,$EO:$EO,"&gt;="&amp;$DV62,$EO:$EO,"&lt;"&amp;$DV63)</f>
        <v>0</v>
      </c>
      <c r="EF62" s="50">
        <f>SUMIFS(EY:EY,$EO:$EO,"&gt;="&amp;$DV62,$EO:$EO,"&lt;"&amp;$DV63)</f>
        <v>1.59</v>
      </c>
      <c r="EG62" s="109">
        <f>DY62+DZ62</f>
        <v>0</v>
      </c>
      <c r="EH62" s="2">
        <f>EC62+ED62</f>
        <v>0</v>
      </c>
      <c r="EJ62" s="64">
        <f t="shared" si="12"/>
        <v>54</v>
      </c>
      <c r="EK62" s="57">
        <f t="shared" si="13"/>
        <v>54.5</v>
      </c>
      <c r="EL62" s="2">
        <f t="shared" si="14"/>
        <v>1229.24</v>
      </c>
      <c r="EM62" s="2">
        <f t="shared" si="15"/>
        <v>1355.4499999999998</v>
      </c>
      <c r="EO62" s="33">
        <v>54</v>
      </c>
      <c r="EP62" s="33">
        <v>643.73</v>
      </c>
      <c r="EQ62" s="33">
        <v>107.56</v>
      </c>
      <c r="ER62" s="33">
        <v>1121.68</v>
      </c>
      <c r="ES62" s="33">
        <v>0</v>
      </c>
      <c r="ET62" s="33">
        <v>0</v>
      </c>
      <c r="EU62" s="33">
        <v>688.55</v>
      </c>
      <c r="EV62" s="33">
        <v>666.9</v>
      </c>
      <c r="EW62" s="33">
        <v>65.08</v>
      </c>
      <c r="EX62" s="33">
        <v>1232.56</v>
      </c>
      <c r="EY62" s="33">
        <v>522.29</v>
      </c>
    </row>
    <row r="63" spans="93:155" x14ac:dyDescent="0.45">
      <c r="CO63" s="65">
        <f t="shared" si="8"/>
        <v>110</v>
      </c>
      <c r="CP63" s="117">
        <f>VLOOKUP($CO63,  $DI$7:$DT$108, CP$5, FALSE)</f>
        <v>0</v>
      </c>
      <c r="CQ63" s="140">
        <f>VLOOKUP($CO63,  Obsv_Dist!$B$10:$M$111, CQ$5, FALSE)</f>
        <v>0</v>
      </c>
      <c r="CR63" s="117">
        <f>VLOOKUP($CO63,  $DI$7:$DT$108, CR$5, FALSE)</f>
        <v>0</v>
      </c>
      <c r="CS63" s="140">
        <f>VLOOKUP($CO63,  Obsv_Dist!$B$10:$M$111, CS$5, FALSE)</f>
        <v>0</v>
      </c>
      <c r="CT63" s="117">
        <f>VLOOKUP($CO63,  $DI$7:$DT$108, CT$5, FALSE)</f>
        <v>0</v>
      </c>
      <c r="CU63" s="140">
        <f>VLOOKUP($CO63,  Obsv_Dist!$B$10:$M$111, CU$5, FALSE)</f>
        <v>0</v>
      </c>
      <c r="CV63" s="117">
        <f>VLOOKUP($CO63,  $DI$7:$DT$108, CV$5, FALSE)</f>
        <v>0</v>
      </c>
      <c r="CW63" s="140">
        <f>VLOOKUP($CO63,  Obsv_Dist!$B$10:$M$111, CW$5, FALSE)</f>
        <v>0</v>
      </c>
      <c r="CX63" s="117">
        <f>VLOOKUP($CO63,  $DI$7:$DT$108, CX$5, FALSE)</f>
        <v>0</v>
      </c>
      <c r="CY63" s="140">
        <f>VLOOKUP($CO63,  Obsv_Dist!$B$10:$M$111, CY$5, FALSE)</f>
        <v>0</v>
      </c>
      <c r="CZ63" s="117">
        <f>VLOOKUP($CO63,  $DI$7:$DT$108, CZ$5, FALSE)</f>
        <v>0</v>
      </c>
      <c r="DA63" s="140">
        <f>VLOOKUP($CO63,  Obsv_Dist!$B$10:$M$111, DA$5, FALSE)</f>
        <v>0</v>
      </c>
      <c r="DB63" s="117">
        <f>VLOOKUP($CO63,  $DI$7:$DT$108, DB$5, FALSE)</f>
        <v>0</v>
      </c>
      <c r="DC63" s="140">
        <f>VLOOKUP($CO63,  Obsv_Dist!$B$10:$M$111, DC$5, FALSE)</f>
        <v>0</v>
      </c>
      <c r="DD63" s="117">
        <f>VLOOKUP($CO63,  $DI$7:$DT$108, DD$5, FALSE)</f>
        <v>0</v>
      </c>
      <c r="DE63" s="140">
        <f>VLOOKUP($CO63,  Obsv_Dist!$B$10:$M$111, DE$5, FALSE)</f>
        <v>5.7800000000000002E-5</v>
      </c>
      <c r="DF63" s="117">
        <f>VLOOKUP($CO63,  $DI$7:$DT$108, DF$5, FALSE)</f>
        <v>5.8779232752285463E-6</v>
      </c>
      <c r="DG63" s="140">
        <f>VLOOKUP($CO63,  Obsv_Dist!$B$10:$M$111, DG$5, FALSE)</f>
        <v>2.074E-4</v>
      </c>
      <c r="DI63" s="64">
        <f t="shared" si="9"/>
        <v>110</v>
      </c>
      <c r="DJ63" s="113">
        <f t="shared" si="18"/>
        <v>0</v>
      </c>
      <c r="DK63" s="113">
        <f t="shared" si="18"/>
        <v>0</v>
      </c>
      <c r="DL63" s="113">
        <f t="shared" si="18"/>
        <v>0</v>
      </c>
      <c r="DM63" s="113">
        <f t="shared" si="18"/>
        <v>0</v>
      </c>
      <c r="DN63" s="113">
        <f t="shared" si="18"/>
        <v>0</v>
      </c>
      <c r="DO63" s="113">
        <f>EC63/EC$4</f>
        <v>0</v>
      </c>
      <c r="DP63" s="113">
        <f>ED63/ED$4</f>
        <v>0</v>
      </c>
      <c r="DQ63" s="113">
        <f>EE63/EE$4</f>
        <v>0</v>
      </c>
      <c r="DR63" s="113">
        <f>EF63/EF$4</f>
        <v>5.8779232752285463E-6</v>
      </c>
      <c r="DS63" s="116">
        <f>EG63/EG$4</f>
        <v>0</v>
      </c>
      <c r="DT63" s="113">
        <f t="shared" si="17"/>
        <v>0</v>
      </c>
      <c r="DV63" s="62">
        <f>Obsv_Dist!B66</f>
        <v>110</v>
      </c>
      <c r="DW63" s="57">
        <f t="shared" si="11"/>
        <v>111</v>
      </c>
      <c r="DX63" s="50">
        <f>SUMIFS(EP:EP,$EO:$EO,"&gt;="&amp;$DV63,$EO:$EO,"&lt;"&amp;$DV64)</f>
        <v>0</v>
      </c>
      <c r="DY63" s="50">
        <f>SUMIFS(EQ:EQ,$EO:$EO,"&gt;="&amp;$DV63,$EO:$EO,"&lt;"&amp;$DV64)</f>
        <v>0</v>
      </c>
      <c r="DZ63" s="50">
        <f>SUMIFS(ER:ER,$EO:$EO,"&gt;="&amp;$DV63,$EO:$EO,"&lt;"&amp;$DV64)</f>
        <v>0</v>
      </c>
      <c r="EA63" s="50">
        <f>SUMIFS(ES:ES,$EO:$EO,"&gt;="&amp;$DV63,$EO:$EO,"&lt;"&amp;$DV64)</f>
        <v>0</v>
      </c>
      <c r="EB63" s="50">
        <f>SUMIFS(ET:ET,$EO:$EO,"&gt;="&amp;$DV63,$EO:$EO,"&lt;"&amp;$DV64)</f>
        <v>0</v>
      </c>
      <c r="EC63" s="50">
        <f>SUMIFS(EU:EU,$EO:$EO,"&gt;="&amp;$DV63,$EO:$EO,"&lt;"&amp;$DV64)</f>
        <v>0</v>
      </c>
      <c r="ED63" s="50">
        <f>SUMIFS(EV:EV,$EO:$EO,"&gt;="&amp;$DV63,$EO:$EO,"&lt;"&amp;$DV64)</f>
        <v>0</v>
      </c>
      <c r="EE63" s="50">
        <f>SUMIFS(EX:EX,$EO:$EO,"&gt;="&amp;$DV63,$EO:$EO,"&lt;"&amp;$DV64)</f>
        <v>0</v>
      </c>
      <c r="EF63" s="50">
        <f>SUMIFS(EY:EY,$EO:$EO,"&gt;="&amp;$DV63,$EO:$EO,"&lt;"&amp;$DV64)</f>
        <v>1.23</v>
      </c>
      <c r="EG63" s="109">
        <f>DY63+DZ63</f>
        <v>0</v>
      </c>
      <c r="EH63" s="2">
        <f>EC63+ED63</f>
        <v>0</v>
      </c>
      <c r="EJ63" s="64">
        <f t="shared" si="12"/>
        <v>55</v>
      </c>
      <c r="EK63" s="57">
        <f t="shared" si="13"/>
        <v>55.5</v>
      </c>
      <c r="EL63" s="2">
        <f t="shared" si="14"/>
        <v>1176.6500000000001</v>
      </c>
      <c r="EM63" s="2">
        <f t="shared" si="15"/>
        <v>1259.05</v>
      </c>
      <c r="EO63" s="33">
        <v>55</v>
      </c>
      <c r="EP63" s="33">
        <v>555.49</v>
      </c>
      <c r="EQ63" s="33">
        <v>102.39</v>
      </c>
      <c r="ER63" s="33">
        <v>1074.26</v>
      </c>
      <c r="ES63" s="33">
        <v>0</v>
      </c>
      <c r="ET63" s="33">
        <v>0</v>
      </c>
      <c r="EU63" s="33">
        <v>646.65</v>
      </c>
      <c r="EV63" s="33">
        <v>612.4</v>
      </c>
      <c r="EW63" s="33">
        <v>52.48</v>
      </c>
      <c r="EX63" s="33">
        <v>1084.48</v>
      </c>
      <c r="EY63" s="33">
        <v>444.82</v>
      </c>
    </row>
    <row r="64" spans="93:155" x14ac:dyDescent="0.45">
      <c r="CO64" s="65">
        <f t="shared" si="8"/>
        <v>112</v>
      </c>
      <c r="CP64" s="117">
        <f>VLOOKUP($CO64,  $DI$7:$DT$108, CP$5, FALSE)</f>
        <v>0</v>
      </c>
      <c r="CQ64" s="140">
        <f>VLOOKUP($CO64,  Obsv_Dist!$B$10:$M$111, CQ$5, FALSE)</f>
        <v>0</v>
      </c>
      <c r="CR64" s="117">
        <f>VLOOKUP($CO64,  $DI$7:$DT$108, CR$5, FALSE)</f>
        <v>0</v>
      </c>
      <c r="CS64" s="140">
        <f>VLOOKUP($CO64,  Obsv_Dist!$B$10:$M$111, CS$5, FALSE)</f>
        <v>0</v>
      </c>
      <c r="CT64" s="117">
        <f>VLOOKUP($CO64,  $DI$7:$DT$108, CT$5, FALSE)</f>
        <v>0</v>
      </c>
      <c r="CU64" s="140">
        <f>VLOOKUP($CO64,  Obsv_Dist!$B$10:$M$111, CU$5, FALSE)</f>
        <v>0</v>
      </c>
      <c r="CV64" s="117">
        <f>VLOOKUP($CO64,  $DI$7:$DT$108, CV$5, FALSE)</f>
        <v>0</v>
      </c>
      <c r="CW64" s="140">
        <f>VLOOKUP($CO64,  Obsv_Dist!$B$10:$M$111, CW$5, FALSE)</f>
        <v>0</v>
      </c>
      <c r="CX64" s="117">
        <f>VLOOKUP($CO64,  $DI$7:$DT$108, CX$5, FALSE)</f>
        <v>0</v>
      </c>
      <c r="CY64" s="140">
        <f>VLOOKUP($CO64,  Obsv_Dist!$B$10:$M$111, CY$5, FALSE)</f>
        <v>0</v>
      </c>
      <c r="CZ64" s="117">
        <f>VLOOKUP($CO64,  $DI$7:$DT$108, CZ$5, FALSE)</f>
        <v>0</v>
      </c>
      <c r="DA64" s="140">
        <f>VLOOKUP($CO64,  Obsv_Dist!$B$10:$M$111, DA$5, FALSE)</f>
        <v>0</v>
      </c>
      <c r="DB64" s="117">
        <f>VLOOKUP($CO64,  $DI$7:$DT$108, DB$5, FALSE)</f>
        <v>0</v>
      </c>
      <c r="DC64" s="140">
        <f>VLOOKUP($CO64,  Obsv_Dist!$B$10:$M$111, DC$5, FALSE)</f>
        <v>0</v>
      </c>
      <c r="DD64" s="117">
        <f>VLOOKUP($CO64,  $DI$7:$DT$108, DD$5, FALSE)</f>
        <v>0</v>
      </c>
      <c r="DE64" s="140">
        <f>VLOOKUP($CO64,  Obsv_Dist!$B$10:$M$111, DE$5, FALSE)</f>
        <v>5.1499999999999998E-5</v>
      </c>
      <c r="DF64" s="117">
        <f>VLOOKUP($CO64,  $DI$7:$DT$108, DF$5, FALSE)</f>
        <v>2.3416117112699087E-6</v>
      </c>
      <c r="DG64" s="140">
        <f>VLOOKUP($CO64,  Obsv_Dist!$B$10:$M$111, DG$5, FALSE)</f>
        <v>1.7640000000000001E-4</v>
      </c>
      <c r="DI64" s="64">
        <f t="shared" si="9"/>
        <v>112</v>
      </c>
      <c r="DJ64" s="113">
        <f t="shared" si="18"/>
        <v>0</v>
      </c>
      <c r="DK64" s="113">
        <f t="shared" si="18"/>
        <v>0</v>
      </c>
      <c r="DL64" s="113">
        <f t="shared" si="18"/>
        <v>0</v>
      </c>
      <c r="DM64" s="113">
        <f t="shared" si="18"/>
        <v>0</v>
      </c>
      <c r="DN64" s="113">
        <f t="shared" si="18"/>
        <v>0</v>
      </c>
      <c r="DO64" s="113">
        <f>EC64/EC$4</f>
        <v>0</v>
      </c>
      <c r="DP64" s="113">
        <f>ED64/ED$4</f>
        <v>0</v>
      </c>
      <c r="DQ64" s="113">
        <f>EE64/EE$4</f>
        <v>0</v>
      </c>
      <c r="DR64" s="113">
        <f>EF64/EF$4</f>
        <v>2.3416117112699087E-6</v>
      </c>
      <c r="DS64" s="116">
        <f>EG64/EG$4</f>
        <v>0</v>
      </c>
      <c r="DT64" s="113">
        <f t="shared" si="17"/>
        <v>0</v>
      </c>
      <c r="DV64" s="62">
        <f>Obsv_Dist!B67</f>
        <v>112</v>
      </c>
      <c r="DW64" s="57">
        <f t="shared" si="11"/>
        <v>113</v>
      </c>
      <c r="DX64" s="50">
        <f>SUMIFS(EP:EP,$EO:$EO,"&gt;="&amp;$DV64,$EO:$EO,"&lt;"&amp;$DV65)</f>
        <v>0</v>
      </c>
      <c r="DY64" s="50">
        <f>SUMIFS(EQ:EQ,$EO:$EO,"&gt;="&amp;$DV64,$EO:$EO,"&lt;"&amp;$DV65)</f>
        <v>0</v>
      </c>
      <c r="DZ64" s="50">
        <f>SUMIFS(ER:ER,$EO:$EO,"&gt;="&amp;$DV64,$EO:$EO,"&lt;"&amp;$DV65)</f>
        <v>0</v>
      </c>
      <c r="EA64" s="50">
        <f>SUMIFS(ES:ES,$EO:$EO,"&gt;="&amp;$DV64,$EO:$EO,"&lt;"&amp;$DV65)</f>
        <v>0</v>
      </c>
      <c r="EB64" s="50">
        <f>SUMIFS(ET:ET,$EO:$EO,"&gt;="&amp;$DV64,$EO:$EO,"&lt;"&amp;$DV65)</f>
        <v>0</v>
      </c>
      <c r="EC64" s="50">
        <f>SUMIFS(EU:EU,$EO:$EO,"&gt;="&amp;$DV64,$EO:$EO,"&lt;"&amp;$DV65)</f>
        <v>0</v>
      </c>
      <c r="ED64" s="50">
        <f>SUMIFS(EV:EV,$EO:$EO,"&gt;="&amp;$DV64,$EO:$EO,"&lt;"&amp;$DV65)</f>
        <v>0</v>
      </c>
      <c r="EE64" s="50">
        <f>SUMIFS(EX:EX,$EO:$EO,"&gt;="&amp;$DV64,$EO:$EO,"&lt;"&amp;$DV65)</f>
        <v>0</v>
      </c>
      <c r="EF64" s="50">
        <f>SUMIFS(EY:EY,$EO:$EO,"&gt;="&amp;$DV64,$EO:$EO,"&lt;"&amp;$DV65)</f>
        <v>0.49</v>
      </c>
      <c r="EG64" s="109">
        <f>DY64+DZ64</f>
        <v>0</v>
      </c>
      <c r="EH64" s="2">
        <f>EC64+ED64</f>
        <v>0</v>
      </c>
      <c r="EJ64" s="64">
        <f t="shared" si="12"/>
        <v>56</v>
      </c>
      <c r="EK64" s="57">
        <f t="shared" si="13"/>
        <v>56.5</v>
      </c>
      <c r="EL64" s="2">
        <f t="shared" si="14"/>
        <v>1129.03</v>
      </c>
      <c r="EM64" s="2">
        <f t="shared" si="15"/>
        <v>1146.77</v>
      </c>
      <c r="EO64" s="33">
        <v>56</v>
      </c>
      <c r="EP64" s="33">
        <v>486.91</v>
      </c>
      <c r="EQ64" s="33">
        <v>94.86</v>
      </c>
      <c r="ER64" s="33">
        <v>1034.17</v>
      </c>
      <c r="ES64" s="33">
        <v>0</v>
      </c>
      <c r="ET64" s="33">
        <v>0</v>
      </c>
      <c r="EU64" s="33">
        <v>609.77</v>
      </c>
      <c r="EV64" s="33">
        <v>537</v>
      </c>
      <c r="EW64" s="33">
        <v>45.79</v>
      </c>
      <c r="EX64" s="33">
        <v>996.89</v>
      </c>
      <c r="EY64" s="33">
        <v>418.89</v>
      </c>
    </row>
    <row r="65" spans="93:155" x14ac:dyDescent="0.45">
      <c r="CO65" s="65">
        <f t="shared" si="8"/>
        <v>114</v>
      </c>
      <c r="CP65" s="117">
        <f>VLOOKUP($CO65,  $DI$7:$DT$108, CP$5, FALSE)</f>
        <v>0</v>
      </c>
      <c r="CQ65" s="140">
        <f>VLOOKUP($CO65,  Obsv_Dist!$B$10:$M$111, CQ$5, FALSE)</f>
        <v>0</v>
      </c>
      <c r="CR65" s="117">
        <f>VLOOKUP($CO65,  $DI$7:$DT$108, CR$5, FALSE)</f>
        <v>0</v>
      </c>
      <c r="CS65" s="140">
        <f>VLOOKUP($CO65,  Obsv_Dist!$B$10:$M$111, CS$5, FALSE)</f>
        <v>0</v>
      </c>
      <c r="CT65" s="117">
        <f>VLOOKUP($CO65,  $DI$7:$DT$108, CT$5, FALSE)</f>
        <v>0</v>
      </c>
      <c r="CU65" s="140">
        <f>VLOOKUP($CO65,  Obsv_Dist!$B$10:$M$111, CU$5, FALSE)</f>
        <v>0</v>
      </c>
      <c r="CV65" s="117">
        <f>VLOOKUP($CO65,  $DI$7:$DT$108, CV$5, FALSE)</f>
        <v>0</v>
      </c>
      <c r="CW65" s="140">
        <f>VLOOKUP($CO65,  Obsv_Dist!$B$10:$M$111, CW$5, FALSE)</f>
        <v>0</v>
      </c>
      <c r="CX65" s="117">
        <f>VLOOKUP($CO65,  $DI$7:$DT$108, CX$5, FALSE)</f>
        <v>0</v>
      </c>
      <c r="CY65" s="140">
        <f>VLOOKUP($CO65,  Obsv_Dist!$B$10:$M$111, CY$5, FALSE)</f>
        <v>0</v>
      </c>
      <c r="CZ65" s="117">
        <f>VLOOKUP($CO65,  $DI$7:$DT$108, CZ$5, FALSE)</f>
        <v>0</v>
      </c>
      <c r="DA65" s="140">
        <f>VLOOKUP($CO65,  Obsv_Dist!$B$10:$M$111, DA$5, FALSE)</f>
        <v>0</v>
      </c>
      <c r="DB65" s="117">
        <f>VLOOKUP($CO65,  $DI$7:$DT$108, DB$5, FALSE)</f>
        <v>0</v>
      </c>
      <c r="DC65" s="140">
        <f>VLOOKUP($CO65,  Obsv_Dist!$B$10:$M$111, DC$5, FALSE)</f>
        <v>0</v>
      </c>
      <c r="DD65" s="117">
        <f>VLOOKUP($CO65,  $DI$7:$DT$108, DD$5, FALSE)</f>
        <v>0</v>
      </c>
      <c r="DE65" s="140">
        <f>VLOOKUP($CO65,  Obsv_Dist!$B$10:$M$111, DE$5, FALSE)</f>
        <v>4.5099999999999998E-5</v>
      </c>
      <c r="DF65" s="117">
        <f>VLOOKUP($CO65,  $DI$7:$DT$108, DF$5, FALSE)</f>
        <v>9.0797188804343396E-7</v>
      </c>
      <c r="DG65" s="140">
        <f>VLOOKUP($CO65,  Obsv_Dist!$B$10:$M$111, DG$5, FALSE)</f>
        <v>1.4540000000000001E-4</v>
      </c>
      <c r="DI65" s="64">
        <f t="shared" si="9"/>
        <v>114</v>
      </c>
      <c r="DJ65" s="113">
        <f t="shared" si="18"/>
        <v>0</v>
      </c>
      <c r="DK65" s="113">
        <f t="shared" si="18"/>
        <v>0</v>
      </c>
      <c r="DL65" s="113">
        <f t="shared" si="18"/>
        <v>0</v>
      </c>
      <c r="DM65" s="113">
        <f t="shared" si="18"/>
        <v>0</v>
      </c>
      <c r="DN65" s="113">
        <f t="shared" si="18"/>
        <v>0</v>
      </c>
      <c r="DO65" s="113">
        <f>EC65/EC$4</f>
        <v>0</v>
      </c>
      <c r="DP65" s="113">
        <f>ED65/ED$4</f>
        <v>0</v>
      </c>
      <c r="DQ65" s="113">
        <f>EE65/EE$4</f>
        <v>0</v>
      </c>
      <c r="DR65" s="113">
        <f>EF65/EF$4</f>
        <v>9.0797188804343396E-7</v>
      </c>
      <c r="DS65" s="116">
        <f>EG65/EG$4</f>
        <v>0</v>
      </c>
      <c r="DT65" s="113">
        <f t="shared" si="17"/>
        <v>0</v>
      </c>
      <c r="DV65" s="62">
        <f>Obsv_Dist!B68</f>
        <v>114</v>
      </c>
      <c r="DW65" s="57">
        <f t="shared" si="11"/>
        <v>115</v>
      </c>
      <c r="DX65" s="50">
        <f>SUMIFS(EP:EP,$EO:$EO,"&gt;="&amp;$DV65,$EO:$EO,"&lt;"&amp;$DV66)</f>
        <v>0</v>
      </c>
      <c r="DY65" s="50">
        <f>SUMIFS(EQ:EQ,$EO:$EO,"&gt;="&amp;$DV65,$EO:$EO,"&lt;"&amp;$DV66)</f>
        <v>0</v>
      </c>
      <c r="DZ65" s="50">
        <f>SUMIFS(ER:ER,$EO:$EO,"&gt;="&amp;$DV65,$EO:$EO,"&lt;"&amp;$DV66)</f>
        <v>0</v>
      </c>
      <c r="EA65" s="50">
        <f>SUMIFS(ES:ES,$EO:$EO,"&gt;="&amp;$DV65,$EO:$EO,"&lt;"&amp;$DV66)</f>
        <v>0</v>
      </c>
      <c r="EB65" s="50">
        <f>SUMIFS(ET:ET,$EO:$EO,"&gt;="&amp;$DV65,$EO:$EO,"&lt;"&amp;$DV66)</f>
        <v>0</v>
      </c>
      <c r="EC65" s="50">
        <f>SUMIFS(EU:EU,$EO:$EO,"&gt;="&amp;$DV65,$EO:$EO,"&lt;"&amp;$DV66)</f>
        <v>0</v>
      </c>
      <c r="ED65" s="50">
        <f>SUMIFS(EV:EV,$EO:$EO,"&gt;="&amp;$DV65,$EO:$EO,"&lt;"&amp;$DV66)</f>
        <v>0</v>
      </c>
      <c r="EE65" s="50">
        <f>SUMIFS(EX:EX,$EO:$EO,"&gt;="&amp;$DV65,$EO:$EO,"&lt;"&amp;$DV66)</f>
        <v>0</v>
      </c>
      <c r="EF65" s="50">
        <f>SUMIFS(EY:EY,$EO:$EO,"&gt;="&amp;$DV65,$EO:$EO,"&lt;"&amp;$DV66)</f>
        <v>0.19</v>
      </c>
      <c r="EG65" s="109">
        <f>DY65+DZ65</f>
        <v>0</v>
      </c>
      <c r="EH65" s="2">
        <f>EC65+ED65</f>
        <v>0</v>
      </c>
      <c r="EJ65" s="64">
        <f t="shared" si="12"/>
        <v>57</v>
      </c>
      <c r="EK65" s="57">
        <f t="shared" si="13"/>
        <v>57.5</v>
      </c>
      <c r="EL65" s="2">
        <f t="shared" si="14"/>
        <v>1089.6300000000001</v>
      </c>
      <c r="EM65" s="2">
        <f t="shared" si="15"/>
        <v>1072.95</v>
      </c>
      <c r="EO65" s="33">
        <v>57</v>
      </c>
      <c r="EP65" s="33">
        <v>454.98</v>
      </c>
      <c r="EQ65" s="33">
        <v>96.77</v>
      </c>
      <c r="ER65" s="33">
        <v>992.86</v>
      </c>
      <c r="ES65" s="33">
        <v>0</v>
      </c>
      <c r="ET65" s="33">
        <v>0</v>
      </c>
      <c r="EU65" s="33">
        <v>584.22</v>
      </c>
      <c r="EV65" s="33">
        <v>488.73</v>
      </c>
      <c r="EW65" s="33">
        <v>38.67</v>
      </c>
      <c r="EX65" s="33">
        <v>925.57</v>
      </c>
      <c r="EY65" s="33">
        <v>410.03</v>
      </c>
    </row>
    <row r="66" spans="93:155" x14ac:dyDescent="0.45">
      <c r="CO66" s="65">
        <f t="shared" si="8"/>
        <v>116</v>
      </c>
      <c r="CP66" s="117">
        <f>VLOOKUP($CO66,  $DI$7:$DT$108, CP$5, FALSE)</f>
        <v>0</v>
      </c>
      <c r="CQ66" s="140">
        <f>VLOOKUP($CO66,  Obsv_Dist!$B$10:$M$111, CQ$5, FALSE)</f>
        <v>0</v>
      </c>
      <c r="CR66" s="117">
        <f>VLOOKUP($CO66,  $DI$7:$DT$108, CR$5, FALSE)</f>
        <v>0</v>
      </c>
      <c r="CS66" s="140">
        <f>VLOOKUP($CO66,  Obsv_Dist!$B$10:$M$111, CS$5, FALSE)</f>
        <v>0</v>
      </c>
      <c r="CT66" s="117">
        <f>VLOOKUP($CO66,  $DI$7:$DT$108, CT$5, FALSE)</f>
        <v>0</v>
      </c>
      <c r="CU66" s="140">
        <f>VLOOKUP($CO66,  Obsv_Dist!$B$10:$M$111, CU$5, FALSE)</f>
        <v>0</v>
      </c>
      <c r="CV66" s="117">
        <f>VLOOKUP($CO66,  $DI$7:$DT$108, CV$5, FALSE)</f>
        <v>0</v>
      </c>
      <c r="CW66" s="140">
        <f>VLOOKUP($CO66,  Obsv_Dist!$B$10:$M$111, CW$5, FALSE)</f>
        <v>0</v>
      </c>
      <c r="CX66" s="117">
        <f>VLOOKUP($CO66,  $DI$7:$DT$108, CX$5, FALSE)</f>
        <v>0</v>
      </c>
      <c r="CY66" s="140">
        <f>VLOOKUP($CO66,  Obsv_Dist!$B$10:$M$111, CY$5, FALSE)</f>
        <v>0</v>
      </c>
      <c r="CZ66" s="117">
        <f>VLOOKUP($CO66,  $DI$7:$DT$108, CZ$5, FALSE)</f>
        <v>0</v>
      </c>
      <c r="DA66" s="140">
        <f>VLOOKUP($CO66,  Obsv_Dist!$B$10:$M$111, DA$5, FALSE)</f>
        <v>0</v>
      </c>
      <c r="DB66" s="117">
        <f>VLOOKUP($CO66,  $DI$7:$DT$108, DB$5, FALSE)</f>
        <v>0</v>
      </c>
      <c r="DC66" s="140">
        <f>VLOOKUP($CO66,  Obsv_Dist!$B$10:$M$111, DC$5, FALSE)</f>
        <v>0</v>
      </c>
      <c r="DD66" s="117">
        <f>VLOOKUP($CO66,  $DI$7:$DT$108, DD$5, FALSE)</f>
        <v>0</v>
      </c>
      <c r="DE66" s="140">
        <f>VLOOKUP($CO66,  Obsv_Dist!$B$10:$M$111, DE$5, FALSE)</f>
        <v>3.8800000000000001E-5</v>
      </c>
      <c r="DF66" s="117">
        <f>VLOOKUP($CO66,  $DI$7:$DT$108, DF$5, FALSE)</f>
        <v>1.2424878467962782E-6</v>
      </c>
      <c r="DG66" s="140">
        <f>VLOOKUP($CO66,  Obsv_Dist!$B$10:$M$111, DG$5, FALSE)</f>
        <v>1.144E-4</v>
      </c>
      <c r="DI66" s="64">
        <f t="shared" si="9"/>
        <v>116</v>
      </c>
      <c r="DJ66" s="113">
        <f t="shared" si="18"/>
        <v>0</v>
      </c>
      <c r="DK66" s="113">
        <f t="shared" si="18"/>
        <v>0</v>
      </c>
      <c r="DL66" s="113">
        <f t="shared" si="18"/>
        <v>0</v>
      </c>
      <c r="DM66" s="113">
        <f t="shared" si="18"/>
        <v>0</v>
      </c>
      <c r="DN66" s="113">
        <f t="shared" si="18"/>
        <v>0</v>
      </c>
      <c r="DO66" s="113">
        <f>EC66/EC$4</f>
        <v>0</v>
      </c>
      <c r="DP66" s="113">
        <f>ED66/ED$4</f>
        <v>0</v>
      </c>
      <c r="DQ66" s="113">
        <f>EE66/EE$4</f>
        <v>0</v>
      </c>
      <c r="DR66" s="113">
        <f>EF66/EF$4</f>
        <v>1.2424878467962782E-6</v>
      </c>
      <c r="DS66" s="116">
        <f>EG66/EG$4</f>
        <v>0</v>
      </c>
      <c r="DT66" s="113">
        <f t="shared" si="17"/>
        <v>0</v>
      </c>
      <c r="DV66" s="62">
        <f>Obsv_Dist!B69</f>
        <v>116</v>
      </c>
      <c r="DW66" s="57">
        <f t="shared" si="11"/>
        <v>117</v>
      </c>
      <c r="DX66" s="50">
        <f>SUMIFS(EP:EP,$EO:$EO,"&gt;="&amp;$DV66,$EO:$EO,"&lt;"&amp;$DV67)</f>
        <v>0</v>
      </c>
      <c r="DY66" s="50">
        <f>SUMIFS(EQ:EQ,$EO:$EO,"&gt;="&amp;$DV66,$EO:$EO,"&lt;"&amp;$DV67)</f>
        <v>0</v>
      </c>
      <c r="DZ66" s="50">
        <f>SUMIFS(ER:ER,$EO:$EO,"&gt;="&amp;$DV66,$EO:$EO,"&lt;"&amp;$DV67)</f>
        <v>0</v>
      </c>
      <c r="EA66" s="50">
        <f>SUMIFS(ES:ES,$EO:$EO,"&gt;="&amp;$DV66,$EO:$EO,"&lt;"&amp;$DV67)</f>
        <v>0</v>
      </c>
      <c r="EB66" s="50">
        <f>SUMIFS(ET:ET,$EO:$EO,"&gt;="&amp;$DV66,$EO:$EO,"&lt;"&amp;$DV67)</f>
        <v>0</v>
      </c>
      <c r="EC66" s="50">
        <f>SUMIFS(EU:EU,$EO:$EO,"&gt;="&amp;$DV66,$EO:$EO,"&lt;"&amp;$DV67)</f>
        <v>0</v>
      </c>
      <c r="ED66" s="50">
        <f>SUMIFS(EV:EV,$EO:$EO,"&gt;="&amp;$DV66,$EO:$EO,"&lt;"&amp;$DV67)</f>
        <v>0</v>
      </c>
      <c r="EE66" s="50">
        <f>SUMIFS(EX:EX,$EO:$EO,"&gt;="&amp;$DV66,$EO:$EO,"&lt;"&amp;$DV67)</f>
        <v>0</v>
      </c>
      <c r="EF66" s="50">
        <f>SUMIFS(EY:EY,$EO:$EO,"&gt;="&amp;$DV66,$EO:$EO,"&lt;"&amp;$DV67)</f>
        <v>0.26</v>
      </c>
      <c r="EG66" s="109">
        <f>DY66+DZ66</f>
        <v>0</v>
      </c>
      <c r="EH66" s="2">
        <f>EC66+ED66</f>
        <v>0</v>
      </c>
      <c r="EJ66" s="64">
        <f t="shared" si="12"/>
        <v>58</v>
      </c>
      <c r="EK66" s="57">
        <f t="shared" si="13"/>
        <v>58.5</v>
      </c>
      <c r="EL66" s="2">
        <f t="shared" si="14"/>
        <v>1057.55</v>
      </c>
      <c r="EM66" s="2">
        <f t="shared" si="15"/>
        <v>1039.56</v>
      </c>
      <c r="EO66" s="33">
        <v>58</v>
      </c>
      <c r="EP66" s="33">
        <v>404.98</v>
      </c>
      <c r="EQ66" s="33">
        <v>96.16</v>
      </c>
      <c r="ER66" s="33">
        <v>961.39</v>
      </c>
      <c r="ES66" s="33">
        <v>0</v>
      </c>
      <c r="ET66" s="33">
        <v>0</v>
      </c>
      <c r="EU66" s="33">
        <v>578.14</v>
      </c>
      <c r="EV66" s="33">
        <v>461.42</v>
      </c>
      <c r="EW66" s="33">
        <v>30.43</v>
      </c>
      <c r="EX66" s="33">
        <v>857.3</v>
      </c>
      <c r="EY66" s="33">
        <v>372.08</v>
      </c>
    </row>
    <row r="67" spans="93:155" x14ac:dyDescent="0.45">
      <c r="CO67" s="65">
        <f t="shared" si="8"/>
        <v>118</v>
      </c>
      <c r="CP67" s="117">
        <f>VLOOKUP($CO67,  $DI$7:$DT$108, CP$5, FALSE)</f>
        <v>0</v>
      </c>
      <c r="CQ67" s="140">
        <f>VLOOKUP($CO67,  Obsv_Dist!$B$10:$M$111, CQ$5, FALSE)</f>
        <v>0</v>
      </c>
      <c r="CR67" s="117">
        <f>VLOOKUP($CO67,  $DI$7:$DT$108, CR$5, FALSE)</f>
        <v>0</v>
      </c>
      <c r="CS67" s="140">
        <f>VLOOKUP($CO67,  Obsv_Dist!$B$10:$M$111, CS$5, FALSE)</f>
        <v>0</v>
      </c>
      <c r="CT67" s="117">
        <f>VLOOKUP($CO67,  $DI$7:$DT$108, CT$5, FALSE)</f>
        <v>0</v>
      </c>
      <c r="CU67" s="140">
        <f>VLOOKUP($CO67,  Obsv_Dist!$B$10:$M$111, CU$5, FALSE)</f>
        <v>0</v>
      </c>
      <c r="CV67" s="117">
        <f>VLOOKUP($CO67,  $DI$7:$DT$108, CV$5, FALSE)</f>
        <v>0</v>
      </c>
      <c r="CW67" s="140">
        <f>VLOOKUP($CO67,  Obsv_Dist!$B$10:$M$111, CW$5, FALSE)</f>
        <v>0</v>
      </c>
      <c r="CX67" s="117">
        <f>VLOOKUP($CO67,  $DI$7:$DT$108, CX$5, FALSE)</f>
        <v>0</v>
      </c>
      <c r="CY67" s="140">
        <f>VLOOKUP($CO67,  Obsv_Dist!$B$10:$M$111, CY$5, FALSE)</f>
        <v>0</v>
      </c>
      <c r="CZ67" s="117">
        <f>VLOOKUP($CO67,  $DI$7:$DT$108, CZ$5, FALSE)</f>
        <v>0</v>
      </c>
      <c r="DA67" s="140">
        <f>VLOOKUP($CO67,  Obsv_Dist!$B$10:$M$111, DA$5, FALSE)</f>
        <v>0</v>
      </c>
      <c r="DB67" s="117">
        <f>VLOOKUP($CO67,  $DI$7:$DT$108, DB$5, FALSE)</f>
        <v>0</v>
      </c>
      <c r="DC67" s="140">
        <f>VLOOKUP($CO67,  Obsv_Dist!$B$10:$M$111, DC$5, FALSE)</f>
        <v>0</v>
      </c>
      <c r="DD67" s="117">
        <f>VLOOKUP($CO67,  $DI$7:$DT$108, DD$5, FALSE)</f>
        <v>0</v>
      </c>
      <c r="DE67" s="140">
        <f>VLOOKUP($CO67,  Obsv_Dist!$B$10:$M$111, DE$5, FALSE)</f>
        <v>3.2400000000000001E-5</v>
      </c>
      <c r="DF67" s="117">
        <f>VLOOKUP($CO67,  $DI$7:$DT$108, DF$5, FALSE)</f>
        <v>1.5292158114415731E-6</v>
      </c>
      <c r="DG67" s="140">
        <f>VLOOKUP($CO67,  Obsv_Dist!$B$10:$M$111, DG$5, FALSE)</f>
        <v>8.3300000000000005E-5</v>
      </c>
      <c r="DI67" s="64">
        <f t="shared" si="9"/>
        <v>118</v>
      </c>
      <c r="DJ67" s="113">
        <f t="shared" si="18"/>
        <v>0</v>
      </c>
      <c r="DK67" s="113">
        <f t="shared" si="18"/>
        <v>0</v>
      </c>
      <c r="DL67" s="113">
        <f t="shared" si="18"/>
        <v>0</v>
      </c>
      <c r="DM67" s="113">
        <f t="shared" si="18"/>
        <v>0</v>
      </c>
      <c r="DN67" s="113">
        <f t="shared" si="18"/>
        <v>0</v>
      </c>
      <c r="DO67" s="113">
        <f>EC67/EC$4</f>
        <v>0</v>
      </c>
      <c r="DP67" s="113">
        <f>ED67/ED$4</f>
        <v>0</v>
      </c>
      <c r="DQ67" s="113">
        <f>EE67/EE$4</f>
        <v>0</v>
      </c>
      <c r="DR67" s="113">
        <f>EF67/EF$4</f>
        <v>1.5292158114415731E-6</v>
      </c>
      <c r="DS67" s="116">
        <f>EG67/EG$4</f>
        <v>0</v>
      </c>
      <c r="DT67" s="113">
        <f t="shared" si="17"/>
        <v>0</v>
      </c>
      <c r="DV67" s="62">
        <f>Obsv_Dist!B70</f>
        <v>118</v>
      </c>
      <c r="DW67" s="57">
        <f t="shared" si="11"/>
        <v>119</v>
      </c>
      <c r="DX67" s="50">
        <f>SUMIFS(EP:EP,$EO:$EO,"&gt;="&amp;$DV67,$EO:$EO,"&lt;"&amp;$DV68)</f>
        <v>0</v>
      </c>
      <c r="DY67" s="50">
        <f>SUMIFS(EQ:EQ,$EO:$EO,"&gt;="&amp;$DV67,$EO:$EO,"&lt;"&amp;$DV68)</f>
        <v>0</v>
      </c>
      <c r="DZ67" s="50">
        <f>SUMIFS(ER:ER,$EO:$EO,"&gt;="&amp;$DV67,$EO:$EO,"&lt;"&amp;$DV68)</f>
        <v>0</v>
      </c>
      <c r="EA67" s="50">
        <f>SUMIFS(ES:ES,$EO:$EO,"&gt;="&amp;$DV67,$EO:$EO,"&lt;"&amp;$DV68)</f>
        <v>0</v>
      </c>
      <c r="EB67" s="50">
        <f>SUMIFS(ET:ET,$EO:$EO,"&gt;="&amp;$DV67,$EO:$EO,"&lt;"&amp;$DV68)</f>
        <v>0</v>
      </c>
      <c r="EC67" s="50">
        <f>SUMIFS(EU:EU,$EO:$EO,"&gt;="&amp;$DV67,$EO:$EO,"&lt;"&amp;$DV68)</f>
        <v>0</v>
      </c>
      <c r="ED67" s="50">
        <f>SUMIFS(EV:EV,$EO:$EO,"&gt;="&amp;$DV67,$EO:$EO,"&lt;"&amp;$DV68)</f>
        <v>0</v>
      </c>
      <c r="EE67" s="50">
        <f>SUMIFS(EX:EX,$EO:$EO,"&gt;="&amp;$DV67,$EO:$EO,"&lt;"&amp;$DV68)</f>
        <v>0</v>
      </c>
      <c r="EF67" s="50">
        <f>SUMIFS(EY:EY,$EO:$EO,"&gt;="&amp;$DV67,$EO:$EO,"&lt;"&amp;$DV68)</f>
        <v>0.32</v>
      </c>
      <c r="EG67" s="109">
        <f>DY67+DZ67</f>
        <v>0</v>
      </c>
      <c r="EH67" s="2">
        <f>EC67+ED67</f>
        <v>0</v>
      </c>
      <c r="EJ67" s="64">
        <f t="shared" si="12"/>
        <v>59</v>
      </c>
      <c r="EK67" s="57">
        <f t="shared" si="13"/>
        <v>59.5</v>
      </c>
      <c r="EL67" s="2">
        <f t="shared" si="14"/>
        <v>1022.03</v>
      </c>
      <c r="EM67" s="2">
        <f t="shared" si="15"/>
        <v>988.75</v>
      </c>
      <c r="EO67" s="33">
        <v>59</v>
      </c>
      <c r="EP67" s="33">
        <v>387.52</v>
      </c>
      <c r="EQ67" s="33">
        <v>96.87</v>
      </c>
      <c r="ER67" s="33">
        <v>925.16</v>
      </c>
      <c r="ES67" s="33">
        <v>0</v>
      </c>
      <c r="ET67" s="33">
        <v>0</v>
      </c>
      <c r="EU67" s="33">
        <v>564.61</v>
      </c>
      <c r="EV67" s="33">
        <v>424.14</v>
      </c>
      <c r="EW67" s="33">
        <v>28.81</v>
      </c>
      <c r="EX67" s="33">
        <v>826.21</v>
      </c>
      <c r="EY67" s="33">
        <v>351.71</v>
      </c>
    </row>
    <row r="68" spans="93:155" x14ac:dyDescent="0.45">
      <c r="CO68" s="65">
        <f t="shared" si="8"/>
        <v>120</v>
      </c>
      <c r="CP68" s="117">
        <f>VLOOKUP($CO68,  $DI$7:$DT$108, CP$5, FALSE)</f>
        <v>0</v>
      </c>
      <c r="CQ68" s="140">
        <f>VLOOKUP($CO68,  Obsv_Dist!$B$10:$M$111, CQ$5, FALSE)</f>
        <v>0</v>
      </c>
      <c r="CR68" s="117">
        <f>VLOOKUP($CO68,  $DI$7:$DT$108, CR$5, FALSE)</f>
        <v>0</v>
      </c>
      <c r="CS68" s="140">
        <f>VLOOKUP($CO68,  Obsv_Dist!$B$10:$M$111, CS$5, FALSE)</f>
        <v>0</v>
      </c>
      <c r="CT68" s="117">
        <f>VLOOKUP($CO68,  $DI$7:$DT$108, CT$5, FALSE)</f>
        <v>0</v>
      </c>
      <c r="CU68" s="140">
        <f>VLOOKUP($CO68,  Obsv_Dist!$B$10:$M$111, CU$5, FALSE)</f>
        <v>0</v>
      </c>
      <c r="CV68" s="117">
        <f>VLOOKUP($CO68,  $DI$7:$DT$108, CV$5, FALSE)</f>
        <v>0</v>
      </c>
      <c r="CW68" s="140">
        <f>VLOOKUP($CO68,  Obsv_Dist!$B$10:$M$111, CW$5, FALSE)</f>
        <v>0</v>
      </c>
      <c r="CX68" s="117">
        <f>VLOOKUP($CO68,  $DI$7:$DT$108, CX$5, FALSE)</f>
        <v>0</v>
      </c>
      <c r="CY68" s="140">
        <f>VLOOKUP($CO68,  Obsv_Dist!$B$10:$M$111, CY$5, FALSE)</f>
        <v>0</v>
      </c>
      <c r="CZ68" s="117">
        <f>VLOOKUP($CO68,  $DI$7:$DT$108, CZ$5, FALSE)</f>
        <v>0</v>
      </c>
      <c r="DA68" s="140">
        <f>VLOOKUP($CO68,  Obsv_Dist!$B$10:$M$111, DA$5, FALSE)</f>
        <v>0</v>
      </c>
      <c r="DB68" s="117">
        <f>VLOOKUP($CO68,  $DI$7:$DT$108, DB$5, FALSE)</f>
        <v>0</v>
      </c>
      <c r="DC68" s="140">
        <f>VLOOKUP($CO68,  Obsv_Dist!$B$10:$M$111, DC$5, FALSE)</f>
        <v>0</v>
      </c>
      <c r="DD68" s="117">
        <f>VLOOKUP($CO68,  $DI$7:$DT$108, DD$5, FALSE)</f>
        <v>0</v>
      </c>
      <c r="DE68" s="140">
        <f>VLOOKUP($CO68,  Obsv_Dist!$B$10:$M$111, DE$5, FALSE)</f>
        <v>2.6100000000000001E-5</v>
      </c>
      <c r="DF68" s="117">
        <f>VLOOKUP($CO68,  $DI$7:$DT$108, DF$5, FALSE)</f>
        <v>3.8230395286039327E-7</v>
      </c>
      <c r="DG68" s="140">
        <f>VLOOKUP($CO68,  Obsv_Dist!$B$10:$M$111, DG$5, FALSE)</f>
        <v>5.2299999999999997E-5</v>
      </c>
      <c r="DI68" s="64">
        <f t="shared" si="9"/>
        <v>120</v>
      </c>
      <c r="DJ68" s="113">
        <f t="shared" si="18"/>
        <v>0</v>
      </c>
      <c r="DK68" s="113">
        <f t="shared" si="18"/>
        <v>0</v>
      </c>
      <c r="DL68" s="113">
        <f t="shared" si="18"/>
        <v>0</v>
      </c>
      <c r="DM68" s="113">
        <f t="shared" si="18"/>
        <v>0</v>
      </c>
      <c r="DN68" s="113">
        <f t="shared" si="18"/>
        <v>0</v>
      </c>
      <c r="DO68" s="113">
        <f>EC68/EC$4</f>
        <v>0</v>
      </c>
      <c r="DP68" s="113">
        <f>ED68/ED$4</f>
        <v>0</v>
      </c>
      <c r="DQ68" s="113">
        <f>EE68/EE$4</f>
        <v>0</v>
      </c>
      <c r="DR68" s="113">
        <f>EF68/EF$4</f>
        <v>3.8230395286039327E-7</v>
      </c>
      <c r="DS68" s="116">
        <f>EG68/EG$4</f>
        <v>0</v>
      </c>
      <c r="DT68" s="113">
        <f t="shared" si="17"/>
        <v>0</v>
      </c>
      <c r="DV68" s="62">
        <f>Obsv_Dist!B71</f>
        <v>120</v>
      </c>
      <c r="DW68" s="57">
        <f t="shared" si="11"/>
        <v>121</v>
      </c>
      <c r="DX68" s="50">
        <f>SUMIFS(EP:EP,$EO:$EO,"&gt;="&amp;$DV68,$EO:$EO,"&lt;"&amp;$DV69)</f>
        <v>0</v>
      </c>
      <c r="DY68" s="50">
        <f>SUMIFS(EQ:EQ,$EO:$EO,"&gt;="&amp;$DV68,$EO:$EO,"&lt;"&amp;$DV69)</f>
        <v>0</v>
      </c>
      <c r="DZ68" s="50">
        <f>SUMIFS(ER:ER,$EO:$EO,"&gt;="&amp;$DV68,$EO:$EO,"&lt;"&amp;$DV69)</f>
        <v>0</v>
      </c>
      <c r="EA68" s="50">
        <f>SUMIFS(ES:ES,$EO:$EO,"&gt;="&amp;$DV68,$EO:$EO,"&lt;"&amp;$DV69)</f>
        <v>0</v>
      </c>
      <c r="EB68" s="50">
        <f>SUMIFS(ET:ET,$EO:$EO,"&gt;="&amp;$DV68,$EO:$EO,"&lt;"&amp;$DV69)</f>
        <v>0</v>
      </c>
      <c r="EC68" s="50">
        <f>SUMIFS(EU:EU,$EO:$EO,"&gt;="&amp;$DV68,$EO:$EO,"&lt;"&amp;$DV69)</f>
        <v>0</v>
      </c>
      <c r="ED68" s="50">
        <f>SUMIFS(EV:EV,$EO:$EO,"&gt;="&amp;$DV68,$EO:$EO,"&lt;"&amp;$DV69)</f>
        <v>0</v>
      </c>
      <c r="EE68" s="50">
        <f>SUMIFS(EX:EX,$EO:$EO,"&gt;="&amp;$DV68,$EO:$EO,"&lt;"&amp;$DV69)</f>
        <v>0</v>
      </c>
      <c r="EF68" s="50">
        <f>SUMIFS(EY:EY,$EO:$EO,"&gt;="&amp;$DV68,$EO:$EO,"&lt;"&amp;$DV69)</f>
        <v>0.08</v>
      </c>
      <c r="EG68" s="109">
        <f>DY68+DZ68</f>
        <v>0</v>
      </c>
      <c r="EH68" s="2">
        <f>EC68+ED68</f>
        <v>0</v>
      </c>
      <c r="EJ68" s="64">
        <f t="shared" si="12"/>
        <v>60</v>
      </c>
      <c r="EK68" s="57">
        <f t="shared" si="13"/>
        <v>60.5</v>
      </c>
      <c r="EL68" s="2">
        <f t="shared" si="14"/>
        <v>1043.5</v>
      </c>
      <c r="EM68" s="2">
        <f t="shared" si="15"/>
        <v>956.49</v>
      </c>
      <c r="EO68" s="33">
        <v>60</v>
      </c>
      <c r="EP68" s="33">
        <v>358.6</v>
      </c>
      <c r="EQ68" s="33">
        <v>94.38</v>
      </c>
      <c r="ER68" s="33">
        <v>949.12</v>
      </c>
      <c r="ES68" s="33">
        <v>0</v>
      </c>
      <c r="ET68" s="33">
        <v>0</v>
      </c>
      <c r="EU68" s="33">
        <v>568.35</v>
      </c>
      <c r="EV68" s="33">
        <v>388.14</v>
      </c>
      <c r="EW68" s="33">
        <v>25.35</v>
      </c>
      <c r="EX68" s="33">
        <v>789.18</v>
      </c>
      <c r="EY68" s="33">
        <v>331.85</v>
      </c>
    </row>
    <row r="69" spans="93:155" x14ac:dyDescent="0.45">
      <c r="CO69" s="65">
        <f t="shared" si="8"/>
        <v>122</v>
      </c>
      <c r="CP69" s="117">
        <f>VLOOKUP($CO69,  $DI$7:$DT$108, CP$5, FALSE)</f>
        <v>0</v>
      </c>
      <c r="CQ69" s="140">
        <f>VLOOKUP($CO69,  Obsv_Dist!$B$10:$M$111, CQ$5, FALSE)</f>
        <v>0</v>
      </c>
      <c r="CR69" s="117">
        <f>VLOOKUP($CO69,  $DI$7:$DT$108, CR$5, FALSE)</f>
        <v>0</v>
      </c>
      <c r="CS69" s="140">
        <f>VLOOKUP($CO69,  Obsv_Dist!$B$10:$M$111, CS$5, FALSE)</f>
        <v>0</v>
      </c>
      <c r="CT69" s="117">
        <f>VLOOKUP($CO69,  $DI$7:$DT$108, CT$5, FALSE)</f>
        <v>0</v>
      </c>
      <c r="CU69" s="140">
        <f>VLOOKUP($CO69,  Obsv_Dist!$B$10:$M$111, CU$5, FALSE)</f>
        <v>0</v>
      </c>
      <c r="CV69" s="117">
        <f>VLOOKUP($CO69,  $DI$7:$DT$108, CV$5, FALSE)</f>
        <v>0</v>
      </c>
      <c r="CW69" s="140">
        <f>VLOOKUP($CO69,  Obsv_Dist!$B$10:$M$111, CW$5, FALSE)</f>
        <v>0</v>
      </c>
      <c r="CX69" s="117">
        <f>VLOOKUP($CO69,  $DI$7:$DT$108, CX$5, FALSE)</f>
        <v>0</v>
      </c>
      <c r="CY69" s="140">
        <f>VLOOKUP($CO69,  Obsv_Dist!$B$10:$M$111, CY$5, FALSE)</f>
        <v>0</v>
      </c>
      <c r="CZ69" s="117">
        <f>VLOOKUP($CO69,  $DI$7:$DT$108, CZ$5, FALSE)</f>
        <v>0</v>
      </c>
      <c r="DA69" s="140">
        <f>VLOOKUP($CO69,  Obsv_Dist!$B$10:$M$111, DA$5, FALSE)</f>
        <v>0</v>
      </c>
      <c r="DB69" s="117">
        <f>VLOOKUP($CO69,  $DI$7:$DT$108, DB$5, FALSE)</f>
        <v>0</v>
      </c>
      <c r="DC69" s="140">
        <f>VLOOKUP($CO69,  Obsv_Dist!$B$10:$M$111, DC$5, FALSE)</f>
        <v>0</v>
      </c>
      <c r="DD69" s="117">
        <f>VLOOKUP($CO69,  $DI$7:$DT$108, DD$5, FALSE)</f>
        <v>0</v>
      </c>
      <c r="DE69" s="140">
        <f>VLOOKUP($CO69,  Obsv_Dist!$B$10:$M$111, DE$5, FALSE)</f>
        <v>1.9700000000000001E-5</v>
      </c>
      <c r="DF69" s="117">
        <f>VLOOKUP($CO69,  $DI$7:$DT$108, DF$5, FALSE)</f>
        <v>0</v>
      </c>
      <c r="DG69" s="140">
        <f>VLOOKUP($CO69,  Obsv_Dist!$B$10:$M$111, DG$5, FALSE)</f>
        <v>4.8300000000000002E-5</v>
      </c>
      <c r="DI69" s="64">
        <f t="shared" si="9"/>
        <v>122</v>
      </c>
      <c r="DJ69" s="113">
        <f t="shared" si="18"/>
        <v>0</v>
      </c>
      <c r="DK69" s="113">
        <f t="shared" si="18"/>
        <v>0</v>
      </c>
      <c r="DL69" s="113">
        <f t="shared" si="18"/>
        <v>0</v>
      </c>
      <c r="DM69" s="113">
        <f t="shared" si="18"/>
        <v>0</v>
      </c>
      <c r="DN69" s="113">
        <f t="shared" si="18"/>
        <v>0</v>
      </c>
      <c r="DO69" s="113">
        <f>EC69/EC$4</f>
        <v>0</v>
      </c>
      <c r="DP69" s="113">
        <f>ED69/ED$4</f>
        <v>0</v>
      </c>
      <c r="DQ69" s="113">
        <f>EE69/EE$4</f>
        <v>0</v>
      </c>
      <c r="DR69" s="113">
        <f>EF69/EF$4</f>
        <v>0</v>
      </c>
      <c r="DS69" s="116">
        <f>EG69/EG$4</f>
        <v>0</v>
      </c>
      <c r="DT69" s="113">
        <f t="shared" si="17"/>
        <v>0</v>
      </c>
      <c r="DV69" s="62">
        <f>Obsv_Dist!B72</f>
        <v>122</v>
      </c>
      <c r="DW69" s="57">
        <f t="shared" si="11"/>
        <v>123</v>
      </c>
      <c r="DX69" s="50">
        <f>SUMIFS(EP:EP,$EO:$EO,"&gt;="&amp;$DV69,$EO:$EO,"&lt;"&amp;$DV70)</f>
        <v>0</v>
      </c>
      <c r="DY69" s="50">
        <f>SUMIFS(EQ:EQ,$EO:$EO,"&gt;="&amp;$DV69,$EO:$EO,"&lt;"&amp;$DV70)</f>
        <v>0</v>
      </c>
      <c r="DZ69" s="50">
        <f>SUMIFS(ER:ER,$EO:$EO,"&gt;="&amp;$DV69,$EO:$EO,"&lt;"&amp;$DV70)</f>
        <v>0</v>
      </c>
      <c r="EA69" s="50">
        <f>SUMIFS(ES:ES,$EO:$EO,"&gt;="&amp;$DV69,$EO:$EO,"&lt;"&amp;$DV70)</f>
        <v>0</v>
      </c>
      <c r="EB69" s="50">
        <f>SUMIFS(ET:ET,$EO:$EO,"&gt;="&amp;$DV69,$EO:$EO,"&lt;"&amp;$DV70)</f>
        <v>0</v>
      </c>
      <c r="EC69" s="50">
        <f>SUMIFS(EU:EU,$EO:$EO,"&gt;="&amp;$DV69,$EO:$EO,"&lt;"&amp;$DV70)</f>
        <v>0</v>
      </c>
      <c r="ED69" s="50">
        <f>SUMIFS(EV:EV,$EO:$EO,"&gt;="&amp;$DV69,$EO:$EO,"&lt;"&amp;$DV70)</f>
        <v>0</v>
      </c>
      <c r="EE69" s="50">
        <f>SUMIFS(EX:EX,$EO:$EO,"&gt;="&amp;$DV69,$EO:$EO,"&lt;"&amp;$DV70)</f>
        <v>0</v>
      </c>
      <c r="EF69" s="50">
        <f>SUMIFS(EY:EY,$EO:$EO,"&gt;="&amp;$DV69,$EO:$EO,"&lt;"&amp;$DV70)</f>
        <v>0</v>
      </c>
      <c r="EG69" s="109">
        <f>DY69+DZ69</f>
        <v>0</v>
      </c>
      <c r="EH69" s="2">
        <f>EC69+ED69</f>
        <v>0</v>
      </c>
      <c r="EJ69" s="64">
        <f t="shared" si="12"/>
        <v>61</v>
      </c>
      <c r="EK69" s="57">
        <f t="shared" si="13"/>
        <v>61.5</v>
      </c>
      <c r="EL69" s="2">
        <f t="shared" si="14"/>
        <v>966.27</v>
      </c>
      <c r="EM69" s="2">
        <f t="shared" si="15"/>
        <v>853.45</v>
      </c>
      <c r="EO69" s="33">
        <v>61</v>
      </c>
      <c r="EP69" s="33">
        <v>291.52999999999997</v>
      </c>
      <c r="EQ69" s="33">
        <v>82.31</v>
      </c>
      <c r="ER69" s="33">
        <v>883.96</v>
      </c>
      <c r="ES69" s="33">
        <v>0</v>
      </c>
      <c r="ET69" s="33">
        <v>0</v>
      </c>
      <c r="EU69" s="33">
        <v>516.4</v>
      </c>
      <c r="EV69" s="33">
        <v>337.05</v>
      </c>
      <c r="EW69" s="33">
        <v>21.7</v>
      </c>
      <c r="EX69" s="33">
        <v>697.39</v>
      </c>
      <c r="EY69" s="33">
        <v>312.08999999999997</v>
      </c>
    </row>
    <row r="70" spans="93:155" x14ac:dyDescent="0.45">
      <c r="CO70" s="65">
        <f t="shared" si="8"/>
        <v>124</v>
      </c>
      <c r="CP70" s="117">
        <f>VLOOKUP($CO70,  $DI$7:$DT$108, CP$5, FALSE)</f>
        <v>0</v>
      </c>
      <c r="CQ70" s="140">
        <f>VLOOKUP($CO70,  Obsv_Dist!$B$10:$M$111, CQ$5, FALSE)</f>
        <v>0</v>
      </c>
      <c r="CR70" s="117">
        <f>VLOOKUP($CO70,  $DI$7:$DT$108, CR$5, FALSE)</f>
        <v>0</v>
      </c>
      <c r="CS70" s="140">
        <f>VLOOKUP($CO70,  Obsv_Dist!$B$10:$M$111, CS$5, FALSE)</f>
        <v>0</v>
      </c>
      <c r="CT70" s="117">
        <f>VLOOKUP($CO70,  $DI$7:$DT$108, CT$5, FALSE)</f>
        <v>0</v>
      </c>
      <c r="CU70" s="140">
        <f>VLOOKUP($CO70,  Obsv_Dist!$B$10:$M$111, CU$5, FALSE)</f>
        <v>0</v>
      </c>
      <c r="CV70" s="117">
        <f>VLOOKUP($CO70,  $DI$7:$DT$108, CV$5, FALSE)</f>
        <v>0</v>
      </c>
      <c r="CW70" s="140">
        <f>VLOOKUP($CO70,  Obsv_Dist!$B$10:$M$111, CW$5, FALSE)</f>
        <v>0</v>
      </c>
      <c r="CX70" s="117">
        <f>VLOOKUP($CO70,  $DI$7:$DT$108, CX$5, FALSE)</f>
        <v>0</v>
      </c>
      <c r="CY70" s="140">
        <f>VLOOKUP($CO70,  Obsv_Dist!$B$10:$M$111, CY$5, FALSE)</f>
        <v>0</v>
      </c>
      <c r="CZ70" s="117">
        <f>VLOOKUP($CO70,  $DI$7:$DT$108, CZ$5, FALSE)</f>
        <v>0</v>
      </c>
      <c r="DA70" s="140">
        <f>VLOOKUP($CO70,  Obsv_Dist!$B$10:$M$111, DA$5, FALSE)</f>
        <v>0</v>
      </c>
      <c r="DB70" s="117">
        <f>VLOOKUP($CO70,  $DI$7:$DT$108, DB$5, FALSE)</f>
        <v>0</v>
      </c>
      <c r="DC70" s="140">
        <f>VLOOKUP($CO70,  Obsv_Dist!$B$10:$M$111, DC$5, FALSE)</f>
        <v>0</v>
      </c>
      <c r="DD70" s="117">
        <f>VLOOKUP($CO70,  $DI$7:$DT$108, DD$5, FALSE)</f>
        <v>0</v>
      </c>
      <c r="DE70" s="140">
        <f>VLOOKUP($CO70,  Obsv_Dist!$B$10:$M$111, DE$5, FALSE)</f>
        <v>1.34E-5</v>
      </c>
      <c r="DF70" s="117">
        <f>VLOOKUP($CO70,  $DI$7:$DT$108, DF$5, FALSE)</f>
        <v>3.3451595875284411E-7</v>
      </c>
      <c r="DG70" s="140">
        <f>VLOOKUP($CO70,  Obsv_Dist!$B$10:$M$111, DG$5, FALSE)</f>
        <v>4.4199999999999997E-5</v>
      </c>
      <c r="DI70" s="64">
        <f t="shared" si="9"/>
        <v>124</v>
      </c>
      <c r="DJ70" s="113">
        <f t="shared" si="18"/>
        <v>0</v>
      </c>
      <c r="DK70" s="113">
        <f t="shared" si="18"/>
        <v>0</v>
      </c>
      <c r="DL70" s="113">
        <f t="shared" si="18"/>
        <v>0</v>
      </c>
      <c r="DM70" s="113">
        <f t="shared" si="18"/>
        <v>0</v>
      </c>
      <c r="DN70" s="113">
        <f t="shared" si="18"/>
        <v>0</v>
      </c>
      <c r="DO70" s="113">
        <f>EC70/EC$4</f>
        <v>0</v>
      </c>
      <c r="DP70" s="113">
        <f>ED70/ED$4</f>
        <v>0</v>
      </c>
      <c r="DQ70" s="113">
        <f>EE70/EE$4</f>
        <v>0</v>
      </c>
      <c r="DR70" s="113">
        <f>EF70/EF$4</f>
        <v>3.3451595875284411E-7</v>
      </c>
      <c r="DS70" s="116">
        <f>EG70/EG$4</f>
        <v>0</v>
      </c>
      <c r="DT70" s="113">
        <f t="shared" si="17"/>
        <v>0</v>
      </c>
      <c r="DV70" s="62">
        <f>Obsv_Dist!B73</f>
        <v>124</v>
      </c>
      <c r="DW70" s="57">
        <f t="shared" si="11"/>
        <v>125</v>
      </c>
      <c r="DX70" s="50">
        <f>SUMIFS(EP:EP,$EO:$EO,"&gt;="&amp;$DV70,$EO:$EO,"&lt;"&amp;$DV71)</f>
        <v>0</v>
      </c>
      <c r="DY70" s="50">
        <f>SUMIFS(EQ:EQ,$EO:$EO,"&gt;="&amp;$DV70,$EO:$EO,"&lt;"&amp;$DV71)</f>
        <v>0</v>
      </c>
      <c r="DZ70" s="50">
        <f>SUMIFS(ER:ER,$EO:$EO,"&gt;="&amp;$DV70,$EO:$EO,"&lt;"&amp;$DV71)</f>
        <v>0</v>
      </c>
      <c r="EA70" s="50">
        <f>SUMIFS(ES:ES,$EO:$EO,"&gt;="&amp;$DV70,$EO:$EO,"&lt;"&amp;$DV71)</f>
        <v>0</v>
      </c>
      <c r="EB70" s="50">
        <f>SUMIFS(ET:ET,$EO:$EO,"&gt;="&amp;$DV70,$EO:$EO,"&lt;"&amp;$DV71)</f>
        <v>0</v>
      </c>
      <c r="EC70" s="50">
        <f>SUMIFS(EU:EU,$EO:$EO,"&gt;="&amp;$DV70,$EO:$EO,"&lt;"&amp;$DV71)</f>
        <v>0</v>
      </c>
      <c r="ED70" s="50">
        <f>SUMIFS(EV:EV,$EO:$EO,"&gt;="&amp;$DV70,$EO:$EO,"&lt;"&amp;$DV71)</f>
        <v>0</v>
      </c>
      <c r="EE70" s="50">
        <f>SUMIFS(EX:EX,$EO:$EO,"&gt;="&amp;$DV70,$EO:$EO,"&lt;"&amp;$DV71)</f>
        <v>0</v>
      </c>
      <c r="EF70" s="50">
        <f>SUMIFS(EY:EY,$EO:$EO,"&gt;="&amp;$DV70,$EO:$EO,"&lt;"&amp;$DV71)</f>
        <v>7.0000000000000007E-2</v>
      </c>
      <c r="EG70" s="109">
        <f>DY70+DZ70</f>
        <v>0</v>
      </c>
      <c r="EH70" s="2">
        <f>EC70+ED70</f>
        <v>0</v>
      </c>
      <c r="EJ70" s="64">
        <f t="shared" si="12"/>
        <v>62</v>
      </c>
      <c r="EK70" s="57">
        <f t="shared" si="13"/>
        <v>62.5</v>
      </c>
      <c r="EL70" s="2">
        <f t="shared" si="14"/>
        <v>928.34999999999991</v>
      </c>
      <c r="EM70" s="2">
        <f t="shared" si="15"/>
        <v>774.44</v>
      </c>
      <c r="EO70" s="33">
        <v>62</v>
      </c>
      <c r="EP70" s="33">
        <v>252.54</v>
      </c>
      <c r="EQ70" s="33">
        <v>71.17</v>
      </c>
      <c r="ER70" s="33">
        <v>857.18</v>
      </c>
      <c r="ES70" s="33">
        <v>0</v>
      </c>
      <c r="ET70" s="33">
        <v>0</v>
      </c>
      <c r="EU70" s="33">
        <v>484.22</v>
      </c>
      <c r="EV70" s="33">
        <v>290.22000000000003</v>
      </c>
      <c r="EW70" s="33">
        <v>17.100000000000001</v>
      </c>
      <c r="EX70" s="33">
        <v>620.61</v>
      </c>
      <c r="EY70" s="33">
        <v>291.51</v>
      </c>
    </row>
    <row r="71" spans="93:155" x14ac:dyDescent="0.45">
      <c r="CO71" s="65">
        <f t="shared" si="8"/>
        <v>126</v>
      </c>
      <c r="CP71" s="117">
        <f>VLOOKUP($CO71,  $DI$7:$DT$108, CP$5, FALSE)</f>
        <v>0</v>
      </c>
      <c r="CQ71" s="140">
        <f>VLOOKUP($CO71,  Obsv_Dist!$B$10:$M$111, CQ$5, FALSE)</f>
        <v>0</v>
      </c>
      <c r="CR71" s="117">
        <f>VLOOKUP($CO71,  $DI$7:$DT$108, CR$5, FALSE)</f>
        <v>0</v>
      </c>
      <c r="CS71" s="140">
        <f>VLOOKUP($CO71,  Obsv_Dist!$B$10:$M$111, CS$5, FALSE)</f>
        <v>0</v>
      </c>
      <c r="CT71" s="117">
        <f>VLOOKUP($CO71,  $DI$7:$DT$108, CT$5, FALSE)</f>
        <v>0</v>
      </c>
      <c r="CU71" s="140">
        <f>VLOOKUP($CO71,  Obsv_Dist!$B$10:$M$111, CU$5, FALSE)</f>
        <v>0</v>
      </c>
      <c r="CV71" s="117">
        <f>VLOOKUP($CO71,  $DI$7:$DT$108, CV$5, FALSE)</f>
        <v>0</v>
      </c>
      <c r="CW71" s="140">
        <f>VLOOKUP($CO71,  Obsv_Dist!$B$10:$M$111, CW$5, FALSE)</f>
        <v>0</v>
      </c>
      <c r="CX71" s="117">
        <f>VLOOKUP($CO71,  $DI$7:$DT$108, CX$5, FALSE)</f>
        <v>0</v>
      </c>
      <c r="CY71" s="140">
        <f>VLOOKUP($CO71,  Obsv_Dist!$B$10:$M$111, CY$5, FALSE)</f>
        <v>0</v>
      </c>
      <c r="CZ71" s="117">
        <f>VLOOKUP($CO71,  $DI$7:$DT$108, CZ$5, FALSE)</f>
        <v>0</v>
      </c>
      <c r="DA71" s="140">
        <f>VLOOKUP($CO71,  Obsv_Dist!$B$10:$M$111, DA$5, FALSE)</f>
        <v>0</v>
      </c>
      <c r="DB71" s="117">
        <f>VLOOKUP($CO71,  $DI$7:$DT$108, DB$5, FALSE)</f>
        <v>0</v>
      </c>
      <c r="DC71" s="140">
        <f>VLOOKUP($CO71,  Obsv_Dist!$B$10:$M$111, DC$5, FALSE)</f>
        <v>0</v>
      </c>
      <c r="DD71" s="117">
        <f>VLOOKUP($CO71,  $DI$7:$DT$108, DD$5, FALSE)</f>
        <v>0</v>
      </c>
      <c r="DE71" s="140">
        <f>VLOOKUP($CO71,  Obsv_Dist!$B$10:$M$111, DE$5, FALSE)</f>
        <v>6.9999999999999999E-6</v>
      </c>
      <c r="DF71" s="117">
        <f>VLOOKUP($CO71,  $DI$7:$DT$108, DF$5, FALSE)</f>
        <v>9.5575988215098317E-8</v>
      </c>
      <c r="DG71" s="140">
        <f>VLOOKUP($CO71,  Obsv_Dist!$B$10:$M$111, DG$5, FALSE)</f>
        <v>4.0200000000000001E-5</v>
      </c>
      <c r="DI71" s="64">
        <f t="shared" si="9"/>
        <v>126</v>
      </c>
      <c r="DJ71" s="113">
        <f t="shared" si="18"/>
        <v>0</v>
      </c>
      <c r="DK71" s="113">
        <f t="shared" si="18"/>
        <v>0</v>
      </c>
      <c r="DL71" s="113">
        <f t="shared" si="18"/>
        <v>0</v>
      </c>
      <c r="DM71" s="113">
        <f t="shared" si="18"/>
        <v>0</v>
      </c>
      <c r="DN71" s="113">
        <f t="shared" si="18"/>
        <v>0</v>
      </c>
      <c r="DO71" s="113">
        <f>EC71/EC$4</f>
        <v>0</v>
      </c>
      <c r="DP71" s="113">
        <f>ED71/ED$4</f>
        <v>0</v>
      </c>
      <c r="DQ71" s="113">
        <f>EE71/EE$4</f>
        <v>0</v>
      </c>
      <c r="DR71" s="113">
        <f>EF71/EF$4</f>
        <v>9.5575988215098317E-8</v>
      </c>
      <c r="DS71" s="116">
        <f>EG71/EG$4</f>
        <v>0</v>
      </c>
      <c r="DT71" s="113">
        <f t="shared" si="17"/>
        <v>0</v>
      </c>
      <c r="DV71" s="62">
        <f>Obsv_Dist!B74</f>
        <v>126</v>
      </c>
      <c r="DW71" s="57">
        <f t="shared" si="11"/>
        <v>127</v>
      </c>
      <c r="DX71" s="50">
        <f>SUMIFS(EP:EP,$EO:$EO,"&gt;="&amp;$DV71,$EO:$EO,"&lt;"&amp;$DV72)</f>
        <v>0</v>
      </c>
      <c r="DY71" s="50">
        <f>SUMIFS(EQ:EQ,$EO:$EO,"&gt;="&amp;$DV71,$EO:$EO,"&lt;"&amp;$DV72)</f>
        <v>0</v>
      </c>
      <c r="DZ71" s="50">
        <f>SUMIFS(ER:ER,$EO:$EO,"&gt;="&amp;$DV71,$EO:$EO,"&lt;"&amp;$DV72)</f>
        <v>0</v>
      </c>
      <c r="EA71" s="50">
        <f>SUMIFS(ES:ES,$EO:$EO,"&gt;="&amp;$DV71,$EO:$EO,"&lt;"&amp;$DV72)</f>
        <v>0</v>
      </c>
      <c r="EB71" s="50">
        <f>SUMIFS(ET:ET,$EO:$EO,"&gt;="&amp;$DV71,$EO:$EO,"&lt;"&amp;$DV72)</f>
        <v>0</v>
      </c>
      <c r="EC71" s="50">
        <f>SUMIFS(EU:EU,$EO:$EO,"&gt;="&amp;$DV71,$EO:$EO,"&lt;"&amp;$DV72)</f>
        <v>0</v>
      </c>
      <c r="ED71" s="50">
        <f>SUMIFS(EV:EV,$EO:$EO,"&gt;="&amp;$DV71,$EO:$EO,"&lt;"&amp;$DV72)</f>
        <v>0</v>
      </c>
      <c r="EE71" s="50">
        <f>SUMIFS(EX:EX,$EO:$EO,"&gt;="&amp;$DV71,$EO:$EO,"&lt;"&amp;$DV72)</f>
        <v>0</v>
      </c>
      <c r="EF71" s="50">
        <f>SUMIFS(EY:EY,$EO:$EO,"&gt;="&amp;$DV71,$EO:$EO,"&lt;"&amp;$DV72)</f>
        <v>0.02</v>
      </c>
      <c r="EG71" s="109">
        <f>DY71+DZ71</f>
        <v>0</v>
      </c>
      <c r="EH71" s="2">
        <f>EC71+ED71</f>
        <v>0</v>
      </c>
      <c r="EJ71" s="64">
        <f t="shared" si="12"/>
        <v>63</v>
      </c>
      <c r="EK71" s="57">
        <f t="shared" si="13"/>
        <v>63.5</v>
      </c>
      <c r="EL71" s="2">
        <f t="shared" si="14"/>
        <v>828.56000000000006</v>
      </c>
      <c r="EM71" s="2">
        <f t="shared" si="15"/>
        <v>705.48</v>
      </c>
      <c r="EO71" s="33">
        <v>63</v>
      </c>
      <c r="EP71" s="33">
        <v>199</v>
      </c>
      <c r="EQ71" s="33">
        <v>64.98</v>
      </c>
      <c r="ER71" s="33">
        <v>763.58</v>
      </c>
      <c r="ES71" s="33">
        <v>0</v>
      </c>
      <c r="ET71" s="33">
        <v>0</v>
      </c>
      <c r="EU71" s="33">
        <v>454.06</v>
      </c>
      <c r="EV71" s="33">
        <v>251.42</v>
      </c>
      <c r="EW71" s="33">
        <v>15.06</v>
      </c>
      <c r="EX71" s="33">
        <v>552.65</v>
      </c>
      <c r="EY71" s="33">
        <v>264.52999999999997</v>
      </c>
    </row>
    <row r="72" spans="93:155" x14ac:dyDescent="0.45">
      <c r="CO72" s="65">
        <f t="shared" si="8"/>
        <v>128</v>
      </c>
      <c r="CP72" s="117">
        <f>VLOOKUP($CO72,  $DI$7:$DT$108, CP$5, FALSE)</f>
        <v>0</v>
      </c>
      <c r="CQ72" s="140">
        <f>VLOOKUP($CO72,  Obsv_Dist!$B$10:$M$111, CQ$5, FALSE)</f>
        <v>0</v>
      </c>
      <c r="CR72" s="117">
        <f>VLOOKUP($CO72,  $DI$7:$DT$108, CR$5, FALSE)</f>
        <v>0</v>
      </c>
      <c r="CS72" s="140">
        <f>VLOOKUP($CO72,  Obsv_Dist!$B$10:$M$111, CS$5, FALSE)</f>
        <v>0</v>
      </c>
      <c r="CT72" s="117">
        <f>VLOOKUP($CO72,  $DI$7:$DT$108, CT$5, FALSE)</f>
        <v>0</v>
      </c>
      <c r="CU72" s="140">
        <f>VLOOKUP($CO72,  Obsv_Dist!$B$10:$M$111, CU$5, FALSE)</f>
        <v>0</v>
      </c>
      <c r="CV72" s="117">
        <f>VLOOKUP($CO72,  $DI$7:$DT$108, CV$5, FALSE)</f>
        <v>0</v>
      </c>
      <c r="CW72" s="140">
        <f>VLOOKUP($CO72,  Obsv_Dist!$B$10:$M$111, CW$5, FALSE)</f>
        <v>0</v>
      </c>
      <c r="CX72" s="117">
        <f>VLOOKUP($CO72,  $DI$7:$DT$108, CX$5, FALSE)</f>
        <v>0</v>
      </c>
      <c r="CY72" s="140">
        <f>VLOOKUP($CO72,  Obsv_Dist!$B$10:$M$111, CY$5, FALSE)</f>
        <v>0</v>
      </c>
      <c r="CZ72" s="117">
        <f>VLOOKUP($CO72,  $DI$7:$DT$108, CZ$5, FALSE)</f>
        <v>0</v>
      </c>
      <c r="DA72" s="140">
        <f>VLOOKUP($CO72,  Obsv_Dist!$B$10:$M$111, DA$5, FALSE)</f>
        <v>0</v>
      </c>
      <c r="DB72" s="117">
        <f>VLOOKUP($CO72,  $DI$7:$DT$108, DB$5, FALSE)</f>
        <v>0</v>
      </c>
      <c r="DC72" s="140">
        <f>VLOOKUP($CO72,  Obsv_Dist!$B$10:$M$111, DC$5, FALSE)</f>
        <v>0</v>
      </c>
      <c r="DD72" s="117">
        <f>VLOOKUP($CO72,  $DI$7:$DT$108, DD$5, FALSE)</f>
        <v>0</v>
      </c>
      <c r="DE72" s="140">
        <f>VLOOKUP($CO72,  Obsv_Dist!$B$10:$M$111, DE$5, FALSE)</f>
        <v>0</v>
      </c>
      <c r="DF72" s="117">
        <f>VLOOKUP($CO72,  $DI$7:$DT$108, DF$5, FALSE)</f>
        <v>0</v>
      </c>
      <c r="DG72" s="140">
        <f>VLOOKUP($CO72,  Obsv_Dist!$B$10:$M$111, DG$5, FALSE)</f>
        <v>3.6199999999999999E-5</v>
      </c>
      <c r="DI72" s="64">
        <f t="shared" si="9"/>
        <v>128</v>
      </c>
      <c r="DJ72" s="113">
        <f t="shared" ref="DJ72:DN88" si="19">DX72/DX$4</f>
        <v>0</v>
      </c>
      <c r="DK72" s="113">
        <f t="shared" si="19"/>
        <v>0</v>
      </c>
      <c r="DL72" s="113">
        <f t="shared" si="19"/>
        <v>0</v>
      </c>
      <c r="DM72" s="113">
        <f t="shared" si="19"/>
        <v>0</v>
      </c>
      <c r="DN72" s="113">
        <f t="shared" si="19"/>
        <v>0</v>
      </c>
      <c r="DO72" s="113">
        <f>EC72/EC$4</f>
        <v>0</v>
      </c>
      <c r="DP72" s="113">
        <f>ED72/ED$4</f>
        <v>0</v>
      </c>
      <c r="DQ72" s="113">
        <f>EE72/EE$4</f>
        <v>0</v>
      </c>
      <c r="DR72" s="113">
        <f>EF72/EF$4</f>
        <v>0</v>
      </c>
      <c r="DS72" s="116">
        <f>EG72/EG$4</f>
        <v>0</v>
      </c>
      <c r="DT72" s="113">
        <f t="shared" si="17"/>
        <v>0</v>
      </c>
      <c r="DV72" s="62">
        <f>Obsv_Dist!B75</f>
        <v>128</v>
      </c>
      <c r="DW72" s="57">
        <f t="shared" si="11"/>
        <v>129</v>
      </c>
      <c r="DX72" s="50">
        <f>SUMIFS(EP:EP,$EO:$EO,"&gt;="&amp;$DV72,$EO:$EO,"&lt;"&amp;$DV73)</f>
        <v>0</v>
      </c>
      <c r="DY72" s="50">
        <f>SUMIFS(EQ:EQ,$EO:$EO,"&gt;="&amp;$DV72,$EO:$EO,"&lt;"&amp;$DV73)</f>
        <v>0</v>
      </c>
      <c r="DZ72" s="50">
        <f>SUMIFS(ER:ER,$EO:$EO,"&gt;="&amp;$DV72,$EO:$EO,"&lt;"&amp;$DV73)</f>
        <v>0</v>
      </c>
      <c r="EA72" s="50">
        <f>SUMIFS(ES:ES,$EO:$EO,"&gt;="&amp;$DV72,$EO:$EO,"&lt;"&amp;$DV73)</f>
        <v>0</v>
      </c>
      <c r="EB72" s="50">
        <f>SUMIFS(ET:ET,$EO:$EO,"&gt;="&amp;$DV72,$EO:$EO,"&lt;"&amp;$DV73)</f>
        <v>0</v>
      </c>
      <c r="EC72" s="50">
        <f>SUMIFS(EU:EU,$EO:$EO,"&gt;="&amp;$DV72,$EO:$EO,"&lt;"&amp;$DV73)</f>
        <v>0</v>
      </c>
      <c r="ED72" s="50">
        <f>SUMIFS(EV:EV,$EO:$EO,"&gt;="&amp;$DV72,$EO:$EO,"&lt;"&amp;$DV73)</f>
        <v>0</v>
      </c>
      <c r="EE72" s="50">
        <f>SUMIFS(EX:EX,$EO:$EO,"&gt;="&amp;$DV72,$EO:$EO,"&lt;"&amp;$DV73)</f>
        <v>0</v>
      </c>
      <c r="EF72" s="50">
        <f>SUMIFS(EY:EY,$EO:$EO,"&gt;="&amp;$DV72,$EO:$EO,"&lt;"&amp;$DV73)</f>
        <v>0</v>
      </c>
      <c r="EG72" s="109">
        <f>DY72+DZ72</f>
        <v>0</v>
      </c>
      <c r="EH72" s="2">
        <f>EC72+ED72</f>
        <v>0</v>
      </c>
      <c r="EJ72" s="64">
        <f t="shared" si="12"/>
        <v>64</v>
      </c>
      <c r="EK72" s="57">
        <f t="shared" si="13"/>
        <v>64.5</v>
      </c>
      <c r="EL72" s="2">
        <f t="shared" si="14"/>
        <v>763.32999999999993</v>
      </c>
      <c r="EM72" s="2">
        <f t="shared" si="15"/>
        <v>656.63</v>
      </c>
      <c r="EO72" s="33">
        <v>64</v>
      </c>
      <c r="EP72" s="33">
        <v>178.02</v>
      </c>
      <c r="EQ72" s="33">
        <v>61.29</v>
      </c>
      <c r="ER72" s="33">
        <v>702.04</v>
      </c>
      <c r="ES72" s="33">
        <v>0</v>
      </c>
      <c r="ET72" s="33">
        <v>0</v>
      </c>
      <c r="EU72" s="33">
        <v>437.22</v>
      </c>
      <c r="EV72" s="33">
        <v>219.41</v>
      </c>
      <c r="EW72" s="33">
        <v>13.02</v>
      </c>
      <c r="EX72" s="33">
        <v>500.25</v>
      </c>
      <c r="EY72" s="33">
        <v>244.76</v>
      </c>
    </row>
    <row r="73" spans="93:155" x14ac:dyDescent="0.45">
      <c r="CO73" s="65">
        <f t="shared" ref="CO73:CO104" si="20">$DV73</f>
        <v>130</v>
      </c>
      <c r="CP73" s="117">
        <f>VLOOKUP($CO73,  $DI$7:$DT$108, CP$5, FALSE)</f>
        <v>0</v>
      </c>
      <c r="CQ73" s="140">
        <f>VLOOKUP($CO73,  Obsv_Dist!$B$10:$M$111, CQ$5, FALSE)</f>
        <v>0</v>
      </c>
      <c r="CR73" s="117">
        <f>VLOOKUP($CO73,  $DI$7:$DT$108, CR$5, FALSE)</f>
        <v>0</v>
      </c>
      <c r="CS73" s="140">
        <f>VLOOKUP($CO73,  Obsv_Dist!$B$10:$M$111, CS$5, FALSE)</f>
        <v>0</v>
      </c>
      <c r="CT73" s="117">
        <f>VLOOKUP($CO73,  $DI$7:$DT$108, CT$5, FALSE)</f>
        <v>0</v>
      </c>
      <c r="CU73" s="140">
        <f>VLOOKUP($CO73,  Obsv_Dist!$B$10:$M$111, CU$5, FALSE)</f>
        <v>0</v>
      </c>
      <c r="CV73" s="117">
        <f>VLOOKUP($CO73,  $DI$7:$DT$108, CV$5, FALSE)</f>
        <v>0</v>
      </c>
      <c r="CW73" s="140">
        <f>VLOOKUP($CO73,  Obsv_Dist!$B$10:$M$111, CW$5, FALSE)</f>
        <v>0</v>
      </c>
      <c r="CX73" s="117">
        <f>VLOOKUP($CO73,  $DI$7:$DT$108, CX$5, FALSE)</f>
        <v>0</v>
      </c>
      <c r="CY73" s="140">
        <f>VLOOKUP($CO73,  Obsv_Dist!$B$10:$M$111, CY$5, FALSE)</f>
        <v>0</v>
      </c>
      <c r="CZ73" s="117">
        <f>VLOOKUP($CO73,  $DI$7:$DT$108, CZ$5, FALSE)</f>
        <v>0</v>
      </c>
      <c r="DA73" s="140">
        <f>VLOOKUP($CO73,  Obsv_Dist!$B$10:$M$111, DA$5, FALSE)</f>
        <v>0</v>
      </c>
      <c r="DB73" s="117">
        <f>VLOOKUP($CO73,  $DI$7:$DT$108, DB$5, FALSE)</f>
        <v>0</v>
      </c>
      <c r="DC73" s="140">
        <f>VLOOKUP($CO73,  Obsv_Dist!$B$10:$M$111, DC$5, FALSE)</f>
        <v>0</v>
      </c>
      <c r="DD73" s="117">
        <f>VLOOKUP($CO73,  $DI$7:$DT$108, DD$5, FALSE)</f>
        <v>0</v>
      </c>
      <c r="DE73" s="140">
        <f>VLOOKUP($CO73,  Obsv_Dist!$B$10:$M$111, DE$5, FALSE)</f>
        <v>0</v>
      </c>
      <c r="DF73" s="117">
        <f>VLOOKUP($CO73,  $DI$7:$DT$108, DF$5, FALSE)</f>
        <v>0</v>
      </c>
      <c r="DG73" s="140">
        <f>VLOOKUP($CO73,  Obsv_Dist!$B$10:$M$111, DG$5, FALSE)</f>
        <v>3.2199999999999997E-5</v>
      </c>
      <c r="DI73" s="64">
        <f t="shared" ref="DI73:DI107" si="21">$DV73</f>
        <v>130</v>
      </c>
      <c r="DJ73" s="113">
        <f t="shared" si="19"/>
        <v>0</v>
      </c>
      <c r="DK73" s="113">
        <f t="shared" si="19"/>
        <v>0</v>
      </c>
      <c r="DL73" s="113">
        <f t="shared" si="19"/>
        <v>0</v>
      </c>
      <c r="DM73" s="113">
        <f t="shared" si="19"/>
        <v>0</v>
      </c>
      <c r="DN73" s="113">
        <f t="shared" si="19"/>
        <v>0</v>
      </c>
      <c r="DO73" s="113">
        <f>EC73/EC$4</f>
        <v>0</v>
      </c>
      <c r="DP73" s="113">
        <f>ED73/ED$4</f>
        <v>0</v>
      </c>
      <c r="DQ73" s="113">
        <f>EE73/EE$4</f>
        <v>0</v>
      </c>
      <c r="DR73" s="113">
        <f>EF73/EF$4</f>
        <v>0</v>
      </c>
      <c r="DS73" s="116">
        <f>EG73/EG$4</f>
        <v>0</v>
      </c>
      <c r="DT73" s="113">
        <f t="shared" si="17"/>
        <v>0</v>
      </c>
      <c r="DV73" s="62">
        <f>Obsv_Dist!B76</f>
        <v>130</v>
      </c>
      <c r="DW73" s="57">
        <f t="shared" ref="DW73:DW108" si="22">AVERAGE(DV73:DV74)</f>
        <v>131</v>
      </c>
      <c r="DX73" s="50">
        <f>SUMIFS(EP:EP,$EO:$EO,"&gt;="&amp;$DV73,$EO:$EO,"&lt;"&amp;$DV74)</f>
        <v>0</v>
      </c>
      <c r="DY73" s="50">
        <f>SUMIFS(EQ:EQ,$EO:$EO,"&gt;="&amp;$DV73,$EO:$EO,"&lt;"&amp;$DV74)</f>
        <v>0</v>
      </c>
      <c r="DZ73" s="50">
        <f>SUMIFS(ER:ER,$EO:$EO,"&gt;="&amp;$DV73,$EO:$EO,"&lt;"&amp;$DV74)</f>
        <v>0</v>
      </c>
      <c r="EA73" s="50">
        <f>SUMIFS(ES:ES,$EO:$EO,"&gt;="&amp;$DV73,$EO:$EO,"&lt;"&amp;$DV74)</f>
        <v>0</v>
      </c>
      <c r="EB73" s="50">
        <f>SUMIFS(ET:ET,$EO:$EO,"&gt;="&amp;$DV73,$EO:$EO,"&lt;"&amp;$DV74)</f>
        <v>0</v>
      </c>
      <c r="EC73" s="50">
        <f>SUMIFS(EU:EU,$EO:$EO,"&gt;="&amp;$DV73,$EO:$EO,"&lt;"&amp;$DV74)</f>
        <v>0</v>
      </c>
      <c r="ED73" s="50">
        <f>SUMIFS(EV:EV,$EO:$EO,"&gt;="&amp;$DV73,$EO:$EO,"&lt;"&amp;$DV74)</f>
        <v>0</v>
      </c>
      <c r="EE73" s="50">
        <f>SUMIFS(EX:EX,$EO:$EO,"&gt;="&amp;$DV73,$EO:$EO,"&lt;"&amp;$DV74)</f>
        <v>0</v>
      </c>
      <c r="EF73" s="50">
        <f>SUMIFS(EY:EY,$EO:$EO,"&gt;="&amp;$DV73,$EO:$EO,"&lt;"&amp;$DV74)</f>
        <v>0</v>
      </c>
      <c r="EG73" s="109">
        <f>DY73+DZ73</f>
        <v>0</v>
      </c>
      <c r="EH73" s="2">
        <f>EC73+ED73</f>
        <v>0</v>
      </c>
      <c r="EJ73" s="64">
        <f t="shared" ref="EJ73:EJ136" si="23">$EO73</f>
        <v>65</v>
      </c>
      <c r="EK73" s="57">
        <f t="shared" ref="EK73:EK136" si="24">AVERAGE(EJ73:EJ74)</f>
        <v>65.5</v>
      </c>
      <c r="EL73" s="2">
        <f t="shared" ref="EL73:EL136" si="25">EQ73 + ER73</f>
        <v>661.64</v>
      </c>
      <c r="EM73" s="2">
        <f t="shared" ref="EM73:EM136" si="26">EU73 + EV73</f>
        <v>603.13</v>
      </c>
      <c r="EO73" s="33">
        <v>65</v>
      </c>
      <c r="EP73" s="33">
        <v>161.97</v>
      </c>
      <c r="EQ73" s="33">
        <v>48.84</v>
      </c>
      <c r="ER73" s="33">
        <v>612.79999999999995</v>
      </c>
      <c r="ES73" s="33">
        <v>0</v>
      </c>
      <c r="ET73" s="33">
        <v>0</v>
      </c>
      <c r="EU73" s="33">
        <v>412.75</v>
      </c>
      <c r="EV73" s="33">
        <v>190.38</v>
      </c>
      <c r="EW73" s="33">
        <v>9.8000000000000007</v>
      </c>
      <c r="EX73" s="33">
        <v>455.02</v>
      </c>
      <c r="EY73" s="33">
        <v>220.78</v>
      </c>
    </row>
    <row r="74" spans="93:155" x14ac:dyDescent="0.45">
      <c r="CO74" s="65">
        <f t="shared" si="20"/>
        <v>132</v>
      </c>
      <c r="CP74" s="117">
        <f>VLOOKUP($CO74,  $DI$7:$DT$108, CP$5, FALSE)</f>
        <v>0</v>
      </c>
      <c r="CQ74" s="140">
        <f>VLOOKUP($CO74,  Obsv_Dist!$B$10:$M$111, CQ$5, FALSE)</f>
        <v>0</v>
      </c>
      <c r="CR74" s="117">
        <f>VLOOKUP($CO74,  $DI$7:$DT$108, CR$5, FALSE)</f>
        <v>0</v>
      </c>
      <c r="CS74" s="140">
        <f>VLOOKUP($CO74,  Obsv_Dist!$B$10:$M$111, CS$5, FALSE)</f>
        <v>0</v>
      </c>
      <c r="CT74" s="117">
        <f>VLOOKUP($CO74,  $DI$7:$DT$108, CT$5, FALSE)</f>
        <v>0</v>
      </c>
      <c r="CU74" s="140">
        <f>VLOOKUP($CO74,  Obsv_Dist!$B$10:$M$111, CU$5, FALSE)</f>
        <v>0</v>
      </c>
      <c r="CV74" s="117">
        <f>VLOOKUP($CO74,  $DI$7:$DT$108, CV$5, FALSE)</f>
        <v>0</v>
      </c>
      <c r="CW74" s="140">
        <f>VLOOKUP($CO74,  Obsv_Dist!$B$10:$M$111, CW$5, FALSE)</f>
        <v>0</v>
      </c>
      <c r="CX74" s="117">
        <f>VLOOKUP($CO74,  $DI$7:$DT$108, CX$5, FALSE)</f>
        <v>0</v>
      </c>
      <c r="CY74" s="140">
        <f>VLOOKUP($CO74,  Obsv_Dist!$B$10:$M$111, CY$5, FALSE)</f>
        <v>0</v>
      </c>
      <c r="CZ74" s="117">
        <f>VLOOKUP($CO74,  $DI$7:$DT$108, CZ$5, FALSE)</f>
        <v>0</v>
      </c>
      <c r="DA74" s="140">
        <f>VLOOKUP($CO74,  Obsv_Dist!$B$10:$M$111, DA$5, FALSE)</f>
        <v>0</v>
      </c>
      <c r="DB74" s="117">
        <f>VLOOKUP($CO74,  $DI$7:$DT$108, DB$5, FALSE)</f>
        <v>0</v>
      </c>
      <c r="DC74" s="140">
        <f>VLOOKUP($CO74,  Obsv_Dist!$B$10:$M$111, DC$5, FALSE)</f>
        <v>0</v>
      </c>
      <c r="DD74" s="117">
        <f>VLOOKUP($CO74,  $DI$7:$DT$108, DD$5, FALSE)</f>
        <v>0</v>
      </c>
      <c r="DE74" s="140">
        <f>VLOOKUP($CO74,  Obsv_Dist!$B$10:$M$111, DE$5, FALSE)</f>
        <v>0</v>
      </c>
      <c r="DF74" s="117">
        <f>VLOOKUP($CO74,  $DI$7:$DT$108, DF$5, FALSE)</f>
        <v>0</v>
      </c>
      <c r="DG74" s="140">
        <f>VLOOKUP($CO74,  Obsv_Dist!$B$10:$M$111, DG$5, FALSE)</f>
        <v>2.8200000000000001E-5</v>
      </c>
      <c r="DI74" s="64">
        <f t="shared" si="21"/>
        <v>132</v>
      </c>
      <c r="DJ74" s="113">
        <f t="shared" si="19"/>
        <v>0</v>
      </c>
      <c r="DK74" s="113">
        <f t="shared" si="19"/>
        <v>0</v>
      </c>
      <c r="DL74" s="113">
        <f t="shared" si="19"/>
        <v>0</v>
      </c>
      <c r="DM74" s="113">
        <f t="shared" si="19"/>
        <v>0</v>
      </c>
      <c r="DN74" s="113">
        <f t="shared" si="19"/>
        <v>0</v>
      </c>
      <c r="DO74" s="113">
        <f>EC74/EC$4</f>
        <v>0</v>
      </c>
      <c r="DP74" s="113">
        <f>ED74/ED$4</f>
        <v>0</v>
      </c>
      <c r="DQ74" s="113">
        <f>EE74/EE$4</f>
        <v>0</v>
      </c>
      <c r="DR74" s="113">
        <f>EF74/EF$4</f>
        <v>0</v>
      </c>
      <c r="DS74" s="116">
        <f>EG74/EG$4</f>
        <v>0</v>
      </c>
      <c r="DT74" s="113">
        <f t="shared" si="17"/>
        <v>0</v>
      </c>
      <c r="DV74" s="62">
        <f>Obsv_Dist!B77</f>
        <v>132</v>
      </c>
      <c r="DW74" s="57">
        <f t="shared" si="22"/>
        <v>133</v>
      </c>
      <c r="DX74" s="50">
        <f>SUMIFS(EP:EP,$EO:$EO,"&gt;="&amp;$DV74,$EO:$EO,"&lt;"&amp;$DV75)</f>
        <v>0</v>
      </c>
      <c r="DY74" s="50">
        <f>SUMIFS(EQ:EQ,$EO:$EO,"&gt;="&amp;$DV74,$EO:$EO,"&lt;"&amp;$DV75)</f>
        <v>0</v>
      </c>
      <c r="DZ74" s="50">
        <f>SUMIFS(ER:ER,$EO:$EO,"&gt;="&amp;$DV74,$EO:$EO,"&lt;"&amp;$DV75)</f>
        <v>0</v>
      </c>
      <c r="EA74" s="50">
        <f>SUMIFS(ES:ES,$EO:$EO,"&gt;="&amp;$DV74,$EO:$EO,"&lt;"&amp;$DV75)</f>
        <v>0</v>
      </c>
      <c r="EB74" s="50">
        <f>SUMIFS(ET:ET,$EO:$EO,"&gt;="&amp;$DV74,$EO:$EO,"&lt;"&amp;$DV75)</f>
        <v>0</v>
      </c>
      <c r="EC74" s="50">
        <f>SUMIFS(EU:EU,$EO:$EO,"&gt;="&amp;$DV74,$EO:$EO,"&lt;"&amp;$DV75)</f>
        <v>0</v>
      </c>
      <c r="ED74" s="50">
        <f>SUMIFS(EV:EV,$EO:$EO,"&gt;="&amp;$DV74,$EO:$EO,"&lt;"&amp;$DV75)</f>
        <v>0</v>
      </c>
      <c r="EE74" s="50">
        <f>SUMIFS(EX:EX,$EO:$EO,"&gt;="&amp;$DV74,$EO:$EO,"&lt;"&amp;$DV75)</f>
        <v>0</v>
      </c>
      <c r="EF74" s="50">
        <f>SUMIFS(EY:EY,$EO:$EO,"&gt;="&amp;$DV74,$EO:$EO,"&lt;"&amp;$DV75)</f>
        <v>0</v>
      </c>
      <c r="EG74" s="109">
        <f>DY74+DZ74</f>
        <v>0</v>
      </c>
      <c r="EH74" s="2">
        <f>EC74+ED74</f>
        <v>0</v>
      </c>
      <c r="EJ74" s="64">
        <f t="shared" si="23"/>
        <v>66</v>
      </c>
      <c r="EK74" s="57">
        <f t="shared" si="24"/>
        <v>66.5</v>
      </c>
      <c r="EL74" s="2">
        <f t="shared" si="25"/>
        <v>662.16</v>
      </c>
      <c r="EM74" s="2">
        <f t="shared" si="26"/>
        <v>556.65</v>
      </c>
      <c r="EO74" s="33">
        <v>66</v>
      </c>
      <c r="EP74" s="33">
        <v>127.11</v>
      </c>
      <c r="EQ74" s="33">
        <v>40.299999999999997</v>
      </c>
      <c r="ER74" s="33">
        <v>621.86</v>
      </c>
      <c r="ES74" s="33">
        <v>0</v>
      </c>
      <c r="ET74" s="33">
        <v>0</v>
      </c>
      <c r="EU74" s="33">
        <v>396.33</v>
      </c>
      <c r="EV74" s="33">
        <v>160.32</v>
      </c>
      <c r="EW74" s="33">
        <v>7.04</v>
      </c>
      <c r="EX74" s="33">
        <v>413.78</v>
      </c>
      <c r="EY74" s="33">
        <v>185.49</v>
      </c>
    </row>
    <row r="75" spans="93:155" x14ac:dyDescent="0.45">
      <c r="CO75" s="65">
        <f t="shared" si="20"/>
        <v>134</v>
      </c>
      <c r="CP75" s="117">
        <f>VLOOKUP($CO75,  $DI$7:$DT$108, CP$5, FALSE)</f>
        <v>0</v>
      </c>
      <c r="CQ75" s="140">
        <f>VLOOKUP($CO75,  Obsv_Dist!$B$10:$M$111, CQ$5, FALSE)</f>
        <v>0</v>
      </c>
      <c r="CR75" s="117">
        <f>VLOOKUP($CO75,  $DI$7:$DT$108, CR$5, FALSE)</f>
        <v>0</v>
      </c>
      <c r="CS75" s="140">
        <f>VLOOKUP($CO75,  Obsv_Dist!$B$10:$M$111, CS$5, FALSE)</f>
        <v>0</v>
      </c>
      <c r="CT75" s="117">
        <f>VLOOKUP($CO75,  $DI$7:$DT$108, CT$5, FALSE)</f>
        <v>0</v>
      </c>
      <c r="CU75" s="140">
        <f>VLOOKUP($CO75,  Obsv_Dist!$B$10:$M$111, CU$5, FALSE)</f>
        <v>0</v>
      </c>
      <c r="CV75" s="117">
        <f>VLOOKUP($CO75,  $DI$7:$DT$108, CV$5, FALSE)</f>
        <v>0</v>
      </c>
      <c r="CW75" s="140">
        <f>VLOOKUP($CO75,  Obsv_Dist!$B$10:$M$111, CW$5, FALSE)</f>
        <v>0</v>
      </c>
      <c r="CX75" s="117">
        <f>VLOOKUP($CO75,  $DI$7:$DT$108, CX$5, FALSE)</f>
        <v>0</v>
      </c>
      <c r="CY75" s="140">
        <f>VLOOKUP($CO75,  Obsv_Dist!$B$10:$M$111, CY$5, FALSE)</f>
        <v>0</v>
      </c>
      <c r="CZ75" s="117">
        <f>VLOOKUP($CO75,  $DI$7:$DT$108, CZ$5, FALSE)</f>
        <v>0</v>
      </c>
      <c r="DA75" s="140">
        <f>VLOOKUP($CO75,  Obsv_Dist!$B$10:$M$111, DA$5, FALSE)</f>
        <v>0</v>
      </c>
      <c r="DB75" s="117">
        <f>VLOOKUP($CO75,  $DI$7:$DT$108, DB$5, FALSE)</f>
        <v>0</v>
      </c>
      <c r="DC75" s="140">
        <f>VLOOKUP($CO75,  Obsv_Dist!$B$10:$M$111, DC$5, FALSE)</f>
        <v>0</v>
      </c>
      <c r="DD75" s="117">
        <f>VLOOKUP($CO75,  $DI$7:$DT$108, DD$5, FALSE)</f>
        <v>0</v>
      </c>
      <c r="DE75" s="140">
        <f>VLOOKUP($CO75,  Obsv_Dist!$B$10:$M$111, DE$5, FALSE)</f>
        <v>0</v>
      </c>
      <c r="DF75" s="117">
        <f>VLOOKUP($CO75,  $DI$7:$DT$108, DF$5, FALSE)</f>
        <v>0</v>
      </c>
      <c r="DG75" s="140">
        <f>VLOOKUP($CO75,  Obsv_Dist!$B$10:$M$111, DG$5, FALSE)</f>
        <v>2.41E-5</v>
      </c>
      <c r="DI75" s="64">
        <f t="shared" si="21"/>
        <v>134</v>
      </c>
      <c r="DJ75" s="113">
        <f t="shared" si="19"/>
        <v>0</v>
      </c>
      <c r="DK75" s="113">
        <f t="shared" si="19"/>
        <v>0</v>
      </c>
      <c r="DL75" s="113">
        <f t="shared" si="19"/>
        <v>0</v>
      </c>
      <c r="DM75" s="113">
        <f t="shared" si="19"/>
        <v>0</v>
      </c>
      <c r="DN75" s="113">
        <f t="shared" si="19"/>
        <v>0</v>
      </c>
      <c r="DO75" s="113">
        <f>EC75/EC$4</f>
        <v>0</v>
      </c>
      <c r="DP75" s="113">
        <f>ED75/ED$4</f>
        <v>0</v>
      </c>
      <c r="DQ75" s="113">
        <f>EE75/EE$4</f>
        <v>0</v>
      </c>
      <c r="DR75" s="113">
        <f>EF75/EF$4</f>
        <v>0</v>
      </c>
      <c r="DS75" s="116">
        <f>EG75/EG$4</f>
        <v>0</v>
      </c>
      <c r="DT75" s="113">
        <f t="shared" si="17"/>
        <v>0</v>
      </c>
      <c r="DV75" s="62">
        <f>Obsv_Dist!B78</f>
        <v>134</v>
      </c>
      <c r="DW75" s="57">
        <f t="shared" si="22"/>
        <v>135</v>
      </c>
      <c r="DX75" s="50">
        <f>SUMIFS(EP:EP,$EO:$EO,"&gt;="&amp;$DV75,$EO:$EO,"&lt;"&amp;$DV76)</f>
        <v>0</v>
      </c>
      <c r="DY75" s="50">
        <f>SUMIFS(EQ:EQ,$EO:$EO,"&gt;="&amp;$DV75,$EO:$EO,"&lt;"&amp;$DV76)</f>
        <v>0</v>
      </c>
      <c r="DZ75" s="50">
        <f>SUMIFS(ER:ER,$EO:$EO,"&gt;="&amp;$DV75,$EO:$EO,"&lt;"&amp;$DV76)</f>
        <v>0</v>
      </c>
      <c r="EA75" s="50">
        <f>SUMIFS(ES:ES,$EO:$EO,"&gt;="&amp;$DV75,$EO:$EO,"&lt;"&amp;$DV76)</f>
        <v>0</v>
      </c>
      <c r="EB75" s="50">
        <f>SUMIFS(ET:ET,$EO:$EO,"&gt;="&amp;$DV75,$EO:$EO,"&lt;"&amp;$DV76)</f>
        <v>0</v>
      </c>
      <c r="EC75" s="50">
        <f>SUMIFS(EU:EU,$EO:$EO,"&gt;="&amp;$DV75,$EO:$EO,"&lt;"&amp;$DV76)</f>
        <v>0</v>
      </c>
      <c r="ED75" s="50">
        <f>SUMIFS(EV:EV,$EO:$EO,"&gt;="&amp;$DV75,$EO:$EO,"&lt;"&amp;$DV76)</f>
        <v>0</v>
      </c>
      <c r="EE75" s="50">
        <f>SUMIFS(EX:EX,$EO:$EO,"&gt;="&amp;$DV75,$EO:$EO,"&lt;"&amp;$DV76)</f>
        <v>0</v>
      </c>
      <c r="EF75" s="50">
        <f>SUMIFS(EY:EY,$EO:$EO,"&gt;="&amp;$DV75,$EO:$EO,"&lt;"&amp;$DV76)</f>
        <v>0</v>
      </c>
      <c r="EG75" s="109">
        <f>DY75+DZ75</f>
        <v>0</v>
      </c>
      <c r="EH75" s="2">
        <f>EC75+ED75</f>
        <v>0</v>
      </c>
      <c r="EJ75" s="64">
        <f t="shared" si="23"/>
        <v>67</v>
      </c>
      <c r="EK75" s="57">
        <f t="shared" si="24"/>
        <v>67.5</v>
      </c>
      <c r="EL75" s="2">
        <f t="shared" si="25"/>
        <v>622.30000000000007</v>
      </c>
      <c r="EM75" s="2">
        <f t="shared" si="26"/>
        <v>546.47</v>
      </c>
      <c r="EO75" s="33">
        <v>67</v>
      </c>
      <c r="EP75" s="33">
        <v>114.67</v>
      </c>
      <c r="EQ75" s="33">
        <v>34.32</v>
      </c>
      <c r="ER75" s="33">
        <v>587.98</v>
      </c>
      <c r="ES75" s="33">
        <v>0</v>
      </c>
      <c r="ET75" s="33">
        <v>0</v>
      </c>
      <c r="EU75" s="33">
        <v>396.68</v>
      </c>
      <c r="EV75" s="33">
        <v>149.79</v>
      </c>
      <c r="EW75" s="33">
        <v>6.5</v>
      </c>
      <c r="EX75" s="33">
        <v>386.77</v>
      </c>
      <c r="EY75" s="33">
        <v>175.42</v>
      </c>
    </row>
    <row r="76" spans="93:155" x14ac:dyDescent="0.45">
      <c r="CO76" s="65">
        <f t="shared" si="20"/>
        <v>136</v>
      </c>
      <c r="CP76" s="117">
        <f>VLOOKUP($CO76,  $DI$7:$DT$108, CP$5, FALSE)</f>
        <v>0</v>
      </c>
      <c r="CQ76" s="140">
        <f>VLOOKUP($CO76,  Obsv_Dist!$B$10:$M$111, CQ$5, FALSE)</f>
        <v>0</v>
      </c>
      <c r="CR76" s="117">
        <f>VLOOKUP($CO76,  $DI$7:$DT$108, CR$5, FALSE)</f>
        <v>0</v>
      </c>
      <c r="CS76" s="140">
        <f>VLOOKUP($CO76,  Obsv_Dist!$B$10:$M$111, CS$5, FALSE)</f>
        <v>0</v>
      </c>
      <c r="CT76" s="117">
        <f>VLOOKUP($CO76,  $DI$7:$DT$108, CT$5, FALSE)</f>
        <v>0</v>
      </c>
      <c r="CU76" s="140">
        <f>VLOOKUP($CO76,  Obsv_Dist!$B$10:$M$111, CU$5, FALSE)</f>
        <v>0</v>
      </c>
      <c r="CV76" s="117">
        <f>VLOOKUP($CO76,  $DI$7:$DT$108, CV$5, FALSE)</f>
        <v>0</v>
      </c>
      <c r="CW76" s="140">
        <f>VLOOKUP($CO76,  Obsv_Dist!$B$10:$M$111, CW$5, FALSE)</f>
        <v>0</v>
      </c>
      <c r="CX76" s="117">
        <f>VLOOKUP($CO76,  $DI$7:$DT$108, CX$5, FALSE)</f>
        <v>0</v>
      </c>
      <c r="CY76" s="140">
        <f>VLOOKUP($CO76,  Obsv_Dist!$B$10:$M$111, CY$5, FALSE)</f>
        <v>0</v>
      </c>
      <c r="CZ76" s="117">
        <f>VLOOKUP($CO76,  $DI$7:$DT$108, CZ$5, FALSE)</f>
        <v>0</v>
      </c>
      <c r="DA76" s="140">
        <f>VLOOKUP($CO76,  Obsv_Dist!$B$10:$M$111, DA$5, FALSE)</f>
        <v>0</v>
      </c>
      <c r="DB76" s="117">
        <f>VLOOKUP($CO76,  $DI$7:$DT$108, DB$5, FALSE)</f>
        <v>0</v>
      </c>
      <c r="DC76" s="140">
        <f>VLOOKUP($CO76,  Obsv_Dist!$B$10:$M$111, DC$5, FALSE)</f>
        <v>0</v>
      </c>
      <c r="DD76" s="117">
        <f>VLOOKUP($CO76,  $DI$7:$DT$108, DD$5, FALSE)</f>
        <v>0</v>
      </c>
      <c r="DE76" s="140">
        <f>VLOOKUP($CO76,  Obsv_Dist!$B$10:$M$111, DE$5, FALSE)</f>
        <v>0</v>
      </c>
      <c r="DF76" s="117">
        <f>VLOOKUP($CO76,  $DI$7:$DT$108, DF$5, FALSE)</f>
        <v>0</v>
      </c>
      <c r="DG76" s="140">
        <f>VLOOKUP($CO76,  Obsv_Dist!$B$10:$M$111, DG$5, FALSE)</f>
        <v>2.0100000000000001E-5</v>
      </c>
      <c r="DI76" s="64">
        <f t="shared" si="21"/>
        <v>136</v>
      </c>
      <c r="DJ76" s="113">
        <f t="shared" si="19"/>
        <v>0</v>
      </c>
      <c r="DK76" s="113">
        <f t="shared" si="19"/>
        <v>0</v>
      </c>
      <c r="DL76" s="113">
        <f t="shared" si="19"/>
        <v>0</v>
      </c>
      <c r="DM76" s="113">
        <f t="shared" si="19"/>
        <v>0</v>
      </c>
      <c r="DN76" s="113">
        <f t="shared" si="19"/>
        <v>0</v>
      </c>
      <c r="DO76" s="113">
        <f>EC76/EC$4</f>
        <v>0</v>
      </c>
      <c r="DP76" s="113">
        <f>ED76/ED$4</f>
        <v>0</v>
      </c>
      <c r="DQ76" s="113">
        <f>EE76/EE$4</f>
        <v>0</v>
      </c>
      <c r="DR76" s="113">
        <f>EF76/EF$4</f>
        <v>0</v>
      </c>
      <c r="DS76" s="116">
        <f>EG76/EG$4</f>
        <v>0</v>
      </c>
      <c r="DT76" s="113">
        <f t="shared" si="17"/>
        <v>0</v>
      </c>
      <c r="DV76" s="62">
        <f>Obsv_Dist!B79</f>
        <v>136</v>
      </c>
      <c r="DW76" s="57">
        <f t="shared" si="22"/>
        <v>137</v>
      </c>
      <c r="DX76" s="50">
        <f>SUMIFS(EP:EP,$EO:$EO,"&gt;="&amp;$DV76,$EO:$EO,"&lt;"&amp;$DV77)</f>
        <v>0</v>
      </c>
      <c r="DY76" s="50">
        <f>SUMIFS(EQ:EQ,$EO:$EO,"&gt;="&amp;$DV76,$EO:$EO,"&lt;"&amp;$DV77)</f>
        <v>0</v>
      </c>
      <c r="DZ76" s="50">
        <f>SUMIFS(ER:ER,$EO:$EO,"&gt;="&amp;$DV76,$EO:$EO,"&lt;"&amp;$DV77)</f>
        <v>0</v>
      </c>
      <c r="EA76" s="50">
        <f>SUMIFS(ES:ES,$EO:$EO,"&gt;="&amp;$DV76,$EO:$EO,"&lt;"&amp;$DV77)</f>
        <v>0</v>
      </c>
      <c r="EB76" s="50">
        <f>SUMIFS(ET:ET,$EO:$EO,"&gt;="&amp;$DV76,$EO:$EO,"&lt;"&amp;$DV77)</f>
        <v>0</v>
      </c>
      <c r="EC76" s="50">
        <f>SUMIFS(EU:EU,$EO:$EO,"&gt;="&amp;$DV76,$EO:$EO,"&lt;"&amp;$DV77)</f>
        <v>0</v>
      </c>
      <c r="ED76" s="50">
        <f>SUMIFS(EV:EV,$EO:$EO,"&gt;="&amp;$DV76,$EO:$EO,"&lt;"&amp;$DV77)</f>
        <v>0</v>
      </c>
      <c r="EE76" s="50">
        <f>SUMIFS(EX:EX,$EO:$EO,"&gt;="&amp;$DV76,$EO:$EO,"&lt;"&amp;$DV77)</f>
        <v>0</v>
      </c>
      <c r="EF76" s="50">
        <f>SUMIFS(EY:EY,$EO:$EO,"&gt;="&amp;$DV76,$EO:$EO,"&lt;"&amp;$DV77)</f>
        <v>0</v>
      </c>
      <c r="EG76" s="109">
        <f>DY76+DZ76</f>
        <v>0</v>
      </c>
      <c r="EH76" s="2">
        <f>EC76+ED76</f>
        <v>0</v>
      </c>
      <c r="EJ76" s="64">
        <f t="shared" si="23"/>
        <v>68</v>
      </c>
      <c r="EK76" s="57">
        <f t="shared" si="24"/>
        <v>68.5</v>
      </c>
      <c r="EL76" s="2">
        <f t="shared" si="25"/>
        <v>581.26</v>
      </c>
      <c r="EM76" s="2">
        <f t="shared" si="26"/>
        <v>487.1</v>
      </c>
      <c r="EO76" s="33">
        <v>68</v>
      </c>
      <c r="EP76" s="33">
        <v>92.7</v>
      </c>
      <c r="EQ76" s="33">
        <v>34.950000000000003</v>
      </c>
      <c r="ER76" s="33">
        <v>546.30999999999995</v>
      </c>
      <c r="ES76" s="33">
        <v>0</v>
      </c>
      <c r="ET76" s="33">
        <v>0</v>
      </c>
      <c r="EU76" s="33">
        <v>370.29</v>
      </c>
      <c r="EV76" s="33">
        <v>116.81</v>
      </c>
      <c r="EW76" s="33">
        <v>6.82</v>
      </c>
      <c r="EX76" s="33">
        <v>353.3</v>
      </c>
      <c r="EY76" s="33">
        <v>157.19999999999999</v>
      </c>
    </row>
    <row r="77" spans="93:155" x14ac:dyDescent="0.45">
      <c r="CO77" s="65">
        <f t="shared" si="20"/>
        <v>138</v>
      </c>
      <c r="CP77" s="117">
        <f>VLOOKUP($CO77,  $DI$7:$DT$108, CP$5, FALSE)</f>
        <v>0</v>
      </c>
      <c r="CQ77" s="140">
        <f>VLOOKUP($CO77,  Obsv_Dist!$B$10:$M$111, CQ$5, FALSE)</f>
        <v>0</v>
      </c>
      <c r="CR77" s="117">
        <f>VLOOKUP($CO77,  $DI$7:$DT$108, CR$5, FALSE)</f>
        <v>0</v>
      </c>
      <c r="CS77" s="140">
        <f>VLOOKUP($CO77,  Obsv_Dist!$B$10:$M$111, CS$5, FALSE)</f>
        <v>0</v>
      </c>
      <c r="CT77" s="117">
        <f>VLOOKUP($CO77,  $DI$7:$DT$108, CT$5, FALSE)</f>
        <v>0</v>
      </c>
      <c r="CU77" s="140">
        <f>VLOOKUP($CO77,  Obsv_Dist!$B$10:$M$111, CU$5, FALSE)</f>
        <v>0</v>
      </c>
      <c r="CV77" s="117">
        <f>VLOOKUP($CO77,  $DI$7:$DT$108, CV$5, FALSE)</f>
        <v>0</v>
      </c>
      <c r="CW77" s="140">
        <f>VLOOKUP($CO77,  Obsv_Dist!$B$10:$M$111, CW$5, FALSE)</f>
        <v>0</v>
      </c>
      <c r="CX77" s="117">
        <f>VLOOKUP($CO77,  $DI$7:$DT$108, CX$5, FALSE)</f>
        <v>0</v>
      </c>
      <c r="CY77" s="140">
        <f>VLOOKUP($CO77,  Obsv_Dist!$B$10:$M$111, CY$5, FALSE)</f>
        <v>0</v>
      </c>
      <c r="CZ77" s="117">
        <f>VLOOKUP($CO77,  $DI$7:$DT$108, CZ$5, FALSE)</f>
        <v>0</v>
      </c>
      <c r="DA77" s="140">
        <f>VLOOKUP($CO77,  Obsv_Dist!$B$10:$M$111, DA$5, FALSE)</f>
        <v>0</v>
      </c>
      <c r="DB77" s="117">
        <f>VLOOKUP($CO77,  $DI$7:$DT$108, DB$5, FALSE)</f>
        <v>0</v>
      </c>
      <c r="DC77" s="140">
        <f>VLOOKUP($CO77,  Obsv_Dist!$B$10:$M$111, DC$5, FALSE)</f>
        <v>0</v>
      </c>
      <c r="DD77" s="117">
        <f>VLOOKUP($CO77,  $DI$7:$DT$108, DD$5, FALSE)</f>
        <v>0</v>
      </c>
      <c r="DE77" s="140">
        <f>VLOOKUP($CO77,  Obsv_Dist!$B$10:$M$111, DE$5, FALSE)</f>
        <v>0</v>
      </c>
      <c r="DF77" s="117">
        <f>VLOOKUP($CO77,  $DI$7:$DT$108, DF$5, FALSE)</f>
        <v>0</v>
      </c>
      <c r="DG77" s="140">
        <f>VLOOKUP($CO77,  Obsv_Dist!$B$10:$M$111, DG$5, FALSE)</f>
        <v>1.6099999999999998E-5</v>
      </c>
      <c r="DI77" s="64">
        <f t="shared" si="21"/>
        <v>138</v>
      </c>
      <c r="DJ77" s="113">
        <f t="shared" si="19"/>
        <v>0</v>
      </c>
      <c r="DK77" s="113">
        <f t="shared" si="19"/>
        <v>0</v>
      </c>
      <c r="DL77" s="113">
        <f t="shared" si="19"/>
        <v>0</v>
      </c>
      <c r="DM77" s="113">
        <f t="shared" si="19"/>
        <v>0</v>
      </c>
      <c r="DN77" s="113">
        <f t="shared" si="19"/>
        <v>0</v>
      </c>
      <c r="DO77" s="113">
        <f>EC77/EC$4</f>
        <v>0</v>
      </c>
      <c r="DP77" s="113">
        <f>ED77/ED$4</f>
        <v>0</v>
      </c>
      <c r="DQ77" s="113">
        <f>EE77/EE$4</f>
        <v>0</v>
      </c>
      <c r="DR77" s="113">
        <f>EF77/EF$4</f>
        <v>0</v>
      </c>
      <c r="DS77" s="116">
        <f>EG77/EG$4</f>
        <v>0</v>
      </c>
      <c r="DT77" s="113">
        <f t="shared" si="17"/>
        <v>0</v>
      </c>
      <c r="DV77" s="62">
        <f>Obsv_Dist!B80</f>
        <v>138</v>
      </c>
      <c r="DW77" s="57">
        <f t="shared" si="22"/>
        <v>139</v>
      </c>
      <c r="DX77" s="50">
        <f>SUMIFS(EP:EP,$EO:$EO,"&gt;="&amp;$DV77,$EO:$EO,"&lt;"&amp;$DV78)</f>
        <v>0</v>
      </c>
      <c r="DY77" s="50">
        <f>SUMIFS(EQ:EQ,$EO:$EO,"&gt;="&amp;$DV77,$EO:$EO,"&lt;"&amp;$DV78)</f>
        <v>0</v>
      </c>
      <c r="DZ77" s="50">
        <f>SUMIFS(ER:ER,$EO:$EO,"&gt;="&amp;$DV77,$EO:$EO,"&lt;"&amp;$DV78)</f>
        <v>0</v>
      </c>
      <c r="EA77" s="50">
        <f>SUMIFS(ES:ES,$EO:$EO,"&gt;="&amp;$DV77,$EO:$EO,"&lt;"&amp;$DV78)</f>
        <v>0</v>
      </c>
      <c r="EB77" s="50">
        <f>SUMIFS(ET:ET,$EO:$EO,"&gt;="&amp;$DV77,$EO:$EO,"&lt;"&amp;$DV78)</f>
        <v>0</v>
      </c>
      <c r="EC77" s="50">
        <f>SUMIFS(EU:EU,$EO:$EO,"&gt;="&amp;$DV77,$EO:$EO,"&lt;"&amp;$DV78)</f>
        <v>0</v>
      </c>
      <c r="ED77" s="50">
        <f>SUMIFS(EV:EV,$EO:$EO,"&gt;="&amp;$DV77,$EO:$EO,"&lt;"&amp;$DV78)</f>
        <v>0</v>
      </c>
      <c r="EE77" s="50">
        <f>SUMIFS(EX:EX,$EO:$EO,"&gt;="&amp;$DV77,$EO:$EO,"&lt;"&amp;$DV78)</f>
        <v>0</v>
      </c>
      <c r="EF77" s="50">
        <f>SUMIFS(EY:EY,$EO:$EO,"&gt;="&amp;$DV77,$EO:$EO,"&lt;"&amp;$DV78)</f>
        <v>0</v>
      </c>
      <c r="EG77" s="109">
        <f>DY77+DZ77</f>
        <v>0</v>
      </c>
      <c r="EH77" s="2">
        <f>EC77+ED77</f>
        <v>0</v>
      </c>
      <c r="EJ77" s="64">
        <f t="shared" si="23"/>
        <v>69</v>
      </c>
      <c r="EK77" s="57">
        <f t="shared" si="24"/>
        <v>69.5</v>
      </c>
      <c r="EL77" s="2">
        <f t="shared" si="25"/>
        <v>482.25</v>
      </c>
      <c r="EM77" s="2">
        <f t="shared" si="26"/>
        <v>450.14</v>
      </c>
      <c r="EO77" s="33">
        <v>69</v>
      </c>
      <c r="EP77" s="33">
        <v>74.38</v>
      </c>
      <c r="EQ77" s="33">
        <v>18.87</v>
      </c>
      <c r="ER77" s="33">
        <v>463.38</v>
      </c>
      <c r="ES77" s="33">
        <v>0</v>
      </c>
      <c r="ET77" s="33">
        <v>0</v>
      </c>
      <c r="EU77" s="33">
        <v>355.92</v>
      </c>
      <c r="EV77" s="33">
        <v>94.22</v>
      </c>
      <c r="EW77" s="33">
        <v>5.32</v>
      </c>
      <c r="EX77" s="33">
        <v>310.74</v>
      </c>
      <c r="EY77" s="33">
        <v>143.24</v>
      </c>
    </row>
    <row r="78" spans="93:155" x14ac:dyDescent="0.45">
      <c r="CO78" s="65">
        <f t="shared" si="20"/>
        <v>140</v>
      </c>
      <c r="CP78" s="117">
        <f>VLOOKUP($CO78,  $DI$7:$DT$108, CP$5, FALSE)</f>
        <v>0</v>
      </c>
      <c r="CQ78" s="140">
        <f>VLOOKUP($CO78,  Obsv_Dist!$B$10:$M$111, CQ$5, FALSE)</f>
        <v>0</v>
      </c>
      <c r="CR78" s="117">
        <f>VLOOKUP($CO78,  $DI$7:$DT$108, CR$5, FALSE)</f>
        <v>0</v>
      </c>
      <c r="CS78" s="140">
        <f>VLOOKUP($CO78,  Obsv_Dist!$B$10:$M$111, CS$5, FALSE)</f>
        <v>0</v>
      </c>
      <c r="CT78" s="117">
        <f>VLOOKUP($CO78,  $DI$7:$DT$108, CT$5, FALSE)</f>
        <v>0</v>
      </c>
      <c r="CU78" s="140">
        <f>VLOOKUP($CO78,  Obsv_Dist!$B$10:$M$111, CU$5, FALSE)</f>
        <v>0</v>
      </c>
      <c r="CV78" s="117">
        <f>VLOOKUP($CO78,  $DI$7:$DT$108, CV$5, FALSE)</f>
        <v>0</v>
      </c>
      <c r="CW78" s="140">
        <f>VLOOKUP($CO78,  Obsv_Dist!$B$10:$M$111, CW$5, FALSE)</f>
        <v>0</v>
      </c>
      <c r="CX78" s="117">
        <f>VLOOKUP($CO78,  $DI$7:$DT$108, CX$5, FALSE)</f>
        <v>0</v>
      </c>
      <c r="CY78" s="140">
        <f>VLOOKUP($CO78,  Obsv_Dist!$B$10:$M$111, CY$5, FALSE)</f>
        <v>0</v>
      </c>
      <c r="CZ78" s="117">
        <f>VLOOKUP($CO78,  $DI$7:$DT$108, CZ$5, FALSE)</f>
        <v>0</v>
      </c>
      <c r="DA78" s="140">
        <f>VLOOKUP($CO78,  Obsv_Dist!$B$10:$M$111, DA$5, FALSE)</f>
        <v>0</v>
      </c>
      <c r="DB78" s="117">
        <f>VLOOKUP($CO78,  $DI$7:$DT$108, DB$5, FALSE)</f>
        <v>0</v>
      </c>
      <c r="DC78" s="140">
        <f>VLOOKUP($CO78,  Obsv_Dist!$B$10:$M$111, DC$5, FALSE)</f>
        <v>0</v>
      </c>
      <c r="DD78" s="117">
        <f>VLOOKUP($CO78,  $DI$7:$DT$108, DD$5, FALSE)</f>
        <v>0</v>
      </c>
      <c r="DE78" s="140">
        <f>VLOOKUP($CO78,  Obsv_Dist!$B$10:$M$111, DE$5, FALSE)</f>
        <v>0</v>
      </c>
      <c r="DF78" s="117">
        <f>VLOOKUP($CO78,  $DI$7:$DT$108, DF$5, FALSE)</f>
        <v>0</v>
      </c>
      <c r="DG78" s="140">
        <f>VLOOKUP($CO78,  Obsv_Dist!$B$10:$M$111, DG$5, FALSE)</f>
        <v>1.2099999999999999E-5</v>
      </c>
      <c r="DI78" s="64">
        <f t="shared" si="21"/>
        <v>140</v>
      </c>
      <c r="DJ78" s="113">
        <f t="shared" si="19"/>
        <v>0</v>
      </c>
      <c r="DK78" s="113">
        <f t="shared" si="19"/>
        <v>0</v>
      </c>
      <c r="DL78" s="113">
        <f t="shared" si="19"/>
        <v>0</v>
      </c>
      <c r="DM78" s="113">
        <f t="shared" si="19"/>
        <v>0</v>
      </c>
      <c r="DN78" s="113">
        <f t="shared" si="19"/>
        <v>0</v>
      </c>
      <c r="DO78" s="113">
        <f>EC78/EC$4</f>
        <v>0</v>
      </c>
      <c r="DP78" s="113">
        <f>ED78/ED$4</f>
        <v>0</v>
      </c>
      <c r="DQ78" s="113">
        <f>EE78/EE$4</f>
        <v>0</v>
      </c>
      <c r="DR78" s="113">
        <f>EF78/EF$4</f>
        <v>0</v>
      </c>
      <c r="DS78" s="116">
        <f>EG78/EG$4</f>
        <v>0</v>
      </c>
      <c r="DT78" s="113">
        <f t="shared" si="17"/>
        <v>0</v>
      </c>
      <c r="DV78" s="62">
        <f>Obsv_Dist!B81</f>
        <v>140</v>
      </c>
      <c r="DW78" s="57">
        <f t="shared" si="22"/>
        <v>141</v>
      </c>
      <c r="DX78" s="50">
        <f>SUMIFS(EP:EP,$EO:$EO,"&gt;="&amp;$DV78,$EO:$EO,"&lt;"&amp;$DV79)</f>
        <v>0</v>
      </c>
      <c r="DY78" s="50">
        <f>SUMIFS(EQ:EQ,$EO:$EO,"&gt;="&amp;$DV78,$EO:$EO,"&lt;"&amp;$DV79)</f>
        <v>0</v>
      </c>
      <c r="DZ78" s="50">
        <f>SUMIFS(ER:ER,$EO:$EO,"&gt;="&amp;$DV78,$EO:$EO,"&lt;"&amp;$DV79)</f>
        <v>0</v>
      </c>
      <c r="EA78" s="50">
        <f>SUMIFS(ES:ES,$EO:$EO,"&gt;="&amp;$DV78,$EO:$EO,"&lt;"&amp;$DV79)</f>
        <v>0</v>
      </c>
      <c r="EB78" s="50">
        <f>SUMIFS(ET:ET,$EO:$EO,"&gt;="&amp;$DV78,$EO:$EO,"&lt;"&amp;$DV79)</f>
        <v>0</v>
      </c>
      <c r="EC78" s="50">
        <f>SUMIFS(EU:EU,$EO:$EO,"&gt;="&amp;$DV78,$EO:$EO,"&lt;"&amp;$DV79)</f>
        <v>0</v>
      </c>
      <c r="ED78" s="50">
        <f>SUMIFS(EV:EV,$EO:$EO,"&gt;="&amp;$DV78,$EO:$EO,"&lt;"&amp;$DV79)</f>
        <v>0</v>
      </c>
      <c r="EE78" s="50">
        <f>SUMIFS(EX:EX,$EO:$EO,"&gt;="&amp;$DV78,$EO:$EO,"&lt;"&amp;$DV79)</f>
        <v>0</v>
      </c>
      <c r="EF78" s="50">
        <f>SUMIFS(EY:EY,$EO:$EO,"&gt;="&amp;$DV78,$EO:$EO,"&lt;"&amp;$DV79)</f>
        <v>0</v>
      </c>
      <c r="EG78" s="109">
        <f>DY78+DZ78</f>
        <v>0</v>
      </c>
      <c r="EH78" s="2">
        <f>EC78+ED78</f>
        <v>0</v>
      </c>
      <c r="EJ78" s="64">
        <f t="shared" si="23"/>
        <v>70</v>
      </c>
      <c r="EK78" s="57">
        <f t="shared" si="24"/>
        <v>70.5</v>
      </c>
      <c r="EL78" s="2">
        <f t="shared" si="25"/>
        <v>435.62</v>
      </c>
      <c r="EM78" s="2">
        <f t="shared" si="26"/>
        <v>406.52</v>
      </c>
      <c r="EO78" s="33">
        <v>70</v>
      </c>
      <c r="EP78" s="33">
        <v>62.21</v>
      </c>
      <c r="EQ78" s="33">
        <v>12.38</v>
      </c>
      <c r="ER78" s="33">
        <v>423.24</v>
      </c>
      <c r="ES78" s="33">
        <v>0</v>
      </c>
      <c r="ET78" s="33">
        <v>0</v>
      </c>
      <c r="EU78" s="33">
        <v>332.42</v>
      </c>
      <c r="EV78" s="33">
        <v>74.099999999999994</v>
      </c>
      <c r="EW78" s="33">
        <v>5.94</v>
      </c>
      <c r="EX78" s="33">
        <v>280.91000000000003</v>
      </c>
      <c r="EY78" s="33">
        <v>132.21</v>
      </c>
    </row>
    <row r="79" spans="93:155" x14ac:dyDescent="0.45">
      <c r="CO79" s="65">
        <f t="shared" si="20"/>
        <v>142</v>
      </c>
      <c r="CP79" s="117">
        <f>VLOOKUP($CO79,  $DI$7:$DT$108, CP$5, FALSE)</f>
        <v>0</v>
      </c>
      <c r="CQ79" s="140">
        <f>VLOOKUP($CO79,  Obsv_Dist!$B$10:$M$111, CQ$5, FALSE)</f>
        <v>0</v>
      </c>
      <c r="CR79" s="117">
        <f>VLOOKUP($CO79,  $DI$7:$DT$108, CR$5, FALSE)</f>
        <v>0</v>
      </c>
      <c r="CS79" s="140">
        <f>VLOOKUP($CO79,  Obsv_Dist!$B$10:$M$111, CS$5, FALSE)</f>
        <v>0</v>
      </c>
      <c r="CT79" s="117">
        <f>VLOOKUP($CO79,  $DI$7:$DT$108, CT$5, FALSE)</f>
        <v>0</v>
      </c>
      <c r="CU79" s="140">
        <f>VLOOKUP($CO79,  Obsv_Dist!$B$10:$M$111, CU$5, FALSE)</f>
        <v>0</v>
      </c>
      <c r="CV79" s="117">
        <f>VLOOKUP($CO79,  $DI$7:$DT$108, CV$5, FALSE)</f>
        <v>0</v>
      </c>
      <c r="CW79" s="140">
        <f>VLOOKUP($CO79,  Obsv_Dist!$B$10:$M$111, CW$5, FALSE)</f>
        <v>0</v>
      </c>
      <c r="CX79" s="117">
        <f>VLOOKUP($CO79,  $DI$7:$DT$108, CX$5, FALSE)</f>
        <v>0</v>
      </c>
      <c r="CY79" s="140">
        <f>VLOOKUP($CO79,  Obsv_Dist!$B$10:$M$111, CY$5, FALSE)</f>
        <v>0</v>
      </c>
      <c r="CZ79" s="117">
        <f>VLOOKUP($CO79,  $DI$7:$DT$108, CZ$5, FALSE)</f>
        <v>0</v>
      </c>
      <c r="DA79" s="140">
        <f>VLOOKUP($CO79,  Obsv_Dist!$B$10:$M$111, DA$5, FALSE)</f>
        <v>0</v>
      </c>
      <c r="DB79" s="117">
        <f>VLOOKUP($CO79,  $DI$7:$DT$108, DB$5, FALSE)</f>
        <v>0</v>
      </c>
      <c r="DC79" s="140">
        <f>VLOOKUP($CO79,  Obsv_Dist!$B$10:$M$111, DC$5, FALSE)</f>
        <v>0</v>
      </c>
      <c r="DD79" s="117">
        <f>VLOOKUP($CO79,  $DI$7:$DT$108, DD$5, FALSE)</f>
        <v>0</v>
      </c>
      <c r="DE79" s="140">
        <f>VLOOKUP($CO79,  Obsv_Dist!$B$10:$M$111, DE$5, FALSE)</f>
        <v>0</v>
      </c>
      <c r="DF79" s="117">
        <f>VLOOKUP($CO79,  $DI$7:$DT$108, DF$5, FALSE)</f>
        <v>0</v>
      </c>
      <c r="DG79" s="140">
        <f>VLOOKUP($CO79,  Obsv_Dist!$B$10:$M$111, DG$5, FALSE)</f>
        <v>7.9999999999999996E-6</v>
      </c>
      <c r="DI79" s="64">
        <f t="shared" si="21"/>
        <v>142</v>
      </c>
      <c r="DJ79" s="113">
        <f t="shared" si="19"/>
        <v>0</v>
      </c>
      <c r="DK79" s="113">
        <f t="shared" si="19"/>
        <v>0</v>
      </c>
      <c r="DL79" s="113">
        <f t="shared" si="19"/>
        <v>0</v>
      </c>
      <c r="DM79" s="113">
        <f t="shared" si="19"/>
        <v>0</v>
      </c>
      <c r="DN79" s="113">
        <f t="shared" si="19"/>
        <v>0</v>
      </c>
      <c r="DO79" s="113">
        <f>EC79/EC$4</f>
        <v>0</v>
      </c>
      <c r="DP79" s="113">
        <f>ED79/ED$4</f>
        <v>0</v>
      </c>
      <c r="DQ79" s="113">
        <f>EE79/EE$4</f>
        <v>0</v>
      </c>
      <c r="DR79" s="113">
        <f>EF79/EF$4</f>
        <v>0</v>
      </c>
      <c r="DS79" s="116">
        <f>EG79/EG$4</f>
        <v>0</v>
      </c>
      <c r="DT79" s="113">
        <f t="shared" si="17"/>
        <v>0</v>
      </c>
      <c r="DV79" s="62">
        <f>Obsv_Dist!B82</f>
        <v>142</v>
      </c>
      <c r="DW79" s="57">
        <f t="shared" si="22"/>
        <v>143</v>
      </c>
      <c r="DX79" s="50">
        <f>SUMIFS(EP:EP,$EO:$EO,"&gt;="&amp;$DV79,$EO:$EO,"&lt;"&amp;$DV80)</f>
        <v>0</v>
      </c>
      <c r="DY79" s="50">
        <f>SUMIFS(EQ:EQ,$EO:$EO,"&gt;="&amp;$DV79,$EO:$EO,"&lt;"&amp;$DV80)</f>
        <v>0</v>
      </c>
      <c r="DZ79" s="50">
        <f>SUMIFS(ER:ER,$EO:$EO,"&gt;="&amp;$DV79,$EO:$EO,"&lt;"&amp;$DV80)</f>
        <v>0</v>
      </c>
      <c r="EA79" s="50">
        <f>SUMIFS(ES:ES,$EO:$EO,"&gt;="&amp;$DV79,$EO:$EO,"&lt;"&amp;$DV80)</f>
        <v>0</v>
      </c>
      <c r="EB79" s="50">
        <f>SUMIFS(ET:ET,$EO:$EO,"&gt;="&amp;$DV79,$EO:$EO,"&lt;"&amp;$DV80)</f>
        <v>0</v>
      </c>
      <c r="EC79" s="50">
        <f>SUMIFS(EU:EU,$EO:$EO,"&gt;="&amp;$DV79,$EO:$EO,"&lt;"&amp;$DV80)</f>
        <v>0</v>
      </c>
      <c r="ED79" s="50">
        <f>SUMIFS(EV:EV,$EO:$EO,"&gt;="&amp;$DV79,$EO:$EO,"&lt;"&amp;$DV80)</f>
        <v>0</v>
      </c>
      <c r="EE79" s="50">
        <f>SUMIFS(EX:EX,$EO:$EO,"&gt;="&amp;$DV79,$EO:$EO,"&lt;"&amp;$DV80)</f>
        <v>0</v>
      </c>
      <c r="EF79" s="50">
        <f>SUMIFS(EY:EY,$EO:$EO,"&gt;="&amp;$DV79,$EO:$EO,"&lt;"&amp;$DV80)</f>
        <v>0</v>
      </c>
      <c r="EG79" s="109">
        <f>DY79+DZ79</f>
        <v>0</v>
      </c>
      <c r="EH79" s="2">
        <f>EC79+ED79</f>
        <v>0</v>
      </c>
      <c r="EJ79" s="64">
        <f t="shared" si="23"/>
        <v>71</v>
      </c>
      <c r="EK79" s="57">
        <f t="shared" si="24"/>
        <v>71.5</v>
      </c>
      <c r="EL79" s="2">
        <f t="shared" si="25"/>
        <v>333.52</v>
      </c>
      <c r="EM79" s="2">
        <f t="shared" si="26"/>
        <v>364.96</v>
      </c>
      <c r="EO79" s="33">
        <v>71</v>
      </c>
      <c r="EP79" s="33">
        <v>52.57</v>
      </c>
      <c r="EQ79" s="33">
        <v>8.34</v>
      </c>
      <c r="ER79" s="33">
        <v>325.18</v>
      </c>
      <c r="ES79" s="33">
        <v>0</v>
      </c>
      <c r="ET79" s="33">
        <v>0</v>
      </c>
      <c r="EU79" s="33">
        <v>306.27999999999997</v>
      </c>
      <c r="EV79" s="33">
        <v>58.68</v>
      </c>
      <c r="EW79" s="33">
        <v>4.3</v>
      </c>
      <c r="EX79" s="33">
        <v>254.41</v>
      </c>
      <c r="EY79" s="33">
        <v>121.49</v>
      </c>
    </row>
    <row r="80" spans="93:155" x14ac:dyDescent="0.45">
      <c r="CO80" s="65">
        <f t="shared" si="20"/>
        <v>144</v>
      </c>
      <c r="CP80" s="117">
        <f>VLOOKUP($CO80,  $DI$7:$DT$108, CP$5, FALSE)</f>
        <v>0</v>
      </c>
      <c r="CQ80" s="140">
        <f>VLOOKUP($CO80,  Obsv_Dist!$B$10:$M$111, CQ$5, FALSE)</f>
        <v>0</v>
      </c>
      <c r="CR80" s="117">
        <f>VLOOKUP($CO80,  $DI$7:$DT$108, CR$5, FALSE)</f>
        <v>0</v>
      </c>
      <c r="CS80" s="140">
        <f>VLOOKUP($CO80,  Obsv_Dist!$B$10:$M$111, CS$5, FALSE)</f>
        <v>0</v>
      </c>
      <c r="CT80" s="117">
        <f>VLOOKUP($CO80,  $DI$7:$DT$108, CT$5, FALSE)</f>
        <v>0</v>
      </c>
      <c r="CU80" s="140">
        <f>VLOOKUP($CO80,  Obsv_Dist!$B$10:$M$111, CU$5, FALSE)</f>
        <v>0</v>
      </c>
      <c r="CV80" s="117">
        <f>VLOOKUP($CO80,  $DI$7:$DT$108, CV$5, FALSE)</f>
        <v>0</v>
      </c>
      <c r="CW80" s="140">
        <f>VLOOKUP($CO80,  Obsv_Dist!$B$10:$M$111, CW$5, FALSE)</f>
        <v>0</v>
      </c>
      <c r="CX80" s="117">
        <f>VLOOKUP($CO80,  $DI$7:$DT$108, CX$5, FALSE)</f>
        <v>0</v>
      </c>
      <c r="CY80" s="140">
        <f>VLOOKUP($CO80,  Obsv_Dist!$B$10:$M$111, CY$5, FALSE)</f>
        <v>0</v>
      </c>
      <c r="CZ80" s="117">
        <f>VLOOKUP($CO80,  $DI$7:$DT$108, CZ$5, FALSE)</f>
        <v>0</v>
      </c>
      <c r="DA80" s="140">
        <f>VLOOKUP($CO80,  Obsv_Dist!$B$10:$M$111, DA$5, FALSE)</f>
        <v>0</v>
      </c>
      <c r="DB80" s="117">
        <f>VLOOKUP($CO80,  $DI$7:$DT$108, DB$5, FALSE)</f>
        <v>0</v>
      </c>
      <c r="DC80" s="140">
        <f>VLOOKUP($CO80,  Obsv_Dist!$B$10:$M$111, DC$5, FALSE)</f>
        <v>0</v>
      </c>
      <c r="DD80" s="117">
        <f>VLOOKUP($CO80,  $DI$7:$DT$108, DD$5, FALSE)</f>
        <v>0</v>
      </c>
      <c r="DE80" s="140">
        <f>VLOOKUP($CO80,  Obsv_Dist!$B$10:$M$111, DE$5, FALSE)</f>
        <v>0</v>
      </c>
      <c r="DF80" s="117">
        <f>VLOOKUP($CO80,  $DI$7:$DT$108, DF$5, FALSE)</f>
        <v>0</v>
      </c>
      <c r="DG80" s="140">
        <f>VLOOKUP($CO80,  Obsv_Dist!$B$10:$M$111, DG$5, FALSE)</f>
        <v>3.9999999999999998E-6</v>
      </c>
      <c r="DI80" s="64">
        <f t="shared" si="21"/>
        <v>144</v>
      </c>
      <c r="DJ80" s="113">
        <f t="shared" si="19"/>
        <v>0</v>
      </c>
      <c r="DK80" s="113">
        <f t="shared" si="19"/>
        <v>0</v>
      </c>
      <c r="DL80" s="113">
        <f t="shared" si="19"/>
        <v>0</v>
      </c>
      <c r="DM80" s="113">
        <f t="shared" si="19"/>
        <v>0</v>
      </c>
      <c r="DN80" s="113">
        <f t="shared" si="19"/>
        <v>0</v>
      </c>
      <c r="DO80" s="113">
        <f>EC80/EC$4</f>
        <v>0</v>
      </c>
      <c r="DP80" s="113">
        <f>ED80/ED$4</f>
        <v>0</v>
      </c>
      <c r="DQ80" s="113">
        <f>EE80/EE$4</f>
        <v>0</v>
      </c>
      <c r="DR80" s="113">
        <f>EF80/EF$4</f>
        <v>0</v>
      </c>
      <c r="DS80" s="116">
        <f>EG80/EG$4</f>
        <v>0</v>
      </c>
      <c r="DT80" s="113">
        <f t="shared" si="17"/>
        <v>0</v>
      </c>
      <c r="DV80" s="62">
        <f>Obsv_Dist!B83</f>
        <v>144</v>
      </c>
      <c r="DW80" s="57">
        <f t="shared" si="22"/>
        <v>145</v>
      </c>
      <c r="DX80" s="50">
        <f>SUMIFS(EP:EP,$EO:$EO,"&gt;="&amp;$DV80,$EO:$EO,"&lt;"&amp;$DV81)</f>
        <v>0</v>
      </c>
      <c r="DY80" s="50">
        <f>SUMIFS(EQ:EQ,$EO:$EO,"&gt;="&amp;$DV80,$EO:$EO,"&lt;"&amp;$DV81)</f>
        <v>0</v>
      </c>
      <c r="DZ80" s="50">
        <f>SUMIFS(ER:ER,$EO:$EO,"&gt;="&amp;$DV80,$EO:$EO,"&lt;"&amp;$DV81)</f>
        <v>0</v>
      </c>
      <c r="EA80" s="50">
        <f>SUMIFS(ES:ES,$EO:$EO,"&gt;="&amp;$DV80,$EO:$EO,"&lt;"&amp;$DV81)</f>
        <v>0</v>
      </c>
      <c r="EB80" s="50">
        <f>SUMIFS(ET:ET,$EO:$EO,"&gt;="&amp;$DV80,$EO:$EO,"&lt;"&amp;$DV81)</f>
        <v>0</v>
      </c>
      <c r="EC80" s="50">
        <f>SUMIFS(EU:EU,$EO:$EO,"&gt;="&amp;$DV80,$EO:$EO,"&lt;"&amp;$DV81)</f>
        <v>0</v>
      </c>
      <c r="ED80" s="50">
        <f>SUMIFS(EV:EV,$EO:$EO,"&gt;="&amp;$DV80,$EO:$EO,"&lt;"&amp;$DV81)</f>
        <v>0</v>
      </c>
      <c r="EE80" s="50">
        <f>SUMIFS(EX:EX,$EO:$EO,"&gt;="&amp;$DV80,$EO:$EO,"&lt;"&amp;$DV81)</f>
        <v>0</v>
      </c>
      <c r="EF80" s="50">
        <f>SUMIFS(EY:EY,$EO:$EO,"&gt;="&amp;$DV80,$EO:$EO,"&lt;"&amp;$DV81)</f>
        <v>0</v>
      </c>
      <c r="EG80" s="109">
        <f>DY80+DZ80</f>
        <v>0</v>
      </c>
      <c r="EH80" s="2">
        <f>EC80+ED80</f>
        <v>0</v>
      </c>
      <c r="EJ80" s="64">
        <f t="shared" si="23"/>
        <v>72</v>
      </c>
      <c r="EK80" s="57">
        <f t="shared" si="24"/>
        <v>72.5</v>
      </c>
      <c r="EL80" s="2">
        <f t="shared" si="25"/>
        <v>290.54000000000002</v>
      </c>
      <c r="EM80" s="2">
        <f t="shared" si="26"/>
        <v>341.16</v>
      </c>
      <c r="EO80" s="33">
        <v>72</v>
      </c>
      <c r="EP80" s="33">
        <v>39.08</v>
      </c>
      <c r="EQ80" s="33">
        <v>4.3099999999999996</v>
      </c>
      <c r="ER80" s="33">
        <v>286.23</v>
      </c>
      <c r="ES80" s="33">
        <v>0</v>
      </c>
      <c r="ET80" s="33">
        <v>0</v>
      </c>
      <c r="EU80" s="33">
        <v>296.67</v>
      </c>
      <c r="EV80" s="33">
        <v>44.49</v>
      </c>
      <c r="EW80" s="33">
        <v>3.99</v>
      </c>
      <c r="EX80" s="33">
        <v>224.12</v>
      </c>
      <c r="EY80" s="33">
        <v>125.89</v>
      </c>
    </row>
    <row r="81" spans="93:155" x14ac:dyDescent="0.45">
      <c r="CO81" s="65">
        <f t="shared" si="20"/>
        <v>146</v>
      </c>
      <c r="CP81" s="117">
        <f>VLOOKUP($CO81,  $DI$7:$DT$108, CP$5, FALSE)</f>
        <v>0</v>
      </c>
      <c r="CQ81" s="140">
        <f>VLOOKUP($CO81,  Obsv_Dist!$B$10:$M$111, CQ$5, FALSE)</f>
        <v>0</v>
      </c>
      <c r="CR81" s="117">
        <f>VLOOKUP($CO81,  $DI$7:$DT$108, CR$5, FALSE)</f>
        <v>0</v>
      </c>
      <c r="CS81" s="140">
        <f>VLOOKUP($CO81,  Obsv_Dist!$B$10:$M$111, CS$5, FALSE)</f>
        <v>0</v>
      </c>
      <c r="CT81" s="117">
        <f>VLOOKUP($CO81,  $DI$7:$DT$108, CT$5, FALSE)</f>
        <v>0</v>
      </c>
      <c r="CU81" s="140">
        <f>VLOOKUP($CO81,  Obsv_Dist!$B$10:$M$111, CU$5, FALSE)</f>
        <v>0</v>
      </c>
      <c r="CV81" s="117">
        <f>VLOOKUP($CO81,  $DI$7:$DT$108, CV$5, FALSE)</f>
        <v>0</v>
      </c>
      <c r="CW81" s="140">
        <f>VLOOKUP($CO81,  Obsv_Dist!$B$10:$M$111, CW$5, FALSE)</f>
        <v>0</v>
      </c>
      <c r="CX81" s="117">
        <f>VLOOKUP($CO81,  $DI$7:$DT$108, CX$5, FALSE)</f>
        <v>0</v>
      </c>
      <c r="CY81" s="140">
        <f>VLOOKUP($CO81,  Obsv_Dist!$B$10:$M$111, CY$5, FALSE)</f>
        <v>0</v>
      </c>
      <c r="CZ81" s="117">
        <f>VLOOKUP($CO81,  $DI$7:$DT$108, CZ$5, FALSE)</f>
        <v>0</v>
      </c>
      <c r="DA81" s="140">
        <f>VLOOKUP($CO81,  Obsv_Dist!$B$10:$M$111, DA$5, FALSE)</f>
        <v>0</v>
      </c>
      <c r="DB81" s="117">
        <f>VLOOKUP($CO81,  $DI$7:$DT$108, DB$5, FALSE)</f>
        <v>0</v>
      </c>
      <c r="DC81" s="140">
        <f>VLOOKUP($CO81,  Obsv_Dist!$B$10:$M$111, DC$5, FALSE)</f>
        <v>0</v>
      </c>
      <c r="DD81" s="117">
        <f>VLOOKUP($CO81,  $DI$7:$DT$108, DD$5, FALSE)</f>
        <v>0</v>
      </c>
      <c r="DE81" s="140">
        <f>VLOOKUP($CO81,  Obsv_Dist!$B$10:$M$111, DE$5, FALSE)</f>
        <v>0</v>
      </c>
      <c r="DF81" s="117">
        <f>VLOOKUP($CO81,  $DI$7:$DT$108, DF$5, FALSE)</f>
        <v>0</v>
      </c>
      <c r="DG81" s="140">
        <f>VLOOKUP($CO81,  Obsv_Dist!$B$10:$M$111, DG$5, FALSE)</f>
        <v>0</v>
      </c>
      <c r="DI81" s="64">
        <f t="shared" si="21"/>
        <v>146</v>
      </c>
      <c r="DJ81" s="113">
        <f t="shared" si="19"/>
        <v>0</v>
      </c>
      <c r="DK81" s="113">
        <f t="shared" si="19"/>
        <v>0</v>
      </c>
      <c r="DL81" s="113">
        <f t="shared" si="19"/>
        <v>0</v>
      </c>
      <c r="DM81" s="113">
        <f t="shared" si="19"/>
        <v>0</v>
      </c>
      <c r="DN81" s="113">
        <f t="shared" si="19"/>
        <v>0</v>
      </c>
      <c r="DO81" s="113">
        <f>EC81/EC$4</f>
        <v>0</v>
      </c>
      <c r="DP81" s="113">
        <f>ED81/ED$4</f>
        <v>0</v>
      </c>
      <c r="DQ81" s="113">
        <f>EE81/EE$4</f>
        <v>0</v>
      </c>
      <c r="DR81" s="113">
        <f>EF81/EF$4</f>
        <v>0</v>
      </c>
      <c r="DS81" s="116">
        <f>EG81/EG$4</f>
        <v>0</v>
      </c>
      <c r="DT81" s="113">
        <f t="shared" si="17"/>
        <v>0</v>
      </c>
      <c r="DV81" s="62">
        <f>Obsv_Dist!B84</f>
        <v>146</v>
      </c>
      <c r="DW81" s="57">
        <f t="shared" si="22"/>
        <v>147</v>
      </c>
      <c r="DX81" s="50">
        <f>SUMIFS(EP:EP,$EO:$EO,"&gt;="&amp;$DV81,$EO:$EO,"&lt;"&amp;$DV82)</f>
        <v>0</v>
      </c>
      <c r="DY81" s="50">
        <f>SUMIFS(EQ:EQ,$EO:$EO,"&gt;="&amp;$DV81,$EO:$EO,"&lt;"&amp;$DV82)</f>
        <v>0</v>
      </c>
      <c r="DZ81" s="50">
        <f>SUMIFS(ER:ER,$EO:$EO,"&gt;="&amp;$DV81,$EO:$EO,"&lt;"&amp;$DV82)</f>
        <v>0</v>
      </c>
      <c r="EA81" s="50">
        <f>SUMIFS(ES:ES,$EO:$EO,"&gt;="&amp;$DV81,$EO:$EO,"&lt;"&amp;$DV82)</f>
        <v>0</v>
      </c>
      <c r="EB81" s="50">
        <f>SUMIFS(ET:ET,$EO:$EO,"&gt;="&amp;$DV81,$EO:$EO,"&lt;"&amp;$DV82)</f>
        <v>0</v>
      </c>
      <c r="EC81" s="50">
        <f>SUMIFS(EU:EU,$EO:$EO,"&gt;="&amp;$DV81,$EO:$EO,"&lt;"&amp;$DV82)</f>
        <v>0</v>
      </c>
      <c r="ED81" s="50">
        <f>SUMIFS(EV:EV,$EO:$EO,"&gt;="&amp;$DV81,$EO:$EO,"&lt;"&amp;$DV82)</f>
        <v>0</v>
      </c>
      <c r="EE81" s="50">
        <f>SUMIFS(EX:EX,$EO:$EO,"&gt;="&amp;$DV81,$EO:$EO,"&lt;"&amp;$DV82)</f>
        <v>0</v>
      </c>
      <c r="EF81" s="50">
        <f>SUMIFS(EY:EY,$EO:$EO,"&gt;="&amp;$DV81,$EO:$EO,"&lt;"&amp;$DV82)</f>
        <v>0</v>
      </c>
      <c r="EG81" s="109">
        <f>DY81+DZ81</f>
        <v>0</v>
      </c>
      <c r="EH81" s="2">
        <f>EC81+ED81</f>
        <v>0</v>
      </c>
      <c r="EJ81" s="64">
        <f t="shared" si="23"/>
        <v>73</v>
      </c>
      <c r="EK81" s="57">
        <f t="shared" si="24"/>
        <v>73.5</v>
      </c>
      <c r="EL81" s="2">
        <f t="shared" si="25"/>
        <v>254</v>
      </c>
      <c r="EM81" s="2">
        <f t="shared" si="26"/>
        <v>306.75</v>
      </c>
      <c r="EO81" s="33">
        <v>73</v>
      </c>
      <c r="EP81" s="33">
        <v>28.9</v>
      </c>
      <c r="EQ81" s="33">
        <v>2.2200000000000002</v>
      </c>
      <c r="ER81" s="33">
        <v>251.78</v>
      </c>
      <c r="ES81" s="33">
        <v>0</v>
      </c>
      <c r="ET81" s="33">
        <v>0</v>
      </c>
      <c r="EU81" s="33">
        <v>271.87</v>
      </c>
      <c r="EV81" s="33">
        <v>34.880000000000003</v>
      </c>
      <c r="EW81" s="33">
        <v>3.44</v>
      </c>
      <c r="EX81" s="33">
        <v>191.38</v>
      </c>
      <c r="EY81" s="33">
        <v>112.74</v>
      </c>
    </row>
    <row r="82" spans="93:155" x14ac:dyDescent="0.45">
      <c r="CO82" s="65">
        <f t="shared" si="20"/>
        <v>148</v>
      </c>
      <c r="CP82" s="117">
        <f>VLOOKUP($CO82,  $DI$7:$DT$108, CP$5, FALSE)</f>
        <v>0</v>
      </c>
      <c r="CQ82" s="140">
        <f>VLOOKUP($CO82,  Obsv_Dist!$B$10:$M$111, CQ$5, FALSE)</f>
        <v>0</v>
      </c>
      <c r="CR82" s="117">
        <f>VLOOKUP($CO82,  $DI$7:$DT$108, CR$5, FALSE)</f>
        <v>0</v>
      </c>
      <c r="CS82" s="140">
        <f>VLOOKUP($CO82,  Obsv_Dist!$B$10:$M$111, CS$5, FALSE)</f>
        <v>0</v>
      </c>
      <c r="CT82" s="117">
        <f>VLOOKUP($CO82,  $DI$7:$DT$108, CT$5, FALSE)</f>
        <v>0</v>
      </c>
      <c r="CU82" s="140">
        <f>VLOOKUP($CO82,  Obsv_Dist!$B$10:$M$111, CU$5, FALSE)</f>
        <v>0</v>
      </c>
      <c r="CV82" s="117">
        <f>VLOOKUP($CO82,  $DI$7:$DT$108, CV$5, FALSE)</f>
        <v>0</v>
      </c>
      <c r="CW82" s="140">
        <f>VLOOKUP($CO82,  Obsv_Dist!$B$10:$M$111, CW$5, FALSE)</f>
        <v>0</v>
      </c>
      <c r="CX82" s="117">
        <f>VLOOKUP($CO82,  $DI$7:$DT$108, CX$5, FALSE)</f>
        <v>0</v>
      </c>
      <c r="CY82" s="140">
        <f>VLOOKUP($CO82,  Obsv_Dist!$B$10:$M$111, CY$5, FALSE)</f>
        <v>0</v>
      </c>
      <c r="CZ82" s="117">
        <f>VLOOKUP($CO82,  $DI$7:$DT$108, CZ$5, FALSE)</f>
        <v>0</v>
      </c>
      <c r="DA82" s="140">
        <f>VLOOKUP($CO82,  Obsv_Dist!$B$10:$M$111, DA$5, FALSE)</f>
        <v>0</v>
      </c>
      <c r="DB82" s="117">
        <f>VLOOKUP($CO82,  $DI$7:$DT$108, DB$5, FALSE)</f>
        <v>0</v>
      </c>
      <c r="DC82" s="140">
        <f>VLOOKUP($CO82,  Obsv_Dist!$B$10:$M$111, DC$5, FALSE)</f>
        <v>0</v>
      </c>
      <c r="DD82" s="117">
        <f>VLOOKUP($CO82,  $DI$7:$DT$108, DD$5, FALSE)</f>
        <v>0</v>
      </c>
      <c r="DE82" s="140">
        <f>VLOOKUP($CO82,  Obsv_Dist!$B$10:$M$111, DE$5, FALSE)</f>
        <v>0</v>
      </c>
      <c r="DF82" s="117">
        <f>VLOOKUP($CO82,  $DI$7:$DT$108, DF$5, FALSE)</f>
        <v>0</v>
      </c>
      <c r="DG82" s="140">
        <f>VLOOKUP($CO82,  Obsv_Dist!$B$10:$M$111, DG$5, FALSE)</f>
        <v>2.2000000000000001E-6</v>
      </c>
      <c r="DI82" s="64">
        <f t="shared" si="21"/>
        <v>148</v>
      </c>
      <c r="DJ82" s="113">
        <f t="shared" si="19"/>
        <v>0</v>
      </c>
      <c r="DK82" s="113">
        <f t="shared" si="19"/>
        <v>0</v>
      </c>
      <c r="DL82" s="113">
        <f t="shared" si="19"/>
        <v>0</v>
      </c>
      <c r="DM82" s="113">
        <f t="shared" si="19"/>
        <v>0</v>
      </c>
      <c r="DN82" s="113">
        <f t="shared" si="19"/>
        <v>0</v>
      </c>
      <c r="DO82" s="113">
        <f>EC82/EC$4</f>
        <v>0</v>
      </c>
      <c r="DP82" s="113">
        <f>ED82/ED$4</f>
        <v>0</v>
      </c>
      <c r="DQ82" s="113">
        <f>EE82/EE$4</f>
        <v>0</v>
      </c>
      <c r="DR82" s="113">
        <f>EF82/EF$4</f>
        <v>0</v>
      </c>
      <c r="DS82" s="116">
        <f>EG82/EG$4</f>
        <v>0</v>
      </c>
      <c r="DT82" s="113">
        <f t="shared" si="17"/>
        <v>0</v>
      </c>
      <c r="DV82" s="62">
        <f>Obsv_Dist!B85</f>
        <v>148</v>
      </c>
      <c r="DW82" s="57">
        <f t="shared" si="22"/>
        <v>149</v>
      </c>
      <c r="DX82" s="50">
        <f>SUMIFS(EP:EP,$EO:$EO,"&gt;="&amp;$DV82,$EO:$EO,"&lt;"&amp;$DV83)</f>
        <v>0</v>
      </c>
      <c r="DY82" s="50">
        <f>SUMIFS(EQ:EQ,$EO:$EO,"&gt;="&amp;$DV82,$EO:$EO,"&lt;"&amp;$DV83)</f>
        <v>0</v>
      </c>
      <c r="DZ82" s="50">
        <f>SUMIFS(ER:ER,$EO:$EO,"&gt;="&amp;$DV82,$EO:$EO,"&lt;"&amp;$DV83)</f>
        <v>0</v>
      </c>
      <c r="EA82" s="50">
        <f>SUMIFS(ES:ES,$EO:$EO,"&gt;="&amp;$DV82,$EO:$EO,"&lt;"&amp;$DV83)</f>
        <v>0</v>
      </c>
      <c r="EB82" s="50">
        <f>SUMIFS(ET:ET,$EO:$EO,"&gt;="&amp;$DV82,$EO:$EO,"&lt;"&amp;$DV83)</f>
        <v>0</v>
      </c>
      <c r="EC82" s="50">
        <f>SUMIFS(EU:EU,$EO:$EO,"&gt;="&amp;$DV82,$EO:$EO,"&lt;"&amp;$DV83)</f>
        <v>0</v>
      </c>
      <c r="ED82" s="50">
        <f>SUMIFS(EV:EV,$EO:$EO,"&gt;="&amp;$DV82,$EO:$EO,"&lt;"&amp;$DV83)</f>
        <v>0</v>
      </c>
      <c r="EE82" s="50">
        <f>SUMIFS(EX:EX,$EO:$EO,"&gt;="&amp;$DV82,$EO:$EO,"&lt;"&amp;$DV83)</f>
        <v>0</v>
      </c>
      <c r="EF82" s="50">
        <f>SUMIFS(EY:EY,$EO:$EO,"&gt;="&amp;$DV82,$EO:$EO,"&lt;"&amp;$DV83)</f>
        <v>0</v>
      </c>
      <c r="EG82" s="109">
        <f>DY82+DZ82</f>
        <v>0</v>
      </c>
      <c r="EH82" s="2">
        <f>EC82+ED82</f>
        <v>0</v>
      </c>
      <c r="EJ82" s="64">
        <f t="shared" si="23"/>
        <v>74</v>
      </c>
      <c r="EK82" s="57">
        <f t="shared" si="24"/>
        <v>74.5</v>
      </c>
      <c r="EL82" s="2">
        <f t="shared" si="25"/>
        <v>216.33</v>
      </c>
      <c r="EM82" s="2">
        <f t="shared" si="26"/>
        <v>283.75</v>
      </c>
      <c r="EO82" s="33">
        <v>74</v>
      </c>
      <c r="EP82" s="33">
        <v>25.62</v>
      </c>
      <c r="EQ82" s="33">
        <v>0.43</v>
      </c>
      <c r="ER82" s="33">
        <v>215.9</v>
      </c>
      <c r="ES82" s="33">
        <v>0</v>
      </c>
      <c r="ET82" s="33">
        <v>0</v>
      </c>
      <c r="EU82" s="33">
        <v>258.74</v>
      </c>
      <c r="EV82" s="33">
        <v>25.01</v>
      </c>
      <c r="EW82" s="33">
        <v>2.48</v>
      </c>
      <c r="EX82" s="33">
        <v>170.07</v>
      </c>
      <c r="EY82" s="33">
        <v>100.75</v>
      </c>
    </row>
    <row r="83" spans="93:155" x14ac:dyDescent="0.45">
      <c r="CO83" s="65">
        <f t="shared" si="20"/>
        <v>150</v>
      </c>
      <c r="CP83" s="117">
        <f>VLOOKUP($CO83,  $DI$7:$DT$108, CP$5, FALSE)</f>
        <v>0</v>
      </c>
      <c r="CQ83" s="140">
        <f>VLOOKUP($CO83,  Obsv_Dist!$B$10:$M$111, CQ$5, FALSE)</f>
        <v>0</v>
      </c>
      <c r="CR83" s="117">
        <f>VLOOKUP($CO83,  $DI$7:$DT$108, CR$5, FALSE)</f>
        <v>0</v>
      </c>
      <c r="CS83" s="140">
        <f>VLOOKUP($CO83,  Obsv_Dist!$B$10:$M$111, CS$5, FALSE)</f>
        <v>0</v>
      </c>
      <c r="CT83" s="117">
        <f>VLOOKUP($CO83,  $DI$7:$DT$108, CT$5, FALSE)</f>
        <v>0</v>
      </c>
      <c r="CU83" s="140">
        <f>VLOOKUP($CO83,  Obsv_Dist!$B$10:$M$111, CU$5, FALSE)</f>
        <v>0</v>
      </c>
      <c r="CV83" s="117">
        <f>VLOOKUP($CO83,  $DI$7:$DT$108, CV$5, FALSE)</f>
        <v>0</v>
      </c>
      <c r="CW83" s="140">
        <f>VLOOKUP($CO83,  Obsv_Dist!$B$10:$M$111, CW$5, FALSE)</f>
        <v>0</v>
      </c>
      <c r="CX83" s="117">
        <f>VLOOKUP($CO83,  $DI$7:$DT$108, CX$5, FALSE)</f>
        <v>0</v>
      </c>
      <c r="CY83" s="140">
        <f>VLOOKUP($CO83,  Obsv_Dist!$B$10:$M$111, CY$5, FALSE)</f>
        <v>0</v>
      </c>
      <c r="CZ83" s="117">
        <f>VLOOKUP($CO83,  $DI$7:$DT$108, CZ$5, FALSE)</f>
        <v>0</v>
      </c>
      <c r="DA83" s="140">
        <f>VLOOKUP($CO83,  Obsv_Dist!$B$10:$M$111, DA$5, FALSE)</f>
        <v>0</v>
      </c>
      <c r="DB83" s="117">
        <f>VLOOKUP($CO83,  $DI$7:$DT$108, DB$5, FALSE)</f>
        <v>0</v>
      </c>
      <c r="DC83" s="140">
        <f>VLOOKUP($CO83,  Obsv_Dist!$B$10:$M$111, DC$5, FALSE)</f>
        <v>0</v>
      </c>
      <c r="DD83" s="117">
        <f>VLOOKUP($CO83,  $DI$7:$DT$108, DD$5, FALSE)</f>
        <v>0</v>
      </c>
      <c r="DE83" s="140">
        <f>VLOOKUP($CO83,  Obsv_Dist!$B$10:$M$111, DE$5, FALSE)</f>
        <v>0</v>
      </c>
      <c r="DF83" s="117">
        <f>VLOOKUP($CO83,  $DI$7:$DT$108, DF$5, FALSE)</f>
        <v>0</v>
      </c>
      <c r="DG83" s="140">
        <f>VLOOKUP($CO83,  Obsv_Dist!$B$10:$M$111, DG$5, FALSE)</f>
        <v>0</v>
      </c>
      <c r="DI83" s="64">
        <f t="shared" si="21"/>
        <v>150</v>
      </c>
      <c r="DJ83" s="113">
        <f t="shared" si="19"/>
        <v>0</v>
      </c>
      <c r="DK83" s="113">
        <f t="shared" si="19"/>
        <v>0</v>
      </c>
      <c r="DL83" s="113">
        <f t="shared" si="19"/>
        <v>0</v>
      </c>
      <c r="DM83" s="113">
        <f t="shared" si="19"/>
        <v>0</v>
      </c>
      <c r="DN83" s="113">
        <f t="shared" si="19"/>
        <v>0</v>
      </c>
      <c r="DO83" s="113">
        <f>EC83/EC$4</f>
        <v>0</v>
      </c>
      <c r="DP83" s="113">
        <f>ED83/ED$4</f>
        <v>0</v>
      </c>
      <c r="DQ83" s="113">
        <f>EE83/EE$4</f>
        <v>0</v>
      </c>
      <c r="DR83" s="113">
        <f>EF83/EF$4</f>
        <v>0</v>
      </c>
      <c r="DS83" s="116">
        <f>EG83/EG$4</f>
        <v>0</v>
      </c>
      <c r="DT83" s="113">
        <f t="shared" si="17"/>
        <v>0</v>
      </c>
      <c r="DV83" s="62">
        <f>Obsv_Dist!B86</f>
        <v>150</v>
      </c>
      <c r="DW83" s="57">
        <f t="shared" si="22"/>
        <v>151</v>
      </c>
      <c r="DX83" s="50">
        <f>SUMIFS(EP:EP,$EO:$EO,"&gt;="&amp;$DV83,$EO:$EO,"&lt;"&amp;$DV84)</f>
        <v>0</v>
      </c>
      <c r="DY83" s="50">
        <f>SUMIFS(EQ:EQ,$EO:$EO,"&gt;="&amp;$DV83,$EO:$EO,"&lt;"&amp;$DV84)</f>
        <v>0</v>
      </c>
      <c r="DZ83" s="50">
        <f>SUMIFS(ER:ER,$EO:$EO,"&gt;="&amp;$DV83,$EO:$EO,"&lt;"&amp;$DV84)</f>
        <v>0</v>
      </c>
      <c r="EA83" s="50">
        <f>SUMIFS(ES:ES,$EO:$EO,"&gt;="&amp;$DV83,$EO:$EO,"&lt;"&amp;$DV84)</f>
        <v>0</v>
      </c>
      <c r="EB83" s="50">
        <f>SUMIFS(ET:ET,$EO:$EO,"&gt;="&amp;$DV83,$EO:$EO,"&lt;"&amp;$DV84)</f>
        <v>0</v>
      </c>
      <c r="EC83" s="50">
        <f>SUMIFS(EU:EU,$EO:$EO,"&gt;="&amp;$DV83,$EO:$EO,"&lt;"&amp;$DV84)</f>
        <v>0</v>
      </c>
      <c r="ED83" s="50">
        <f>SUMIFS(EV:EV,$EO:$EO,"&gt;="&amp;$DV83,$EO:$EO,"&lt;"&amp;$DV84)</f>
        <v>0</v>
      </c>
      <c r="EE83" s="50">
        <f>SUMIFS(EX:EX,$EO:$EO,"&gt;="&amp;$DV83,$EO:$EO,"&lt;"&amp;$DV84)</f>
        <v>0</v>
      </c>
      <c r="EF83" s="50">
        <f>SUMIFS(EY:EY,$EO:$EO,"&gt;="&amp;$DV83,$EO:$EO,"&lt;"&amp;$DV84)</f>
        <v>0</v>
      </c>
      <c r="EG83" s="109">
        <f>DY83+DZ83</f>
        <v>0</v>
      </c>
      <c r="EH83" s="2">
        <f>EC83+ED83</f>
        <v>0</v>
      </c>
      <c r="EJ83" s="64">
        <f t="shared" si="23"/>
        <v>75</v>
      </c>
      <c r="EK83" s="57">
        <f t="shared" si="24"/>
        <v>75.5</v>
      </c>
      <c r="EL83" s="2">
        <f t="shared" si="25"/>
        <v>218.85000000000002</v>
      </c>
      <c r="EM83" s="2">
        <f t="shared" si="26"/>
        <v>241.45</v>
      </c>
      <c r="EO83" s="33">
        <v>75</v>
      </c>
      <c r="EP83" s="33">
        <v>17.739999999999998</v>
      </c>
      <c r="EQ83" s="33">
        <v>0.24</v>
      </c>
      <c r="ER83" s="33">
        <v>218.61</v>
      </c>
      <c r="ES83" s="33">
        <v>0</v>
      </c>
      <c r="ET83" s="33">
        <v>0</v>
      </c>
      <c r="EU83" s="33">
        <v>226.17</v>
      </c>
      <c r="EV83" s="33">
        <v>15.28</v>
      </c>
      <c r="EW83" s="33">
        <v>2.79</v>
      </c>
      <c r="EX83" s="33">
        <v>160.13999999999999</v>
      </c>
      <c r="EY83" s="33">
        <v>84.67</v>
      </c>
    </row>
    <row r="84" spans="93:155" x14ac:dyDescent="0.45">
      <c r="CO84" s="65">
        <f t="shared" si="20"/>
        <v>152</v>
      </c>
      <c r="CP84" s="117">
        <f>VLOOKUP($CO84,  $DI$7:$DT$108, CP$5, FALSE)</f>
        <v>0</v>
      </c>
      <c r="CQ84" s="140">
        <f>VLOOKUP($CO84,  Obsv_Dist!$B$10:$M$111, CQ$5, FALSE)</f>
        <v>0</v>
      </c>
      <c r="CR84" s="117">
        <f>VLOOKUP($CO84,  $DI$7:$DT$108, CR$5, FALSE)</f>
        <v>0</v>
      </c>
      <c r="CS84" s="140">
        <f>VLOOKUP($CO84,  Obsv_Dist!$B$10:$M$111, CS$5, FALSE)</f>
        <v>0</v>
      </c>
      <c r="CT84" s="117">
        <f>VLOOKUP($CO84,  $DI$7:$DT$108, CT$5, FALSE)</f>
        <v>0</v>
      </c>
      <c r="CU84" s="140">
        <f>VLOOKUP($CO84,  Obsv_Dist!$B$10:$M$111, CU$5, FALSE)</f>
        <v>0</v>
      </c>
      <c r="CV84" s="117">
        <f>VLOOKUP($CO84,  $DI$7:$DT$108, CV$5, FALSE)</f>
        <v>0</v>
      </c>
      <c r="CW84" s="140">
        <f>VLOOKUP($CO84,  Obsv_Dist!$B$10:$M$111, CW$5, FALSE)</f>
        <v>0</v>
      </c>
      <c r="CX84" s="117">
        <f>VLOOKUP($CO84,  $DI$7:$DT$108, CX$5, FALSE)</f>
        <v>0</v>
      </c>
      <c r="CY84" s="140">
        <f>VLOOKUP($CO84,  Obsv_Dist!$B$10:$M$111, CY$5, FALSE)</f>
        <v>0</v>
      </c>
      <c r="CZ84" s="117">
        <f>VLOOKUP($CO84,  $DI$7:$DT$108, CZ$5, FALSE)</f>
        <v>0</v>
      </c>
      <c r="DA84" s="140">
        <f>VLOOKUP($CO84,  Obsv_Dist!$B$10:$M$111, DA$5, FALSE)</f>
        <v>0</v>
      </c>
      <c r="DB84" s="117">
        <f>VLOOKUP($CO84,  $DI$7:$DT$108, DB$5, FALSE)</f>
        <v>0</v>
      </c>
      <c r="DC84" s="140">
        <f>VLOOKUP($CO84,  Obsv_Dist!$B$10:$M$111, DC$5, FALSE)</f>
        <v>0</v>
      </c>
      <c r="DD84" s="117">
        <f>VLOOKUP($CO84,  $DI$7:$DT$108, DD$5, FALSE)</f>
        <v>0</v>
      </c>
      <c r="DE84" s="140">
        <f>VLOOKUP($CO84,  Obsv_Dist!$B$10:$M$111, DE$5, FALSE)</f>
        <v>0</v>
      </c>
      <c r="DF84" s="117">
        <f>VLOOKUP($CO84,  $DI$7:$DT$108, DF$5, FALSE)</f>
        <v>0</v>
      </c>
      <c r="DG84" s="140">
        <f>VLOOKUP($CO84,  Obsv_Dist!$B$10:$M$111, DG$5, FALSE)</f>
        <v>0</v>
      </c>
      <c r="DI84" s="64">
        <f t="shared" si="21"/>
        <v>152</v>
      </c>
      <c r="DJ84" s="113">
        <f t="shared" si="19"/>
        <v>0</v>
      </c>
      <c r="DK84" s="113">
        <f t="shared" si="19"/>
        <v>0</v>
      </c>
      <c r="DL84" s="113">
        <f t="shared" si="19"/>
        <v>0</v>
      </c>
      <c r="DM84" s="113">
        <f t="shared" si="19"/>
        <v>0</v>
      </c>
      <c r="DN84" s="113">
        <f t="shared" si="19"/>
        <v>0</v>
      </c>
      <c r="DO84" s="113">
        <f>EC84/EC$4</f>
        <v>0</v>
      </c>
      <c r="DP84" s="113">
        <f>ED84/ED$4</f>
        <v>0</v>
      </c>
      <c r="DQ84" s="113">
        <f>EE84/EE$4</f>
        <v>0</v>
      </c>
      <c r="DR84" s="113">
        <f>EF84/EF$4</f>
        <v>0</v>
      </c>
      <c r="DS84" s="116">
        <f>EG84/EG$4</f>
        <v>0</v>
      </c>
      <c r="DT84" s="113">
        <f t="shared" si="17"/>
        <v>0</v>
      </c>
      <c r="DV84" s="62">
        <f>Obsv_Dist!B87</f>
        <v>152</v>
      </c>
      <c r="DW84" s="57">
        <f t="shared" si="22"/>
        <v>153</v>
      </c>
      <c r="DX84" s="50">
        <f>SUMIFS(EP:EP,$EO:$EO,"&gt;="&amp;$DV84,$EO:$EO,"&lt;"&amp;$DV85)</f>
        <v>0</v>
      </c>
      <c r="DY84" s="50">
        <f>SUMIFS(EQ:EQ,$EO:$EO,"&gt;="&amp;$DV84,$EO:$EO,"&lt;"&amp;$DV85)</f>
        <v>0</v>
      </c>
      <c r="DZ84" s="50">
        <f>SUMIFS(ER:ER,$EO:$EO,"&gt;="&amp;$DV84,$EO:$EO,"&lt;"&amp;$DV85)</f>
        <v>0</v>
      </c>
      <c r="EA84" s="50">
        <f>SUMIFS(ES:ES,$EO:$EO,"&gt;="&amp;$DV84,$EO:$EO,"&lt;"&amp;$DV85)</f>
        <v>0</v>
      </c>
      <c r="EB84" s="50">
        <f>SUMIFS(ET:ET,$EO:$EO,"&gt;="&amp;$DV84,$EO:$EO,"&lt;"&amp;$DV85)</f>
        <v>0</v>
      </c>
      <c r="EC84" s="50">
        <f>SUMIFS(EU:EU,$EO:$EO,"&gt;="&amp;$DV84,$EO:$EO,"&lt;"&amp;$DV85)</f>
        <v>0</v>
      </c>
      <c r="ED84" s="50">
        <f>SUMIFS(EV:EV,$EO:$EO,"&gt;="&amp;$DV84,$EO:$EO,"&lt;"&amp;$DV85)</f>
        <v>0</v>
      </c>
      <c r="EE84" s="50">
        <f>SUMIFS(EX:EX,$EO:$EO,"&gt;="&amp;$DV84,$EO:$EO,"&lt;"&amp;$DV85)</f>
        <v>0</v>
      </c>
      <c r="EF84" s="50">
        <f>SUMIFS(EY:EY,$EO:$EO,"&gt;="&amp;$DV84,$EO:$EO,"&lt;"&amp;$DV85)</f>
        <v>0</v>
      </c>
      <c r="EG84" s="109">
        <f>DY84+DZ84</f>
        <v>0</v>
      </c>
      <c r="EH84" s="2">
        <f>EC84+ED84</f>
        <v>0</v>
      </c>
      <c r="EJ84" s="64">
        <f t="shared" si="23"/>
        <v>76</v>
      </c>
      <c r="EK84" s="57">
        <f t="shared" si="24"/>
        <v>76.5</v>
      </c>
      <c r="EL84" s="2">
        <f t="shared" si="25"/>
        <v>193.37</v>
      </c>
      <c r="EM84" s="2">
        <f t="shared" si="26"/>
        <v>212.55</v>
      </c>
      <c r="EO84" s="33">
        <v>76</v>
      </c>
      <c r="EP84" s="33">
        <v>16.52</v>
      </c>
      <c r="EQ84" s="33">
        <v>0.05</v>
      </c>
      <c r="ER84" s="33">
        <v>193.32</v>
      </c>
      <c r="ES84" s="33">
        <v>0</v>
      </c>
      <c r="ET84" s="33">
        <v>0</v>
      </c>
      <c r="EU84" s="33">
        <v>203.19</v>
      </c>
      <c r="EV84" s="33">
        <v>9.36</v>
      </c>
      <c r="EW84" s="33">
        <v>2.5499999999999998</v>
      </c>
      <c r="EX84" s="33">
        <v>138.12</v>
      </c>
      <c r="EY84" s="33">
        <v>82.14</v>
      </c>
    </row>
    <row r="85" spans="93:155" x14ac:dyDescent="0.45">
      <c r="CO85" s="65">
        <f t="shared" si="20"/>
        <v>154</v>
      </c>
      <c r="CP85" s="117">
        <f>VLOOKUP($CO85,  $DI$7:$DT$108, CP$5, FALSE)</f>
        <v>0</v>
      </c>
      <c r="CQ85" s="140">
        <f>VLOOKUP($CO85,  Obsv_Dist!$B$10:$M$111, CQ$5, FALSE)</f>
        <v>0</v>
      </c>
      <c r="CR85" s="117">
        <f>VLOOKUP($CO85,  $DI$7:$DT$108, CR$5, FALSE)</f>
        <v>0</v>
      </c>
      <c r="CS85" s="140">
        <f>VLOOKUP($CO85,  Obsv_Dist!$B$10:$M$111, CS$5, FALSE)</f>
        <v>0</v>
      </c>
      <c r="CT85" s="117">
        <f>VLOOKUP($CO85,  $DI$7:$DT$108, CT$5, FALSE)</f>
        <v>0</v>
      </c>
      <c r="CU85" s="140">
        <f>VLOOKUP($CO85,  Obsv_Dist!$B$10:$M$111, CU$5, FALSE)</f>
        <v>0</v>
      </c>
      <c r="CV85" s="117">
        <f>VLOOKUP($CO85,  $DI$7:$DT$108, CV$5, FALSE)</f>
        <v>0</v>
      </c>
      <c r="CW85" s="140">
        <f>VLOOKUP($CO85,  Obsv_Dist!$B$10:$M$111, CW$5, FALSE)</f>
        <v>0</v>
      </c>
      <c r="CX85" s="117">
        <f>VLOOKUP($CO85,  $DI$7:$DT$108, CX$5, FALSE)</f>
        <v>0</v>
      </c>
      <c r="CY85" s="140">
        <f>VLOOKUP($CO85,  Obsv_Dist!$B$10:$M$111, CY$5, FALSE)</f>
        <v>0</v>
      </c>
      <c r="CZ85" s="117">
        <f>VLOOKUP($CO85,  $DI$7:$DT$108, CZ$5, FALSE)</f>
        <v>0</v>
      </c>
      <c r="DA85" s="140">
        <f>VLOOKUP($CO85,  Obsv_Dist!$B$10:$M$111, DA$5, FALSE)</f>
        <v>0</v>
      </c>
      <c r="DB85" s="117">
        <f>VLOOKUP($CO85,  $DI$7:$DT$108, DB$5, FALSE)</f>
        <v>0</v>
      </c>
      <c r="DC85" s="140">
        <f>VLOOKUP($CO85,  Obsv_Dist!$B$10:$M$111, DC$5, FALSE)</f>
        <v>0</v>
      </c>
      <c r="DD85" s="117">
        <f>VLOOKUP($CO85,  $DI$7:$DT$108, DD$5, FALSE)</f>
        <v>0</v>
      </c>
      <c r="DE85" s="140">
        <f>VLOOKUP($CO85,  Obsv_Dist!$B$10:$M$111, DE$5, FALSE)</f>
        <v>0</v>
      </c>
      <c r="DF85" s="117">
        <f>VLOOKUP($CO85,  $DI$7:$DT$108, DF$5, FALSE)</f>
        <v>0</v>
      </c>
      <c r="DG85" s="140">
        <f>VLOOKUP($CO85,  Obsv_Dist!$B$10:$M$111, DG$5, FALSE)</f>
        <v>0</v>
      </c>
      <c r="DI85" s="64">
        <f t="shared" si="21"/>
        <v>154</v>
      </c>
      <c r="DJ85" s="113">
        <f t="shared" si="19"/>
        <v>0</v>
      </c>
      <c r="DK85" s="113">
        <f t="shared" si="19"/>
        <v>0</v>
      </c>
      <c r="DL85" s="113">
        <f t="shared" si="19"/>
        <v>0</v>
      </c>
      <c r="DM85" s="113">
        <f t="shared" si="19"/>
        <v>0</v>
      </c>
      <c r="DN85" s="113">
        <f t="shared" si="19"/>
        <v>0</v>
      </c>
      <c r="DO85" s="113">
        <f>EC85/EC$4</f>
        <v>0</v>
      </c>
      <c r="DP85" s="113">
        <f>ED85/ED$4</f>
        <v>0</v>
      </c>
      <c r="DQ85" s="113">
        <f>EE85/EE$4</f>
        <v>0</v>
      </c>
      <c r="DR85" s="113">
        <f>EF85/EF$4</f>
        <v>0</v>
      </c>
      <c r="DS85" s="116">
        <f>EG85/EG$4</f>
        <v>0</v>
      </c>
      <c r="DT85" s="113">
        <f t="shared" si="17"/>
        <v>0</v>
      </c>
      <c r="DV85" s="62">
        <f>Obsv_Dist!B88</f>
        <v>154</v>
      </c>
      <c r="DW85" s="57">
        <f t="shared" si="22"/>
        <v>155</v>
      </c>
      <c r="DX85" s="50">
        <f>SUMIFS(EP:EP,$EO:$EO,"&gt;="&amp;$DV85,$EO:$EO,"&lt;"&amp;$DV86)</f>
        <v>0</v>
      </c>
      <c r="DY85" s="50">
        <f>SUMIFS(EQ:EQ,$EO:$EO,"&gt;="&amp;$DV85,$EO:$EO,"&lt;"&amp;$DV86)</f>
        <v>0</v>
      </c>
      <c r="DZ85" s="50">
        <f>SUMIFS(ER:ER,$EO:$EO,"&gt;="&amp;$DV85,$EO:$EO,"&lt;"&amp;$DV86)</f>
        <v>0</v>
      </c>
      <c r="EA85" s="50">
        <f>SUMIFS(ES:ES,$EO:$EO,"&gt;="&amp;$DV85,$EO:$EO,"&lt;"&amp;$DV86)</f>
        <v>0</v>
      </c>
      <c r="EB85" s="50">
        <f>SUMIFS(ET:ET,$EO:$EO,"&gt;="&amp;$DV85,$EO:$EO,"&lt;"&amp;$DV86)</f>
        <v>0</v>
      </c>
      <c r="EC85" s="50">
        <f>SUMIFS(EU:EU,$EO:$EO,"&gt;="&amp;$DV85,$EO:$EO,"&lt;"&amp;$DV86)</f>
        <v>0</v>
      </c>
      <c r="ED85" s="50">
        <f>SUMIFS(EV:EV,$EO:$EO,"&gt;="&amp;$DV85,$EO:$EO,"&lt;"&amp;$DV86)</f>
        <v>0</v>
      </c>
      <c r="EE85" s="50">
        <f>SUMIFS(EX:EX,$EO:$EO,"&gt;="&amp;$DV85,$EO:$EO,"&lt;"&amp;$DV86)</f>
        <v>0</v>
      </c>
      <c r="EF85" s="50">
        <f>SUMIFS(EY:EY,$EO:$EO,"&gt;="&amp;$DV85,$EO:$EO,"&lt;"&amp;$DV86)</f>
        <v>0</v>
      </c>
      <c r="EG85" s="109">
        <f>DY85+DZ85</f>
        <v>0</v>
      </c>
      <c r="EH85" s="2">
        <f>EC85+ED85</f>
        <v>0</v>
      </c>
      <c r="EJ85" s="64">
        <f t="shared" si="23"/>
        <v>77</v>
      </c>
      <c r="EK85" s="57">
        <f t="shared" si="24"/>
        <v>77.5</v>
      </c>
      <c r="EL85" s="2">
        <f t="shared" si="25"/>
        <v>161.24</v>
      </c>
      <c r="EM85" s="2">
        <f t="shared" si="26"/>
        <v>172.66</v>
      </c>
      <c r="EO85" s="33">
        <v>77</v>
      </c>
      <c r="EP85" s="33">
        <v>14.74</v>
      </c>
      <c r="EQ85" s="33">
        <v>0</v>
      </c>
      <c r="ER85" s="33">
        <v>161.24</v>
      </c>
      <c r="ES85" s="33">
        <v>0</v>
      </c>
      <c r="ET85" s="33">
        <v>0</v>
      </c>
      <c r="EU85" s="33">
        <v>168.24</v>
      </c>
      <c r="EV85" s="33">
        <v>4.42</v>
      </c>
      <c r="EW85" s="33">
        <v>2.11</v>
      </c>
      <c r="EX85" s="33">
        <v>118.52</v>
      </c>
      <c r="EY85" s="33">
        <v>68.61</v>
      </c>
    </row>
    <row r="86" spans="93:155" x14ac:dyDescent="0.45">
      <c r="CO86" s="65">
        <f t="shared" si="20"/>
        <v>156</v>
      </c>
      <c r="CP86" s="117">
        <f>VLOOKUP($CO86,  $DI$7:$DT$108, CP$5, FALSE)</f>
        <v>0</v>
      </c>
      <c r="CQ86" s="140">
        <f>VLOOKUP($CO86,  Obsv_Dist!$B$10:$M$111, CQ$5, FALSE)</f>
        <v>0</v>
      </c>
      <c r="CR86" s="117">
        <f>VLOOKUP($CO86,  $DI$7:$DT$108, CR$5, FALSE)</f>
        <v>0</v>
      </c>
      <c r="CS86" s="140">
        <f>VLOOKUP($CO86,  Obsv_Dist!$B$10:$M$111, CS$5, FALSE)</f>
        <v>0</v>
      </c>
      <c r="CT86" s="117">
        <f>VLOOKUP($CO86,  $DI$7:$DT$108, CT$5, FALSE)</f>
        <v>0</v>
      </c>
      <c r="CU86" s="140">
        <f>VLOOKUP($CO86,  Obsv_Dist!$B$10:$M$111, CU$5, FALSE)</f>
        <v>0</v>
      </c>
      <c r="CV86" s="117">
        <f>VLOOKUP($CO86,  $DI$7:$DT$108, CV$5, FALSE)</f>
        <v>0</v>
      </c>
      <c r="CW86" s="140">
        <f>VLOOKUP($CO86,  Obsv_Dist!$B$10:$M$111, CW$5, FALSE)</f>
        <v>0</v>
      </c>
      <c r="CX86" s="117">
        <f>VLOOKUP($CO86,  $DI$7:$DT$108, CX$5, FALSE)</f>
        <v>0</v>
      </c>
      <c r="CY86" s="140">
        <f>VLOOKUP($CO86,  Obsv_Dist!$B$10:$M$111, CY$5, FALSE)</f>
        <v>0</v>
      </c>
      <c r="CZ86" s="117">
        <f>VLOOKUP($CO86,  $DI$7:$DT$108, CZ$5, FALSE)</f>
        <v>0</v>
      </c>
      <c r="DA86" s="140">
        <f>VLOOKUP($CO86,  Obsv_Dist!$B$10:$M$111, DA$5, FALSE)</f>
        <v>0</v>
      </c>
      <c r="DB86" s="117">
        <f>VLOOKUP($CO86,  $DI$7:$DT$108, DB$5, FALSE)</f>
        <v>0</v>
      </c>
      <c r="DC86" s="140">
        <f>VLOOKUP($CO86,  Obsv_Dist!$B$10:$M$111, DC$5, FALSE)</f>
        <v>0</v>
      </c>
      <c r="DD86" s="117">
        <f>VLOOKUP($CO86,  $DI$7:$DT$108, DD$5, FALSE)</f>
        <v>0</v>
      </c>
      <c r="DE86" s="140">
        <f>VLOOKUP($CO86,  Obsv_Dist!$B$10:$M$111, DE$5, FALSE)</f>
        <v>0</v>
      </c>
      <c r="DF86" s="117">
        <f>VLOOKUP($CO86,  $DI$7:$DT$108, DF$5, FALSE)</f>
        <v>0</v>
      </c>
      <c r="DG86" s="140">
        <f>VLOOKUP($CO86,  Obsv_Dist!$B$10:$M$111, DG$5, FALSE)</f>
        <v>0</v>
      </c>
      <c r="DI86" s="64">
        <f t="shared" si="21"/>
        <v>156</v>
      </c>
      <c r="DJ86" s="113">
        <f t="shared" si="19"/>
        <v>0</v>
      </c>
      <c r="DK86" s="113">
        <f t="shared" si="19"/>
        <v>0</v>
      </c>
      <c r="DL86" s="113">
        <f t="shared" si="19"/>
        <v>0</v>
      </c>
      <c r="DM86" s="113">
        <f t="shared" si="19"/>
        <v>0</v>
      </c>
      <c r="DN86" s="113">
        <f t="shared" si="19"/>
        <v>0</v>
      </c>
      <c r="DO86" s="113">
        <f>EC86/EC$4</f>
        <v>0</v>
      </c>
      <c r="DP86" s="113">
        <f>ED86/ED$4</f>
        <v>0</v>
      </c>
      <c r="DQ86" s="113">
        <f>EE86/EE$4</f>
        <v>0</v>
      </c>
      <c r="DR86" s="113">
        <f>EF86/EF$4</f>
        <v>0</v>
      </c>
      <c r="DS86" s="116">
        <f>EG86/EG$4</f>
        <v>0</v>
      </c>
      <c r="DT86" s="113">
        <f t="shared" si="17"/>
        <v>0</v>
      </c>
      <c r="DV86" s="62">
        <f>Obsv_Dist!B89</f>
        <v>156</v>
      </c>
      <c r="DW86" s="57">
        <f t="shared" si="22"/>
        <v>157</v>
      </c>
      <c r="DX86" s="50">
        <f>SUMIFS(EP:EP,$EO:$EO,"&gt;="&amp;$DV86,$EO:$EO,"&lt;"&amp;$DV87)</f>
        <v>0</v>
      </c>
      <c r="DY86" s="50">
        <f>SUMIFS(EQ:EQ,$EO:$EO,"&gt;="&amp;$DV86,$EO:$EO,"&lt;"&amp;$DV87)</f>
        <v>0</v>
      </c>
      <c r="DZ86" s="50">
        <f>SUMIFS(ER:ER,$EO:$EO,"&gt;="&amp;$DV86,$EO:$EO,"&lt;"&amp;$DV87)</f>
        <v>0</v>
      </c>
      <c r="EA86" s="50">
        <f>SUMIFS(ES:ES,$EO:$EO,"&gt;="&amp;$DV86,$EO:$EO,"&lt;"&amp;$DV87)</f>
        <v>0</v>
      </c>
      <c r="EB86" s="50">
        <f>SUMIFS(ET:ET,$EO:$EO,"&gt;="&amp;$DV86,$EO:$EO,"&lt;"&amp;$DV87)</f>
        <v>0</v>
      </c>
      <c r="EC86" s="50">
        <f>SUMIFS(EU:EU,$EO:$EO,"&gt;="&amp;$DV86,$EO:$EO,"&lt;"&amp;$DV87)</f>
        <v>0</v>
      </c>
      <c r="ED86" s="50">
        <f>SUMIFS(EV:EV,$EO:$EO,"&gt;="&amp;$DV86,$EO:$EO,"&lt;"&amp;$DV87)</f>
        <v>0</v>
      </c>
      <c r="EE86" s="50">
        <f>SUMIFS(EX:EX,$EO:$EO,"&gt;="&amp;$DV86,$EO:$EO,"&lt;"&amp;$DV87)</f>
        <v>0</v>
      </c>
      <c r="EF86" s="50">
        <f>SUMIFS(EY:EY,$EO:$EO,"&gt;="&amp;$DV86,$EO:$EO,"&lt;"&amp;$DV87)</f>
        <v>0</v>
      </c>
      <c r="EG86" s="109">
        <f>DY86+DZ86</f>
        <v>0</v>
      </c>
      <c r="EH86" s="2">
        <f>EC86+ED86</f>
        <v>0</v>
      </c>
      <c r="EJ86" s="64">
        <f t="shared" si="23"/>
        <v>78</v>
      </c>
      <c r="EK86" s="57">
        <f t="shared" si="24"/>
        <v>78.5</v>
      </c>
      <c r="EL86" s="2">
        <f t="shared" si="25"/>
        <v>145.08000000000001</v>
      </c>
      <c r="EM86" s="2">
        <f t="shared" si="26"/>
        <v>138.18</v>
      </c>
      <c r="EO86" s="33">
        <v>78</v>
      </c>
      <c r="EP86" s="33">
        <v>10.69</v>
      </c>
      <c r="EQ86" s="33">
        <v>0</v>
      </c>
      <c r="ER86" s="33">
        <v>145.08000000000001</v>
      </c>
      <c r="ES86" s="33">
        <v>0</v>
      </c>
      <c r="ET86" s="33">
        <v>0</v>
      </c>
      <c r="EU86" s="33">
        <v>136.53</v>
      </c>
      <c r="EV86" s="33">
        <v>1.65</v>
      </c>
      <c r="EW86" s="33">
        <v>2.02</v>
      </c>
      <c r="EX86" s="33">
        <v>89.34</v>
      </c>
      <c r="EY86" s="33">
        <v>59.83</v>
      </c>
    </row>
    <row r="87" spans="93:155" x14ac:dyDescent="0.45">
      <c r="CO87" s="65">
        <f t="shared" si="20"/>
        <v>158</v>
      </c>
      <c r="CP87" s="117">
        <f>VLOOKUP($CO87,  $DI$7:$DT$108, CP$5, FALSE)</f>
        <v>0</v>
      </c>
      <c r="CQ87" s="140">
        <f>VLOOKUP($CO87,  Obsv_Dist!$B$10:$M$111, CQ$5, FALSE)</f>
        <v>0</v>
      </c>
      <c r="CR87" s="117">
        <f>VLOOKUP($CO87,  $DI$7:$DT$108, CR$5, FALSE)</f>
        <v>0</v>
      </c>
      <c r="CS87" s="140">
        <f>VLOOKUP($CO87,  Obsv_Dist!$B$10:$M$111, CS$5, FALSE)</f>
        <v>0</v>
      </c>
      <c r="CT87" s="117">
        <f>VLOOKUP($CO87,  $DI$7:$DT$108, CT$5, FALSE)</f>
        <v>0</v>
      </c>
      <c r="CU87" s="140">
        <f>VLOOKUP($CO87,  Obsv_Dist!$B$10:$M$111, CU$5, FALSE)</f>
        <v>0</v>
      </c>
      <c r="CV87" s="117">
        <f>VLOOKUP($CO87,  $DI$7:$DT$108, CV$5, FALSE)</f>
        <v>0</v>
      </c>
      <c r="CW87" s="140">
        <f>VLOOKUP($CO87,  Obsv_Dist!$B$10:$M$111, CW$5, FALSE)</f>
        <v>0</v>
      </c>
      <c r="CX87" s="117">
        <f>VLOOKUP($CO87,  $DI$7:$DT$108, CX$5, FALSE)</f>
        <v>0</v>
      </c>
      <c r="CY87" s="140">
        <f>VLOOKUP($CO87,  Obsv_Dist!$B$10:$M$111, CY$5, FALSE)</f>
        <v>0</v>
      </c>
      <c r="CZ87" s="117">
        <f>VLOOKUP($CO87,  $DI$7:$DT$108, CZ$5, FALSE)</f>
        <v>0</v>
      </c>
      <c r="DA87" s="140">
        <f>VLOOKUP($CO87,  Obsv_Dist!$B$10:$M$111, DA$5, FALSE)</f>
        <v>0</v>
      </c>
      <c r="DB87" s="117">
        <f>VLOOKUP($CO87,  $DI$7:$DT$108, DB$5, FALSE)</f>
        <v>0</v>
      </c>
      <c r="DC87" s="140">
        <f>VLOOKUP($CO87,  Obsv_Dist!$B$10:$M$111, DC$5, FALSE)</f>
        <v>0</v>
      </c>
      <c r="DD87" s="117">
        <f>VLOOKUP($CO87,  $DI$7:$DT$108, DD$5, FALSE)</f>
        <v>0</v>
      </c>
      <c r="DE87" s="140">
        <f>VLOOKUP($CO87,  Obsv_Dist!$B$10:$M$111, DE$5, FALSE)</f>
        <v>0</v>
      </c>
      <c r="DF87" s="117">
        <f>VLOOKUP($CO87,  $DI$7:$DT$108, DF$5, FALSE)</f>
        <v>0</v>
      </c>
      <c r="DG87" s="140">
        <f>VLOOKUP($CO87,  Obsv_Dist!$B$10:$M$111, DG$5, FALSE)</f>
        <v>0</v>
      </c>
      <c r="DI87" s="64">
        <f t="shared" si="21"/>
        <v>158</v>
      </c>
      <c r="DJ87" s="113">
        <f t="shared" si="19"/>
        <v>0</v>
      </c>
      <c r="DK87" s="113">
        <f t="shared" si="19"/>
        <v>0</v>
      </c>
      <c r="DL87" s="113">
        <f t="shared" si="19"/>
        <v>0</v>
      </c>
      <c r="DM87" s="113">
        <f t="shared" si="19"/>
        <v>0</v>
      </c>
      <c r="DN87" s="113">
        <f t="shared" si="19"/>
        <v>0</v>
      </c>
      <c r="DO87" s="113">
        <f>EC87/EC$4</f>
        <v>0</v>
      </c>
      <c r="DP87" s="113">
        <f>ED87/ED$4</f>
        <v>0</v>
      </c>
      <c r="DQ87" s="113">
        <f>EE87/EE$4</f>
        <v>0</v>
      </c>
      <c r="DR87" s="113">
        <f>EF87/EF$4</f>
        <v>0</v>
      </c>
      <c r="DS87" s="116">
        <f>EG87/EG$4</f>
        <v>0</v>
      </c>
      <c r="DT87" s="113">
        <f t="shared" si="17"/>
        <v>0</v>
      </c>
      <c r="DV87" s="62">
        <f>Obsv_Dist!B90</f>
        <v>158</v>
      </c>
      <c r="DW87" s="57">
        <f t="shared" si="22"/>
        <v>159</v>
      </c>
      <c r="DX87" s="50">
        <f>SUMIFS(EP:EP,$EO:$EO,"&gt;="&amp;$DV87,$EO:$EO,"&lt;"&amp;$DV88)</f>
        <v>0</v>
      </c>
      <c r="DY87" s="50">
        <f>SUMIFS(EQ:EQ,$EO:$EO,"&gt;="&amp;$DV87,$EO:$EO,"&lt;"&amp;$DV88)</f>
        <v>0</v>
      </c>
      <c r="DZ87" s="50">
        <f>SUMIFS(ER:ER,$EO:$EO,"&gt;="&amp;$DV87,$EO:$EO,"&lt;"&amp;$DV88)</f>
        <v>0</v>
      </c>
      <c r="EA87" s="50">
        <f>SUMIFS(ES:ES,$EO:$EO,"&gt;="&amp;$DV87,$EO:$EO,"&lt;"&amp;$DV88)</f>
        <v>0</v>
      </c>
      <c r="EB87" s="50">
        <f>SUMIFS(ET:ET,$EO:$EO,"&gt;="&amp;$DV87,$EO:$EO,"&lt;"&amp;$DV88)</f>
        <v>0</v>
      </c>
      <c r="EC87" s="50">
        <f>SUMIFS(EU:EU,$EO:$EO,"&gt;="&amp;$DV87,$EO:$EO,"&lt;"&amp;$DV88)</f>
        <v>0</v>
      </c>
      <c r="ED87" s="50">
        <f>SUMIFS(EV:EV,$EO:$EO,"&gt;="&amp;$DV87,$EO:$EO,"&lt;"&amp;$DV88)</f>
        <v>0</v>
      </c>
      <c r="EE87" s="50">
        <f>SUMIFS(EX:EX,$EO:$EO,"&gt;="&amp;$DV87,$EO:$EO,"&lt;"&amp;$DV88)</f>
        <v>0</v>
      </c>
      <c r="EF87" s="50">
        <f>SUMIFS(EY:EY,$EO:$EO,"&gt;="&amp;$DV87,$EO:$EO,"&lt;"&amp;$DV88)</f>
        <v>0</v>
      </c>
      <c r="EG87" s="109">
        <f>DY87+DZ87</f>
        <v>0</v>
      </c>
      <c r="EH87" s="2">
        <f>EC87+ED87</f>
        <v>0</v>
      </c>
      <c r="EJ87" s="64">
        <f t="shared" si="23"/>
        <v>79</v>
      </c>
      <c r="EK87" s="57">
        <f t="shared" si="24"/>
        <v>79.5</v>
      </c>
      <c r="EL87" s="2">
        <f t="shared" si="25"/>
        <v>133.76</v>
      </c>
      <c r="EM87" s="2">
        <f t="shared" si="26"/>
        <v>107.22</v>
      </c>
      <c r="EO87" s="33">
        <v>79</v>
      </c>
      <c r="EP87" s="33">
        <v>8.6300000000000008</v>
      </c>
      <c r="EQ87" s="33">
        <v>0</v>
      </c>
      <c r="ER87" s="33">
        <v>133.76</v>
      </c>
      <c r="ES87" s="33">
        <v>0</v>
      </c>
      <c r="ET87" s="33">
        <v>0</v>
      </c>
      <c r="EU87" s="33">
        <v>106.49</v>
      </c>
      <c r="EV87" s="33">
        <v>0.73</v>
      </c>
      <c r="EW87" s="33">
        <v>1.62</v>
      </c>
      <c r="EX87" s="33">
        <v>73.61</v>
      </c>
      <c r="EY87" s="33">
        <v>55.3</v>
      </c>
    </row>
    <row r="88" spans="93:155" x14ac:dyDescent="0.45">
      <c r="CO88" s="65">
        <f t="shared" si="20"/>
        <v>160</v>
      </c>
      <c r="CP88" s="117">
        <f>VLOOKUP($CO88,  $DI$7:$DT$108, CP$5, FALSE)</f>
        <v>0</v>
      </c>
      <c r="CQ88" s="140">
        <f>VLOOKUP($CO88,  Obsv_Dist!$B$10:$M$111, CQ$5, FALSE)</f>
        <v>0</v>
      </c>
      <c r="CR88" s="117">
        <f>VLOOKUP($CO88,  $DI$7:$DT$108, CR$5, FALSE)</f>
        <v>0</v>
      </c>
      <c r="CS88" s="140">
        <f>VLOOKUP($CO88,  Obsv_Dist!$B$10:$M$111, CS$5, FALSE)</f>
        <v>0</v>
      </c>
      <c r="CT88" s="117">
        <f>VLOOKUP($CO88,  $DI$7:$DT$108, CT$5, FALSE)</f>
        <v>0</v>
      </c>
      <c r="CU88" s="140">
        <f>VLOOKUP($CO88,  Obsv_Dist!$B$10:$M$111, CU$5, FALSE)</f>
        <v>0</v>
      </c>
      <c r="CV88" s="117">
        <f>VLOOKUP($CO88,  $DI$7:$DT$108, CV$5, FALSE)</f>
        <v>0</v>
      </c>
      <c r="CW88" s="140">
        <f>VLOOKUP($CO88,  Obsv_Dist!$B$10:$M$111, CW$5, FALSE)</f>
        <v>0</v>
      </c>
      <c r="CX88" s="117">
        <f>VLOOKUP($CO88,  $DI$7:$DT$108, CX$5, FALSE)</f>
        <v>0</v>
      </c>
      <c r="CY88" s="140">
        <f>VLOOKUP($CO88,  Obsv_Dist!$B$10:$M$111, CY$5, FALSE)</f>
        <v>0</v>
      </c>
      <c r="CZ88" s="117">
        <f>VLOOKUP($CO88,  $DI$7:$DT$108, CZ$5, FALSE)</f>
        <v>0</v>
      </c>
      <c r="DA88" s="140">
        <f>VLOOKUP($CO88,  Obsv_Dist!$B$10:$M$111, DA$5, FALSE)</f>
        <v>0</v>
      </c>
      <c r="DB88" s="117">
        <f>VLOOKUP($CO88,  $DI$7:$DT$108, DB$5, FALSE)</f>
        <v>0</v>
      </c>
      <c r="DC88" s="140">
        <f>VLOOKUP($CO88,  Obsv_Dist!$B$10:$M$111, DC$5, FALSE)</f>
        <v>0</v>
      </c>
      <c r="DD88" s="117">
        <f>VLOOKUP($CO88,  $DI$7:$DT$108, DD$5, FALSE)</f>
        <v>0</v>
      </c>
      <c r="DE88" s="140">
        <f>VLOOKUP($CO88,  Obsv_Dist!$B$10:$M$111, DE$5, FALSE)</f>
        <v>0</v>
      </c>
      <c r="DF88" s="117">
        <f>VLOOKUP($CO88,  $DI$7:$DT$108, DF$5, FALSE)</f>
        <v>0</v>
      </c>
      <c r="DG88" s="140">
        <f>VLOOKUP($CO88,  Obsv_Dist!$B$10:$M$111, DG$5, FALSE)</f>
        <v>0</v>
      </c>
      <c r="DI88" s="64">
        <f t="shared" si="21"/>
        <v>160</v>
      </c>
      <c r="DJ88" s="113">
        <f t="shared" si="19"/>
        <v>0</v>
      </c>
      <c r="DK88" s="113">
        <f t="shared" si="19"/>
        <v>0</v>
      </c>
      <c r="DL88" s="113">
        <f t="shared" si="19"/>
        <v>0</v>
      </c>
      <c r="DM88" s="113">
        <f t="shared" si="19"/>
        <v>0</v>
      </c>
      <c r="DN88" s="113">
        <f t="shared" si="19"/>
        <v>0</v>
      </c>
      <c r="DO88" s="113">
        <f>EC88/EC$4</f>
        <v>0</v>
      </c>
      <c r="DP88" s="113">
        <f>ED88/ED$4</f>
        <v>0</v>
      </c>
      <c r="DQ88" s="113">
        <f>EE88/EE$4</f>
        <v>0</v>
      </c>
      <c r="DR88" s="113">
        <f>EF88/EF$4</f>
        <v>0</v>
      </c>
      <c r="DS88" s="116">
        <f>EG88/EG$4</f>
        <v>0</v>
      </c>
      <c r="DT88" s="113">
        <f t="shared" si="17"/>
        <v>0</v>
      </c>
      <c r="DV88" s="62">
        <f>Obsv_Dist!B91</f>
        <v>160</v>
      </c>
      <c r="DW88" s="57">
        <f t="shared" si="22"/>
        <v>161</v>
      </c>
      <c r="DX88" s="50">
        <f>SUMIFS(EP:EP,$EO:$EO,"&gt;="&amp;$DV88,$EO:$EO,"&lt;"&amp;$DV89)</f>
        <v>0</v>
      </c>
      <c r="DY88" s="50">
        <f>SUMIFS(EQ:EQ,$EO:$EO,"&gt;="&amp;$DV88,$EO:$EO,"&lt;"&amp;$DV89)</f>
        <v>0</v>
      </c>
      <c r="DZ88" s="50">
        <f>SUMIFS(ER:ER,$EO:$EO,"&gt;="&amp;$DV88,$EO:$EO,"&lt;"&amp;$DV89)</f>
        <v>0</v>
      </c>
      <c r="EA88" s="50">
        <f>SUMIFS(ES:ES,$EO:$EO,"&gt;="&amp;$DV88,$EO:$EO,"&lt;"&amp;$DV89)</f>
        <v>0</v>
      </c>
      <c r="EB88" s="50">
        <f>SUMIFS(ET:ET,$EO:$EO,"&gt;="&amp;$DV88,$EO:$EO,"&lt;"&amp;$DV89)</f>
        <v>0</v>
      </c>
      <c r="EC88" s="50">
        <f>SUMIFS(EU:EU,$EO:$EO,"&gt;="&amp;$DV88,$EO:$EO,"&lt;"&amp;$DV89)</f>
        <v>0</v>
      </c>
      <c r="ED88" s="50">
        <f>SUMIFS(EV:EV,$EO:$EO,"&gt;="&amp;$DV88,$EO:$EO,"&lt;"&amp;$DV89)</f>
        <v>0</v>
      </c>
      <c r="EE88" s="50">
        <f>SUMIFS(EX:EX,$EO:$EO,"&gt;="&amp;$DV88,$EO:$EO,"&lt;"&amp;$DV89)</f>
        <v>0</v>
      </c>
      <c r="EF88" s="50">
        <f>SUMIFS(EY:EY,$EO:$EO,"&gt;="&amp;$DV88,$EO:$EO,"&lt;"&amp;$DV89)</f>
        <v>0</v>
      </c>
      <c r="EG88" s="109">
        <f>DY88+DZ88</f>
        <v>0</v>
      </c>
      <c r="EH88" s="2">
        <f>EC88+ED88</f>
        <v>0</v>
      </c>
      <c r="EJ88" s="64">
        <f t="shared" si="23"/>
        <v>80</v>
      </c>
      <c r="EK88" s="57">
        <f t="shared" si="24"/>
        <v>80.5</v>
      </c>
      <c r="EL88" s="2">
        <f t="shared" si="25"/>
        <v>147.13</v>
      </c>
      <c r="EM88" s="2">
        <f t="shared" si="26"/>
        <v>96.94</v>
      </c>
      <c r="EO88" s="33">
        <v>80</v>
      </c>
      <c r="EP88" s="33">
        <v>6.12</v>
      </c>
      <c r="EQ88" s="33">
        <v>0</v>
      </c>
      <c r="ER88" s="33">
        <v>147.13</v>
      </c>
      <c r="ES88" s="33">
        <v>0</v>
      </c>
      <c r="ET88" s="33">
        <v>0</v>
      </c>
      <c r="EU88" s="33">
        <v>96.6</v>
      </c>
      <c r="EV88" s="33">
        <v>0.34</v>
      </c>
      <c r="EW88" s="33">
        <v>1.36</v>
      </c>
      <c r="EX88" s="33">
        <v>57.42</v>
      </c>
      <c r="EY88" s="33">
        <v>46.73</v>
      </c>
    </row>
    <row r="89" spans="93:155" x14ac:dyDescent="0.45">
      <c r="CO89" s="65">
        <f t="shared" si="20"/>
        <v>162</v>
      </c>
      <c r="CP89" s="117">
        <f>VLOOKUP($CO89,  $DI$7:$DT$108, CP$5, FALSE)</f>
        <v>0</v>
      </c>
      <c r="CQ89" s="140">
        <f>VLOOKUP($CO89,  Obsv_Dist!$B$10:$M$111, CQ$5, FALSE)</f>
        <v>0</v>
      </c>
      <c r="CR89" s="117">
        <f>VLOOKUP($CO89,  $DI$7:$DT$108, CR$5, FALSE)</f>
        <v>0</v>
      </c>
      <c r="CS89" s="140">
        <f>VLOOKUP($CO89,  Obsv_Dist!$B$10:$M$111, CS$5, FALSE)</f>
        <v>0</v>
      </c>
      <c r="CT89" s="117">
        <f>VLOOKUP($CO89,  $DI$7:$DT$108, CT$5, FALSE)</f>
        <v>0</v>
      </c>
      <c r="CU89" s="140">
        <f>VLOOKUP($CO89,  Obsv_Dist!$B$10:$M$111, CU$5, FALSE)</f>
        <v>0</v>
      </c>
      <c r="CV89" s="117">
        <f>VLOOKUP($CO89,  $DI$7:$DT$108, CV$5, FALSE)</f>
        <v>0</v>
      </c>
      <c r="CW89" s="140">
        <f>VLOOKUP($CO89,  Obsv_Dist!$B$10:$M$111, CW$5, FALSE)</f>
        <v>0</v>
      </c>
      <c r="CX89" s="117">
        <f>VLOOKUP($CO89,  $DI$7:$DT$108, CX$5, FALSE)</f>
        <v>0</v>
      </c>
      <c r="CY89" s="140">
        <f>VLOOKUP($CO89,  Obsv_Dist!$B$10:$M$111, CY$5, FALSE)</f>
        <v>0</v>
      </c>
      <c r="CZ89" s="117">
        <f>VLOOKUP($CO89,  $DI$7:$DT$108, CZ$5, FALSE)</f>
        <v>0</v>
      </c>
      <c r="DA89" s="140">
        <f>VLOOKUP($CO89,  Obsv_Dist!$B$10:$M$111, DA$5, FALSE)</f>
        <v>0</v>
      </c>
      <c r="DB89" s="117">
        <f>VLOOKUP($CO89,  $DI$7:$DT$108, DB$5, FALSE)</f>
        <v>0</v>
      </c>
      <c r="DC89" s="140">
        <f>VLOOKUP($CO89,  Obsv_Dist!$B$10:$M$111, DC$5, FALSE)</f>
        <v>0</v>
      </c>
      <c r="DD89" s="117">
        <f>VLOOKUP($CO89,  $DI$7:$DT$108, DD$5, FALSE)</f>
        <v>0</v>
      </c>
      <c r="DE89" s="140">
        <f>VLOOKUP($CO89,  Obsv_Dist!$B$10:$M$111, DE$5, FALSE)</f>
        <v>0</v>
      </c>
      <c r="DF89" s="117">
        <f>VLOOKUP($CO89,  $DI$7:$DT$108, DF$5, FALSE)</f>
        <v>0</v>
      </c>
      <c r="DG89" s="140">
        <f>VLOOKUP($CO89,  Obsv_Dist!$B$10:$M$111, DG$5, FALSE)</f>
        <v>0</v>
      </c>
      <c r="DI89" s="64">
        <f t="shared" si="21"/>
        <v>162</v>
      </c>
      <c r="DJ89" s="113">
        <f t="shared" ref="DJ89:DN105" si="27">DX89/DX$4</f>
        <v>0</v>
      </c>
      <c r="DK89" s="113">
        <f t="shared" si="27"/>
        <v>0</v>
      </c>
      <c r="DL89" s="113">
        <f t="shared" si="27"/>
        <v>0</v>
      </c>
      <c r="DM89" s="113">
        <f t="shared" si="27"/>
        <v>0</v>
      </c>
      <c r="DN89" s="113">
        <f t="shared" si="27"/>
        <v>0</v>
      </c>
      <c r="DO89" s="113">
        <f>EC89/EC$4</f>
        <v>0</v>
      </c>
      <c r="DP89" s="113">
        <f>ED89/ED$4</f>
        <v>0</v>
      </c>
      <c r="DQ89" s="113">
        <f>EE89/EE$4</f>
        <v>0</v>
      </c>
      <c r="DR89" s="113">
        <f>EF89/EF$4</f>
        <v>0</v>
      </c>
      <c r="DS89" s="116">
        <f>EG89/EG$4</f>
        <v>0</v>
      </c>
      <c r="DT89" s="113">
        <f t="shared" si="17"/>
        <v>0</v>
      </c>
      <c r="DV89" s="62">
        <f>Obsv_Dist!B92</f>
        <v>162</v>
      </c>
      <c r="DW89" s="57">
        <f t="shared" si="22"/>
        <v>163</v>
      </c>
      <c r="DX89" s="50">
        <f>SUMIFS(EP:EP,$EO:$EO,"&gt;="&amp;$DV89,$EO:$EO,"&lt;"&amp;$DV90)</f>
        <v>0</v>
      </c>
      <c r="DY89" s="50">
        <f>SUMIFS(EQ:EQ,$EO:$EO,"&gt;="&amp;$DV89,$EO:$EO,"&lt;"&amp;$DV90)</f>
        <v>0</v>
      </c>
      <c r="DZ89" s="50">
        <f>SUMIFS(ER:ER,$EO:$EO,"&gt;="&amp;$DV89,$EO:$EO,"&lt;"&amp;$DV90)</f>
        <v>0</v>
      </c>
      <c r="EA89" s="50">
        <f>SUMIFS(ES:ES,$EO:$EO,"&gt;="&amp;$DV89,$EO:$EO,"&lt;"&amp;$DV90)</f>
        <v>0</v>
      </c>
      <c r="EB89" s="50">
        <f>SUMIFS(ET:ET,$EO:$EO,"&gt;="&amp;$DV89,$EO:$EO,"&lt;"&amp;$DV90)</f>
        <v>0</v>
      </c>
      <c r="EC89" s="50">
        <f>SUMIFS(EU:EU,$EO:$EO,"&gt;="&amp;$DV89,$EO:$EO,"&lt;"&amp;$DV90)</f>
        <v>0</v>
      </c>
      <c r="ED89" s="50">
        <f>SUMIFS(EV:EV,$EO:$EO,"&gt;="&amp;$DV89,$EO:$EO,"&lt;"&amp;$DV90)</f>
        <v>0</v>
      </c>
      <c r="EE89" s="50">
        <f>SUMIFS(EX:EX,$EO:$EO,"&gt;="&amp;$DV89,$EO:$EO,"&lt;"&amp;$DV90)</f>
        <v>0</v>
      </c>
      <c r="EF89" s="50">
        <f>SUMIFS(EY:EY,$EO:$EO,"&gt;="&amp;$DV89,$EO:$EO,"&lt;"&amp;$DV90)</f>
        <v>0</v>
      </c>
      <c r="EG89" s="109">
        <f>DY89+DZ89</f>
        <v>0</v>
      </c>
      <c r="EH89" s="2">
        <f>EC89+ED89</f>
        <v>0</v>
      </c>
      <c r="EJ89" s="64">
        <f t="shared" si="23"/>
        <v>81</v>
      </c>
      <c r="EK89" s="57">
        <f t="shared" si="24"/>
        <v>81.5</v>
      </c>
      <c r="EL89" s="2">
        <f t="shared" si="25"/>
        <v>118.38</v>
      </c>
      <c r="EM89" s="2">
        <f t="shared" si="26"/>
        <v>79.56</v>
      </c>
      <c r="EO89" s="33">
        <v>81</v>
      </c>
      <c r="EP89" s="33">
        <v>5.89</v>
      </c>
      <c r="EQ89" s="33">
        <v>0</v>
      </c>
      <c r="ER89" s="33">
        <v>118.38</v>
      </c>
      <c r="ES89" s="33">
        <v>0</v>
      </c>
      <c r="ET89" s="33">
        <v>0</v>
      </c>
      <c r="EU89" s="33">
        <v>79.45</v>
      </c>
      <c r="EV89" s="33">
        <v>0.11</v>
      </c>
      <c r="EW89" s="33">
        <v>0.9</v>
      </c>
      <c r="EX89" s="33">
        <v>51.47</v>
      </c>
      <c r="EY89" s="33">
        <v>39.94</v>
      </c>
    </row>
    <row r="90" spans="93:155" x14ac:dyDescent="0.45">
      <c r="CO90" s="65">
        <f t="shared" si="20"/>
        <v>164</v>
      </c>
      <c r="CP90" s="117">
        <f>VLOOKUP($CO90,  $DI$7:$DT$108, CP$5, FALSE)</f>
        <v>0</v>
      </c>
      <c r="CQ90" s="140">
        <f>VLOOKUP($CO90,  Obsv_Dist!$B$10:$M$111, CQ$5, FALSE)</f>
        <v>0</v>
      </c>
      <c r="CR90" s="117">
        <f>VLOOKUP($CO90,  $DI$7:$DT$108, CR$5, FALSE)</f>
        <v>0</v>
      </c>
      <c r="CS90" s="140">
        <f>VLOOKUP($CO90,  Obsv_Dist!$B$10:$M$111, CS$5, FALSE)</f>
        <v>0</v>
      </c>
      <c r="CT90" s="117">
        <f>VLOOKUP($CO90,  $DI$7:$DT$108, CT$5, FALSE)</f>
        <v>0</v>
      </c>
      <c r="CU90" s="140">
        <f>VLOOKUP($CO90,  Obsv_Dist!$B$10:$M$111, CU$5, FALSE)</f>
        <v>0</v>
      </c>
      <c r="CV90" s="117">
        <f>VLOOKUP($CO90,  $DI$7:$DT$108, CV$5, FALSE)</f>
        <v>0</v>
      </c>
      <c r="CW90" s="140">
        <f>VLOOKUP($CO90,  Obsv_Dist!$B$10:$M$111, CW$5, FALSE)</f>
        <v>0</v>
      </c>
      <c r="CX90" s="117">
        <f>VLOOKUP($CO90,  $DI$7:$DT$108, CX$5, FALSE)</f>
        <v>0</v>
      </c>
      <c r="CY90" s="140">
        <f>VLOOKUP($CO90,  Obsv_Dist!$B$10:$M$111, CY$5, FALSE)</f>
        <v>0</v>
      </c>
      <c r="CZ90" s="117">
        <f>VLOOKUP($CO90,  $DI$7:$DT$108, CZ$5, FALSE)</f>
        <v>0</v>
      </c>
      <c r="DA90" s="140">
        <f>VLOOKUP($CO90,  Obsv_Dist!$B$10:$M$111, DA$5, FALSE)</f>
        <v>0</v>
      </c>
      <c r="DB90" s="117">
        <f>VLOOKUP($CO90,  $DI$7:$DT$108, DB$5, FALSE)</f>
        <v>0</v>
      </c>
      <c r="DC90" s="140">
        <f>VLOOKUP($CO90,  Obsv_Dist!$B$10:$M$111, DC$5, FALSE)</f>
        <v>0</v>
      </c>
      <c r="DD90" s="117">
        <f>VLOOKUP($CO90,  $DI$7:$DT$108, DD$5, FALSE)</f>
        <v>0</v>
      </c>
      <c r="DE90" s="140">
        <f>VLOOKUP($CO90,  Obsv_Dist!$B$10:$M$111, DE$5, FALSE)</f>
        <v>0</v>
      </c>
      <c r="DF90" s="117">
        <f>VLOOKUP($CO90,  $DI$7:$DT$108, DF$5, FALSE)</f>
        <v>0</v>
      </c>
      <c r="DG90" s="140">
        <f>VLOOKUP($CO90,  Obsv_Dist!$B$10:$M$111, DG$5, FALSE)</f>
        <v>0</v>
      </c>
      <c r="DI90" s="64">
        <f t="shared" si="21"/>
        <v>164</v>
      </c>
      <c r="DJ90" s="113">
        <f t="shared" si="27"/>
        <v>0</v>
      </c>
      <c r="DK90" s="113">
        <f t="shared" si="27"/>
        <v>0</v>
      </c>
      <c r="DL90" s="113">
        <f t="shared" si="27"/>
        <v>0</v>
      </c>
      <c r="DM90" s="113">
        <f t="shared" si="27"/>
        <v>0</v>
      </c>
      <c r="DN90" s="113">
        <f t="shared" si="27"/>
        <v>0</v>
      </c>
      <c r="DO90" s="113">
        <f>EC90/EC$4</f>
        <v>0</v>
      </c>
      <c r="DP90" s="113">
        <f>ED90/ED$4</f>
        <v>0</v>
      </c>
      <c r="DQ90" s="113">
        <f>EE90/EE$4</f>
        <v>0</v>
      </c>
      <c r="DR90" s="113">
        <f>EF90/EF$4</f>
        <v>0</v>
      </c>
      <c r="DS90" s="116">
        <f>EG90/EG$4</f>
        <v>0</v>
      </c>
      <c r="DT90" s="113">
        <f t="shared" si="17"/>
        <v>0</v>
      </c>
      <c r="DV90" s="62">
        <f>Obsv_Dist!B93</f>
        <v>164</v>
      </c>
      <c r="DW90" s="57">
        <f t="shared" si="22"/>
        <v>165</v>
      </c>
      <c r="DX90" s="50">
        <f>SUMIFS(EP:EP,$EO:$EO,"&gt;="&amp;$DV90,$EO:$EO,"&lt;"&amp;$DV91)</f>
        <v>0</v>
      </c>
      <c r="DY90" s="50">
        <f>SUMIFS(EQ:EQ,$EO:$EO,"&gt;="&amp;$DV90,$EO:$EO,"&lt;"&amp;$DV91)</f>
        <v>0</v>
      </c>
      <c r="DZ90" s="50">
        <f>SUMIFS(ER:ER,$EO:$EO,"&gt;="&amp;$DV90,$EO:$EO,"&lt;"&amp;$DV91)</f>
        <v>0</v>
      </c>
      <c r="EA90" s="50">
        <f>SUMIFS(ES:ES,$EO:$EO,"&gt;="&amp;$DV90,$EO:$EO,"&lt;"&amp;$DV91)</f>
        <v>0</v>
      </c>
      <c r="EB90" s="50">
        <f>SUMIFS(ET:ET,$EO:$EO,"&gt;="&amp;$DV90,$EO:$EO,"&lt;"&amp;$DV91)</f>
        <v>0</v>
      </c>
      <c r="EC90" s="50">
        <f>SUMIFS(EU:EU,$EO:$EO,"&gt;="&amp;$DV90,$EO:$EO,"&lt;"&amp;$DV91)</f>
        <v>0</v>
      </c>
      <c r="ED90" s="50">
        <f>SUMIFS(EV:EV,$EO:$EO,"&gt;="&amp;$DV90,$EO:$EO,"&lt;"&amp;$DV91)</f>
        <v>0</v>
      </c>
      <c r="EE90" s="50">
        <f>SUMIFS(EX:EX,$EO:$EO,"&gt;="&amp;$DV90,$EO:$EO,"&lt;"&amp;$DV91)</f>
        <v>0</v>
      </c>
      <c r="EF90" s="50">
        <f>SUMIFS(EY:EY,$EO:$EO,"&gt;="&amp;$DV90,$EO:$EO,"&lt;"&amp;$DV91)</f>
        <v>0</v>
      </c>
      <c r="EG90" s="109">
        <f>DY90+DZ90</f>
        <v>0</v>
      </c>
      <c r="EH90" s="2">
        <f>EC90+ED90</f>
        <v>0</v>
      </c>
      <c r="EJ90" s="64">
        <f t="shared" si="23"/>
        <v>82</v>
      </c>
      <c r="EK90" s="57">
        <f t="shared" si="24"/>
        <v>82.5</v>
      </c>
      <c r="EL90" s="2">
        <f t="shared" si="25"/>
        <v>113.5</v>
      </c>
      <c r="EM90" s="2">
        <f t="shared" si="26"/>
        <v>70.62</v>
      </c>
      <c r="EO90" s="33">
        <v>82</v>
      </c>
      <c r="EP90" s="33">
        <v>4.9400000000000004</v>
      </c>
      <c r="EQ90" s="33">
        <v>0</v>
      </c>
      <c r="ER90" s="33">
        <v>113.5</v>
      </c>
      <c r="ES90" s="33">
        <v>0</v>
      </c>
      <c r="ET90" s="33">
        <v>0</v>
      </c>
      <c r="EU90" s="33">
        <v>70.59</v>
      </c>
      <c r="EV90" s="33">
        <v>0.03</v>
      </c>
      <c r="EW90" s="33">
        <v>1.1100000000000001</v>
      </c>
      <c r="EX90" s="33">
        <v>46.39</v>
      </c>
      <c r="EY90" s="33">
        <v>36.770000000000003</v>
      </c>
    </row>
    <row r="91" spans="93:155" x14ac:dyDescent="0.45">
      <c r="CO91" s="65">
        <f t="shared" si="20"/>
        <v>166</v>
      </c>
      <c r="CP91" s="117">
        <f>VLOOKUP($CO91,  $DI$7:$DT$108, CP$5, FALSE)</f>
        <v>0</v>
      </c>
      <c r="CQ91" s="140">
        <f>VLOOKUP($CO91,  Obsv_Dist!$B$10:$M$111, CQ$5, FALSE)</f>
        <v>0</v>
      </c>
      <c r="CR91" s="117">
        <f>VLOOKUP($CO91,  $DI$7:$DT$108, CR$5, FALSE)</f>
        <v>0</v>
      </c>
      <c r="CS91" s="140">
        <f>VLOOKUP($CO91,  Obsv_Dist!$B$10:$M$111, CS$5, FALSE)</f>
        <v>0</v>
      </c>
      <c r="CT91" s="117">
        <f>VLOOKUP($CO91,  $DI$7:$DT$108, CT$5, FALSE)</f>
        <v>0</v>
      </c>
      <c r="CU91" s="140">
        <f>VLOOKUP($CO91,  Obsv_Dist!$B$10:$M$111, CU$5, FALSE)</f>
        <v>0</v>
      </c>
      <c r="CV91" s="117">
        <f>VLOOKUP($CO91,  $DI$7:$DT$108, CV$5, FALSE)</f>
        <v>0</v>
      </c>
      <c r="CW91" s="140">
        <f>VLOOKUP($CO91,  Obsv_Dist!$B$10:$M$111, CW$5, FALSE)</f>
        <v>0</v>
      </c>
      <c r="CX91" s="117">
        <f>VLOOKUP($CO91,  $DI$7:$DT$108, CX$5, FALSE)</f>
        <v>0</v>
      </c>
      <c r="CY91" s="140">
        <f>VLOOKUP($CO91,  Obsv_Dist!$B$10:$M$111, CY$5, FALSE)</f>
        <v>0</v>
      </c>
      <c r="CZ91" s="117">
        <f>VLOOKUP($CO91,  $DI$7:$DT$108, CZ$5, FALSE)</f>
        <v>0</v>
      </c>
      <c r="DA91" s="140">
        <f>VLOOKUP($CO91,  Obsv_Dist!$B$10:$M$111, DA$5, FALSE)</f>
        <v>0</v>
      </c>
      <c r="DB91" s="117">
        <f>VLOOKUP($CO91,  $DI$7:$DT$108, DB$5, FALSE)</f>
        <v>0</v>
      </c>
      <c r="DC91" s="140">
        <f>VLOOKUP($CO91,  Obsv_Dist!$B$10:$M$111, DC$5, FALSE)</f>
        <v>0</v>
      </c>
      <c r="DD91" s="117">
        <f>VLOOKUP($CO91,  $DI$7:$DT$108, DD$5, FALSE)</f>
        <v>0</v>
      </c>
      <c r="DE91" s="140">
        <f>VLOOKUP($CO91,  Obsv_Dist!$B$10:$M$111, DE$5, FALSE)</f>
        <v>0</v>
      </c>
      <c r="DF91" s="117">
        <f>VLOOKUP($CO91,  $DI$7:$DT$108, DF$5, FALSE)</f>
        <v>0</v>
      </c>
      <c r="DG91" s="140">
        <f>VLOOKUP($CO91,  Obsv_Dist!$B$10:$M$111, DG$5, FALSE)</f>
        <v>0</v>
      </c>
      <c r="DI91" s="64">
        <f t="shared" si="21"/>
        <v>166</v>
      </c>
      <c r="DJ91" s="113">
        <f t="shared" si="27"/>
        <v>0</v>
      </c>
      <c r="DK91" s="113">
        <f t="shared" si="27"/>
        <v>0</v>
      </c>
      <c r="DL91" s="113">
        <f t="shared" si="27"/>
        <v>0</v>
      </c>
      <c r="DM91" s="113">
        <f t="shared" si="27"/>
        <v>0</v>
      </c>
      <c r="DN91" s="113">
        <f t="shared" si="27"/>
        <v>0</v>
      </c>
      <c r="DO91" s="113">
        <f>EC91/EC$4</f>
        <v>0</v>
      </c>
      <c r="DP91" s="113">
        <f>ED91/ED$4</f>
        <v>0</v>
      </c>
      <c r="DQ91" s="113">
        <f>EE91/EE$4</f>
        <v>0</v>
      </c>
      <c r="DR91" s="113">
        <f>EF91/EF$4</f>
        <v>0</v>
      </c>
      <c r="DS91" s="116">
        <f>EG91/EG$4</f>
        <v>0</v>
      </c>
      <c r="DT91" s="113">
        <f t="shared" si="17"/>
        <v>0</v>
      </c>
      <c r="DV91" s="62">
        <f>Obsv_Dist!B94</f>
        <v>166</v>
      </c>
      <c r="DW91" s="57">
        <f t="shared" si="22"/>
        <v>167</v>
      </c>
      <c r="DX91" s="50">
        <f>SUMIFS(EP:EP,$EO:$EO,"&gt;="&amp;$DV91,$EO:$EO,"&lt;"&amp;$DV92)</f>
        <v>0</v>
      </c>
      <c r="DY91" s="50">
        <f>SUMIFS(EQ:EQ,$EO:$EO,"&gt;="&amp;$DV91,$EO:$EO,"&lt;"&amp;$DV92)</f>
        <v>0</v>
      </c>
      <c r="DZ91" s="50">
        <f>SUMIFS(ER:ER,$EO:$EO,"&gt;="&amp;$DV91,$EO:$EO,"&lt;"&amp;$DV92)</f>
        <v>0</v>
      </c>
      <c r="EA91" s="50">
        <f>SUMIFS(ES:ES,$EO:$EO,"&gt;="&amp;$DV91,$EO:$EO,"&lt;"&amp;$DV92)</f>
        <v>0</v>
      </c>
      <c r="EB91" s="50">
        <f>SUMIFS(ET:ET,$EO:$EO,"&gt;="&amp;$DV91,$EO:$EO,"&lt;"&amp;$DV92)</f>
        <v>0</v>
      </c>
      <c r="EC91" s="50">
        <f>SUMIFS(EU:EU,$EO:$EO,"&gt;="&amp;$DV91,$EO:$EO,"&lt;"&amp;$DV92)</f>
        <v>0</v>
      </c>
      <c r="ED91" s="50">
        <f>SUMIFS(EV:EV,$EO:$EO,"&gt;="&amp;$DV91,$EO:$EO,"&lt;"&amp;$DV92)</f>
        <v>0</v>
      </c>
      <c r="EE91" s="50">
        <f>SUMIFS(EX:EX,$EO:$EO,"&gt;="&amp;$DV91,$EO:$EO,"&lt;"&amp;$DV92)</f>
        <v>0</v>
      </c>
      <c r="EF91" s="50">
        <f>SUMIFS(EY:EY,$EO:$EO,"&gt;="&amp;$DV91,$EO:$EO,"&lt;"&amp;$DV92)</f>
        <v>0</v>
      </c>
      <c r="EG91" s="109">
        <f>DY91+DZ91</f>
        <v>0</v>
      </c>
      <c r="EH91" s="2">
        <f>EC91+ED91</f>
        <v>0</v>
      </c>
      <c r="EJ91" s="64">
        <f t="shared" si="23"/>
        <v>83</v>
      </c>
      <c r="EK91" s="57">
        <f t="shared" si="24"/>
        <v>83.5</v>
      </c>
      <c r="EL91" s="2">
        <f t="shared" si="25"/>
        <v>104.57</v>
      </c>
      <c r="EM91" s="2">
        <f t="shared" si="26"/>
        <v>53.39</v>
      </c>
      <c r="EO91" s="33">
        <v>83</v>
      </c>
      <c r="EP91" s="33">
        <v>4.25</v>
      </c>
      <c r="EQ91" s="33">
        <v>0</v>
      </c>
      <c r="ER91" s="33">
        <v>104.57</v>
      </c>
      <c r="ES91" s="33">
        <v>0</v>
      </c>
      <c r="ET91" s="33">
        <v>0</v>
      </c>
      <c r="EU91" s="33">
        <v>53.38</v>
      </c>
      <c r="EV91" s="33">
        <v>0.01</v>
      </c>
      <c r="EW91" s="33">
        <v>0.53</v>
      </c>
      <c r="EX91" s="33">
        <v>38.700000000000003</v>
      </c>
      <c r="EY91" s="33">
        <v>35.22</v>
      </c>
    </row>
    <row r="92" spans="93:155" x14ac:dyDescent="0.45">
      <c r="CO92" s="65">
        <f t="shared" si="20"/>
        <v>168</v>
      </c>
      <c r="CP92" s="117">
        <f>VLOOKUP($CO92,  $DI$7:$DT$108, CP$5, FALSE)</f>
        <v>0</v>
      </c>
      <c r="CQ92" s="140">
        <f>VLOOKUP($CO92,  Obsv_Dist!$B$10:$M$111, CQ$5, FALSE)</f>
        <v>0</v>
      </c>
      <c r="CR92" s="117">
        <f>VLOOKUP($CO92,  $DI$7:$DT$108, CR$5, FALSE)</f>
        <v>0</v>
      </c>
      <c r="CS92" s="140">
        <f>VLOOKUP($CO92,  Obsv_Dist!$B$10:$M$111, CS$5, FALSE)</f>
        <v>0</v>
      </c>
      <c r="CT92" s="117">
        <f>VLOOKUP($CO92,  $DI$7:$DT$108, CT$5, FALSE)</f>
        <v>0</v>
      </c>
      <c r="CU92" s="140">
        <f>VLOOKUP($CO92,  Obsv_Dist!$B$10:$M$111, CU$5, FALSE)</f>
        <v>0</v>
      </c>
      <c r="CV92" s="117">
        <f>VLOOKUP($CO92,  $DI$7:$DT$108, CV$5, FALSE)</f>
        <v>0</v>
      </c>
      <c r="CW92" s="140">
        <f>VLOOKUP($CO92,  Obsv_Dist!$B$10:$M$111, CW$5, FALSE)</f>
        <v>0</v>
      </c>
      <c r="CX92" s="117">
        <f>VLOOKUP($CO92,  $DI$7:$DT$108, CX$5, FALSE)</f>
        <v>0</v>
      </c>
      <c r="CY92" s="140">
        <f>VLOOKUP($CO92,  Obsv_Dist!$B$10:$M$111, CY$5, FALSE)</f>
        <v>0</v>
      </c>
      <c r="CZ92" s="117">
        <f>VLOOKUP($CO92,  $DI$7:$DT$108, CZ$5, FALSE)</f>
        <v>0</v>
      </c>
      <c r="DA92" s="140">
        <f>VLOOKUP($CO92,  Obsv_Dist!$B$10:$M$111, DA$5, FALSE)</f>
        <v>0</v>
      </c>
      <c r="DB92" s="117">
        <f>VLOOKUP($CO92,  $DI$7:$DT$108, DB$5, FALSE)</f>
        <v>0</v>
      </c>
      <c r="DC92" s="140">
        <f>VLOOKUP($CO92,  Obsv_Dist!$B$10:$M$111, DC$5, FALSE)</f>
        <v>0</v>
      </c>
      <c r="DD92" s="117">
        <f>VLOOKUP($CO92,  $DI$7:$DT$108, DD$5, FALSE)</f>
        <v>0</v>
      </c>
      <c r="DE92" s="140">
        <f>VLOOKUP($CO92,  Obsv_Dist!$B$10:$M$111, DE$5, FALSE)</f>
        <v>0</v>
      </c>
      <c r="DF92" s="117">
        <f>VLOOKUP($CO92,  $DI$7:$DT$108, DF$5, FALSE)</f>
        <v>0</v>
      </c>
      <c r="DG92" s="140">
        <f>VLOOKUP($CO92,  Obsv_Dist!$B$10:$M$111, DG$5, FALSE)</f>
        <v>0</v>
      </c>
      <c r="DI92" s="64">
        <f t="shared" si="21"/>
        <v>168</v>
      </c>
      <c r="DJ92" s="113">
        <f t="shared" si="27"/>
        <v>0</v>
      </c>
      <c r="DK92" s="113">
        <f t="shared" si="27"/>
        <v>0</v>
      </c>
      <c r="DL92" s="113">
        <f t="shared" si="27"/>
        <v>0</v>
      </c>
      <c r="DM92" s="113">
        <f t="shared" si="27"/>
        <v>0</v>
      </c>
      <c r="DN92" s="113">
        <f t="shared" si="27"/>
        <v>0</v>
      </c>
      <c r="DO92" s="113">
        <f>EC92/EC$4</f>
        <v>0</v>
      </c>
      <c r="DP92" s="113">
        <f>ED92/ED$4</f>
        <v>0</v>
      </c>
      <c r="DQ92" s="113">
        <f>EE92/EE$4</f>
        <v>0</v>
      </c>
      <c r="DR92" s="113">
        <f>EF92/EF$4</f>
        <v>0</v>
      </c>
      <c r="DS92" s="116">
        <f>EG92/EG$4</f>
        <v>0</v>
      </c>
      <c r="DT92" s="113">
        <f t="shared" si="17"/>
        <v>0</v>
      </c>
      <c r="DV92" s="62">
        <f>Obsv_Dist!B95</f>
        <v>168</v>
      </c>
      <c r="DW92" s="57">
        <f t="shared" si="22"/>
        <v>169</v>
      </c>
      <c r="DX92" s="50">
        <f>SUMIFS(EP:EP,$EO:$EO,"&gt;="&amp;$DV92,$EO:$EO,"&lt;"&amp;$DV93)</f>
        <v>0</v>
      </c>
      <c r="DY92" s="50">
        <f>SUMIFS(EQ:EQ,$EO:$EO,"&gt;="&amp;$DV92,$EO:$EO,"&lt;"&amp;$DV93)</f>
        <v>0</v>
      </c>
      <c r="DZ92" s="50">
        <f>SUMIFS(ER:ER,$EO:$EO,"&gt;="&amp;$DV92,$EO:$EO,"&lt;"&amp;$DV93)</f>
        <v>0</v>
      </c>
      <c r="EA92" s="50">
        <f>SUMIFS(ES:ES,$EO:$EO,"&gt;="&amp;$DV92,$EO:$EO,"&lt;"&amp;$DV93)</f>
        <v>0</v>
      </c>
      <c r="EB92" s="50">
        <f>SUMIFS(ET:ET,$EO:$EO,"&gt;="&amp;$DV92,$EO:$EO,"&lt;"&amp;$DV93)</f>
        <v>0</v>
      </c>
      <c r="EC92" s="50">
        <f>SUMIFS(EU:EU,$EO:$EO,"&gt;="&amp;$DV92,$EO:$EO,"&lt;"&amp;$DV93)</f>
        <v>0</v>
      </c>
      <c r="ED92" s="50">
        <f>SUMIFS(EV:EV,$EO:$EO,"&gt;="&amp;$DV92,$EO:$EO,"&lt;"&amp;$DV93)</f>
        <v>0</v>
      </c>
      <c r="EE92" s="50">
        <f>SUMIFS(EX:EX,$EO:$EO,"&gt;="&amp;$DV92,$EO:$EO,"&lt;"&amp;$DV93)</f>
        <v>0</v>
      </c>
      <c r="EF92" s="50">
        <f>SUMIFS(EY:EY,$EO:$EO,"&gt;="&amp;$DV92,$EO:$EO,"&lt;"&amp;$DV93)</f>
        <v>0</v>
      </c>
      <c r="EG92" s="109">
        <f>DY92+DZ92</f>
        <v>0</v>
      </c>
      <c r="EH92" s="2">
        <f>EC92+ED92</f>
        <v>0</v>
      </c>
      <c r="EJ92" s="64">
        <f t="shared" si="23"/>
        <v>84</v>
      </c>
      <c r="EK92" s="57">
        <f t="shared" si="24"/>
        <v>84.5</v>
      </c>
      <c r="EL92" s="2">
        <f t="shared" si="25"/>
        <v>111.11</v>
      </c>
      <c r="EM92" s="2">
        <f t="shared" si="26"/>
        <v>41.39</v>
      </c>
      <c r="EO92" s="33">
        <v>84</v>
      </c>
      <c r="EP92" s="33">
        <v>3.2</v>
      </c>
      <c r="EQ92" s="33">
        <v>0</v>
      </c>
      <c r="ER92" s="33">
        <v>111.11</v>
      </c>
      <c r="ES92" s="33">
        <v>0</v>
      </c>
      <c r="ET92" s="33">
        <v>0</v>
      </c>
      <c r="EU92" s="33">
        <v>41.39</v>
      </c>
      <c r="EV92" s="33">
        <v>0</v>
      </c>
      <c r="EW92" s="33">
        <v>0.65</v>
      </c>
      <c r="EX92" s="33">
        <v>30.69</v>
      </c>
      <c r="EY92" s="33">
        <v>31.31</v>
      </c>
    </row>
    <row r="93" spans="93:155" x14ac:dyDescent="0.45">
      <c r="CO93" s="65">
        <f t="shared" si="20"/>
        <v>170</v>
      </c>
      <c r="CP93" s="117">
        <f>VLOOKUP($CO93,  $DI$7:$DT$108, CP$5, FALSE)</f>
        <v>0</v>
      </c>
      <c r="CQ93" s="140">
        <f>VLOOKUP($CO93,  Obsv_Dist!$B$10:$M$111, CQ$5, FALSE)</f>
        <v>0</v>
      </c>
      <c r="CR93" s="117">
        <f>VLOOKUP($CO93,  $DI$7:$DT$108, CR$5, FALSE)</f>
        <v>0</v>
      </c>
      <c r="CS93" s="140">
        <f>VLOOKUP($CO93,  Obsv_Dist!$B$10:$M$111, CS$5, FALSE)</f>
        <v>0</v>
      </c>
      <c r="CT93" s="117">
        <f>VLOOKUP($CO93,  $DI$7:$DT$108, CT$5, FALSE)</f>
        <v>0</v>
      </c>
      <c r="CU93" s="140">
        <f>VLOOKUP($CO93,  Obsv_Dist!$B$10:$M$111, CU$5, FALSE)</f>
        <v>0</v>
      </c>
      <c r="CV93" s="117">
        <f>VLOOKUP($CO93,  $DI$7:$DT$108, CV$5, FALSE)</f>
        <v>0</v>
      </c>
      <c r="CW93" s="140">
        <f>VLOOKUP($CO93,  Obsv_Dist!$B$10:$M$111, CW$5, FALSE)</f>
        <v>0</v>
      </c>
      <c r="CX93" s="117">
        <f>VLOOKUP($CO93,  $DI$7:$DT$108, CX$5, FALSE)</f>
        <v>0</v>
      </c>
      <c r="CY93" s="140">
        <f>VLOOKUP($CO93,  Obsv_Dist!$B$10:$M$111, CY$5, FALSE)</f>
        <v>0</v>
      </c>
      <c r="CZ93" s="117">
        <f>VLOOKUP($CO93,  $DI$7:$DT$108, CZ$5, FALSE)</f>
        <v>0</v>
      </c>
      <c r="DA93" s="140">
        <f>VLOOKUP($CO93,  Obsv_Dist!$B$10:$M$111, DA$5, FALSE)</f>
        <v>0</v>
      </c>
      <c r="DB93" s="117">
        <f>VLOOKUP($CO93,  $DI$7:$DT$108, DB$5, FALSE)</f>
        <v>0</v>
      </c>
      <c r="DC93" s="140">
        <f>VLOOKUP($CO93,  Obsv_Dist!$B$10:$M$111, DC$5, FALSE)</f>
        <v>0</v>
      </c>
      <c r="DD93" s="117">
        <f>VLOOKUP($CO93,  $DI$7:$DT$108, DD$5, FALSE)</f>
        <v>0</v>
      </c>
      <c r="DE93" s="140">
        <f>VLOOKUP($CO93,  Obsv_Dist!$B$10:$M$111, DE$5, FALSE)</f>
        <v>0</v>
      </c>
      <c r="DF93" s="117">
        <f>VLOOKUP($CO93,  $DI$7:$DT$108, DF$5, FALSE)</f>
        <v>0</v>
      </c>
      <c r="DG93" s="140">
        <f>VLOOKUP($CO93,  Obsv_Dist!$B$10:$M$111, DG$5, FALSE)</f>
        <v>0</v>
      </c>
      <c r="DI93" s="64">
        <f t="shared" si="21"/>
        <v>170</v>
      </c>
      <c r="DJ93" s="113">
        <f t="shared" si="27"/>
        <v>0</v>
      </c>
      <c r="DK93" s="113">
        <f t="shared" si="27"/>
        <v>0</v>
      </c>
      <c r="DL93" s="113">
        <f t="shared" si="27"/>
        <v>0</v>
      </c>
      <c r="DM93" s="113">
        <f t="shared" si="27"/>
        <v>0</v>
      </c>
      <c r="DN93" s="113">
        <f t="shared" si="27"/>
        <v>0</v>
      </c>
      <c r="DO93" s="113">
        <f>EC93/EC$4</f>
        <v>0</v>
      </c>
      <c r="DP93" s="113">
        <f>ED93/ED$4</f>
        <v>0</v>
      </c>
      <c r="DQ93" s="113">
        <f>EE93/EE$4</f>
        <v>0</v>
      </c>
      <c r="DR93" s="113">
        <f>EF93/EF$4</f>
        <v>0</v>
      </c>
      <c r="DS93" s="116">
        <f>EG93/EG$4</f>
        <v>0</v>
      </c>
      <c r="DT93" s="113">
        <f t="shared" si="17"/>
        <v>0</v>
      </c>
      <c r="DV93" s="62">
        <f>Obsv_Dist!B96</f>
        <v>170</v>
      </c>
      <c r="DW93" s="57">
        <f t="shared" si="22"/>
        <v>171</v>
      </c>
      <c r="DX93" s="50">
        <f>SUMIFS(EP:EP,$EO:$EO,"&gt;="&amp;$DV93,$EO:$EO,"&lt;"&amp;$DV94)</f>
        <v>0</v>
      </c>
      <c r="DY93" s="50">
        <f>SUMIFS(EQ:EQ,$EO:$EO,"&gt;="&amp;$DV93,$EO:$EO,"&lt;"&amp;$DV94)</f>
        <v>0</v>
      </c>
      <c r="DZ93" s="50">
        <f>SUMIFS(ER:ER,$EO:$EO,"&gt;="&amp;$DV93,$EO:$EO,"&lt;"&amp;$DV94)</f>
        <v>0</v>
      </c>
      <c r="EA93" s="50">
        <f>SUMIFS(ES:ES,$EO:$EO,"&gt;="&amp;$DV93,$EO:$EO,"&lt;"&amp;$DV94)</f>
        <v>0</v>
      </c>
      <c r="EB93" s="50">
        <f>SUMIFS(ET:ET,$EO:$EO,"&gt;="&amp;$DV93,$EO:$EO,"&lt;"&amp;$DV94)</f>
        <v>0</v>
      </c>
      <c r="EC93" s="50">
        <f>SUMIFS(EU:EU,$EO:$EO,"&gt;="&amp;$DV93,$EO:$EO,"&lt;"&amp;$DV94)</f>
        <v>0</v>
      </c>
      <c r="ED93" s="50">
        <f>SUMIFS(EV:EV,$EO:$EO,"&gt;="&amp;$DV93,$EO:$EO,"&lt;"&amp;$DV94)</f>
        <v>0</v>
      </c>
      <c r="EE93" s="50">
        <f>SUMIFS(EX:EX,$EO:$EO,"&gt;="&amp;$DV93,$EO:$EO,"&lt;"&amp;$DV94)</f>
        <v>0</v>
      </c>
      <c r="EF93" s="50">
        <f>SUMIFS(EY:EY,$EO:$EO,"&gt;="&amp;$DV93,$EO:$EO,"&lt;"&amp;$DV94)</f>
        <v>0</v>
      </c>
      <c r="EG93" s="109">
        <f>DY93+DZ93</f>
        <v>0</v>
      </c>
      <c r="EH93" s="2">
        <f>EC93+ED93</f>
        <v>0</v>
      </c>
      <c r="EJ93" s="64">
        <f t="shared" si="23"/>
        <v>85</v>
      </c>
      <c r="EK93" s="57">
        <f t="shared" si="24"/>
        <v>85.5</v>
      </c>
      <c r="EL93" s="2">
        <f t="shared" si="25"/>
        <v>101.64</v>
      </c>
      <c r="EM93" s="2">
        <f t="shared" si="26"/>
        <v>33.9</v>
      </c>
      <c r="EO93" s="33">
        <v>85</v>
      </c>
      <c r="EP93" s="33">
        <v>2.89</v>
      </c>
      <c r="EQ93" s="33">
        <v>0</v>
      </c>
      <c r="ER93" s="33">
        <v>101.64</v>
      </c>
      <c r="ES93" s="33">
        <v>0</v>
      </c>
      <c r="ET93" s="33">
        <v>0</v>
      </c>
      <c r="EU93" s="33">
        <v>33.9</v>
      </c>
      <c r="EV93" s="33">
        <v>0</v>
      </c>
      <c r="EW93" s="33">
        <v>0.35</v>
      </c>
      <c r="EX93" s="33">
        <v>25.54</v>
      </c>
      <c r="EY93" s="33">
        <v>28.17</v>
      </c>
    </row>
    <row r="94" spans="93:155" x14ac:dyDescent="0.45">
      <c r="CO94" s="65">
        <f t="shared" si="20"/>
        <v>172</v>
      </c>
      <c r="CP94" s="117">
        <f>VLOOKUP($CO94,  $DI$7:$DT$108, CP$5, FALSE)</f>
        <v>0</v>
      </c>
      <c r="CQ94" s="140">
        <f>VLOOKUP($CO94,  Obsv_Dist!$B$10:$M$111, CQ$5, FALSE)</f>
        <v>0</v>
      </c>
      <c r="CR94" s="117">
        <f>VLOOKUP($CO94,  $DI$7:$DT$108, CR$5, FALSE)</f>
        <v>0</v>
      </c>
      <c r="CS94" s="140">
        <f>VLOOKUP($CO94,  Obsv_Dist!$B$10:$M$111, CS$5, FALSE)</f>
        <v>0</v>
      </c>
      <c r="CT94" s="117">
        <f>VLOOKUP($CO94,  $DI$7:$DT$108, CT$5, FALSE)</f>
        <v>0</v>
      </c>
      <c r="CU94" s="140">
        <f>VLOOKUP($CO94,  Obsv_Dist!$B$10:$M$111, CU$5, FALSE)</f>
        <v>0</v>
      </c>
      <c r="CV94" s="117">
        <f>VLOOKUP($CO94,  $DI$7:$DT$108, CV$5, FALSE)</f>
        <v>0</v>
      </c>
      <c r="CW94" s="140">
        <f>VLOOKUP($CO94,  Obsv_Dist!$B$10:$M$111, CW$5, FALSE)</f>
        <v>0</v>
      </c>
      <c r="CX94" s="117">
        <f>VLOOKUP($CO94,  $DI$7:$DT$108, CX$5, FALSE)</f>
        <v>0</v>
      </c>
      <c r="CY94" s="140">
        <f>VLOOKUP($CO94,  Obsv_Dist!$B$10:$M$111, CY$5, FALSE)</f>
        <v>0</v>
      </c>
      <c r="CZ94" s="117">
        <f>VLOOKUP($CO94,  $DI$7:$DT$108, CZ$5, FALSE)</f>
        <v>0</v>
      </c>
      <c r="DA94" s="140">
        <f>VLOOKUP($CO94,  Obsv_Dist!$B$10:$M$111, DA$5, FALSE)</f>
        <v>0</v>
      </c>
      <c r="DB94" s="117">
        <f>VLOOKUP($CO94,  $DI$7:$DT$108, DB$5, FALSE)</f>
        <v>0</v>
      </c>
      <c r="DC94" s="140">
        <f>VLOOKUP($CO94,  Obsv_Dist!$B$10:$M$111, DC$5, FALSE)</f>
        <v>0</v>
      </c>
      <c r="DD94" s="117">
        <f>VLOOKUP($CO94,  $DI$7:$DT$108, DD$5, FALSE)</f>
        <v>0</v>
      </c>
      <c r="DE94" s="140">
        <f>VLOOKUP($CO94,  Obsv_Dist!$B$10:$M$111, DE$5, FALSE)</f>
        <v>0</v>
      </c>
      <c r="DF94" s="117">
        <f>VLOOKUP($CO94,  $DI$7:$DT$108, DF$5, FALSE)</f>
        <v>0</v>
      </c>
      <c r="DG94" s="140">
        <f>VLOOKUP($CO94,  Obsv_Dist!$B$10:$M$111, DG$5, FALSE)</f>
        <v>0</v>
      </c>
      <c r="DI94" s="64">
        <f t="shared" si="21"/>
        <v>172</v>
      </c>
      <c r="DJ94" s="113">
        <f t="shared" si="27"/>
        <v>0</v>
      </c>
      <c r="DK94" s="113">
        <f t="shared" si="27"/>
        <v>0</v>
      </c>
      <c r="DL94" s="113">
        <f t="shared" si="27"/>
        <v>0</v>
      </c>
      <c r="DM94" s="113">
        <f t="shared" si="27"/>
        <v>0</v>
      </c>
      <c r="DN94" s="113">
        <f t="shared" si="27"/>
        <v>0</v>
      </c>
      <c r="DO94" s="113">
        <f>EC94/EC$4</f>
        <v>0</v>
      </c>
      <c r="DP94" s="113">
        <f>ED94/ED$4</f>
        <v>0</v>
      </c>
      <c r="DQ94" s="113">
        <f>EE94/EE$4</f>
        <v>0</v>
      </c>
      <c r="DR94" s="113">
        <f>EF94/EF$4</f>
        <v>0</v>
      </c>
      <c r="DS94" s="116">
        <f>EG94/EG$4</f>
        <v>0</v>
      </c>
      <c r="DT94" s="113">
        <f t="shared" si="17"/>
        <v>0</v>
      </c>
      <c r="DV94" s="62">
        <f>Obsv_Dist!B97</f>
        <v>172</v>
      </c>
      <c r="DW94" s="57">
        <f t="shared" si="22"/>
        <v>173</v>
      </c>
      <c r="DX94" s="50">
        <f>SUMIFS(EP:EP,$EO:$EO,"&gt;="&amp;$DV94,$EO:$EO,"&lt;"&amp;$DV95)</f>
        <v>0</v>
      </c>
      <c r="DY94" s="50">
        <f>SUMIFS(EQ:EQ,$EO:$EO,"&gt;="&amp;$DV94,$EO:$EO,"&lt;"&amp;$DV95)</f>
        <v>0</v>
      </c>
      <c r="DZ94" s="50">
        <f>SUMIFS(ER:ER,$EO:$EO,"&gt;="&amp;$DV94,$EO:$EO,"&lt;"&amp;$DV95)</f>
        <v>0</v>
      </c>
      <c r="EA94" s="50">
        <f>SUMIFS(ES:ES,$EO:$EO,"&gt;="&amp;$DV94,$EO:$EO,"&lt;"&amp;$DV95)</f>
        <v>0</v>
      </c>
      <c r="EB94" s="50">
        <f>SUMIFS(ET:ET,$EO:$EO,"&gt;="&amp;$DV94,$EO:$EO,"&lt;"&amp;$DV95)</f>
        <v>0</v>
      </c>
      <c r="EC94" s="50">
        <f>SUMIFS(EU:EU,$EO:$EO,"&gt;="&amp;$DV94,$EO:$EO,"&lt;"&amp;$DV95)</f>
        <v>0</v>
      </c>
      <c r="ED94" s="50">
        <f>SUMIFS(EV:EV,$EO:$EO,"&gt;="&amp;$DV94,$EO:$EO,"&lt;"&amp;$DV95)</f>
        <v>0</v>
      </c>
      <c r="EE94" s="50">
        <f>SUMIFS(EX:EX,$EO:$EO,"&gt;="&amp;$DV94,$EO:$EO,"&lt;"&amp;$DV95)</f>
        <v>0</v>
      </c>
      <c r="EF94" s="50">
        <f>SUMIFS(EY:EY,$EO:$EO,"&gt;="&amp;$DV94,$EO:$EO,"&lt;"&amp;$DV95)</f>
        <v>0</v>
      </c>
      <c r="EG94" s="109">
        <f>DY94+DZ94</f>
        <v>0</v>
      </c>
      <c r="EH94" s="2">
        <f>EC94+ED94</f>
        <v>0</v>
      </c>
      <c r="EJ94" s="64">
        <f t="shared" si="23"/>
        <v>86</v>
      </c>
      <c r="EK94" s="57">
        <f t="shared" si="24"/>
        <v>86.5</v>
      </c>
      <c r="EL94" s="2">
        <f t="shared" si="25"/>
        <v>100.24</v>
      </c>
      <c r="EM94" s="2">
        <f t="shared" si="26"/>
        <v>24.16</v>
      </c>
      <c r="EO94" s="33">
        <v>86</v>
      </c>
      <c r="EP94" s="33">
        <v>2.63</v>
      </c>
      <c r="EQ94" s="33">
        <v>0</v>
      </c>
      <c r="ER94" s="33">
        <v>100.24</v>
      </c>
      <c r="ES94" s="33">
        <v>0</v>
      </c>
      <c r="ET94" s="33">
        <v>0</v>
      </c>
      <c r="EU94" s="33">
        <v>24.16</v>
      </c>
      <c r="EV94" s="33">
        <v>0</v>
      </c>
      <c r="EW94" s="33">
        <v>0.67</v>
      </c>
      <c r="EX94" s="33">
        <v>21.31</v>
      </c>
      <c r="EY94" s="33">
        <v>22.42</v>
      </c>
    </row>
    <row r="95" spans="93:155" x14ac:dyDescent="0.45">
      <c r="CO95" s="65">
        <f t="shared" si="20"/>
        <v>174</v>
      </c>
      <c r="CP95" s="117">
        <f>VLOOKUP($CO95,  $DI$7:$DT$108, CP$5, FALSE)</f>
        <v>0</v>
      </c>
      <c r="CQ95" s="140">
        <f>VLOOKUP($CO95,  Obsv_Dist!$B$10:$M$111, CQ$5, FALSE)</f>
        <v>0</v>
      </c>
      <c r="CR95" s="117">
        <f>VLOOKUP($CO95,  $DI$7:$DT$108, CR$5, FALSE)</f>
        <v>0</v>
      </c>
      <c r="CS95" s="140">
        <f>VLOOKUP($CO95,  Obsv_Dist!$B$10:$M$111, CS$5, FALSE)</f>
        <v>0</v>
      </c>
      <c r="CT95" s="117">
        <f>VLOOKUP($CO95,  $DI$7:$DT$108, CT$5, FALSE)</f>
        <v>0</v>
      </c>
      <c r="CU95" s="140">
        <f>VLOOKUP($CO95,  Obsv_Dist!$B$10:$M$111, CU$5, FALSE)</f>
        <v>0</v>
      </c>
      <c r="CV95" s="117">
        <f>VLOOKUP($CO95,  $DI$7:$DT$108, CV$5, FALSE)</f>
        <v>0</v>
      </c>
      <c r="CW95" s="140">
        <f>VLOOKUP($CO95,  Obsv_Dist!$B$10:$M$111, CW$5, FALSE)</f>
        <v>0</v>
      </c>
      <c r="CX95" s="117">
        <f>VLOOKUP($CO95,  $DI$7:$DT$108, CX$5, FALSE)</f>
        <v>0</v>
      </c>
      <c r="CY95" s="140">
        <f>VLOOKUP($CO95,  Obsv_Dist!$B$10:$M$111, CY$5, FALSE)</f>
        <v>0</v>
      </c>
      <c r="CZ95" s="117">
        <f>VLOOKUP($CO95,  $DI$7:$DT$108, CZ$5, FALSE)</f>
        <v>0</v>
      </c>
      <c r="DA95" s="140">
        <f>VLOOKUP($CO95,  Obsv_Dist!$B$10:$M$111, DA$5, FALSE)</f>
        <v>0</v>
      </c>
      <c r="DB95" s="117">
        <f>VLOOKUP($CO95,  $DI$7:$DT$108, DB$5, FALSE)</f>
        <v>0</v>
      </c>
      <c r="DC95" s="140">
        <f>VLOOKUP($CO95,  Obsv_Dist!$B$10:$M$111, DC$5, FALSE)</f>
        <v>0</v>
      </c>
      <c r="DD95" s="117">
        <f>VLOOKUP($CO95,  $DI$7:$DT$108, DD$5, FALSE)</f>
        <v>0</v>
      </c>
      <c r="DE95" s="140">
        <f>VLOOKUP($CO95,  Obsv_Dist!$B$10:$M$111, DE$5, FALSE)</f>
        <v>0</v>
      </c>
      <c r="DF95" s="117">
        <f>VLOOKUP($CO95,  $DI$7:$DT$108, DF$5, FALSE)</f>
        <v>0</v>
      </c>
      <c r="DG95" s="140">
        <f>VLOOKUP($CO95,  Obsv_Dist!$B$10:$M$111, DG$5, FALSE)</f>
        <v>0</v>
      </c>
      <c r="DI95" s="64">
        <f t="shared" si="21"/>
        <v>174</v>
      </c>
      <c r="DJ95" s="113">
        <f t="shared" si="27"/>
        <v>0</v>
      </c>
      <c r="DK95" s="113">
        <f t="shared" si="27"/>
        <v>0</v>
      </c>
      <c r="DL95" s="113">
        <f t="shared" si="27"/>
        <v>0</v>
      </c>
      <c r="DM95" s="113">
        <f t="shared" si="27"/>
        <v>0</v>
      </c>
      <c r="DN95" s="113">
        <f t="shared" si="27"/>
        <v>0</v>
      </c>
      <c r="DO95" s="113">
        <f>EC95/EC$4</f>
        <v>0</v>
      </c>
      <c r="DP95" s="113">
        <f>ED95/ED$4</f>
        <v>0</v>
      </c>
      <c r="DQ95" s="113">
        <f>EE95/EE$4</f>
        <v>0</v>
      </c>
      <c r="DR95" s="113">
        <f>EF95/EF$4</f>
        <v>0</v>
      </c>
      <c r="DS95" s="116">
        <f>EG95/EG$4</f>
        <v>0</v>
      </c>
      <c r="DT95" s="113">
        <f t="shared" si="17"/>
        <v>0</v>
      </c>
      <c r="DV95" s="62">
        <f>Obsv_Dist!B98</f>
        <v>174</v>
      </c>
      <c r="DW95" s="57">
        <f t="shared" si="22"/>
        <v>175</v>
      </c>
      <c r="DX95" s="50">
        <f>SUMIFS(EP:EP,$EO:$EO,"&gt;="&amp;$DV95,$EO:$EO,"&lt;"&amp;$DV96)</f>
        <v>0</v>
      </c>
      <c r="DY95" s="50">
        <f>SUMIFS(EQ:EQ,$EO:$EO,"&gt;="&amp;$DV95,$EO:$EO,"&lt;"&amp;$DV96)</f>
        <v>0</v>
      </c>
      <c r="DZ95" s="50">
        <f>SUMIFS(ER:ER,$EO:$EO,"&gt;="&amp;$DV95,$EO:$EO,"&lt;"&amp;$DV96)</f>
        <v>0</v>
      </c>
      <c r="EA95" s="50">
        <f>SUMIFS(ES:ES,$EO:$EO,"&gt;="&amp;$DV95,$EO:$EO,"&lt;"&amp;$DV96)</f>
        <v>0</v>
      </c>
      <c r="EB95" s="50">
        <f>SUMIFS(ET:ET,$EO:$EO,"&gt;="&amp;$DV95,$EO:$EO,"&lt;"&amp;$DV96)</f>
        <v>0</v>
      </c>
      <c r="EC95" s="50">
        <f>SUMIFS(EU:EU,$EO:$EO,"&gt;="&amp;$DV95,$EO:$EO,"&lt;"&amp;$DV96)</f>
        <v>0</v>
      </c>
      <c r="ED95" s="50">
        <f>SUMIFS(EV:EV,$EO:$EO,"&gt;="&amp;$DV95,$EO:$EO,"&lt;"&amp;$DV96)</f>
        <v>0</v>
      </c>
      <c r="EE95" s="50">
        <f>SUMIFS(EX:EX,$EO:$EO,"&gt;="&amp;$DV95,$EO:$EO,"&lt;"&amp;$DV96)</f>
        <v>0</v>
      </c>
      <c r="EF95" s="50">
        <f>SUMIFS(EY:EY,$EO:$EO,"&gt;="&amp;$DV95,$EO:$EO,"&lt;"&amp;$DV96)</f>
        <v>0</v>
      </c>
      <c r="EG95" s="109">
        <f>DY95+DZ95</f>
        <v>0</v>
      </c>
      <c r="EH95" s="2">
        <f>EC95+ED95</f>
        <v>0</v>
      </c>
      <c r="EJ95" s="64">
        <f t="shared" si="23"/>
        <v>87</v>
      </c>
      <c r="EK95" s="57">
        <f t="shared" si="24"/>
        <v>87.5</v>
      </c>
      <c r="EL95" s="2">
        <f t="shared" si="25"/>
        <v>95.6</v>
      </c>
      <c r="EM95" s="2">
        <f t="shared" si="26"/>
        <v>17.670000000000002</v>
      </c>
      <c r="EO95" s="33">
        <v>87</v>
      </c>
      <c r="EP95" s="33">
        <v>2.46</v>
      </c>
      <c r="EQ95" s="33">
        <v>0</v>
      </c>
      <c r="ER95" s="33">
        <v>95.6</v>
      </c>
      <c r="ES95" s="33">
        <v>0</v>
      </c>
      <c r="ET95" s="33">
        <v>0</v>
      </c>
      <c r="EU95" s="33">
        <v>17.670000000000002</v>
      </c>
      <c r="EV95" s="33">
        <v>0</v>
      </c>
      <c r="EW95" s="33">
        <v>0.53</v>
      </c>
      <c r="EX95" s="33">
        <v>17.649999999999999</v>
      </c>
      <c r="EY95" s="33">
        <v>20.89</v>
      </c>
    </row>
    <row r="96" spans="93:155" x14ac:dyDescent="0.45">
      <c r="CO96" s="65">
        <f t="shared" si="20"/>
        <v>176</v>
      </c>
      <c r="CP96" s="117">
        <f>VLOOKUP($CO96,  $DI$7:$DT$108, CP$5, FALSE)</f>
        <v>0</v>
      </c>
      <c r="CQ96" s="140">
        <f>VLOOKUP($CO96,  Obsv_Dist!$B$10:$M$111, CQ$5, FALSE)</f>
        <v>0</v>
      </c>
      <c r="CR96" s="117">
        <f>VLOOKUP($CO96,  $DI$7:$DT$108, CR$5, FALSE)</f>
        <v>0</v>
      </c>
      <c r="CS96" s="140">
        <f>VLOOKUP($CO96,  Obsv_Dist!$B$10:$M$111, CS$5, FALSE)</f>
        <v>0</v>
      </c>
      <c r="CT96" s="117">
        <f>VLOOKUP($CO96,  $DI$7:$DT$108, CT$5, FALSE)</f>
        <v>0</v>
      </c>
      <c r="CU96" s="140">
        <f>VLOOKUP($CO96,  Obsv_Dist!$B$10:$M$111, CU$5, FALSE)</f>
        <v>0</v>
      </c>
      <c r="CV96" s="117">
        <f>VLOOKUP($CO96,  $DI$7:$DT$108, CV$5, FALSE)</f>
        <v>0</v>
      </c>
      <c r="CW96" s="140">
        <f>VLOOKUP($CO96,  Obsv_Dist!$B$10:$M$111, CW$5, FALSE)</f>
        <v>0</v>
      </c>
      <c r="CX96" s="117">
        <f>VLOOKUP($CO96,  $DI$7:$DT$108, CX$5, FALSE)</f>
        <v>0</v>
      </c>
      <c r="CY96" s="140">
        <f>VLOOKUP($CO96,  Obsv_Dist!$B$10:$M$111, CY$5, FALSE)</f>
        <v>0</v>
      </c>
      <c r="CZ96" s="117">
        <f>VLOOKUP($CO96,  $DI$7:$DT$108, CZ$5, FALSE)</f>
        <v>0</v>
      </c>
      <c r="DA96" s="140">
        <f>VLOOKUP($CO96,  Obsv_Dist!$B$10:$M$111, DA$5, FALSE)</f>
        <v>0</v>
      </c>
      <c r="DB96" s="117">
        <f>VLOOKUP($CO96,  $DI$7:$DT$108, DB$5, FALSE)</f>
        <v>0</v>
      </c>
      <c r="DC96" s="140">
        <f>VLOOKUP($CO96,  Obsv_Dist!$B$10:$M$111, DC$5, FALSE)</f>
        <v>0</v>
      </c>
      <c r="DD96" s="117">
        <f>VLOOKUP($CO96,  $DI$7:$DT$108, DD$5, FALSE)</f>
        <v>0</v>
      </c>
      <c r="DE96" s="140">
        <f>VLOOKUP($CO96,  Obsv_Dist!$B$10:$M$111, DE$5, FALSE)</f>
        <v>0</v>
      </c>
      <c r="DF96" s="117">
        <f>VLOOKUP($CO96,  $DI$7:$DT$108, DF$5, FALSE)</f>
        <v>0</v>
      </c>
      <c r="DG96" s="140">
        <f>VLOOKUP($CO96,  Obsv_Dist!$B$10:$M$111, DG$5, FALSE)</f>
        <v>0</v>
      </c>
      <c r="DI96" s="64">
        <f t="shared" si="21"/>
        <v>176</v>
      </c>
      <c r="DJ96" s="113">
        <f t="shared" si="27"/>
        <v>0</v>
      </c>
      <c r="DK96" s="113">
        <f t="shared" si="27"/>
        <v>0</v>
      </c>
      <c r="DL96" s="113">
        <f t="shared" si="27"/>
        <v>0</v>
      </c>
      <c r="DM96" s="113">
        <f t="shared" si="27"/>
        <v>0</v>
      </c>
      <c r="DN96" s="113">
        <f t="shared" si="27"/>
        <v>0</v>
      </c>
      <c r="DO96" s="113">
        <f>EC96/EC$4</f>
        <v>0</v>
      </c>
      <c r="DP96" s="113">
        <f>ED96/ED$4</f>
        <v>0</v>
      </c>
      <c r="DQ96" s="113">
        <f>EE96/EE$4</f>
        <v>0</v>
      </c>
      <c r="DR96" s="113">
        <f>EF96/EF$4</f>
        <v>0</v>
      </c>
      <c r="DS96" s="116">
        <f>EG96/EG$4</f>
        <v>0</v>
      </c>
      <c r="DT96" s="113">
        <f t="shared" si="17"/>
        <v>0</v>
      </c>
      <c r="DV96" s="62">
        <f>Obsv_Dist!B99</f>
        <v>176</v>
      </c>
      <c r="DW96" s="57">
        <f t="shared" si="22"/>
        <v>177</v>
      </c>
      <c r="DX96" s="50">
        <f>SUMIFS(EP:EP,$EO:$EO,"&gt;="&amp;$DV96,$EO:$EO,"&lt;"&amp;$DV97)</f>
        <v>0</v>
      </c>
      <c r="DY96" s="50">
        <f>SUMIFS(EQ:EQ,$EO:$EO,"&gt;="&amp;$DV96,$EO:$EO,"&lt;"&amp;$DV97)</f>
        <v>0</v>
      </c>
      <c r="DZ96" s="50">
        <f>SUMIFS(ER:ER,$EO:$EO,"&gt;="&amp;$DV96,$EO:$EO,"&lt;"&amp;$DV97)</f>
        <v>0</v>
      </c>
      <c r="EA96" s="50">
        <f>SUMIFS(ES:ES,$EO:$EO,"&gt;="&amp;$DV96,$EO:$EO,"&lt;"&amp;$DV97)</f>
        <v>0</v>
      </c>
      <c r="EB96" s="50">
        <f>SUMIFS(ET:ET,$EO:$EO,"&gt;="&amp;$DV96,$EO:$EO,"&lt;"&amp;$DV97)</f>
        <v>0</v>
      </c>
      <c r="EC96" s="50">
        <f>SUMIFS(EU:EU,$EO:$EO,"&gt;="&amp;$DV96,$EO:$EO,"&lt;"&amp;$DV97)</f>
        <v>0</v>
      </c>
      <c r="ED96" s="50">
        <f>SUMIFS(EV:EV,$EO:$EO,"&gt;="&amp;$DV96,$EO:$EO,"&lt;"&amp;$DV97)</f>
        <v>0</v>
      </c>
      <c r="EE96" s="50">
        <f>SUMIFS(EX:EX,$EO:$EO,"&gt;="&amp;$DV96,$EO:$EO,"&lt;"&amp;$DV97)</f>
        <v>0</v>
      </c>
      <c r="EF96" s="50">
        <f>SUMIFS(EY:EY,$EO:$EO,"&gt;="&amp;$DV96,$EO:$EO,"&lt;"&amp;$DV97)</f>
        <v>0</v>
      </c>
      <c r="EG96" s="109">
        <f>DY96+DZ96</f>
        <v>0</v>
      </c>
      <c r="EH96" s="2">
        <f>EC96+ED96</f>
        <v>0</v>
      </c>
      <c r="EJ96" s="64">
        <f t="shared" si="23"/>
        <v>88</v>
      </c>
      <c r="EK96" s="57">
        <f t="shared" si="24"/>
        <v>88.5</v>
      </c>
      <c r="EL96" s="2">
        <f t="shared" si="25"/>
        <v>96.83</v>
      </c>
      <c r="EM96" s="2">
        <f t="shared" si="26"/>
        <v>13.04</v>
      </c>
      <c r="EO96" s="33">
        <v>88</v>
      </c>
      <c r="EP96" s="33">
        <v>2</v>
      </c>
      <c r="EQ96" s="33">
        <v>0</v>
      </c>
      <c r="ER96" s="33">
        <v>96.83</v>
      </c>
      <c r="ES96" s="33">
        <v>0</v>
      </c>
      <c r="ET96" s="33">
        <v>0</v>
      </c>
      <c r="EU96" s="33">
        <v>13.04</v>
      </c>
      <c r="EV96" s="33">
        <v>0</v>
      </c>
      <c r="EW96" s="33">
        <v>0.27</v>
      </c>
      <c r="EX96" s="33">
        <v>13.82</v>
      </c>
      <c r="EY96" s="33">
        <v>20.94</v>
      </c>
    </row>
    <row r="97" spans="93:155" x14ac:dyDescent="0.45">
      <c r="CO97" s="65">
        <f t="shared" si="20"/>
        <v>178</v>
      </c>
      <c r="CP97" s="117">
        <f>VLOOKUP($CO97,  $DI$7:$DT$108, CP$5, FALSE)</f>
        <v>0</v>
      </c>
      <c r="CQ97" s="140">
        <f>VLOOKUP($CO97,  Obsv_Dist!$B$10:$M$111, CQ$5, FALSE)</f>
        <v>0</v>
      </c>
      <c r="CR97" s="117">
        <f>VLOOKUP($CO97,  $DI$7:$DT$108, CR$5, FALSE)</f>
        <v>0</v>
      </c>
      <c r="CS97" s="140">
        <f>VLOOKUP($CO97,  Obsv_Dist!$B$10:$M$111, CS$5, FALSE)</f>
        <v>0</v>
      </c>
      <c r="CT97" s="117">
        <f>VLOOKUP($CO97,  $DI$7:$DT$108, CT$5, FALSE)</f>
        <v>0</v>
      </c>
      <c r="CU97" s="140">
        <f>VLOOKUP($CO97,  Obsv_Dist!$B$10:$M$111, CU$5, FALSE)</f>
        <v>0</v>
      </c>
      <c r="CV97" s="117">
        <f>VLOOKUP($CO97,  $DI$7:$DT$108, CV$5, FALSE)</f>
        <v>0</v>
      </c>
      <c r="CW97" s="140">
        <f>VLOOKUP($CO97,  Obsv_Dist!$B$10:$M$111, CW$5, FALSE)</f>
        <v>0</v>
      </c>
      <c r="CX97" s="117">
        <f>VLOOKUP($CO97,  $DI$7:$DT$108, CX$5, FALSE)</f>
        <v>0</v>
      </c>
      <c r="CY97" s="140">
        <f>VLOOKUP($CO97,  Obsv_Dist!$B$10:$M$111, CY$5, FALSE)</f>
        <v>0</v>
      </c>
      <c r="CZ97" s="117">
        <f>VLOOKUP($CO97,  $DI$7:$DT$108, CZ$5, FALSE)</f>
        <v>0</v>
      </c>
      <c r="DA97" s="140">
        <f>VLOOKUP($CO97,  Obsv_Dist!$B$10:$M$111, DA$5, FALSE)</f>
        <v>0</v>
      </c>
      <c r="DB97" s="117">
        <f>VLOOKUP($CO97,  $DI$7:$DT$108, DB$5, FALSE)</f>
        <v>0</v>
      </c>
      <c r="DC97" s="140">
        <f>VLOOKUP($CO97,  Obsv_Dist!$B$10:$M$111, DC$5, FALSE)</f>
        <v>0</v>
      </c>
      <c r="DD97" s="117">
        <f>VLOOKUP($CO97,  $DI$7:$DT$108, DD$5, FALSE)</f>
        <v>0</v>
      </c>
      <c r="DE97" s="140">
        <f>VLOOKUP($CO97,  Obsv_Dist!$B$10:$M$111, DE$5, FALSE)</f>
        <v>0</v>
      </c>
      <c r="DF97" s="117">
        <f>VLOOKUP($CO97,  $DI$7:$DT$108, DF$5, FALSE)</f>
        <v>0</v>
      </c>
      <c r="DG97" s="140">
        <f>VLOOKUP($CO97,  Obsv_Dist!$B$10:$M$111, DG$5, FALSE)</f>
        <v>0</v>
      </c>
      <c r="DI97" s="64">
        <f t="shared" si="21"/>
        <v>178</v>
      </c>
      <c r="DJ97" s="113">
        <f t="shared" si="27"/>
        <v>0</v>
      </c>
      <c r="DK97" s="113">
        <f t="shared" si="27"/>
        <v>0</v>
      </c>
      <c r="DL97" s="113">
        <f t="shared" si="27"/>
        <v>0</v>
      </c>
      <c r="DM97" s="113">
        <f t="shared" si="27"/>
        <v>0</v>
      </c>
      <c r="DN97" s="113">
        <f t="shared" si="27"/>
        <v>0</v>
      </c>
      <c r="DO97" s="113">
        <f>EC97/EC$4</f>
        <v>0</v>
      </c>
      <c r="DP97" s="113">
        <f>ED97/ED$4</f>
        <v>0</v>
      </c>
      <c r="DQ97" s="113">
        <f>EE97/EE$4</f>
        <v>0</v>
      </c>
      <c r="DR97" s="113">
        <f>EF97/EF$4</f>
        <v>0</v>
      </c>
      <c r="DS97" s="116">
        <f>EG97/EG$4</f>
        <v>0</v>
      </c>
      <c r="DT97" s="113">
        <f t="shared" si="17"/>
        <v>0</v>
      </c>
      <c r="DV97" s="62">
        <f>Obsv_Dist!B100</f>
        <v>178</v>
      </c>
      <c r="DW97" s="57">
        <f t="shared" si="22"/>
        <v>179</v>
      </c>
      <c r="DX97" s="50">
        <f>SUMIFS(EP:EP,$EO:$EO,"&gt;="&amp;$DV97,$EO:$EO,"&lt;"&amp;$DV98)</f>
        <v>0</v>
      </c>
      <c r="DY97" s="50">
        <f>SUMIFS(EQ:EQ,$EO:$EO,"&gt;="&amp;$DV97,$EO:$EO,"&lt;"&amp;$DV98)</f>
        <v>0</v>
      </c>
      <c r="DZ97" s="50">
        <f>SUMIFS(ER:ER,$EO:$EO,"&gt;="&amp;$DV97,$EO:$EO,"&lt;"&amp;$DV98)</f>
        <v>0</v>
      </c>
      <c r="EA97" s="50">
        <f>SUMIFS(ES:ES,$EO:$EO,"&gt;="&amp;$DV97,$EO:$EO,"&lt;"&amp;$DV98)</f>
        <v>0</v>
      </c>
      <c r="EB97" s="50">
        <f>SUMIFS(ET:ET,$EO:$EO,"&gt;="&amp;$DV97,$EO:$EO,"&lt;"&amp;$DV98)</f>
        <v>0</v>
      </c>
      <c r="EC97" s="50">
        <f>SUMIFS(EU:EU,$EO:$EO,"&gt;="&amp;$DV97,$EO:$EO,"&lt;"&amp;$DV98)</f>
        <v>0</v>
      </c>
      <c r="ED97" s="50">
        <f>SUMIFS(EV:EV,$EO:$EO,"&gt;="&amp;$DV97,$EO:$EO,"&lt;"&amp;$DV98)</f>
        <v>0</v>
      </c>
      <c r="EE97" s="50">
        <f>SUMIFS(EX:EX,$EO:$EO,"&gt;="&amp;$DV97,$EO:$EO,"&lt;"&amp;$DV98)</f>
        <v>0</v>
      </c>
      <c r="EF97" s="50">
        <f>SUMIFS(EY:EY,$EO:$EO,"&gt;="&amp;$DV97,$EO:$EO,"&lt;"&amp;$DV98)</f>
        <v>0</v>
      </c>
      <c r="EG97" s="109">
        <f>DY97+DZ97</f>
        <v>0</v>
      </c>
      <c r="EH97" s="2">
        <f>EC97+ED97</f>
        <v>0</v>
      </c>
      <c r="EJ97" s="64">
        <f t="shared" si="23"/>
        <v>89</v>
      </c>
      <c r="EK97" s="57">
        <f t="shared" si="24"/>
        <v>89.5</v>
      </c>
      <c r="EL97" s="2">
        <f t="shared" si="25"/>
        <v>79.040000000000006</v>
      </c>
      <c r="EM97" s="2">
        <f t="shared" si="26"/>
        <v>8.19</v>
      </c>
      <c r="EO97" s="33">
        <v>89</v>
      </c>
      <c r="EP97" s="33">
        <v>1.69</v>
      </c>
      <c r="EQ97" s="33">
        <v>0</v>
      </c>
      <c r="ER97" s="33">
        <v>79.040000000000006</v>
      </c>
      <c r="ES97" s="33">
        <v>0</v>
      </c>
      <c r="ET97" s="33">
        <v>0</v>
      </c>
      <c r="EU97" s="33">
        <v>8.19</v>
      </c>
      <c r="EV97" s="33">
        <v>0</v>
      </c>
      <c r="EW97" s="33">
        <v>0.12</v>
      </c>
      <c r="EX97" s="33">
        <v>12.32</v>
      </c>
      <c r="EY97" s="33">
        <v>15.35</v>
      </c>
    </row>
    <row r="98" spans="93:155" x14ac:dyDescent="0.45">
      <c r="CO98" s="65">
        <f t="shared" si="20"/>
        <v>180</v>
      </c>
      <c r="CP98" s="117">
        <f>VLOOKUP($CO98,  $DI$7:$DT$108, CP$5, FALSE)</f>
        <v>0</v>
      </c>
      <c r="CQ98" s="140">
        <f>VLOOKUP($CO98,  Obsv_Dist!$B$10:$M$111, CQ$5, FALSE)</f>
        <v>0</v>
      </c>
      <c r="CR98" s="117">
        <f>VLOOKUP($CO98,  $DI$7:$DT$108, CR$5, FALSE)</f>
        <v>0</v>
      </c>
      <c r="CS98" s="140">
        <f>VLOOKUP($CO98,  Obsv_Dist!$B$10:$M$111, CS$5, FALSE)</f>
        <v>0</v>
      </c>
      <c r="CT98" s="117">
        <f>VLOOKUP($CO98,  $DI$7:$DT$108, CT$5, FALSE)</f>
        <v>0</v>
      </c>
      <c r="CU98" s="140">
        <f>VLOOKUP($CO98,  Obsv_Dist!$B$10:$M$111, CU$5, FALSE)</f>
        <v>0</v>
      </c>
      <c r="CV98" s="117">
        <f>VLOOKUP($CO98,  $DI$7:$DT$108, CV$5, FALSE)</f>
        <v>0</v>
      </c>
      <c r="CW98" s="140">
        <f>VLOOKUP($CO98,  Obsv_Dist!$B$10:$M$111, CW$5, FALSE)</f>
        <v>0</v>
      </c>
      <c r="CX98" s="117">
        <f>VLOOKUP($CO98,  $DI$7:$DT$108, CX$5, FALSE)</f>
        <v>0</v>
      </c>
      <c r="CY98" s="140">
        <f>VLOOKUP($CO98,  Obsv_Dist!$B$10:$M$111, CY$5, FALSE)</f>
        <v>0</v>
      </c>
      <c r="CZ98" s="117">
        <f>VLOOKUP($CO98,  $DI$7:$DT$108, CZ$5, FALSE)</f>
        <v>0</v>
      </c>
      <c r="DA98" s="140">
        <f>VLOOKUP($CO98,  Obsv_Dist!$B$10:$M$111, DA$5, FALSE)</f>
        <v>0</v>
      </c>
      <c r="DB98" s="117">
        <f>VLOOKUP($CO98,  $DI$7:$DT$108, DB$5, FALSE)</f>
        <v>0</v>
      </c>
      <c r="DC98" s="140">
        <f>VLOOKUP($CO98,  Obsv_Dist!$B$10:$M$111, DC$5, FALSE)</f>
        <v>0</v>
      </c>
      <c r="DD98" s="117">
        <f>VLOOKUP($CO98,  $DI$7:$DT$108, DD$5, FALSE)</f>
        <v>0</v>
      </c>
      <c r="DE98" s="140">
        <f>VLOOKUP($CO98,  Obsv_Dist!$B$10:$M$111, DE$5, FALSE)</f>
        <v>0</v>
      </c>
      <c r="DF98" s="117">
        <f>VLOOKUP($CO98,  $DI$7:$DT$108, DF$5, FALSE)</f>
        <v>0</v>
      </c>
      <c r="DG98" s="140">
        <f>VLOOKUP($CO98,  Obsv_Dist!$B$10:$M$111, DG$5, FALSE)</f>
        <v>0</v>
      </c>
      <c r="DI98" s="64">
        <f t="shared" si="21"/>
        <v>180</v>
      </c>
      <c r="DJ98" s="113">
        <f t="shared" si="27"/>
        <v>0</v>
      </c>
      <c r="DK98" s="113">
        <f t="shared" si="27"/>
        <v>0</v>
      </c>
      <c r="DL98" s="113">
        <f t="shared" si="27"/>
        <v>0</v>
      </c>
      <c r="DM98" s="113">
        <f t="shared" si="27"/>
        <v>0</v>
      </c>
      <c r="DN98" s="113">
        <f t="shared" si="27"/>
        <v>0</v>
      </c>
      <c r="DO98" s="113">
        <f>EC98/EC$4</f>
        <v>0</v>
      </c>
      <c r="DP98" s="113">
        <f>ED98/ED$4</f>
        <v>0</v>
      </c>
      <c r="DQ98" s="113">
        <f>EE98/EE$4</f>
        <v>0</v>
      </c>
      <c r="DR98" s="113">
        <f>EF98/EF$4</f>
        <v>0</v>
      </c>
      <c r="DS98" s="116">
        <f>EG98/EG$4</f>
        <v>0</v>
      </c>
      <c r="DT98" s="113">
        <f t="shared" si="17"/>
        <v>0</v>
      </c>
      <c r="DV98" s="62">
        <f>Obsv_Dist!B101</f>
        <v>180</v>
      </c>
      <c r="DW98" s="57">
        <f t="shared" si="22"/>
        <v>181</v>
      </c>
      <c r="DX98" s="50">
        <f>SUMIFS(EP:EP,$EO:$EO,"&gt;="&amp;$DV98,$EO:$EO,"&lt;"&amp;$DV99)</f>
        <v>0</v>
      </c>
      <c r="DY98" s="50">
        <f>SUMIFS(EQ:EQ,$EO:$EO,"&gt;="&amp;$DV98,$EO:$EO,"&lt;"&amp;$DV99)</f>
        <v>0</v>
      </c>
      <c r="DZ98" s="50">
        <f>SUMIFS(ER:ER,$EO:$EO,"&gt;="&amp;$DV98,$EO:$EO,"&lt;"&amp;$DV99)</f>
        <v>0</v>
      </c>
      <c r="EA98" s="50">
        <f>SUMIFS(ES:ES,$EO:$EO,"&gt;="&amp;$DV98,$EO:$EO,"&lt;"&amp;$DV99)</f>
        <v>0</v>
      </c>
      <c r="EB98" s="50">
        <f>SUMIFS(ET:ET,$EO:$EO,"&gt;="&amp;$DV98,$EO:$EO,"&lt;"&amp;$DV99)</f>
        <v>0</v>
      </c>
      <c r="EC98" s="50">
        <f>SUMIFS(EU:EU,$EO:$EO,"&gt;="&amp;$DV98,$EO:$EO,"&lt;"&amp;$DV99)</f>
        <v>0</v>
      </c>
      <c r="ED98" s="50">
        <f>SUMIFS(EV:EV,$EO:$EO,"&gt;="&amp;$DV98,$EO:$EO,"&lt;"&amp;$DV99)</f>
        <v>0</v>
      </c>
      <c r="EE98" s="50">
        <f>SUMIFS(EX:EX,$EO:$EO,"&gt;="&amp;$DV98,$EO:$EO,"&lt;"&amp;$DV99)</f>
        <v>0</v>
      </c>
      <c r="EF98" s="50">
        <f>SUMIFS(EY:EY,$EO:$EO,"&gt;="&amp;$DV98,$EO:$EO,"&lt;"&amp;$DV99)</f>
        <v>0</v>
      </c>
      <c r="EG98" s="109">
        <f>DY98+DZ98</f>
        <v>0</v>
      </c>
      <c r="EH98" s="2">
        <f>EC98+ED98</f>
        <v>0</v>
      </c>
      <c r="EJ98" s="64">
        <f t="shared" si="23"/>
        <v>90</v>
      </c>
      <c r="EK98" s="57">
        <f t="shared" si="24"/>
        <v>90.5</v>
      </c>
      <c r="EL98" s="2">
        <f t="shared" si="25"/>
        <v>74.38</v>
      </c>
      <c r="EM98" s="2">
        <f t="shared" si="26"/>
        <v>4.74</v>
      </c>
      <c r="EO98" s="33">
        <v>90</v>
      </c>
      <c r="EP98" s="33">
        <v>1.41</v>
      </c>
      <c r="EQ98" s="33">
        <v>0</v>
      </c>
      <c r="ER98" s="33">
        <v>74.38</v>
      </c>
      <c r="ES98" s="33">
        <v>0</v>
      </c>
      <c r="ET98" s="33">
        <v>0</v>
      </c>
      <c r="EU98" s="33">
        <v>4.74</v>
      </c>
      <c r="EV98" s="33">
        <v>0</v>
      </c>
      <c r="EW98" s="33">
        <v>0.12</v>
      </c>
      <c r="EX98" s="33">
        <v>10.91</v>
      </c>
      <c r="EY98" s="33">
        <v>10.84</v>
      </c>
    </row>
    <row r="99" spans="93:155" x14ac:dyDescent="0.45">
      <c r="CO99" s="65">
        <f t="shared" si="20"/>
        <v>182</v>
      </c>
      <c r="CP99" s="117">
        <f>VLOOKUP($CO99,  $DI$7:$DT$108, CP$5, FALSE)</f>
        <v>0</v>
      </c>
      <c r="CQ99" s="140">
        <f>VLOOKUP($CO99,  Obsv_Dist!$B$10:$M$111, CQ$5, FALSE)</f>
        <v>0</v>
      </c>
      <c r="CR99" s="117">
        <f>VLOOKUP($CO99,  $DI$7:$DT$108, CR$5, FALSE)</f>
        <v>0</v>
      </c>
      <c r="CS99" s="140">
        <f>VLOOKUP($CO99,  Obsv_Dist!$B$10:$M$111, CS$5, FALSE)</f>
        <v>0</v>
      </c>
      <c r="CT99" s="117">
        <f>VLOOKUP($CO99,  $DI$7:$DT$108, CT$5, FALSE)</f>
        <v>0</v>
      </c>
      <c r="CU99" s="140">
        <f>VLOOKUP($CO99,  Obsv_Dist!$B$10:$M$111, CU$5, FALSE)</f>
        <v>0</v>
      </c>
      <c r="CV99" s="117">
        <f>VLOOKUP($CO99,  $DI$7:$DT$108, CV$5, FALSE)</f>
        <v>0</v>
      </c>
      <c r="CW99" s="140">
        <f>VLOOKUP($CO99,  Obsv_Dist!$B$10:$M$111, CW$5, FALSE)</f>
        <v>0</v>
      </c>
      <c r="CX99" s="117">
        <f>VLOOKUP($CO99,  $DI$7:$DT$108, CX$5, FALSE)</f>
        <v>0</v>
      </c>
      <c r="CY99" s="140">
        <f>VLOOKUP($CO99,  Obsv_Dist!$B$10:$M$111, CY$5, FALSE)</f>
        <v>0</v>
      </c>
      <c r="CZ99" s="117">
        <f>VLOOKUP($CO99,  $DI$7:$DT$108, CZ$5, FALSE)</f>
        <v>0</v>
      </c>
      <c r="DA99" s="140">
        <f>VLOOKUP($CO99,  Obsv_Dist!$B$10:$M$111, DA$5, FALSE)</f>
        <v>0</v>
      </c>
      <c r="DB99" s="117">
        <f>VLOOKUP($CO99,  $DI$7:$DT$108, DB$5, FALSE)</f>
        <v>0</v>
      </c>
      <c r="DC99" s="140">
        <f>VLOOKUP($CO99,  Obsv_Dist!$B$10:$M$111, DC$5, FALSE)</f>
        <v>0</v>
      </c>
      <c r="DD99" s="117">
        <f>VLOOKUP($CO99,  $DI$7:$DT$108, DD$5, FALSE)</f>
        <v>0</v>
      </c>
      <c r="DE99" s="140">
        <f>VLOOKUP($CO99,  Obsv_Dist!$B$10:$M$111, DE$5, FALSE)</f>
        <v>0</v>
      </c>
      <c r="DF99" s="117">
        <f>VLOOKUP($CO99,  $DI$7:$DT$108, DF$5, FALSE)</f>
        <v>0</v>
      </c>
      <c r="DG99" s="140">
        <f>VLOOKUP($CO99,  Obsv_Dist!$B$10:$M$111, DG$5, FALSE)</f>
        <v>0</v>
      </c>
      <c r="DI99" s="64">
        <f t="shared" si="21"/>
        <v>182</v>
      </c>
      <c r="DJ99" s="113">
        <f t="shared" si="27"/>
        <v>0</v>
      </c>
      <c r="DK99" s="113">
        <f t="shared" si="27"/>
        <v>0</v>
      </c>
      <c r="DL99" s="113">
        <f t="shared" si="27"/>
        <v>0</v>
      </c>
      <c r="DM99" s="113">
        <f t="shared" si="27"/>
        <v>0</v>
      </c>
      <c r="DN99" s="113">
        <f t="shared" si="27"/>
        <v>0</v>
      </c>
      <c r="DO99" s="113">
        <f>EC99/EC$4</f>
        <v>0</v>
      </c>
      <c r="DP99" s="113">
        <f>ED99/ED$4</f>
        <v>0</v>
      </c>
      <c r="DQ99" s="113">
        <f>EE99/EE$4</f>
        <v>0</v>
      </c>
      <c r="DR99" s="113">
        <f>EF99/EF$4</f>
        <v>0</v>
      </c>
      <c r="DS99" s="116">
        <f>EG99/EG$4</f>
        <v>0</v>
      </c>
      <c r="DT99" s="113">
        <f t="shared" si="17"/>
        <v>0</v>
      </c>
      <c r="DV99" s="62">
        <f>Obsv_Dist!B102</f>
        <v>182</v>
      </c>
      <c r="DW99" s="57">
        <f t="shared" si="22"/>
        <v>183</v>
      </c>
      <c r="DX99" s="50">
        <f>SUMIFS(EP:EP,$EO:$EO,"&gt;="&amp;$DV99,$EO:$EO,"&lt;"&amp;$DV100)</f>
        <v>0</v>
      </c>
      <c r="DY99" s="50">
        <f>SUMIFS(EQ:EQ,$EO:$EO,"&gt;="&amp;$DV99,$EO:$EO,"&lt;"&amp;$DV100)</f>
        <v>0</v>
      </c>
      <c r="DZ99" s="50">
        <f>SUMIFS(ER:ER,$EO:$EO,"&gt;="&amp;$DV99,$EO:$EO,"&lt;"&amp;$DV100)</f>
        <v>0</v>
      </c>
      <c r="EA99" s="50">
        <f>SUMIFS(ES:ES,$EO:$EO,"&gt;="&amp;$DV99,$EO:$EO,"&lt;"&amp;$DV100)</f>
        <v>0</v>
      </c>
      <c r="EB99" s="50">
        <f>SUMIFS(ET:ET,$EO:$EO,"&gt;="&amp;$DV99,$EO:$EO,"&lt;"&amp;$DV100)</f>
        <v>0</v>
      </c>
      <c r="EC99" s="50">
        <f>SUMIFS(EU:EU,$EO:$EO,"&gt;="&amp;$DV99,$EO:$EO,"&lt;"&amp;$DV100)</f>
        <v>0</v>
      </c>
      <c r="ED99" s="50">
        <f>SUMIFS(EV:EV,$EO:$EO,"&gt;="&amp;$DV99,$EO:$EO,"&lt;"&amp;$DV100)</f>
        <v>0</v>
      </c>
      <c r="EE99" s="50">
        <f>SUMIFS(EX:EX,$EO:$EO,"&gt;="&amp;$DV99,$EO:$EO,"&lt;"&amp;$DV100)</f>
        <v>0</v>
      </c>
      <c r="EF99" s="50">
        <f>SUMIFS(EY:EY,$EO:$EO,"&gt;="&amp;$DV99,$EO:$EO,"&lt;"&amp;$DV100)</f>
        <v>0</v>
      </c>
      <c r="EG99" s="109">
        <f>DY99+DZ99</f>
        <v>0</v>
      </c>
      <c r="EH99" s="2">
        <f>EC99+ED99</f>
        <v>0</v>
      </c>
      <c r="EJ99" s="64">
        <f t="shared" si="23"/>
        <v>91</v>
      </c>
      <c r="EK99" s="57">
        <f t="shared" si="24"/>
        <v>91.5</v>
      </c>
      <c r="EL99" s="2">
        <f t="shared" si="25"/>
        <v>61.5</v>
      </c>
      <c r="EM99" s="2">
        <f t="shared" si="26"/>
        <v>2.68</v>
      </c>
      <c r="EO99" s="33">
        <v>91</v>
      </c>
      <c r="EP99" s="33">
        <v>0.87</v>
      </c>
      <c r="EQ99" s="33">
        <v>0</v>
      </c>
      <c r="ER99" s="33">
        <v>61.5</v>
      </c>
      <c r="ES99" s="33">
        <v>0</v>
      </c>
      <c r="ET99" s="33">
        <v>0</v>
      </c>
      <c r="EU99" s="33">
        <v>2.68</v>
      </c>
      <c r="EV99" s="33">
        <v>0</v>
      </c>
      <c r="EW99" s="33">
        <v>0.16</v>
      </c>
      <c r="EX99" s="33">
        <v>9.67</v>
      </c>
      <c r="EY99" s="33">
        <v>13.1</v>
      </c>
    </row>
    <row r="100" spans="93:155" x14ac:dyDescent="0.45">
      <c r="CO100" s="65">
        <f t="shared" si="20"/>
        <v>184</v>
      </c>
      <c r="CP100" s="117">
        <f>VLOOKUP($CO100,  $DI$7:$DT$108, CP$5, FALSE)</f>
        <v>0</v>
      </c>
      <c r="CQ100" s="140">
        <f>VLOOKUP($CO100,  Obsv_Dist!$B$10:$M$111, CQ$5, FALSE)</f>
        <v>0</v>
      </c>
      <c r="CR100" s="117">
        <f>VLOOKUP($CO100,  $DI$7:$DT$108, CR$5, FALSE)</f>
        <v>0</v>
      </c>
      <c r="CS100" s="140">
        <f>VLOOKUP($CO100,  Obsv_Dist!$B$10:$M$111, CS$5, FALSE)</f>
        <v>0</v>
      </c>
      <c r="CT100" s="117">
        <f>VLOOKUP($CO100,  $DI$7:$DT$108, CT$5, FALSE)</f>
        <v>0</v>
      </c>
      <c r="CU100" s="140">
        <f>VLOOKUP($CO100,  Obsv_Dist!$B$10:$M$111, CU$5, FALSE)</f>
        <v>0</v>
      </c>
      <c r="CV100" s="117">
        <f>VLOOKUP($CO100,  $DI$7:$DT$108, CV$5, FALSE)</f>
        <v>0</v>
      </c>
      <c r="CW100" s="140">
        <f>VLOOKUP($CO100,  Obsv_Dist!$B$10:$M$111, CW$5, FALSE)</f>
        <v>0</v>
      </c>
      <c r="CX100" s="117">
        <f>VLOOKUP($CO100,  $DI$7:$DT$108, CX$5, FALSE)</f>
        <v>0</v>
      </c>
      <c r="CY100" s="140">
        <f>VLOOKUP($CO100,  Obsv_Dist!$B$10:$M$111, CY$5, FALSE)</f>
        <v>0</v>
      </c>
      <c r="CZ100" s="117">
        <f>VLOOKUP($CO100,  $DI$7:$DT$108, CZ$5, FALSE)</f>
        <v>0</v>
      </c>
      <c r="DA100" s="140">
        <f>VLOOKUP($CO100,  Obsv_Dist!$B$10:$M$111, DA$5, FALSE)</f>
        <v>0</v>
      </c>
      <c r="DB100" s="117">
        <f>VLOOKUP($CO100,  $DI$7:$DT$108, DB$5, FALSE)</f>
        <v>0</v>
      </c>
      <c r="DC100" s="140">
        <f>VLOOKUP($CO100,  Obsv_Dist!$B$10:$M$111, DC$5, FALSE)</f>
        <v>0</v>
      </c>
      <c r="DD100" s="117">
        <f>VLOOKUP($CO100,  $DI$7:$DT$108, DD$5, FALSE)</f>
        <v>0</v>
      </c>
      <c r="DE100" s="140">
        <f>VLOOKUP($CO100,  Obsv_Dist!$B$10:$M$111, DE$5, FALSE)</f>
        <v>0</v>
      </c>
      <c r="DF100" s="117">
        <f>VLOOKUP($CO100,  $DI$7:$DT$108, DF$5, FALSE)</f>
        <v>0</v>
      </c>
      <c r="DG100" s="140">
        <f>VLOOKUP($CO100,  Obsv_Dist!$B$10:$M$111, DG$5, FALSE)</f>
        <v>0</v>
      </c>
      <c r="DI100" s="64">
        <f t="shared" si="21"/>
        <v>184</v>
      </c>
      <c r="DJ100" s="113">
        <f t="shared" si="27"/>
        <v>0</v>
      </c>
      <c r="DK100" s="113">
        <f t="shared" si="27"/>
        <v>0</v>
      </c>
      <c r="DL100" s="113">
        <f t="shared" si="27"/>
        <v>0</v>
      </c>
      <c r="DM100" s="113">
        <f t="shared" si="27"/>
        <v>0</v>
      </c>
      <c r="DN100" s="113">
        <f t="shared" si="27"/>
        <v>0</v>
      </c>
      <c r="DO100" s="113">
        <f>EC100/EC$4</f>
        <v>0</v>
      </c>
      <c r="DP100" s="113">
        <f>ED100/ED$4</f>
        <v>0</v>
      </c>
      <c r="DQ100" s="113">
        <f>EE100/EE$4</f>
        <v>0</v>
      </c>
      <c r="DR100" s="113">
        <f>EF100/EF$4</f>
        <v>0</v>
      </c>
      <c r="DS100" s="116">
        <f>EG100/EG$4</f>
        <v>0</v>
      </c>
      <c r="DT100" s="113">
        <f t="shared" si="17"/>
        <v>0</v>
      </c>
      <c r="DV100" s="62">
        <f>Obsv_Dist!B103</f>
        <v>184</v>
      </c>
      <c r="DW100" s="57">
        <f t="shared" si="22"/>
        <v>185</v>
      </c>
      <c r="DX100" s="50">
        <f>SUMIFS(EP:EP,$EO:$EO,"&gt;="&amp;$DV100,$EO:$EO,"&lt;"&amp;$DV101)</f>
        <v>0</v>
      </c>
      <c r="DY100" s="50">
        <f>SUMIFS(EQ:EQ,$EO:$EO,"&gt;="&amp;$DV100,$EO:$EO,"&lt;"&amp;$DV101)</f>
        <v>0</v>
      </c>
      <c r="DZ100" s="50">
        <f>SUMIFS(ER:ER,$EO:$EO,"&gt;="&amp;$DV100,$EO:$EO,"&lt;"&amp;$DV101)</f>
        <v>0</v>
      </c>
      <c r="EA100" s="50">
        <f>SUMIFS(ES:ES,$EO:$EO,"&gt;="&amp;$DV100,$EO:$EO,"&lt;"&amp;$DV101)</f>
        <v>0</v>
      </c>
      <c r="EB100" s="50">
        <f>SUMIFS(ET:ET,$EO:$EO,"&gt;="&amp;$DV100,$EO:$EO,"&lt;"&amp;$DV101)</f>
        <v>0</v>
      </c>
      <c r="EC100" s="50">
        <f>SUMIFS(EU:EU,$EO:$EO,"&gt;="&amp;$DV100,$EO:$EO,"&lt;"&amp;$DV101)</f>
        <v>0</v>
      </c>
      <c r="ED100" s="50">
        <f>SUMIFS(EV:EV,$EO:$EO,"&gt;="&amp;$DV100,$EO:$EO,"&lt;"&amp;$DV101)</f>
        <v>0</v>
      </c>
      <c r="EE100" s="50">
        <f>SUMIFS(EX:EX,$EO:$EO,"&gt;="&amp;$DV100,$EO:$EO,"&lt;"&amp;$DV101)</f>
        <v>0</v>
      </c>
      <c r="EF100" s="50">
        <f>SUMIFS(EY:EY,$EO:$EO,"&gt;="&amp;$DV100,$EO:$EO,"&lt;"&amp;$DV101)</f>
        <v>0</v>
      </c>
      <c r="EG100" s="109">
        <f>DY100+DZ100</f>
        <v>0</v>
      </c>
      <c r="EH100" s="2">
        <f>EC100+ED100</f>
        <v>0</v>
      </c>
      <c r="EJ100" s="64">
        <f t="shared" si="23"/>
        <v>92</v>
      </c>
      <c r="EK100" s="57">
        <f t="shared" si="24"/>
        <v>92.5</v>
      </c>
      <c r="EL100" s="2">
        <f t="shared" si="25"/>
        <v>54.21</v>
      </c>
      <c r="EM100" s="2">
        <f t="shared" si="26"/>
        <v>1.29</v>
      </c>
      <c r="EO100" s="33">
        <v>92</v>
      </c>
      <c r="EP100" s="33">
        <v>0.71</v>
      </c>
      <c r="EQ100" s="33">
        <v>0</v>
      </c>
      <c r="ER100" s="33">
        <v>54.21</v>
      </c>
      <c r="ES100" s="33">
        <v>0</v>
      </c>
      <c r="ET100" s="33">
        <v>0</v>
      </c>
      <c r="EU100" s="33">
        <v>1.29</v>
      </c>
      <c r="EV100" s="33">
        <v>0</v>
      </c>
      <c r="EW100" s="33">
        <v>0.1</v>
      </c>
      <c r="EX100" s="33">
        <v>7.33</v>
      </c>
      <c r="EY100" s="33">
        <v>11.32</v>
      </c>
    </row>
    <row r="101" spans="93:155" x14ac:dyDescent="0.45">
      <c r="CO101" s="65">
        <f t="shared" si="20"/>
        <v>186</v>
      </c>
      <c r="CP101" s="117">
        <f>VLOOKUP($CO101,  $DI$7:$DT$108, CP$5, FALSE)</f>
        <v>0</v>
      </c>
      <c r="CQ101" s="140">
        <f>VLOOKUP($CO101,  Obsv_Dist!$B$10:$M$111, CQ$5, FALSE)</f>
        <v>0</v>
      </c>
      <c r="CR101" s="117">
        <f>VLOOKUP($CO101,  $DI$7:$DT$108, CR$5, FALSE)</f>
        <v>0</v>
      </c>
      <c r="CS101" s="140">
        <f>VLOOKUP($CO101,  Obsv_Dist!$B$10:$M$111, CS$5, FALSE)</f>
        <v>0</v>
      </c>
      <c r="CT101" s="117">
        <f>VLOOKUP($CO101,  $DI$7:$DT$108, CT$5, FALSE)</f>
        <v>0</v>
      </c>
      <c r="CU101" s="140">
        <f>VLOOKUP($CO101,  Obsv_Dist!$B$10:$M$111, CU$5, FALSE)</f>
        <v>0</v>
      </c>
      <c r="CV101" s="117">
        <f>VLOOKUP($CO101,  $DI$7:$DT$108, CV$5, FALSE)</f>
        <v>0</v>
      </c>
      <c r="CW101" s="140">
        <f>VLOOKUP($CO101,  Obsv_Dist!$B$10:$M$111, CW$5, FALSE)</f>
        <v>0</v>
      </c>
      <c r="CX101" s="117">
        <f>VLOOKUP($CO101,  $DI$7:$DT$108, CX$5, FALSE)</f>
        <v>0</v>
      </c>
      <c r="CY101" s="140">
        <f>VLOOKUP($CO101,  Obsv_Dist!$B$10:$M$111, CY$5, FALSE)</f>
        <v>0</v>
      </c>
      <c r="CZ101" s="117">
        <f>VLOOKUP($CO101,  $DI$7:$DT$108, CZ$5, FALSE)</f>
        <v>0</v>
      </c>
      <c r="DA101" s="140">
        <f>VLOOKUP($CO101,  Obsv_Dist!$B$10:$M$111, DA$5, FALSE)</f>
        <v>0</v>
      </c>
      <c r="DB101" s="117">
        <f>VLOOKUP($CO101,  $DI$7:$DT$108, DB$5, FALSE)</f>
        <v>0</v>
      </c>
      <c r="DC101" s="140">
        <f>VLOOKUP($CO101,  Obsv_Dist!$B$10:$M$111, DC$5, FALSE)</f>
        <v>0</v>
      </c>
      <c r="DD101" s="117">
        <f>VLOOKUP($CO101,  $DI$7:$DT$108, DD$5, FALSE)</f>
        <v>0</v>
      </c>
      <c r="DE101" s="140">
        <f>VLOOKUP($CO101,  Obsv_Dist!$B$10:$M$111, DE$5, FALSE)</f>
        <v>0</v>
      </c>
      <c r="DF101" s="117">
        <f>VLOOKUP($CO101,  $DI$7:$DT$108, DF$5, FALSE)</f>
        <v>0</v>
      </c>
      <c r="DG101" s="140">
        <f>VLOOKUP($CO101,  Obsv_Dist!$B$10:$M$111, DG$5, FALSE)</f>
        <v>0</v>
      </c>
      <c r="DI101" s="64">
        <f t="shared" si="21"/>
        <v>186</v>
      </c>
      <c r="DJ101" s="113">
        <f t="shared" si="27"/>
        <v>0</v>
      </c>
      <c r="DK101" s="113">
        <f t="shared" si="27"/>
        <v>0</v>
      </c>
      <c r="DL101" s="113">
        <f t="shared" si="27"/>
        <v>0</v>
      </c>
      <c r="DM101" s="113">
        <f t="shared" si="27"/>
        <v>0</v>
      </c>
      <c r="DN101" s="113">
        <f t="shared" si="27"/>
        <v>0</v>
      </c>
      <c r="DO101" s="113">
        <f>EC101/EC$4</f>
        <v>0</v>
      </c>
      <c r="DP101" s="113">
        <f>ED101/ED$4</f>
        <v>0</v>
      </c>
      <c r="DQ101" s="113">
        <f>EE101/EE$4</f>
        <v>0</v>
      </c>
      <c r="DR101" s="113">
        <f>EF101/EF$4</f>
        <v>0</v>
      </c>
      <c r="DS101" s="116">
        <f>EG101/EG$4</f>
        <v>0</v>
      </c>
      <c r="DT101" s="113">
        <f t="shared" si="17"/>
        <v>0</v>
      </c>
      <c r="DV101" s="62">
        <f>Obsv_Dist!B104</f>
        <v>186</v>
      </c>
      <c r="DW101" s="57">
        <f t="shared" si="22"/>
        <v>187</v>
      </c>
      <c r="DX101" s="50">
        <f>SUMIFS(EP:EP,$EO:$EO,"&gt;="&amp;$DV101,$EO:$EO,"&lt;"&amp;$DV102)</f>
        <v>0</v>
      </c>
      <c r="DY101" s="50">
        <f>SUMIFS(EQ:EQ,$EO:$EO,"&gt;="&amp;$DV101,$EO:$EO,"&lt;"&amp;$DV102)</f>
        <v>0</v>
      </c>
      <c r="DZ101" s="50">
        <f>SUMIFS(ER:ER,$EO:$EO,"&gt;="&amp;$DV101,$EO:$EO,"&lt;"&amp;$DV102)</f>
        <v>0</v>
      </c>
      <c r="EA101" s="50">
        <f>SUMIFS(ES:ES,$EO:$EO,"&gt;="&amp;$DV101,$EO:$EO,"&lt;"&amp;$DV102)</f>
        <v>0</v>
      </c>
      <c r="EB101" s="50">
        <f>SUMIFS(ET:ET,$EO:$EO,"&gt;="&amp;$DV101,$EO:$EO,"&lt;"&amp;$DV102)</f>
        <v>0</v>
      </c>
      <c r="EC101" s="50">
        <f>SUMIFS(EU:EU,$EO:$EO,"&gt;="&amp;$DV101,$EO:$EO,"&lt;"&amp;$DV102)</f>
        <v>0</v>
      </c>
      <c r="ED101" s="50">
        <f>SUMIFS(EV:EV,$EO:$EO,"&gt;="&amp;$DV101,$EO:$EO,"&lt;"&amp;$DV102)</f>
        <v>0</v>
      </c>
      <c r="EE101" s="50">
        <f>SUMIFS(EX:EX,$EO:$EO,"&gt;="&amp;$DV101,$EO:$EO,"&lt;"&amp;$DV102)</f>
        <v>0</v>
      </c>
      <c r="EF101" s="50">
        <f>SUMIFS(EY:EY,$EO:$EO,"&gt;="&amp;$DV101,$EO:$EO,"&lt;"&amp;$DV102)</f>
        <v>0</v>
      </c>
      <c r="EG101" s="109">
        <f>DY101+DZ101</f>
        <v>0</v>
      </c>
      <c r="EH101" s="2">
        <f>EC101+ED101</f>
        <v>0</v>
      </c>
      <c r="EJ101" s="64">
        <f t="shared" si="23"/>
        <v>93</v>
      </c>
      <c r="EK101" s="57">
        <f t="shared" si="24"/>
        <v>93.5</v>
      </c>
      <c r="EL101" s="2">
        <f t="shared" si="25"/>
        <v>44.05</v>
      </c>
      <c r="EM101" s="2">
        <f t="shared" si="26"/>
        <v>0.83</v>
      </c>
      <c r="EO101" s="33">
        <v>93</v>
      </c>
      <c r="EP101" s="33">
        <v>0.45</v>
      </c>
      <c r="EQ101" s="33">
        <v>0</v>
      </c>
      <c r="ER101" s="33">
        <v>44.05</v>
      </c>
      <c r="ES101" s="33">
        <v>0</v>
      </c>
      <c r="ET101" s="33">
        <v>0</v>
      </c>
      <c r="EU101" s="33">
        <v>0.83</v>
      </c>
      <c r="EV101" s="33">
        <v>0</v>
      </c>
      <c r="EW101" s="33">
        <v>0.08</v>
      </c>
      <c r="EX101" s="33">
        <v>5.85</v>
      </c>
      <c r="EY101" s="33">
        <v>9.61</v>
      </c>
    </row>
    <row r="102" spans="93:155" x14ac:dyDescent="0.45">
      <c r="CO102" s="65">
        <f t="shared" si="20"/>
        <v>188</v>
      </c>
      <c r="CP102" s="117">
        <f>VLOOKUP($CO102,  $DI$7:$DT$108, CP$5, FALSE)</f>
        <v>0</v>
      </c>
      <c r="CQ102" s="140">
        <f>VLOOKUP($CO102,  Obsv_Dist!$B$10:$M$111, CQ$5, FALSE)</f>
        <v>0</v>
      </c>
      <c r="CR102" s="117">
        <f>VLOOKUP($CO102,  $DI$7:$DT$108, CR$5, FALSE)</f>
        <v>0</v>
      </c>
      <c r="CS102" s="140">
        <f>VLOOKUP($CO102,  Obsv_Dist!$B$10:$M$111, CS$5, FALSE)</f>
        <v>0</v>
      </c>
      <c r="CT102" s="117">
        <f>VLOOKUP($CO102,  $DI$7:$DT$108, CT$5, FALSE)</f>
        <v>0</v>
      </c>
      <c r="CU102" s="140">
        <f>VLOOKUP($CO102,  Obsv_Dist!$B$10:$M$111, CU$5, FALSE)</f>
        <v>0</v>
      </c>
      <c r="CV102" s="117">
        <f>VLOOKUP($CO102,  $DI$7:$DT$108, CV$5, FALSE)</f>
        <v>0</v>
      </c>
      <c r="CW102" s="140">
        <f>VLOOKUP($CO102,  Obsv_Dist!$B$10:$M$111, CW$5, FALSE)</f>
        <v>0</v>
      </c>
      <c r="CX102" s="117">
        <f>VLOOKUP($CO102,  $DI$7:$DT$108, CX$5, FALSE)</f>
        <v>0</v>
      </c>
      <c r="CY102" s="140">
        <f>VLOOKUP($CO102,  Obsv_Dist!$B$10:$M$111, CY$5, FALSE)</f>
        <v>0</v>
      </c>
      <c r="CZ102" s="117">
        <f>VLOOKUP($CO102,  $DI$7:$DT$108, CZ$5, FALSE)</f>
        <v>0</v>
      </c>
      <c r="DA102" s="140">
        <f>VLOOKUP($CO102,  Obsv_Dist!$B$10:$M$111, DA$5, FALSE)</f>
        <v>0</v>
      </c>
      <c r="DB102" s="117">
        <f>VLOOKUP($CO102,  $DI$7:$DT$108, DB$5, FALSE)</f>
        <v>0</v>
      </c>
      <c r="DC102" s="140">
        <f>VLOOKUP($CO102,  Obsv_Dist!$B$10:$M$111, DC$5, FALSE)</f>
        <v>0</v>
      </c>
      <c r="DD102" s="117">
        <f>VLOOKUP($CO102,  $DI$7:$DT$108, DD$5, FALSE)</f>
        <v>0</v>
      </c>
      <c r="DE102" s="140">
        <f>VLOOKUP($CO102,  Obsv_Dist!$B$10:$M$111, DE$5, FALSE)</f>
        <v>0</v>
      </c>
      <c r="DF102" s="117">
        <f>VLOOKUP($CO102,  $DI$7:$DT$108, DF$5, FALSE)</f>
        <v>0</v>
      </c>
      <c r="DG102" s="140">
        <f>VLOOKUP($CO102,  Obsv_Dist!$B$10:$M$111, DG$5, FALSE)</f>
        <v>0</v>
      </c>
      <c r="DI102" s="64">
        <f t="shared" si="21"/>
        <v>188</v>
      </c>
      <c r="DJ102" s="113">
        <f t="shared" si="27"/>
        <v>0</v>
      </c>
      <c r="DK102" s="113">
        <f t="shared" si="27"/>
        <v>0</v>
      </c>
      <c r="DL102" s="113">
        <f t="shared" si="27"/>
        <v>0</v>
      </c>
      <c r="DM102" s="113">
        <f t="shared" si="27"/>
        <v>0</v>
      </c>
      <c r="DN102" s="113">
        <f t="shared" si="27"/>
        <v>0</v>
      </c>
      <c r="DO102" s="113">
        <f>EC102/EC$4</f>
        <v>0</v>
      </c>
      <c r="DP102" s="113">
        <f>ED102/ED$4</f>
        <v>0</v>
      </c>
      <c r="DQ102" s="113">
        <f>EE102/EE$4</f>
        <v>0</v>
      </c>
      <c r="DR102" s="113">
        <f>EF102/EF$4</f>
        <v>0</v>
      </c>
      <c r="DS102" s="116">
        <f>EG102/EG$4</f>
        <v>0</v>
      </c>
      <c r="DT102" s="113">
        <f t="shared" si="17"/>
        <v>0</v>
      </c>
      <c r="DV102" s="62">
        <f>Obsv_Dist!B105</f>
        <v>188</v>
      </c>
      <c r="DW102" s="57">
        <f t="shared" si="22"/>
        <v>189</v>
      </c>
      <c r="DX102" s="50">
        <f>SUMIFS(EP:EP,$EO:$EO,"&gt;="&amp;$DV102,$EO:$EO,"&lt;"&amp;$DV103)</f>
        <v>0</v>
      </c>
      <c r="DY102" s="50">
        <f>SUMIFS(EQ:EQ,$EO:$EO,"&gt;="&amp;$DV102,$EO:$EO,"&lt;"&amp;$DV103)</f>
        <v>0</v>
      </c>
      <c r="DZ102" s="50">
        <f>SUMIFS(ER:ER,$EO:$EO,"&gt;="&amp;$DV102,$EO:$EO,"&lt;"&amp;$DV103)</f>
        <v>0</v>
      </c>
      <c r="EA102" s="50">
        <f>SUMIFS(ES:ES,$EO:$EO,"&gt;="&amp;$DV102,$EO:$EO,"&lt;"&amp;$DV103)</f>
        <v>0</v>
      </c>
      <c r="EB102" s="50">
        <f>SUMIFS(ET:ET,$EO:$EO,"&gt;="&amp;$DV102,$EO:$EO,"&lt;"&amp;$DV103)</f>
        <v>0</v>
      </c>
      <c r="EC102" s="50">
        <f>SUMIFS(EU:EU,$EO:$EO,"&gt;="&amp;$DV102,$EO:$EO,"&lt;"&amp;$DV103)</f>
        <v>0</v>
      </c>
      <c r="ED102" s="50">
        <f>SUMIFS(EV:EV,$EO:$EO,"&gt;="&amp;$DV102,$EO:$EO,"&lt;"&amp;$DV103)</f>
        <v>0</v>
      </c>
      <c r="EE102" s="50">
        <f>SUMIFS(EX:EX,$EO:$EO,"&gt;="&amp;$DV102,$EO:$EO,"&lt;"&amp;$DV103)</f>
        <v>0</v>
      </c>
      <c r="EF102" s="50">
        <f>SUMIFS(EY:EY,$EO:$EO,"&gt;="&amp;$DV102,$EO:$EO,"&lt;"&amp;$DV103)</f>
        <v>0</v>
      </c>
      <c r="EG102" s="109">
        <f>DY102+DZ102</f>
        <v>0</v>
      </c>
      <c r="EH102" s="2">
        <f>EC102+ED102</f>
        <v>0</v>
      </c>
      <c r="EJ102" s="64">
        <f t="shared" si="23"/>
        <v>94</v>
      </c>
      <c r="EK102" s="57">
        <f t="shared" si="24"/>
        <v>94.5</v>
      </c>
      <c r="EL102" s="2">
        <f t="shared" si="25"/>
        <v>39.58</v>
      </c>
      <c r="EM102" s="2">
        <f t="shared" si="26"/>
        <v>0.13</v>
      </c>
      <c r="EO102" s="33">
        <v>94</v>
      </c>
      <c r="EP102" s="33">
        <v>0.3</v>
      </c>
      <c r="EQ102" s="33">
        <v>0</v>
      </c>
      <c r="ER102" s="33">
        <v>39.58</v>
      </c>
      <c r="ES102" s="33">
        <v>0</v>
      </c>
      <c r="ET102" s="33">
        <v>0</v>
      </c>
      <c r="EU102" s="33">
        <v>0.13</v>
      </c>
      <c r="EV102" s="33">
        <v>0</v>
      </c>
      <c r="EW102" s="33">
        <v>0.06</v>
      </c>
      <c r="EX102" s="33">
        <v>5.3</v>
      </c>
      <c r="EY102" s="33">
        <v>7.91</v>
      </c>
    </row>
    <row r="103" spans="93:155" x14ac:dyDescent="0.45">
      <c r="CO103" s="65">
        <f t="shared" si="20"/>
        <v>190</v>
      </c>
      <c r="CP103" s="117">
        <f>VLOOKUP($CO103,  $DI$7:$DT$108, CP$5, FALSE)</f>
        <v>0</v>
      </c>
      <c r="CQ103" s="140">
        <f>VLOOKUP($CO103,  Obsv_Dist!$B$10:$M$111, CQ$5, FALSE)</f>
        <v>0</v>
      </c>
      <c r="CR103" s="117">
        <f>VLOOKUP($CO103,  $DI$7:$DT$108, CR$5, FALSE)</f>
        <v>0</v>
      </c>
      <c r="CS103" s="140">
        <f>VLOOKUP($CO103,  Obsv_Dist!$B$10:$M$111, CS$5, FALSE)</f>
        <v>0</v>
      </c>
      <c r="CT103" s="117">
        <f>VLOOKUP($CO103,  $DI$7:$DT$108, CT$5, FALSE)</f>
        <v>0</v>
      </c>
      <c r="CU103" s="140">
        <f>VLOOKUP($CO103,  Obsv_Dist!$B$10:$M$111, CU$5, FALSE)</f>
        <v>0</v>
      </c>
      <c r="CV103" s="117">
        <f>VLOOKUP($CO103,  $DI$7:$DT$108, CV$5, FALSE)</f>
        <v>0</v>
      </c>
      <c r="CW103" s="140">
        <f>VLOOKUP($CO103,  Obsv_Dist!$B$10:$M$111, CW$5, FALSE)</f>
        <v>0</v>
      </c>
      <c r="CX103" s="117">
        <f>VLOOKUP($CO103,  $DI$7:$DT$108, CX$5, FALSE)</f>
        <v>0</v>
      </c>
      <c r="CY103" s="140">
        <f>VLOOKUP($CO103,  Obsv_Dist!$B$10:$M$111, CY$5, FALSE)</f>
        <v>0</v>
      </c>
      <c r="CZ103" s="117">
        <f>VLOOKUP($CO103,  $DI$7:$DT$108, CZ$5, FALSE)</f>
        <v>0</v>
      </c>
      <c r="DA103" s="140">
        <f>VLOOKUP($CO103,  Obsv_Dist!$B$10:$M$111, DA$5, FALSE)</f>
        <v>0</v>
      </c>
      <c r="DB103" s="117">
        <f>VLOOKUP($CO103,  $DI$7:$DT$108, DB$5, FALSE)</f>
        <v>0</v>
      </c>
      <c r="DC103" s="140">
        <f>VLOOKUP($CO103,  Obsv_Dist!$B$10:$M$111, DC$5, FALSE)</f>
        <v>0</v>
      </c>
      <c r="DD103" s="117">
        <f>VLOOKUP($CO103,  $DI$7:$DT$108, DD$5, FALSE)</f>
        <v>0</v>
      </c>
      <c r="DE103" s="140">
        <f>VLOOKUP($CO103,  Obsv_Dist!$B$10:$M$111, DE$5, FALSE)</f>
        <v>0</v>
      </c>
      <c r="DF103" s="117">
        <f>VLOOKUP($CO103,  $DI$7:$DT$108, DF$5, FALSE)</f>
        <v>0</v>
      </c>
      <c r="DG103" s="140">
        <f>VLOOKUP($CO103,  Obsv_Dist!$B$10:$M$111, DG$5, FALSE)</f>
        <v>0</v>
      </c>
      <c r="DI103" s="64">
        <f t="shared" si="21"/>
        <v>190</v>
      </c>
      <c r="DJ103" s="113">
        <f t="shared" si="27"/>
        <v>0</v>
      </c>
      <c r="DK103" s="113">
        <f t="shared" si="27"/>
        <v>0</v>
      </c>
      <c r="DL103" s="113">
        <f t="shared" si="27"/>
        <v>0</v>
      </c>
      <c r="DM103" s="113">
        <f t="shared" si="27"/>
        <v>0</v>
      </c>
      <c r="DN103" s="113">
        <f t="shared" si="27"/>
        <v>0</v>
      </c>
      <c r="DO103" s="113">
        <f>EC103/EC$4</f>
        <v>0</v>
      </c>
      <c r="DP103" s="113">
        <f>ED103/ED$4</f>
        <v>0</v>
      </c>
      <c r="DQ103" s="113">
        <f>EE103/EE$4</f>
        <v>0</v>
      </c>
      <c r="DR103" s="113">
        <f>EF103/EF$4</f>
        <v>0</v>
      </c>
      <c r="DS103" s="116">
        <f>EG103/EG$4</f>
        <v>0</v>
      </c>
      <c r="DT103" s="113">
        <f t="shared" si="17"/>
        <v>0</v>
      </c>
      <c r="DV103" s="62">
        <f>Obsv_Dist!B106</f>
        <v>190</v>
      </c>
      <c r="DW103" s="57">
        <f t="shared" si="22"/>
        <v>191</v>
      </c>
      <c r="DX103" s="50">
        <f>SUMIFS(EP:EP,$EO:$EO,"&gt;="&amp;$DV103,$EO:$EO,"&lt;"&amp;$DV104)</f>
        <v>0</v>
      </c>
      <c r="DY103" s="50">
        <f>SUMIFS(EQ:EQ,$EO:$EO,"&gt;="&amp;$DV103,$EO:$EO,"&lt;"&amp;$DV104)</f>
        <v>0</v>
      </c>
      <c r="DZ103" s="50">
        <f>SUMIFS(ER:ER,$EO:$EO,"&gt;="&amp;$DV103,$EO:$EO,"&lt;"&amp;$DV104)</f>
        <v>0</v>
      </c>
      <c r="EA103" s="50">
        <f>SUMIFS(ES:ES,$EO:$EO,"&gt;="&amp;$DV103,$EO:$EO,"&lt;"&amp;$DV104)</f>
        <v>0</v>
      </c>
      <c r="EB103" s="50">
        <f>SUMIFS(ET:ET,$EO:$EO,"&gt;="&amp;$DV103,$EO:$EO,"&lt;"&amp;$DV104)</f>
        <v>0</v>
      </c>
      <c r="EC103" s="50">
        <f>SUMIFS(EU:EU,$EO:$EO,"&gt;="&amp;$DV103,$EO:$EO,"&lt;"&amp;$DV104)</f>
        <v>0</v>
      </c>
      <c r="ED103" s="50">
        <f>SUMIFS(EV:EV,$EO:$EO,"&gt;="&amp;$DV103,$EO:$EO,"&lt;"&amp;$DV104)</f>
        <v>0</v>
      </c>
      <c r="EE103" s="50">
        <f>SUMIFS(EX:EX,$EO:$EO,"&gt;="&amp;$DV103,$EO:$EO,"&lt;"&amp;$DV104)</f>
        <v>0</v>
      </c>
      <c r="EF103" s="50">
        <f>SUMIFS(EY:EY,$EO:$EO,"&gt;="&amp;$DV103,$EO:$EO,"&lt;"&amp;$DV104)</f>
        <v>0</v>
      </c>
      <c r="EG103" s="109">
        <f>DY103+DZ103</f>
        <v>0</v>
      </c>
      <c r="EH103" s="2">
        <f>EC103+ED103</f>
        <v>0</v>
      </c>
      <c r="EJ103" s="64">
        <f t="shared" si="23"/>
        <v>95</v>
      </c>
      <c r="EK103" s="57">
        <f t="shared" si="24"/>
        <v>95.5</v>
      </c>
      <c r="EL103" s="2">
        <f t="shared" si="25"/>
        <v>26.51</v>
      </c>
      <c r="EM103" s="2">
        <f t="shared" si="26"/>
        <v>0.02</v>
      </c>
      <c r="EO103" s="33">
        <v>95</v>
      </c>
      <c r="EP103" s="33">
        <v>0.36</v>
      </c>
      <c r="EQ103" s="33">
        <v>0</v>
      </c>
      <c r="ER103" s="33">
        <v>26.51</v>
      </c>
      <c r="ES103" s="33">
        <v>0</v>
      </c>
      <c r="ET103" s="33">
        <v>0</v>
      </c>
      <c r="EU103" s="33">
        <v>0.02</v>
      </c>
      <c r="EV103" s="33">
        <v>0</v>
      </c>
      <c r="EW103" s="33">
        <v>0.05</v>
      </c>
      <c r="EX103" s="33">
        <v>3.96</v>
      </c>
      <c r="EY103" s="33">
        <v>8.58</v>
      </c>
    </row>
    <row r="104" spans="93:155" x14ac:dyDescent="0.45">
      <c r="CO104" s="65">
        <f t="shared" si="20"/>
        <v>192</v>
      </c>
      <c r="CP104" s="117">
        <f>VLOOKUP($CO104,  $DI$7:$DT$108, CP$5, FALSE)</f>
        <v>0</v>
      </c>
      <c r="CQ104" s="140">
        <f>VLOOKUP($CO104,  Obsv_Dist!$B$10:$M$111, CQ$5, FALSE)</f>
        <v>0</v>
      </c>
      <c r="CR104" s="117">
        <f>VLOOKUP($CO104,  $DI$7:$DT$108, CR$5, FALSE)</f>
        <v>0</v>
      </c>
      <c r="CS104" s="140">
        <f>VLOOKUP($CO104,  Obsv_Dist!$B$10:$M$111, CS$5, FALSE)</f>
        <v>0</v>
      </c>
      <c r="CT104" s="117">
        <f>VLOOKUP($CO104,  $DI$7:$DT$108, CT$5, FALSE)</f>
        <v>0</v>
      </c>
      <c r="CU104" s="140">
        <f>VLOOKUP($CO104,  Obsv_Dist!$B$10:$M$111, CU$5, FALSE)</f>
        <v>0</v>
      </c>
      <c r="CV104" s="117">
        <f>VLOOKUP($CO104,  $DI$7:$DT$108, CV$5, FALSE)</f>
        <v>0</v>
      </c>
      <c r="CW104" s="140">
        <f>VLOOKUP($CO104,  Obsv_Dist!$B$10:$M$111, CW$5, FALSE)</f>
        <v>0</v>
      </c>
      <c r="CX104" s="117">
        <f>VLOOKUP($CO104,  $DI$7:$DT$108, CX$5, FALSE)</f>
        <v>0</v>
      </c>
      <c r="CY104" s="140">
        <f>VLOOKUP($CO104,  Obsv_Dist!$B$10:$M$111, CY$5, FALSE)</f>
        <v>0</v>
      </c>
      <c r="CZ104" s="117">
        <f>VLOOKUP($CO104,  $DI$7:$DT$108, CZ$5, FALSE)</f>
        <v>0</v>
      </c>
      <c r="DA104" s="140">
        <f>VLOOKUP($CO104,  Obsv_Dist!$B$10:$M$111, DA$5, FALSE)</f>
        <v>0</v>
      </c>
      <c r="DB104" s="117">
        <f>VLOOKUP($CO104,  $DI$7:$DT$108, DB$5, FALSE)</f>
        <v>0</v>
      </c>
      <c r="DC104" s="140">
        <f>VLOOKUP($CO104,  Obsv_Dist!$B$10:$M$111, DC$5, FALSE)</f>
        <v>0</v>
      </c>
      <c r="DD104" s="117">
        <f>VLOOKUP($CO104,  $DI$7:$DT$108, DD$5, FALSE)</f>
        <v>0</v>
      </c>
      <c r="DE104" s="140">
        <f>VLOOKUP($CO104,  Obsv_Dist!$B$10:$M$111, DE$5, FALSE)</f>
        <v>0</v>
      </c>
      <c r="DF104" s="117">
        <f>VLOOKUP($CO104,  $DI$7:$DT$108, DF$5, FALSE)</f>
        <v>0</v>
      </c>
      <c r="DG104" s="140">
        <f>VLOOKUP($CO104,  Obsv_Dist!$B$10:$M$111, DG$5, FALSE)</f>
        <v>0</v>
      </c>
      <c r="DI104" s="64">
        <f t="shared" si="21"/>
        <v>192</v>
      </c>
      <c r="DJ104" s="113">
        <f t="shared" si="27"/>
        <v>0</v>
      </c>
      <c r="DK104" s="113">
        <f t="shared" si="27"/>
        <v>0</v>
      </c>
      <c r="DL104" s="113">
        <f t="shared" si="27"/>
        <v>0</v>
      </c>
      <c r="DM104" s="113">
        <f t="shared" si="27"/>
        <v>0</v>
      </c>
      <c r="DN104" s="113">
        <f t="shared" si="27"/>
        <v>0</v>
      </c>
      <c r="DO104" s="113">
        <f>EC104/EC$4</f>
        <v>0</v>
      </c>
      <c r="DP104" s="113">
        <f>ED104/ED$4</f>
        <v>0</v>
      </c>
      <c r="DQ104" s="113">
        <f>EE104/EE$4</f>
        <v>0</v>
      </c>
      <c r="DR104" s="113">
        <f>EF104/EF$4</f>
        <v>0</v>
      </c>
      <c r="DS104" s="116">
        <f>EG104/EG$4</f>
        <v>0</v>
      </c>
      <c r="DT104" s="113">
        <f t="shared" si="17"/>
        <v>0</v>
      </c>
      <c r="DV104" s="62">
        <f>Obsv_Dist!B107</f>
        <v>192</v>
      </c>
      <c r="DW104" s="57">
        <f t="shared" si="22"/>
        <v>193</v>
      </c>
      <c r="DX104" s="50">
        <f>SUMIFS(EP:EP,$EO:$EO,"&gt;="&amp;$DV104,$EO:$EO,"&lt;"&amp;$DV105)</f>
        <v>0</v>
      </c>
      <c r="DY104" s="50">
        <f>SUMIFS(EQ:EQ,$EO:$EO,"&gt;="&amp;$DV104,$EO:$EO,"&lt;"&amp;$DV105)</f>
        <v>0</v>
      </c>
      <c r="DZ104" s="50">
        <f>SUMIFS(ER:ER,$EO:$EO,"&gt;="&amp;$DV104,$EO:$EO,"&lt;"&amp;$DV105)</f>
        <v>0</v>
      </c>
      <c r="EA104" s="50">
        <f>SUMIFS(ES:ES,$EO:$EO,"&gt;="&amp;$DV104,$EO:$EO,"&lt;"&amp;$DV105)</f>
        <v>0</v>
      </c>
      <c r="EB104" s="50">
        <f>SUMIFS(ET:ET,$EO:$EO,"&gt;="&amp;$DV104,$EO:$EO,"&lt;"&amp;$DV105)</f>
        <v>0</v>
      </c>
      <c r="EC104" s="50">
        <f>SUMIFS(EU:EU,$EO:$EO,"&gt;="&amp;$DV104,$EO:$EO,"&lt;"&amp;$DV105)</f>
        <v>0</v>
      </c>
      <c r="ED104" s="50">
        <f>SUMIFS(EV:EV,$EO:$EO,"&gt;="&amp;$DV104,$EO:$EO,"&lt;"&amp;$DV105)</f>
        <v>0</v>
      </c>
      <c r="EE104" s="50">
        <f>SUMIFS(EX:EX,$EO:$EO,"&gt;="&amp;$DV104,$EO:$EO,"&lt;"&amp;$DV105)</f>
        <v>0</v>
      </c>
      <c r="EF104" s="50">
        <f>SUMIFS(EY:EY,$EO:$EO,"&gt;="&amp;$DV104,$EO:$EO,"&lt;"&amp;$DV105)</f>
        <v>0</v>
      </c>
      <c r="EG104" s="109">
        <f>DY104+DZ104</f>
        <v>0</v>
      </c>
      <c r="EH104" s="2">
        <f>EC104+ED104</f>
        <v>0</v>
      </c>
      <c r="EJ104" s="64">
        <f t="shared" si="23"/>
        <v>96</v>
      </c>
      <c r="EK104" s="57">
        <f t="shared" si="24"/>
        <v>96.5</v>
      </c>
      <c r="EL104" s="2">
        <f t="shared" si="25"/>
        <v>24.51</v>
      </c>
      <c r="EM104" s="2">
        <f t="shared" si="26"/>
        <v>0</v>
      </c>
      <c r="EO104" s="33">
        <v>96</v>
      </c>
      <c r="EP104" s="33">
        <v>0.11</v>
      </c>
      <c r="EQ104" s="33">
        <v>0</v>
      </c>
      <c r="ER104" s="33">
        <v>24.51</v>
      </c>
      <c r="ES104" s="33">
        <v>0</v>
      </c>
      <c r="ET104" s="33">
        <v>0</v>
      </c>
      <c r="EU104" s="33">
        <v>0</v>
      </c>
      <c r="EV104" s="33">
        <v>0</v>
      </c>
      <c r="EW104" s="33">
        <v>7.0000000000000007E-2</v>
      </c>
      <c r="EX104" s="33">
        <v>2.73</v>
      </c>
      <c r="EY104" s="33">
        <v>6.07</v>
      </c>
    </row>
    <row r="105" spans="93:155" x14ac:dyDescent="0.45">
      <c r="CO105" s="65">
        <f>$DV105</f>
        <v>194</v>
      </c>
      <c r="CP105" s="117">
        <f>VLOOKUP($CO105,  $DI$7:$DT$108, CP$5, FALSE)</f>
        <v>0</v>
      </c>
      <c r="CQ105" s="140">
        <f>VLOOKUP($CO105,  Obsv_Dist!$B$10:$M$111, CQ$5, FALSE)</f>
        <v>0</v>
      </c>
      <c r="CR105" s="117">
        <f>VLOOKUP($CO105,  $DI$7:$DT$108, CR$5, FALSE)</f>
        <v>0</v>
      </c>
      <c r="CS105" s="140">
        <f>VLOOKUP($CO105,  Obsv_Dist!$B$10:$M$111, CS$5, FALSE)</f>
        <v>0</v>
      </c>
      <c r="CT105" s="117">
        <f>VLOOKUP($CO105,  $DI$7:$DT$108, CT$5, FALSE)</f>
        <v>0</v>
      </c>
      <c r="CU105" s="140">
        <f>VLOOKUP($CO105,  Obsv_Dist!$B$10:$M$111, CU$5, FALSE)</f>
        <v>0</v>
      </c>
      <c r="CV105" s="117">
        <f>VLOOKUP($CO105,  $DI$7:$DT$108, CV$5, FALSE)</f>
        <v>0</v>
      </c>
      <c r="CW105" s="140">
        <f>VLOOKUP($CO105,  Obsv_Dist!$B$10:$M$111, CW$5, FALSE)</f>
        <v>0</v>
      </c>
      <c r="CX105" s="117">
        <f>VLOOKUP($CO105,  $DI$7:$DT$108, CX$5, FALSE)</f>
        <v>0</v>
      </c>
      <c r="CY105" s="140">
        <f>VLOOKUP($CO105,  Obsv_Dist!$B$10:$M$111, CY$5, FALSE)</f>
        <v>0</v>
      </c>
      <c r="CZ105" s="117">
        <f>VLOOKUP($CO105,  $DI$7:$DT$108, CZ$5, FALSE)</f>
        <v>0</v>
      </c>
      <c r="DA105" s="140">
        <f>VLOOKUP($CO105,  Obsv_Dist!$B$10:$M$111, DA$5, FALSE)</f>
        <v>0</v>
      </c>
      <c r="DB105" s="117">
        <f>VLOOKUP($CO105,  $DI$7:$DT$108, DB$5, FALSE)</f>
        <v>0</v>
      </c>
      <c r="DC105" s="140">
        <f>VLOOKUP($CO105,  Obsv_Dist!$B$10:$M$111, DC$5, FALSE)</f>
        <v>0</v>
      </c>
      <c r="DD105" s="117">
        <f>VLOOKUP($CO105,  $DI$7:$DT$108, DD$5, FALSE)</f>
        <v>0</v>
      </c>
      <c r="DE105" s="140">
        <f>VLOOKUP($CO105,  Obsv_Dist!$B$10:$M$111, DE$5, FALSE)</f>
        <v>0</v>
      </c>
      <c r="DF105" s="117">
        <f>VLOOKUP($CO105,  $DI$7:$DT$108, DF$5, FALSE)</f>
        <v>0</v>
      </c>
      <c r="DG105" s="140">
        <f>VLOOKUP($CO105,  Obsv_Dist!$B$10:$M$111, DG$5, FALSE)</f>
        <v>0</v>
      </c>
      <c r="DI105" s="64">
        <f t="shared" si="21"/>
        <v>194</v>
      </c>
      <c r="DJ105" s="113">
        <f t="shared" si="27"/>
        <v>0</v>
      </c>
      <c r="DK105" s="113">
        <f t="shared" si="27"/>
        <v>0</v>
      </c>
      <c r="DL105" s="113">
        <f t="shared" si="27"/>
        <v>0</v>
      </c>
      <c r="DM105" s="113">
        <f t="shared" si="27"/>
        <v>0</v>
      </c>
      <c r="DN105" s="113">
        <f t="shared" si="27"/>
        <v>0</v>
      </c>
      <c r="DO105" s="113">
        <f>EC105/EC$4</f>
        <v>0</v>
      </c>
      <c r="DP105" s="113">
        <f>ED105/ED$4</f>
        <v>0</v>
      </c>
      <c r="DQ105" s="113">
        <f>EE105/EE$4</f>
        <v>0</v>
      </c>
      <c r="DR105" s="113">
        <f>EF105/EF$4</f>
        <v>0</v>
      </c>
      <c r="DS105" s="116">
        <f>EG105/EG$4</f>
        <v>0</v>
      </c>
      <c r="DT105" s="113">
        <f t="shared" si="17"/>
        <v>0</v>
      </c>
      <c r="DV105" s="62">
        <f>Obsv_Dist!B108</f>
        <v>194</v>
      </c>
      <c r="DW105" s="57">
        <f t="shared" si="22"/>
        <v>195</v>
      </c>
      <c r="DX105" s="50">
        <f>SUMIFS(EP:EP,$EO:$EO,"&gt;="&amp;$DV105,$EO:$EO,"&lt;"&amp;$DV106)</f>
        <v>0</v>
      </c>
      <c r="DY105" s="50">
        <f>SUMIFS(EQ:EQ,$EO:$EO,"&gt;="&amp;$DV105,$EO:$EO,"&lt;"&amp;$DV106)</f>
        <v>0</v>
      </c>
      <c r="DZ105" s="50">
        <f>SUMIFS(ER:ER,$EO:$EO,"&gt;="&amp;$DV105,$EO:$EO,"&lt;"&amp;$DV106)</f>
        <v>0</v>
      </c>
      <c r="EA105" s="50">
        <f>SUMIFS(ES:ES,$EO:$EO,"&gt;="&amp;$DV105,$EO:$EO,"&lt;"&amp;$DV106)</f>
        <v>0</v>
      </c>
      <c r="EB105" s="50">
        <f>SUMIFS(ET:ET,$EO:$EO,"&gt;="&amp;$DV105,$EO:$EO,"&lt;"&amp;$DV106)</f>
        <v>0</v>
      </c>
      <c r="EC105" s="50">
        <f>SUMIFS(EU:EU,$EO:$EO,"&gt;="&amp;$DV105,$EO:$EO,"&lt;"&amp;$DV106)</f>
        <v>0</v>
      </c>
      <c r="ED105" s="50">
        <f>SUMIFS(EV:EV,$EO:$EO,"&gt;="&amp;$DV105,$EO:$EO,"&lt;"&amp;$DV106)</f>
        <v>0</v>
      </c>
      <c r="EE105" s="50">
        <f>SUMIFS(EX:EX,$EO:$EO,"&gt;="&amp;$DV105,$EO:$EO,"&lt;"&amp;$DV106)</f>
        <v>0</v>
      </c>
      <c r="EF105" s="50">
        <f>SUMIFS(EY:EY,$EO:$EO,"&gt;="&amp;$DV105,$EO:$EO,"&lt;"&amp;$DV106)</f>
        <v>0</v>
      </c>
      <c r="EG105" s="109">
        <f>DY105+DZ105</f>
        <v>0</v>
      </c>
      <c r="EH105" s="2">
        <f>EC105+ED105</f>
        <v>0</v>
      </c>
      <c r="EJ105" s="64">
        <f t="shared" si="23"/>
        <v>97</v>
      </c>
      <c r="EK105" s="57">
        <f t="shared" si="24"/>
        <v>97.5</v>
      </c>
      <c r="EL105" s="2">
        <f t="shared" si="25"/>
        <v>15.57</v>
      </c>
      <c r="EM105" s="2">
        <f t="shared" si="26"/>
        <v>0</v>
      </c>
      <c r="EO105" s="33">
        <v>97</v>
      </c>
      <c r="EP105" s="33">
        <v>0.05</v>
      </c>
      <c r="EQ105" s="33">
        <v>0</v>
      </c>
      <c r="ER105" s="33">
        <v>15.57</v>
      </c>
      <c r="ES105" s="33">
        <v>0</v>
      </c>
      <c r="ET105" s="33">
        <v>0</v>
      </c>
      <c r="EU105" s="33">
        <v>0</v>
      </c>
      <c r="EV105" s="33">
        <v>0</v>
      </c>
      <c r="EW105" s="33">
        <v>0.04</v>
      </c>
      <c r="EX105" s="33">
        <v>2.44</v>
      </c>
      <c r="EY105" s="33">
        <v>5.5</v>
      </c>
    </row>
    <row r="106" spans="93:155" x14ac:dyDescent="0.45">
      <c r="CO106" s="65">
        <f>$DV106</f>
        <v>196</v>
      </c>
      <c r="CP106" s="117">
        <f>VLOOKUP($CO106,  $DI$7:$DT$108, CP$5, FALSE)</f>
        <v>0</v>
      </c>
      <c r="CQ106" s="140">
        <f>VLOOKUP($CO106,  Obsv_Dist!$B$10:$M$111, CQ$5, FALSE)</f>
        <v>0</v>
      </c>
      <c r="CR106" s="117">
        <f>VLOOKUP($CO106,  $DI$7:$DT$108, CR$5, FALSE)</f>
        <v>0</v>
      </c>
      <c r="CS106" s="140">
        <f>VLOOKUP($CO106,  Obsv_Dist!$B$10:$M$111, CS$5, FALSE)</f>
        <v>0</v>
      </c>
      <c r="CT106" s="117">
        <f>VLOOKUP($CO106,  $DI$7:$DT$108, CT$5, FALSE)</f>
        <v>0</v>
      </c>
      <c r="CU106" s="140">
        <f>VLOOKUP($CO106,  Obsv_Dist!$B$10:$M$111, CU$5, FALSE)</f>
        <v>0</v>
      </c>
      <c r="CV106" s="117">
        <f>VLOOKUP($CO106,  $DI$7:$DT$108, CV$5, FALSE)</f>
        <v>0</v>
      </c>
      <c r="CW106" s="140">
        <f>VLOOKUP($CO106,  Obsv_Dist!$B$10:$M$111, CW$5, FALSE)</f>
        <v>0</v>
      </c>
      <c r="CX106" s="117">
        <f>VLOOKUP($CO106,  $DI$7:$DT$108, CX$5, FALSE)</f>
        <v>0</v>
      </c>
      <c r="CY106" s="140">
        <f>VLOOKUP($CO106,  Obsv_Dist!$B$10:$M$111, CY$5, FALSE)</f>
        <v>0</v>
      </c>
      <c r="CZ106" s="117">
        <f>VLOOKUP($CO106,  $DI$7:$DT$108, CZ$5, FALSE)</f>
        <v>0</v>
      </c>
      <c r="DA106" s="140">
        <f>VLOOKUP($CO106,  Obsv_Dist!$B$10:$M$111, DA$5, FALSE)</f>
        <v>0</v>
      </c>
      <c r="DB106" s="117">
        <f>VLOOKUP($CO106,  $DI$7:$DT$108, DB$5, FALSE)</f>
        <v>0</v>
      </c>
      <c r="DC106" s="140">
        <f>VLOOKUP($CO106,  Obsv_Dist!$B$10:$M$111, DC$5, FALSE)</f>
        <v>0</v>
      </c>
      <c r="DD106" s="117">
        <f>VLOOKUP($CO106,  $DI$7:$DT$108, DD$5, FALSE)</f>
        <v>0</v>
      </c>
      <c r="DE106" s="140">
        <f>VLOOKUP($CO106,  Obsv_Dist!$B$10:$M$111, DE$5, FALSE)</f>
        <v>0</v>
      </c>
      <c r="DF106" s="117">
        <f>VLOOKUP($CO106,  $DI$7:$DT$108, DF$5, FALSE)</f>
        <v>0</v>
      </c>
      <c r="DG106" s="140">
        <f>VLOOKUP($CO106,  Obsv_Dist!$B$10:$M$111, DG$5, FALSE)</f>
        <v>0</v>
      </c>
      <c r="DI106" s="64">
        <f t="shared" si="21"/>
        <v>196</v>
      </c>
      <c r="DJ106" s="113">
        <f t="shared" ref="DJ106:DN108" si="28">DX106/DX$4</f>
        <v>0</v>
      </c>
      <c r="DK106" s="113">
        <f t="shared" si="28"/>
        <v>0</v>
      </c>
      <c r="DL106" s="113">
        <f t="shared" si="28"/>
        <v>0</v>
      </c>
      <c r="DM106" s="113">
        <f t="shared" si="28"/>
        <v>0</v>
      </c>
      <c r="DN106" s="113">
        <f t="shared" si="28"/>
        <v>0</v>
      </c>
      <c r="DO106" s="113">
        <f>EC106/EC$4</f>
        <v>0</v>
      </c>
      <c r="DP106" s="113">
        <f>ED106/ED$4</f>
        <v>0</v>
      </c>
      <c r="DQ106" s="113">
        <f>EE106/EE$4</f>
        <v>0</v>
      </c>
      <c r="DR106" s="113">
        <f>EF106/EF$4</f>
        <v>0</v>
      </c>
      <c r="DS106" s="116">
        <f>EG106/EG$4</f>
        <v>0</v>
      </c>
      <c r="DT106" s="113">
        <f t="shared" si="17"/>
        <v>0</v>
      </c>
      <c r="DV106" s="62">
        <f>Obsv_Dist!B109</f>
        <v>196</v>
      </c>
      <c r="DW106" s="57">
        <f t="shared" si="22"/>
        <v>197</v>
      </c>
      <c r="DX106" s="50">
        <f>SUMIFS(EP:EP,$EO:$EO,"&gt;="&amp;$DV106,$EO:$EO,"&lt;"&amp;$DV107)</f>
        <v>0</v>
      </c>
      <c r="DY106" s="50">
        <f>SUMIFS(EQ:EQ,$EO:$EO,"&gt;="&amp;$DV106,$EO:$EO,"&lt;"&amp;$DV107)</f>
        <v>0</v>
      </c>
      <c r="DZ106" s="50">
        <f>SUMIFS(ER:ER,$EO:$EO,"&gt;="&amp;$DV106,$EO:$EO,"&lt;"&amp;$DV107)</f>
        <v>0</v>
      </c>
      <c r="EA106" s="50">
        <f>SUMIFS(ES:ES,$EO:$EO,"&gt;="&amp;$DV106,$EO:$EO,"&lt;"&amp;$DV107)</f>
        <v>0</v>
      </c>
      <c r="EB106" s="50">
        <f>SUMIFS(ET:ET,$EO:$EO,"&gt;="&amp;$DV106,$EO:$EO,"&lt;"&amp;$DV107)</f>
        <v>0</v>
      </c>
      <c r="EC106" s="50">
        <f>SUMIFS(EU:EU,$EO:$EO,"&gt;="&amp;$DV106,$EO:$EO,"&lt;"&amp;$DV107)</f>
        <v>0</v>
      </c>
      <c r="ED106" s="50">
        <f>SUMIFS(EV:EV,$EO:$EO,"&gt;="&amp;$DV106,$EO:$EO,"&lt;"&amp;$DV107)</f>
        <v>0</v>
      </c>
      <c r="EE106" s="50">
        <f>SUMIFS(EX:EX,$EO:$EO,"&gt;="&amp;$DV106,$EO:$EO,"&lt;"&amp;$DV107)</f>
        <v>0</v>
      </c>
      <c r="EF106" s="50">
        <f>SUMIFS(EY:EY,$EO:$EO,"&gt;="&amp;$DV106,$EO:$EO,"&lt;"&amp;$DV107)</f>
        <v>0</v>
      </c>
      <c r="EG106" s="109">
        <f>DY106+DZ106</f>
        <v>0</v>
      </c>
      <c r="EH106" s="2">
        <f>EC106+ED106</f>
        <v>0</v>
      </c>
      <c r="EJ106" s="64">
        <f t="shared" si="23"/>
        <v>98</v>
      </c>
      <c r="EK106" s="57">
        <f t="shared" si="24"/>
        <v>98.5</v>
      </c>
      <c r="EL106" s="2">
        <f t="shared" si="25"/>
        <v>10.33</v>
      </c>
      <c r="EM106" s="2">
        <f t="shared" si="26"/>
        <v>0</v>
      </c>
      <c r="EO106" s="33">
        <v>98</v>
      </c>
      <c r="EP106" s="33">
        <v>7.0000000000000007E-2</v>
      </c>
      <c r="EQ106" s="33">
        <v>0</v>
      </c>
      <c r="ER106" s="33">
        <v>10.33</v>
      </c>
      <c r="ES106" s="33">
        <v>0</v>
      </c>
      <c r="ET106" s="33">
        <v>0</v>
      </c>
      <c r="EU106" s="33">
        <v>0</v>
      </c>
      <c r="EV106" s="33">
        <v>0</v>
      </c>
      <c r="EW106" s="33">
        <v>0.08</v>
      </c>
      <c r="EX106" s="33">
        <v>2.23</v>
      </c>
      <c r="EY106" s="33">
        <v>4.71</v>
      </c>
    </row>
    <row r="107" spans="93:155" x14ac:dyDescent="0.45">
      <c r="CO107" s="65">
        <f>$DV107</f>
        <v>198</v>
      </c>
      <c r="CP107" s="117">
        <f>VLOOKUP($CO107,  $DI$7:$DT$108, CP$5, FALSE)</f>
        <v>0</v>
      </c>
      <c r="CQ107" s="140">
        <f>VLOOKUP($CO107,  Obsv_Dist!$B$10:$M$111, CQ$5, FALSE)</f>
        <v>0</v>
      </c>
      <c r="CR107" s="117">
        <f>VLOOKUP($CO107,  $DI$7:$DT$108, CR$5, FALSE)</f>
        <v>0</v>
      </c>
      <c r="CS107" s="140">
        <f>VLOOKUP($CO107,  Obsv_Dist!$B$10:$M$111, CS$5, FALSE)</f>
        <v>0</v>
      </c>
      <c r="CT107" s="117">
        <f>VLOOKUP($CO107,  $DI$7:$DT$108, CT$5, FALSE)</f>
        <v>0</v>
      </c>
      <c r="CU107" s="140">
        <f>VLOOKUP($CO107,  Obsv_Dist!$B$10:$M$111, CU$5, FALSE)</f>
        <v>0</v>
      </c>
      <c r="CV107" s="117">
        <f>VLOOKUP($CO107,  $DI$7:$DT$108, CV$5, FALSE)</f>
        <v>0</v>
      </c>
      <c r="CW107" s="140">
        <f>VLOOKUP($CO107,  Obsv_Dist!$B$10:$M$111, CW$5, FALSE)</f>
        <v>0</v>
      </c>
      <c r="CX107" s="117">
        <f>VLOOKUP($CO107,  $DI$7:$DT$108, CX$5, FALSE)</f>
        <v>0</v>
      </c>
      <c r="CY107" s="140">
        <f>VLOOKUP($CO107,  Obsv_Dist!$B$10:$M$111, CY$5, FALSE)</f>
        <v>0</v>
      </c>
      <c r="CZ107" s="117">
        <f>VLOOKUP($CO107,  $DI$7:$DT$108, CZ$5, FALSE)</f>
        <v>0</v>
      </c>
      <c r="DA107" s="140">
        <f>VLOOKUP($CO107,  Obsv_Dist!$B$10:$M$111, DA$5, FALSE)</f>
        <v>0</v>
      </c>
      <c r="DB107" s="117">
        <f>VLOOKUP($CO107,  $DI$7:$DT$108, DB$5, FALSE)</f>
        <v>0</v>
      </c>
      <c r="DC107" s="140">
        <f>VLOOKUP($CO107,  Obsv_Dist!$B$10:$M$111, DC$5, FALSE)</f>
        <v>0</v>
      </c>
      <c r="DD107" s="117">
        <f>VLOOKUP($CO107,  $DI$7:$DT$108, DD$5, FALSE)</f>
        <v>0</v>
      </c>
      <c r="DE107" s="140">
        <f>VLOOKUP($CO107,  Obsv_Dist!$B$10:$M$111, DE$5, FALSE)</f>
        <v>0</v>
      </c>
      <c r="DF107" s="117">
        <f>VLOOKUP($CO107,  $DI$7:$DT$108, DF$5, FALSE)</f>
        <v>0</v>
      </c>
      <c r="DG107" s="140">
        <f>VLOOKUP($CO107,  Obsv_Dist!$B$10:$M$111, DG$5, FALSE)</f>
        <v>0</v>
      </c>
      <c r="DI107" s="64">
        <f t="shared" si="21"/>
        <v>198</v>
      </c>
      <c r="DJ107" s="113">
        <f t="shared" si="28"/>
        <v>0</v>
      </c>
      <c r="DK107" s="113">
        <f t="shared" si="28"/>
        <v>0</v>
      </c>
      <c r="DL107" s="113">
        <f t="shared" si="28"/>
        <v>0</v>
      </c>
      <c r="DM107" s="113">
        <f t="shared" si="28"/>
        <v>0</v>
      </c>
      <c r="DN107" s="113">
        <f t="shared" si="28"/>
        <v>0</v>
      </c>
      <c r="DO107" s="113">
        <f>EC107/EC$4</f>
        <v>0</v>
      </c>
      <c r="DP107" s="113">
        <f>ED107/ED$4</f>
        <v>0</v>
      </c>
      <c r="DQ107" s="113">
        <f>EE107/EE$4</f>
        <v>0</v>
      </c>
      <c r="DR107" s="113">
        <f>EF107/EF$4</f>
        <v>0</v>
      </c>
      <c r="DS107" s="116">
        <f>EG107/EG$4</f>
        <v>0</v>
      </c>
      <c r="DT107" s="113">
        <f t="shared" si="17"/>
        <v>0</v>
      </c>
      <c r="DV107" s="62">
        <f>Obsv_Dist!B110</f>
        <v>198</v>
      </c>
      <c r="DW107" s="57">
        <f t="shared" si="22"/>
        <v>199</v>
      </c>
      <c r="DX107" s="50">
        <f>SUMIFS(EP:EP,$EO:$EO,"&gt;="&amp;$DV107,$EO:$EO,"&lt;"&amp;$DV108)</f>
        <v>0</v>
      </c>
      <c r="DY107" s="50">
        <f>SUMIFS(EQ:EQ,$EO:$EO,"&gt;="&amp;$DV107,$EO:$EO,"&lt;"&amp;$DV108)</f>
        <v>0</v>
      </c>
      <c r="DZ107" s="50">
        <f>SUMIFS(ER:ER,$EO:$EO,"&gt;="&amp;$DV107,$EO:$EO,"&lt;"&amp;$DV108)</f>
        <v>0</v>
      </c>
      <c r="EA107" s="50">
        <f>SUMIFS(ES:ES,$EO:$EO,"&gt;="&amp;$DV107,$EO:$EO,"&lt;"&amp;$DV108)</f>
        <v>0</v>
      </c>
      <c r="EB107" s="50">
        <f>SUMIFS(ET:ET,$EO:$EO,"&gt;="&amp;$DV107,$EO:$EO,"&lt;"&amp;$DV108)</f>
        <v>0</v>
      </c>
      <c r="EC107" s="50">
        <f>SUMIFS(EU:EU,$EO:$EO,"&gt;="&amp;$DV107,$EO:$EO,"&lt;"&amp;$DV108)</f>
        <v>0</v>
      </c>
      <c r="ED107" s="50">
        <f>SUMIFS(EV:EV,$EO:$EO,"&gt;="&amp;$DV107,$EO:$EO,"&lt;"&amp;$DV108)</f>
        <v>0</v>
      </c>
      <c r="EE107" s="50">
        <f>SUMIFS(EX:EX,$EO:$EO,"&gt;="&amp;$DV107,$EO:$EO,"&lt;"&amp;$DV108)</f>
        <v>0</v>
      </c>
      <c r="EF107" s="50">
        <f>SUMIFS(EY:EY,$EO:$EO,"&gt;="&amp;$DV107,$EO:$EO,"&lt;"&amp;$DV108)</f>
        <v>0</v>
      </c>
      <c r="EG107" s="109">
        <f>DY107+DZ107</f>
        <v>0</v>
      </c>
      <c r="EH107" s="2">
        <f>EC107+ED107</f>
        <v>0</v>
      </c>
      <c r="EJ107" s="64">
        <f t="shared" si="23"/>
        <v>99</v>
      </c>
      <c r="EK107" s="57">
        <f t="shared" si="24"/>
        <v>99.5</v>
      </c>
      <c r="EL107" s="2">
        <f t="shared" si="25"/>
        <v>9.42</v>
      </c>
      <c r="EM107" s="2">
        <f t="shared" si="26"/>
        <v>0</v>
      </c>
      <c r="EO107" s="33">
        <v>99</v>
      </c>
      <c r="EP107" s="33">
        <v>0.01</v>
      </c>
      <c r="EQ107" s="33">
        <v>0</v>
      </c>
      <c r="ER107" s="33">
        <v>9.42</v>
      </c>
      <c r="ES107" s="33">
        <v>0</v>
      </c>
      <c r="ET107" s="33">
        <v>0</v>
      </c>
      <c r="EU107" s="33">
        <v>0</v>
      </c>
      <c r="EV107" s="33">
        <v>0</v>
      </c>
      <c r="EW107" s="33">
        <v>0.01</v>
      </c>
      <c r="EX107" s="33">
        <v>1.33</v>
      </c>
      <c r="EY107" s="33">
        <v>3.56</v>
      </c>
    </row>
    <row r="108" spans="93:155" x14ac:dyDescent="0.45">
      <c r="CO108" s="65">
        <f>$DV108</f>
        <v>200</v>
      </c>
      <c r="CP108" s="117">
        <f>VLOOKUP($CO108,  $DI$7:$DT$108, CP$5, FALSE)</f>
        <v>0</v>
      </c>
      <c r="CQ108" s="140">
        <f>VLOOKUP($CO108,  Obsv_Dist!$B$10:$M$111, CQ$5, FALSE)</f>
        <v>0</v>
      </c>
      <c r="CR108" s="117">
        <f>VLOOKUP($CO108,  $DI$7:$DT$108, CR$5, FALSE)</f>
        <v>0</v>
      </c>
      <c r="CS108" s="140">
        <f>VLOOKUP($CO108,  Obsv_Dist!$B$10:$M$111, CS$5, FALSE)</f>
        <v>0</v>
      </c>
      <c r="CT108" s="117">
        <f>VLOOKUP($CO108,  $DI$7:$DT$108, CT$5, FALSE)</f>
        <v>1.6700225723869276E-5</v>
      </c>
      <c r="CU108" s="140">
        <f>VLOOKUP($CO108,  Obsv_Dist!$B$10:$M$111, CU$5, FALSE)</f>
        <v>0</v>
      </c>
      <c r="CV108" s="117">
        <f>VLOOKUP($CO108,  $DI$7:$DT$108, CV$5, FALSE)</f>
        <v>0</v>
      </c>
      <c r="CW108" s="140">
        <f>VLOOKUP($CO108,  Obsv_Dist!$B$10:$M$111, CW$5, FALSE)</f>
        <v>0</v>
      </c>
      <c r="CX108" s="117">
        <f>VLOOKUP($CO108,  $DI$7:$DT$108, CX$5, FALSE)</f>
        <v>0</v>
      </c>
      <c r="CY108" s="140">
        <f>VLOOKUP($CO108,  Obsv_Dist!$B$10:$M$111, CY$5, FALSE)</f>
        <v>0</v>
      </c>
      <c r="CZ108" s="117">
        <f>VLOOKUP($CO108,  $DI$7:$DT$108, CZ$5, FALSE)</f>
        <v>0</v>
      </c>
      <c r="DA108" s="140">
        <f>VLOOKUP($CO108,  Obsv_Dist!$B$10:$M$111, DA$5, FALSE)</f>
        <v>0</v>
      </c>
      <c r="DB108" s="117">
        <f>VLOOKUP($CO108,  $DI$7:$DT$108, DB$5, FALSE)</f>
        <v>0</v>
      </c>
      <c r="DC108" s="140">
        <f>VLOOKUP($CO108,  Obsv_Dist!$B$10:$M$111, DC$5, FALSE)</f>
        <v>0</v>
      </c>
      <c r="DD108" s="117">
        <f>VLOOKUP($CO108,  $DI$7:$DT$108, DD$5, FALSE)</f>
        <v>0</v>
      </c>
      <c r="DE108" s="140">
        <f>VLOOKUP($CO108,  Obsv_Dist!$B$10:$M$111, DE$5, FALSE)</f>
        <v>0</v>
      </c>
      <c r="DF108" s="117">
        <f>VLOOKUP($CO108,  $DI$7:$DT$108, DF$5, FALSE)</f>
        <v>0</v>
      </c>
      <c r="DG108" s="140">
        <f>VLOOKUP($CO108,  Obsv_Dist!$B$10:$M$111, DG$5, FALSE)</f>
        <v>0</v>
      </c>
      <c r="DI108" s="64">
        <f>$DV108</f>
        <v>200</v>
      </c>
      <c r="DJ108" s="113">
        <f t="shared" si="28"/>
        <v>0</v>
      </c>
      <c r="DK108" s="113">
        <f t="shared" si="28"/>
        <v>0</v>
      </c>
      <c r="DL108" s="113">
        <f t="shared" si="28"/>
        <v>1.6700225723869276E-5</v>
      </c>
      <c r="DM108" s="113">
        <f t="shared" si="28"/>
        <v>0</v>
      </c>
      <c r="DN108" s="113">
        <f t="shared" si="28"/>
        <v>0</v>
      </c>
      <c r="DO108" s="113">
        <f>EC108/EC$4</f>
        <v>0</v>
      </c>
      <c r="DP108" s="113">
        <f>ED108/ED$4</f>
        <v>0</v>
      </c>
      <c r="DQ108" s="113">
        <f>EE108/EE$4</f>
        <v>0</v>
      </c>
      <c r="DR108" s="113">
        <f>EF108/EF$4</f>
        <v>0</v>
      </c>
      <c r="DS108" s="116">
        <f>EG108/EG$4</f>
        <v>1.3465321975328266E-5</v>
      </c>
      <c r="DT108" s="113">
        <f t="shared" si="17"/>
        <v>0</v>
      </c>
      <c r="DV108" s="62">
        <f>Obsv_Dist!B111</f>
        <v>200</v>
      </c>
      <c r="DW108" s="57">
        <f t="shared" si="22"/>
        <v>201</v>
      </c>
      <c r="DX108" s="40">
        <f>SUMIFS(EP:EP,$EO:$EO,"&gt;="&amp;$DV108)</f>
        <v>0</v>
      </c>
      <c r="DY108" s="40">
        <f>SUMIFS(EQ:EQ,$EO:$EO,"&gt;="&amp;$DV108)</f>
        <v>0</v>
      </c>
      <c r="DZ108" s="40">
        <f>SUMIFS(ER:ER,$EO:$EO,"&gt;="&amp;$DV108)</f>
        <v>60</v>
      </c>
      <c r="EA108" s="40">
        <f>SUMIFS(ES:ES,$EO:$EO,"&gt;="&amp;$DV108)</f>
        <v>0</v>
      </c>
      <c r="EB108" s="40">
        <f>SUMIFS(ET:ET,$EO:$EO,"&gt;="&amp;$DV108)</f>
        <v>0</v>
      </c>
      <c r="EC108" s="40">
        <f>SUMIFS(EU:EU,$EO:$EO,"&gt;="&amp;$DV108)</f>
        <v>0</v>
      </c>
      <c r="ED108" s="40">
        <f>SUMIFS(EV:EV,$EO:$EO,"&gt;="&amp;$DV108)</f>
        <v>0</v>
      </c>
      <c r="EE108" s="40">
        <f>SUMIFS(EX:EX,$EO:$EO,"&gt;="&amp;$DV108)</f>
        <v>0</v>
      </c>
      <c r="EF108" s="40">
        <f>SUMIFS(EY:EY,$EO:$EO,"&gt;="&amp;$DV108)</f>
        <v>0</v>
      </c>
      <c r="EG108" s="41">
        <f>DY108+DZ108</f>
        <v>60</v>
      </c>
      <c r="EH108" s="41">
        <f>EC108+ED108</f>
        <v>0</v>
      </c>
      <c r="EJ108" s="64">
        <f t="shared" si="23"/>
        <v>100</v>
      </c>
      <c r="EK108" s="57">
        <f t="shared" si="24"/>
        <v>100.5</v>
      </c>
      <c r="EL108" s="2">
        <f t="shared" si="25"/>
        <v>6.9</v>
      </c>
      <c r="EM108" s="2">
        <f t="shared" si="26"/>
        <v>0</v>
      </c>
      <c r="EO108" s="33">
        <v>100</v>
      </c>
      <c r="EP108" s="33">
        <v>0</v>
      </c>
      <c r="EQ108" s="33">
        <v>0</v>
      </c>
      <c r="ER108" s="33">
        <v>6.9</v>
      </c>
      <c r="ES108" s="33">
        <v>0</v>
      </c>
      <c r="ET108" s="33">
        <v>0</v>
      </c>
      <c r="EU108" s="33">
        <v>0</v>
      </c>
      <c r="EV108" s="33">
        <v>0</v>
      </c>
      <c r="EW108" s="33">
        <v>0.15</v>
      </c>
      <c r="EX108" s="33">
        <v>1.34</v>
      </c>
      <c r="EY108" s="33">
        <v>3.51</v>
      </c>
    </row>
    <row r="109" spans="93:155" x14ac:dyDescent="0.45">
      <c r="DV109" s="123">
        <f>DV108 + (DV108-DV107)</f>
        <v>202</v>
      </c>
      <c r="EJ109" s="64">
        <f t="shared" si="23"/>
        <v>101</v>
      </c>
      <c r="EK109" s="57">
        <f t="shared" si="24"/>
        <v>101.5</v>
      </c>
      <c r="EL109" s="2">
        <f t="shared" si="25"/>
        <v>4.5199999999999996</v>
      </c>
      <c r="EM109" s="2">
        <f t="shared" si="26"/>
        <v>0</v>
      </c>
      <c r="EO109" s="33">
        <v>101</v>
      </c>
      <c r="EP109" s="33">
        <v>0</v>
      </c>
      <c r="EQ109" s="33">
        <v>0</v>
      </c>
      <c r="ER109" s="33">
        <v>4.5199999999999996</v>
      </c>
      <c r="ES109" s="33">
        <v>0</v>
      </c>
      <c r="ET109" s="33">
        <v>0</v>
      </c>
      <c r="EU109" s="33">
        <v>0</v>
      </c>
      <c r="EV109" s="33">
        <v>0</v>
      </c>
      <c r="EW109" s="33">
        <v>0.2</v>
      </c>
      <c r="EX109" s="33">
        <v>0.97</v>
      </c>
      <c r="EY109" s="33">
        <v>2.91</v>
      </c>
    </row>
    <row r="110" spans="93:155" x14ac:dyDescent="0.45">
      <c r="EJ110" s="64">
        <f t="shared" si="23"/>
        <v>102</v>
      </c>
      <c r="EK110" s="57">
        <f t="shared" si="24"/>
        <v>102.5</v>
      </c>
      <c r="EL110" s="2">
        <f t="shared" si="25"/>
        <v>2.99</v>
      </c>
      <c r="EM110" s="2">
        <f t="shared" si="26"/>
        <v>0</v>
      </c>
      <c r="EO110" s="33">
        <v>102</v>
      </c>
      <c r="EP110" s="33">
        <v>0</v>
      </c>
      <c r="EQ110" s="33">
        <v>0</v>
      </c>
      <c r="ER110" s="33">
        <v>2.99</v>
      </c>
      <c r="ES110" s="33">
        <v>0</v>
      </c>
      <c r="ET110" s="33">
        <v>0</v>
      </c>
      <c r="EU110" s="33">
        <v>0</v>
      </c>
      <c r="EV110" s="33">
        <v>0</v>
      </c>
      <c r="EW110" s="33">
        <v>0.17</v>
      </c>
      <c r="EX110" s="33">
        <v>0.56000000000000005</v>
      </c>
      <c r="EY110" s="33">
        <v>3</v>
      </c>
    </row>
    <row r="111" spans="93:155" x14ac:dyDescent="0.45">
      <c r="EJ111" s="64">
        <f t="shared" si="23"/>
        <v>103</v>
      </c>
      <c r="EK111" s="57">
        <f t="shared" si="24"/>
        <v>103.5</v>
      </c>
      <c r="EL111" s="2">
        <f t="shared" si="25"/>
        <v>1.99</v>
      </c>
      <c r="EM111" s="2">
        <f t="shared" si="26"/>
        <v>0</v>
      </c>
      <c r="EO111" s="33">
        <v>103</v>
      </c>
      <c r="EP111" s="33">
        <v>0</v>
      </c>
      <c r="EQ111" s="33">
        <v>0</v>
      </c>
      <c r="ER111" s="33">
        <v>1.99</v>
      </c>
      <c r="ES111" s="33">
        <v>0</v>
      </c>
      <c r="ET111" s="33">
        <v>0</v>
      </c>
      <c r="EU111" s="33">
        <v>0</v>
      </c>
      <c r="EV111" s="33">
        <v>0</v>
      </c>
      <c r="EW111" s="33">
        <v>0.01</v>
      </c>
      <c r="EX111" s="33">
        <v>0.2</v>
      </c>
      <c r="EY111" s="33">
        <v>2.09</v>
      </c>
    </row>
    <row r="112" spans="93:155" x14ac:dyDescent="0.45">
      <c r="EJ112" s="64">
        <f t="shared" si="23"/>
        <v>104</v>
      </c>
      <c r="EK112" s="57">
        <f t="shared" si="24"/>
        <v>104.5</v>
      </c>
      <c r="EL112" s="2">
        <f t="shared" si="25"/>
        <v>1.1299999999999999</v>
      </c>
      <c r="EM112" s="2">
        <f t="shared" si="26"/>
        <v>0</v>
      </c>
      <c r="EO112" s="33">
        <v>104</v>
      </c>
      <c r="EP112" s="33">
        <v>0</v>
      </c>
      <c r="EQ112" s="33">
        <v>0</v>
      </c>
      <c r="ER112" s="33">
        <v>1.1299999999999999</v>
      </c>
      <c r="ES112" s="33">
        <v>0</v>
      </c>
      <c r="ET112" s="33">
        <v>0</v>
      </c>
      <c r="EU112" s="33">
        <v>0</v>
      </c>
      <c r="EV112" s="33">
        <v>0</v>
      </c>
      <c r="EW112" s="33">
        <v>0.03</v>
      </c>
      <c r="EX112" s="33">
        <v>0.08</v>
      </c>
      <c r="EY112" s="33">
        <v>1.84</v>
      </c>
    </row>
    <row r="113" spans="140:155" x14ac:dyDescent="0.45">
      <c r="EJ113" s="64">
        <f t="shared" si="23"/>
        <v>105</v>
      </c>
      <c r="EK113" s="57">
        <f t="shared" si="24"/>
        <v>105.5</v>
      </c>
      <c r="EL113" s="2">
        <f t="shared" si="25"/>
        <v>0.39</v>
      </c>
      <c r="EM113" s="2">
        <f t="shared" si="26"/>
        <v>0</v>
      </c>
      <c r="EO113" s="33">
        <v>105</v>
      </c>
      <c r="EP113" s="33">
        <v>0</v>
      </c>
      <c r="EQ113" s="33">
        <v>0</v>
      </c>
      <c r="ER113" s="33">
        <v>0.39</v>
      </c>
      <c r="ES113" s="33">
        <v>0</v>
      </c>
      <c r="ET113" s="33">
        <v>0</v>
      </c>
      <c r="EU113" s="33">
        <v>0</v>
      </c>
      <c r="EV113" s="33">
        <v>0</v>
      </c>
      <c r="EW113" s="33">
        <v>0.05</v>
      </c>
      <c r="EX113" s="33">
        <v>7.0000000000000007E-2</v>
      </c>
      <c r="EY113" s="33">
        <v>1.1299999999999999</v>
      </c>
    </row>
    <row r="114" spans="140:155" x14ac:dyDescent="0.45">
      <c r="EJ114" s="64">
        <f t="shared" si="23"/>
        <v>106</v>
      </c>
      <c r="EK114" s="57">
        <f t="shared" si="24"/>
        <v>106.5</v>
      </c>
      <c r="EL114" s="2">
        <f t="shared" si="25"/>
        <v>0.16</v>
      </c>
      <c r="EM114" s="2">
        <f t="shared" si="26"/>
        <v>0</v>
      </c>
      <c r="EO114" s="33">
        <v>106</v>
      </c>
      <c r="EP114" s="33">
        <v>0</v>
      </c>
      <c r="EQ114" s="33">
        <v>0</v>
      </c>
      <c r="ER114" s="33">
        <v>0.16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0.04</v>
      </c>
      <c r="EY114" s="33">
        <v>1.27</v>
      </c>
    </row>
    <row r="115" spans="140:155" x14ac:dyDescent="0.45">
      <c r="EJ115" s="64">
        <f t="shared" si="23"/>
        <v>107</v>
      </c>
      <c r="EK115" s="57">
        <f t="shared" si="24"/>
        <v>107.5</v>
      </c>
      <c r="EL115" s="2">
        <f t="shared" si="25"/>
        <v>0.09</v>
      </c>
      <c r="EM115" s="2">
        <f t="shared" si="26"/>
        <v>0</v>
      </c>
      <c r="EO115" s="33">
        <v>107</v>
      </c>
      <c r="EP115" s="33">
        <v>0</v>
      </c>
      <c r="EQ115" s="33">
        <v>0</v>
      </c>
      <c r="ER115" s="33">
        <v>0.09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1.19</v>
      </c>
    </row>
    <row r="116" spans="140:155" x14ac:dyDescent="0.45">
      <c r="EJ116" s="64">
        <f t="shared" si="23"/>
        <v>108</v>
      </c>
      <c r="EK116" s="57">
        <f t="shared" si="24"/>
        <v>108.5</v>
      </c>
      <c r="EL116" s="2">
        <f t="shared" si="25"/>
        <v>0</v>
      </c>
      <c r="EM116" s="2">
        <f t="shared" si="26"/>
        <v>0</v>
      </c>
      <c r="EO116" s="33">
        <v>108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0.68</v>
      </c>
    </row>
    <row r="117" spans="140:155" x14ac:dyDescent="0.45">
      <c r="EJ117" s="64">
        <f t="shared" si="23"/>
        <v>109</v>
      </c>
      <c r="EK117" s="57">
        <f t="shared" si="24"/>
        <v>109.5</v>
      </c>
      <c r="EL117" s="2">
        <f t="shared" si="25"/>
        <v>0</v>
      </c>
      <c r="EM117" s="2">
        <f t="shared" si="26"/>
        <v>0</v>
      </c>
      <c r="EO117" s="33">
        <v>109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0.91</v>
      </c>
    </row>
    <row r="118" spans="140:155" x14ac:dyDescent="0.45">
      <c r="EJ118" s="64">
        <f t="shared" si="23"/>
        <v>110</v>
      </c>
      <c r="EK118" s="57">
        <f t="shared" si="24"/>
        <v>110.5</v>
      </c>
      <c r="EL118" s="2">
        <f t="shared" si="25"/>
        <v>0</v>
      </c>
      <c r="EM118" s="2">
        <f t="shared" si="26"/>
        <v>0</v>
      </c>
      <c r="EO118" s="33">
        <v>110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0.79</v>
      </c>
    </row>
    <row r="119" spans="140:155" x14ac:dyDescent="0.45">
      <c r="EJ119" s="64">
        <f t="shared" si="23"/>
        <v>111</v>
      </c>
      <c r="EK119" s="57">
        <f t="shared" si="24"/>
        <v>111.5</v>
      </c>
      <c r="EL119" s="2">
        <f t="shared" si="25"/>
        <v>0</v>
      </c>
      <c r="EM119" s="2">
        <f t="shared" si="26"/>
        <v>0</v>
      </c>
      <c r="EO119" s="33">
        <v>111</v>
      </c>
      <c r="EP119" s="33">
        <v>0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0.44</v>
      </c>
    </row>
    <row r="120" spans="140:155" x14ac:dyDescent="0.45">
      <c r="EJ120" s="64">
        <f t="shared" si="23"/>
        <v>112</v>
      </c>
      <c r="EK120" s="57">
        <f t="shared" si="24"/>
        <v>112.5</v>
      </c>
      <c r="EL120" s="2">
        <f t="shared" si="25"/>
        <v>0</v>
      </c>
      <c r="EM120" s="2">
        <f t="shared" si="26"/>
        <v>0</v>
      </c>
      <c r="EO120" s="33">
        <v>112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0.27</v>
      </c>
    </row>
    <row r="121" spans="140:155" x14ac:dyDescent="0.45">
      <c r="EJ121" s="64">
        <f t="shared" si="23"/>
        <v>113</v>
      </c>
      <c r="EK121" s="57">
        <f t="shared" si="24"/>
        <v>113.5</v>
      </c>
      <c r="EL121" s="2">
        <f t="shared" si="25"/>
        <v>0</v>
      </c>
      <c r="EM121" s="2">
        <f t="shared" si="26"/>
        <v>0</v>
      </c>
      <c r="EO121" s="33">
        <v>113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0.22</v>
      </c>
    </row>
    <row r="122" spans="140:155" x14ac:dyDescent="0.45">
      <c r="EJ122" s="64">
        <f t="shared" si="23"/>
        <v>114</v>
      </c>
      <c r="EK122" s="57">
        <f t="shared" si="24"/>
        <v>114.5</v>
      </c>
      <c r="EL122" s="2">
        <f t="shared" si="25"/>
        <v>0</v>
      </c>
      <c r="EM122" s="2">
        <f t="shared" si="26"/>
        <v>0</v>
      </c>
      <c r="EO122" s="33">
        <v>114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0.05</v>
      </c>
    </row>
    <row r="123" spans="140:155" x14ac:dyDescent="0.45">
      <c r="EJ123" s="64">
        <f t="shared" si="23"/>
        <v>115</v>
      </c>
      <c r="EK123" s="57">
        <f t="shared" si="24"/>
        <v>115.5</v>
      </c>
      <c r="EL123" s="2">
        <f t="shared" si="25"/>
        <v>0</v>
      </c>
      <c r="EM123" s="2">
        <f t="shared" si="26"/>
        <v>0</v>
      </c>
      <c r="EO123" s="33">
        <v>115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0.14000000000000001</v>
      </c>
    </row>
    <row r="124" spans="140:155" x14ac:dyDescent="0.45">
      <c r="EJ124" s="64">
        <f t="shared" si="23"/>
        <v>116</v>
      </c>
      <c r="EK124" s="57">
        <f t="shared" si="24"/>
        <v>116.5</v>
      </c>
      <c r="EL124" s="2">
        <f t="shared" si="25"/>
        <v>0</v>
      </c>
      <c r="EM124" s="2">
        <f t="shared" si="26"/>
        <v>0</v>
      </c>
      <c r="EO124" s="33">
        <v>116</v>
      </c>
      <c r="EP124" s="33">
        <v>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0.11</v>
      </c>
    </row>
    <row r="125" spans="140:155" x14ac:dyDescent="0.45">
      <c r="EJ125" s="64">
        <f t="shared" si="23"/>
        <v>117</v>
      </c>
      <c r="EK125" s="57">
        <f t="shared" si="24"/>
        <v>117.5</v>
      </c>
      <c r="EL125" s="2">
        <f t="shared" si="25"/>
        <v>0</v>
      </c>
      <c r="EM125" s="2">
        <f t="shared" si="26"/>
        <v>0</v>
      </c>
      <c r="EO125" s="33">
        <v>117</v>
      </c>
      <c r="EP125" s="33">
        <v>0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0.15</v>
      </c>
    </row>
    <row r="126" spans="140:155" x14ac:dyDescent="0.45">
      <c r="EJ126" s="64">
        <f t="shared" si="23"/>
        <v>118</v>
      </c>
      <c r="EK126" s="57">
        <f t="shared" si="24"/>
        <v>118.5</v>
      </c>
      <c r="EL126" s="2">
        <f t="shared" si="25"/>
        <v>0</v>
      </c>
      <c r="EM126" s="2">
        <f t="shared" si="26"/>
        <v>0</v>
      </c>
      <c r="EO126" s="33">
        <v>118</v>
      </c>
      <c r="EP126" s="33">
        <v>0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0.22</v>
      </c>
    </row>
    <row r="127" spans="140:155" x14ac:dyDescent="0.45">
      <c r="EJ127" s="64">
        <f t="shared" si="23"/>
        <v>119</v>
      </c>
      <c r="EK127" s="57">
        <f t="shared" si="24"/>
        <v>119.5</v>
      </c>
      <c r="EL127" s="2">
        <f t="shared" si="25"/>
        <v>0</v>
      </c>
      <c r="EM127" s="2">
        <f t="shared" si="26"/>
        <v>0</v>
      </c>
      <c r="EO127" s="33">
        <v>119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0.1</v>
      </c>
    </row>
    <row r="128" spans="140:155" x14ac:dyDescent="0.45">
      <c r="EJ128" s="64">
        <f t="shared" si="23"/>
        <v>120</v>
      </c>
      <c r="EK128" s="57">
        <f t="shared" si="24"/>
        <v>120.5</v>
      </c>
      <c r="EL128" s="2">
        <f t="shared" si="25"/>
        <v>0</v>
      </c>
      <c r="EM128" s="2">
        <f t="shared" si="26"/>
        <v>0</v>
      </c>
      <c r="EO128" s="33">
        <v>120</v>
      </c>
      <c r="EP128" s="33">
        <v>0</v>
      </c>
      <c r="EQ128" s="33">
        <v>0</v>
      </c>
      <c r="ER128" s="33">
        <v>0</v>
      </c>
      <c r="ES128" s="33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0.04</v>
      </c>
    </row>
    <row r="129" spans="140:155" x14ac:dyDescent="0.45">
      <c r="EJ129" s="64">
        <f t="shared" si="23"/>
        <v>121</v>
      </c>
      <c r="EK129" s="57">
        <f t="shared" si="24"/>
        <v>121.5</v>
      </c>
      <c r="EL129" s="2">
        <f t="shared" si="25"/>
        <v>0</v>
      </c>
      <c r="EM129" s="2">
        <f t="shared" si="26"/>
        <v>0</v>
      </c>
      <c r="EO129" s="33">
        <v>121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0.04</v>
      </c>
    </row>
    <row r="130" spans="140:155" x14ac:dyDescent="0.45">
      <c r="EJ130" s="64">
        <f t="shared" si="23"/>
        <v>122</v>
      </c>
      <c r="EK130" s="57">
        <f t="shared" si="24"/>
        <v>122.5</v>
      </c>
      <c r="EL130" s="2">
        <f t="shared" si="25"/>
        <v>0</v>
      </c>
      <c r="EM130" s="2">
        <f t="shared" si="26"/>
        <v>0</v>
      </c>
      <c r="EO130" s="33">
        <v>122</v>
      </c>
      <c r="EP130" s="33">
        <v>0</v>
      </c>
      <c r="EQ130" s="33">
        <v>0</v>
      </c>
      <c r="ER130" s="33">
        <v>0</v>
      </c>
      <c r="ES130" s="33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</row>
    <row r="131" spans="140:155" x14ac:dyDescent="0.45">
      <c r="EJ131" s="64">
        <f t="shared" si="23"/>
        <v>123</v>
      </c>
      <c r="EK131" s="57">
        <f t="shared" si="24"/>
        <v>123.5</v>
      </c>
      <c r="EL131" s="2">
        <f t="shared" si="25"/>
        <v>0</v>
      </c>
      <c r="EM131" s="2">
        <f t="shared" si="26"/>
        <v>0</v>
      </c>
      <c r="EO131" s="33">
        <v>123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</row>
    <row r="132" spans="140:155" x14ac:dyDescent="0.45">
      <c r="EJ132" s="64">
        <f t="shared" si="23"/>
        <v>124</v>
      </c>
      <c r="EK132" s="57">
        <f t="shared" si="24"/>
        <v>124.5</v>
      </c>
      <c r="EL132" s="2">
        <f t="shared" si="25"/>
        <v>0</v>
      </c>
      <c r="EM132" s="2">
        <f t="shared" si="26"/>
        <v>0</v>
      </c>
      <c r="EO132" s="33">
        <v>124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0.03</v>
      </c>
    </row>
    <row r="133" spans="140:155" x14ac:dyDescent="0.45">
      <c r="EJ133" s="64">
        <f t="shared" si="23"/>
        <v>125</v>
      </c>
      <c r="EK133" s="57">
        <f t="shared" si="24"/>
        <v>125.5</v>
      </c>
      <c r="EL133" s="2">
        <f t="shared" si="25"/>
        <v>0</v>
      </c>
      <c r="EM133" s="2">
        <f t="shared" si="26"/>
        <v>0</v>
      </c>
      <c r="EO133" s="33">
        <v>125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0.04</v>
      </c>
    </row>
    <row r="134" spans="140:155" x14ac:dyDescent="0.45">
      <c r="EJ134" s="64">
        <f t="shared" si="23"/>
        <v>126</v>
      </c>
      <c r="EK134" s="57">
        <f t="shared" si="24"/>
        <v>126.5</v>
      </c>
      <c r="EL134" s="2">
        <f t="shared" si="25"/>
        <v>0</v>
      </c>
      <c r="EM134" s="2">
        <f t="shared" si="26"/>
        <v>0</v>
      </c>
      <c r="EO134" s="33">
        <v>126</v>
      </c>
      <c r="EP134" s="33">
        <v>0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</row>
    <row r="135" spans="140:155" x14ac:dyDescent="0.45">
      <c r="EJ135" s="64">
        <f t="shared" si="23"/>
        <v>127</v>
      </c>
      <c r="EK135" s="57">
        <f t="shared" si="24"/>
        <v>127.5</v>
      </c>
      <c r="EL135" s="2">
        <f t="shared" si="25"/>
        <v>0</v>
      </c>
      <c r="EM135" s="2">
        <f t="shared" si="26"/>
        <v>0</v>
      </c>
      <c r="EO135" s="33">
        <v>127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0.02</v>
      </c>
    </row>
    <row r="136" spans="140:155" x14ac:dyDescent="0.45">
      <c r="EJ136" s="64">
        <f t="shared" si="23"/>
        <v>128</v>
      </c>
      <c r="EK136" s="57">
        <f t="shared" si="24"/>
        <v>128.5</v>
      </c>
      <c r="EL136" s="2">
        <f t="shared" si="25"/>
        <v>0</v>
      </c>
      <c r="EM136" s="2">
        <f t="shared" si="26"/>
        <v>0</v>
      </c>
      <c r="EO136" s="33">
        <v>128</v>
      </c>
      <c r="EP136" s="33">
        <v>0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</row>
    <row r="137" spans="140:155" x14ac:dyDescent="0.45">
      <c r="EJ137" s="64">
        <f t="shared" ref="EJ137:EJ200" si="29">$EO137</f>
        <v>129</v>
      </c>
      <c r="EK137" s="57">
        <f t="shared" ref="EK137:EK200" si="30">AVERAGE(EJ137:EJ138)</f>
        <v>129.5</v>
      </c>
      <c r="EL137" s="2">
        <f t="shared" ref="EL137:EL200" si="31">EQ137 + ER137</f>
        <v>0</v>
      </c>
      <c r="EM137" s="2">
        <f t="shared" ref="EM137:EM200" si="32">EU137 + EV137</f>
        <v>0</v>
      </c>
      <c r="EO137" s="33">
        <v>129</v>
      </c>
      <c r="EP137" s="33">
        <v>0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</row>
    <row r="138" spans="140:155" x14ac:dyDescent="0.45">
      <c r="EJ138" s="64">
        <f t="shared" si="29"/>
        <v>130</v>
      </c>
      <c r="EK138" s="57">
        <f t="shared" si="30"/>
        <v>130.5</v>
      </c>
      <c r="EL138" s="2">
        <f t="shared" si="31"/>
        <v>0</v>
      </c>
      <c r="EM138" s="2">
        <f t="shared" si="32"/>
        <v>0</v>
      </c>
      <c r="EO138" s="33">
        <v>130</v>
      </c>
      <c r="EP138" s="33">
        <v>0</v>
      </c>
      <c r="EQ138" s="33">
        <v>0</v>
      </c>
      <c r="ER138" s="33">
        <v>0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</row>
    <row r="139" spans="140:155" x14ac:dyDescent="0.45">
      <c r="EJ139" s="64">
        <f t="shared" si="29"/>
        <v>131</v>
      </c>
      <c r="EK139" s="57">
        <f t="shared" si="30"/>
        <v>131.5</v>
      </c>
      <c r="EL139" s="2">
        <f t="shared" si="31"/>
        <v>0</v>
      </c>
      <c r="EM139" s="2">
        <f t="shared" si="32"/>
        <v>0</v>
      </c>
      <c r="EO139" s="33">
        <v>131</v>
      </c>
      <c r="EP139" s="33">
        <v>0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</row>
    <row r="140" spans="140:155" x14ac:dyDescent="0.45">
      <c r="EJ140" s="64">
        <f t="shared" si="29"/>
        <v>132</v>
      </c>
      <c r="EK140" s="57">
        <f t="shared" si="30"/>
        <v>132.5</v>
      </c>
      <c r="EL140" s="2">
        <f t="shared" si="31"/>
        <v>0</v>
      </c>
      <c r="EM140" s="2">
        <f t="shared" si="32"/>
        <v>0</v>
      </c>
      <c r="EO140" s="33">
        <v>132</v>
      </c>
      <c r="EP140" s="33">
        <v>0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</row>
    <row r="141" spans="140:155" x14ac:dyDescent="0.45">
      <c r="EJ141" s="64">
        <f t="shared" si="29"/>
        <v>133</v>
      </c>
      <c r="EK141" s="57">
        <f t="shared" si="30"/>
        <v>133.5</v>
      </c>
      <c r="EL141" s="2">
        <f t="shared" si="31"/>
        <v>0</v>
      </c>
      <c r="EM141" s="2">
        <f t="shared" si="32"/>
        <v>0</v>
      </c>
      <c r="EO141" s="33">
        <v>133</v>
      </c>
      <c r="EP141" s="33">
        <v>0</v>
      </c>
      <c r="EQ141" s="33">
        <v>0</v>
      </c>
      <c r="ER141" s="33">
        <v>0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</row>
    <row r="142" spans="140:155" x14ac:dyDescent="0.45">
      <c r="EJ142" s="64">
        <f t="shared" si="29"/>
        <v>134</v>
      </c>
      <c r="EK142" s="57">
        <f t="shared" si="30"/>
        <v>134.5</v>
      </c>
      <c r="EL142" s="2">
        <f t="shared" si="31"/>
        <v>0</v>
      </c>
      <c r="EM142" s="2">
        <f t="shared" si="32"/>
        <v>0</v>
      </c>
      <c r="EO142" s="33">
        <v>134</v>
      </c>
      <c r="EP142" s="33">
        <v>0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</row>
    <row r="143" spans="140:155" x14ac:dyDescent="0.45">
      <c r="EJ143" s="64">
        <f t="shared" si="29"/>
        <v>135</v>
      </c>
      <c r="EK143" s="57">
        <f t="shared" si="30"/>
        <v>135.5</v>
      </c>
      <c r="EL143" s="2">
        <f t="shared" si="31"/>
        <v>0</v>
      </c>
      <c r="EM143" s="2">
        <f t="shared" si="32"/>
        <v>0</v>
      </c>
      <c r="EO143" s="33">
        <v>135</v>
      </c>
      <c r="EP143" s="33">
        <v>0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</row>
    <row r="144" spans="140:155" x14ac:dyDescent="0.45">
      <c r="EJ144" s="64">
        <f t="shared" si="29"/>
        <v>136</v>
      </c>
      <c r="EK144" s="57">
        <f t="shared" si="30"/>
        <v>136.5</v>
      </c>
      <c r="EL144" s="2">
        <f t="shared" si="31"/>
        <v>0</v>
      </c>
      <c r="EM144" s="2">
        <f t="shared" si="32"/>
        <v>0</v>
      </c>
      <c r="EO144" s="33">
        <v>136</v>
      </c>
      <c r="EP144" s="33">
        <v>0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</row>
    <row r="145" spans="140:155" x14ac:dyDescent="0.45">
      <c r="EJ145" s="64">
        <f t="shared" si="29"/>
        <v>137</v>
      </c>
      <c r="EK145" s="57">
        <f t="shared" si="30"/>
        <v>137.5</v>
      </c>
      <c r="EL145" s="2">
        <f t="shared" si="31"/>
        <v>0</v>
      </c>
      <c r="EM145" s="2">
        <f t="shared" si="32"/>
        <v>0</v>
      </c>
      <c r="EO145" s="33">
        <v>137</v>
      </c>
      <c r="EP145" s="33">
        <v>0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</row>
    <row r="146" spans="140:155" x14ac:dyDescent="0.45">
      <c r="EJ146" s="64">
        <f t="shared" si="29"/>
        <v>138</v>
      </c>
      <c r="EK146" s="57">
        <f t="shared" si="30"/>
        <v>138.5</v>
      </c>
      <c r="EL146" s="2">
        <f t="shared" si="31"/>
        <v>0</v>
      </c>
      <c r="EM146" s="2">
        <f t="shared" si="32"/>
        <v>0</v>
      </c>
      <c r="EO146" s="33">
        <v>138</v>
      </c>
      <c r="EP146" s="33">
        <v>0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</row>
    <row r="147" spans="140:155" x14ac:dyDescent="0.45">
      <c r="EJ147" s="64">
        <f t="shared" si="29"/>
        <v>139</v>
      </c>
      <c r="EK147" s="57">
        <f t="shared" si="30"/>
        <v>139.5</v>
      </c>
      <c r="EL147" s="2">
        <f t="shared" si="31"/>
        <v>0</v>
      </c>
      <c r="EM147" s="2">
        <f t="shared" si="32"/>
        <v>0</v>
      </c>
      <c r="EO147" s="33">
        <v>139</v>
      </c>
      <c r="EP147" s="33">
        <v>0</v>
      </c>
      <c r="EQ147" s="33">
        <v>0</v>
      </c>
      <c r="ER147" s="33">
        <v>0</v>
      </c>
      <c r="ES147" s="33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</row>
    <row r="148" spans="140:155" x14ac:dyDescent="0.45">
      <c r="EJ148" s="64">
        <f t="shared" si="29"/>
        <v>140</v>
      </c>
      <c r="EK148" s="57">
        <f t="shared" si="30"/>
        <v>140.5</v>
      </c>
      <c r="EL148" s="2">
        <f t="shared" si="31"/>
        <v>0</v>
      </c>
      <c r="EM148" s="2">
        <f t="shared" si="32"/>
        <v>0</v>
      </c>
      <c r="EO148" s="33">
        <v>140</v>
      </c>
      <c r="EP148" s="33">
        <v>0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</row>
    <row r="149" spans="140:155" x14ac:dyDescent="0.45">
      <c r="EJ149" s="64">
        <f t="shared" si="29"/>
        <v>141</v>
      </c>
      <c r="EK149" s="57">
        <f t="shared" si="30"/>
        <v>141.5</v>
      </c>
      <c r="EL149" s="2">
        <f t="shared" si="31"/>
        <v>0</v>
      </c>
      <c r="EM149" s="2">
        <f t="shared" si="32"/>
        <v>0</v>
      </c>
      <c r="EO149" s="33">
        <v>141</v>
      </c>
      <c r="EP149" s="33">
        <v>0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</row>
    <row r="150" spans="140:155" x14ac:dyDescent="0.45">
      <c r="EJ150" s="64">
        <f t="shared" si="29"/>
        <v>142</v>
      </c>
      <c r="EK150" s="57">
        <f t="shared" si="30"/>
        <v>142.5</v>
      </c>
      <c r="EL150" s="2">
        <f t="shared" si="31"/>
        <v>0</v>
      </c>
      <c r="EM150" s="2">
        <f t="shared" si="32"/>
        <v>0</v>
      </c>
      <c r="EO150" s="33">
        <v>142</v>
      </c>
      <c r="EP150" s="33">
        <v>0</v>
      </c>
      <c r="EQ150" s="33">
        <v>0</v>
      </c>
      <c r="ER150" s="33">
        <v>0</v>
      </c>
      <c r="ES150" s="33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</row>
    <row r="151" spans="140:155" x14ac:dyDescent="0.45">
      <c r="EJ151" s="64">
        <f t="shared" si="29"/>
        <v>143</v>
      </c>
      <c r="EK151" s="57">
        <f t="shared" si="30"/>
        <v>143.5</v>
      </c>
      <c r="EL151" s="2">
        <f t="shared" si="31"/>
        <v>0</v>
      </c>
      <c r="EM151" s="2">
        <f t="shared" si="32"/>
        <v>0</v>
      </c>
      <c r="EO151" s="33">
        <v>143</v>
      </c>
      <c r="EP151" s="33">
        <v>0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0</v>
      </c>
      <c r="EY151" s="33">
        <v>0</v>
      </c>
    </row>
    <row r="152" spans="140:155" x14ac:dyDescent="0.45">
      <c r="EJ152" s="64">
        <f t="shared" si="29"/>
        <v>144</v>
      </c>
      <c r="EK152" s="57">
        <f t="shared" si="30"/>
        <v>144.5</v>
      </c>
      <c r="EL152" s="2">
        <f t="shared" si="31"/>
        <v>0</v>
      </c>
      <c r="EM152" s="2">
        <f t="shared" si="32"/>
        <v>0</v>
      </c>
      <c r="EO152" s="33">
        <v>144</v>
      </c>
      <c r="EP152" s="33">
        <v>0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</row>
    <row r="153" spans="140:155" x14ac:dyDescent="0.45">
      <c r="EJ153" s="64">
        <f t="shared" si="29"/>
        <v>145</v>
      </c>
      <c r="EK153" s="57">
        <f t="shared" si="30"/>
        <v>145.5</v>
      </c>
      <c r="EL153" s="2">
        <f t="shared" si="31"/>
        <v>0</v>
      </c>
      <c r="EM153" s="2">
        <f t="shared" si="32"/>
        <v>0</v>
      </c>
      <c r="EO153" s="33">
        <v>145</v>
      </c>
      <c r="EP153" s="33">
        <v>0</v>
      </c>
      <c r="EQ153" s="33">
        <v>0</v>
      </c>
      <c r="ER153" s="33">
        <v>0</v>
      </c>
      <c r="ES153" s="33">
        <v>0</v>
      </c>
      <c r="ET153" s="33">
        <v>0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</row>
    <row r="154" spans="140:155" x14ac:dyDescent="0.45">
      <c r="EJ154" s="64">
        <f t="shared" si="29"/>
        <v>146</v>
      </c>
      <c r="EK154" s="57">
        <f t="shared" si="30"/>
        <v>146.5</v>
      </c>
      <c r="EL154" s="2">
        <f t="shared" si="31"/>
        <v>0</v>
      </c>
      <c r="EM154" s="2">
        <f t="shared" si="32"/>
        <v>0</v>
      </c>
      <c r="EO154" s="33">
        <v>146</v>
      </c>
      <c r="EP154" s="33">
        <v>0</v>
      </c>
      <c r="EQ154" s="33">
        <v>0</v>
      </c>
      <c r="ER154" s="33">
        <v>0</v>
      </c>
      <c r="ES154" s="33">
        <v>0</v>
      </c>
      <c r="ET154" s="33">
        <v>0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</row>
    <row r="155" spans="140:155" x14ac:dyDescent="0.45">
      <c r="EJ155" s="64">
        <f t="shared" si="29"/>
        <v>147</v>
      </c>
      <c r="EK155" s="57">
        <f t="shared" si="30"/>
        <v>147.5</v>
      </c>
      <c r="EL155" s="2">
        <f t="shared" si="31"/>
        <v>0</v>
      </c>
      <c r="EM155" s="2">
        <f t="shared" si="32"/>
        <v>0</v>
      </c>
      <c r="EO155" s="33">
        <v>147</v>
      </c>
      <c r="EP155" s="33">
        <v>0</v>
      </c>
      <c r="EQ155" s="33">
        <v>0</v>
      </c>
      <c r="ER155" s="33">
        <v>0</v>
      </c>
      <c r="ES155" s="33">
        <v>0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</row>
    <row r="156" spans="140:155" x14ac:dyDescent="0.45">
      <c r="EJ156" s="64">
        <f t="shared" si="29"/>
        <v>148</v>
      </c>
      <c r="EK156" s="57">
        <f t="shared" si="30"/>
        <v>148.5</v>
      </c>
      <c r="EL156" s="2">
        <f t="shared" si="31"/>
        <v>0</v>
      </c>
      <c r="EM156" s="2">
        <f t="shared" si="32"/>
        <v>0</v>
      </c>
      <c r="EO156" s="33">
        <v>148</v>
      </c>
      <c r="EP156" s="33">
        <v>0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</row>
    <row r="157" spans="140:155" x14ac:dyDescent="0.45">
      <c r="EJ157" s="64">
        <f t="shared" si="29"/>
        <v>149</v>
      </c>
      <c r="EK157" s="57">
        <f t="shared" si="30"/>
        <v>149.5</v>
      </c>
      <c r="EL157" s="2">
        <f t="shared" si="31"/>
        <v>0</v>
      </c>
      <c r="EM157" s="2">
        <f t="shared" si="32"/>
        <v>0</v>
      </c>
      <c r="EO157" s="33">
        <v>149</v>
      </c>
      <c r="EP157" s="33">
        <v>0</v>
      </c>
      <c r="EQ157" s="33">
        <v>0</v>
      </c>
      <c r="ER157" s="33">
        <v>0</v>
      </c>
      <c r="ES157" s="33">
        <v>0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</row>
    <row r="158" spans="140:155" x14ac:dyDescent="0.45">
      <c r="EJ158" s="64">
        <f t="shared" si="29"/>
        <v>150</v>
      </c>
      <c r="EK158" s="57">
        <f t="shared" si="30"/>
        <v>150.5</v>
      </c>
      <c r="EL158" s="2">
        <f t="shared" si="31"/>
        <v>0</v>
      </c>
      <c r="EM158" s="2">
        <f t="shared" si="32"/>
        <v>0</v>
      </c>
      <c r="EO158" s="33">
        <v>150</v>
      </c>
      <c r="EP158" s="33">
        <v>0</v>
      </c>
      <c r="EQ158" s="33">
        <v>0</v>
      </c>
      <c r="ER158" s="33">
        <v>0</v>
      </c>
      <c r="ES158" s="33">
        <v>0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</row>
    <row r="159" spans="140:155" x14ac:dyDescent="0.45">
      <c r="EJ159" s="64">
        <f t="shared" si="29"/>
        <v>151</v>
      </c>
      <c r="EK159" s="57">
        <f t="shared" si="30"/>
        <v>151.5</v>
      </c>
      <c r="EL159" s="2">
        <f t="shared" si="31"/>
        <v>0</v>
      </c>
      <c r="EM159" s="2">
        <f t="shared" si="32"/>
        <v>0</v>
      </c>
      <c r="EO159" s="33">
        <v>151</v>
      </c>
      <c r="EP159" s="33">
        <v>0</v>
      </c>
      <c r="EQ159" s="33">
        <v>0</v>
      </c>
      <c r="ER159" s="33">
        <v>0</v>
      </c>
      <c r="ES159" s="33">
        <v>0</v>
      </c>
      <c r="ET159" s="33">
        <v>0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</row>
    <row r="160" spans="140:155" x14ac:dyDescent="0.45">
      <c r="EJ160" s="64">
        <f t="shared" si="29"/>
        <v>152</v>
      </c>
      <c r="EK160" s="57">
        <f t="shared" si="30"/>
        <v>152.5</v>
      </c>
      <c r="EL160" s="2">
        <f t="shared" si="31"/>
        <v>0</v>
      </c>
      <c r="EM160" s="2">
        <f t="shared" si="32"/>
        <v>0</v>
      </c>
      <c r="EO160" s="33">
        <v>152</v>
      </c>
      <c r="EP160" s="33">
        <v>0</v>
      </c>
      <c r="EQ160" s="33">
        <v>0</v>
      </c>
      <c r="ER160" s="33">
        <v>0</v>
      </c>
      <c r="ES160" s="33">
        <v>0</v>
      </c>
      <c r="ET160" s="33">
        <v>0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</row>
    <row r="161" spans="140:155" x14ac:dyDescent="0.45">
      <c r="EJ161" s="64">
        <f t="shared" si="29"/>
        <v>153</v>
      </c>
      <c r="EK161" s="57">
        <f t="shared" si="30"/>
        <v>153.5</v>
      </c>
      <c r="EL161" s="2">
        <f t="shared" si="31"/>
        <v>0</v>
      </c>
      <c r="EM161" s="2">
        <f t="shared" si="32"/>
        <v>0</v>
      </c>
      <c r="EO161" s="33">
        <v>153</v>
      </c>
      <c r="EP161" s="33">
        <v>0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</row>
    <row r="162" spans="140:155" x14ac:dyDescent="0.45">
      <c r="EJ162" s="64">
        <f t="shared" si="29"/>
        <v>154</v>
      </c>
      <c r="EK162" s="57">
        <f t="shared" si="30"/>
        <v>154.5</v>
      </c>
      <c r="EL162" s="2">
        <f t="shared" si="31"/>
        <v>0</v>
      </c>
      <c r="EM162" s="2">
        <f t="shared" si="32"/>
        <v>0</v>
      </c>
      <c r="EO162" s="33">
        <v>154</v>
      </c>
      <c r="EP162" s="33">
        <v>0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</row>
    <row r="163" spans="140:155" x14ac:dyDescent="0.45">
      <c r="EJ163" s="64">
        <f t="shared" si="29"/>
        <v>155</v>
      </c>
      <c r="EK163" s="57">
        <f t="shared" si="30"/>
        <v>155.5</v>
      </c>
      <c r="EL163" s="2">
        <f t="shared" si="31"/>
        <v>0</v>
      </c>
      <c r="EM163" s="2">
        <f t="shared" si="32"/>
        <v>0</v>
      </c>
      <c r="EO163" s="33">
        <v>155</v>
      </c>
      <c r="EP163" s="33">
        <v>0</v>
      </c>
      <c r="EQ163" s="33">
        <v>0</v>
      </c>
      <c r="ER163" s="33">
        <v>0</v>
      </c>
      <c r="ES163" s="33">
        <v>0</v>
      </c>
      <c r="ET163" s="33">
        <v>0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</row>
    <row r="164" spans="140:155" x14ac:dyDescent="0.45">
      <c r="EJ164" s="64">
        <f t="shared" si="29"/>
        <v>156</v>
      </c>
      <c r="EK164" s="57">
        <f t="shared" si="30"/>
        <v>156.5</v>
      </c>
      <c r="EL164" s="2">
        <f t="shared" si="31"/>
        <v>0</v>
      </c>
      <c r="EM164" s="2">
        <f t="shared" si="32"/>
        <v>0</v>
      </c>
      <c r="EO164" s="33">
        <v>156</v>
      </c>
      <c r="EP164" s="33">
        <v>0</v>
      </c>
      <c r="EQ164" s="33">
        <v>0</v>
      </c>
      <c r="ER164" s="33">
        <v>0</v>
      </c>
      <c r="ES164" s="33">
        <v>0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</row>
    <row r="165" spans="140:155" x14ac:dyDescent="0.45">
      <c r="EJ165" s="64">
        <f t="shared" si="29"/>
        <v>157</v>
      </c>
      <c r="EK165" s="57">
        <f t="shared" si="30"/>
        <v>157.5</v>
      </c>
      <c r="EL165" s="2">
        <f t="shared" si="31"/>
        <v>0</v>
      </c>
      <c r="EM165" s="2">
        <f t="shared" si="32"/>
        <v>0</v>
      </c>
      <c r="EO165" s="33">
        <v>157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</row>
    <row r="166" spans="140:155" x14ac:dyDescent="0.45">
      <c r="EJ166" s="64">
        <f t="shared" si="29"/>
        <v>158</v>
      </c>
      <c r="EK166" s="57">
        <f t="shared" si="30"/>
        <v>158.5</v>
      </c>
      <c r="EL166" s="2">
        <f t="shared" si="31"/>
        <v>0</v>
      </c>
      <c r="EM166" s="2">
        <f t="shared" si="32"/>
        <v>0</v>
      </c>
      <c r="EO166" s="33">
        <v>158</v>
      </c>
      <c r="EP166" s="33">
        <v>0</v>
      </c>
      <c r="EQ166" s="33">
        <v>0</v>
      </c>
      <c r="ER166" s="33">
        <v>0</v>
      </c>
      <c r="ES166" s="33">
        <v>0</v>
      </c>
      <c r="ET166" s="33">
        <v>0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</row>
    <row r="167" spans="140:155" x14ac:dyDescent="0.45">
      <c r="EJ167" s="64">
        <f t="shared" si="29"/>
        <v>159</v>
      </c>
      <c r="EK167" s="57">
        <f t="shared" si="30"/>
        <v>159.5</v>
      </c>
      <c r="EL167" s="2">
        <f t="shared" si="31"/>
        <v>0</v>
      </c>
      <c r="EM167" s="2">
        <f t="shared" si="32"/>
        <v>0</v>
      </c>
      <c r="EO167" s="33">
        <v>159</v>
      </c>
      <c r="EP167" s="33">
        <v>0</v>
      </c>
      <c r="EQ167" s="33">
        <v>0</v>
      </c>
      <c r="ER167" s="33">
        <v>0</v>
      </c>
      <c r="ES167" s="33">
        <v>0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</row>
    <row r="168" spans="140:155" x14ac:dyDescent="0.45">
      <c r="EJ168" s="64">
        <f t="shared" si="29"/>
        <v>160</v>
      </c>
      <c r="EK168" s="57">
        <f t="shared" si="30"/>
        <v>160.5</v>
      </c>
      <c r="EL168" s="2">
        <f t="shared" si="31"/>
        <v>0</v>
      </c>
      <c r="EM168" s="2">
        <f t="shared" si="32"/>
        <v>0</v>
      </c>
      <c r="EO168" s="33">
        <v>160</v>
      </c>
      <c r="EP168" s="33">
        <v>0</v>
      </c>
      <c r="EQ168" s="33">
        <v>0</v>
      </c>
      <c r="ER168" s="33">
        <v>0</v>
      </c>
      <c r="ES168" s="33">
        <v>0</v>
      </c>
      <c r="ET168" s="33">
        <v>0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</row>
    <row r="169" spans="140:155" x14ac:dyDescent="0.45">
      <c r="EJ169" s="64">
        <f t="shared" si="29"/>
        <v>161</v>
      </c>
      <c r="EK169" s="57">
        <f t="shared" si="30"/>
        <v>161.5</v>
      </c>
      <c r="EL169" s="2">
        <f t="shared" si="31"/>
        <v>0</v>
      </c>
      <c r="EM169" s="2">
        <f t="shared" si="32"/>
        <v>0</v>
      </c>
      <c r="EO169" s="33">
        <v>161</v>
      </c>
      <c r="EP169" s="33">
        <v>0</v>
      </c>
      <c r="EQ169" s="33">
        <v>0</v>
      </c>
      <c r="ER169" s="33">
        <v>0</v>
      </c>
      <c r="ES169" s="33">
        <v>0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</row>
    <row r="170" spans="140:155" x14ac:dyDescent="0.45">
      <c r="EJ170" s="64">
        <f t="shared" si="29"/>
        <v>162</v>
      </c>
      <c r="EK170" s="57">
        <f t="shared" si="30"/>
        <v>162.5</v>
      </c>
      <c r="EL170" s="2">
        <f t="shared" si="31"/>
        <v>0</v>
      </c>
      <c r="EM170" s="2">
        <f t="shared" si="32"/>
        <v>0</v>
      </c>
      <c r="EO170" s="33">
        <v>162</v>
      </c>
      <c r="EP170" s="33">
        <v>0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</row>
    <row r="171" spans="140:155" x14ac:dyDescent="0.45">
      <c r="EJ171" s="64">
        <f t="shared" si="29"/>
        <v>163</v>
      </c>
      <c r="EK171" s="57">
        <f t="shared" si="30"/>
        <v>163.5</v>
      </c>
      <c r="EL171" s="2">
        <f t="shared" si="31"/>
        <v>0</v>
      </c>
      <c r="EM171" s="2">
        <f t="shared" si="32"/>
        <v>0</v>
      </c>
      <c r="EO171" s="33">
        <v>163</v>
      </c>
      <c r="EP171" s="33">
        <v>0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</row>
    <row r="172" spans="140:155" x14ac:dyDescent="0.45">
      <c r="EJ172" s="64">
        <f t="shared" si="29"/>
        <v>164</v>
      </c>
      <c r="EK172" s="57">
        <f t="shared" si="30"/>
        <v>164.5</v>
      </c>
      <c r="EL172" s="2">
        <f t="shared" si="31"/>
        <v>0</v>
      </c>
      <c r="EM172" s="2">
        <f t="shared" si="32"/>
        <v>0</v>
      </c>
      <c r="EO172" s="33">
        <v>164</v>
      </c>
      <c r="EP172" s="33">
        <v>0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</row>
    <row r="173" spans="140:155" x14ac:dyDescent="0.45">
      <c r="EJ173" s="64">
        <f t="shared" si="29"/>
        <v>165</v>
      </c>
      <c r="EK173" s="57">
        <f t="shared" si="30"/>
        <v>165.5</v>
      </c>
      <c r="EL173" s="2">
        <f t="shared" si="31"/>
        <v>0</v>
      </c>
      <c r="EM173" s="2">
        <f t="shared" si="32"/>
        <v>0</v>
      </c>
      <c r="EO173" s="33">
        <v>165</v>
      </c>
      <c r="EP173" s="33">
        <v>0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</row>
    <row r="174" spans="140:155" x14ac:dyDescent="0.45">
      <c r="EJ174" s="64">
        <f t="shared" si="29"/>
        <v>166</v>
      </c>
      <c r="EK174" s="57">
        <f t="shared" si="30"/>
        <v>166.5</v>
      </c>
      <c r="EL174" s="2">
        <f t="shared" si="31"/>
        <v>0</v>
      </c>
      <c r="EM174" s="2">
        <f t="shared" si="32"/>
        <v>0</v>
      </c>
      <c r="EO174" s="33">
        <v>166</v>
      </c>
      <c r="EP174" s="33">
        <v>0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</row>
    <row r="175" spans="140:155" x14ac:dyDescent="0.45">
      <c r="EJ175" s="64">
        <f t="shared" si="29"/>
        <v>167</v>
      </c>
      <c r="EK175" s="57">
        <f t="shared" si="30"/>
        <v>167.5</v>
      </c>
      <c r="EL175" s="2">
        <f t="shared" si="31"/>
        <v>0</v>
      </c>
      <c r="EM175" s="2">
        <f t="shared" si="32"/>
        <v>0</v>
      </c>
      <c r="EO175" s="33">
        <v>167</v>
      </c>
      <c r="EP175" s="33">
        <v>0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</row>
    <row r="176" spans="140:155" x14ac:dyDescent="0.45">
      <c r="EJ176" s="64">
        <f t="shared" si="29"/>
        <v>168</v>
      </c>
      <c r="EK176" s="57">
        <f t="shared" si="30"/>
        <v>168.5</v>
      </c>
      <c r="EL176" s="2">
        <f t="shared" si="31"/>
        <v>0</v>
      </c>
      <c r="EM176" s="2">
        <f t="shared" si="32"/>
        <v>0</v>
      </c>
      <c r="EO176" s="33">
        <v>168</v>
      </c>
      <c r="EP176" s="33">
        <v>0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</row>
    <row r="177" spans="140:155" x14ac:dyDescent="0.45">
      <c r="EJ177" s="64">
        <f t="shared" si="29"/>
        <v>169</v>
      </c>
      <c r="EK177" s="57">
        <f t="shared" si="30"/>
        <v>169.5</v>
      </c>
      <c r="EL177" s="2">
        <f t="shared" si="31"/>
        <v>0</v>
      </c>
      <c r="EM177" s="2">
        <f t="shared" si="32"/>
        <v>0</v>
      </c>
      <c r="EO177" s="33">
        <v>169</v>
      </c>
      <c r="EP177" s="33">
        <v>0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</row>
    <row r="178" spans="140:155" x14ac:dyDescent="0.45">
      <c r="EJ178" s="64">
        <f t="shared" si="29"/>
        <v>170</v>
      </c>
      <c r="EK178" s="57">
        <f t="shared" si="30"/>
        <v>170.5</v>
      </c>
      <c r="EL178" s="2">
        <f t="shared" si="31"/>
        <v>0</v>
      </c>
      <c r="EM178" s="2">
        <f t="shared" si="32"/>
        <v>0</v>
      </c>
      <c r="EO178" s="33">
        <v>170</v>
      </c>
      <c r="EP178" s="33">
        <v>0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</row>
    <row r="179" spans="140:155" x14ac:dyDescent="0.45">
      <c r="EJ179" s="64">
        <f t="shared" si="29"/>
        <v>171</v>
      </c>
      <c r="EK179" s="57">
        <f t="shared" si="30"/>
        <v>171.5</v>
      </c>
      <c r="EL179" s="2">
        <f t="shared" si="31"/>
        <v>0</v>
      </c>
      <c r="EM179" s="2">
        <f t="shared" si="32"/>
        <v>0</v>
      </c>
      <c r="EO179" s="33">
        <v>171</v>
      </c>
      <c r="EP179" s="33">
        <v>0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</row>
    <row r="180" spans="140:155" x14ac:dyDescent="0.45">
      <c r="EJ180" s="64">
        <f t="shared" si="29"/>
        <v>172</v>
      </c>
      <c r="EK180" s="57">
        <f t="shared" si="30"/>
        <v>172.5</v>
      </c>
      <c r="EL180" s="2">
        <f t="shared" si="31"/>
        <v>0</v>
      </c>
      <c r="EM180" s="2">
        <f t="shared" si="32"/>
        <v>0</v>
      </c>
      <c r="EO180" s="33">
        <v>172</v>
      </c>
      <c r="EP180" s="33">
        <v>0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</row>
    <row r="181" spans="140:155" x14ac:dyDescent="0.45">
      <c r="EJ181" s="64">
        <f t="shared" si="29"/>
        <v>173</v>
      </c>
      <c r="EK181" s="57">
        <f t="shared" si="30"/>
        <v>173.5</v>
      </c>
      <c r="EL181" s="2">
        <f t="shared" si="31"/>
        <v>0</v>
      </c>
      <c r="EM181" s="2">
        <f t="shared" si="32"/>
        <v>0</v>
      </c>
      <c r="EO181" s="33">
        <v>173</v>
      </c>
      <c r="EP181" s="33">
        <v>0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</row>
    <row r="182" spans="140:155" x14ac:dyDescent="0.45">
      <c r="EJ182" s="64">
        <f t="shared" si="29"/>
        <v>174</v>
      </c>
      <c r="EK182" s="57">
        <f t="shared" si="30"/>
        <v>174.5</v>
      </c>
      <c r="EL182" s="2">
        <f t="shared" si="31"/>
        <v>0</v>
      </c>
      <c r="EM182" s="2">
        <f t="shared" si="32"/>
        <v>0</v>
      </c>
      <c r="EO182" s="33">
        <v>174</v>
      </c>
      <c r="EP182" s="33">
        <v>0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</row>
    <row r="183" spans="140:155" x14ac:dyDescent="0.45">
      <c r="EJ183" s="64">
        <f t="shared" si="29"/>
        <v>175</v>
      </c>
      <c r="EK183" s="57">
        <f t="shared" si="30"/>
        <v>175.5</v>
      </c>
      <c r="EL183" s="2">
        <f t="shared" si="31"/>
        <v>0</v>
      </c>
      <c r="EM183" s="2">
        <f t="shared" si="32"/>
        <v>0</v>
      </c>
      <c r="EO183" s="33">
        <v>175</v>
      </c>
      <c r="EP183" s="33">
        <v>0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</row>
    <row r="184" spans="140:155" x14ac:dyDescent="0.45">
      <c r="EJ184" s="64">
        <f t="shared" si="29"/>
        <v>176</v>
      </c>
      <c r="EK184" s="57">
        <f t="shared" si="30"/>
        <v>176.5</v>
      </c>
      <c r="EL184" s="2">
        <f t="shared" si="31"/>
        <v>0</v>
      </c>
      <c r="EM184" s="2">
        <f t="shared" si="32"/>
        <v>0</v>
      </c>
      <c r="EO184" s="33">
        <v>176</v>
      </c>
      <c r="EP184" s="33">
        <v>0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</row>
    <row r="185" spans="140:155" x14ac:dyDescent="0.45">
      <c r="EJ185" s="64">
        <f t="shared" si="29"/>
        <v>177</v>
      </c>
      <c r="EK185" s="57">
        <f t="shared" si="30"/>
        <v>177.5</v>
      </c>
      <c r="EL185" s="2">
        <f t="shared" si="31"/>
        <v>0</v>
      </c>
      <c r="EM185" s="2">
        <f t="shared" si="32"/>
        <v>0</v>
      </c>
      <c r="EO185" s="33">
        <v>177</v>
      </c>
      <c r="EP185" s="33">
        <v>0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</row>
    <row r="186" spans="140:155" x14ac:dyDescent="0.45">
      <c r="EJ186" s="64">
        <f t="shared" si="29"/>
        <v>178</v>
      </c>
      <c r="EK186" s="57">
        <f t="shared" si="30"/>
        <v>178.5</v>
      </c>
      <c r="EL186" s="2">
        <f t="shared" si="31"/>
        <v>0</v>
      </c>
      <c r="EM186" s="2">
        <f t="shared" si="32"/>
        <v>0</v>
      </c>
      <c r="EO186" s="33">
        <v>178</v>
      </c>
      <c r="EP186" s="33">
        <v>0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</row>
    <row r="187" spans="140:155" x14ac:dyDescent="0.45">
      <c r="EJ187" s="64">
        <f t="shared" si="29"/>
        <v>179</v>
      </c>
      <c r="EK187" s="57">
        <f t="shared" si="30"/>
        <v>179.5</v>
      </c>
      <c r="EL187" s="2">
        <f t="shared" si="31"/>
        <v>0</v>
      </c>
      <c r="EM187" s="2">
        <f t="shared" si="32"/>
        <v>0</v>
      </c>
      <c r="EO187" s="33">
        <v>179</v>
      </c>
      <c r="EP187" s="33">
        <v>0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</row>
    <row r="188" spans="140:155" x14ac:dyDescent="0.45">
      <c r="EJ188" s="64">
        <f t="shared" si="29"/>
        <v>180</v>
      </c>
      <c r="EK188" s="57">
        <f t="shared" si="30"/>
        <v>180.5</v>
      </c>
      <c r="EL188" s="2">
        <f t="shared" si="31"/>
        <v>0</v>
      </c>
      <c r="EM188" s="2">
        <f t="shared" si="32"/>
        <v>0</v>
      </c>
      <c r="EO188" s="33">
        <v>180</v>
      </c>
      <c r="EP188" s="33">
        <v>0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</row>
    <row r="189" spans="140:155" x14ac:dyDescent="0.45">
      <c r="EJ189" s="64">
        <f t="shared" si="29"/>
        <v>181</v>
      </c>
      <c r="EK189" s="57">
        <f t="shared" si="30"/>
        <v>181.5</v>
      </c>
      <c r="EL189" s="2">
        <f t="shared" si="31"/>
        <v>0</v>
      </c>
      <c r="EM189" s="2">
        <f t="shared" si="32"/>
        <v>0</v>
      </c>
      <c r="EO189" s="33">
        <v>181</v>
      </c>
      <c r="EP189" s="33">
        <v>0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</row>
    <row r="190" spans="140:155" x14ac:dyDescent="0.45">
      <c r="EJ190" s="64">
        <f t="shared" si="29"/>
        <v>182</v>
      </c>
      <c r="EK190" s="57">
        <f t="shared" si="30"/>
        <v>182.5</v>
      </c>
      <c r="EL190" s="2">
        <f t="shared" si="31"/>
        <v>0</v>
      </c>
      <c r="EM190" s="2">
        <f t="shared" si="32"/>
        <v>0</v>
      </c>
      <c r="EO190" s="33">
        <v>182</v>
      </c>
      <c r="EP190" s="33">
        <v>0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</row>
    <row r="191" spans="140:155" x14ac:dyDescent="0.45">
      <c r="EJ191" s="64">
        <f t="shared" si="29"/>
        <v>183</v>
      </c>
      <c r="EK191" s="57">
        <f t="shared" si="30"/>
        <v>183.5</v>
      </c>
      <c r="EL191" s="2">
        <f t="shared" si="31"/>
        <v>0</v>
      </c>
      <c r="EM191" s="2">
        <f t="shared" si="32"/>
        <v>0</v>
      </c>
      <c r="EO191" s="33">
        <v>183</v>
      </c>
      <c r="EP191" s="33">
        <v>0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</row>
    <row r="192" spans="140:155" x14ac:dyDescent="0.45">
      <c r="EJ192" s="64">
        <f t="shared" si="29"/>
        <v>184</v>
      </c>
      <c r="EK192" s="57">
        <f t="shared" si="30"/>
        <v>184.5</v>
      </c>
      <c r="EL192" s="2">
        <f t="shared" si="31"/>
        <v>0</v>
      </c>
      <c r="EM192" s="2">
        <f t="shared" si="32"/>
        <v>0</v>
      </c>
      <c r="EO192" s="33">
        <v>184</v>
      </c>
      <c r="EP192" s="33">
        <v>0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</row>
    <row r="193" spans="140:155" x14ac:dyDescent="0.45">
      <c r="EJ193" s="64">
        <f t="shared" si="29"/>
        <v>185</v>
      </c>
      <c r="EK193" s="57">
        <f t="shared" si="30"/>
        <v>185.5</v>
      </c>
      <c r="EL193" s="2">
        <f t="shared" si="31"/>
        <v>0</v>
      </c>
      <c r="EM193" s="2">
        <f t="shared" si="32"/>
        <v>0</v>
      </c>
      <c r="EO193" s="33">
        <v>185</v>
      </c>
      <c r="EP193" s="33">
        <v>0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</row>
    <row r="194" spans="140:155" x14ac:dyDescent="0.45">
      <c r="EJ194" s="64">
        <f t="shared" si="29"/>
        <v>186</v>
      </c>
      <c r="EK194" s="57">
        <f t="shared" si="30"/>
        <v>186.5</v>
      </c>
      <c r="EL194" s="2">
        <f t="shared" si="31"/>
        <v>0</v>
      </c>
      <c r="EM194" s="2">
        <f t="shared" si="32"/>
        <v>0</v>
      </c>
      <c r="EO194" s="33">
        <v>186</v>
      </c>
      <c r="EP194" s="33">
        <v>0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</row>
    <row r="195" spans="140:155" x14ac:dyDescent="0.45">
      <c r="EJ195" s="64">
        <f t="shared" si="29"/>
        <v>187</v>
      </c>
      <c r="EK195" s="57">
        <f t="shared" si="30"/>
        <v>187.5</v>
      </c>
      <c r="EL195" s="2">
        <f t="shared" si="31"/>
        <v>0</v>
      </c>
      <c r="EM195" s="2">
        <f t="shared" si="32"/>
        <v>0</v>
      </c>
      <c r="EO195" s="33">
        <v>187</v>
      </c>
      <c r="EP195" s="33">
        <v>0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</row>
    <row r="196" spans="140:155" x14ac:dyDescent="0.45">
      <c r="EJ196" s="64">
        <f t="shared" si="29"/>
        <v>188</v>
      </c>
      <c r="EK196" s="57">
        <f t="shared" si="30"/>
        <v>188.5</v>
      </c>
      <c r="EL196" s="2">
        <f t="shared" si="31"/>
        <v>0</v>
      </c>
      <c r="EM196" s="2">
        <f t="shared" si="32"/>
        <v>0</v>
      </c>
      <c r="EO196" s="33">
        <v>188</v>
      </c>
      <c r="EP196" s="33">
        <v>0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</row>
    <row r="197" spans="140:155" x14ac:dyDescent="0.45">
      <c r="EJ197" s="64">
        <f t="shared" si="29"/>
        <v>189</v>
      </c>
      <c r="EK197" s="57">
        <f t="shared" si="30"/>
        <v>189.5</v>
      </c>
      <c r="EL197" s="2">
        <f t="shared" si="31"/>
        <v>0</v>
      </c>
      <c r="EM197" s="2">
        <f t="shared" si="32"/>
        <v>0</v>
      </c>
      <c r="EO197" s="33">
        <v>189</v>
      </c>
      <c r="EP197" s="33">
        <v>0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</row>
    <row r="198" spans="140:155" x14ac:dyDescent="0.45">
      <c r="EJ198" s="64">
        <f t="shared" si="29"/>
        <v>190</v>
      </c>
      <c r="EK198" s="57">
        <f t="shared" si="30"/>
        <v>190.5</v>
      </c>
      <c r="EL198" s="2">
        <f t="shared" si="31"/>
        <v>0</v>
      </c>
      <c r="EM198" s="2">
        <f t="shared" si="32"/>
        <v>0</v>
      </c>
      <c r="EO198" s="33">
        <v>190</v>
      </c>
      <c r="EP198" s="33">
        <v>0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</row>
    <row r="199" spans="140:155" x14ac:dyDescent="0.45">
      <c r="EJ199" s="64">
        <f t="shared" si="29"/>
        <v>191</v>
      </c>
      <c r="EK199" s="57">
        <f t="shared" si="30"/>
        <v>191.5</v>
      </c>
      <c r="EL199" s="2">
        <f t="shared" si="31"/>
        <v>0</v>
      </c>
      <c r="EM199" s="2">
        <f t="shared" si="32"/>
        <v>0</v>
      </c>
      <c r="EO199" s="33">
        <v>191</v>
      </c>
      <c r="EP199" s="33">
        <v>0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</row>
    <row r="200" spans="140:155" x14ac:dyDescent="0.45">
      <c r="EJ200" s="64">
        <f t="shared" si="29"/>
        <v>192</v>
      </c>
      <c r="EK200" s="57">
        <f t="shared" si="30"/>
        <v>192.5</v>
      </c>
      <c r="EL200" s="2">
        <f t="shared" si="31"/>
        <v>0</v>
      </c>
      <c r="EM200" s="2">
        <f t="shared" si="32"/>
        <v>0</v>
      </c>
      <c r="EO200" s="33">
        <v>192</v>
      </c>
      <c r="EP200" s="33">
        <v>0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</row>
    <row r="201" spans="140:155" x14ac:dyDescent="0.45">
      <c r="EJ201" s="64">
        <f t="shared" ref="EJ201:EJ208" si="33">$EO201</f>
        <v>193</v>
      </c>
      <c r="EK201" s="57">
        <f t="shared" ref="EK201:EK203" si="34">AVERAGE(EJ201:EJ202)</f>
        <v>193.5</v>
      </c>
      <c r="EL201" s="2">
        <f t="shared" ref="EL201:EL208" si="35">EQ201 + ER201</f>
        <v>0</v>
      </c>
      <c r="EM201" s="2">
        <f t="shared" ref="EM201:EM208" si="36">EU201 + EV201</f>
        <v>0</v>
      </c>
      <c r="EO201" s="33">
        <v>193</v>
      </c>
      <c r="EP201" s="33">
        <v>0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</row>
    <row r="202" spans="140:155" x14ac:dyDescent="0.45">
      <c r="EJ202" s="64">
        <f t="shared" si="33"/>
        <v>194</v>
      </c>
      <c r="EK202" s="57">
        <f t="shared" si="34"/>
        <v>194.5</v>
      </c>
      <c r="EL202" s="2">
        <f t="shared" si="35"/>
        <v>0</v>
      </c>
      <c r="EM202" s="2">
        <f t="shared" si="36"/>
        <v>0</v>
      </c>
      <c r="EO202" s="33">
        <v>194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</row>
    <row r="203" spans="140:155" x14ac:dyDescent="0.45">
      <c r="EJ203" s="64">
        <f t="shared" si="33"/>
        <v>195</v>
      </c>
      <c r="EK203" s="57">
        <f t="shared" si="34"/>
        <v>195.5</v>
      </c>
      <c r="EL203" s="2">
        <f t="shared" si="35"/>
        <v>0</v>
      </c>
      <c r="EM203" s="2">
        <f t="shared" si="36"/>
        <v>0</v>
      </c>
      <c r="EO203" s="33">
        <v>195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</row>
    <row r="204" spans="140:155" x14ac:dyDescent="0.45">
      <c r="EJ204" s="64">
        <f t="shared" si="33"/>
        <v>196</v>
      </c>
      <c r="EK204" s="57">
        <f>AVERAGE(EJ204:EJ205)</f>
        <v>196.5</v>
      </c>
      <c r="EL204" s="2">
        <f t="shared" si="35"/>
        <v>0</v>
      </c>
      <c r="EM204" s="2">
        <f>EU204 + EV204</f>
        <v>0</v>
      </c>
      <c r="EO204" s="33">
        <v>196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</row>
    <row r="205" spans="140:155" x14ac:dyDescent="0.45">
      <c r="EJ205" s="64">
        <f t="shared" si="33"/>
        <v>197</v>
      </c>
      <c r="EK205" s="57">
        <f t="shared" ref="EK205:EK208" si="37">AVERAGE(EJ205:EJ206)</f>
        <v>197.5</v>
      </c>
      <c r="EL205" s="2">
        <f t="shared" si="35"/>
        <v>0</v>
      </c>
      <c r="EM205" s="2">
        <f t="shared" si="36"/>
        <v>0</v>
      </c>
      <c r="EO205" s="33">
        <v>197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</row>
    <row r="206" spans="140:155" x14ac:dyDescent="0.45">
      <c r="EJ206" s="64">
        <f t="shared" si="33"/>
        <v>198</v>
      </c>
      <c r="EK206" s="57">
        <f t="shared" si="37"/>
        <v>198.5</v>
      </c>
      <c r="EL206" s="2">
        <f t="shared" si="35"/>
        <v>0</v>
      </c>
      <c r="EM206" s="2">
        <f t="shared" si="36"/>
        <v>0</v>
      </c>
      <c r="EO206" s="33">
        <v>198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</row>
    <row r="207" spans="140:155" x14ac:dyDescent="0.45">
      <c r="EJ207" s="64">
        <f t="shared" si="33"/>
        <v>199</v>
      </c>
      <c r="EK207" s="57">
        <f t="shared" si="37"/>
        <v>199.5</v>
      </c>
      <c r="EL207" s="2">
        <f t="shared" si="35"/>
        <v>0</v>
      </c>
      <c r="EM207" s="2">
        <f t="shared" si="36"/>
        <v>0</v>
      </c>
      <c r="EO207" s="33">
        <v>199</v>
      </c>
      <c r="EP207" s="33">
        <v>0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</row>
    <row r="208" spans="140:155" x14ac:dyDescent="0.45">
      <c r="EJ208" s="64">
        <f t="shared" si="33"/>
        <v>200</v>
      </c>
      <c r="EK208" s="57">
        <f t="shared" si="37"/>
        <v>200.5</v>
      </c>
      <c r="EL208" s="2">
        <f t="shared" si="35"/>
        <v>60</v>
      </c>
      <c r="EM208" s="2">
        <f t="shared" si="36"/>
        <v>0</v>
      </c>
      <c r="EO208" s="33">
        <v>200</v>
      </c>
      <c r="EP208" s="33">
        <v>0</v>
      </c>
      <c r="EQ208" s="33">
        <v>0</v>
      </c>
      <c r="ER208" s="33">
        <v>60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</row>
    <row r="209" spans="140:140" x14ac:dyDescent="0.45">
      <c r="EJ209" s="123">
        <f>EJ208 + (EJ208-EJ207)</f>
        <v>201</v>
      </c>
    </row>
    <row r="310" spans="140:140" x14ac:dyDescent="0.45">
      <c r="EJ310" s="58">
        <f>EJ308+1</f>
        <v>1</v>
      </c>
    </row>
  </sheetData>
  <mergeCells count="9">
    <mergeCell ref="DB6:DC6"/>
    <mergeCell ref="DD6:DE6"/>
    <mergeCell ref="DF6:DG6"/>
    <mergeCell ref="CP6:CQ6"/>
    <mergeCell ref="CR6:CS6"/>
    <mergeCell ref="CT6:CU6"/>
    <mergeCell ref="CV6:CW6"/>
    <mergeCell ref="CX6:CY6"/>
    <mergeCell ref="CZ6:DA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E76E-6C9E-4521-945F-C8693C01AB26}">
  <sheetPr>
    <tabColor theme="6" tint="-0.249977111117893"/>
  </sheetPr>
  <dimension ref="A1:EX510"/>
  <sheetViews>
    <sheetView zoomScale="80" zoomScaleNormal="80" workbookViewId="0">
      <pane xSplit="1" ySplit="1" topLeftCell="DY2" activePane="bottomRight" state="frozen"/>
      <selection activeCell="A4" sqref="A4"/>
      <selection pane="topRight" activeCell="A4" sqref="A4"/>
      <selection pane="bottomLeft" activeCell="A4" sqref="A4"/>
      <selection pane="bottomRight" activeCell="EP20" sqref="EP20"/>
    </sheetView>
  </sheetViews>
  <sheetFormatPr defaultColWidth="9.1328125" defaultRowHeight="14.25" outlineLevelCol="1" x14ac:dyDescent="0.45"/>
  <cols>
    <col min="1" max="1" width="2.73046875" style="5" customWidth="1"/>
    <col min="2" max="11" width="11.1328125" style="5" customWidth="1" outlineLevel="1"/>
    <col min="12" max="12" width="6.3984375" style="5" customWidth="1" outlineLevel="1"/>
    <col min="13" max="23" width="11.1328125" style="5" customWidth="1" outlineLevel="1"/>
    <col min="24" max="29" width="9.1328125" style="5" customWidth="1" outlineLevel="1"/>
    <col min="30" max="30" width="6" style="5" customWidth="1" outlineLevel="1"/>
    <col min="31" max="42" width="9.1328125" style="5" customWidth="1" outlineLevel="1"/>
    <col min="43" max="43" width="6" style="5" customWidth="1" outlineLevel="1"/>
    <col min="44" max="48" width="9.1328125" style="5" customWidth="1" outlineLevel="1"/>
    <col min="49" max="49" width="6" style="5" customWidth="1" outlineLevel="1"/>
    <col min="50" max="60" width="9.1328125" style="5" customWidth="1" outlineLevel="1"/>
    <col min="61" max="61" width="6" style="5" customWidth="1" outlineLevel="1"/>
    <col min="62" max="66" width="9.1328125" style="5" customWidth="1" outlineLevel="1"/>
    <col min="67" max="67" width="6" style="5" customWidth="1" outlineLevel="1"/>
    <col min="68" max="73" width="9.1328125" style="5" customWidth="1" outlineLevel="1"/>
    <col min="74" max="75" width="9.1328125" style="5"/>
    <col min="76" max="76" width="11.86328125" style="5" customWidth="1"/>
    <col min="77" max="82" width="11.1328125" style="5" customWidth="1"/>
    <col min="83" max="86" width="9.1328125" style="5"/>
    <col min="87" max="87" width="11.86328125" style="5" customWidth="1"/>
    <col min="88" max="92" width="11.1328125" style="5" customWidth="1"/>
    <col min="93" max="93" width="10.3984375" style="5" bestFit="1" customWidth="1"/>
    <col min="94" max="94" width="13.3984375" style="36" customWidth="1"/>
    <col min="95" max="95" width="13.3984375" style="5" customWidth="1"/>
    <col min="96" max="96" width="13.3984375" style="36" customWidth="1"/>
    <col min="97" max="97" width="13.3984375" style="5" customWidth="1"/>
    <col min="98" max="98" width="13.3984375" style="36" customWidth="1"/>
    <col min="99" max="99" width="13.3984375" style="5" customWidth="1"/>
    <col min="100" max="100" width="13.3984375" style="36" customWidth="1"/>
    <col min="101" max="101" width="13.3984375" style="5" customWidth="1"/>
    <col min="102" max="102" width="13.3984375" style="36" customWidth="1"/>
    <col min="103" max="103" width="13.3984375" style="5" customWidth="1"/>
    <col min="104" max="104" width="13.3984375" style="36" customWidth="1"/>
    <col min="105" max="105" width="13.3984375" style="5" customWidth="1"/>
    <col min="106" max="106" width="13.3984375" style="36" customWidth="1"/>
    <col min="107" max="107" width="13.3984375" style="5" customWidth="1"/>
    <col min="108" max="108" width="13.3984375" style="36" customWidth="1"/>
    <col min="109" max="109" width="13.3984375" style="5" customWidth="1"/>
    <col min="110" max="110" width="13.3984375" style="36" customWidth="1"/>
    <col min="111" max="111" width="13.3984375" style="5" customWidth="1"/>
    <col min="112" max="112" width="9.1328125" style="5"/>
    <col min="113" max="113" width="10.73046875" style="5" bestFit="1" customWidth="1"/>
    <col min="114" max="124" width="13" style="5" customWidth="1"/>
    <col min="125" max="126" width="9.1328125" style="5"/>
    <col min="127" max="127" width="10.73046875" style="5" customWidth="1"/>
    <col min="128" max="138" width="14.1328125" style="5" customWidth="1"/>
    <col min="139" max="139" width="12.265625" style="5" customWidth="1"/>
    <col min="140" max="140" width="6.73046875" style="5" customWidth="1"/>
    <col min="141" max="141" width="8.3984375" style="5" customWidth="1"/>
    <col min="142" max="142" width="13.59765625" style="5" bestFit="1" customWidth="1"/>
    <col min="143" max="143" width="13.3984375" style="5" bestFit="1" customWidth="1"/>
    <col min="144" max="144" width="2.86328125" style="5" customWidth="1"/>
    <col min="145" max="145" width="10.59765625" style="4" customWidth="1"/>
    <col min="146" max="146" width="13.59765625" style="4" bestFit="1" customWidth="1"/>
    <col min="147" max="147" width="13.1328125" style="4" bestFit="1" customWidth="1"/>
    <col min="148" max="148" width="13.59765625" style="4" bestFit="1" customWidth="1"/>
    <col min="149" max="149" width="12.1328125" style="4" bestFit="1" customWidth="1"/>
    <col min="150" max="150" width="12.1328125" style="4" customWidth="1"/>
    <col min="151" max="151" width="12.3984375" style="4" bestFit="1" customWidth="1"/>
    <col min="152" max="152" width="13.1328125" style="4" bestFit="1" customWidth="1"/>
    <col min="153" max="153" width="12.3984375" style="4" bestFit="1" customWidth="1"/>
    <col min="154" max="154" width="12" style="4" bestFit="1" customWidth="1"/>
    <col min="155" max="16384" width="9.1328125" style="5"/>
  </cols>
  <sheetData>
    <row r="1" spans="1:154" s="12" customFormat="1" ht="23.25" x14ac:dyDescent="0.7">
      <c r="A1" s="84" t="s">
        <v>47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CO1" s="12" t="s">
        <v>39</v>
      </c>
      <c r="DI1" s="12" t="s">
        <v>29</v>
      </c>
      <c r="DV1" s="12" t="s">
        <v>30</v>
      </c>
      <c r="EJ1" s="14" t="s">
        <v>42</v>
      </c>
      <c r="EK1" s="14"/>
      <c r="EL1" s="14"/>
      <c r="EM1" s="14"/>
      <c r="EN1" s="14"/>
      <c r="EO1" s="14" t="s">
        <v>18</v>
      </c>
      <c r="EP1" s="14"/>
      <c r="EQ1" s="14"/>
      <c r="ER1" s="14"/>
      <c r="ES1" s="14"/>
      <c r="ET1" s="14"/>
      <c r="EU1" s="14"/>
      <c r="EV1" s="14"/>
      <c r="EW1" s="14"/>
      <c r="EX1" s="14"/>
    </row>
    <row r="2" spans="1:154" x14ac:dyDescent="0.45">
      <c r="DV2" s="15"/>
      <c r="DW2" s="16"/>
      <c r="DX2" s="118">
        <v>1</v>
      </c>
      <c r="DY2" s="118">
        <v>2</v>
      </c>
      <c r="DZ2" s="118">
        <v>3</v>
      </c>
      <c r="EA2" s="118">
        <v>4</v>
      </c>
      <c r="EB2" s="118">
        <v>5</v>
      </c>
      <c r="EC2" s="118">
        <v>6</v>
      </c>
      <c r="ED2" s="118">
        <v>7</v>
      </c>
      <c r="EE2" s="118">
        <v>8</v>
      </c>
      <c r="EF2" s="118">
        <v>9</v>
      </c>
      <c r="EG2" s="118">
        <v>10</v>
      </c>
      <c r="EH2" s="118">
        <v>11</v>
      </c>
      <c r="EI2" s="6"/>
      <c r="EJ2" s="15"/>
      <c r="EK2" s="16"/>
      <c r="EL2" s="56">
        <v>10</v>
      </c>
      <c r="EM2" s="56">
        <v>11</v>
      </c>
      <c r="EN2" s="56"/>
      <c r="EO2" s="56"/>
      <c r="EP2" s="56">
        <v>1</v>
      </c>
      <c r="EQ2" s="56">
        <v>2</v>
      </c>
      <c r="ER2" s="56">
        <v>3</v>
      </c>
      <c r="ES2" s="56">
        <v>4</v>
      </c>
      <c r="ET2" s="56">
        <v>5</v>
      </c>
      <c r="EU2" s="56">
        <v>6</v>
      </c>
      <c r="EV2" s="56">
        <v>7</v>
      </c>
      <c r="EW2" s="56">
        <v>8</v>
      </c>
      <c r="EX2" s="56">
        <v>9</v>
      </c>
    </row>
    <row r="3" spans="1:154" x14ac:dyDescent="0.45"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15"/>
      <c r="DT3" s="15"/>
      <c r="DV3" s="15"/>
      <c r="DW3" s="13" t="s">
        <v>41</v>
      </c>
      <c r="DX3" s="119">
        <f>DX5/DX4</f>
        <v>31.594167752481841</v>
      </c>
      <c r="DY3" s="119">
        <f t="shared" ref="DY3:EH3" si="0">DY5/DY4</f>
        <v>15.597539899895473</v>
      </c>
      <c r="DZ3" s="119">
        <f t="shared" si="0"/>
        <v>17.142245409839685</v>
      </c>
      <c r="EA3" s="119">
        <f t="shared" si="0"/>
        <v>8.4368690798004575</v>
      </c>
      <c r="EB3" s="119">
        <f t="shared" si="0"/>
        <v>14.034606789820964</v>
      </c>
      <c r="EC3" s="119">
        <f t="shared" si="0"/>
        <v>31.450737528276967</v>
      </c>
      <c r="ED3" s="119">
        <f t="shared" si="0"/>
        <v>22.059047479417139</v>
      </c>
      <c r="EE3" s="119">
        <f t="shared" si="0"/>
        <v>70.700368454364806</v>
      </c>
      <c r="EF3" s="119">
        <f t="shared" si="0"/>
        <v>65.339950583988013</v>
      </c>
      <c r="EG3" s="120">
        <f t="shared" si="0"/>
        <v>16.835721331282993</v>
      </c>
      <c r="EH3" s="119">
        <f t="shared" si="0"/>
        <v>23.414391123237472</v>
      </c>
      <c r="EI3" s="6"/>
      <c r="EJ3" s="59"/>
      <c r="EK3" s="13" t="s">
        <v>41</v>
      </c>
      <c r="EL3" s="60">
        <f>EL5/EL4</f>
        <v>16.866811339910296</v>
      </c>
      <c r="EM3" s="60">
        <f t="shared" ref="EM3" si="1">EM5/EM4</f>
        <v>23.427361630801947</v>
      </c>
      <c r="EN3" s="59"/>
      <c r="EO3" s="59"/>
      <c r="EP3" s="60">
        <f t="shared" ref="EP3:EW3" si="2">EP5/EP4</f>
        <v>31.598353360380081</v>
      </c>
      <c r="EQ3" s="60">
        <f>EQ5/EQ4</f>
        <v>15.616899369301731</v>
      </c>
      <c r="ER3" s="60">
        <f>ER5/ER4</f>
        <v>17.17623942965194</v>
      </c>
      <c r="ES3" s="60">
        <f t="shared" si="2"/>
        <v>8.5243108929964251</v>
      </c>
      <c r="ET3" s="60">
        <f t="shared" si="2"/>
        <v>14.091174224796891</v>
      </c>
      <c r="EU3" s="60">
        <f>EU5/EU4</f>
        <v>31.44449391198885</v>
      </c>
      <c r="EV3" s="60">
        <f t="shared" si="2"/>
        <v>22.075258482017961</v>
      </c>
      <c r="EW3" s="60">
        <f t="shared" si="2"/>
        <v>70.698834003620789</v>
      </c>
      <c r="EX3" s="60">
        <f>EX5/EX4</f>
        <v>65.32844802570645</v>
      </c>
    </row>
    <row r="4" spans="1:154" x14ac:dyDescent="0.45">
      <c r="CI4" s="9" t="s">
        <v>17</v>
      </c>
      <c r="CO4" s="13" t="s">
        <v>13</v>
      </c>
      <c r="CP4" s="114">
        <f t="shared" ref="CP4:DG4" si="3">SUM(CP8:CP1048576)</f>
        <v>0.99999999999999956</v>
      </c>
      <c r="CQ4" s="114">
        <f t="shared" si="3"/>
        <v>1.0000000000000002</v>
      </c>
      <c r="CR4" s="114">
        <f t="shared" si="3"/>
        <v>1.0000000000000002</v>
      </c>
      <c r="CS4" s="114">
        <f t="shared" si="3"/>
        <v>1.0000000000000004</v>
      </c>
      <c r="CT4" s="114">
        <f t="shared" si="3"/>
        <v>1</v>
      </c>
      <c r="CU4" s="114">
        <f t="shared" si="3"/>
        <v>1.0000000000000004</v>
      </c>
      <c r="CV4" s="114">
        <f t="shared" si="3"/>
        <v>1.0000000000000002</v>
      </c>
      <c r="CW4" s="114">
        <f t="shared" si="3"/>
        <v>0.99999999999999967</v>
      </c>
      <c r="CX4" s="114">
        <f t="shared" si="3"/>
        <v>0.99999999999999922</v>
      </c>
      <c r="CY4" s="114">
        <f t="shared" si="3"/>
        <v>0.99999999999999989</v>
      </c>
      <c r="CZ4" s="114">
        <f t="shared" si="3"/>
        <v>0.99999999999999978</v>
      </c>
      <c r="DA4" s="114">
        <f t="shared" si="3"/>
        <v>0.99999999999999911</v>
      </c>
      <c r="DB4" s="114">
        <f t="shared" si="3"/>
        <v>0.99999999999999889</v>
      </c>
      <c r="DC4" s="114">
        <f t="shared" si="3"/>
        <v>0.99999999999999978</v>
      </c>
      <c r="DD4" s="114">
        <f t="shared" si="3"/>
        <v>1.0000000000000009</v>
      </c>
      <c r="DE4" s="114">
        <f t="shared" si="3"/>
        <v>1.0000000000000002</v>
      </c>
      <c r="DF4" s="114">
        <f t="shared" si="3"/>
        <v>0.99999999999999989</v>
      </c>
      <c r="DG4" s="114">
        <f t="shared" si="3"/>
        <v>0.99946050000000064</v>
      </c>
      <c r="DI4" s="13" t="s">
        <v>13</v>
      </c>
      <c r="DJ4" s="114">
        <f>SUM(DJ8:DJ1048576)</f>
        <v>0.99999999999999956</v>
      </c>
      <c r="DK4" s="114">
        <f>SUM(DK8:DK1048576)</f>
        <v>1.0000000000000002</v>
      </c>
      <c r="DL4" s="114">
        <f>SUM(DL8:DL1048576)</f>
        <v>1</v>
      </c>
      <c r="DM4" s="114">
        <f>SUM(DM8:DM1048576)</f>
        <v>1.0000000000000002</v>
      </c>
      <c r="DN4" s="114">
        <f>SUM(DN8:DN1048576)</f>
        <v>0.99999999999999922</v>
      </c>
      <c r="DO4" s="114">
        <f>SUM(DO8:DO1048576)</f>
        <v>0.99999999999999978</v>
      </c>
      <c r="DP4" s="114">
        <f>SUM(DP8:DP1048576)</f>
        <v>0.99999999999999889</v>
      </c>
      <c r="DQ4" s="114">
        <f>SUM(DQ8:DQ1048576)</f>
        <v>1.0000000000000009</v>
      </c>
      <c r="DR4" s="114">
        <f>SUM(DR8:DR1048576)</f>
        <v>0.99999999999999989</v>
      </c>
      <c r="DS4" s="74">
        <f>SUM(DS8:DS1048576)</f>
        <v>0.99999999999999922</v>
      </c>
      <c r="DT4" s="114">
        <f>SUM(DT8:DT1048576)</f>
        <v>0.99999999999999956</v>
      </c>
      <c r="DV4" s="13"/>
      <c r="DW4" s="13" t="s">
        <v>13</v>
      </c>
      <c r="DX4" s="68">
        <f>SUM(DX8:DX1048576)</f>
        <v>1614792.9200000009</v>
      </c>
      <c r="DY4" s="68">
        <f>SUM(DY8:DY1048576)</f>
        <v>850175.1599999998</v>
      </c>
      <c r="DZ4" s="68">
        <f>SUM(DZ8:DZ1048576)</f>
        <v>3434219.919999999</v>
      </c>
      <c r="EA4" s="68">
        <f>SUM(EA8:EA1048576)</f>
        <v>330910.50999999995</v>
      </c>
      <c r="EB4" s="68">
        <f>SUM(EB8:EB1048576)</f>
        <v>272562.12000000023</v>
      </c>
      <c r="EC4" s="68">
        <f>SUM(EC8:EC1048576)</f>
        <v>127502.23000000001</v>
      </c>
      <c r="ED4" s="68">
        <f>SUM(ED8:ED1048576)</f>
        <v>756009.0700000003</v>
      </c>
      <c r="EE4" s="68">
        <f>SUM(EE8:EE1048576)</f>
        <v>97751.589999999982</v>
      </c>
      <c r="EF4" s="68">
        <f>SUM(EF8:EF1048576)</f>
        <v>93734.800000000032</v>
      </c>
      <c r="EG4" s="110">
        <f>SUM(EG8:EG1048576)</f>
        <v>4284395.0800000019</v>
      </c>
      <c r="EH4" s="68">
        <f>SUM(EH8:EH1048576)</f>
        <v>883511.30000000016</v>
      </c>
      <c r="EI4" s="7"/>
      <c r="EJ4" s="59"/>
      <c r="EK4" s="13" t="s">
        <v>13</v>
      </c>
      <c r="EL4" s="17">
        <f>SUM(EL8:EL1048576)</f>
        <v>4284395.0800000047</v>
      </c>
      <c r="EM4" s="17">
        <f>SUM(EM8:EM1048576)</f>
        <v>883511.30000000075</v>
      </c>
      <c r="EN4" s="59"/>
      <c r="EO4" s="59"/>
      <c r="EP4" s="17">
        <f>SUM(EP8:EP1048576)</f>
        <v>1614792.9200000009</v>
      </c>
      <c r="EQ4" s="17">
        <f>SUM(EQ8:EQ1048576)</f>
        <v>850175.1599999998</v>
      </c>
      <c r="ER4" s="17">
        <f>SUM(ER8:ER1048576)</f>
        <v>3434219.9199999957</v>
      </c>
      <c r="ES4" s="17">
        <f>SUM(ES8:ES1048576)</f>
        <v>330910.50999999989</v>
      </c>
      <c r="ET4" s="17">
        <f>SUM(ET8:ET1048576)</f>
        <v>272562.12000000005</v>
      </c>
      <c r="EU4" s="17">
        <f>SUM(EU8:EU1048576)</f>
        <v>127502.23000000001</v>
      </c>
      <c r="EV4" s="17">
        <f>SUM(EV8:EV1048576)</f>
        <v>756009.06999999983</v>
      </c>
      <c r="EW4" s="17">
        <f>SUM(EW8:EW1048576)</f>
        <v>97751.590000000026</v>
      </c>
      <c r="EX4" s="17">
        <f>SUM(EX8:EX1048576)</f>
        <v>93734.800000000119</v>
      </c>
    </row>
    <row r="5" spans="1:154" x14ac:dyDescent="0.45">
      <c r="CI5" s="92" t="str">
        <f>A1</f>
        <v>Generalized Cost</v>
      </c>
      <c r="CO5" s="15"/>
      <c r="CP5" s="125">
        <v>2</v>
      </c>
      <c r="CQ5" s="125">
        <v>4</v>
      </c>
      <c r="CR5" s="126">
        <f t="shared" ref="CR5:CY5" si="4">CP5+1</f>
        <v>3</v>
      </c>
      <c r="CS5" s="126">
        <f t="shared" si="4"/>
        <v>5</v>
      </c>
      <c r="CT5" s="126">
        <f t="shared" si="4"/>
        <v>4</v>
      </c>
      <c r="CU5" s="126">
        <f t="shared" si="4"/>
        <v>6</v>
      </c>
      <c r="CV5" s="126">
        <f t="shared" si="4"/>
        <v>5</v>
      </c>
      <c r="CW5" s="126">
        <f t="shared" si="4"/>
        <v>7</v>
      </c>
      <c r="CX5" s="126">
        <f t="shared" si="4"/>
        <v>6</v>
      </c>
      <c r="CY5" s="126">
        <f t="shared" si="4"/>
        <v>8</v>
      </c>
      <c r="CZ5" s="125">
        <v>7</v>
      </c>
      <c r="DA5" s="126">
        <f>CY5+1</f>
        <v>9</v>
      </c>
      <c r="DB5" s="126">
        <f>CZ5+1</f>
        <v>8</v>
      </c>
      <c r="DC5" s="126">
        <f>DA5+1</f>
        <v>10</v>
      </c>
      <c r="DD5" s="126">
        <f>DB5+1</f>
        <v>9</v>
      </c>
      <c r="DE5" s="125">
        <v>11</v>
      </c>
      <c r="DF5" s="126">
        <f>DD5+1</f>
        <v>10</v>
      </c>
      <c r="DG5" s="126">
        <f>DE5+1</f>
        <v>12</v>
      </c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15"/>
      <c r="DT5" s="15"/>
      <c r="DV5" s="15"/>
      <c r="DW5" s="13" t="s">
        <v>28</v>
      </c>
      <c r="DX5" s="67">
        <f>SUMPRODUCT($DW$8:$DW$1048576,DX$8:DX$1048576)</f>
        <v>51018038.400000013</v>
      </c>
      <c r="DY5" s="67">
        <f>SUMPRODUCT($DW$8:$DW$1048576,DY$8:DY$1048576)</f>
        <v>13260640.980000015</v>
      </c>
      <c r="DZ5" s="67">
        <f>SUMPRODUCT($DW$8:$DW$1048576,DZ$8:DZ$1048576)</f>
        <v>58870240.659999996</v>
      </c>
      <c r="EA5" s="67">
        <f>SUMPRODUCT($DW$8:$DW$1048576,EA$8:EA$1048576)</f>
        <v>2791848.6499999994</v>
      </c>
      <c r="EB5" s="67">
        <f>SUMPRODUCT($DW$8:$DW$1048576,EB$8:EB$1048576)</f>
        <v>3825302.1799999997</v>
      </c>
      <c r="EC5" s="67">
        <f>SUMPRODUCT($DW$8:$DW$1048576,EC$8:EC$1048576)</f>
        <v>4010039.1700000018</v>
      </c>
      <c r="ED5" s="67">
        <f>SUMPRODUCT($DW$8:$DW$1048576,ED$8:ED$1048576)</f>
        <v>16676839.970000001</v>
      </c>
      <c r="EE5" s="67">
        <f>SUMPRODUCT($DW$8:$DW$1048576,EE$8:EE$1048576)</f>
        <v>6911073.4300000006</v>
      </c>
      <c r="EF5" s="67">
        <f>SUMPRODUCT($DW$8:$DW$1048576,EF$8:EF$1048576)</f>
        <v>6124627.200000002</v>
      </c>
      <c r="EG5" s="111">
        <f>SUMPRODUCT($DW$8:$DW$1048576,EG$8:EG$1048576)</f>
        <v>72130881.639999941</v>
      </c>
      <c r="EH5" s="67">
        <f>SUMPRODUCT($DW$8:$DW$1048576,EH$8:EH$1048576)</f>
        <v>20686879.140000004</v>
      </c>
      <c r="EI5" s="7"/>
      <c r="EJ5" s="59"/>
      <c r="EK5" s="13" t="s">
        <v>28</v>
      </c>
      <c r="EL5" s="17">
        <f>SUMPRODUCT($EK$8:$EK$1048576,EL$8:EL$1048576)</f>
        <v>72264083.519999951</v>
      </c>
      <c r="EM5" s="17">
        <f>SUMPRODUCT($EK$8:$EK$1048576,EM$8:EM$1048576)</f>
        <v>20698338.729999967</v>
      </c>
      <c r="EN5" s="59"/>
      <c r="EO5" s="59"/>
      <c r="EP5" s="17">
        <f>SUMPRODUCT($EK$8:$EK$1048576,EP$8:EP$1048576)</f>
        <v>51024797.289999992</v>
      </c>
      <c r="EQ5" s="17">
        <f>SUMPRODUCT($EK$8:$EK$1048576,EQ$8:EQ$1048576)</f>
        <v>13277099.919999994</v>
      </c>
      <c r="ER5" s="17">
        <f>SUMPRODUCT($EK$8:$EK$1048576,ER$8:ER$1048576)</f>
        <v>58986983.600000054</v>
      </c>
      <c r="ES5" s="17">
        <f>SUMPRODUCT($EK$8:$EK$1048576,ES$8:ES$1048576)</f>
        <v>2820784.0650000013</v>
      </c>
      <c r="ET5" s="17">
        <f>SUMPRODUCT($EK$8:$EK$1048576,ET$8:ET$1048576)</f>
        <v>3840720.319999998</v>
      </c>
      <c r="EU5" s="17">
        <f>SUMPRODUCT($EK$8:$EK$1048576,EU$8:EU$1048576)</f>
        <v>4009243.0950000025</v>
      </c>
      <c r="EV5" s="17">
        <f>SUMPRODUCT($EK$8:$EK$1048576,EV$8:EV$1048576)</f>
        <v>16689095.635000007</v>
      </c>
      <c r="EW5" s="17">
        <f>SUMPRODUCT($EK$8:$EK$1048576,EW$8:EW$1048576)</f>
        <v>6910923.4349999996</v>
      </c>
      <c r="EX5" s="17">
        <f>SUMPRODUCT($EK$8:$EK$1048576,EX$8:EX$1048576)</f>
        <v>6123549.009999997</v>
      </c>
    </row>
    <row r="6" spans="1:154" x14ac:dyDescent="0.45">
      <c r="CJ6" s="10" t="s">
        <v>14</v>
      </c>
      <c r="CK6" s="10" t="s">
        <v>15</v>
      </c>
      <c r="CL6" s="10" t="s">
        <v>19</v>
      </c>
      <c r="CM6" s="10" t="s">
        <v>20</v>
      </c>
      <c r="CO6" s="47"/>
      <c r="CP6" s="146" t="s">
        <v>0</v>
      </c>
      <c r="CQ6" s="147"/>
      <c r="CR6" s="146" t="s">
        <v>2</v>
      </c>
      <c r="CS6" s="147"/>
      <c r="CT6" s="146" t="s">
        <v>8</v>
      </c>
      <c r="CU6" s="147"/>
      <c r="CV6" s="146" t="s">
        <v>43</v>
      </c>
      <c r="CW6" s="147"/>
      <c r="CX6" s="146" t="s">
        <v>44</v>
      </c>
      <c r="CY6" s="147"/>
      <c r="CZ6" s="146" t="s">
        <v>3</v>
      </c>
      <c r="DA6" s="147"/>
      <c r="DB6" s="146" t="s">
        <v>4</v>
      </c>
      <c r="DC6" s="147"/>
      <c r="DD6" s="146" t="s">
        <v>10</v>
      </c>
      <c r="DE6" s="147"/>
      <c r="DF6" s="146" t="s">
        <v>11</v>
      </c>
      <c r="DG6" s="147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X6" s="121">
        <f>HLOOKUP(DX$2, $EL$2:$EX$3, 2, FALSE) - DX3</f>
        <v>4.1856078982398515E-3</v>
      </c>
      <c r="DY6" s="121">
        <f>HLOOKUP(DY$2, $EL$2:$EX$3, 2, FALSE) - DY3</f>
        <v>1.9359469406257546E-2</v>
      </c>
      <c r="DZ6" s="121">
        <f>HLOOKUP(DZ$2, $EL$2:$EX$3, 2, FALSE) - DZ3</f>
        <v>3.3994019812254805E-2</v>
      </c>
      <c r="EA6" s="121">
        <f>HLOOKUP(EA$2, $EL$2:$EX$3, 2, FALSE) - EA3</f>
        <v>8.7441813195967555E-2</v>
      </c>
      <c r="EB6" s="121">
        <f>HLOOKUP(EB$2, $EL$2:$EX$3, 2, FALSE) - EB3</f>
        <v>5.6567434975926645E-2</v>
      </c>
      <c r="EC6" s="121">
        <f>HLOOKUP(EC$2, $EL$2:$EX$3, 2, FALSE) - EC3</f>
        <v>-6.2436162881169821E-3</v>
      </c>
      <c r="ED6" s="121">
        <f>HLOOKUP(ED$2, $EL$2:$EX$3, 2, FALSE) - ED3</f>
        <v>1.6211002600822866E-2</v>
      </c>
      <c r="EE6" s="121">
        <f>HLOOKUP(EE$2, $EL$2:$EX$3, 2, FALSE) - EE3</f>
        <v>-1.5344507440175903E-3</v>
      </c>
      <c r="EF6" s="121">
        <f>HLOOKUP(EF$2, $EL$2:$EX$3, 2, FALSE) - EF3</f>
        <v>-1.1502558281563324E-2</v>
      </c>
      <c r="EG6" s="121">
        <f>HLOOKUP(EG$2, $EL$2:$EX$3, 2, FALSE) - EG3</f>
        <v>3.1090008627302268E-2</v>
      </c>
      <c r="EH6" s="121">
        <f>HLOOKUP(EH$2, $EL$2:$EX$3, 2, FALSE) - EH3</f>
        <v>1.2970507564475042E-2</v>
      </c>
      <c r="EW6" s="37"/>
      <c r="EX6" s="37"/>
    </row>
    <row r="7" spans="1:154" x14ac:dyDescent="0.45">
      <c r="CH7" s="56">
        <v>1</v>
      </c>
      <c r="CI7" s="53" t="s">
        <v>0</v>
      </c>
      <c r="CJ7" s="66">
        <f>HLOOKUP($CH7, $DX$2:$EF$3, 2, FALSE)</f>
        <v>31.594167752481841</v>
      </c>
      <c r="CK7" s="52">
        <f>Obsv_GC!R10</f>
        <v>31.828721399999989</v>
      </c>
      <c r="CL7" s="3">
        <f t="shared" ref="CL7:CL15" si="5">CJ7-CK7</f>
        <v>-0.23455364751814756</v>
      </c>
      <c r="CM7" s="1">
        <f t="shared" ref="CM7:CM15" si="6">CL7/CK7</f>
        <v>-7.3692450466498359E-3</v>
      </c>
      <c r="CO7" s="55" t="str">
        <f>$DV7</f>
        <v>Min</v>
      </c>
      <c r="CP7" s="48" t="s">
        <v>14</v>
      </c>
      <c r="CQ7" s="49" t="s">
        <v>15</v>
      </c>
      <c r="CR7" s="48" t="s">
        <v>14</v>
      </c>
      <c r="CS7" s="49" t="s">
        <v>15</v>
      </c>
      <c r="CT7" s="48" t="s">
        <v>14</v>
      </c>
      <c r="CU7" s="49" t="s">
        <v>15</v>
      </c>
      <c r="CV7" s="48" t="s">
        <v>14</v>
      </c>
      <c r="CW7" s="49" t="s">
        <v>15</v>
      </c>
      <c r="CX7" s="48" t="s">
        <v>14</v>
      </c>
      <c r="CY7" s="49" t="s">
        <v>15</v>
      </c>
      <c r="CZ7" s="48" t="s">
        <v>14</v>
      </c>
      <c r="DA7" s="49" t="s">
        <v>15</v>
      </c>
      <c r="DB7" s="48" t="s">
        <v>14</v>
      </c>
      <c r="DC7" s="49" t="s">
        <v>15</v>
      </c>
      <c r="DD7" s="48" t="s">
        <v>14</v>
      </c>
      <c r="DE7" s="49" t="s">
        <v>15</v>
      </c>
      <c r="DF7" s="48" t="s">
        <v>14</v>
      </c>
      <c r="DG7" s="49" t="s">
        <v>15</v>
      </c>
      <c r="DI7" s="54" t="str">
        <f>$DV7</f>
        <v>Min</v>
      </c>
      <c r="DJ7" s="39" t="s">
        <v>0</v>
      </c>
      <c r="DK7" s="39" t="s">
        <v>2</v>
      </c>
      <c r="DL7" s="39" t="s">
        <v>8</v>
      </c>
      <c r="DM7" s="39" t="s">
        <v>43</v>
      </c>
      <c r="DN7" s="39" t="s">
        <v>44</v>
      </c>
      <c r="DO7" s="39" t="s">
        <v>3</v>
      </c>
      <c r="DP7" s="39" t="s">
        <v>4</v>
      </c>
      <c r="DQ7" s="39" t="s">
        <v>10</v>
      </c>
      <c r="DR7" s="39" t="s">
        <v>11</v>
      </c>
      <c r="DS7" s="112" t="s">
        <v>1</v>
      </c>
      <c r="DT7" s="18" t="s">
        <v>27</v>
      </c>
      <c r="DV7" s="61" t="str">
        <f>Obsv_GC!B10</f>
        <v>Min</v>
      </c>
      <c r="DW7" s="18" t="s">
        <v>40</v>
      </c>
      <c r="DX7" s="39" t="s">
        <v>0</v>
      </c>
      <c r="DY7" s="39" t="s">
        <v>2</v>
      </c>
      <c r="DZ7" s="39" t="s">
        <v>8</v>
      </c>
      <c r="EA7" s="39" t="s">
        <v>48</v>
      </c>
      <c r="EB7" s="39" t="s">
        <v>49</v>
      </c>
      <c r="EC7" s="39" t="s">
        <v>3</v>
      </c>
      <c r="ED7" s="39" t="s">
        <v>4</v>
      </c>
      <c r="EE7" s="39" t="s">
        <v>10</v>
      </c>
      <c r="EF7" s="39" t="s">
        <v>11</v>
      </c>
      <c r="EG7" s="108" t="s">
        <v>1</v>
      </c>
      <c r="EH7" s="18" t="s">
        <v>27</v>
      </c>
      <c r="EJ7" s="54" t="str">
        <f>$EO7</f>
        <v>Bin</v>
      </c>
      <c r="EK7" s="18" t="s">
        <v>40</v>
      </c>
      <c r="EL7" s="18" t="s">
        <v>1</v>
      </c>
      <c r="EM7" s="18" t="s">
        <v>27</v>
      </c>
      <c r="EO7" s="33" t="s">
        <v>58</v>
      </c>
      <c r="EP7" s="33" t="s">
        <v>0</v>
      </c>
      <c r="EQ7" s="33" t="s">
        <v>2</v>
      </c>
      <c r="ER7" s="33" t="s">
        <v>8</v>
      </c>
      <c r="ES7" s="33" t="s">
        <v>48</v>
      </c>
      <c r="ET7" s="33" t="s">
        <v>49</v>
      </c>
      <c r="EU7" s="33" t="s">
        <v>3</v>
      </c>
      <c r="EV7" s="33" t="s">
        <v>4</v>
      </c>
      <c r="EW7" s="33" t="s">
        <v>10</v>
      </c>
      <c r="EX7" s="33" t="s">
        <v>11</v>
      </c>
    </row>
    <row r="8" spans="1:154" x14ac:dyDescent="0.45">
      <c r="CC8" s="10"/>
      <c r="CD8" s="10"/>
      <c r="CH8" s="56">
        <v>2</v>
      </c>
      <c r="CI8" s="53" t="s">
        <v>2</v>
      </c>
      <c r="CJ8" s="66">
        <f>HLOOKUP($CH8, $DX$2:$EF$3, 2, FALSE)</f>
        <v>15.597539899895473</v>
      </c>
      <c r="CK8" s="52">
        <f>Obsv_GC!R11</f>
        <v>15.330714199999989</v>
      </c>
      <c r="CL8" s="3">
        <f>CJ8-CK8</f>
        <v>0.26682569989548455</v>
      </c>
      <c r="CM8" s="1">
        <f>CL8/CK8</f>
        <v>1.7404649021210295E-2</v>
      </c>
      <c r="CN8" s="10"/>
      <c r="CO8" s="65">
        <f>$DV8</f>
        <v>0</v>
      </c>
      <c r="CP8" s="124">
        <f>VLOOKUP($CO8,  $DI$7:$DT$158, CP$5, FALSE)</f>
        <v>0</v>
      </c>
      <c r="CQ8" s="140">
        <f>VLOOKUP($CO8,  Obsv_GC!$B$10:$M$211, CQ$5, FALSE)</f>
        <v>0</v>
      </c>
      <c r="CR8" s="124">
        <f>VLOOKUP($CO8,  $DI$7:$DT$158, CR$5, FALSE)</f>
        <v>0</v>
      </c>
      <c r="CS8" s="140">
        <f>VLOOKUP($CO8,  Obsv_GC!$B$10:$M$211, CS$5, FALSE)</f>
        <v>0</v>
      </c>
      <c r="CT8" s="124">
        <f>VLOOKUP($CO8,  $DI$7:$DT$158, CT$5, FALSE)</f>
        <v>0</v>
      </c>
      <c r="CU8" s="140">
        <f>VLOOKUP($CO8,  Obsv_GC!$B$10:$M$211, CU$5, FALSE)</f>
        <v>0</v>
      </c>
      <c r="CV8" s="124">
        <f>VLOOKUP($CO8,  $DI$7:$DT$158, CV$5, FALSE)</f>
        <v>0</v>
      </c>
      <c r="CW8" s="140">
        <f>VLOOKUP($CO8,  Obsv_GC!$B$10:$M$211, CW$5, FALSE)</f>
        <v>0</v>
      </c>
      <c r="CX8" s="124">
        <f>VLOOKUP($CO8,  $DI$7:$DT$158, CX$5, FALSE)</f>
        <v>0</v>
      </c>
      <c r="CY8" s="140">
        <f>VLOOKUP($CO8,  Obsv_GC!$B$10:$M$211, CY$5, FALSE)</f>
        <v>0</v>
      </c>
      <c r="CZ8" s="124">
        <f>VLOOKUP($CO8,  $DI$7:$DT$158, CZ$5, FALSE)</f>
        <v>0</v>
      </c>
      <c r="DA8" s="140">
        <f>VLOOKUP($CO8,  Obsv_GC!$B$10:$M$211, DA$5, FALSE)</f>
        <v>0</v>
      </c>
      <c r="DB8" s="124">
        <f>VLOOKUP($CO8,  $DI$7:$DT$158, DB$5, FALSE)</f>
        <v>0</v>
      </c>
      <c r="DC8" s="140">
        <f>VLOOKUP($CO8,  Obsv_GC!$B$10:$M$211, DC$5, FALSE)</f>
        <v>0</v>
      </c>
      <c r="DD8" s="124">
        <f>VLOOKUP($CO8,  $DI$7:$DT$158, DD$5, FALSE)</f>
        <v>0</v>
      </c>
      <c r="DE8" s="140">
        <f>VLOOKUP($CO8,  Obsv_GC!$B$10:$M$211, DE$5, FALSE)</f>
        <v>0</v>
      </c>
      <c r="DF8" s="124">
        <f>VLOOKUP($CO8,  $DI$7:$DT$158, DF$5, FALSE)</f>
        <v>0</v>
      </c>
      <c r="DG8" s="140">
        <f>VLOOKUP($CO8,  Obsv_GC!$B$10:$M$211, DG$5, FALSE)</f>
        <v>0</v>
      </c>
      <c r="DI8" s="64">
        <f>$DV8</f>
        <v>0</v>
      </c>
      <c r="DJ8" s="122">
        <f>DX8/DX$4</f>
        <v>0</v>
      </c>
      <c r="DK8" s="122">
        <f>DY8/DY$4</f>
        <v>0</v>
      </c>
      <c r="DL8" s="122">
        <f>DZ8/DZ$4</f>
        <v>0</v>
      </c>
      <c r="DM8" s="122">
        <f>EA8/EA$4</f>
        <v>0</v>
      </c>
      <c r="DN8" s="122">
        <f>EB8/EB$4</f>
        <v>0</v>
      </c>
      <c r="DO8" s="122">
        <f>EC8/EC$4</f>
        <v>0</v>
      </c>
      <c r="DP8" s="122">
        <f>ED8/ED$4</f>
        <v>0</v>
      </c>
      <c r="DQ8" s="113">
        <f>EE8/EE$4</f>
        <v>0</v>
      </c>
      <c r="DR8" s="113">
        <f>EF8/EF$4</f>
        <v>0</v>
      </c>
      <c r="DS8" s="116">
        <f>EG8/EG$4</f>
        <v>0</v>
      </c>
      <c r="DT8" s="113">
        <f>EH8/EH$4</f>
        <v>0</v>
      </c>
      <c r="DV8" s="62">
        <f>Obsv_GC!B11</f>
        <v>0</v>
      </c>
      <c r="DW8" s="57">
        <f>AVERAGE(DV8:DV9)</f>
        <v>1</v>
      </c>
      <c r="DX8" s="128">
        <f>SUMIFS(EP:EP,$EO:$EO,"&gt;="&amp;$DV8,$EO:$EO,"&lt;"&amp;$DV9)</f>
        <v>0</v>
      </c>
      <c r="DY8" s="128">
        <f>SUMIFS(EQ:EQ,$EO:$EO,"&gt;="&amp;$DV8,$EO:$EO,"&lt;"&amp;$DV9)</f>
        <v>0</v>
      </c>
      <c r="DZ8" s="128">
        <f>SUMIFS(ER:ER,$EO:$EO,"&gt;="&amp;$DV8,$EO:$EO,"&lt;"&amp;$DV9)</f>
        <v>0</v>
      </c>
      <c r="EA8" s="128">
        <f>SUMIFS(ES:ES,$EO:$EO,"&gt;="&amp;$DV8,$EO:$EO,"&lt;"&amp;$DV9)</f>
        <v>0</v>
      </c>
      <c r="EB8" s="128">
        <f>SUMIFS(ET:ET,$EO:$EO,"&gt;="&amp;$DV8,$EO:$EO,"&lt;"&amp;$DV9)</f>
        <v>0</v>
      </c>
      <c r="EC8" s="128">
        <f>SUMIFS(EU:EU,$EO:$EO,"&gt;="&amp;$DV8,$EO:$EO,"&lt;"&amp;$DV9)</f>
        <v>0</v>
      </c>
      <c r="ED8" s="128">
        <f>SUMIFS(EV:EV,$EO:$EO,"&gt;="&amp;$DV8,$EO:$EO,"&lt;"&amp;$DV9)</f>
        <v>0</v>
      </c>
      <c r="EE8" s="128">
        <f>SUMIFS(EW:EW,$EO:$EO,"&gt;="&amp;$DV8,$EO:$EO,"&lt;"&amp;$DV9)</f>
        <v>0</v>
      </c>
      <c r="EF8" s="128">
        <f>SUMIFS(EX:EX,$EO:$EO,"&gt;="&amp;$DV8,$EO:$EO,"&lt;"&amp;$DV9)</f>
        <v>0</v>
      </c>
      <c r="EG8" s="109">
        <f>DY8+DZ8</f>
        <v>0</v>
      </c>
      <c r="EH8" s="2">
        <f>EC8+ED8</f>
        <v>0</v>
      </c>
      <c r="EJ8" s="64">
        <f>$EO8</f>
        <v>0</v>
      </c>
      <c r="EK8" s="57">
        <f>AVERAGE(EJ8:EJ9)</f>
        <v>0.5</v>
      </c>
      <c r="EL8" s="2">
        <f t="shared" ref="EL8:EL71" si="7">EQ8 + ER8</f>
        <v>0</v>
      </c>
      <c r="EM8" s="2">
        <f>EU8+EV8</f>
        <v>0</v>
      </c>
      <c r="EO8" s="33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</row>
    <row r="9" spans="1:154" x14ac:dyDescent="0.45">
      <c r="CC9" s="10"/>
      <c r="CD9" s="10"/>
      <c r="CH9" s="56">
        <v>3</v>
      </c>
      <c r="CI9" s="53" t="s">
        <v>8</v>
      </c>
      <c r="CJ9" s="66">
        <f>HLOOKUP($CH9, $DX$2:$EF$3, 2, FALSE)</f>
        <v>17.142245409839685</v>
      </c>
      <c r="CK9" s="52">
        <f>Obsv_GC!R12</f>
        <v>17.186377399999991</v>
      </c>
      <c r="CL9" s="3">
        <f>CJ9-CK9</f>
        <v>-4.413199016030589E-2</v>
      </c>
      <c r="CM9" s="1">
        <f>CL9/CK9</f>
        <v>-2.5678471462116216E-3</v>
      </c>
      <c r="CN9" s="10"/>
      <c r="CO9" s="65">
        <f t="shared" ref="CO9:CO72" si="8">$DV9</f>
        <v>2</v>
      </c>
      <c r="CP9" s="124">
        <f>VLOOKUP($CO9,  $DI$7:$DT$158, CP$5, FALSE)</f>
        <v>1.3055091918535282E-2</v>
      </c>
      <c r="CQ9" s="140">
        <f>VLOOKUP($CO9,  Obsv_GC!$B$10:$M$211, CQ$5, FALSE)</f>
        <v>1.1953800000000001E-2</v>
      </c>
      <c r="CR9" s="124">
        <f>VLOOKUP($CO9,  $DI$7:$DT$158, CR$5, FALSE)</f>
        <v>1.7075481245535335E-2</v>
      </c>
      <c r="CS9" s="140">
        <f>VLOOKUP($CO9,  Obsv_GC!$B$10:$M$211, CS$5, FALSE)</f>
        <v>2.0532700000000001E-2</v>
      </c>
      <c r="CT9" s="124">
        <f>VLOOKUP($CO9,  $DI$7:$DT$158, CT$5, FALSE)</f>
        <v>8.7013178235830657E-2</v>
      </c>
      <c r="CU9" s="140">
        <f>VLOOKUP($CO9,  Obsv_GC!$B$10:$M$211, CU$5, FALSE)</f>
        <v>8.98983E-2</v>
      </c>
      <c r="CV9" s="124">
        <f>VLOOKUP($CO9,  $DI$7:$DT$158, CV$5, FALSE)</f>
        <v>0.13305397885367862</v>
      </c>
      <c r="CW9" s="140">
        <f>VLOOKUP($CO9,  Obsv_GC!$B$10:$M$211, CW$5, FALSE)</f>
        <v>7.5064400000000003E-2</v>
      </c>
      <c r="CX9" s="124">
        <f>VLOOKUP($CO9,  $DI$7:$DT$158, CX$5, FALSE)</f>
        <v>7.3658364559242434E-2</v>
      </c>
      <c r="CY9" s="140">
        <f>VLOOKUP($CO9,  Obsv_GC!$B$10:$M$211, CY$5, FALSE)</f>
        <v>4.3925600000000002E-2</v>
      </c>
      <c r="CZ9" s="124">
        <f>VLOOKUP($CO9,  $DI$7:$DT$158, CZ$5, FALSE)</f>
        <v>3.3254320336201179E-5</v>
      </c>
      <c r="DA9" s="140">
        <f>VLOOKUP($CO9,  Obsv_GC!$B$10:$M$211, DA$5, FALSE)</f>
        <v>2.1648799999999999E-2</v>
      </c>
      <c r="DB9" s="124">
        <f>VLOOKUP($CO9,  $DI$7:$DT$158, DB$5, FALSE)</f>
        <v>2.0620824033235466E-2</v>
      </c>
      <c r="DC9" s="140">
        <f>VLOOKUP($CO9,  Obsv_GC!$B$10:$M$211, DC$5, FALSE)</f>
        <v>4.0852600000000003E-2</v>
      </c>
      <c r="DD9" s="124">
        <f>VLOOKUP($CO9,  $DI$7:$DT$158, DD$5, FALSE)</f>
        <v>2.0460025253809173E-5</v>
      </c>
      <c r="DE9" s="140">
        <f>VLOOKUP($CO9,  Obsv_GC!$B$10:$M$211, DE$5, FALSE)</f>
        <v>5.0422000000000002E-2</v>
      </c>
      <c r="DF9" s="124">
        <f>VLOOKUP($CO9,  $DI$7:$DT$158, DF$5, FALSE)</f>
        <v>4.3207005295791944E-5</v>
      </c>
      <c r="DG9" s="140">
        <f>VLOOKUP($CO9,  Obsv_GC!$B$10:$M$211, DG$5, FALSE)</f>
        <v>4.6149799999999998E-2</v>
      </c>
      <c r="DI9" s="64">
        <f t="shared" ref="DI9:DI72" si="9">$DV9</f>
        <v>2</v>
      </c>
      <c r="DJ9" s="122">
        <f>DX9/DX$4</f>
        <v>1.3055091918535282E-2</v>
      </c>
      <c r="DK9" s="122">
        <f>DY9/DY$4</f>
        <v>1.7075481245535335E-2</v>
      </c>
      <c r="DL9" s="122">
        <f>DZ9/DZ$4</f>
        <v>8.7013178235830657E-2</v>
      </c>
      <c r="DM9" s="122">
        <f>EA9/EA$4</f>
        <v>0.13305397885367862</v>
      </c>
      <c r="DN9" s="122">
        <f>EB9/EB$4</f>
        <v>7.3658364559242434E-2</v>
      </c>
      <c r="DO9" s="122">
        <f>EC9/EC$4</f>
        <v>3.3254320336201179E-5</v>
      </c>
      <c r="DP9" s="122">
        <f>ED9/ED$4</f>
        <v>2.0620824033235466E-2</v>
      </c>
      <c r="DQ9" s="113">
        <f>EE9/EE$4</f>
        <v>2.0460025253809173E-5</v>
      </c>
      <c r="DR9" s="113">
        <f>EF9/EF$4</f>
        <v>4.3207005295791944E-5</v>
      </c>
      <c r="DS9" s="116">
        <f>EG9/EG$4</f>
        <v>7.3135071380952085E-2</v>
      </c>
      <c r="DT9" s="113">
        <f>EH9/EH$4</f>
        <v>1.7649768599450846E-2</v>
      </c>
      <c r="DV9" s="62">
        <f>Obsv_GC!B12</f>
        <v>2</v>
      </c>
      <c r="DW9" s="57">
        <f t="shared" ref="DW9:DW72" si="10">AVERAGE(DV9:DV10)</f>
        <v>3</v>
      </c>
      <c r="DX9" s="128">
        <f>SUMIFS(EP:EP,$EO:$EO,"&gt;="&amp;$DV9,$EO:$EO,"&lt;"&amp;$DV10)</f>
        <v>21081.27</v>
      </c>
      <c r="DY9" s="128">
        <f>SUMIFS(EQ:EQ,$EO:$EO,"&gt;="&amp;$DV9,$EO:$EO,"&lt;"&amp;$DV10)</f>
        <v>14517.15</v>
      </c>
      <c r="DZ9" s="128">
        <f>SUMIFS(ER:ER,$EO:$EO,"&gt;="&amp;$DV9,$EO:$EO,"&lt;"&amp;$DV10)</f>
        <v>298822.39</v>
      </c>
      <c r="EA9" s="128">
        <f>SUMIFS(ES:ES,$EO:$EO,"&gt;="&amp;$DV9,$EO:$EO,"&lt;"&amp;$DV10)</f>
        <v>44028.959999999999</v>
      </c>
      <c r="EB9" s="128">
        <f>SUMIFS(ET:ET,$EO:$EO,"&gt;="&amp;$DV9,$EO:$EO,"&lt;"&amp;$DV10)</f>
        <v>20076.48</v>
      </c>
      <c r="EC9" s="128">
        <f>SUMIFS(EU:EU,$EO:$EO,"&gt;="&amp;$DV9,$EO:$EO,"&lt;"&amp;$DV10)</f>
        <v>4.24</v>
      </c>
      <c r="ED9" s="128">
        <f>SUMIFS(EV:EV,$EO:$EO,"&gt;="&amp;$DV9,$EO:$EO,"&lt;"&amp;$DV10)</f>
        <v>15589.529999999999</v>
      </c>
      <c r="EE9" s="128">
        <f>SUMIFS(EW:EW,$EO:$EO,"&gt;="&amp;$DV9,$EO:$EO,"&lt;"&amp;$DV10)</f>
        <v>2</v>
      </c>
      <c r="EF9" s="128">
        <f>SUMIFS(EX:EX,$EO:$EO,"&gt;="&amp;$DV9,$EO:$EO,"&lt;"&amp;$DV10)</f>
        <v>4.05</v>
      </c>
      <c r="EG9" s="109">
        <f>DY9+DZ9</f>
        <v>313339.54000000004</v>
      </c>
      <c r="EH9" s="2">
        <f>EC9+ED9</f>
        <v>15593.769999999999</v>
      </c>
      <c r="EJ9" s="64">
        <f t="shared" ref="EJ9:EJ72" si="11">$EO9</f>
        <v>1</v>
      </c>
      <c r="EK9" s="57">
        <f t="shared" ref="EK9:EK72" si="12">AVERAGE(EJ9:EJ10)</f>
        <v>1.5</v>
      </c>
      <c r="EL9" s="2">
        <f t="shared" si="7"/>
        <v>0</v>
      </c>
      <c r="EM9" s="2">
        <f t="shared" ref="EM9:EM72" si="13">EU9+EV9</f>
        <v>0</v>
      </c>
      <c r="EO9" s="33">
        <v>1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</row>
    <row r="10" spans="1:154" x14ac:dyDescent="0.45">
      <c r="CC10" s="10"/>
      <c r="CD10" s="10"/>
      <c r="CH10" s="56">
        <v>4</v>
      </c>
      <c r="CI10" s="53" t="s">
        <v>43</v>
      </c>
      <c r="CJ10" s="66">
        <f>HLOOKUP($CH10, $DX$2:$EF$3, 2, FALSE)</f>
        <v>8.4368690798004575</v>
      </c>
      <c r="CK10" s="52">
        <f>Obsv_GC!R13</f>
        <v>9.1497834000000058</v>
      </c>
      <c r="CL10" s="3">
        <f t="shared" si="5"/>
        <v>-0.71291432019954826</v>
      </c>
      <c r="CM10" s="1">
        <f t="shared" si="6"/>
        <v>-7.7915977792386626E-2</v>
      </c>
      <c r="CN10" s="10"/>
      <c r="CO10" s="65">
        <f t="shared" si="8"/>
        <v>4</v>
      </c>
      <c r="CP10" s="124">
        <f>VLOOKUP($CO10,  $DI$7:$DT$158, CP$5, FALSE)</f>
        <v>2.6412891381763046E-2</v>
      </c>
      <c r="CQ10" s="140">
        <f>VLOOKUP($CO10,  Obsv_GC!$B$10:$M$211, CQ$5, FALSE)</f>
        <v>2.2831600000000001E-2</v>
      </c>
      <c r="CR10" s="124">
        <f>VLOOKUP($CO10,  $DI$7:$DT$158, CR$5, FALSE)</f>
        <v>5.1781247055018645E-2</v>
      </c>
      <c r="CS10" s="140">
        <f>VLOOKUP($CO10,  Obsv_GC!$B$10:$M$211, CS$5, FALSE)</f>
        <v>5.6694300000000003E-2</v>
      </c>
      <c r="CT10" s="124">
        <f>VLOOKUP($CO10,  $DI$7:$DT$158, CT$5, FALSE)</f>
        <v>0.11655869144221845</v>
      </c>
      <c r="CU10" s="140">
        <f>VLOOKUP($CO10,  Obsv_GC!$B$10:$M$211, CU$5, FALSE)</f>
        <v>0.11735909999999999</v>
      </c>
      <c r="CV10" s="124">
        <f>VLOOKUP($CO10,  $DI$7:$DT$158, CV$5, FALSE)</f>
        <v>0.23917789737170936</v>
      </c>
      <c r="CW10" s="140">
        <f>VLOOKUP($CO10,  Obsv_GC!$B$10:$M$211, CW$5, FALSE)</f>
        <v>0.1832963</v>
      </c>
      <c r="CX10" s="124">
        <f>VLOOKUP($CO10,  $DI$7:$DT$158, CX$5, FALSE)</f>
        <v>0.13195021377145133</v>
      </c>
      <c r="CY10" s="140">
        <f>VLOOKUP($CO10,  Obsv_GC!$B$10:$M$211, CY$5, FALSE)</f>
        <v>0.1178052</v>
      </c>
      <c r="CZ10" s="124">
        <f>VLOOKUP($CO10,  $DI$7:$DT$158, CZ$5, FALSE)</f>
        <v>8.0171146810530287E-4</v>
      </c>
      <c r="DA10" s="140">
        <f>VLOOKUP($CO10,  Obsv_GC!$B$10:$M$211, DA$5, FALSE)</f>
        <v>5.3826499999999999E-2</v>
      </c>
      <c r="DB10" s="124">
        <f>VLOOKUP($CO10,  $DI$7:$DT$158, DB$5, FALSE)</f>
        <v>5.7913088264933098E-2</v>
      </c>
      <c r="DC10" s="140">
        <f>VLOOKUP($CO10,  Obsv_GC!$B$10:$M$211, DC$5, FALSE)</f>
        <v>8.75837E-2</v>
      </c>
      <c r="DD10" s="124">
        <f>VLOOKUP($CO10,  $DI$7:$DT$158, DD$5, FALSE)</f>
        <v>1.9222193725953719E-4</v>
      </c>
      <c r="DE10" s="140">
        <f>VLOOKUP($CO10,  Obsv_GC!$B$10:$M$211, DE$5, FALSE)</f>
        <v>5.4327899999999998E-2</v>
      </c>
      <c r="DF10" s="124">
        <f>VLOOKUP($CO10,  $DI$7:$DT$158, DF$5, FALSE)</f>
        <v>1.4889880812675757E-3</v>
      </c>
      <c r="DG10" s="140">
        <f>VLOOKUP($CO10,  Obsv_GC!$B$10:$M$211, DG$5, FALSE)</f>
        <v>4.9295899999999997E-2</v>
      </c>
      <c r="DI10" s="64">
        <f t="shared" si="9"/>
        <v>4</v>
      </c>
      <c r="DJ10" s="122">
        <f>DX10/DX$4</f>
        <v>2.6412891381763046E-2</v>
      </c>
      <c r="DK10" s="122">
        <f>DY10/DY$4</f>
        <v>5.1781247055018645E-2</v>
      </c>
      <c r="DL10" s="122">
        <f>DZ10/DZ$4</f>
        <v>0.11655869144221845</v>
      </c>
      <c r="DM10" s="122">
        <f>EA10/EA$4</f>
        <v>0.23917789737170936</v>
      </c>
      <c r="DN10" s="122">
        <f>EB10/EB$4</f>
        <v>0.13195021377145133</v>
      </c>
      <c r="DO10" s="122">
        <f>EC10/EC$4</f>
        <v>8.0171146810530287E-4</v>
      </c>
      <c r="DP10" s="122">
        <f>ED10/ED$4</f>
        <v>5.7913088264933098E-2</v>
      </c>
      <c r="DQ10" s="113">
        <f>EE10/EE$4</f>
        <v>1.9222193725953719E-4</v>
      </c>
      <c r="DR10" s="113">
        <f>EF10/EF$4</f>
        <v>1.4889880812675757E-3</v>
      </c>
      <c r="DS10" s="116">
        <f>EG10/EG$4</f>
        <v>0.10370456078480975</v>
      </c>
      <c r="DT10" s="113">
        <f>EH10/EH$4</f>
        <v>4.9671170023518653E-2</v>
      </c>
      <c r="DV10" s="62">
        <f>Obsv_GC!B13</f>
        <v>4</v>
      </c>
      <c r="DW10" s="57">
        <f t="shared" si="10"/>
        <v>5</v>
      </c>
      <c r="DX10" s="128">
        <f>SUMIFS(EP:EP,$EO:$EO,"&gt;="&amp;$DV10,$EO:$EO,"&lt;"&amp;$DV11)</f>
        <v>42651.350000000006</v>
      </c>
      <c r="DY10" s="128">
        <f>SUMIFS(EQ:EQ,$EO:$EO,"&gt;="&amp;$DV10,$EO:$EO,"&lt;"&amp;$DV11)</f>
        <v>44023.13</v>
      </c>
      <c r="DZ10" s="128">
        <f>SUMIFS(ER:ER,$EO:$EO,"&gt;="&amp;$DV10,$EO:$EO,"&lt;"&amp;$DV11)</f>
        <v>400288.18</v>
      </c>
      <c r="EA10" s="128">
        <f>SUMIFS(ES:ES,$EO:$EO,"&gt;="&amp;$DV10,$EO:$EO,"&lt;"&amp;$DV11)</f>
        <v>79146.48</v>
      </c>
      <c r="EB10" s="128">
        <f>SUMIFS(ET:ET,$EO:$EO,"&gt;="&amp;$DV10,$EO:$EO,"&lt;"&amp;$DV11)</f>
        <v>35964.629999999997</v>
      </c>
      <c r="EC10" s="128">
        <f>SUMIFS(EU:EU,$EO:$EO,"&gt;="&amp;$DV10,$EO:$EO,"&lt;"&amp;$DV11)</f>
        <v>102.22</v>
      </c>
      <c r="ED10" s="128">
        <f>SUMIFS(EV:EV,$EO:$EO,"&gt;="&amp;$DV10,$EO:$EO,"&lt;"&amp;$DV11)</f>
        <v>43782.82</v>
      </c>
      <c r="EE10" s="128">
        <f>SUMIFS(EW:EW,$EO:$EO,"&gt;="&amp;$DV10,$EO:$EO,"&lt;"&amp;$DV11)</f>
        <v>18.79</v>
      </c>
      <c r="EF10" s="128">
        <f>SUMIFS(EX:EX,$EO:$EO,"&gt;="&amp;$DV10,$EO:$EO,"&lt;"&amp;$DV11)</f>
        <v>139.57</v>
      </c>
      <c r="EG10" s="109">
        <f>DY10+DZ10</f>
        <v>444311.31</v>
      </c>
      <c r="EH10" s="2">
        <f>EC10+ED10</f>
        <v>43885.04</v>
      </c>
      <c r="EJ10" s="64">
        <f t="shared" si="11"/>
        <v>2</v>
      </c>
      <c r="EK10" s="57">
        <f t="shared" si="12"/>
        <v>2.5</v>
      </c>
      <c r="EL10" s="2">
        <f t="shared" si="7"/>
        <v>28829.56</v>
      </c>
      <c r="EM10" s="2">
        <f t="shared" si="13"/>
        <v>2517.31</v>
      </c>
      <c r="EO10" s="33">
        <v>2</v>
      </c>
      <c r="EP10" s="33">
        <v>3316.95</v>
      </c>
      <c r="EQ10" s="33">
        <v>1836.47</v>
      </c>
      <c r="ER10" s="33">
        <v>26993.09</v>
      </c>
      <c r="ES10" s="33">
        <v>2762.4</v>
      </c>
      <c r="ET10" s="33">
        <v>1409.69</v>
      </c>
      <c r="EU10" s="33">
        <v>0</v>
      </c>
      <c r="EV10" s="33">
        <v>2517.31</v>
      </c>
      <c r="EW10" s="33">
        <v>2</v>
      </c>
      <c r="EX10" s="33">
        <v>4.05</v>
      </c>
    </row>
    <row r="11" spans="1:154" x14ac:dyDescent="0.45">
      <c r="CC11" s="10"/>
      <c r="CD11" s="10"/>
      <c r="CH11" s="56">
        <v>5</v>
      </c>
      <c r="CI11" s="53" t="s">
        <v>44</v>
      </c>
      <c r="CJ11" s="66">
        <f>HLOOKUP($CH11, $DX$2:$EF$3, 2, FALSE)</f>
        <v>14.034606789820964</v>
      </c>
      <c r="CK11" s="52">
        <f>Obsv_GC!R14</f>
        <v>12.332930400000004</v>
      </c>
      <c r="CL11" s="3">
        <f t="shared" si="5"/>
        <v>1.7016763898209604</v>
      </c>
      <c r="CM11" s="1">
        <f t="shared" si="6"/>
        <v>0.13797826912417829</v>
      </c>
      <c r="CN11" s="10"/>
      <c r="CO11" s="65">
        <f t="shared" si="8"/>
        <v>6</v>
      </c>
      <c r="CP11" s="124">
        <f>VLOOKUP($CO11,  $DI$7:$DT$158, CP$5, FALSE)</f>
        <v>3.7488224805939802E-2</v>
      </c>
      <c r="CQ11" s="140">
        <f>VLOOKUP($CO11,  Obsv_GC!$B$10:$M$211, CQ$5, FALSE)</f>
        <v>3.35149E-2</v>
      </c>
      <c r="CR11" s="124">
        <f>VLOOKUP($CO11,  $DI$7:$DT$158, CR$5, FALSE)</f>
        <v>0.12154923463066133</v>
      </c>
      <c r="CS11" s="140">
        <f>VLOOKUP($CO11,  Obsv_GC!$B$10:$M$211, CS$5, FALSE)</f>
        <v>0.145592</v>
      </c>
      <c r="CT11" s="124">
        <f>VLOOKUP($CO11,  $DI$7:$DT$158, CT$5, FALSE)</f>
        <v>0.12333177544436354</v>
      </c>
      <c r="CU11" s="140">
        <f>VLOOKUP($CO11,  Obsv_GC!$B$10:$M$211, CU$5, FALSE)</f>
        <v>0.12606890000000001</v>
      </c>
      <c r="CV11" s="124">
        <f>VLOOKUP($CO11,  $DI$7:$DT$158, CV$5, FALSE)</f>
        <v>0.30314292525794967</v>
      </c>
      <c r="CW11" s="140">
        <f>VLOOKUP($CO11,  Obsv_GC!$B$10:$M$211, CW$5, FALSE)</f>
        <v>0.34008129999999998</v>
      </c>
      <c r="CX11" s="124">
        <f>VLOOKUP($CO11,  $DI$7:$DT$158, CX$5, FALSE)</f>
        <v>0.18844151931310177</v>
      </c>
      <c r="CY11" s="140">
        <f>VLOOKUP($CO11,  Obsv_GC!$B$10:$M$211, CY$5, FALSE)</f>
        <v>0.17832719999999999</v>
      </c>
      <c r="CZ11" s="124">
        <f>VLOOKUP($CO11,  $DI$7:$DT$158, CZ$5, FALSE)</f>
        <v>2.3289788735459762E-3</v>
      </c>
      <c r="DA11" s="140">
        <f>VLOOKUP($CO11,  Obsv_GC!$B$10:$M$211, DA$5, FALSE)</f>
        <v>8.1772800000000007E-2</v>
      </c>
      <c r="DB11" s="124">
        <f>VLOOKUP($CO11,  $DI$7:$DT$158, DB$5, FALSE)</f>
        <v>8.7053968810188967E-2</v>
      </c>
      <c r="DC11" s="140">
        <f>VLOOKUP($CO11,  Obsv_GC!$B$10:$M$211, DC$5, FALSE)</f>
        <v>0.1351793</v>
      </c>
      <c r="DD11" s="124">
        <f>VLOOKUP($CO11,  $DI$7:$DT$158, DD$5, FALSE)</f>
        <v>2.4645123419475843E-3</v>
      </c>
      <c r="DE11" s="140">
        <f>VLOOKUP($CO11,  Obsv_GC!$B$10:$M$211, DE$5, FALSE)</f>
        <v>4.9991800000000003E-2</v>
      </c>
      <c r="DF11" s="124">
        <f>VLOOKUP($CO11,  $DI$7:$DT$158, DF$5, FALSE)</f>
        <v>4.6441663074973209E-3</v>
      </c>
      <c r="DG11" s="140">
        <f>VLOOKUP($CO11,  Obsv_GC!$B$10:$M$211, DG$5, FALSE)</f>
        <v>5.0984500000000002E-2</v>
      </c>
      <c r="DI11" s="64">
        <f t="shared" si="9"/>
        <v>6</v>
      </c>
      <c r="DJ11" s="122">
        <f>DX11/DX$4</f>
        <v>3.7488224805939802E-2</v>
      </c>
      <c r="DK11" s="122">
        <f>DY11/DY$4</f>
        <v>0.12154923463066133</v>
      </c>
      <c r="DL11" s="122">
        <f>DZ11/DZ$4</f>
        <v>0.12333177544436354</v>
      </c>
      <c r="DM11" s="122">
        <f>EA11/EA$4</f>
        <v>0.30314292525794967</v>
      </c>
      <c r="DN11" s="122">
        <f>EB11/EB$4</f>
        <v>0.18844151931310177</v>
      </c>
      <c r="DO11" s="122">
        <f>EC11/EC$4</f>
        <v>2.3289788735459762E-3</v>
      </c>
      <c r="DP11" s="122">
        <f>ED11/ED$4</f>
        <v>8.7053968810188967E-2</v>
      </c>
      <c r="DQ11" s="113">
        <f>EE11/EE$4</f>
        <v>2.4645123419475843E-3</v>
      </c>
      <c r="DR11" s="113">
        <f>EF11/EF$4</f>
        <v>4.6441663074973209E-3</v>
      </c>
      <c r="DS11" s="116">
        <f>EG11/EG$4</f>
        <v>0.12297805644945327</v>
      </c>
      <c r="DT11" s="113">
        <f>EH11/EH$4</f>
        <v>7.4827045222851121E-2</v>
      </c>
      <c r="DV11" s="62">
        <f>Obsv_GC!B14</f>
        <v>6</v>
      </c>
      <c r="DW11" s="57">
        <f t="shared" si="10"/>
        <v>7</v>
      </c>
      <c r="DX11" s="128">
        <f>SUMIFS(EP:EP,$EO:$EO,"&gt;="&amp;$DV11,$EO:$EO,"&lt;"&amp;$DV12)</f>
        <v>60535.72</v>
      </c>
      <c r="DY11" s="128">
        <f>SUMIFS(EQ:EQ,$EO:$EO,"&gt;="&amp;$DV11,$EO:$EO,"&lt;"&amp;$DV12)</f>
        <v>103338.14000000001</v>
      </c>
      <c r="DZ11" s="128">
        <f>SUMIFS(ER:ER,$EO:$EO,"&gt;="&amp;$DV11,$EO:$EO,"&lt;"&amp;$DV12)</f>
        <v>423548.44</v>
      </c>
      <c r="EA11" s="128">
        <f>SUMIFS(ES:ES,$EO:$EO,"&gt;="&amp;$DV11,$EO:$EO,"&lt;"&amp;$DV12)</f>
        <v>100313.18</v>
      </c>
      <c r="EB11" s="128">
        <f>SUMIFS(ET:ET,$EO:$EO,"&gt;="&amp;$DV11,$EO:$EO,"&lt;"&amp;$DV12)</f>
        <v>51362.020000000004</v>
      </c>
      <c r="EC11" s="128">
        <f>SUMIFS(EU:EU,$EO:$EO,"&gt;="&amp;$DV11,$EO:$EO,"&lt;"&amp;$DV12)</f>
        <v>296.95</v>
      </c>
      <c r="ED11" s="128">
        <f>SUMIFS(EV:EV,$EO:$EO,"&gt;="&amp;$DV11,$EO:$EO,"&lt;"&amp;$DV12)</f>
        <v>65813.59</v>
      </c>
      <c r="EE11" s="128">
        <f>SUMIFS(EW:EW,$EO:$EO,"&gt;="&amp;$DV11,$EO:$EO,"&lt;"&amp;$DV12)</f>
        <v>240.91000000000003</v>
      </c>
      <c r="EF11" s="128">
        <f>SUMIFS(EX:EX,$EO:$EO,"&gt;="&amp;$DV11,$EO:$EO,"&lt;"&amp;$DV12)</f>
        <v>435.32</v>
      </c>
      <c r="EG11" s="109">
        <f>DY11+DZ11</f>
        <v>526886.58000000007</v>
      </c>
      <c r="EH11" s="2">
        <f>EC11+ED11</f>
        <v>66110.539999999994</v>
      </c>
      <c r="EJ11" s="64">
        <f t="shared" si="11"/>
        <v>3</v>
      </c>
      <c r="EK11" s="57">
        <f t="shared" si="12"/>
        <v>3.5</v>
      </c>
      <c r="EL11" s="2">
        <f t="shared" si="7"/>
        <v>284509.98</v>
      </c>
      <c r="EM11" s="2">
        <f t="shared" si="13"/>
        <v>13076.46</v>
      </c>
      <c r="EO11" s="33">
        <v>3</v>
      </c>
      <c r="EP11" s="33">
        <v>17764.32</v>
      </c>
      <c r="EQ11" s="33">
        <v>12680.68</v>
      </c>
      <c r="ER11" s="33">
        <v>271829.3</v>
      </c>
      <c r="ES11" s="33">
        <v>41266.559999999998</v>
      </c>
      <c r="ET11" s="33">
        <v>18666.79</v>
      </c>
      <c r="EU11" s="33">
        <v>4.24</v>
      </c>
      <c r="EV11" s="33">
        <v>13072.22</v>
      </c>
      <c r="EW11" s="33">
        <v>0</v>
      </c>
      <c r="EX11" s="33">
        <v>0</v>
      </c>
    </row>
    <row r="12" spans="1:154" x14ac:dyDescent="0.45">
      <c r="CC12" s="10"/>
      <c r="CD12" s="10"/>
      <c r="CH12" s="56">
        <v>6</v>
      </c>
      <c r="CI12" s="53" t="s">
        <v>3</v>
      </c>
      <c r="CJ12" s="66">
        <f>HLOOKUP($CH12, $DX$2:$EF$3, 2, FALSE)</f>
        <v>31.450737528276967</v>
      </c>
      <c r="CK12" s="52">
        <f>Obsv_GC!R15</f>
        <v>23.897688000000006</v>
      </c>
      <c r="CL12" s="3">
        <f t="shared" si="5"/>
        <v>7.5530495282769614</v>
      </c>
      <c r="CM12" s="1">
        <f t="shared" si="6"/>
        <v>0.31605775120492657</v>
      </c>
      <c r="CN12" s="10"/>
      <c r="CO12" s="65">
        <f t="shared" si="8"/>
        <v>8</v>
      </c>
      <c r="CP12" s="124">
        <f>VLOOKUP($CO12,  $DI$7:$DT$158, CP$5, FALSE)</f>
        <v>4.5728296851834084E-2</v>
      </c>
      <c r="CQ12" s="140">
        <f>VLOOKUP($CO12,  Obsv_GC!$B$10:$M$211, CQ$5, FALSE)</f>
        <v>4.2033099999999997E-2</v>
      </c>
      <c r="CR12" s="124">
        <f>VLOOKUP($CO12,  $DI$7:$DT$158, CR$5, FALSE)</f>
        <v>0.16036104842206872</v>
      </c>
      <c r="CS12" s="140">
        <f>VLOOKUP($CO12,  Obsv_GC!$B$10:$M$211, CS$5, FALSE)</f>
        <v>0.16087760000000001</v>
      </c>
      <c r="CT12" s="124">
        <f>VLOOKUP($CO12,  $DI$7:$DT$158, CT$5, FALSE)</f>
        <v>0.11525855630119346</v>
      </c>
      <c r="CU12" s="140">
        <f>VLOOKUP($CO12,  Obsv_GC!$B$10:$M$211, CU$5, FALSE)</f>
        <v>0.1155458</v>
      </c>
      <c r="CV12" s="124">
        <f>VLOOKUP($CO12,  $DI$7:$DT$158, CV$5, FALSE)</f>
        <v>0.11347324689082859</v>
      </c>
      <c r="CW12" s="140">
        <f>VLOOKUP($CO12,  Obsv_GC!$B$10:$M$211, CW$5, FALSE)</f>
        <v>0.20181289999999999</v>
      </c>
      <c r="CX12" s="124">
        <f>VLOOKUP($CO12,  $DI$7:$DT$158, CX$5, FALSE)</f>
        <v>0.10914642137359357</v>
      </c>
      <c r="CY12" s="140">
        <f>VLOOKUP($CO12,  Obsv_GC!$B$10:$M$211, CY$5, FALSE)</f>
        <v>0.16440979999999999</v>
      </c>
      <c r="CZ12" s="124">
        <f>VLOOKUP($CO12,  $DI$7:$DT$158, CZ$5, FALSE)</f>
        <v>5.056460581120816E-3</v>
      </c>
      <c r="DA12" s="140">
        <f>VLOOKUP($CO12,  Obsv_GC!$B$10:$M$211, DA$5, FALSE)</f>
        <v>0.105372299999999</v>
      </c>
      <c r="DB12" s="124">
        <f>VLOOKUP($CO12,  $DI$7:$DT$158, DB$5, FALSE)</f>
        <v>0.10620590834975031</v>
      </c>
      <c r="DC12" s="140">
        <f>VLOOKUP($CO12,  Obsv_GC!$B$10:$M$211, DC$5, FALSE)</f>
        <v>0.12825919999999999</v>
      </c>
      <c r="DD12" s="124">
        <f>VLOOKUP($CO12,  $DI$7:$DT$158, DD$5, FALSE)</f>
        <v>6.1342224714707972E-3</v>
      </c>
      <c r="DE12" s="140">
        <f>VLOOKUP($CO12,  Obsv_GC!$B$10:$M$211, DE$5, FALSE)</f>
        <v>4.5095900000000001E-2</v>
      </c>
      <c r="DF12" s="124">
        <f>VLOOKUP($CO12,  $DI$7:$DT$158, DF$5, FALSE)</f>
        <v>1.1607641985687275E-2</v>
      </c>
      <c r="DG12" s="140">
        <f>VLOOKUP($CO12,  Obsv_GC!$B$10:$M$211, DG$5, FALSE)</f>
        <v>5.1897499999999999E-2</v>
      </c>
      <c r="DI12" s="64">
        <f t="shared" si="9"/>
        <v>8</v>
      </c>
      <c r="DJ12" s="122">
        <f>DX12/DX$4</f>
        <v>4.5728296851834084E-2</v>
      </c>
      <c r="DK12" s="122">
        <f>DY12/DY$4</f>
        <v>0.16036104842206872</v>
      </c>
      <c r="DL12" s="122">
        <f>DZ12/DZ$4</f>
        <v>0.11525855630119346</v>
      </c>
      <c r="DM12" s="122">
        <f>EA12/EA$4</f>
        <v>0.11347324689082859</v>
      </c>
      <c r="DN12" s="122">
        <f>EB12/EB$4</f>
        <v>0.10914642137359357</v>
      </c>
      <c r="DO12" s="122">
        <f>EC12/EC$4</f>
        <v>5.056460581120816E-3</v>
      </c>
      <c r="DP12" s="122">
        <f>ED12/ED$4</f>
        <v>0.10620590834975031</v>
      </c>
      <c r="DQ12" s="113">
        <f>EE12/EE$4</f>
        <v>6.1342224714707972E-3</v>
      </c>
      <c r="DR12" s="113">
        <f>EF12/EF$4</f>
        <v>1.1607641985687275E-2</v>
      </c>
      <c r="DS12" s="116">
        <f>EG12/EG$4</f>
        <v>0.1242084821925432</v>
      </c>
      <c r="DT12" s="113">
        <f>EH12/EH$4</f>
        <v>9.160872079395023E-2</v>
      </c>
      <c r="DV12" s="62">
        <f>Obsv_GC!B15</f>
        <v>8</v>
      </c>
      <c r="DW12" s="57">
        <f t="shared" si="10"/>
        <v>9</v>
      </c>
      <c r="DX12" s="128">
        <f>SUMIFS(EP:EP,$EO:$EO,"&gt;="&amp;$DV12,$EO:$EO,"&lt;"&amp;$DV13)</f>
        <v>73841.73000000001</v>
      </c>
      <c r="DY12" s="128">
        <f>SUMIFS(EQ:EQ,$EO:$EO,"&gt;="&amp;$DV12,$EO:$EO,"&lt;"&amp;$DV13)</f>
        <v>136334.97999999998</v>
      </c>
      <c r="DZ12" s="128">
        <f>SUMIFS(ER:ER,$EO:$EO,"&gt;="&amp;$DV12,$EO:$EO,"&lt;"&amp;$DV13)</f>
        <v>395823.23</v>
      </c>
      <c r="EA12" s="128">
        <f>SUMIFS(ES:ES,$EO:$EO,"&gt;="&amp;$DV12,$EO:$EO,"&lt;"&amp;$DV13)</f>
        <v>37549.49</v>
      </c>
      <c r="EB12" s="128">
        <f>SUMIFS(ET:ET,$EO:$EO,"&gt;="&amp;$DV12,$EO:$EO,"&lt;"&amp;$DV13)</f>
        <v>29749.18</v>
      </c>
      <c r="EC12" s="128">
        <f>SUMIFS(EU:EU,$EO:$EO,"&gt;="&amp;$DV12,$EO:$EO,"&lt;"&amp;$DV13)</f>
        <v>644.71</v>
      </c>
      <c r="ED12" s="128">
        <f>SUMIFS(EV:EV,$EO:$EO,"&gt;="&amp;$DV12,$EO:$EO,"&lt;"&amp;$DV13)</f>
        <v>80292.63</v>
      </c>
      <c r="EE12" s="128">
        <f>SUMIFS(EW:EW,$EO:$EO,"&gt;="&amp;$DV12,$EO:$EO,"&lt;"&amp;$DV13)</f>
        <v>599.63</v>
      </c>
      <c r="EF12" s="128">
        <f>SUMIFS(EX:EX,$EO:$EO,"&gt;="&amp;$DV12,$EO:$EO,"&lt;"&amp;$DV13)</f>
        <v>1088.04</v>
      </c>
      <c r="EG12" s="109">
        <f>DY12+DZ12</f>
        <v>532158.21</v>
      </c>
      <c r="EH12" s="2">
        <f>EC12+ED12</f>
        <v>80937.340000000011</v>
      </c>
      <c r="EJ12" s="64">
        <f t="shared" si="11"/>
        <v>4</v>
      </c>
      <c r="EK12" s="57">
        <f t="shared" si="12"/>
        <v>4.5</v>
      </c>
      <c r="EL12" s="2">
        <f t="shared" si="7"/>
        <v>179424.24</v>
      </c>
      <c r="EM12" s="2">
        <f t="shared" si="13"/>
        <v>16586.920000000002</v>
      </c>
      <c r="EO12" s="33">
        <v>4</v>
      </c>
      <c r="EP12" s="33">
        <v>17337.13</v>
      </c>
      <c r="EQ12" s="33">
        <v>12536.65</v>
      </c>
      <c r="ER12" s="33">
        <v>166887.59</v>
      </c>
      <c r="ES12" s="33">
        <v>25755.03</v>
      </c>
      <c r="ET12" s="33">
        <v>11139.58</v>
      </c>
      <c r="EU12" s="33">
        <v>18.899999999999999</v>
      </c>
      <c r="EV12" s="33">
        <v>16568.02</v>
      </c>
      <c r="EW12" s="33">
        <v>8.92</v>
      </c>
      <c r="EX12" s="33">
        <v>19.78</v>
      </c>
    </row>
    <row r="13" spans="1:154" x14ac:dyDescent="0.45">
      <c r="CC13" s="10"/>
      <c r="CD13" s="10"/>
      <c r="CH13" s="56">
        <v>7</v>
      </c>
      <c r="CI13" s="53" t="s">
        <v>4</v>
      </c>
      <c r="CJ13" s="66">
        <f>HLOOKUP($CH13, $DX$2:$EF$3, 2, FALSE)</f>
        <v>22.059047479417139</v>
      </c>
      <c r="CK13" s="52">
        <f>Obsv_GC!R16</f>
        <v>17.948873600000002</v>
      </c>
      <c r="CL13" s="3">
        <f t="shared" si="5"/>
        <v>4.1101738794171361</v>
      </c>
      <c r="CM13" s="1">
        <f t="shared" si="6"/>
        <v>0.22899341602233667</v>
      </c>
      <c r="CN13" s="10"/>
      <c r="CO13" s="65">
        <f t="shared" si="8"/>
        <v>10</v>
      </c>
      <c r="CP13" s="124">
        <f>VLOOKUP($CO13,  $DI$7:$DT$158, CP$5, FALSE)</f>
        <v>5.1797273176055265E-2</v>
      </c>
      <c r="CQ13" s="140">
        <f>VLOOKUP($CO13,  Obsv_GC!$B$10:$M$211, CQ$5, FALSE)</f>
        <v>4.85383E-2</v>
      </c>
      <c r="CR13" s="124">
        <f>VLOOKUP($CO13,  $DI$7:$DT$158, CR$5, FALSE)</f>
        <v>0.13968166277640956</v>
      </c>
      <c r="CS13" s="140">
        <f>VLOOKUP($CO13,  Obsv_GC!$B$10:$M$211, CS$5, FALSE)</f>
        <v>0.14701059999999999</v>
      </c>
      <c r="CT13" s="124">
        <f>VLOOKUP($CO13,  $DI$7:$DT$158, CT$5, FALSE)</f>
        <v>9.8633508596036604E-2</v>
      </c>
      <c r="CU13" s="140">
        <f>VLOOKUP($CO13,  Obsv_GC!$B$10:$M$211, CU$5, FALSE)</f>
        <v>9.4523800000000005E-2</v>
      </c>
      <c r="CV13" s="124">
        <f>VLOOKUP($CO13,  $DI$7:$DT$158, CV$5, FALSE)</f>
        <v>5.4701858819775781E-2</v>
      </c>
      <c r="CW13" s="140">
        <f>VLOOKUP($CO13,  Obsv_GC!$B$10:$M$211, CW$5, FALSE)</f>
        <v>4.1961600000000002E-2</v>
      </c>
      <c r="CX13" s="124">
        <f>VLOOKUP($CO13,  $DI$7:$DT$158, CX$5, FALSE)</f>
        <v>9.5124406869156936E-2</v>
      </c>
      <c r="CY13" s="140">
        <f>VLOOKUP($CO13,  Obsv_GC!$B$10:$M$211, CY$5, FALSE)</f>
        <v>0.1350488</v>
      </c>
      <c r="CZ13" s="124">
        <f>VLOOKUP($CO13,  $DI$7:$DT$158, CZ$5, FALSE)</f>
        <v>4.4874273963678907E-2</v>
      </c>
      <c r="DA13" s="140">
        <f>VLOOKUP($CO13,  Obsv_GC!$B$10:$M$211, DA$5, FALSE)</f>
        <v>9.6506099999999997E-2</v>
      </c>
      <c r="DB13" s="124">
        <f>VLOOKUP($CO13,  $DI$7:$DT$158, DB$5, FALSE)</f>
        <v>9.9192460746535704E-2</v>
      </c>
      <c r="DC13" s="140">
        <f>VLOOKUP($CO13,  Obsv_GC!$B$10:$M$211, DC$5, FALSE)</f>
        <v>0.10425959999999999</v>
      </c>
      <c r="DD13" s="124">
        <f>VLOOKUP($CO13,  $DI$7:$DT$158, DD$5, FALSE)</f>
        <v>1.6400347042948359E-2</v>
      </c>
      <c r="DE13" s="140">
        <f>VLOOKUP($CO13,  Obsv_GC!$B$10:$M$211, DE$5, FALSE)</f>
        <v>4.2285499999999997E-2</v>
      </c>
      <c r="DF13" s="124">
        <f>VLOOKUP($CO13,  $DI$7:$DT$158, DF$5, FALSE)</f>
        <v>1.9563278526225043E-2</v>
      </c>
      <c r="DG13" s="140">
        <f>VLOOKUP($CO13,  Obsv_GC!$B$10:$M$211, DG$5, FALSE)</f>
        <v>5.10894E-2</v>
      </c>
      <c r="DI13" s="64">
        <f t="shared" si="9"/>
        <v>10</v>
      </c>
      <c r="DJ13" s="122">
        <f>DX13/DX$4</f>
        <v>5.1797273176055265E-2</v>
      </c>
      <c r="DK13" s="122">
        <f>DY13/DY$4</f>
        <v>0.13968166277640956</v>
      </c>
      <c r="DL13" s="122">
        <f>DZ13/DZ$4</f>
        <v>9.8633508596036604E-2</v>
      </c>
      <c r="DM13" s="122">
        <f>EA13/EA$4</f>
        <v>5.4701858819775781E-2</v>
      </c>
      <c r="DN13" s="122">
        <f>EB13/EB$4</f>
        <v>9.5124406869156936E-2</v>
      </c>
      <c r="DO13" s="122">
        <f>EC13/EC$4</f>
        <v>4.4874273963678907E-2</v>
      </c>
      <c r="DP13" s="122">
        <f>ED13/ED$4</f>
        <v>9.9192460746535704E-2</v>
      </c>
      <c r="DQ13" s="113">
        <f>EE13/EE$4</f>
        <v>1.6400347042948359E-2</v>
      </c>
      <c r="DR13" s="113">
        <f>EF13/EF$4</f>
        <v>1.9563278526225043E-2</v>
      </c>
      <c r="DS13" s="116">
        <f>EG13/EG$4</f>
        <v>0.10677891078149586</v>
      </c>
      <c r="DT13" s="113">
        <f>EH13/EH$4</f>
        <v>9.1353636337192276E-2</v>
      </c>
      <c r="DV13" s="62">
        <f>Obsv_GC!B16</f>
        <v>10</v>
      </c>
      <c r="DW13" s="57">
        <f t="shared" si="10"/>
        <v>11</v>
      </c>
      <c r="DX13" s="128">
        <f>SUMIFS(EP:EP,$EO:$EO,"&gt;="&amp;$DV13,$EO:$EO,"&lt;"&amp;$DV14)</f>
        <v>83641.87</v>
      </c>
      <c r="DY13" s="128">
        <f>SUMIFS(EQ:EQ,$EO:$EO,"&gt;="&amp;$DV13,$EO:$EO,"&lt;"&amp;$DV14)</f>
        <v>118753.88</v>
      </c>
      <c r="DZ13" s="128">
        <f>SUMIFS(ER:ER,$EO:$EO,"&gt;="&amp;$DV13,$EO:$EO,"&lt;"&amp;$DV14)</f>
        <v>338729.16000000003</v>
      </c>
      <c r="EA13" s="128">
        <f>SUMIFS(ES:ES,$EO:$EO,"&gt;="&amp;$DV13,$EO:$EO,"&lt;"&amp;$DV14)</f>
        <v>18101.419999999998</v>
      </c>
      <c r="EB13" s="128">
        <f>SUMIFS(ET:ET,$EO:$EO,"&gt;="&amp;$DV13,$EO:$EO,"&lt;"&amp;$DV14)</f>
        <v>25927.309999999998</v>
      </c>
      <c r="EC13" s="128">
        <f>SUMIFS(EU:EU,$EO:$EO,"&gt;="&amp;$DV13,$EO:$EO,"&lt;"&amp;$DV14)</f>
        <v>5721.57</v>
      </c>
      <c r="ED13" s="128">
        <f>SUMIFS(EV:EV,$EO:$EO,"&gt;="&amp;$DV13,$EO:$EO,"&lt;"&amp;$DV14)</f>
        <v>74990.399999999994</v>
      </c>
      <c r="EE13" s="128">
        <f>SUMIFS(EW:EW,$EO:$EO,"&gt;="&amp;$DV13,$EO:$EO,"&lt;"&amp;$DV14)</f>
        <v>1603.16</v>
      </c>
      <c r="EF13" s="128">
        <f>SUMIFS(EX:EX,$EO:$EO,"&gt;="&amp;$DV13,$EO:$EO,"&lt;"&amp;$DV14)</f>
        <v>1833.7599999999998</v>
      </c>
      <c r="EG13" s="109">
        <f>DY13+DZ13</f>
        <v>457483.04000000004</v>
      </c>
      <c r="EH13" s="2">
        <f>EC13+ED13</f>
        <v>80711.97</v>
      </c>
      <c r="EJ13" s="64">
        <f t="shared" si="11"/>
        <v>5</v>
      </c>
      <c r="EK13" s="57">
        <f t="shared" si="12"/>
        <v>5.5</v>
      </c>
      <c r="EL13" s="2">
        <f t="shared" si="7"/>
        <v>264887.07</v>
      </c>
      <c r="EM13" s="2">
        <f t="shared" si="13"/>
        <v>27298.12</v>
      </c>
      <c r="EO13" s="33">
        <v>5</v>
      </c>
      <c r="EP13" s="33">
        <v>25314.22</v>
      </c>
      <c r="EQ13" s="33">
        <v>31486.48</v>
      </c>
      <c r="ER13" s="33">
        <v>233400.59</v>
      </c>
      <c r="ES13" s="33">
        <v>53391.45</v>
      </c>
      <c r="ET13" s="33">
        <v>24825.05</v>
      </c>
      <c r="EU13" s="33">
        <v>83.32</v>
      </c>
      <c r="EV13" s="33">
        <v>27214.799999999999</v>
      </c>
      <c r="EW13" s="33">
        <v>9.8699999999999992</v>
      </c>
      <c r="EX13" s="33">
        <v>119.79</v>
      </c>
    </row>
    <row r="14" spans="1:154" x14ac:dyDescent="0.45">
      <c r="CC14" s="10"/>
      <c r="CD14" s="10"/>
      <c r="CH14" s="56">
        <v>8</v>
      </c>
      <c r="CI14" s="53" t="s">
        <v>10</v>
      </c>
      <c r="CJ14" s="66">
        <f>HLOOKUP($CH14, $DX$2:$EF$3, 2, FALSE)</f>
        <v>70.700368454364806</v>
      </c>
      <c r="CK14" s="52">
        <f>Obsv_GC!R17</f>
        <v>36.433482400000031</v>
      </c>
      <c r="CL14" s="3">
        <f t="shared" si="5"/>
        <v>34.266886054364775</v>
      </c>
      <c r="CM14" s="1">
        <f t="shared" si="6"/>
        <v>0.94053282302667685</v>
      </c>
      <c r="CN14" s="10"/>
      <c r="CO14" s="65">
        <f t="shared" si="8"/>
        <v>12</v>
      </c>
      <c r="CP14" s="124">
        <f>VLOOKUP($CO14,  $DI$7:$DT$158, CP$5, FALSE)</f>
        <v>5.6654985829390409E-2</v>
      </c>
      <c r="CQ14" s="140">
        <f>VLOOKUP($CO14,  Obsv_GC!$B$10:$M$211, CQ$5, FALSE)</f>
        <v>5.3591399999999997E-2</v>
      </c>
      <c r="CR14" s="124">
        <f>VLOOKUP($CO14,  $DI$7:$DT$158, CR$5, FALSE)</f>
        <v>0.10768410359107648</v>
      </c>
      <c r="CS14" s="140">
        <f>VLOOKUP($CO14,  Obsv_GC!$B$10:$M$211, CS$5, FALSE)</f>
        <v>9.6930000000000002E-2</v>
      </c>
      <c r="CT14" s="124">
        <f>VLOOKUP($CO14,  $DI$7:$DT$158, CT$5, FALSE)</f>
        <v>7.7564036725988134E-2</v>
      </c>
      <c r="CU14" s="140">
        <f>VLOOKUP($CO14,  Obsv_GC!$B$10:$M$211, CU$5, FALSE)</f>
        <v>7.5282799999999997E-2</v>
      </c>
      <c r="CV14" s="124">
        <f>VLOOKUP($CO14,  $DI$7:$DT$158, CV$5, FALSE)</f>
        <v>2.9948157282765064E-2</v>
      </c>
      <c r="CW14" s="140">
        <f>VLOOKUP($CO14,  Obsv_GC!$B$10:$M$211, CW$5, FALSE)</f>
        <v>2.6910900000000001E-2</v>
      </c>
      <c r="CX14" s="124">
        <f>VLOOKUP($CO14,  $DI$7:$DT$158, CX$5, FALSE)</f>
        <v>7.6101147143997794E-2</v>
      </c>
      <c r="CY14" s="140">
        <f>VLOOKUP($CO14,  Obsv_GC!$B$10:$M$211, CY$5, FALSE)</f>
        <v>9.78995E-2</v>
      </c>
      <c r="CZ14" s="124">
        <f>VLOOKUP($CO14,  $DI$7:$DT$158, CZ$5, FALSE)</f>
        <v>0.13844534326968241</v>
      </c>
      <c r="DA14" s="140">
        <f>VLOOKUP($CO14,  Obsv_GC!$B$10:$M$211, DA$5, FALSE)</f>
        <v>8.2656599999999997E-2</v>
      </c>
      <c r="DB14" s="124">
        <f>VLOOKUP($CO14,  $DI$7:$DT$158, DB$5, FALSE)</f>
        <v>8.2877563889544315E-2</v>
      </c>
      <c r="DC14" s="140">
        <f>VLOOKUP($CO14,  Obsv_GC!$B$10:$M$211, DC$5, FALSE)</f>
        <v>8.5849900000000007E-2</v>
      </c>
      <c r="DD14" s="124">
        <f>VLOOKUP($CO14,  $DI$7:$DT$158, DD$5, FALSE)</f>
        <v>1.4751371307617608E-2</v>
      </c>
      <c r="DE14" s="140">
        <f>VLOOKUP($CO14,  Obsv_GC!$B$10:$M$211, DE$5, FALSE)</f>
        <v>4.0074899999999997E-2</v>
      </c>
      <c r="DF14" s="124">
        <f>VLOOKUP($CO14,  $DI$7:$DT$158, DF$5, FALSE)</f>
        <v>1.5881401571241412E-2</v>
      </c>
      <c r="DG14" s="140">
        <f>VLOOKUP($CO14,  Obsv_GC!$B$10:$M$211, DG$5, FALSE)</f>
        <v>4.8959299999999997E-2</v>
      </c>
      <c r="DI14" s="64">
        <f t="shared" si="9"/>
        <v>12</v>
      </c>
      <c r="DJ14" s="122">
        <f>DX14/DX$4</f>
        <v>5.6654985829390409E-2</v>
      </c>
      <c r="DK14" s="122">
        <f>DY14/DY$4</f>
        <v>0.10768410359107648</v>
      </c>
      <c r="DL14" s="122">
        <f>DZ14/DZ$4</f>
        <v>7.7564036725988134E-2</v>
      </c>
      <c r="DM14" s="122">
        <f>EA14/EA$4</f>
        <v>2.9948157282765064E-2</v>
      </c>
      <c r="DN14" s="122">
        <f>EB14/EB$4</f>
        <v>7.6101147143997794E-2</v>
      </c>
      <c r="DO14" s="122">
        <f>EC14/EC$4</f>
        <v>0.13844534326968241</v>
      </c>
      <c r="DP14" s="122">
        <f>ED14/ED$4</f>
        <v>8.2877563889544315E-2</v>
      </c>
      <c r="DQ14" s="113">
        <f>EE14/EE$4</f>
        <v>1.4751371307617608E-2</v>
      </c>
      <c r="DR14" s="113">
        <f>EF14/EF$4</f>
        <v>1.5881401571241412E-2</v>
      </c>
      <c r="DS14" s="116">
        <f>EG14/EG$4</f>
        <v>8.3540920787351799E-2</v>
      </c>
      <c r="DT14" s="113">
        <f>EH14/EH$4</f>
        <v>9.0896720845562454E-2</v>
      </c>
      <c r="DV14" s="62">
        <f>Obsv_GC!B17</f>
        <v>12</v>
      </c>
      <c r="DW14" s="57">
        <f t="shared" si="10"/>
        <v>13</v>
      </c>
      <c r="DX14" s="128">
        <f>SUMIFS(EP:EP,$EO:$EO,"&gt;="&amp;$DV14,$EO:$EO,"&lt;"&amp;$DV15)</f>
        <v>91486.07</v>
      </c>
      <c r="DY14" s="128">
        <f>SUMIFS(EQ:EQ,$EO:$EO,"&gt;="&amp;$DV14,$EO:$EO,"&lt;"&amp;$DV15)</f>
        <v>91550.35</v>
      </c>
      <c r="DZ14" s="128">
        <f>SUMIFS(ER:ER,$EO:$EO,"&gt;="&amp;$DV14,$EO:$EO,"&lt;"&amp;$DV15)</f>
        <v>266371.95999999996</v>
      </c>
      <c r="EA14" s="128">
        <f>SUMIFS(ES:ES,$EO:$EO,"&gt;="&amp;$DV14,$EO:$EO,"&lt;"&amp;$DV15)</f>
        <v>9910.16</v>
      </c>
      <c r="EB14" s="128">
        <f>SUMIFS(ET:ET,$EO:$EO,"&gt;="&amp;$DV14,$EO:$EO,"&lt;"&amp;$DV15)</f>
        <v>20742.29</v>
      </c>
      <c r="EC14" s="128">
        <f>SUMIFS(EU:EU,$EO:$EO,"&gt;="&amp;$DV14,$EO:$EO,"&lt;"&amp;$DV15)</f>
        <v>17652.09</v>
      </c>
      <c r="ED14" s="128">
        <f>SUMIFS(EV:EV,$EO:$EO,"&gt;="&amp;$DV14,$EO:$EO,"&lt;"&amp;$DV15)</f>
        <v>62656.19</v>
      </c>
      <c r="EE14" s="128">
        <f>SUMIFS(EW:EW,$EO:$EO,"&gt;="&amp;$DV14,$EO:$EO,"&lt;"&amp;$DV15)</f>
        <v>1441.97</v>
      </c>
      <c r="EF14" s="128">
        <f>SUMIFS(EX:EX,$EO:$EO,"&gt;="&amp;$DV14,$EO:$EO,"&lt;"&amp;$DV15)</f>
        <v>1488.6399999999999</v>
      </c>
      <c r="EG14" s="109">
        <f>DY14+DZ14</f>
        <v>357922.30999999994</v>
      </c>
      <c r="EH14" s="2">
        <f>EC14+ED14</f>
        <v>80308.28</v>
      </c>
      <c r="EJ14" s="64">
        <f t="shared" si="11"/>
        <v>6</v>
      </c>
      <c r="EK14" s="57">
        <f t="shared" si="12"/>
        <v>6.5</v>
      </c>
      <c r="EL14" s="2">
        <f t="shared" si="7"/>
        <v>242376.08000000002</v>
      </c>
      <c r="EM14" s="2">
        <f t="shared" si="13"/>
        <v>25145.599999999999</v>
      </c>
      <c r="EO14" s="33">
        <v>6</v>
      </c>
      <c r="EP14" s="33">
        <v>27020.61</v>
      </c>
      <c r="EQ14" s="33">
        <v>40343.730000000003</v>
      </c>
      <c r="ER14" s="33">
        <v>202032.35</v>
      </c>
      <c r="ES14" s="33">
        <v>50199.42</v>
      </c>
      <c r="ET14" s="33">
        <v>24672.400000000001</v>
      </c>
      <c r="EU14" s="33">
        <v>34.93</v>
      </c>
      <c r="EV14" s="33">
        <v>25110.67</v>
      </c>
      <c r="EW14" s="33">
        <v>120.79</v>
      </c>
      <c r="EX14" s="33">
        <v>260.95999999999998</v>
      </c>
    </row>
    <row r="15" spans="1:154" x14ac:dyDescent="0.45">
      <c r="CC15" s="10"/>
      <c r="CD15" s="10"/>
      <c r="CH15" s="56">
        <v>9</v>
      </c>
      <c r="CI15" s="53" t="s">
        <v>11</v>
      </c>
      <c r="CJ15" s="66">
        <f>HLOOKUP($CH15, $DX$2:$EF$3, 2, FALSE)</f>
        <v>65.339950583988013</v>
      </c>
      <c r="CK15" s="52">
        <f>Obsv_GC!R18</f>
        <v>47.447703199999943</v>
      </c>
      <c r="CL15" s="3">
        <f t="shared" si="5"/>
        <v>17.892247383988071</v>
      </c>
      <c r="CM15" s="1">
        <f t="shared" si="6"/>
        <v>0.37709406730541367</v>
      </c>
      <c r="CN15" s="10"/>
      <c r="CO15" s="65">
        <f t="shared" si="8"/>
        <v>14</v>
      </c>
      <c r="CP15" s="124">
        <f>VLOOKUP($CO15,  $DI$7:$DT$158, CP$5, FALSE)</f>
        <v>5.4971927917543725E-2</v>
      </c>
      <c r="CQ15" s="140">
        <f>VLOOKUP($CO15,  Obsv_GC!$B$10:$M$211, CQ$5, FALSE)</f>
        <v>5.5371999999999998E-2</v>
      </c>
      <c r="CR15" s="124">
        <f>VLOOKUP($CO15,  $DI$7:$DT$158, CR$5, FALSE)</f>
        <v>8.3680991103056948E-2</v>
      </c>
      <c r="CS15" s="140">
        <f>VLOOKUP($CO15,  Obsv_GC!$B$10:$M$211, CS$5, FALSE)</f>
        <v>7.3126700000000003E-2</v>
      </c>
      <c r="CT15" s="124">
        <f>VLOOKUP($CO15,  $DI$7:$DT$158, CT$5, FALSE)</f>
        <v>5.7240253850720207E-2</v>
      </c>
      <c r="CU15" s="140">
        <f>VLOOKUP($CO15,  Obsv_GC!$B$10:$M$211, CU$5, FALSE)</f>
        <v>5.5309799999999999E-2</v>
      </c>
      <c r="CV15" s="124">
        <f>VLOOKUP($CO15,  $DI$7:$DT$158, CV$5, FALSE)</f>
        <v>2.2276929191520696E-2</v>
      </c>
      <c r="CW15" s="140">
        <f>VLOOKUP($CO15,  Obsv_GC!$B$10:$M$211, CW$5, FALSE)</f>
        <v>2.0177899999999999E-2</v>
      </c>
      <c r="CX15" s="124">
        <f>VLOOKUP($CO15,  $DI$7:$DT$158, CX$5, FALSE)</f>
        <v>6.309266305970905E-2</v>
      </c>
      <c r="CY15" s="140">
        <f>VLOOKUP($CO15,  Obsv_GC!$B$10:$M$211, CY$5, FALSE)</f>
        <v>6.5795400000000004E-2</v>
      </c>
      <c r="CZ15" s="124">
        <f>VLOOKUP($CO15,  $DI$7:$DT$158, CZ$5, FALSE)</f>
        <v>0.13542806270917768</v>
      </c>
      <c r="DA15" s="140">
        <f>VLOOKUP($CO15,  Obsv_GC!$B$10:$M$211, DA$5, FALSE)</f>
        <v>6.7875199999999997E-2</v>
      </c>
      <c r="DB15" s="124">
        <f>VLOOKUP($CO15,  $DI$7:$DT$158, DB$5, FALSE)</f>
        <v>7.017479300876639E-2</v>
      </c>
      <c r="DC15" s="140">
        <f>VLOOKUP($CO15,  Obsv_GC!$B$10:$M$211, DC$5, FALSE)</f>
        <v>6.8440699999999993E-2</v>
      </c>
      <c r="DD15" s="124">
        <f>VLOOKUP($CO15,  $DI$7:$DT$158, DD$5, FALSE)</f>
        <v>9.0155055278384744E-3</v>
      </c>
      <c r="DE15" s="140">
        <f>VLOOKUP($CO15,  Obsv_GC!$B$10:$M$211, DE$5, FALSE)</f>
        <v>3.7864399999999999E-2</v>
      </c>
      <c r="DF15" s="124">
        <f>VLOOKUP($CO15,  $DI$7:$DT$158, DF$5, FALSE)</f>
        <v>6.7855268267495075E-3</v>
      </c>
      <c r="DG15" s="140">
        <f>VLOOKUP($CO15,  Obsv_GC!$B$10:$M$211, DG$5, FALSE)</f>
        <v>4.6415999999999999E-2</v>
      </c>
      <c r="DI15" s="64">
        <f t="shared" si="9"/>
        <v>14</v>
      </c>
      <c r="DJ15" s="122">
        <f>DX15/DX$4</f>
        <v>5.4971927917543725E-2</v>
      </c>
      <c r="DK15" s="122">
        <f>DY15/DY$4</f>
        <v>8.3680991103056948E-2</v>
      </c>
      <c r="DL15" s="122">
        <f>DZ15/DZ$4</f>
        <v>5.7240253850720207E-2</v>
      </c>
      <c r="DM15" s="122">
        <f>EA15/EA$4</f>
        <v>2.2276929191520696E-2</v>
      </c>
      <c r="DN15" s="122">
        <f>EB15/EB$4</f>
        <v>6.309266305970905E-2</v>
      </c>
      <c r="DO15" s="122">
        <f>EC15/EC$4</f>
        <v>0.13542806270917768</v>
      </c>
      <c r="DP15" s="122">
        <f>ED15/ED$4</f>
        <v>7.017479300876639E-2</v>
      </c>
      <c r="DQ15" s="113">
        <f>EE15/EE$4</f>
        <v>9.0155055278384744E-3</v>
      </c>
      <c r="DR15" s="113">
        <f>EF15/EF$4</f>
        <v>6.7855268267495075E-3</v>
      </c>
      <c r="DS15" s="116">
        <f>EG15/EG$4</f>
        <v>6.2487029090697178E-2</v>
      </c>
      <c r="DT15" s="113">
        <f>EH15/EH$4</f>
        <v>7.9591692828376942E-2</v>
      </c>
      <c r="DV15" s="62">
        <f>Obsv_GC!B18</f>
        <v>14</v>
      </c>
      <c r="DW15" s="57">
        <f t="shared" si="10"/>
        <v>15</v>
      </c>
      <c r="DX15" s="128">
        <f>SUMIFS(EP:EP,$EO:$EO,"&gt;="&amp;$DV15,$EO:$EO,"&lt;"&amp;$DV16)</f>
        <v>88768.28</v>
      </c>
      <c r="DY15" s="128">
        <f>SUMIFS(EQ:EQ,$EO:$EO,"&gt;="&amp;$DV15,$EO:$EO,"&lt;"&amp;$DV16)</f>
        <v>71143.5</v>
      </c>
      <c r="DZ15" s="128">
        <f>SUMIFS(ER:ER,$EO:$EO,"&gt;="&amp;$DV15,$EO:$EO,"&lt;"&amp;$DV16)</f>
        <v>196575.62</v>
      </c>
      <c r="EA15" s="128">
        <f>SUMIFS(ES:ES,$EO:$EO,"&gt;="&amp;$DV15,$EO:$EO,"&lt;"&amp;$DV16)</f>
        <v>7371.67</v>
      </c>
      <c r="EB15" s="128">
        <f>SUMIFS(ET:ET,$EO:$EO,"&gt;="&amp;$DV15,$EO:$EO,"&lt;"&amp;$DV16)</f>
        <v>17196.669999999998</v>
      </c>
      <c r="EC15" s="128">
        <f>SUMIFS(EU:EU,$EO:$EO,"&gt;="&amp;$DV15,$EO:$EO,"&lt;"&amp;$DV16)</f>
        <v>17267.379999999997</v>
      </c>
      <c r="ED15" s="128">
        <f>SUMIFS(EV:EV,$EO:$EO,"&gt;="&amp;$DV15,$EO:$EO,"&lt;"&amp;$DV16)</f>
        <v>53052.78</v>
      </c>
      <c r="EE15" s="128">
        <f>SUMIFS(EW:EW,$EO:$EO,"&gt;="&amp;$DV15,$EO:$EO,"&lt;"&amp;$DV16)</f>
        <v>881.28</v>
      </c>
      <c r="EF15" s="128">
        <f>SUMIFS(EX:EX,$EO:$EO,"&gt;="&amp;$DV15,$EO:$EO,"&lt;"&amp;$DV16)</f>
        <v>636.04</v>
      </c>
      <c r="EG15" s="109">
        <f>DY15+DZ15</f>
        <v>267719.12</v>
      </c>
      <c r="EH15" s="2">
        <f>EC15+ED15</f>
        <v>70320.160000000003</v>
      </c>
      <c r="EJ15" s="64">
        <f t="shared" si="11"/>
        <v>7</v>
      </c>
      <c r="EK15" s="57">
        <f t="shared" si="12"/>
        <v>7.5</v>
      </c>
      <c r="EL15" s="2">
        <f t="shared" si="7"/>
        <v>284510.5</v>
      </c>
      <c r="EM15" s="2">
        <f t="shared" si="13"/>
        <v>40964.939999999995</v>
      </c>
      <c r="EO15" s="33">
        <v>7</v>
      </c>
      <c r="EP15" s="33">
        <v>33515.11</v>
      </c>
      <c r="EQ15" s="33">
        <v>62994.41</v>
      </c>
      <c r="ER15" s="33">
        <v>221516.09</v>
      </c>
      <c r="ES15" s="33">
        <v>50113.760000000002</v>
      </c>
      <c r="ET15" s="33">
        <v>26689.62</v>
      </c>
      <c r="EU15" s="33">
        <v>262.02</v>
      </c>
      <c r="EV15" s="33">
        <v>40702.92</v>
      </c>
      <c r="EW15" s="33">
        <v>120.12</v>
      </c>
      <c r="EX15" s="33">
        <v>174.36</v>
      </c>
    </row>
    <row r="16" spans="1:154" x14ac:dyDescent="0.45">
      <c r="CC16" s="10"/>
      <c r="CD16" s="10"/>
      <c r="CN16" s="10"/>
      <c r="CO16" s="65">
        <f t="shared" si="8"/>
        <v>16</v>
      </c>
      <c r="CP16" s="124">
        <f>VLOOKUP($CO16,  $DI$7:$DT$158, CP$5, FALSE)</f>
        <v>5.3660632844488784E-2</v>
      </c>
      <c r="CQ16" s="140">
        <f>VLOOKUP($CO16,  Obsv_GC!$B$10:$M$211, CQ$5, FALSE)</f>
        <v>5.4256199999999997E-2</v>
      </c>
      <c r="CR16" s="124">
        <f>VLOOKUP($CO16,  $DI$7:$DT$158, CR$5, FALSE)</f>
        <v>6.2190701972520593E-2</v>
      </c>
      <c r="CS16" s="140">
        <f>VLOOKUP($CO16,  Obsv_GC!$B$10:$M$211, CS$5, FALSE)</f>
        <v>5.5488700000000002E-2</v>
      </c>
      <c r="CT16" s="124">
        <f>VLOOKUP($CO16,  $DI$7:$DT$158, CT$5, FALSE)</f>
        <v>4.5540554665468261E-2</v>
      </c>
      <c r="CU16" s="140">
        <f>VLOOKUP($CO16,  Obsv_GC!$B$10:$M$211, CU$5, FALSE)</f>
        <v>4.0241199999999998E-2</v>
      </c>
      <c r="CV16" s="124">
        <f>VLOOKUP($CO16,  $DI$7:$DT$158, CV$5, FALSE)</f>
        <v>2.0252242819365277E-2</v>
      </c>
      <c r="CW16" s="140">
        <f>VLOOKUP($CO16,  Obsv_GC!$B$10:$M$211, CW$5, FALSE)</f>
        <v>1.83334E-2</v>
      </c>
      <c r="CX16" s="124">
        <f>VLOOKUP($CO16,  $DI$7:$DT$158, CX$5, FALSE)</f>
        <v>5.1854380938921335E-2</v>
      </c>
      <c r="CY16" s="140">
        <f>VLOOKUP($CO16,  Obsv_GC!$B$10:$M$211, CY$5, FALSE)</f>
        <v>4.9325099999999997E-2</v>
      </c>
      <c r="CZ16" s="124">
        <f>VLOOKUP($CO16,  $DI$7:$DT$158, CZ$5, FALSE)</f>
        <v>5.6500345131218488E-2</v>
      </c>
      <c r="DA16" s="140">
        <f>VLOOKUP($CO16,  Obsv_GC!$B$10:$M$211, DA$5, FALSE)</f>
        <v>5.6800099999999999E-2</v>
      </c>
      <c r="DB16" s="124">
        <f>VLOOKUP($CO16,  $DI$7:$DT$158, DB$5, FALSE)</f>
        <v>5.7682826477200848E-2</v>
      </c>
      <c r="DC16" s="140">
        <f>VLOOKUP($CO16,  Obsv_GC!$B$10:$M$211, DC$5, FALSE)</f>
        <v>5.40215E-2</v>
      </c>
      <c r="DD16" s="124">
        <f>VLOOKUP($CO16,  $DI$7:$DT$158, DD$5, FALSE)</f>
        <v>1.3969389142417021E-2</v>
      </c>
      <c r="DE16" s="140">
        <f>VLOOKUP($CO16,  Obsv_GC!$B$10:$M$211, DE$5, FALSE)</f>
        <v>3.5654199999999997E-2</v>
      </c>
      <c r="DF16" s="124">
        <f>VLOOKUP($CO16,  $DI$7:$DT$158, DF$5, FALSE)</f>
        <v>1.184320017752211E-2</v>
      </c>
      <c r="DG16" s="140">
        <f>VLOOKUP($CO16,  Obsv_GC!$B$10:$M$211, DG$5, FALSE)</f>
        <v>4.3219399999999998E-2</v>
      </c>
      <c r="DI16" s="64">
        <f t="shared" si="9"/>
        <v>16</v>
      </c>
      <c r="DJ16" s="122">
        <f>DX16/DX$4</f>
        <v>5.3660632844488784E-2</v>
      </c>
      <c r="DK16" s="122">
        <f>DY16/DY$4</f>
        <v>6.2190701972520593E-2</v>
      </c>
      <c r="DL16" s="122">
        <f>DZ16/DZ$4</f>
        <v>4.5540554665468261E-2</v>
      </c>
      <c r="DM16" s="122">
        <f>EA16/EA$4</f>
        <v>2.0252242819365277E-2</v>
      </c>
      <c r="DN16" s="122">
        <f>EB16/EB$4</f>
        <v>5.1854380938921335E-2</v>
      </c>
      <c r="DO16" s="122">
        <f>EC16/EC$4</f>
        <v>5.6500345131218488E-2</v>
      </c>
      <c r="DP16" s="122">
        <f>ED16/ED$4</f>
        <v>5.7682826477200848E-2</v>
      </c>
      <c r="DQ16" s="113">
        <f>EE16/EE$4</f>
        <v>1.3969389142417021E-2</v>
      </c>
      <c r="DR16" s="113">
        <f>EF16/EF$4</f>
        <v>1.184320017752211E-2</v>
      </c>
      <c r="DS16" s="116">
        <f>EG16/EG$4</f>
        <v>4.8844531396483606E-2</v>
      </c>
      <c r="DT16" s="113">
        <f>EH16/EH$4</f>
        <v>5.75121789613783E-2</v>
      </c>
      <c r="DV16" s="62">
        <f>Obsv_GC!B19</f>
        <v>16</v>
      </c>
      <c r="DW16" s="57">
        <f t="shared" si="10"/>
        <v>17</v>
      </c>
      <c r="DX16" s="128">
        <f>SUMIFS(EP:EP,$EO:$EO,"&gt;="&amp;$DV16,$EO:$EO,"&lt;"&amp;$DV17)</f>
        <v>86650.81</v>
      </c>
      <c r="DY16" s="128">
        <f>SUMIFS(EQ:EQ,$EO:$EO,"&gt;="&amp;$DV16,$EO:$EO,"&lt;"&amp;$DV17)</f>
        <v>52872.99</v>
      </c>
      <c r="DZ16" s="128">
        <f>SUMIFS(ER:ER,$EO:$EO,"&gt;="&amp;$DV16,$EO:$EO,"&lt;"&amp;$DV17)</f>
        <v>156396.28</v>
      </c>
      <c r="EA16" s="128">
        <f>SUMIFS(ES:ES,$EO:$EO,"&gt;="&amp;$DV16,$EO:$EO,"&lt;"&amp;$DV17)</f>
        <v>6701.68</v>
      </c>
      <c r="EB16" s="128">
        <f>SUMIFS(ET:ET,$EO:$EO,"&gt;="&amp;$DV16,$EO:$EO,"&lt;"&amp;$DV17)</f>
        <v>14133.54</v>
      </c>
      <c r="EC16" s="128">
        <f>SUMIFS(EU:EU,$EO:$EO,"&gt;="&amp;$DV16,$EO:$EO,"&lt;"&amp;$DV17)</f>
        <v>7203.92</v>
      </c>
      <c r="ED16" s="128">
        <f>SUMIFS(EV:EV,$EO:$EO,"&gt;="&amp;$DV16,$EO:$EO,"&lt;"&amp;$DV17)</f>
        <v>43608.740000000005</v>
      </c>
      <c r="EE16" s="128">
        <f>SUMIFS(EW:EW,$EO:$EO,"&gt;="&amp;$DV16,$EO:$EO,"&lt;"&amp;$DV17)</f>
        <v>1365.53</v>
      </c>
      <c r="EF16" s="128">
        <f>SUMIFS(EX:EX,$EO:$EO,"&gt;="&amp;$DV16,$EO:$EO,"&lt;"&amp;$DV17)</f>
        <v>1110.1199999999999</v>
      </c>
      <c r="EG16" s="109">
        <f>DY16+DZ16</f>
        <v>209269.27</v>
      </c>
      <c r="EH16" s="2">
        <f>EC16+ED16</f>
        <v>50812.66</v>
      </c>
      <c r="EJ16" s="64">
        <f t="shared" si="11"/>
        <v>8</v>
      </c>
      <c r="EK16" s="57">
        <f t="shared" si="12"/>
        <v>8.5</v>
      </c>
      <c r="EL16" s="2">
        <f t="shared" si="7"/>
        <v>264395.44</v>
      </c>
      <c r="EM16" s="2">
        <f t="shared" si="13"/>
        <v>39814.959999999999</v>
      </c>
      <c r="EO16" s="33">
        <v>8</v>
      </c>
      <c r="EP16" s="33">
        <v>35002.33</v>
      </c>
      <c r="EQ16" s="33">
        <v>65635.73</v>
      </c>
      <c r="ER16" s="33">
        <v>198759.71</v>
      </c>
      <c r="ES16" s="33">
        <v>20801.169999999998</v>
      </c>
      <c r="ET16" s="33">
        <v>14881.9</v>
      </c>
      <c r="EU16" s="33">
        <v>313.99</v>
      </c>
      <c r="EV16" s="33">
        <v>39500.97</v>
      </c>
      <c r="EW16" s="33">
        <v>295.02</v>
      </c>
      <c r="EX16" s="33">
        <v>604.29</v>
      </c>
    </row>
    <row r="17" spans="78:154" x14ac:dyDescent="0.45">
      <c r="CC17" s="10"/>
      <c r="CD17" s="10"/>
      <c r="CK17" s="38"/>
      <c r="CL17" s="38"/>
      <c r="CN17" s="10"/>
      <c r="CO17" s="65">
        <f t="shared" si="8"/>
        <v>18</v>
      </c>
      <c r="CP17" s="124">
        <f>VLOOKUP($CO17,  $DI$7:$DT$158, CP$5, FALSE)</f>
        <v>5.0328614272101189E-2</v>
      </c>
      <c r="CQ17" s="140">
        <f>VLOOKUP($CO17,  Obsv_GC!$B$10:$M$211, CQ$5, FALSE)</f>
        <v>5.1484500000000002E-2</v>
      </c>
      <c r="CR17" s="124">
        <f>VLOOKUP($CO17,  $DI$7:$DT$158, CR$5, FALSE)</f>
        <v>5.0607006678482599E-2</v>
      </c>
      <c r="CS17" s="140">
        <f>VLOOKUP($CO17,  Obsv_GC!$B$10:$M$211, CS$5, FALSE)</f>
        <v>4.4448000000000001E-2</v>
      </c>
      <c r="CT17" s="124">
        <f>VLOOKUP($CO17,  $DI$7:$DT$158, CT$5, FALSE)</f>
        <v>3.5785026254230114E-2</v>
      </c>
      <c r="CU17" s="140">
        <f>VLOOKUP($CO17,  Obsv_GC!$B$10:$M$211, CU$5, FALSE)</f>
        <v>3.3430599999999998E-2</v>
      </c>
      <c r="CV17" s="124">
        <f>VLOOKUP($CO17,  $DI$7:$DT$158, CV$5, FALSE)</f>
        <v>1.8536008421128725E-2</v>
      </c>
      <c r="CW17" s="140">
        <f>VLOOKUP($CO17,  Obsv_GC!$B$10:$M$211, CW$5, FALSE)</f>
        <v>1.6488900000000001E-2</v>
      </c>
      <c r="CX17" s="124">
        <f>VLOOKUP($CO17,  $DI$7:$DT$158, CX$5, FALSE)</f>
        <v>4.1317039946710092E-2</v>
      </c>
      <c r="CY17" s="140">
        <f>VLOOKUP($CO17,  Obsv_GC!$B$10:$M$211, CY$5, FALSE)</f>
        <v>3.42668E-2</v>
      </c>
      <c r="CZ17" s="124">
        <f>VLOOKUP($CO17,  $DI$7:$DT$158, CZ$5, FALSE)</f>
        <v>5.2193283207674093E-2</v>
      </c>
      <c r="DA17" s="140">
        <f>VLOOKUP($CO17,  Obsv_GC!$B$10:$M$211, DA$5, FALSE)</f>
        <v>4.6832899999999997E-2</v>
      </c>
      <c r="DB17" s="124">
        <f>VLOOKUP($CO17,  $DI$7:$DT$158, DB$5, FALSE)</f>
        <v>4.4769370293401362E-2</v>
      </c>
      <c r="DC17" s="140">
        <f>VLOOKUP($CO17,  Obsv_GC!$B$10:$M$211, DC$5, FALSE)</f>
        <v>4.2559699999999999E-2</v>
      </c>
      <c r="DD17" s="124">
        <f>VLOOKUP($CO17,  $DI$7:$DT$158, DD$5, FALSE)</f>
        <v>1.924582505512187E-2</v>
      </c>
      <c r="DE17" s="140">
        <f>VLOOKUP($CO17,  Obsv_GC!$B$10:$M$211, DE$5, FALSE)</f>
        <v>3.4463899999999999E-2</v>
      </c>
      <c r="DF17" s="124">
        <f>VLOOKUP($CO17,  $DI$7:$DT$158, DF$5, FALSE)</f>
        <v>1.6785441479578552E-2</v>
      </c>
      <c r="DG17" s="140">
        <f>VLOOKUP($CO17,  Obsv_GC!$B$10:$M$211, DG$5, FALSE)</f>
        <v>4.0023000000000003E-2</v>
      </c>
      <c r="DI17" s="64">
        <f t="shared" si="9"/>
        <v>18</v>
      </c>
      <c r="DJ17" s="122">
        <f>DX17/DX$4</f>
        <v>5.0328614272101189E-2</v>
      </c>
      <c r="DK17" s="122">
        <f>DY17/DY$4</f>
        <v>5.0607006678482599E-2</v>
      </c>
      <c r="DL17" s="122">
        <f>DZ17/DZ$4</f>
        <v>3.5785026254230114E-2</v>
      </c>
      <c r="DM17" s="122">
        <f>EA17/EA$4</f>
        <v>1.8536008421128725E-2</v>
      </c>
      <c r="DN17" s="122">
        <f>EB17/EB$4</f>
        <v>4.1317039946710092E-2</v>
      </c>
      <c r="DO17" s="122">
        <f>EC17/EC$4</f>
        <v>5.2193283207674093E-2</v>
      </c>
      <c r="DP17" s="122">
        <f>ED17/ED$4</f>
        <v>4.4769370293401362E-2</v>
      </c>
      <c r="DQ17" s="113">
        <f>EE17/EE$4</f>
        <v>1.924582505512187E-2</v>
      </c>
      <c r="DR17" s="113">
        <f>EF17/EF$4</f>
        <v>1.6785441479578552E-2</v>
      </c>
      <c r="DS17" s="116">
        <f>EG17/EG$4</f>
        <v>3.8726230168297161E-2</v>
      </c>
      <c r="DT17" s="113">
        <f>EH17/EH$4</f>
        <v>4.5840737973583359E-2</v>
      </c>
      <c r="DV17" s="62">
        <f>Obsv_GC!B20</f>
        <v>18</v>
      </c>
      <c r="DW17" s="57">
        <f t="shared" si="10"/>
        <v>19</v>
      </c>
      <c r="DX17" s="128">
        <f>SUMIFS(EP:EP,$EO:$EO,"&gt;="&amp;$DV17,$EO:$EO,"&lt;"&amp;$DV18)</f>
        <v>81270.289999999994</v>
      </c>
      <c r="DY17" s="128">
        <f>SUMIFS(EQ:EQ,$EO:$EO,"&gt;="&amp;$DV17,$EO:$EO,"&lt;"&amp;$DV18)</f>
        <v>43024.82</v>
      </c>
      <c r="DZ17" s="128">
        <f>SUMIFS(ER:ER,$EO:$EO,"&gt;="&amp;$DV17,$EO:$EO,"&lt;"&amp;$DV18)</f>
        <v>122893.65</v>
      </c>
      <c r="EA17" s="128">
        <f>SUMIFS(ES:ES,$EO:$EO,"&gt;="&amp;$DV17,$EO:$EO,"&lt;"&amp;$DV18)</f>
        <v>6133.76</v>
      </c>
      <c r="EB17" s="128">
        <f>SUMIFS(ET:ET,$EO:$EO,"&gt;="&amp;$DV17,$EO:$EO,"&lt;"&amp;$DV18)</f>
        <v>11261.46</v>
      </c>
      <c r="EC17" s="128">
        <f>SUMIFS(EU:EU,$EO:$EO,"&gt;="&amp;$DV17,$EO:$EO,"&lt;"&amp;$DV18)</f>
        <v>6654.76</v>
      </c>
      <c r="ED17" s="128">
        <f>SUMIFS(EV:EV,$EO:$EO,"&gt;="&amp;$DV17,$EO:$EO,"&lt;"&amp;$DV18)</f>
        <v>33846.050000000003</v>
      </c>
      <c r="EE17" s="128">
        <f>SUMIFS(EW:EW,$EO:$EO,"&gt;="&amp;$DV17,$EO:$EO,"&lt;"&amp;$DV18)</f>
        <v>1881.31</v>
      </c>
      <c r="EF17" s="128">
        <f>SUMIFS(EX:EX,$EO:$EO,"&gt;="&amp;$DV17,$EO:$EO,"&lt;"&amp;$DV18)</f>
        <v>1573.38</v>
      </c>
      <c r="EG17" s="109">
        <f>DY17+DZ17</f>
        <v>165918.47</v>
      </c>
      <c r="EH17" s="2">
        <f>EC17+ED17</f>
        <v>40500.810000000005</v>
      </c>
      <c r="EJ17" s="64">
        <f t="shared" si="11"/>
        <v>9</v>
      </c>
      <c r="EK17" s="57">
        <f t="shared" si="12"/>
        <v>9.5</v>
      </c>
      <c r="EL17" s="2">
        <f t="shared" si="7"/>
        <v>267762.77</v>
      </c>
      <c r="EM17" s="2">
        <f t="shared" si="13"/>
        <v>41122.380000000005</v>
      </c>
      <c r="EO17" s="33">
        <v>9</v>
      </c>
      <c r="EP17" s="33">
        <v>38839.4</v>
      </c>
      <c r="EQ17" s="33">
        <v>70699.25</v>
      </c>
      <c r="ER17" s="33">
        <v>197063.52</v>
      </c>
      <c r="ES17" s="33">
        <v>16748.32</v>
      </c>
      <c r="ET17" s="33">
        <v>14867.28</v>
      </c>
      <c r="EU17" s="33">
        <v>330.72</v>
      </c>
      <c r="EV17" s="33">
        <v>40791.660000000003</v>
      </c>
      <c r="EW17" s="33">
        <v>304.61</v>
      </c>
      <c r="EX17" s="33">
        <v>483.75</v>
      </c>
    </row>
    <row r="18" spans="78:154" x14ac:dyDescent="0.45">
      <c r="CC18" s="10"/>
      <c r="CD18" s="10"/>
      <c r="CK18" s="38"/>
      <c r="CL18" s="38"/>
      <c r="CN18" s="10"/>
      <c r="CO18" s="65">
        <f t="shared" si="8"/>
        <v>20</v>
      </c>
      <c r="CP18" s="124">
        <f>VLOOKUP($CO18,  $DI$7:$DT$158, CP$5, FALSE)</f>
        <v>4.6806069721930639E-2</v>
      </c>
      <c r="CQ18" s="140">
        <f>VLOOKUP($CO18,  Obsv_GC!$B$10:$M$211, CQ$5, FALSE)</f>
        <v>4.8713699999999999E-2</v>
      </c>
      <c r="CR18" s="124">
        <f>VLOOKUP($CO18,  $DI$7:$DT$158, CR$5, FALSE)</f>
        <v>3.9753737335727388E-2</v>
      </c>
      <c r="CS18" s="140">
        <f>VLOOKUP($CO18,  Obsv_GC!$B$10:$M$211, CS$5, FALSE)</f>
        <v>3.6351599999999998E-2</v>
      </c>
      <c r="CT18" s="124">
        <f>VLOOKUP($CO18,  $DI$7:$DT$158, CT$5, FALSE)</f>
        <v>2.8547501989913338E-2</v>
      </c>
      <c r="CU18" s="140">
        <f>VLOOKUP($CO18,  Obsv_GC!$B$10:$M$211, CU$5, FALSE)</f>
        <v>2.76571E-2</v>
      </c>
      <c r="CV18" s="124">
        <f>VLOOKUP($CO18,  $DI$7:$DT$158, CV$5, FALSE)</f>
        <v>1.6743288087162904E-2</v>
      </c>
      <c r="CW18" s="140">
        <f>VLOOKUP($CO18,  Obsv_GC!$B$10:$M$211, CW$5, FALSE)</f>
        <v>1.46444E-2</v>
      </c>
      <c r="CX18" s="124">
        <f>VLOOKUP($CO18,  $DI$7:$DT$158, CX$5, FALSE)</f>
        <v>3.2097380222901081E-2</v>
      </c>
      <c r="CY18" s="140">
        <f>VLOOKUP($CO18,  Obsv_GC!$B$10:$M$211, CY$5, FALSE)</f>
        <v>2.43787E-2</v>
      </c>
      <c r="CZ18" s="124">
        <f>VLOOKUP($CO18,  $DI$7:$DT$158, CZ$5, FALSE)</f>
        <v>4.5947588524530118E-2</v>
      </c>
      <c r="DA18" s="140">
        <f>VLOOKUP($CO18,  Obsv_GC!$B$10:$M$211, DA$5, FALSE)</f>
        <v>3.9273299999999997E-2</v>
      </c>
      <c r="DB18" s="124">
        <f>VLOOKUP($CO18,  $DI$7:$DT$158, DB$5, FALSE)</f>
        <v>3.78496252697074E-2</v>
      </c>
      <c r="DC18" s="140">
        <f>VLOOKUP($CO18,  Obsv_GC!$B$10:$M$211, DC$5, FALSE)</f>
        <v>3.3837199999999998E-2</v>
      </c>
      <c r="DD18" s="124">
        <f>VLOOKUP($CO18,  $DI$7:$DT$158, DD$5, FALSE)</f>
        <v>1.8069066702649034E-2</v>
      </c>
      <c r="DE18" s="140">
        <f>VLOOKUP($CO18,  Obsv_GC!$B$10:$M$211, DE$5, FALSE)</f>
        <v>3.32736E-2</v>
      </c>
      <c r="DF18" s="124">
        <f>VLOOKUP($CO18,  $DI$7:$DT$158, DF$5, FALSE)</f>
        <v>1.9120433392934101E-2</v>
      </c>
      <c r="DG18" s="140">
        <f>VLOOKUP($CO18,  Obsv_GC!$B$10:$M$211, DG$5, FALSE)</f>
        <v>3.6826600000000001E-2</v>
      </c>
      <c r="DI18" s="64">
        <f t="shared" si="9"/>
        <v>20</v>
      </c>
      <c r="DJ18" s="122">
        <f>DX18/DX$4</f>
        <v>4.6806069721930639E-2</v>
      </c>
      <c r="DK18" s="122">
        <f>DY18/DY$4</f>
        <v>3.9753737335727388E-2</v>
      </c>
      <c r="DL18" s="122">
        <f>DZ18/DZ$4</f>
        <v>2.8547501989913338E-2</v>
      </c>
      <c r="DM18" s="122">
        <f>EA18/EA$4</f>
        <v>1.6743288087162904E-2</v>
      </c>
      <c r="DN18" s="122">
        <f>EB18/EB$4</f>
        <v>3.2097380222901081E-2</v>
      </c>
      <c r="DO18" s="122">
        <f>EC18/EC$4</f>
        <v>4.5947588524530118E-2</v>
      </c>
      <c r="DP18" s="122">
        <f>ED18/ED$4</f>
        <v>3.78496252697074E-2</v>
      </c>
      <c r="DQ18" s="113">
        <f>EE18/EE$4</f>
        <v>1.8069066702649034E-2</v>
      </c>
      <c r="DR18" s="113">
        <f>EF18/EF$4</f>
        <v>1.9120433392934101E-2</v>
      </c>
      <c r="DS18" s="116">
        <f>EG18/EG$4</f>
        <v>3.0771214497800216E-2</v>
      </c>
      <c r="DT18" s="113">
        <f>EH18/EH$4</f>
        <v>3.9018267225331464E-2</v>
      </c>
      <c r="DV18" s="62">
        <f>Obsv_GC!B21</f>
        <v>20</v>
      </c>
      <c r="DW18" s="57">
        <f t="shared" si="10"/>
        <v>21</v>
      </c>
      <c r="DX18" s="128">
        <f>SUMIFS(EP:EP,$EO:$EO,"&gt;="&amp;$DV18,$EO:$EO,"&lt;"&amp;$DV19)</f>
        <v>75582.11</v>
      </c>
      <c r="DY18" s="128">
        <f>SUMIFS(EQ:EQ,$EO:$EO,"&gt;="&amp;$DV18,$EO:$EO,"&lt;"&amp;$DV19)</f>
        <v>33797.64</v>
      </c>
      <c r="DZ18" s="128">
        <f>SUMIFS(ER:ER,$EO:$EO,"&gt;="&amp;$DV18,$EO:$EO,"&lt;"&amp;$DV19)</f>
        <v>98038.399999999994</v>
      </c>
      <c r="EA18" s="128">
        <f>SUMIFS(ES:ES,$EO:$EO,"&gt;="&amp;$DV18,$EO:$EO,"&lt;"&amp;$DV19)</f>
        <v>5540.5300000000007</v>
      </c>
      <c r="EB18" s="128">
        <f>SUMIFS(ET:ET,$EO:$EO,"&gt;="&amp;$DV18,$EO:$EO,"&lt;"&amp;$DV19)</f>
        <v>8748.5299999999988</v>
      </c>
      <c r="EC18" s="128">
        <f>SUMIFS(EU:EU,$EO:$EO,"&gt;="&amp;$DV18,$EO:$EO,"&lt;"&amp;$DV19)</f>
        <v>5858.42</v>
      </c>
      <c r="ED18" s="128">
        <f>SUMIFS(EV:EV,$EO:$EO,"&gt;="&amp;$DV18,$EO:$EO,"&lt;"&amp;$DV19)</f>
        <v>28614.66</v>
      </c>
      <c r="EE18" s="128">
        <f>SUMIFS(EW:EW,$EO:$EO,"&gt;="&amp;$DV18,$EO:$EO,"&lt;"&amp;$DV19)</f>
        <v>1766.28</v>
      </c>
      <c r="EF18" s="128">
        <f>SUMIFS(EX:EX,$EO:$EO,"&gt;="&amp;$DV18,$EO:$EO,"&lt;"&amp;$DV19)</f>
        <v>1792.25</v>
      </c>
      <c r="EG18" s="109">
        <f>DY18+DZ18</f>
        <v>131836.03999999998</v>
      </c>
      <c r="EH18" s="2">
        <f>EC18+ED18</f>
        <v>34473.08</v>
      </c>
      <c r="EJ18" s="64">
        <f t="shared" si="11"/>
        <v>10</v>
      </c>
      <c r="EK18" s="57">
        <f t="shared" si="12"/>
        <v>10.5</v>
      </c>
      <c r="EL18" s="2">
        <f t="shared" si="7"/>
        <v>235425.94999999998</v>
      </c>
      <c r="EM18" s="2">
        <f t="shared" si="13"/>
        <v>38430.899999999994</v>
      </c>
      <c r="EO18" s="33">
        <v>10</v>
      </c>
      <c r="EP18" s="33">
        <v>41156.800000000003</v>
      </c>
      <c r="EQ18" s="33">
        <v>59881.74</v>
      </c>
      <c r="ER18" s="33">
        <v>175544.21</v>
      </c>
      <c r="ES18" s="33">
        <v>9679.65</v>
      </c>
      <c r="ET18" s="33">
        <v>12351.43</v>
      </c>
      <c r="EU18" s="33">
        <v>1487.88</v>
      </c>
      <c r="EV18" s="33">
        <v>36943.019999999997</v>
      </c>
      <c r="EW18" s="33">
        <v>967.08</v>
      </c>
      <c r="EX18" s="33">
        <v>1184.8599999999999</v>
      </c>
    </row>
    <row r="19" spans="78:154" x14ac:dyDescent="0.45">
      <c r="CC19" s="10"/>
      <c r="CD19" s="10"/>
      <c r="CK19" s="38"/>
      <c r="CL19" s="38"/>
      <c r="CN19" s="10"/>
      <c r="CO19" s="65">
        <f t="shared" si="8"/>
        <v>22</v>
      </c>
      <c r="CP19" s="124">
        <f>VLOOKUP($CO19,  $DI$7:$DT$158, CP$5, FALSE)</f>
        <v>4.5140648746465874E-2</v>
      </c>
      <c r="CQ19" s="140">
        <f>VLOOKUP($CO19,  Obsv_GC!$B$10:$M$211, CQ$5, FALSE)</f>
        <v>4.5942999999999998E-2</v>
      </c>
      <c r="CR19" s="124">
        <f>VLOOKUP($CO19,  $DI$7:$DT$158, CR$5, FALSE)</f>
        <v>2.928897616815811E-2</v>
      </c>
      <c r="CS19" s="140">
        <f>VLOOKUP($CO19,  Obsv_GC!$B$10:$M$211, CS$5, FALSE)</f>
        <v>2.82554E-2</v>
      </c>
      <c r="CT19" s="124">
        <f>VLOOKUP($CO19,  $DI$7:$DT$158, CT$5, FALSE)</f>
        <v>2.3961761889727793E-2</v>
      </c>
      <c r="CU19" s="140">
        <f>VLOOKUP($CO19,  Obsv_GC!$B$10:$M$211, CU$5, FALSE)</f>
        <v>2.39095E-2</v>
      </c>
      <c r="CV19" s="124">
        <f>VLOOKUP($CO19,  $DI$7:$DT$158, CV$5, FALSE)</f>
        <v>1.4451520442792827E-2</v>
      </c>
      <c r="CW19" s="140">
        <f>VLOOKUP($CO19,  Obsv_GC!$B$10:$M$211, CW$5, FALSE)</f>
        <v>1.2799899999999999E-2</v>
      </c>
      <c r="CX19" s="124">
        <f>VLOOKUP($CO19,  $DI$7:$DT$158, CX$5, FALSE)</f>
        <v>2.2912428183344019E-2</v>
      </c>
      <c r="CY19" s="140">
        <f>VLOOKUP($CO19,  Obsv_GC!$B$10:$M$211, CY$5, FALSE)</f>
        <v>1.54445E-2</v>
      </c>
      <c r="CZ19" s="124">
        <f>VLOOKUP($CO19,  $DI$7:$DT$158, CZ$5, FALSE)</f>
        <v>3.5688238550808091E-2</v>
      </c>
      <c r="DA19" s="140">
        <f>VLOOKUP($CO19,  Obsv_GC!$B$10:$M$211, DA$5, FALSE)</f>
        <v>3.3370499999999997E-2</v>
      </c>
      <c r="DB19" s="124">
        <f>VLOOKUP($CO19,  $DI$7:$DT$158, DB$5, FALSE)</f>
        <v>3.3953560901061663E-2</v>
      </c>
      <c r="DC19" s="140">
        <f>VLOOKUP($CO19,  Obsv_GC!$B$10:$M$211, DC$5, FALSE)</f>
        <v>2.6516899999999999E-2</v>
      </c>
      <c r="DD19" s="124">
        <f>VLOOKUP($CO19,  $DI$7:$DT$158, DD$5, FALSE)</f>
        <v>2.3631533768402133E-2</v>
      </c>
      <c r="DE19" s="140">
        <f>VLOOKUP($CO19,  Obsv_GC!$B$10:$M$211, DE$5, FALSE)</f>
        <v>3.2083300000000002E-2</v>
      </c>
      <c r="DF19" s="124">
        <f>VLOOKUP($CO19,  $DI$7:$DT$158, DF$5, FALSE)</f>
        <v>2.2144923763639537E-2</v>
      </c>
      <c r="DG19" s="140">
        <f>VLOOKUP($CO19,  Obsv_GC!$B$10:$M$211, DG$5, FALSE)</f>
        <v>3.31416E-2</v>
      </c>
      <c r="DI19" s="64">
        <f t="shared" si="9"/>
        <v>22</v>
      </c>
      <c r="DJ19" s="122">
        <f>DX19/DX$4</f>
        <v>4.5140648746465874E-2</v>
      </c>
      <c r="DK19" s="122">
        <f>DY19/DY$4</f>
        <v>2.928897616815811E-2</v>
      </c>
      <c r="DL19" s="122">
        <f>DZ19/DZ$4</f>
        <v>2.3961761889727793E-2</v>
      </c>
      <c r="DM19" s="122">
        <f>EA19/EA$4</f>
        <v>1.4451520442792827E-2</v>
      </c>
      <c r="DN19" s="122">
        <f>EB19/EB$4</f>
        <v>2.2912428183344019E-2</v>
      </c>
      <c r="DO19" s="122">
        <f>EC19/EC$4</f>
        <v>3.5688238550808091E-2</v>
      </c>
      <c r="DP19" s="122">
        <f>ED19/ED$4</f>
        <v>3.3953560901061663E-2</v>
      </c>
      <c r="DQ19" s="113">
        <f>EE19/EE$4</f>
        <v>2.3631533768402133E-2</v>
      </c>
      <c r="DR19" s="113">
        <f>EF19/EF$4</f>
        <v>2.2144923763639537E-2</v>
      </c>
      <c r="DS19" s="116">
        <f>EG19/EG$4</f>
        <v>2.5018869174875429E-2</v>
      </c>
      <c r="DT19" s="113">
        <f>EH19/EH$4</f>
        <v>3.4203897561921381E-2</v>
      </c>
      <c r="DV19" s="62">
        <f>Obsv_GC!B22</f>
        <v>22</v>
      </c>
      <c r="DW19" s="57">
        <f t="shared" si="10"/>
        <v>23</v>
      </c>
      <c r="DX19" s="128">
        <f>SUMIFS(EP:EP,$EO:$EO,"&gt;="&amp;$DV19,$EO:$EO,"&lt;"&amp;$DV20)</f>
        <v>72892.800000000003</v>
      </c>
      <c r="DY19" s="128">
        <f>SUMIFS(EQ:EQ,$EO:$EO,"&gt;="&amp;$DV19,$EO:$EO,"&lt;"&amp;$DV20)</f>
        <v>24900.760000000002</v>
      </c>
      <c r="DZ19" s="128">
        <f>SUMIFS(ER:ER,$EO:$EO,"&gt;="&amp;$DV19,$EO:$EO,"&lt;"&amp;$DV20)</f>
        <v>82289.960000000006</v>
      </c>
      <c r="EA19" s="128">
        <f>SUMIFS(ES:ES,$EO:$EO,"&gt;="&amp;$DV19,$EO:$EO,"&lt;"&amp;$DV20)</f>
        <v>4782.16</v>
      </c>
      <c r="EB19" s="128">
        <f>SUMIFS(ET:ET,$EO:$EO,"&gt;="&amp;$DV19,$EO:$EO,"&lt;"&amp;$DV20)</f>
        <v>6245.0599999999995</v>
      </c>
      <c r="EC19" s="128">
        <f>SUMIFS(EU:EU,$EO:$EO,"&gt;="&amp;$DV19,$EO:$EO,"&lt;"&amp;$DV20)</f>
        <v>4550.33</v>
      </c>
      <c r="ED19" s="128">
        <f>SUMIFS(EV:EV,$EO:$EO,"&gt;="&amp;$DV19,$EO:$EO,"&lt;"&amp;$DV20)</f>
        <v>25669.200000000001</v>
      </c>
      <c r="EE19" s="128">
        <f>SUMIFS(EW:EW,$EO:$EO,"&gt;="&amp;$DV19,$EO:$EO,"&lt;"&amp;$DV20)</f>
        <v>2310.02</v>
      </c>
      <c r="EF19" s="128">
        <f>SUMIFS(EX:EX,$EO:$EO,"&gt;="&amp;$DV19,$EO:$EO,"&lt;"&amp;$DV20)</f>
        <v>2075.75</v>
      </c>
      <c r="EG19" s="109">
        <f>DY19+DZ19</f>
        <v>107190.72</v>
      </c>
      <c r="EH19" s="2">
        <f>EC19+ED19</f>
        <v>30219.53</v>
      </c>
      <c r="EJ19" s="64">
        <f t="shared" si="11"/>
        <v>11</v>
      </c>
      <c r="EK19" s="57">
        <f t="shared" si="12"/>
        <v>11.5</v>
      </c>
      <c r="EL19" s="2">
        <f t="shared" si="7"/>
        <v>222057.09000000003</v>
      </c>
      <c r="EM19" s="2">
        <f t="shared" si="13"/>
        <v>42281.07</v>
      </c>
      <c r="EO19" s="33">
        <v>11</v>
      </c>
      <c r="EP19" s="33">
        <v>42485.07</v>
      </c>
      <c r="EQ19" s="33">
        <v>58872.14</v>
      </c>
      <c r="ER19" s="33">
        <v>163184.95000000001</v>
      </c>
      <c r="ES19" s="33">
        <v>8421.77</v>
      </c>
      <c r="ET19" s="33">
        <v>13575.88</v>
      </c>
      <c r="EU19" s="33">
        <v>4233.6899999999996</v>
      </c>
      <c r="EV19" s="33">
        <v>38047.379999999997</v>
      </c>
      <c r="EW19" s="33">
        <v>636.08000000000004</v>
      </c>
      <c r="EX19" s="33">
        <v>648.9</v>
      </c>
    </row>
    <row r="20" spans="78:154" x14ac:dyDescent="0.45">
      <c r="CD20" s="10"/>
      <c r="CK20" s="38"/>
      <c r="CL20" s="38"/>
      <c r="CO20" s="65">
        <f t="shared" si="8"/>
        <v>24</v>
      </c>
      <c r="CP20" s="124">
        <f>VLOOKUP($CO20,  $DI$7:$DT$158, CP$5, FALSE)</f>
        <v>4.3109855844549995E-2</v>
      </c>
      <c r="CQ20" s="140">
        <f>VLOOKUP($CO20,  Obsv_GC!$B$10:$M$211, CQ$5, FALSE)</f>
        <v>4.3171800000000003E-2</v>
      </c>
      <c r="CR20" s="124">
        <f>VLOOKUP($CO20,  $DI$7:$DT$158, CR$5, FALSE)</f>
        <v>2.3102674512391074E-2</v>
      </c>
      <c r="CS20" s="140">
        <f>VLOOKUP($CO20,  Obsv_GC!$B$10:$M$211, CS$5, FALSE)</f>
        <v>2.3566199999999999E-2</v>
      </c>
      <c r="CT20" s="124">
        <f>VLOOKUP($CO20,  $DI$7:$DT$158, CT$5, FALSE)</f>
        <v>2.1091567135281198E-2</v>
      </c>
      <c r="CU20" s="140">
        <f>VLOOKUP($CO20,  Obsv_GC!$B$10:$M$211, CU$5, FALSE)</f>
        <v>2.0903999999999999E-2</v>
      </c>
      <c r="CV20" s="124">
        <f>VLOOKUP($CO20,  $DI$7:$DT$158, CV$5, FALSE)</f>
        <v>1.07570472754099E-2</v>
      </c>
      <c r="CW20" s="140">
        <f>VLOOKUP($CO20,  Obsv_GC!$B$10:$M$211, CW$5, FALSE)</f>
        <v>1.0955400000000001E-2</v>
      </c>
      <c r="CX20" s="124">
        <f>VLOOKUP($CO20,  $DI$7:$DT$158, CX$5, FALSE)</f>
        <v>1.8095838115729346E-2</v>
      </c>
      <c r="CY20" s="140">
        <f>VLOOKUP($CO20,  Obsv_GC!$B$10:$M$211, CY$5, FALSE)</f>
        <v>1.09996E-2</v>
      </c>
      <c r="CZ20" s="124">
        <f>VLOOKUP($CO20,  $DI$7:$DT$158, CZ$5, FALSE)</f>
        <v>3.1315138566596047E-2</v>
      </c>
      <c r="DA20" s="140">
        <f>VLOOKUP($CO20,  Obsv_GC!$B$10:$M$211, DA$5, FALSE)</f>
        <v>2.95231E-2</v>
      </c>
      <c r="DB20" s="124">
        <f>VLOOKUP($CO20,  $DI$7:$DT$158, DB$5, FALSE)</f>
        <v>3.1475971577960025E-2</v>
      </c>
      <c r="DC20" s="140">
        <f>VLOOKUP($CO20,  Obsv_GC!$B$10:$M$211, DC$5, FALSE)</f>
        <v>2.2051500000000002E-2</v>
      </c>
      <c r="DD20" s="124">
        <f>VLOOKUP($CO20,  $DI$7:$DT$158, DD$5, FALSE)</f>
        <v>1.5154229204865109E-2</v>
      </c>
      <c r="DE20" s="140">
        <f>VLOOKUP($CO20,  Obsv_GC!$B$10:$M$211, DE$5, FALSE)</f>
        <v>3.0892800000000002E-2</v>
      </c>
      <c r="DF20" s="124">
        <f>VLOOKUP($CO20,  $DI$7:$DT$158, DF$5, FALSE)</f>
        <v>1.9664201555878918E-2</v>
      </c>
      <c r="DG20" s="140">
        <f>VLOOKUP($CO20,  Obsv_GC!$B$10:$M$211, DG$5, FALSE)</f>
        <v>2.94636E-2</v>
      </c>
      <c r="DI20" s="64">
        <f t="shared" si="9"/>
        <v>24</v>
      </c>
      <c r="DJ20" s="122">
        <f>DX20/DX$4</f>
        <v>4.3109855844549995E-2</v>
      </c>
      <c r="DK20" s="122">
        <f>DY20/DY$4</f>
        <v>2.3102674512391074E-2</v>
      </c>
      <c r="DL20" s="122">
        <f>DZ20/DZ$4</f>
        <v>2.1091567135281198E-2</v>
      </c>
      <c r="DM20" s="122">
        <f>EA20/EA$4</f>
        <v>1.07570472754099E-2</v>
      </c>
      <c r="DN20" s="122">
        <f>EB20/EB$4</f>
        <v>1.8095838115729346E-2</v>
      </c>
      <c r="DO20" s="122">
        <f>EC20/EC$4</f>
        <v>3.1315138566596047E-2</v>
      </c>
      <c r="DP20" s="122">
        <f>ED20/ED$4</f>
        <v>3.1475971577960025E-2</v>
      </c>
      <c r="DQ20" s="113">
        <f>EE20/EE$4</f>
        <v>1.5154229204865109E-2</v>
      </c>
      <c r="DR20" s="113">
        <f>EF20/EF$4</f>
        <v>1.9664201555878918E-2</v>
      </c>
      <c r="DS20" s="116">
        <f>EG20/EG$4</f>
        <v>2.1490641801409208E-2</v>
      </c>
      <c r="DT20" s="113">
        <f>EH20/EH$4</f>
        <v>3.1452761271983723E-2</v>
      </c>
      <c r="DV20" s="62">
        <f>Obsv_GC!B23</f>
        <v>24</v>
      </c>
      <c r="DW20" s="57">
        <f t="shared" si="10"/>
        <v>25</v>
      </c>
      <c r="DX20" s="128">
        <f>SUMIFS(EP:EP,$EO:$EO,"&gt;="&amp;$DV20,$EO:$EO,"&lt;"&amp;$DV21)</f>
        <v>69613.489999999991</v>
      </c>
      <c r="DY20" s="128">
        <f>SUMIFS(EQ:EQ,$EO:$EO,"&gt;="&amp;$DV20,$EO:$EO,"&lt;"&amp;$DV21)</f>
        <v>19641.32</v>
      </c>
      <c r="DZ20" s="128">
        <f>SUMIFS(ER:ER,$EO:$EO,"&gt;="&amp;$DV20,$EO:$EO,"&lt;"&amp;$DV21)</f>
        <v>72433.08</v>
      </c>
      <c r="EA20" s="128">
        <f>SUMIFS(ES:ES,$EO:$EO,"&gt;="&amp;$DV20,$EO:$EO,"&lt;"&amp;$DV21)</f>
        <v>3559.62</v>
      </c>
      <c r="EB20" s="128">
        <f>SUMIFS(ET:ET,$EO:$EO,"&gt;="&amp;$DV20,$EO:$EO,"&lt;"&amp;$DV21)</f>
        <v>4932.24</v>
      </c>
      <c r="EC20" s="128">
        <f>SUMIFS(EU:EU,$EO:$EO,"&gt;="&amp;$DV20,$EO:$EO,"&lt;"&amp;$DV21)</f>
        <v>3992.75</v>
      </c>
      <c r="ED20" s="128">
        <f>SUMIFS(EV:EV,$EO:$EO,"&gt;="&amp;$DV20,$EO:$EO,"&lt;"&amp;$DV21)</f>
        <v>23796.12</v>
      </c>
      <c r="EE20" s="128">
        <f>SUMIFS(EW:EW,$EO:$EO,"&gt;="&amp;$DV20,$EO:$EO,"&lt;"&amp;$DV21)</f>
        <v>1481.35</v>
      </c>
      <c r="EF20" s="128">
        <f>SUMIFS(EX:EX,$EO:$EO,"&gt;="&amp;$DV20,$EO:$EO,"&lt;"&amp;$DV21)</f>
        <v>1843.22</v>
      </c>
      <c r="EG20" s="109">
        <f>DY20+DZ20</f>
        <v>92074.4</v>
      </c>
      <c r="EH20" s="2">
        <f>EC20+ED20</f>
        <v>27788.87</v>
      </c>
      <c r="EJ20" s="64">
        <f t="shared" si="11"/>
        <v>12</v>
      </c>
      <c r="EK20" s="57">
        <f t="shared" si="12"/>
        <v>12.5</v>
      </c>
      <c r="EL20" s="2">
        <f t="shared" si="7"/>
        <v>192709.55</v>
      </c>
      <c r="EM20" s="2">
        <f t="shared" si="13"/>
        <v>43859.839999999997</v>
      </c>
      <c r="EO20" s="33">
        <v>12</v>
      </c>
      <c r="EP20" s="33">
        <v>46711.9</v>
      </c>
      <c r="EQ20" s="33">
        <v>48480.24</v>
      </c>
      <c r="ER20" s="33">
        <v>144229.31</v>
      </c>
      <c r="ES20" s="33">
        <v>5213.24</v>
      </c>
      <c r="ET20" s="33">
        <v>10602.71</v>
      </c>
      <c r="EU20" s="33">
        <v>10257.81</v>
      </c>
      <c r="EV20" s="33">
        <v>33602.03</v>
      </c>
      <c r="EW20" s="33">
        <v>724.35</v>
      </c>
      <c r="EX20" s="33">
        <v>921.62</v>
      </c>
    </row>
    <row r="21" spans="78:154" x14ac:dyDescent="0.45">
      <c r="CD21" s="10"/>
      <c r="CK21" s="38"/>
      <c r="CL21" s="38"/>
      <c r="CO21" s="65">
        <f t="shared" si="8"/>
        <v>26</v>
      </c>
      <c r="CP21" s="124">
        <f>VLOOKUP($CO21,  $DI$7:$DT$158, CP$5, FALSE)</f>
        <v>3.8260311421231624E-2</v>
      </c>
      <c r="CQ21" s="140">
        <f>VLOOKUP($CO21,  Obsv_GC!$B$10:$M$211, CQ$5, FALSE)</f>
        <v>4.0401100000000002E-2</v>
      </c>
      <c r="CR21" s="124">
        <f>VLOOKUP($CO21,  $DI$7:$DT$158, CR$5, FALSE)</f>
        <v>1.8772284525461792E-2</v>
      </c>
      <c r="CS21" s="140">
        <f>VLOOKUP($CO21,  Obsv_GC!$B$10:$M$211, CS$5, FALSE)</f>
        <v>1.8877000000000001E-2</v>
      </c>
      <c r="CT21" s="124">
        <f>VLOOKUP($CO21,  $DI$7:$DT$158, CT$5, FALSE)</f>
        <v>1.8328616531931366E-2</v>
      </c>
      <c r="CU21" s="140">
        <f>VLOOKUP($CO21,  Obsv_GC!$B$10:$M$211, CU$5, FALSE)</f>
        <v>1.8558399999999999E-2</v>
      </c>
      <c r="CV21" s="124">
        <f>VLOOKUP($CO21,  $DI$7:$DT$158, CV$5, FALSE)</f>
        <v>8.1762588924721696E-3</v>
      </c>
      <c r="CW21" s="140">
        <f>VLOOKUP($CO21,  Obsv_GC!$B$10:$M$211, CW$5, FALSE)</f>
        <v>9.1108999999999999E-3</v>
      </c>
      <c r="CX21" s="124">
        <f>VLOOKUP($CO21,  $DI$7:$DT$158, CX$5, FALSE)</f>
        <v>1.2303727311777575E-2</v>
      </c>
      <c r="CY21" s="140">
        <f>VLOOKUP($CO21,  Obsv_GC!$B$10:$M$211, CY$5, FALSE)</f>
        <v>7.8224000000000002E-3</v>
      </c>
      <c r="CZ21" s="124">
        <f>VLOOKUP($CO21,  $DI$7:$DT$158, CZ$5, FALSE)</f>
        <v>2.7258033055578713E-2</v>
      </c>
      <c r="DA21" s="140">
        <f>VLOOKUP($CO21,  Obsv_GC!$B$10:$M$211, DA$5, FALSE)</f>
        <v>2.62235E-2</v>
      </c>
      <c r="DB21" s="124">
        <f>VLOOKUP($CO21,  $DI$7:$DT$158, DB$5, FALSE)</f>
        <v>2.8411563898300841E-2</v>
      </c>
      <c r="DC21" s="140">
        <f>VLOOKUP($CO21,  Obsv_GC!$B$10:$M$211, DC$5, FALSE)</f>
        <v>1.88638E-2</v>
      </c>
      <c r="DD21" s="124">
        <f>VLOOKUP($CO21,  $DI$7:$DT$158, DD$5, FALSE)</f>
        <v>1.6964020738690799E-2</v>
      </c>
      <c r="DE21" s="140">
        <f>VLOOKUP($CO21,  Obsv_GC!$B$10:$M$211, DE$5, FALSE)</f>
        <v>2.9702300000000001E-2</v>
      </c>
      <c r="DF21" s="124">
        <f>VLOOKUP($CO21,  $DI$7:$DT$158, DF$5, FALSE)</f>
        <v>2.2522584995113868E-2</v>
      </c>
      <c r="DG21" s="140">
        <f>VLOOKUP($CO21,  Obsv_GC!$B$10:$M$211, DG$5, FALSE)</f>
        <v>2.5297799999999999E-2</v>
      </c>
      <c r="DI21" s="64">
        <f t="shared" si="9"/>
        <v>26</v>
      </c>
      <c r="DJ21" s="122">
        <f>DX21/DX$4</f>
        <v>3.8260311421231624E-2</v>
      </c>
      <c r="DK21" s="122">
        <f>DY21/DY$4</f>
        <v>1.8772284525461792E-2</v>
      </c>
      <c r="DL21" s="122">
        <f>DZ21/DZ$4</f>
        <v>1.8328616531931366E-2</v>
      </c>
      <c r="DM21" s="122">
        <f>EA21/EA$4</f>
        <v>8.1762588924721696E-3</v>
      </c>
      <c r="DN21" s="122">
        <f>EB21/EB$4</f>
        <v>1.2303727311777575E-2</v>
      </c>
      <c r="DO21" s="122">
        <f>EC21/EC$4</f>
        <v>2.7258033055578713E-2</v>
      </c>
      <c r="DP21" s="122">
        <f>ED21/ED$4</f>
        <v>2.8411563898300841E-2</v>
      </c>
      <c r="DQ21" s="113">
        <f>EE21/EE$4</f>
        <v>1.6964020738690799E-2</v>
      </c>
      <c r="DR21" s="113">
        <f>EF21/EF$4</f>
        <v>2.2522584995113868E-2</v>
      </c>
      <c r="DS21" s="116">
        <f>EG21/EG$4</f>
        <v>1.8416655916802135E-2</v>
      </c>
      <c r="DT21" s="113">
        <f>EH21/EH$4</f>
        <v>2.8245094318544647E-2</v>
      </c>
      <c r="DV21" s="62">
        <f>Obsv_GC!B24</f>
        <v>26</v>
      </c>
      <c r="DW21" s="57">
        <f t="shared" si="10"/>
        <v>27</v>
      </c>
      <c r="DX21" s="128">
        <f>SUMIFS(EP:EP,$EO:$EO,"&gt;="&amp;$DV21,$EO:$EO,"&lt;"&amp;$DV22)</f>
        <v>61782.479999999996</v>
      </c>
      <c r="DY21" s="128">
        <f>SUMIFS(EQ:EQ,$EO:$EO,"&gt;="&amp;$DV21,$EO:$EO,"&lt;"&amp;$DV22)</f>
        <v>15959.73</v>
      </c>
      <c r="DZ21" s="128">
        <f>SUMIFS(ER:ER,$EO:$EO,"&gt;="&amp;$DV21,$EO:$EO,"&lt;"&amp;$DV22)</f>
        <v>62944.5</v>
      </c>
      <c r="EA21" s="128">
        <f>SUMIFS(ES:ES,$EO:$EO,"&gt;="&amp;$DV21,$EO:$EO,"&lt;"&amp;$DV22)</f>
        <v>2705.61</v>
      </c>
      <c r="EB21" s="128">
        <f>SUMIFS(ET:ET,$EO:$EO,"&gt;="&amp;$DV21,$EO:$EO,"&lt;"&amp;$DV22)</f>
        <v>3353.5299999999997</v>
      </c>
      <c r="EC21" s="128">
        <f>SUMIFS(EU:EU,$EO:$EO,"&gt;="&amp;$DV21,$EO:$EO,"&lt;"&amp;$DV22)</f>
        <v>3475.46</v>
      </c>
      <c r="ED21" s="128">
        <f>SUMIFS(EV:EV,$EO:$EO,"&gt;="&amp;$DV21,$EO:$EO,"&lt;"&amp;$DV22)</f>
        <v>21479.4</v>
      </c>
      <c r="EE21" s="128">
        <f>SUMIFS(EW:EW,$EO:$EO,"&gt;="&amp;$DV21,$EO:$EO,"&lt;"&amp;$DV22)</f>
        <v>1658.2599999999998</v>
      </c>
      <c r="EF21" s="128">
        <f>SUMIFS(EX:EX,$EO:$EO,"&gt;="&amp;$DV21,$EO:$EO,"&lt;"&amp;$DV22)</f>
        <v>2111.15</v>
      </c>
      <c r="EG21" s="109">
        <f>DY21+DZ21</f>
        <v>78904.23</v>
      </c>
      <c r="EH21" s="2">
        <f>EC21+ED21</f>
        <v>24954.86</v>
      </c>
      <c r="EJ21" s="64">
        <f t="shared" si="11"/>
        <v>13</v>
      </c>
      <c r="EK21" s="57">
        <f t="shared" si="12"/>
        <v>13.5</v>
      </c>
      <c r="EL21" s="2">
        <f t="shared" si="7"/>
        <v>165212.76</v>
      </c>
      <c r="EM21" s="2">
        <f t="shared" si="13"/>
        <v>36448.44</v>
      </c>
      <c r="EO21" s="33">
        <v>13</v>
      </c>
      <c r="EP21" s="33">
        <v>44774.17</v>
      </c>
      <c r="EQ21" s="33">
        <v>43070.11</v>
      </c>
      <c r="ER21" s="33">
        <v>122142.65</v>
      </c>
      <c r="ES21" s="33">
        <v>4696.92</v>
      </c>
      <c r="ET21" s="33">
        <v>10139.58</v>
      </c>
      <c r="EU21" s="33">
        <v>7394.28</v>
      </c>
      <c r="EV21" s="33">
        <v>29054.16</v>
      </c>
      <c r="EW21" s="33">
        <v>717.62</v>
      </c>
      <c r="EX21" s="33">
        <v>567.02</v>
      </c>
    </row>
    <row r="22" spans="78:154" x14ac:dyDescent="0.45">
      <c r="CD22" s="10"/>
      <c r="CK22" s="38"/>
      <c r="CL22" s="38"/>
      <c r="CO22" s="65">
        <f t="shared" si="8"/>
        <v>28</v>
      </c>
      <c r="CP22" s="124">
        <f>VLOOKUP($CO22,  $DI$7:$DT$158, CP$5, FALSE)</f>
        <v>3.6869160907641314E-2</v>
      </c>
      <c r="CQ22" s="140">
        <f>VLOOKUP($CO22,  Obsv_GC!$B$10:$M$211, CQ$5, FALSE)</f>
        <v>3.76294E-2</v>
      </c>
      <c r="CR22" s="124">
        <f>VLOOKUP($CO22,  $DI$7:$DT$158, CR$5, FALSE)</f>
        <v>1.5365704168538639E-2</v>
      </c>
      <c r="CS22" s="140">
        <f>VLOOKUP($CO22,  Obsv_GC!$B$10:$M$211, CS$5, FALSE)</f>
        <v>1.4187699999999999E-2</v>
      </c>
      <c r="CT22" s="124">
        <f>VLOOKUP($CO22,  $DI$7:$DT$158, CT$5, FALSE)</f>
        <v>1.5993550581932449E-2</v>
      </c>
      <c r="CU22" s="140">
        <f>VLOOKUP($CO22,  Obsv_GC!$B$10:$M$211, CU$5, FALSE)</f>
        <v>1.6622999999999999E-2</v>
      </c>
      <c r="CV22" s="124">
        <f>VLOOKUP($CO22,  $DI$7:$DT$158, CV$5, FALSE)</f>
        <v>5.1579504078005873E-3</v>
      </c>
      <c r="CW22" s="140">
        <f>VLOOKUP($CO22,  Obsv_GC!$B$10:$M$211, CW$5, FALSE)</f>
        <v>7.2662999999999998E-3</v>
      </c>
      <c r="CX22" s="124">
        <f>VLOOKUP($CO22,  $DI$7:$DT$158, CX$5, FALSE)</f>
        <v>8.6444147117728555E-3</v>
      </c>
      <c r="CY22" s="140">
        <f>VLOOKUP($CO22,  Obsv_GC!$B$10:$M$211, CY$5, FALSE)</f>
        <v>5.8674E-3</v>
      </c>
      <c r="CZ22" s="124">
        <f>VLOOKUP($CO22,  $DI$7:$DT$158, CZ$5, FALSE)</f>
        <v>2.7104231824023779E-2</v>
      </c>
      <c r="DA22" s="140">
        <f>VLOOKUP($CO22,  Obsv_GC!$B$10:$M$211, DA$5, FALSE)</f>
        <v>2.4272700000000001E-2</v>
      </c>
      <c r="DB22" s="124">
        <f>VLOOKUP($CO22,  $DI$7:$DT$158, DB$5, FALSE)</f>
        <v>2.5741119746089808E-2</v>
      </c>
      <c r="DC22" s="140">
        <f>VLOOKUP($CO22,  Obsv_GC!$B$10:$M$211, DC$5, FALSE)</f>
        <v>1.70476E-2</v>
      </c>
      <c r="DD22" s="124">
        <f>VLOOKUP($CO22,  $DI$7:$DT$158, DD$5, FALSE)</f>
        <v>2.3466932865235244E-2</v>
      </c>
      <c r="DE22" s="140">
        <f>VLOOKUP($CO22,  Obsv_GC!$B$10:$M$211, DE$5, FALSE)</f>
        <v>2.8511700000000001E-2</v>
      </c>
      <c r="DF22" s="124">
        <f>VLOOKUP($CO22,  $DI$7:$DT$158, DF$5, FALSE)</f>
        <v>2.2294494680737562E-2</v>
      </c>
      <c r="DG22" s="140">
        <f>VLOOKUP($CO22,  Obsv_GC!$B$10:$M$211, DG$5, FALSE)</f>
        <v>2.1132000000000001E-2</v>
      </c>
      <c r="DI22" s="64">
        <f t="shared" si="9"/>
        <v>28</v>
      </c>
      <c r="DJ22" s="122">
        <f>DX22/DX$4</f>
        <v>3.6869160907641314E-2</v>
      </c>
      <c r="DK22" s="122">
        <f>DY22/DY$4</f>
        <v>1.5365704168538639E-2</v>
      </c>
      <c r="DL22" s="122">
        <f>DZ22/DZ$4</f>
        <v>1.5993550581932449E-2</v>
      </c>
      <c r="DM22" s="122">
        <f>EA22/EA$4</f>
        <v>5.1579504078005873E-3</v>
      </c>
      <c r="DN22" s="122">
        <f>EB22/EB$4</f>
        <v>8.6444147117728555E-3</v>
      </c>
      <c r="DO22" s="122">
        <f>EC22/EC$4</f>
        <v>2.7104231824023779E-2</v>
      </c>
      <c r="DP22" s="122">
        <f>ED22/ED$4</f>
        <v>2.5741119746089808E-2</v>
      </c>
      <c r="DQ22" s="113">
        <f>EE22/EE$4</f>
        <v>2.3466932865235244E-2</v>
      </c>
      <c r="DR22" s="113">
        <f>EF22/EF$4</f>
        <v>2.2294494680737562E-2</v>
      </c>
      <c r="DS22" s="116">
        <f>EG22/EG$4</f>
        <v>1.5868963699771584E-2</v>
      </c>
      <c r="DT22" s="113">
        <f>EH22/EH$4</f>
        <v>2.5937834637768633E-2</v>
      </c>
      <c r="DV22" s="62">
        <f>Obsv_GC!B25</f>
        <v>28</v>
      </c>
      <c r="DW22" s="57">
        <f t="shared" si="10"/>
        <v>29</v>
      </c>
      <c r="DX22" s="128">
        <f>SUMIFS(EP:EP,$EO:$EO,"&gt;="&amp;$DV22,$EO:$EO,"&lt;"&amp;$DV23)</f>
        <v>59536.06</v>
      </c>
      <c r="DY22" s="128">
        <f>SUMIFS(EQ:EQ,$EO:$EO,"&gt;="&amp;$DV22,$EO:$EO,"&lt;"&amp;$DV23)</f>
        <v>13063.54</v>
      </c>
      <c r="DZ22" s="128">
        <f>SUMIFS(ER:ER,$EO:$EO,"&gt;="&amp;$DV22,$EO:$EO,"&lt;"&amp;$DV23)</f>
        <v>54925.369999999995</v>
      </c>
      <c r="EA22" s="128">
        <f>SUMIFS(ES:ES,$EO:$EO,"&gt;="&amp;$DV22,$EO:$EO,"&lt;"&amp;$DV23)</f>
        <v>1706.82</v>
      </c>
      <c r="EB22" s="128">
        <f>SUMIFS(ET:ET,$EO:$EO,"&gt;="&amp;$DV22,$EO:$EO,"&lt;"&amp;$DV23)</f>
        <v>2356.1400000000003</v>
      </c>
      <c r="EC22" s="128">
        <f>SUMIFS(EU:EU,$EO:$EO,"&gt;="&amp;$DV22,$EO:$EO,"&lt;"&amp;$DV23)</f>
        <v>3455.85</v>
      </c>
      <c r="ED22" s="128">
        <f>SUMIFS(EV:EV,$EO:$EO,"&gt;="&amp;$DV22,$EO:$EO,"&lt;"&amp;$DV23)</f>
        <v>19460.52</v>
      </c>
      <c r="EE22" s="128">
        <f>SUMIFS(EW:EW,$EO:$EO,"&gt;="&amp;$DV22,$EO:$EO,"&lt;"&amp;$DV23)</f>
        <v>2293.9300000000003</v>
      </c>
      <c r="EF22" s="128">
        <f>SUMIFS(EX:EX,$EO:$EO,"&gt;="&amp;$DV22,$EO:$EO,"&lt;"&amp;$DV23)</f>
        <v>2089.77</v>
      </c>
      <c r="EG22" s="109">
        <f>DY22+DZ22</f>
        <v>67988.91</v>
      </c>
      <c r="EH22" s="2">
        <f>EC22+ED22</f>
        <v>22916.37</v>
      </c>
      <c r="EJ22" s="64">
        <f t="shared" si="11"/>
        <v>14</v>
      </c>
      <c r="EK22" s="57">
        <f t="shared" si="12"/>
        <v>14.5</v>
      </c>
      <c r="EL22" s="2">
        <f t="shared" si="7"/>
        <v>141808.57999999999</v>
      </c>
      <c r="EM22" s="2">
        <f t="shared" si="13"/>
        <v>35009.32</v>
      </c>
      <c r="EO22" s="33">
        <v>14</v>
      </c>
      <c r="EP22" s="33">
        <v>44003.28</v>
      </c>
      <c r="EQ22" s="33">
        <v>37523.32</v>
      </c>
      <c r="ER22" s="33">
        <v>104285.26</v>
      </c>
      <c r="ES22" s="33">
        <v>3753.49</v>
      </c>
      <c r="ET22" s="33">
        <v>8502.2999999999993</v>
      </c>
      <c r="EU22" s="33">
        <v>8102.82</v>
      </c>
      <c r="EV22" s="33">
        <v>26906.5</v>
      </c>
      <c r="EW22" s="33">
        <v>498.49</v>
      </c>
      <c r="EX22" s="33">
        <v>349.91</v>
      </c>
    </row>
    <row r="23" spans="78:154" x14ac:dyDescent="0.45">
      <c r="CD23" s="10"/>
      <c r="CK23" s="38"/>
      <c r="CL23" s="38"/>
      <c r="CO23" s="65">
        <f t="shared" si="8"/>
        <v>30</v>
      </c>
      <c r="CP23" s="124">
        <f>VLOOKUP($CO23,  $DI$7:$DT$158, CP$5, FALSE)</f>
        <v>3.4336780470897763E-2</v>
      </c>
      <c r="CQ23" s="140">
        <f>VLOOKUP($CO23,  Obsv_GC!$B$10:$M$211, CQ$5, FALSE)</f>
        <v>3.5242500000000003E-2</v>
      </c>
      <c r="CR23" s="124">
        <f>VLOOKUP($CO23,  $DI$7:$DT$158, CR$5, FALSE)</f>
        <v>1.2111163069031566E-2</v>
      </c>
      <c r="CS23" s="140">
        <f>VLOOKUP($CO23,  Obsv_GC!$B$10:$M$211, CS$5, FALSE)</f>
        <v>1.21023E-2</v>
      </c>
      <c r="CT23" s="124">
        <f>VLOOKUP($CO23,  $DI$7:$DT$158, CT$5, FALSE)</f>
        <v>1.4381009705400584E-2</v>
      </c>
      <c r="CU23" s="140">
        <f>VLOOKUP($CO23,  Obsv_GC!$B$10:$M$211, CU$5, FALSE)</f>
        <v>1.5233399999999999E-2</v>
      </c>
      <c r="CV23" s="124">
        <f>VLOOKUP($CO23,  $DI$7:$DT$158, CV$5, FALSE)</f>
        <v>3.5933582163951219E-3</v>
      </c>
      <c r="CW23" s="140">
        <f>VLOOKUP($CO23,  Obsv_GC!$B$10:$M$211, CW$5, FALSE)</f>
        <v>6.0843E-3</v>
      </c>
      <c r="CX23" s="124">
        <f>VLOOKUP($CO23,  $DI$7:$DT$158, CX$5, FALSE)</f>
        <v>6.7968358919427187E-3</v>
      </c>
      <c r="CY23" s="140">
        <f>VLOOKUP($CO23,  Obsv_GC!$B$10:$M$211, CY$5, FALSE)</f>
        <v>4.6366000000000003E-3</v>
      </c>
      <c r="CZ23" s="124">
        <f>VLOOKUP($CO23,  $DI$7:$DT$158, CZ$5, FALSE)</f>
        <v>2.5895703941805567E-2</v>
      </c>
      <c r="DA23" s="140">
        <f>VLOOKUP($CO23,  Obsv_GC!$B$10:$M$211, DA$5, FALSE)</f>
        <v>2.1787399999999998E-2</v>
      </c>
      <c r="DB23" s="124">
        <f>VLOOKUP($CO23,  $DI$7:$DT$158, DB$5, FALSE)</f>
        <v>2.4047356997978865E-2</v>
      </c>
      <c r="DC23" s="140">
        <f>VLOOKUP($CO23,  Obsv_GC!$B$10:$M$211, DC$5, FALSE)</f>
        <v>1.48431E-2</v>
      </c>
      <c r="DD23" s="124">
        <f>VLOOKUP($CO23,  $DI$7:$DT$158, DD$5, FALSE)</f>
        <v>2.5912315083570513E-2</v>
      </c>
      <c r="DE23" s="140">
        <f>VLOOKUP($CO23,  Obsv_GC!$B$10:$M$211, DE$5, FALSE)</f>
        <v>2.7321600000000001E-2</v>
      </c>
      <c r="DF23" s="124">
        <f>VLOOKUP($CO23,  $DI$7:$DT$158, DF$5, FALSE)</f>
        <v>2.7031476036648065E-2</v>
      </c>
      <c r="DG23" s="140">
        <f>VLOOKUP($CO23,  Obsv_GC!$B$10:$M$211, DG$5, FALSE)</f>
        <v>1.8354800000000001E-2</v>
      </c>
      <c r="DI23" s="64">
        <f t="shared" si="9"/>
        <v>30</v>
      </c>
      <c r="DJ23" s="122">
        <f>DX23/DX$4</f>
        <v>3.4336780470897763E-2</v>
      </c>
      <c r="DK23" s="122">
        <f>DY23/DY$4</f>
        <v>1.2111163069031566E-2</v>
      </c>
      <c r="DL23" s="122">
        <f>DZ23/DZ$4</f>
        <v>1.4381009705400584E-2</v>
      </c>
      <c r="DM23" s="122">
        <f>EA23/EA$4</f>
        <v>3.5933582163951219E-3</v>
      </c>
      <c r="DN23" s="122">
        <f>EB23/EB$4</f>
        <v>6.7968358919427187E-3</v>
      </c>
      <c r="DO23" s="122">
        <f>EC23/EC$4</f>
        <v>2.5895703941805567E-2</v>
      </c>
      <c r="DP23" s="122">
        <f>ED23/ED$4</f>
        <v>2.4047356997978865E-2</v>
      </c>
      <c r="DQ23" s="113">
        <f>EE23/EE$4</f>
        <v>2.5912315083570513E-2</v>
      </c>
      <c r="DR23" s="113">
        <f>EF23/EF$4</f>
        <v>2.7031476036648065E-2</v>
      </c>
      <c r="DS23" s="116">
        <f>EG23/EG$4</f>
        <v>1.3930592040545425E-2</v>
      </c>
      <c r="DT23" s="113">
        <f>EH23/EH$4</f>
        <v>2.4314097623878716E-2</v>
      </c>
      <c r="DV23" s="62">
        <f>Obsv_GC!B26</f>
        <v>30</v>
      </c>
      <c r="DW23" s="57">
        <f t="shared" si="10"/>
        <v>31</v>
      </c>
      <c r="DX23" s="128">
        <f>SUMIFS(EP:EP,$EO:$EO,"&gt;="&amp;$DV23,$EO:$EO,"&lt;"&amp;$DV24)</f>
        <v>55446.79</v>
      </c>
      <c r="DY23" s="128">
        <f>SUMIFS(EQ:EQ,$EO:$EO,"&gt;="&amp;$DV23,$EO:$EO,"&lt;"&amp;$DV24)</f>
        <v>10296.61</v>
      </c>
      <c r="DZ23" s="128">
        <f>SUMIFS(ER:ER,$EO:$EO,"&gt;="&amp;$DV23,$EO:$EO,"&lt;"&amp;$DV24)</f>
        <v>49387.55</v>
      </c>
      <c r="EA23" s="128">
        <f>SUMIFS(ES:ES,$EO:$EO,"&gt;="&amp;$DV23,$EO:$EO,"&lt;"&amp;$DV24)</f>
        <v>1189.08</v>
      </c>
      <c r="EB23" s="128">
        <f>SUMIFS(ET:ET,$EO:$EO,"&gt;="&amp;$DV23,$EO:$EO,"&lt;"&amp;$DV24)</f>
        <v>1852.56</v>
      </c>
      <c r="EC23" s="128">
        <f>SUMIFS(EU:EU,$EO:$EO,"&gt;="&amp;$DV23,$EO:$EO,"&lt;"&amp;$DV24)</f>
        <v>3301.76</v>
      </c>
      <c r="ED23" s="128">
        <f>SUMIFS(EV:EV,$EO:$EO,"&gt;="&amp;$DV23,$EO:$EO,"&lt;"&amp;$DV24)</f>
        <v>18180.02</v>
      </c>
      <c r="EE23" s="128">
        <f>SUMIFS(EW:EW,$EO:$EO,"&gt;="&amp;$DV23,$EO:$EO,"&lt;"&amp;$DV24)</f>
        <v>2532.9700000000003</v>
      </c>
      <c r="EF23" s="128">
        <f>SUMIFS(EX:EX,$EO:$EO,"&gt;="&amp;$DV23,$EO:$EO,"&lt;"&amp;$DV24)</f>
        <v>2533.79</v>
      </c>
      <c r="EG23" s="109">
        <f>DY23+DZ23</f>
        <v>59684.160000000003</v>
      </c>
      <c r="EH23" s="2">
        <f>EC23+ED23</f>
        <v>21481.78</v>
      </c>
      <c r="EJ23" s="64">
        <f t="shared" si="11"/>
        <v>15</v>
      </c>
      <c r="EK23" s="57">
        <f t="shared" si="12"/>
        <v>15.5</v>
      </c>
      <c r="EL23" s="2">
        <f t="shared" si="7"/>
        <v>125910.54000000001</v>
      </c>
      <c r="EM23" s="2">
        <f t="shared" si="13"/>
        <v>35310.839999999997</v>
      </c>
      <c r="EO23" s="33">
        <v>15</v>
      </c>
      <c r="EP23" s="33">
        <v>44765</v>
      </c>
      <c r="EQ23" s="33">
        <v>33620.18</v>
      </c>
      <c r="ER23" s="33">
        <v>92290.36</v>
      </c>
      <c r="ES23" s="33">
        <v>3618.18</v>
      </c>
      <c r="ET23" s="33">
        <v>8694.3700000000008</v>
      </c>
      <c r="EU23" s="33">
        <v>9164.56</v>
      </c>
      <c r="EV23" s="33">
        <v>26146.28</v>
      </c>
      <c r="EW23" s="33">
        <v>382.79</v>
      </c>
      <c r="EX23" s="33">
        <v>286.13</v>
      </c>
    </row>
    <row r="24" spans="78:154" x14ac:dyDescent="0.45">
      <c r="CD24" s="10"/>
      <c r="CK24" s="38"/>
      <c r="CL24" s="38"/>
      <c r="CO24" s="65">
        <f t="shared" si="8"/>
        <v>32</v>
      </c>
      <c r="CP24" s="124">
        <f>VLOOKUP($CO24,  $DI$7:$DT$158, CP$5, FALSE)</f>
        <v>3.1516189704373962E-2</v>
      </c>
      <c r="CQ24" s="140">
        <f>VLOOKUP($CO24,  Obsv_GC!$B$10:$M$211, CQ$5, FALSE)</f>
        <v>3.2855299999999997E-2</v>
      </c>
      <c r="CR24" s="124">
        <f>VLOOKUP($CO24,  $DI$7:$DT$158, CR$5, FALSE)</f>
        <v>9.8536635673994542E-3</v>
      </c>
      <c r="CS24" s="140">
        <f>VLOOKUP($CO24,  Obsv_GC!$B$10:$M$211, CS$5, FALSE)</f>
        <v>1.0016799999999999E-2</v>
      </c>
      <c r="CT24" s="124">
        <f>VLOOKUP($CO24,  $DI$7:$DT$158, CT$5, FALSE)</f>
        <v>1.2664532561444118E-2</v>
      </c>
      <c r="CU24" s="140">
        <f>VLOOKUP($CO24,  Obsv_GC!$B$10:$M$211, CU$5, FALSE)</f>
        <v>1.38981E-2</v>
      </c>
      <c r="CV24" s="124">
        <f>VLOOKUP($CO24,  $DI$7:$DT$158, CV$5, FALSE)</f>
        <v>2.3510888185449296E-3</v>
      </c>
      <c r="CW24" s="140">
        <f>VLOOKUP($CO24,  Obsv_GC!$B$10:$M$211, CW$5, FALSE)</f>
        <v>4.9021999999999998E-3</v>
      </c>
      <c r="CX24" s="124">
        <f>VLOOKUP($CO24,  $DI$7:$DT$158, CX$5, FALSE)</f>
        <v>6.0286440390175952E-3</v>
      </c>
      <c r="CY24" s="140">
        <f>VLOOKUP($CO24,  Obsv_GC!$B$10:$M$211, CY$5, FALSE)</f>
        <v>4.4048000000000004E-3</v>
      </c>
      <c r="CZ24" s="124">
        <f>VLOOKUP($CO24,  $DI$7:$DT$158, CZ$5, FALSE)</f>
        <v>2.4742077060142399E-2</v>
      </c>
      <c r="DA24" s="140">
        <f>VLOOKUP($CO24,  Obsv_GC!$B$10:$M$211, DA$5, FALSE)</f>
        <v>1.96226E-2</v>
      </c>
      <c r="DB24" s="124">
        <f>VLOOKUP($CO24,  $DI$7:$DT$158, DB$5, FALSE)</f>
        <v>2.1221676612953856E-2</v>
      </c>
      <c r="DC24" s="140">
        <f>VLOOKUP($CO24,  Obsv_GC!$B$10:$M$211, DC$5, FALSE)</f>
        <v>1.2471100000000001E-2</v>
      </c>
      <c r="DD24" s="124">
        <f>VLOOKUP($CO24,  $DI$7:$DT$158, DD$5, FALSE)</f>
        <v>2.5037751304096439E-2</v>
      </c>
      <c r="DE24" s="140">
        <f>VLOOKUP($CO24,  Obsv_GC!$B$10:$M$211, DE$5, FALSE)</f>
        <v>2.61312E-2</v>
      </c>
      <c r="DF24" s="124">
        <f>VLOOKUP($CO24,  $DI$7:$DT$158, DF$5, FALSE)</f>
        <v>2.3972420061705992E-2</v>
      </c>
      <c r="DG24" s="140">
        <f>VLOOKUP($CO24,  Obsv_GC!$B$10:$M$211, DG$5, FALSE)</f>
        <v>1.6513400000000001E-2</v>
      </c>
      <c r="DI24" s="64">
        <f t="shared" si="9"/>
        <v>32</v>
      </c>
      <c r="DJ24" s="122">
        <f>DX24/DX$4</f>
        <v>3.1516189704373962E-2</v>
      </c>
      <c r="DK24" s="122">
        <f>DY24/DY$4</f>
        <v>9.8536635673994542E-3</v>
      </c>
      <c r="DL24" s="122">
        <f>DZ24/DZ$4</f>
        <v>1.2664532561444118E-2</v>
      </c>
      <c r="DM24" s="122">
        <f>EA24/EA$4</f>
        <v>2.3510888185449296E-3</v>
      </c>
      <c r="DN24" s="122">
        <f>EB24/EB$4</f>
        <v>6.0286440390175952E-3</v>
      </c>
      <c r="DO24" s="122">
        <f>EC24/EC$4</f>
        <v>2.4742077060142399E-2</v>
      </c>
      <c r="DP24" s="122">
        <f>ED24/ED$4</f>
        <v>2.1221676612953856E-2</v>
      </c>
      <c r="DQ24" s="113">
        <f>EE24/EE$4</f>
        <v>2.5037751304096439E-2</v>
      </c>
      <c r="DR24" s="113">
        <f>EF24/EF$4</f>
        <v>2.3972420061705992E-2</v>
      </c>
      <c r="DS24" s="116">
        <f>EG24/EG$4</f>
        <v>1.2106756970694677E-2</v>
      </c>
      <c r="DT24" s="113">
        <f>EH24/EH$4</f>
        <v>2.1729716416756636E-2</v>
      </c>
      <c r="DV24" s="62">
        <f>Obsv_GC!B27</f>
        <v>32</v>
      </c>
      <c r="DW24" s="57">
        <f t="shared" si="10"/>
        <v>33</v>
      </c>
      <c r="DX24" s="128">
        <f>SUMIFS(EP:EP,$EO:$EO,"&gt;="&amp;$DV24,$EO:$EO,"&lt;"&amp;$DV25)</f>
        <v>50892.119999999995</v>
      </c>
      <c r="DY24" s="128">
        <f>SUMIFS(EQ:EQ,$EO:$EO,"&gt;="&amp;$DV24,$EO:$EO,"&lt;"&amp;$DV25)</f>
        <v>8377.34</v>
      </c>
      <c r="DZ24" s="128">
        <f>SUMIFS(ER:ER,$EO:$EO,"&gt;="&amp;$DV24,$EO:$EO,"&lt;"&amp;$DV25)</f>
        <v>43492.79</v>
      </c>
      <c r="EA24" s="128">
        <f>SUMIFS(ES:ES,$EO:$EO,"&gt;="&amp;$DV24,$EO:$EO,"&lt;"&amp;$DV25)</f>
        <v>778</v>
      </c>
      <c r="EB24" s="128">
        <f>SUMIFS(ET:ET,$EO:$EO,"&gt;="&amp;$DV24,$EO:$EO,"&lt;"&amp;$DV25)</f>
        <v>1643.1799999999998</v>
      </c>
      <c r="EC24" s="128">
        <f>SUMIFS(EU:EU,$EO:$EO,"&gt;="&amp;$DV24,$EO:$EO,"&lt;"&amp;$DV25)</f>
        <v>3154.67</v>
      </c>
      <c r="ED24" s="128">
        <f>SUMIFS(EV:EV,$EO:$EO,"&gt;="&amp;$DV24,$EO:$EO,"&lt;"&amp;$DV25)</f>
        <v>16043.78</v>
      </c>
      <c r="EE24" s="128">
        <f>SUMIFS(EW:EW,$EO:$EO,"&gt;="&amp;$DV24,$EO:$EO,"&lt;"&amp;$DV25)</f>
        <v>2447.48</v>
      </c>
      <c r="EF24" s="128">
        <f>SUMIFS(EX:EX,$EO:$EO,"&gt;="&amp;$DV24,$EO:$EO,"&lt;"&amp;$DV25)</f>
        <v>2247.0499999999997</v>
      </c>
      <c r="EG24" s="109">
        <f>DY24+DZ24</f>
        <v>51870.130000000005</v>
      </c>
      <c r="EH24" s="2">
        <f>EC24+ED24</f>
        <v>19198.45</v>
      </c>
      <c r="EJ24" s="64">
        <f t="shared" si="11"/>
        <v>16</v>
      </c>
      <c r="EK24" s="57">
        <f t="shared" si="12"/>
        <v>16.5</v>
      </c>
      <c r="EL24" s="2">
        <f t="shared" si="7"/>
        <v>111237.72</v>
      </c>
      <c r="EM24" s="2">
        <f t="shared" si="13"/>
        <v>24752.720000000001</v>
      </c>
      <c r="EO24" s="33">
        <v>16</v>
      </c>
      <c r="EP24" s="33">
        <v>43343.55</v>
      </c>
      <c r="EQ24" s="33">
        <v>28881.71</v>
      </c>
      <c r="ER24" s="33">
        <v>82356.009999999995</v>
      </c>
      <c r="ES24" s="33">
        <v>3540.88</v>
      </c>
      <c r="ET24" s="33">
        <v>7391.14</v>
      </c>
      <c r="EU24" s="33">
        <v>2928.86</v>
      </c>
      <c r="EV24" s="33">
        <v>21823.86</v>
      </c>
      <c r="EW24" s="33">
        <v>734.1</v>
      </c>
      <c r="EX24" s="33">
        <v>519.70000000000005</v>
      </c>
    </row>
    <row r="25" spans="78:154" x14ac:dyDescent="0.45">
      <c r="CC25" s="10"/>
      <c r="CK25" s="38"/>
      <c r="CL25" s="38"/>
      <c r="CN25" s="10"/>
      <c r="CO25" s="65">
        <f t="shared" si="8"/>
        <v>34</v>
      </c>
      <c r="CP25" s="124">
        <f>VLOOKUP($CO25,  $DI$7:$DT$158, CP$5, FALSE)</f>
        <v>2.9072644187714162E-2</v>
      </c>
      <c r="CQ25" s="140">
        <f>VLOOKUP($CO25,  Obsv_GC!$B$10:$M$211, CQ$5, FALSE)</f>
        <v>3.0467899999999999E-2</v>
      </c>
      <c r="CR25" s="124">
        <f>VLOOKUP($CO25,  $DI$7:$DT$158, CR$5, FALSE)</f>
        <v>8.0982253115934391E-3</v>
      </c>
      <c r="CS25" s="140">
        <f>VLOOKUP($CO25,  Obsv_GC!$B$10:$M$211, CS$5, FALSE)</f>
        <v>8.6380999999999993E-3</v>
      </c>
      <c r="CT25" s="124">
        <f>VLOOKUP($CO25,  $DI$7:$DT$158, CT$5, FALSE)</f>
        <v>1.0758609192389756E-2</v>
      </c>
      <c r="CU25" s="140">
        <f>VLOOKUP($CO25,  Obsv_GC!$B$10:$M$211, CU$5, FALSE)</f>
        <v>1.26219E-2</v>
      </c>
      <c r="CV25" s="124">
        <f>VLOOKUP($CO25,  $DI$7:$DT$158, CV$5, FALSE)</f>
        <v>1.4798260714052268E-3</v>
      </c>
      <c r="CW25" s="140">
        <f>VLOOKUP($CO25,  Obsv_GC!$B$10:$M$211, CW$5, FALSE)</f>
        <v>3.7201999999999999E-3</v>
      </c>
      <c r="CX25" s="124">
        <f>VLOOKUP($CO25,  $DI$7:$DT$158, CX$5, FALSE)</f>
        <v>4.891618835368608E-3</v>
      </c>
      <c r="CY25" s="140">
        <f>VLOOKUP($CO25,  Obsv_GC!$B$10:$M$211, CY$5, FALSE)</f>
        <v>4.1729000000000002E-3</v>
      </c>
      <c r="CZ25" s="124">
        <f>VLOOKUP($CO25,  $DI$7:$DT$158, CZ$5, FALSE)</f>
        <v>2.3679350549398234E-2</v>
      </c>
      <c r="DA25" s="140">
        <f>VLOOKUP($CO25,  Obsv_GC!$B$10:$M$211, DA$5, FALSE)</f>
        <v>1.7445599999999999E-2</v>
      </c>
      <c r="DB25" s="124">
        <f>VLOOKUP($CO25,  $DI$7:$DT$158, DB$5, FALSE)</f>
        <v>1.7549564583927538E-2</v>
      </c>
      <c r="DC25" s="140">
        <f>VLOOKUP($CO25,  Obsv_GC!$B$10:$M$211, DC$5, FALSE)</f>
        <v>1.0351600000000001E-2</v>
      </c>
      <c r="DD25" s="124">
        <f>VLOOKUP($CO25,  $DI$7:$DT$158, DD$5, FALSE)</f>
        <v>2.6176249409344651E-2</v>
      </c>
      <c r="DE25" s="140">
        <f>VLOOKUP($CO25,  Obsv_GC!$B$10:$M$211, DE$5, FALSE)</f>
        <v>2.47391E-2</v>
      </c>
      <c r="DF25" s="124">
        <f>VLOOKUP($CO25,  $DI$7:$DT$158, DF$5, FALSE)</f>
        <v>2.9785949295245726E-2</v>
      </c>
      <c r="DG25" s="140">
        <f>VLOOKUP($CO25,  Obsv_GC!$B$10:$M$211, DG$5, FALSE)</f>
        <v>1.52094E-2</v>
      </c>
      <c r="DI25" s="64">
        <f t="shared" si="9"/>
        <v>34</v>
      </c>
      <c r="DJ25" s="122">
        <f>DX25/DX$4</f>
        <v>2.9072644187714162E-2</v>
      </c>
      <c r="DK25" s="122">
        <f>DY25/DY$4</f>
        <v>8.0982253115934391E-3</v>
      </c>
      <c r="DL25" s="122">
        <f>DZ25/DZ$4</f>
        <v>1.0758609192389756E-2</v>
      </c>
      <c r="DM25" s="122">
        <f>EA25/EA$4</f>
        <v>1.4798260714052268E-3</v>
      </c>
      <c r="DN25" s="122">
        <f>EB25/EB$4</f>
        <v>4.891618835368608E-3</v>
      </c>
      <c r="DO25" s="122">
        <f>EC25/EC$4</f>
        <v>2.3679350549398234E-2</v>
      </c>
      <c r="DP25" s="122">
        <f>ED25/ED$4</f>
        <v>1.7549564583927538E-2</v>
      </c>
      <c r="DQ25" s="113">
        <f>EE25/EE$4</f>
        <v>2.6176249409344651E-2</v>
      </c>
      <c r="DR25" s="113">
        <f>EF25/EF$4</f>
        <v>2.9785949295245726E-2</v>
      </c>
      <c r="DS25" s="116">
        <f>EG25/EG$4</f>
        <v>1.023069515801983E-2</v>
      </c>
      <c r="DT25" s="113">
        <f>EH25/EH$4</f>
        <v>1.8434172828349787E-2</v>
      </c>
      <c r="DV25" s="62">
        <f>Obsv_GC!B28</f>
        <v>34</v>
      </c>
      <c r="DW25" s="57">
        <f t="shared" si="10"/>
        <v>35</v>
      </c>
      <c r="DX25" s="128">
        <f>SUMIFS(EP:EP,$EO:$EO,"&gt;="&amp;$DV25,$EO:$EO,"&lt;"&amp;$DV26)</f>
        <v>46946.3</v>
      </c>
      <c r="DY25" s="128">
        <f>SUMIFS(EQ:EQ,$EO:$EO,"&gt;="&amp;$DV25,$EO:$EO,"&lt;"&amp;$DV26)</f>
        <v>6884.91</v>
      </c>
      <c r="DZ25" s="128">
        <f>SUMIFS(ER:ER,$EO:$EO,"&gt;="&amp;$DV25,$EO:$EO,"&lt;"&amp;$DV26)</f>
        <v>36947.43</v>
      </c>
      <c r="EA25" s="128">
        <f>SUMIFS(ES:ES,$EO:$EO,"&gt;="&amp;$DV25,$EO:$EO,"&lt;"&amp;$DV26)</f>
        <v>489.68999999999994</v>
      </c>
      <c r="EB25" s="128">
        <f>SUMIFS(ET:ET,$EO:$EO,"&gt;="&amp;$DV25,$EO:$EO,"&lt;"&amp;$DV26)</f>
        <v>1333.27</v>
      </c>
      <c r="EC25" s="128">
        <f>SUMIFS(EU:EU,$EO:$EO,"&gt;="&amp;$DV25,$EO:$EO,"&lt;"&amp;$DV26)</f>
        <v>3019.17</v>
      </c>
      <c r="ED25" s="128">
        <f>SUMIFS(EV:EV,$EO:$EO,"&gt;="&amp;$DV25,$EO:$EO,"&lt;"&amp;$DV26)</f>
        <v>13267.630000000001</v>
      </c>
      <c r="EE25" s="128">
        <f>SUMIFS(EW:EW,$EO:$EO,"&gt;="&amp;$DV25,$EO:$EO,"&lt;"&amp;$DV26)</f>
        <v>2558.77</v>
      </c>
      <c r="EF25" s="128">
        <f>SUMIFS(EX:EX,$EO:$EO,"&gt;="&amp;$DV25,$EO:$EO,"&lt;"&amp;$DV26)</f>
        <v>2791.98</v>
      </c>
      <c r="EG25" s="109">
        <f>DY25+DZ25</f>
        <v>43832.34</v>
      </c>
      <c r="EH25" s="2">
        <f>EC25+ED25</f>
        <v>16286.800000000001</v>
      </c>
      <c r="EJ25" s="64">
        <f t="shared" si="11"/>
        <v>17</v>
      </c>
      <c r="EK25" s="57">
        <f t="shared" si="12"/>
        <v>17.5</v>
      </c>
      <c r="EL25" s="2">
        <f t="shared" si="7"/>
        <v>98031.55</v>
      </c>
      <c r="EM25" s="2">
        <f t="shared" si="13"/>
        <v>26059.940000000002</v>
      </c>
      <c r="EO25" s="33">
        <v>17</v>
      </c>
      <c r="EP25" s="33">
        <v>43307.26</v>
      </c>
      <c r="EQ25" s="33">
        <v>23991.279999999999</v>
      </c>
      <c r="ER25" s="33">
        <v>74040.27</v>
      </c>
      <c r="ES25" s="33">
        <v>3160.8</v>
      </c>
      <c r="ET25" s="33">
        <v>6742.4</v>
      </c>
      <c r="EU25" s="33">
        <v>4275.0600000000004</v>
      </c>
      <c r="EV25" s="33">
        <v>21784.880000000001</v>
      </c>
      <c r="EW25" s="33">
        <v>631.42999999999995</v>
      </c>
      <c r="EX25" s="33">
        <v>590.41999999999996</v>
      </c>
    </row>
    <row r="26" spans="78:154" x14ac:dyDescent="0.45">
      <c r="CC26" s="10"/>
      <c r="CK26" s="38"/>
      <c r="CL26" s="38"/>
      <c r="CN26" s="10"/>
      <c r="CO26" s="65">
        <f t="shared" si="8"/>
        <v>36</v>
      </c>
      <c r="CP26" s="124">
        <f>VLOOKUP($CO26,  $DI$7:$DT$158, CP$5, FALSE)</f>
        <v>2.6056759030129995E-2</v>
      </c>
      <c r="CQ26" s="140">
        <f>VLOOKUP($CO26,  Obsv_GC!$B$10:$M$211, CQ$5, FALSE)</f>
        <v>2.8081399999999999E-2</v>
      </c>
      <c r="CR26" s="124">
        <f>VLOOKUP($CO26,  $DI$7:$DT$158, CR$5, FALSE)</f>
        <v>6.9820906082459543E-3</v>
      </c>
      <c r="CS26" s="140">
        <f>VLOOKUP($CO26,  Obsv_GC!$B$10:$M$211, CS$5, FALSE)</f>
        <v>6.8091000000000002E-3</v>
      </c>
      <c r="CT26" s="124">
        <f>VLOOKUP($CO26,  $DI$7:$DT$158, CT$5, FALSE)</f>
        <v>9.2612181924563563E-3</v>
      </c>
      <c r="CU26" s="140">
        <f>VLOOKUP($CO26,  Obsv_GC!$B$10:$M$211, CU$5, FALSE)</f>
        <v>1.13379E-2</v>
      </c>
      <c r="CV26" s="124">
        <f>VLOOKUP($CO26,  $DI$7:$DT$158, CV$5, FALSE)</f>
        <v>7.1807933812679462E-4</v>
      </c>
      <c r="CW26" s="140">
        <f>VLOOKUP($CO26,  Obsv_GC!$B$10:$M$211, CW$5, FALSE)</f>
        <v>2.5382E-3</v>
      </c>
      <c r="CX26" s="124">
        <f>VLOOKUP($CO26,  $DI$7:$DT$158, CX$5, FALSE)</f>
        <v>4.4547276048483887E-3</v>
      </c>
      <c r="CY26" s="140">
        <f>VLOOKUP($CO26,  Obsv_GC!$B$10:$M$211, CY$5, FALSE)</f>
        <v>3.9411000000000003E-3</v>
      </c>
      <c r="CZ26" s="124">
        <f>VLOOKUP($CO26,  $DI$7:$DT$158, CZ$5, FALSE)</f>
        <v>2.0725362999533415E-2</v>
      </c>
      <c r="DA26" s="140">
        <f>VLOOKUP($CO26,  Obsv_GC!$B$10:$M$211, DA$5, FALSE)</f>
        <v>1.5307899999999999E-2</v>
      </c>
      <c r="DB26" s="124">
        <f>VLOOKUP($CO26,  $DI$7:$DT$158, DB$5, FALSE)</f>
        <v>1.5154487498410562E-2</v>
      </c>
      <c r="DC26" s="140">
        <f>VLOOKUP($CO26,  Obsv_GC!$B$10:$M$211, DC$5, FALSE)</f>
        <v>8.9236999999999997E-3</v>
      </c>
      <c r="DD26" s="124">
        <f>VLOOKUP($CO26,  $DI$7:$DT$158, DD$5, FALSE)</f>
        <v>2.7436689265105566E-2</v>
      </c>
      <c r="DE26" s="140">
        <f>VLOOKUP($CO26,  Obsv_GC!$B$10:$M$211, DE$5, FALSE)</f>
        <v>2.3347199999999999E-2</v>
      </c>
      <c r="DF26" s="124">
        <f>VLOOKUP($CO26,  $DI$7:$DT$158, DF$5, FALSE)</f>
        <v>3.3664871531170905E-2</v>
      </c>
      <c r="DG26" s="140">
        <f>VLOOKUP($CO26,  Obsv_GC!$B$10:$M$211, DG$5, FALSE)</f>
        <v>1.39902E-2</v>
      </c>
      <c r="DI26" s="64">
        <f t="shared" si="9"/>
        <v>36</v>
      </c>
      <c r="DJ26" s="122">
        <f>DX26/DX$4</f>
        <v>2.6056759030129995E-2</v>
      </c>
      <c r="DK26" s="122">
        <f>DY26/DY$4</f>
        <v>6.9820906082459543E-3</v>
      </c>
      <c r="DL26" s="122">
        <f>DZ26/DZ$4</f>
        <v>9.2612181924563563E-3</v>
      </c>
      <c r="DM26" s="122">
        <f>EA26/EA$4</f>
        <v>7.1807933812679462E-4</v>
      </c>
      <c r="DN26" s="122">
        <f>EB26/EB$4</f>
        <v>4.4547276048483887E-3</v>
      </c>
      <c r="DO26" s="122">
        <f>EC26/EC$4</f>
        <v>2.0725362999533415E-2</v>
      </c>
      <c r="DP26" s="122">
        <f>ED26/ED$4</f>
        <v>1.5154487498410562E-2</v>
      </c>
      <c r="DQ26" s="113">
        <f>EE26/EE$4</f>
        <v>2.7436689265105566E-2</v>
      </c>
      <c r="DR26" s="113">
        <f>EF26/EF$4</f>
        <v>3.3664871531170905E-2</v>
      </c>
      <c r="DS26" s="116">
        <f>EG26/EG$4</f>
        <v>8.808958860068522E-3</v>
      </c>
      <c r="DT26" s="113">
        <f>EH26/EH$4</f>
        <v>1.5958437656654754E-2</v>
      </c>
      <c r="DV26" s="62">
        <f>Obsv_GC!B29</f>
        <v>36</v>
      </c>
      <c r="DW26" s="57">
        <f t="shared" si="10"/>
        <v>37</v>
      </c>
      <c r="DX26" s="128">
        <f>SUMIFS(EP:EP,$EO:$EO,"&gt;="&amp;$DV26,$EO:$EO,"&lt;"&amp;$DV27)</f>
        <v>42076.270000000004</v>
      </c>
      <c r="DY26" s="128">
        <f>SUMIFS(EQ:EQ,$EO:$EO,"&gt;="&amp;$DV26,$EO:$EO,"&lt;"&amp;$DV27)</f>
        <v>5936</v>
      </c>
      <c r="DZ26" s="128">
        <f>SUMIFS(ER:ER,$EO:$EO,"&gt;="&amp;$DV26,$EO:$EO,"&lt;"&amp;$DV27)</f>
        <v>31805.06</v>
      </c>
      <c r="EA26" s="128">
        <f>SUMIFS(ES:ES,$EO:$EO,"&gt;="&amp;$DV26,$EO:$EO,"&lt;"&amp;$DV27)</f>
        <v>237.62</v>
      </c>
      <c r="EB26" s="128">
        <f>SUMIFS(ET:ET,$EO:$EO,"&gt;="&amp;$DV26,$EO:$EO,"&lt;"&amp;$DV27)</f>
        <v>1214.19</v>
      </c>
      <c r="EC26" s="128">
        <f>SUMIFS(EU:EU,$EO:$EO,"&gt;="&amp;$DV26,$EO:$EO,"&lt;"&amp;$DV27)</f>
        <v>2642.5299999999997</v>
      </c>
      <c r="ED26" s="128">
        <f>SUMIFS(EV:EV,$EO:$EO,"&gt;="&amp;$DV26,$EO:$EO,"&lt;"&amp;$DV27)</f>
        <v>11456.93</v>
      </c>
      <c r="EE26" s="128">
        <f>SUMIFS(EW:EW,$EO:$EO,"&gt;="&amp;$DV26,$EO:$EO,"&lt;"&amp;$DV27)</f>
        <v>2681.98</v>
      </c>
      <c r="EF26" s="128">
        <f>SUMIFS(EX:EX,$EO:$EO,"&gt;="&amp;$DV26,$EO:$EO,"&lt;"&amp;$DV27)</f>
        <v>3155.5699999999997</v>
      </c>
      <c r="EG26" s="109">
        <f>DY26+DZ26</f>
        <v>37741.06</v>
      </c>
      <c r="EH26" s="2">
        <f>EC26+ED26</f>
        <v>14099.46</v>
      </c>
      <c r="EJ26" s="64">
        <f t="shared" si="11"/>
        <v>18</v>
      </c>
      <c r="EK26" s="57">
        <f t="shared" si="12"/>
        <v>18.5</v>
      </c>
      <c r="EL26" s="2">
        <f t="shared" si="7"/>
        <v>87242.62</v>
      </c>
      <c r="EM26" s="2">
        <f t="shared" si="13"/>
        <v>20692.690000000002</v>
      </c>
      <c r="EO26" s="33">
        <v>18</v>
      </c>
      <c r="EP26" s="33">
        <v>40295.269999999997</v>
      </c>
      <c r="EQ26" s="33">
        <v>22283.599999999999</v>
      </c>
      <c r="ER26" s="33">
        <v>64959.02</v>
      </c>
      <c r="ES26" s="33">
        <v>3072.44</v>
      </c>
      <c r="ET26" s="33">
        <v>5757.07</v>
      </c>
      <c r="EU26" s="33">
        <v>3381.04</v>
      </c>
      <c r="EV26" s="33">
        <v>17311.650000000001</v>
      </c>
      <c r="EW26" s="33">
        <v>894.99</v>
      </c>
      <c r="EX26" s="33">
        <v>916.1</v>
      </c>
    </row>
    <row r="27" spans="78:154" x14ac:dyDescent="0.45">
      <c r="CC27" s="10"/>
      <c r="CK27" s="38"/>
      <c r="CL27" s="38"/>
      <c r="CN27" s="10"/>
      <c r="CO27" s="65">
        <f t="shared" si="8"/>
        <v>38</v>
      </c>
      <c r="CP27" s="124">
        <f>VLOOKUP($CO27,  $DI$7:$DT$158, CP$5, FALSE)</f>
        <v>2.4045950114767643E-2</v>
      </c>
      <c r="CQ27" s="140">
        <f>VLOOKUP($CO27,  Obsv_GC!$B$10:$M$211, CQ$5, FALSE)</f>
        <v>2.5693899999999999E-2</v>
      </c>
      <c r="CR27" s="124">
        <f>VLOOKUP($CO27,  $DI$7:$DT$158, CR$5, FALSE)</f>
        <v>6.105483015994023E-3</v>
      </c>
      <c r="CS27" s="140">
        <f>VLOOKUP($CO27,  Obsv_GC!$B$10:$M$211, CS$5, FALSE)</f>
        <v>5.0693999999999999E-3</v>
      </c>
      <c r="CT27" s="124">
        <f>VLOOKUP($CO27,  $DI$7:$DT$158, CT$5, FALSE)</f>
        <v>8.2575608611576649E-3</v>
      </c>
      <c r="CU27" s="140">
        <f>VLOOKUP($CO27,  Obsv_GC!$B$10:$M$211, CU$5, FALSE)</f>
        <v>1.0255500000000001E-2</v>
      </c>
      <c r="CV27" s="124">
        <f>VLOOKUP($CO27,  $DI$7:$DT$158, CV$5, FALSE)</f>
        <v>4.7118479252895303E-4</v>
      </c>
      <c r="CW27" s="140">
        <f>VLOOKUP($CO27,  Obsv_GC!$B$10:$M$211, CW$5, FALSE)</f>
        <v>1.3561000000000001E-3</v>
      </c>
      <c r="CX27" s="124">
        <f>VLOOKUP($CO27,  $DI$7:$DT$158, CX$5, FALSE)</f>
        <v>4.2219733248332492E-3</v>
      </c>
      <c r="CY27" s="140">
        <f>VLOOKUP($CO27,  Obsv_GC!$B$10:$M$211, CY$5, FALSE)</f>
        <v>3.7093E-3</v>
      </c>
      <c r="CZ27" s="124">
        <f>VLOOKUP($CO27,  $DI$7:$DT$158, CZ$5, FALSE)</f>
        <v>2.2347922855937497E-2</v>
      </c>
      <c r="DA27" s="140">
        <f>VLOOKUP($CO27,  Obsv_GC!$B$10:$M$211, DA$5, FALSE)</f>
        <v>1.3515599999999999E-2</v>
      </c>
      <c r="DB27" s="124">
        <f>VLOOKUP($CO27,  $DI$7:$DT$158, DB$5, FALSE)</f>
        <v>1.3274033868403189E-2</v>
      </c>
      <c r="DC27" s="140">
        <f>VLOOKUP($CO27,  Obsv_GC!$B$10:$M$211, DC$5, FALSE)</f>
        <v>7.9288999999999991E-3</v>
      </c>
      <c r="DD27" s="124">
        <f>VLOOKUP($CO27,  $DI$7:$DT$158, DD$5, FALSE)</f>
        <v>2.4346407050770229E-2</v>
      </c>
      <c r="DE27" s="140">
        <f>VLOOKUP($CO27,  Obsv_GC!$B$10:$M$211, DE$5, FALSE)</f>
        <v>2.1954999999999999E-2</v>
      </c>
      <c r="DF27" s="124">
        <f>VLOOKUP($CO27,  $DI$7:$DT$158, DF$5, FALSE)</f>
        <v>3.1635529173796702E-2</v>
      </c>
      <c r="DG27" s="140">
        <f>VLOOKUP($CO27,  Obsv_GC!$B$10:$M$211, DG$5, FALSE)</f>
        <v>1.3110999999999999E-2</v>
      </c>
      <c r="DI27" s="64">
        <f t="shared" si="9"/>
        <v>38</v>
      </c>
      <c r="DJ27" s="122">
        <f>DX27/DX$4</f>
        <v>2.4045950114767643E-2</v>
      </c>
      <c r="DK27" s="122">
        <f>DY27/DY$4</f>
        <v>6.105483015994023E-3</v>
      </c>
      <c r="DL27" s="122">
        <f>DZ27/DZ$4</f>
        <v>8.2575608611576649E-3</v>
      </c>
      <c r="DM27" s="122">
        <f>EA27/EA$4</f>
        <v>4.7118479252895303E-4</v>
      </c>
      <c r="DN27" s="122">
        <f>EB27/EB$4</f>
        <v>4.2219733248332492E-3</v>
      </c>
      <c r="DO27" s="122">
        <f>EC27/EC$4</f>
        <v>2.2347922855937497E-2</v>
      </c>
      <c r="DP27" s="122">
        <f>ED27/ED$4</f>
        <v>1.3274033868403189E-2</v>
      </c>
      <c r="DQ27" s="113">
        <f>EE27/EE$4</f>
        <v>2.4346407050770229E-2</v>
      </c>
      <c r="DR27" s="113">
        <f>EF27/EF$4</f>
        <v>3.1635529173796702E-2</v>
      </c>
      <c r="DS27" s="116">
        <f>EG27/EG$4</f>
        <v>7.8305126799837477E-3</v>
      </c>
      <c r="DT27" s="113">
        <f>EH27/EH$4</f>
        <v>1.4583514664724717E-2</v>
      </c>
      <c r="DV27" s="62">
        <f>Obsv_GC!B30</f>
        <v>38</v>
      </c>
      <c r="DW27" s="57">
        <f t="shared" si="10"/>
        <v>39</v>
      </c>
      <c r="DX27" s="128">
        <f>SUMIFS(EP:EP,$EO:$EO,"&gt;="&amp;$DV27,$EO:$EO,"&lt;"&amp;$DV28)</f>
        <v>38829.229999999996</v>
      </c>
      <c r="DY27" s="128">
        <f>SUMIFS(EQ:EQ,$EO:$EO,"&gt;="&amp;$DV27,$EO:$EO,"&lt;"&amp;$DV28)</f>
        <v>5190.7299999999996</v>
      </c>
      <c r="DZ27" s="128">
        <f>SUMIFS(ER:ER,$EO:$EO,"&gt;="&amp;$DV27,$EO:$EO,"&lt;"&amp;$DV28)</f>
        <v>28358.28</v>
      </c>
      <c r="EA27" s="128">
        <f>SUMIFS(ES:ES,$EO:$EO,"&gt;="&amp;$DV27,$EO:$EO,"&lt;"&amp;$DV28)</f>
        <v>155.92000000000002</v>
      </c>
      <c r="EB27" s="128">
        <f>SUMIFS(ET:ET,$EO:$EO,"&gt;="&amp;$DV27,$EO:$EO,"&lt;"&amp;$DV28)</f>
        <v>1150.75</v>
      </c>
      <c r="EC27" s="128">
        <f>SUMIFS(EU:EU,$EO:$EO,"&gt;="&amp;$DV27,$EO:$EO,"&lt;"&amp;$DV28)</f>
        <v>2849.41</v>
      </c>
      <c r="ED27" s="128">
        <f>SUMIFS(EV:EV,$EO:$EO,"&gt;="&amp;$DV27,$EO:$EO,"&lt;"&amp;$DV28)</f>
        <v>10035.290000000001</v>
      </c>
      <c r="EE27" s="128">
        <f>SUMIFS(EW:EW,$EO:$EO,"&gt;="&amp;$DV27,$EO:$EO,"&lt;"&amp;$DV28)</f>
        <v>2379.9</v>
      </c>
      <c r="EF27" s="128">
        <f>SUMIFS(EX:EX,$EO:$EO,"&gt;="&amp;$DV27,$EO:$EO,"&lt;"&amp;$DV28)</f>
        <v>2965.35</v>
      </c>
      <c r="EG27" s="109">
        <f>DY27+DZ27</f>
        <v>33549.009999999995</v>
      </c>
      <c r="EH27" s="2">
        <f>EC27+ED27</f>
        <v>12884.7</v>
      </c>
      <c r="EJ27" s="64">
        <f t="shared" si="11"/>
        <v>19</v>
      </c>
      <c r="EK27" s="57">
        <f t="shared" si="12"/>
        <v>19.5</v>
      </c>
      <c r="EL27" s="2">
        <f t="shared" si="7"/>
        <v>78675.850000000006</v>
      </c>
      <c r="EM27" s="2">
        <f t="shared" si="13"/>
        <v>19808.120000000003</v>
      </c>
      <c r="EO27" s="33">
        <v>19</v>
      </c>
      <c r="EP27" s="33">
        <v>40975.019999999997</v>
      </c>
      <c r="EQ27" s="33">
        <v>20741.22</v>
      </c>
      <c r="ER27" s="33">
        <v>57934.63</v>
      </c>
      <c r="ES27" s="33">
        <v>3061.32</v>
      </c>
      <c r="ET27" s="33">
        <v>5504.39</v>
      </c>
      <c r="EU27" s="33">
        <v>3273.72</v>
      </c>
      <c r="EV27" s="33">
        <v>16534.400000000001</v>
      </c>
      <c r="EW27" s="33">
        <v>986.32</v>
      </c>
      <c r="EX27" s="33">
        <v>657.28</v>
      </c>
    </row>
    <row r="28" spans="78:154" x14ac:dyDescent="0.45">
      <c r="CC28" s="10"/>
      <c r="CK28" s="38"/>
      <c r="CL28" s="38"/>
      <c r="CN28" s="10"/>
      <c r="CO28" s="65">
        <f t="shared" si="8"/>
        <v>40</v>
      </c>
      <c r="CP28" s="124">
        <f>VLOOKUP($CO28,  $DI$7:$DT$158, CP$5, FALSE)</f>
        <v>2.1717118997524452E-2</v>
      </c>
      <c r="CQ28" s="140">
        <f>VLOOKUP($CO28,  Obsv_GC!$B$10:$M$211, CQ$5, FALSE)</f>
        <v>2.3624599999999999E-2</v>
      </c>
      <c r="CR28" s="124">
        <f>VLOOKUP($CO28,  $DI$7:$DT$158, CR$5, FALSE)</f>
        <v>4.7256026628677335E-3</v>
      </c>
      <c r="CS28" s="140">
        <f>VLOOKUP($CO28,  Obsv_GC!$B$10:$M$211, CS$5, FALSE)</f>
        <v>3.7309999999999999E-3</v>
      </c>
      <c r="CT28" s="124">
        <f>VLOOKUP($CO28,  $DI$7:$DT$158, CT$5, FALSE)</f>
        <v>7.1753005264729832E-3</v>
      </c>
      <c r="CU28" s="140">
        <f>VLOOKUP($CO28,  Obsv_GC!$B$10:$M$211, CU$5, FALSE)</f>
        <v>9.2382999999999996E-3</v>
      </c>
      <c r="CV28" s="124">
        <f>VLOOKUP($CO28,  $DI$7:$DT$158, CV$5, FALSE)</f>
        <v>4.1249823101720165E-4</v>
      </c>
      <c r="CW28" s="140">
        <f>VLOOKUP($CO28,  Obsv_GC!$B$10:$M$211, CW$5, FALSE)</f>
        <v>4.9890000000000004E-4</v>
      </c>
      <c r="CX28" s="124">
        <f>VLOOKUP($CO28,  $DI$7:$DT$158, CX$5, FALSE)</f>
        <v>3.5533917919335204E-3</v>
      </c>
      <c r="CY28" s="140">
        <f>VLOOKUP($CO28,  Obsv_GC!$B$10:$M$211, CY$5, FALSE)</f>
        <v>3.4773999999999998E-3</v>
      </c>
      <c r="CZ28" s="124">
        <f>VLOOKUP($CO28,  $DI$7:$DT$158, CZ$5, FALSE)</f>
        <v>2.6903451021993888E-2</v>
      </c>
      <c r="DA28" s="140">
        <f>VLOOKUP($CO28,  Obsv_GC!$B$10:$M$211, DA$5, FALSE)</f>
        <v>1.15424E-2</v>
      </c>
      <c r="DB28" s="124">
        <f>VLOOKUP($CO28,  $DI$7:$DT$158, DB$5, FALSE)</f>
        <v>1.1800691756251015E-2</v>
      </c>
      <c r="DC28" s="140">
        <f>VLOOKUP($CO28,  Obsv_GC!$B$10:$M$211, DC$5, FALSE)</f>
        <v>7.2705000000000001E-3</v>
      </c>
      <c r="DD28" s="124">
        <f>VLOOKUP($CO28,  $DI$7:$DT$158, DD$5, FALSE)</f>
        <v>3.0854024983123039E-2</v>
      </c>
      <c r="DE28" s="140">
        <f>VLOOKUP($CO28,  Obsv_GC!$B$10:$M$211, DE$5, FALSE)</f>
        <v>2.0563499999999998E-2</v>
      </c>
      <c r="DF28" s="124">
        <f>VLOOKUP($CO28,  $DI$7:$DT$158, DF$5, FALSE)</f>
        <v>2.6757298249956252E-2</v>
      </c>
      <c r="DG28" s="140">
        <f>VLOOKUP($CO28,  Obsv_GC!$B$10:$M$211, DG$5, FALSE)</f>
        <v>1.2231499999999999E-2</v>
      </c>
      <c r="DI28" s="64">
        <f t="shared" si="9"/>
        <v>40</v>
      </c>
      <c r="DJ28" s="122">
        <f>DX28/DX$4</f>
        <v>2.1717118997524452E-2</v>
      </c>
      <c r="DK28" s="122">
        <f>DY28/DY$4</f>
        <v>4.7256026628677335E-3</v>
      </c>
      <c r="DL28" s="122">
        <f>DZ28/DZ$4</f>
        <v>7.1753005264729832E-3</v>
      </c>
      <c r="DM28" s="122">
        <f>EA28/EA$4</f>
        <v>4.1249823101720165E-4</v>
      </c>
      <c r="DN28" s="122">
        <f>EB28/EB$4</f>
        <v>3.5533917919335204E-3</v>
      </c>
      <c r="DO28" s="122">
        <f>EC28/EC$4</f>
        <v>2.6903451021993888E-2</v>
      </c>
      <c r="DP28" s="122">
        <f>ED28/ED$4</f>
        <v>1.1800691756251015E-2</v>
      </c>
      <c r="DQ28" s="113">
        <f>EE28/EE$4</f>
        <v>3.0854024983123039E-2</v>
      </c>
      <c r="DR28" s="113">
        <f>EF28/EF$4</f>
        <v>2.6757298249956252E-2</v>
      </c>
      <c r="DS28" s="116">
        <f>EG28/EG$4</f>
        <v>6.6891940320312352E-3</v>
      </c>
      <c r="DT28" s="113">
        <f>EH28/EH$4</f>
        <v>1.3980217344135834E-2</v>
      </c>
      <c r="DV28" s="62">
        <f>Obsv_GC!B31</f>
        <v>40</v>
      </c>
      <c r="DW28" s="57">
        <f t="shared" si="10"/>
        <v>41</v>
      </c>
      <c r="DX28" s="128">
        <f>SUMIFS(EP:EP,$EO:$EO,"&gt;="&amp;$DV28,$EO:$EO,"&lt;"&amp;$DV29)</f>
        <v>35068.65</v>
      </c>
      <c r="DY28" s="128">
        <f>SUMIFS(EQ:EQ,$EO:$EO,"&gt;="&amp;$DV28,$EO:$EO,"&lt;"&amp;$DV29)</f>
        <v>4017.59</v>
      </c>
      <c r="DZ28" s="128">
        <f>SUMIFS(ER:ER,$EO:$EO,"&gt;="&amp;$DV28,$EO:$EO,"&lt;"&amp;$DV29)</f>
        <v>24641.559999999998</v>
      </c>
      <c r="EA28" s="128">
        <f>SUMIFS(ES:ES,$EO:$EO,"&gt;="&amp;$DV28,$EO:$EO,"&lt;"&amp;$DV29)</f>
        <v>136.5</v>
      </c>
      <c r="EB28" s="128">
        <f>SUMIFS(ET:ET,$EO:$EO,"&gt;="&amp;$DV28,$EO:$EO,"&lt;"&amp;$DV29)</f>
        <v>968.52</v>
      </c>
      <c r="EC28" s="128">
        <f>SUMIFS(EU:EU,$EO:$EO,"&gt;="&amp;$DV28,$EO:$EO,"&lt;"&amp;$DV29)</f>
        <v>3430.25</v>
      </c>
      <c r="ED28" s="128">
        <f>SUMIFS(EV:EV,$EO:$EO,"&gt;="&amp;$DV28,$EO:$EO,"&lt;"&amp;$DV29)</f>
        <v>8921.43</v>
      </c>
      <c r="EE28" s="128">
        <f>SUMIFS(EW:EW,$EO:$EO,"&gt;="&amp;$DV28,$EO:$EO,"&lt;"&amp;$DV29)</f>
        <v>3016.0299999999997</v>
      </c>
      <c r="EF28" s="128">
        <f>SUMIFS(EX:EX,$EO:$EO,"&gt;="&amp;$DV28,$EO:$EO,"&lt;"&amp;$DV29)</f>
        <v>2508.09</v>
      </c>
      <c r="EG28" s="109">
        <f>DY28+DZ28</f>
        <v>28659.149999999998</v>
      </c>
      <c r="EH28" s="2">
        <f>EC28+ED28</f>
        <v>12351.68</v>
      </c>
      <c r="EJ28" s="64">
        <f t="shared" si="11"/>
        <v>20</v>
      </c>
      <c r="EK28" s="57">
        <f t="shared" si="12"/>
        <v>20.5</v>
      </c>
      <c r="EL28" s="2">
        <f t="shared" si="7"/>
        <v>69739.61</v>
      </c>
      <c r="EM28" s="2">
        <f t="shared" si="13"/>
        <v>18182.09</v>
      </c>
      <c r="EO28" s="33">
        <v>20</v>
      </c>
      <c r="EP28" s="33">
        <v>37844.93</v>
      </c>
      <c r="EQ28" s="33">
        <v>17863.849999999999</v>
      </c>
      <c r="ER28" s="33">
        <v>51875.76</v>
      </c>
      <c r="ES28" s="33">
        <v>3052.26</v>
      </c>
      <c r="ET28" s="33">
        <v>4617.1099999999997</v>
      </c>
      <c r="EU28" s="33">
        <v>3004.17</v>
      </c>
      <c r="EV28" s="33">
        <v>15177.92</v>
      </c>
      <c r="EW28" s="33">
        <v>998.8</v>
      </c>
      <c r="EX28" s="33">
        <v>1161.8900000000001</v>
      </c>
    </row>
    <row r="29" spans="78:154" x14ac:dyDescent="0.45">
      <c r="BZ29" s="38"/>
      <c r="CA29" s="38"/>
      <c r="CO29" s="65">
        <f t="shared" si="8"/>
        <v>42</v>
      </c>
      <c r="CP29" s="124">
        <f>VLOOKUP($CO29,  $DI$7:$DT$158, CP$5, FALSE)</f>
        <v>2.0218889738505903E-2</v>
      </c>
      <c r="CQ29" s="140">
        <f>VLOOKUP($CO29,  Obsv_GC!$B$10:$M$211, CQ$5, FALSE)</f>
        <v>2.1555999999999999E-2</v>
      </c>
      <c r="CR29" s="124">
        <f>VLOOKUP($CO29,  $DI$7:$DT$158, CR$5, FALSE)</f>
        <v>3.8440431498845498E-3</v>
      </c>
      <c r="CS29" s="140">
        <f>VLOOKUP($CO29,  Obsv_GC!$B$10:$M$211, CS$5, FALSE)</f>
        <v>2.7874000000000002E-3</v>
      </c>
      <c r="CT29" s="124">
        <f>VLOOKUP($CO29,  $DI$7:$DT$158, CT$5, FALSE)</f>
        <v>6.3796001742369504E-3</v>
      </c>
      <c r="CU29" s="140">
        <f>VLOOKUP($CO29,  Obsv_GC!$B$10:$M$211, CU$5, FALSE)</f>
        <v>8.2313000000000004E-3</v>
      </c>
      <c r="CV29" s="124">
        <f>VLOOKUP($CO29,  $DI$7:$DT$158, CV$5, FALSE)</f>
        <v>3.7508630354472582E-4</v>
      </c>
      <c r="CW29" s="140">
        <f>VLOOKUP($CO29,  Obsv_GC!$B$10:$M$211, CW$5, FALSE)</f>
        <v>4.9890000000000004E-4</v>
      </c>
      <c r="CX29" s="124">
        <f>VLOOKUP($CO29,  $DI$7:$DT$158, CX$5, FALSE)</f>
        <v>3.591218031324379E-3</v>
      </c>
      <c r="CY29" s="140">
        <f>VLOOKUP($CO29,  Obsv_GC!$B$10:$M$211, CY$5, FALSE)</f>
        <v>3.2456E-3</v>
      </c>
      <c r="CZ29" s="124">
        <f>VLOOKUP($CO29,  $DI$7:$DT$158, CZ$5, FALSE)</f>
        <v>2.6794511750892508E-2</v>
      </c>
      <c r="DA29" s="140">
        <f>VLOOKUP($CO29,  Obsv_GC!$B$10:$M$211, DA$5, FALSE)</f>
        <v>1.03293E-2</v>
      </c>
      <c r="DB29" s="124">
        <f>VLOOKUP($CO29,  $DI$7:$DT$158, DB$5, FALSE)</f>
        <v>1.0678615271110433E-2</v>
      </c>
      <c r="DC29" s="140">
        <f>VLOOKUP($CO29,  Obsv_GC!$B$10:$M$211, DC$5, FALSE)</f>
        <v>6.5691999999999999E-3</v>
      </c>
      <c r="DD29" s="124">
        <f>VLOOKUP($CO29,  $DI$7:$DT$158, DD$5, FALSE)</f>
        <v>2.9735986903128637E-2</v>
      </c>
      <c r="DE29" s="140">
        <f>VLOOKUP($CO29,  Obsv_GC!$B$10:$M$211, DE$5, FALSE)</f>
        <v>1.9308700000000002E-2</v>
      </c>
      <c r="DF29" s="124">
        <f>VLOOKUP($CO29,  $DI$7:$DT$158, DF$5, FALSE)</f>
        <v>3.476126262604709E-2</v>
      </c>
      <c r="DG29" s="140">
        <f>VLOOKUP($CO29,  Obsv_GC!$B$10:$M$211, DG$5, FALSE)</f>
        <v>1.13519E-2</v>
      </c>
      <c r="DI29" s="64">
        <f t="shared" si="9"/>
        <v>42</v>
      </c>
      <c r="DJ29" s="122">
        <f>DX29/DX$4</f>
        <v>2.0218889738505903E-2</v>
      </c>
      <c r="DK29" s="122">
        <f>DY29/DY$4</f>
        <v>3.8440431498845498E-3</v>
      </c>
      <c r="DL29" s="122">
        <f>DZ29/DZ$4</f>
        <v>6.3796001742369504E-3</v>
      </c>
      <c r="DM29" s="122">
        <f>EA29/EA$4</f>
        <v>3.7508630354472582E-4</v>
      </c>
      <c r="DN29" s="122">
        <f>EB29/EB$4</f>
        <v>3.591218031324379E-3</v>
      </c>
      <c r="DO29" s="122">
        <f>EC29/EC$4</f>
        <v>2.6794511750892508E-2</v>
      </c>
      <c r="DP29" s="122">
        <f>ED29/ED$4</f>
        <v>1.0678615271110433E-2</v>
      </c>
      <c r="DQ29" s="113">
        <f>EE29/EE$4</f>
        <v>2.9735986903128637E-2</v>
      </c>
      <c r="DR29" s="113">
        <f>EF29/EF$4</f>
        <v>3.476126262604709E-2</v>
      </c>
      <c r="DS29" s="116">
        <f>EG29/EG$4</f>
        <v>5.87645619273748E-3</v>
      </c>
      <c r="DT29" s="113">
        <f>EH29/EH$4</f>
        <v>1.3004349802883106E-2</v>
      </c>
      <c r="DV29" s="62">
        <f>Obsv_GC!B32</f>
        <v>42</v>
      </c>
      <c r="DW29" s="57">
        <f t="shared" si="10"/>
        <v>43</v>
      </c>
      <c r="DX29" s="128">
        <f>SUMIFS(EP:EP,$EO:$EO,"&gt;="&amp;$DV29,$EO:$EO,"&lt;"&amp;$DV30)</f>
        <v>32649.32</v>
      </c>
      <c r="DY29" s="128">
        <f>SUMIFS(EQ:EQ,$EO:$EO,"&gt;="&amp;$DV29,$EO:$EO,"&lt;"&amp;$DV30)</f>
        <v>3268.11</v>
      </c>
      <c r="DZ29" s="128">
        <f>SUMIFS(ER:ER,$EO:$EO,"&gt;="&amp;$DV29,$EO:$EO,"&lt;"&amp;$DV30)</f>
        <v>21908.95</v>
      </c>
      <c r="EA29" s="128">
        <f>SUMIFS(ES:ES,$EO:$EO,"&gt;="&amp;$DV29,$EO:$EO,"&lt;"&amp;$DV30)</f>
        <v>124.12</v>
      </c>
      <c r="EB29" s="128">
        <f>SUMIFS(ET:ET,$EO:$EO,"&gt;="&amp;$DV29,$EO:$EO,"&lt;"&amp;$DV30)</f>
        <v>978.82999999999993</v>
      </c>
      <c r="EC29" s="128">
        <f>SUMIFS(EU:EU,$EO:$EO,"&gt;="&amp;$DV29,$EO:$EO,"&lt;"&amp;$DV30)</f>
        <v>3416.3599999999997</v>
      </c>
      <c r="ED29" s="128">
        <f>SUMIFS(EV:EV,$EO:$EO,"&gt;="&amp;$DV29,$EO:$EO,"&lt;"&amp;$DV30)</f>
        <v>8073.1299999999992</v>
      </c>
      <c r="EE29" s="128">
        <f>SUMIFS(EW:EW,$EO:$EO,"&gt;="&amp;$DV29,$EO:$EO,"&lt;"&amp;$DV30)</f>
        <v>2906.74</v>
      </c>
      <c r="EF29" s="128">
        <f>SUMIFS(EX:EX,$EO:$EO,"&gt;="&amp;$DV29,$EO:$EO,"&lt;"&amp;$DV30)</f>
        <v>3258.34</v>
      </c>
      <c r="EG29" s="109">
        <f>DY29+DZ29</f>
        <v>25177.06</v>
      </c>
      <c r="EH29" s="2">
        <f>EC29+ED29</f>
        <v>11489.489999999998</v>
      </c>
      <c r="EJ29" s="64">
        <f t="shared" si="11"/>
        <v>21</v>
      </c>
      <c r="EK29" s="57">
        <f t="shared" si="12"/>
        <v>21.5</v>
      </c>
      <c r="EL29" s="2">
        <f t="shared" si="7"/>
        <v>62096.43</v>
      </c>
      <c r="EM29" s="2">
        <f t="shared" si="13"/>
        <v>16290.99</v>
      </c>
      <c r="EO29" s="33">
        <v>21</v>
      </c>
      <c r="EP29" s="33">
        <v>37737.18</v>
      </c>
      <c r="EQ29" s="33">
        <v>15933.79</v>
      </c>
      <c r="ER29" s="33">
        <v>46162.64</v>
      </c>
      <c r="ES29" s="33">
        <v>2488.27</v>
      </c>
      <c r="ET29" s="33">
        <v>4131.42</v>
      </c>
      <c r="EU29" s="33">
        <v>2854.25</v>
      </c>
      <c r="EV29" s="33">
        <v>13436.74</v>
      </c>
      <c r="EW29" s="33">
        <v>767.48</v>
      </c>
      <c r="EX29" s="33">
        <v>630.36</v>
      </c>
    </row>
    <row r="30" spans="78:154" x14ac:dyDescent="0.45">
      <c r="CO30" s="65">
        <f t="shared" si="8"/>
        <v>44</v>
      </c>
      <c r="CP30" s="124">
        <f>VLOOKUP($CO30,  $DI$7:$DT$158, CP$5, FALSE)</f>
        <v>1.8293447806298272E-2</v>
      </c>
      <c r="CQ30" s="140">
        <f>VLOOKUP($CO30,  Obsv_GC!$B$10:$M$211, CQ$5, FALSE)</f>
        <v>1.9486799999999999E-2</v>
      </c>
      <c r="CR30" s="124">
        <f>VLOOKUP($CO30,  $DI$7:$DT$158, CR$5, FALSE)</f>
        <v>3.1233446058339331E-3</v>
      </c>
      <c r="CS30" s="140">
        <f>VLOOKUP($CO30,  Obsv_GC!$B$10:$M$211, CS$5, FALSE)</f>
        <v>2.1402000000000001E-3</v>
      </c>
      <c r="CT30" s="124">
        <f>VLOOKUP($CO30,  $DI$7:$DT$158, CT$5, FALSE)</f>
        <v>5.7019761273762589E-3</v>
      </c>
      <c r="CU30" s="140">
        <f>VLOOKUP($CO30,  Obsv_GC!$B$10:$M$211, CU$5, FALSE)</f>
        <v>6.9779999999999998E-3</v>
      </c>
      <c r="CV30" s="124">
        <f>VLOOKUP($CO30,  $DI$7:$DT$158, CV$5, FALSE)</f>
        <v>3.358309773841877E-4</v>
      </c>
      <c r="CW30" s="140">
        <f>VLOOKUP($CO30,  Obsv_GC!$B$10:$M$211, CW$5, FALSE)</f>
        <v>4.9890000000000004E-4</v>
      </c>
      <c r="CX30" s="124">
        <f>VLOOKUP($CO30,  $DI$7:$DT$158, CX$5, FALSE)</f>
        <v>3.2330978347247935E-3</v>
      </c>
      <c r="CY30" s="140">
        <f>VLOOKUP($CO30,  Obsv_GC!$B$10:$M$211, CY$5, FALSE)</f>
        <v>3.0138000000000001E-3</v>
      </c>
      <c r="CZ30" s="124">
        <f>VLOOKUP($CO30,  $DI$7:$DT$158, CZ$5, FALSE)</f>
        <v>2.7212308365116435E-2</v>
      </c>
      <c r="DA30" s="140">
        <f>VLOOKUP($CO30,  Obsv_GC!$B$10:$M$211, DA$5, FALSE)</f>
        <v>8.7101999999999995E-3</v>
      </c>
      <c r="DB30" s="124">
        <f>VLOOKUP($CO30,  $DI$7:$DT$158, DB$5, FALSE)</f>
        <v>9.152337286112186E-3</v>
      </c>
      <c r="DC30" s="140">
        <f>VLOOKUP($CO30,  Obsv_GC!$B$10:$M$211, DC$5, FALSE)</f>
        <v>5.8931000000000001E-3</v>
      </c>
      <c r="DD30" s="124">
        <f>VLOOKUP($CO30,  $DI$7:$DT$158, DD$5, FALSE)</f>
        <v>2.5429867688085698E-2</v>
      </c>
      <c r="DE30" s="140">
        <f>VLOOKUP($CO30,  Obsv_GC!$B$10:$M$211, DE$5, FALSE)</f>
        <v>1.8054299999999999E-2</v>
      </c>
      <c r="DF30" s="124">
        <f>VLOOKUP($CO30,  $DI$7:$DT$158, DF$5, FALSE)</f>
        <v>3.1479237166985995E-2</v>
      </c>
      <c r="DG30" s="140">
        <f>VLOOKUP($CO30,  Obsv_GC!$B$10:$M$211, DG$5, FALSE)</f>
        <v>1.04724E-2</v>
      </c>
      <c r="DI30" s="64">
        <f t="shared" si="9"/>
        <v>44</v>
      </c>
      <c r="DJ30" s="122">
        <f>DX30/DX$4</f>
        <v>1.8293447806298272E-2</v>
      </c>
      <c r="DK30" s="122">
        <f>DY30/DY$4</f>
        <v>3.1233446058339331E-3</v>
      </c>
      <c r="DL30" s="122">
        <f>DZ30/DZ$4</f>
        <v>5.7019761273762589E-3</v>
      </c>
      <c r="DM30" s="122">
        <f>EA30/EA$4</f>
        <v>3.358309773841877E-4</v>
      </c>
      <c r="DN30" s="122">
        <f>EB30/EB$4</f>
        <v>3.2330978347247935E-3</v>
      </c>
      <c r="DO30" s="122">
        <f>EC30/EC$4</f>
        <v>2.7212308365116435E-2</v>
      </c>
      <c r="DP30" s="122">
        <f>ED30/ED$4</f>
        <v>9.152337286112186E-3</v>
      </c>
      <c r="DQ30" s="113">
        <f>EE30/EE$4</f>
        <v>2.5429867688085698E-2</v>
      </c>
      <c r="DR30" s="113">
        <f>EF30/EF$4</f>
        <v>3.1479237166985995E-2</v>
      </c>
      <c r="DS30" s="116">
        <f>EG30/EG$4</f>
        <v>5.1902846457381304E-3</v>
      </c>
      <c r="DT30" s="113">
        <f>EH30/EH$4</f>
        <v>1.175862719582647E-2</v>
      </c>
      <c r="DV30" s="62">
        <f>Obsv_GC!B33</f>
        <v>44</v>
      </c>
      <c r="DW30" s="57">
        <f t="shared" si="10"/>
        <v>45</v>
      </c>
      <c r="DX30" s="128">
        <f>SUMIFS(EP:EP,$EO:$EO,"&gt;="&amp;$DV30,$EO:$EO,"&lt;"&amp;$DV31)</f>
        <v>29540.129999999997</v>
      </c>
      <c r="DY30" s="128">
        <f>SUMIFS(EQ:EQ,$EO:$EO,"&gt;="&amp;$DV30,$EO:$EO,"&lt;"&amp;$DV31)</f>
        <v>2655.3900000000003</v>
      </c>
      <c r="DZ30" s="128">
        <f>SUMIFS(ER:ER,$EO:$EO,"&gt;="&amp;$DV30,$EO:$EO,"&lt;"&amp;$DV31)</f>
        <v>19581.84</v>
      </c>
      <c r="EA30" s="128">
        <f>SUMIFS(ES:ES,$EO:$EO,"&gt;="&amp;$DV30,$EO:$EO,"&lt;"&amp;$DV31)</f>
        <v>111.13</v>
      </c>
      <c r="EB30" s="128">
        <f>SUMIFS(ET:ET,$EO:$EO,"&gt;="&amp;$DV30,$EO:$EO,"&lt;"&amp;$DV31)</f>
        <v>881.22</v>
      </c>
      <c r="EC30" s="128">
        <f>SUMIFS(EU:EU,$EO:$EO,"&gt;="&amp;$DV30,$EO:$EO,"&lt;"&amp;$DV31)</f>
        <v>3469.63</v>
      </c>
      <c r="ED30" s="128">
        <f>SUMIFS(EV:EV,$EO:$EO,"&gt;="&amp;$DV30,$EO:$EO,"&lt;"&amp;$DV31)</f>
        <v>6919.25</v>
      </c>
      <c r="EE30" s="128">
        <f>SUMIFS(EW:EW,$EO:$EO,"&gt;="&amp;$DV30,$EO:$EO,"&lt;"&amp;$DV31)</f>
        <v>2485.8100000000004</v>
      </c>
      <c r="EF30" s="128">
        <f>SUMIFS(EX:EX,$EO:$EO,"&gt;="&amp;$DV30,$EO:$EO,"&lt;"&amp;$DV31)</f>
        <v>2950.7</v>
      </c>
      <c r="EG30" s="109">
        <f>DY30+DZ30</f>
        <v>22237.23</v>
      </c>
      <c r="EH30" s="2">
        <f>EC30+ED30</f>
        <v>10388.880000000001</v>
      </c>
      <c r="EJ30" s="64">
        <f t="shared" si="11"/>
        <v>22</v>
      </c>
      <c r="EK30" s="57">
        <f t="shared" si="12"/>
        <v>22.5</v>
      </c>
      <c r="EL30" s="2">
        <f t="shared" si="7"/>
        <v>56160.590000000004</v>
      </c>
      <c r="EM30" s="2">
        <f t="shared" si="13"/>
        <v>15231.73</v>
      </c>
      <c r="EO30" s="33">
        <v>22</v>
      </c>
      <c r="EP30" s="33">
        <v>36559.32</v>
      </c>
      <c r="EQ30" s="33">
        <v>13178.04</v>
      </c>
      <c r="ER30" s="33">
        <v>42982.55</v>
      </c>
      <c r="ES30" s="33">
        <v>2443.41</v>
      </c>
      <c r="ET30" s="33">
        <v>3138.07</v>
      </c>
      <c r="EU30" s="33">
        <v>2305.73</v>
      </c>
      <c r="EV30" s="33">
        <v>12926</v>
      </c>
      <c r="EW30" s="33">
        <v>1358.13</v>
      </c>
      <c r="EX30" s="33">
        <v>1255.8599999999999</v>
      </c>
    </row>
    <row r="31" spans="78:154" x14ac:dyDescent="0.45">
      <c r="CO31" s="65">
        <f t="shared" si="8"/>
        <v>46</v>
      </c>
      <c r="CP31" s="124">
        <f>VLOOKUP($CO31,  $DI$7:$DT$158, CP$5, FALSE)</f>
        <v>1.5993778322981492E-2</v>
      </c>
      <c r="CQ31" s="140">
        <f>VLOOKUP($CO31,  Obsv_GC!$B$10:$M$211, CQ$5, FALSE)</f>
        <v>1.7418300000000001E-2</v>
      </c>
      <c r="CR31" s="124">
        <f>VLOOKUP($CO31,  $DI$7:$DT$158, CR$5, FALSE)</f>
        <v>2.4638922642717534E-3</v>
      </c>
      <c r="CS31" s="140">
        <f>VLOOKUP($CO31,  Obsv_GC!$B$10:$M$211, CS$5, FALSE)</f>
        <v>2.0092999999999999E-3</v>
      </c>
      <c r="CT31" s="124">
        <f>VLOOKUP($CO31,  $DI$7:$DT$158, CT$5, FALSE)</f>
        <v>5.0484361525688212E-3</v>
      </c>
      <c r="CU31" s="140">
        <f>VLOOKUP($CO31,  Obsv_GC!$B$10:$M$211, CU$5, FALSE)</f>
        <v>5.3071999999999998E-3</v>
      </c>
      <c r="CV31" s="124">
        <f>VLOOKUP($CO31,  $DI$7:$DT$158, CV$5, FALSE)</f>
        <v>2.7545211543749401E-4</v>
      </c>
      <c r="CW31" s="140">
        <f>VLOOKUP($CO31,  Obsv_GC!$B$10:$M$211, CW$5, FALSE)</f>
        <v>4.9890000000000004E-4</v>
      </c>
      <c r="CX31" s="124">
        <f>VLOOKUP($CO31,  $DI$7:$DT$158, CX$5, FALSE)</f>
        <v>3.0748586780877667E-3</v>
      </c>
      <c r="CY31" s="140">
        <f>VLOOKUP($CO31,  Obsv_GC!$B$10:$M$211, CY$5, FALSE)</f>
        <v>2.7818999999999999E-3</v>
      </c>
      <c r="CZ31" s="124">
        <f>VLOOKUP($CO31,  $DI$7:$DT$158, CZ$5, FALSE)</f>
        <v>2.148503598721371E-2</v>
      </c>
      <c r="DA31" s="140">
        <f>VLOOKUP($CO31,  Obsv_GC!$B$10:$M$211, DA$5, FALSE)</f>
        <v>7.4302999999999999E-3</v>
      </c>
      <c r="DB31" s="124">
        <f>VLOOKUP($CO31,  $DI$7:$DT$158, DB$5, FALSE)</f>
        <v>8.2219780775910495E-3</v>
      </c>
      <c r="DC31" s="140">
        <f>VLOOKUP($CO31,  Obsv_GC!$B$10:$M$211, DC$5, FALSE)</f>
        <v>5.3337000000000002E-3</v>
      </c>
      <c r="DD31" s="124">
        <f>VLOOKUP($CO31,  $DI$7:$DT$158, DD$5, FALSE)</f>
        <v>2.9308167775071493E-2</v>
      </c>
      <c r="DE31" s="140">
        <f>VLOOKUP($CO31,  Obsv_GC!$B$10:$M$211, DE$5, FALSE)</f>
        <v>1.6799700000000001E-2</v>
      </c>
      <c r="DF31" s="124">
        <f>VLOOKUP($CO31,  $DI$7:$DT$158, DF$5, FALSE)</f>
        <v>3.8920336950630914E-2</v>
      </c>
      <c r="DG31" s="140">
        <f>VLOOKUP($CO31,  Obsv_GC!$B$10:$M$211, DG$5, FALSE)</f>
        <v>9.5928000000000003E-3</v>
      </c>
      <c r="DI31" s="64">
        <f t="shared" si="9"/>
        <v>46</v>
      </c>
      <c r="DJ31" s="122">
        <f>DX31/DX$4</f>
        <v>1.5993778322981492E-2</v>
      </c>
      <c r="DK31" s="122">
        <f>DY31/DY$4</f>
        <v>2.4638922642717534E-3</v>
      </c>
      <c r="DL31" s="122">
        <f>DZ31/DZ$4</f>
        <v>5.0484361525688212E-3</v>
      </c>
      <c r="DM31" s="122">
        <f>EA31/EA$4</f>
        <v>2.7545211543749401E-4</v>
      </c>
      <c r="DN31" s="122">
        <f>EB31/EB$4</f>
        <v>3.0748586780877667E-3</v>
      </c>
      <c r="DO31" s="122">
        <f>EC31/EC$4</f>
        <v>2.148503598721371E-2</v>
      </c>
      <c r="DP31" s="122">
        <f>ED31/ED$4</f>
        <v>8.2219780775910495E-3</v>
      </c>
      <c r="DQ31" s="113">
        <f>EE31/EE$4</f>
        <v>2.9308167775071493E-2</v>
      </c>
      <c r="DR31" s="113">
        <f>EF31/EF$4</f>
        <v>3.8920336950630914E-2</v>
      </c>
      <c r="DS31" s="116">
        <f>EG31/EG$4</f>
        <v>4.5355714487469705E-3</v>
      </c>
      <c r="DT31" s="113">
        <f>EH31/EH$4</f>
        <v>1.0136010710898659E-2</v>
      </c>
      <c r="DV31" s="62">
        <f>Obsv_GC!B34</f>
        <v>46</v>
      </c>
      <c r="DW31" s="57">
        <f t="shared" si="10"/>
        <v>47</v>
      </c>
      <c r="DX31" s="128">
        <f>SUMIFS(EP:EP,$EO:$EO,"&gt;="&amp;$DV31,$EO:$EO,"&lt;"&amp;$DV32)</f>
        <v>25826.639999999999</v>
      </c>
      <c r="DY31" s="128">
        <f>SUMIFS(EQ:EQ,$EO:$EO,"&gt;="&amp;$DV31,$EO:$EO,"&lt;"&amp;$DV32)</f>
        <v>2094.7399999999998</v>
      </c>
      <c r="DZ31" s="128">
        <f>SUMIFS(ER:ER,$EO:$EO,"&gt;="&amp;$DV31,$EO:$EO,"&lt;"&amp;$DV32)</f>
        <v>17337.439999999999</v>
      </c>
      <c r="EA31" s="128">
        <f>SUMIFS(ES:ES,$EO:$EO,"&gt;="&amp;$DV31,$EO:$EO,"&lt;"&amp;$DV32)</f>
        <v>91.15</v>
      </c>
      <c r="EB31" s="128">
        <f>SUMIFS(ET:ET,$EO:$EO,"&gt;="&amp;$DV31,$EO:$EO,"&lt;"&amp;$DV32)</f>
        <v>838.08999999999992</v>
      </c>
      <c r="EC31" s="128">
        <f>SUMIFS(EU:EU,$EO:$EO,"&gt;="&amp;$DV31,$EO:$EO,"&lt;"&amp;$DV32)</f>
        <v>2739.39</v>
      </c>
      <c r="ED31" s="128">
        <f>SUMIFS(EV:EV,$EO:$EO,"&gt;="&amp;$DV31,$EO:$EO,"&lt;"&amp;$DV32)</f>
        <v>6215.8899999999994</v>
      </c>
      <c r="EE31" s="128">
        <f>SUMIFS(EW:EW,$EO:$EO,"&gt;="&amp;$DV31,$EO:$EO,"&lt;"&amp;$DV32)</f>
        <v>2864.92</v>
      </c>
      <c r="EF31" s="128">
        <f>SUMIFS(EX:EX,$EO:$EO,"&gt;="&amp;$DV31,$EO:$EO,"&lt;"&amp;$DV32)</f>
        <v>3648.1899999999996</v>
      </c>
      <c r="EG31" s="109">
        <f>DY31+DZ31</f>
        <v>19432.18</v>
      </c>
      <c r="EH31" s="2">
        <f>EC31+ED31</f>
        <v>8955.2799999999988</v>
      </c>
      <c r="EJ31" s="64">
        <f t="shared" si="11"/>
        <v>23</v>
      </c>
      <c r="EK31" s="57">
        <f t="shared" si="12"/>
        <v>23.5</v>
      </c>
      <c r="EL31" s="2">
        <f t="shared" si="7"/>
        <v>51030.130000000005</v>
      </c>
      <c r="EM31" s="2">
        <f t="shared" si="13"/>
        <v>14987.800000000001</v>
      </c>
      <c r="EO31" s="33">
        <v>23</v>
      </c>
      <c r="EP31" s="33">
        <v>36333.480000000003</v>
      </c>
      <c r="EQ31" s="33">
        <v>11722.72</v>
      </c>
      <c r="ER31" s="33">
        <v>39307.410000000003</v>
      </c>
      <c r="ES31" s="33">
        <v>2338.75</v>
      </c>
      <c r="ET31" s="33">
        <v>3106.99</v>
      </c>
      <c r="EU31" s="33">
        <v>2244.6</v>
      </c>
      <c r="EV31" s="33">
        <v>12743.2</v>
      </c>
      <c r="EW31" s="33">
        <v>951.89</v>
      </c>
      <c r="EX31" s="33">
        <v>819.89</v>
      </c>
    </row>
    <row r="32" spans="78:154" x14ac:dyDescent="0.45">
      <c r="CO32" s="65">
        <f t="shared" si="8"/>
        <v>48</v>
      </c>
      <c r="CP32" s="124">
        <f>VLOOKUP($CO32,  $DI$7:$DT$158, CP$5, FALSE)</f>
        <v>1.423275375767686E-2</v>
      </c>
      <c r="CQ32" s="140">
        <f>VLOOKUP($CO32,  Obsv_GC!$B$10:$M$211, CQ$5, FALSE)</f>
        <v>1.53492E-2</v>
      </c>
      <c r="CR32" s="124">
        <f>VLOOKUP($CO32,  $DI$7:$DT$158, CR$5, FALSE)</f>
        <v>2.0392268341502713E-3</v>
      </c>
      <c r="CS32" s="140">
        <f>VLOOKUP($CO32,  Obsv_GC!$B$10:$M$211, CS$5, FALSE)</f>
        <v>1.8787000000000001E-3</v>
      </c>
      <c r="CT32" s="124">
        <f>VLOOKUP($CO32,  $DI$7:$DT$158, CT$5, FALSE)</f>
        <v>4.5985377663291882E-3</v>
      </c>
      <c r="CU32" s="140">
        <f>VLOOKUP($CO32,  Obsv_GC!$B$10:$M$211, CU$5, FALSE)</f>
        <v>4.2976000000000004E-3</v>
      </c>
      <c r="CV32" s="124">
        <f>VLOOKUP($CO32,  $DI$7:$DT$158, CV$5, FALSE)</f>
        <v>1.2520001253511109E-4</v>
      </c>
      <c r="CW32" s="140">
        <f>VLOOKUP($CO32,  Obsv_GC!$B$10:$M$211, CW$5, FALSE)</f>
        <v>4.9890000000000004E-4</v>
      </c>
      <c r="CX32" s="124">
        <f>VLOOKUP($CO32,  $DI$7:$DT$158, CX$5, FALSE)</f>
        <v>2.6228883162487853E-3</v>
      </c>
      <c r="CY32" s="140">
        <f>VLOOKUP($CO32,  Obsv_GC!$B$10:$M$211, CY$5, FALSE)</f>
        <v>2.5501E-3</v>
      </c>
      <c r="CZ32" s="124">
        <f>VLOOKUP($CO32,  $DI$7:$DT$158, CZ$5, FALSE)</f>
        <v>1.7922431631195782E-2</v>
      </c>
      <c r="DA32" s="140">
        <f>VLOOKUP($CO32,  Obsv_GC!$B$10:$M$211, DA$5, FALSE)</f>
        <v>6.9286E-3</v>
      </c>
      <c r="DB32" s="124">
        <f>VLOOKUP($CO32,  $DI$7:$DT$158, DB$5, FALSE)</f>
        <v>7.1506681791529266E-3</v>
      </c>
      <c r="DC32" s="140">
        <f>VLOOKUP($CO32,  Obsv_GC!$B$10:$M$211, DC$5, FALSE)</f>
        <v>4.7054000000000002E-3</v>
      </c>
      <c r="DD32" s="124">
        <f>VLOOKUP($CO32,  $DI$7:$DT$158, DD$5, FALSE)</f>
        <v>2.3628464764614065E-2</v>
      </c>
      <c r="DE32" s="140">
        <f>VLOOKUP($CO32,  Obsv_GC!$B$10:$M$211, DE$5, FALSE)</f>
        <v>1.55449E-2</v>
      </c>
      <c r="DF32" s="124">
        <f>VLOOKUP($CO32,  $DI$7:$DT$158, DF$5, FALSE)</f>
        <v>2.4913479305444717E-2</v>
      </c>
      <c r="DG32" s="140">
        <f>VLOOKUP($CO32,  Obsv_GC!$B$10:$M$211, DG$5, FALSE)</f>
        <v>8.7133000000000002E-3</v>
      </c>
      <c r="DI32" s="64">
        <f t="shared" si="9"/>
        <v>48</v>
      </c>
      <c r="DJ32" s="122">
        <f>DX32/DX$4</f>
        <v>1.423275375767686E-2</v>
      </c>
      <c r="DK32" s="122">
        <f>DY32/DY$4</f>
        <v>2.0392268341502713E-3</v>
      </c>
      <c r="DL32" s="122">
        <f>DZ32/DZ$4</f>
        <v>4.5985377663291882E-3</v>
      </c>
      <c r="DM32" s="122">
        <f>EA32/EA$4</f>
        <v>1.2520001253511109E-4</v>
      </c>
      <c r="DN32" s="122">
        <f>EB32/EB$4</f>
        <v>2.6228883162487853E-3</v>
      </c>
      <c r="DO32" s="122">
        <f>EC32/EC$4</f>
        <v>1.7922431631195782E-2</v>
      </c>
      <c r="DP32" s="122">
        <f>ED32/ED$4</f>
        <v>7.1506681791529266E-3</v>
      </c>
      <c r="DQ32" s="113">
        <f>EE32/EE$4</f>
        <v>2.3628464764614065E-2</v>
      </c>
      <c r="DR32" s="113">
        <f>EF32/EF$4</f>
        <v>2.4913479305444717E-2</v>
      </c>
      <c r="DS32" s="116">
        <f>EG32/EG$4</f>
        <v>4.0906801713533831E-3</v>
      </c>
      <c r="DT32" s="113">
        <f>EH32/EH$4</f>
        <v>8.7051744556068469E-3</v>
      </c>
      <c r="DV32" s="62">
        <f>Obsv_GC!B35</f>
        <v>48</v>
      </c>
      <c r="DW32" s="57">
        <f t="shared" si="10"/>
        <v>49</v>
      </c>
      <c r="DX32" s="128">
        <f>SUMIFS(EP:EP,$EO:$EO,"&gt;="&amp;$DV32,$EO:$EO,"&lt;"&amp;$DV33)</f>
        <v>22982.95</v>
      </c>
      <c r="DY32" s="128">
        <f>SUMIFS(EQ:EQ,$EO:$EO,"&gt;="&amp;$DV32,$EO:$EO,"&lt;"&amp;$DV33)</f>
        <v>1733.7</v>
      </c>
      <c r="DZ32" s="128">
        <f>SUMIFS(ER:ER,$EO:$EO,"&gt;="&amp;$DV32,$EO:$EO,"&lt;"&amp;$DV33)</f>
        <v>15792.39</v>
      </c>
      <c r="EA32" s="128">
        <f>SUMIFS(ES:ES,$EO:$EO,"&gt;="&amp;$DV32,$EO:$EO,"&lt;"&amp;$DV33)</f>
        <v>41.43</v>
      </c>
      <c r="EB32" s="128">
        <f>SUMIFS(ET:ET,$EO:$EO,"&gt;="&amp;$DV32,$EO:$EO,"&lt;"&amp;$DV33)</f>
        <v>714.9</v>
      </c>
      <c r="EC32" s="128">
        <f>SUMIFS(EU:EU,$EO:$EO,"&gt;="&amp;$DV32,$EO:$EO,"&lt;"&amp;$DV33)</f>
        <v>2285.15</v>
      </c>
      <c r="ED32" s="128">
        <f>SUMIFS(EV:EV,$EO:$EO,"&gt;="&amp;$DV32,$EO:$EO,"&lt;"&amp;$DV33)</f>
        <v>5405.9699999999993</v>
      </c>
      <c r="EE32" s="128">
        <f>SUMIFS(EW:EW,$EO:$EO,"&gt;="&amp;$DV32,$EO:$EO,"&lt;"&amp;$DV33)</f>
        <v>2309.7200000000003</v>
      </c>
      <c r="EF32" s="128">
        <f>SUMIFS(EX:EX,$EO:$EO,"&gt;="&amp;$DV32,$EO:$EO,"&lt;"&amp;$DV33)</f>
        <v>2335.2600000000002</v>
      </c>
      <c r="EG32" s="109">
        <f>DY32+DZ32</f>
        <v>17526.09</v>
      </c>
      <c r="EH32" s="2">
        <f>EC32+ED32</f>
        <v>7691.119999999999</v>
      </c>
      <c r="EJ32" s="64">
        <f t="shared" si="11"/>
        <v>24</v>
      </c>
      <c r="EK32" s="57">
        <f t="shared" si="12"/>
        <v>24.5</v>
      </c>
      <c r="EL32" s="2">
        <f t="shared" si="7"/>
        <v>48552.880000000005</v>
      </c>
      <c r="EM32" s="2">
        <f t="shared" si="13"/>
        <v>14951.779999999999</v>
      </c>
      <c r="EO32" s="33">
        <v>24</v>
      </c>
      <c r="EP32" s="33">
        <v>34544.49</v>
      </c>
      <c r="EQ32" s="33">
        <v>10596.19</v>
      </c>
      <c r="ER32" s="33">
        <v>37956.69</v>
      </c>
      <c r="ES32" s="33">
        <v>1905.73</v>
      </c>
      <c r="ET32" s="33">
        <v>2774.71</v>
      </c>
      <c r="EU32" s="33">
        <v>2406.23</v>
      </c>
      <c r="EV32" s="33">
        <v>12545.55</v>
      </c>
      <c r="EW32" s="33">
        <v>794.97</v>
      </c>
      <c r="EX32" s="33">
        <v>971.88</v>
      </c>
    </row>
    <row r="33" spans="93:154" x14ac:dyDescent="0.45">
      <c r="CO33" s="65">
        <f t="shared" si="8"/>
        <v>50</v>
      </c>
      <c r="CP33" s="124">
        <f>VLOOKUP($CO33,  $DI$7:$DT$158, CP$5, FALSE)</f>
        <v>1.3167706977560929E-2</v>
      </c>
      <c r="CQ33" s="140">
        <f>VLOOKUP($CO33,  Obsv_GC!$B$10:$M$211, CQ$5, FALSE)</f>
        <v>1.40439E-2</v>
      </c>
      <c r="CR33" s="124">
        <f>VLOOKUP($CO33,  $DI$7:$DT$158, CR$5, FALSE)</f>
        <v>1.6223480347273382E-3</v>
      </c>
      <c r="CS33" s="140">
        <f>VLOOKUP($CO33,  Obsv_GC!$B$10:$M$211, CS$5, FALSE)</f>
        <v>1.748E-3</v>
      </c>
      <c r="CT33" s="124">
        <f>VLOOKUP($CO33,  $DI$7:$DT$158, CT$5, FALSE)</f>
        <v>4.0467006550937486E-3</v>
      </c>
      <c r="CU33" s="140">
        <f>VLOOKUP($CO33,  Obsv_GC!$B$10:$M$211, CU$5, FALSE)</f>
        <v>3.8536E-3</v>
      </c>
      <c r="CV33" s="124">
        <f>VLOOKUP($CO33,  $DI$7:$DT$158, CV$5, FALSE)</f>
        <v>1.0909293875253464E-5</v>
      </c>
      <c r="CW33" s="140">
        <f>VLOOKUP($CO33,  Obsv_GC!$B$10:$M$211, CW$5, FALSE)</f>
        <v>0</v>
      </c>
      <c r="CX33" s="124">
        <f>VLOOKUP($CO33,  $DI$7:$DT$158, CX$5, FALSE)</f>
        <v>2.3541055521581629E-3</v>
      </c>
      <c r="CY33" s="140">
        <f>VLOOKUP($CO33,  Obsv_GC!$B$10:$M$211, CY$5, FALSE)</f>
        <v>2.3183000000000001E-3</v>
      </c>
      <c r="CZ33" s="124">
        <f>VLOOKUP($CO33,  $DI$7:$DT$158, CZ$5, FALSE)</f>
        <v>1.7727297789222978E-2</v>
      </c>
      <c r="DA33" s="140">
        <f>VLOOKUP($CO33,  Obsv_GC!$B$10:$M$211, DA$5, FALSE)</f>
        <v>6.4041999999999996E-3</v>
      </c>
      <c r="DB33" s="124">
        <f>VLOOKUP($CO33,  $DI$7:$DT$158, DB$5, FALSE)</f>
        <v>6.2291183887516043E-3</v>
      </c>
      <c r="DC33" s="140">
        <f>VLOOKUP($CO33,  Obsv_GC!$B$10:$M$211, DC$5, FALSE)</f>
        <v>3.9719999999999998E-3</v>
      </c>
      <c r="DD33" s="124">
        <f>VLOOKUP($CO33,  $DI$7:$DT$158, DD$5, FALSE)</f>
        <v>2.6620948058236192E-2</v>
      </c>
      <c r="DE33" s="140">
        <f>VLOOKUP($CO33,  Obsv_GC!$B$10:$M$211, DE$5, FALSE)</f>
        <v>1.4290199999999999E-2</v>
      </c>
      <c r="DF33" s="124">
        <f>VLOOKUP($CO33,  $DI$7:$DT$158, DF$5, FALSE)</f>
        <v>2.8298561473433549E-2</v>
      </c>
      <c r="DG33" s="140">
        <f>VLOOKUP($CO33,  Obsv_GC!$B$10:$M$211, DG$5, FALSE)</f>
        <v>7.8340000000000007E-3</v>
      </c>
      <c r="DI33" s="64">
        <f t="shared" si="9"/>
        <v>50</v>
      </c>
      <c r="DJ33" s="122">
        <f>DX33/DX$4</f>
        <v>1.3167706977560929E-2</v>
      </c>
      <c r="DK33" s="122">
        <f>DY33/DY$4</f>
        <v>1.6223480347273382E-3</v>
      </c>
      <c r="DL33" s="122">
        <f>DZ33/DZ$4</f>
        <v>4.0467006550937486E-3</v>
      </c>
      <c r="DM33" s="122">
        <f>EA33/EA$4</f>
        <v>1.0909293875253464E-5</v>
      </c>
      <c r="DN33" s="122">
        <f>EB33/EB$4</f>
        <v>2.3541055521581629E-3</v>
      </c>
      <c r="DO33" s="122">
        <f>EC33/EC$4</f>
        <v>1.7727297789222978E-2</v>
      </c>
      <c r="DP33" s="122">
        <f>ED33/ED$4</f>
        <v>6.2291183887516043E-3</v>
      </c>
      <c r="DQ33" s="113">
        <f>EE33/EE$4</f>
        <v>2.6620948058236192E-2</v>
      </c>
      <c r="DR33" s="113">
        <f>EF33/EF$4</f>
        <v>2.8298561473433549E-2</v>
      </c>
      <c r="DS33" s="116">
        <f>EG33/EG$4</f>
        <v>3.5656235512248773E-3</v>
      </c>
      <c r="DT33" s="113">
        <f>EH33/EH$4</f>
        <v>7.8884559823966024E-3</v>
      </c>
      <c r="DV33" s="62">
        <f>Obsv_GC!B36</f>
        <v>50</v>
      </c>
      <c r="DW33" s="57">
        <f t="shared" si="10"/>
        <v>51</v>
      </c>
      <c r="DX33" s="128">
        <f>SUMIFS(EP:EP,$EO:$EO,"&gt;="&amp;$DV33,$EO:$EO,"&lt;"&amp;$DV34)</f>
        <v>21263.119999999999</v>
      </c>
      <c r="DY33" s="128">
        <f>SUMIFS(EQ:EQ,$EO:$EO,"&gt;="&amp;$DV33,$EO:$EO,"&lt;"&amp;$DV34)</f>
        <v>1379.28</v>
      </c>
      <c r="DZ33" s="128">
        <f>SUMIFS(ER:ER,$EO:$EO,"&gt;="&amp;$DV33,$EO:$EO,"&lt;"&amp;$DV34)</f>
        <v>13897.259999999998</v>
      </c>
      <c r="EA33" s="128">
        <f>SUMIFS(ES:ES,$EO:$EO,"&gt;="&amp;$DV33,$EO:$EO,"&lt;"&amp;$DV34)</f>
        <v>3.61</v>
      </c>
      <c r="EB33" s="128">
        <f>SUMIFS(ET:ET,$EO:$EO,"&gt;="&amp;$DV33,$EO:$EO,"&lt;"&amp;$DV34)</f>
        <v>641.64</v>
      </c>
      <c r="EC33" s="128">
        <f>SUMIFS(EU:EU,$EO:$EO,"&gt;="&amp;$DV33,$EO:$EO,"&lt;"&amp;$DV34)</f>
        <v>2260.27</v>
      </c>
      <c r="ED33" s="128">
        <f>SUMIFS(EV:EV,$EO:$EO,"&gt;="&amp;$DV33,$EO:$EO,"&lt;"&amp;$DV34)</f>
        <v>4709.2700000000004</v>
      </c>
      <c r="EE33" s="128">
        <f>SUMIFS(EW:EW,$EO:$EO,"&gt;="&amp;$DV33,$EO:$EO,"&lt;"&amp;$DV34)</f>
        <v>2602.2399999999998</v>
      </c>
      <c r="EF33" s="128">
        <f>SUMIFS(EX:EX,$EO:$EO,"&gt;="&amp;$DV33,$EO:$EO,"&lt;"&amp;$DV34)</f>
        <v>2652.56</v>
      </c>
      <c r="EG33" s="109">
        <f>DY33+DZ33</f>
        <v>15276.539999999999</v>
      </c>
      <c r="EH33" s="2">
        <f>EC33+ED33</f>
        <v>6969.5400000000009</v>
      </c>
      <c r="EJ33" s="64">
        <f t="shared" si="11"/>
        <v>25</v>
      </c>
      <c r="EK33" s="57">
        <f t="shared" si="12"/>
        <v>25.5</v>
      </c>
      <c r="EL33" s="2">
        <f t="shared" si="7"/>
        <v>43521.52</v>
      </c>
      <c r="EM33" s="2">
        <f t="shared" si="13"/>
        <v>12837.09</v>
      </c>
      <c r="EO33" s="33">
        <v>25</v>
      </c>
      <c r="EP33" s="33">
        <v>35069</v>
      </c>
      <c r="EQ33" s="33">
        <v>9045.1299999999992</v>
      </c>
      <c r="ER33" s="33">
        <v>34476.39</v>
      </c>
      <c r="ES33" s="33">
        <v>1653.89</v>
      </c>
      <c r="ET33" s="33">
        <v>2157.5300000000002</v>
      </c>
      <c r="EU33" s="33">
        <v>1586.52</v>
      </c>
      <c r="EV33" s="33">
        <v>11250.57</v>
      </c>
      <c r="EW33" s="33">
        <v>686.38</v>
      </c>
      <c r="EX33" s="33">
        <v>871.34</v>
      </c>
    </row>
    <row r="34" spans="93:154" x14ac:dyDescent="0.45">
      <c r="CO34" s="65">
        <f t="shared" si="8"/>
        <v>52</v>
      </c>
      <c r="CP34" s="124">
        <f>VLOOKUP($CO34,  $DI$7:$DT$158, CP$5, FALSE)</f>
        <v>1.2244870382513189E-2</v>
      </c>
      <c r="CQ34" s="140">
        <f>VLOOKUP($CO34,  Obsv_GC!$B$10:$M$211, CQ$5, FALSE)</f>
        <v>1.2738599999999999E-2</v>
      </c>
      <c r="CR34" s="124">
        <f>VLOOKUP($CO34,  $DI$7:$DT$158, CR$5, FALSE)</f>
        <v>1.3505099349174121E-3</v>
      </c>
      <c r="CS34" s="140">
        <f>VLOOKUP($CO34,  Obsv_GC!$B$10:$M$211, CS$5, FALSE)</f>
        <v>1.6172000000000001E-3</v>
      </c>
      <c r="CT34" s="124">
        <f>VLOOKUP($CO34,  $DI$7:$DT$158, CT$5, FALSE)</f>
        <v>3.5998364367998904E-3</v>
      </c>
      <c r="CU34" s="140">
        <f>VLOOKUP($CO34,  Obsv_GC!$B$10:$M$211, CU$5, FALSE)</f>
        <v>3.2317000000000001E-3</v>
      </c>
      <c r="CV34" s="124">
        <f>VLOOKUP($CO34,  $DI$7:$DT$158, CV$5, FALSE)</f>
        <v>2.1153755436779571E-6</v>
      </c>
      <c r="CW34" s="140">
        <f>VLOOKUP($CO34,  Obsv_GC!$B$10:$M$211, CW$5, FALSE)</f>
        <v>0</v>
      </c>
      <c r="CX34" s="124">
        <f>VLOOKUP($CO34,  $DI$7:$DT$158, CX$5, FALSE)</f>
        <v>2.0108443535734148E-3</v>
      </c>
      <c r="CY34" s="140">
        <f>VLOOKUP($CO34,  Obsv_GC!$B$10:$M$211, CY$5, FALSE)</f>
        <v>2.0864E-3</v>
      </c>
      <c r="CZ34" s="124">
        <f>VLOOKUP($CO34,  $DI$7:$DT$158, CZ$5, FALSE)</f>
        <v>2.0154078873757735E-2</v>
      </c>
      <c r="DA34" s="140">
        <f>VLOOKUP($CO34,  Obsv_GC!$B$10:$M$211, DA$5, FALSE)</f>
        <v>5.6144000000000003E-3</v>
      </c>
      <c r="DB34" s="124">
        <f>VLOOKUP($CO34,  $DI$7:$DT$158, DB$5, FALSE)</f>
        <v>5.4897357249959955E-3</v>
      </c>
      <c r="DC34" s="140">
        <f>VLOOKUP($CO34,  Obsv_GC!$B$10:$M$211, DC$5, FALSE)</f>
        <v>3.2954999999999998E-3</v>
      </c>
      <c r="DD34" s="124">
        <f>VLOOKUP($CO34,  $DI$7:$DT$158, DD$5, FALSE)</f>
        <v>2.2412013963148843E-2</v>
      </c>
      <c r="DE34" s="140">
        <f>VLOOKUP($CO34,  Obsv_GC!$B$10:$M$211, DE$5, FALSE)</f>
        <v>1.3035700000000001E-2</v>
      </c>
      <c r="DF34" s="124">
        <f>VLOOKUP($CO34,  $DI$7:$DT$158, DF$5, FALSE)</f>
        <v>2.1859544160759924E-2</v>
      </c>
      <c r="DG34" s="140">
        <f>VLOOKUP($CO34,  Obsv_GC!$B$10:$M$211, DG$5, FALSE)</f>
        <v>6.9546E-3</v>
      </c>
      <c r="DI34" s="64">
        <f t="shared" si="9"/>
        <v>52</v>
      </c>
      <c r="DJ34" s="122">
        <f>DX34/DX$4</f>
        <v>1.2244870382513189E-2</v>
      </c>
      <c r="DK34" s="122">
        <f>DY34/DY$4</f>
        <v>1.3505099349174121E-3</v>
      </c>
      <c r="DL34" s="122">
        <f>DZ34/DZ$4</f>
        <v>3.5998364367998904E-3</v>
      </c>
      <c r="DM34" s="122">
        <f>EA34/EA$4</f>
        <v>2.1153755436779571E-6</v>
      </c>
      <c r="DN34" s="122">
        <f>EB34/EB$4</f>
        <v>2.0108443535734148E-3</v>
      </c>
      <c r="DO34" s="122">
        <f>EC34/EC$4</f>
        <v>2.0154078873757735E-2</v>
      </c>
      <c r="DP34" s="122">
        <f>ED34/ED$4</f>
        <v>5.4897357249959955E-3</v>
      </c>
      <c r="DQ34" s="113">
        <f>EE34/EE$4</f>
        <v>2.2412013963148843E-2</v>
      </c>
      <c r="DR34" s="113">
        <f>EF34/EF$4</f>
        <v>2.1859544160759924E-2</v>
      </c>
      <c r="DS34" s="116">
        <f>EG34/EG$4</f>
        <v>3.1534906906857886E-3</v>
      </c>
      <c r="DT34" s="113">
        <f>EH34/EH$4</f>
        <v>7.605992136150379E-3</v>
      </c>
      <c r="DV34" s="62">
        <f>Obsv_GC!B37</f>
        <v>52</v>
      </c>
      <c r="DW34" s="57">
        <f t="shared" si="10"/>
        <v>53</v>
      </c>
      <c r="DX34" s="128">
        <f>SUMIFS(EP:EP,$EO:$EO,"&gt;="&amp;$DV34,$EO:$EO,"&lt;"&amp;$DV35)</f>
        <v>19772.93</v>
      </c>
      <c r="DY34" s="128">
        <f>SUMIFS(EQ:EQ,$EO:$EO,"&gt;="&amp;$DV34,$EO:$EO,"&lt;"&amp;$DV35)</f>
        <v>1148.17</v>
      </c>
      <c r="DZ34" s="128">
        <f>SUMIFS(ER:ER,$EO:$EO,"&gt;="&amp;$DV34,$EO:$EO,"&lt;"&amp;$DV35)</f>
        <v>12362.630000000001</v>
      </c>
      <c r="EA34" s="128">
        <f>SUMIFS(ES:ES,$EO:$EO,"&gt;="&amp;$DV34,$EO:$EO,"&lt;"&amp;$DV35)</f>
        <v>0.7</v>
      </c>
      <c r="EB34" s="128">
        <f>SUMIFS(ET:ET,$EO:$EO,"&gt;="&amp;$DV34,$EO:$EO,"&lt;"&amp;$DV35)</f>
        <v>548.07999999999993</v>
      </c>
      <c r="EC34" s="128">
        <f>SUMIFS(EU:EU,$EO:$EO,"&gt;="&amp;$DV34,$EO:$EO,"&lt;"&amp;$DV35)</f>
        <v>2569.69</v>
      </c>
      <c r="ED34" s="128">
        <f>SUMIFS(EV:EV,$EO:$EO,"&gt;="&amp;$DV34,$EO:$EO,"&lt;"&amp;$DV35)</f>
        <v>4150.29</v>
      </c>
      <c r="EE34" s="128">
        <f>SUMIFS(EW:EW,$EO:$EO,"&gt;="&amp;$DV34,$EO:$EO,"&lt;"&amp;$DV35)</f>
        <v>2190.8100000000004</v>
      </c>
      <c r="EF34" s="128">
        <f>SUMIFS(EX:EX,$EO:$EO,"&gt;="&amp;$DV34,$EO:$EO,"&lt;"&amp;$DV35)</f>
        <v>2049</v>
      </c>
      <c r="EG34" s="109">
        <f>DY34+DZ34</f>
        <v>13510.800000000001</v>
      </c>
      <c r="EH34" s="2">
        <f>EC34+ED34</f>
        <v>6719.98</v>
      </c>
      <c r="EJ34" s="64">
        <f t="shared" si="11"/>
        <v>26</v>
      </c>
      <c r="EK34" s="57">
        <f t="shared" si="12"/>
        <v>26.5</v>
      </c>
      <c r="EL34" s="2">
        <f t="shared" si="7"/>
        <v>40411.94</v>
      </c>
      <c r="EM34" s="2">
        <f t="shared" si="13"/>
        <v>12984.6</v>
      </c>
      <c r="EO34" s="33">
        <v>26</v>
      </c>
      <c r="EP34" s="33">
        <v>32513.42</v>
      </c>
      <c r="EQ34" s="33">
        <v>7819.16</v>
      </c>
      <c r="ER34" s="33">
        <v>32592.78</v>
      </c>
      <c r="ES34" s="33">
        <v>1498.63</v>
      </c>
      <c r="ET34" s="33">
        <v>1864.48</v>
      </c>
      <c r="EU34" s="33">
        <v>2243.4</v>
      </c>
      <c r="EV34" s="33">
        <v>10741.2</v>
      </c>
      <c r="EW34" s="33">
        <v>588.39</v>
      </c>
      <c r="EX34" s="33">
        <v>613.47</v>
      </c>
    </row>
    <row r="35" spans="93:154" x14ac:dyDescent="0.45">
      <c r="CO35" s="65">
        <f t="shared" si="8"/>
        <v>54</v>
      </c>
      <c r="CP35" s="124">
        <f>VLOOKUP($CO35,  $DI$7:$DT$158, CP$5, FALSE)</f>
        <v>1.0672637826527002E-2</v>
      </c>
      <c r="CQ35" s="140">
        <f>VLOOKUP($CO35,  Obsv_GC!$B$10:$M$211, CQ$5, FALSE)</f>
        <v>1.14331E-2</v>
      </c>
      <c r="CR35" s="124">
        <f>VLOOKUP($CO35,  $DI$7:$DT$158, CR$5, FALSE)</f>
        <v>1.1438936889193519E-3</v>
      </c>
      <c r="CS35" s="140">
        <f>VLOOKUP($CO35,  Obsv_GC!$B$10:$M$211, CS$5, FALSE)</f>
        <v>1.4863000000000001E-3</v>
      </c>
      <c r="CT35" s="124">
        <f>VLOOKUP($CO35,  $DI$7:$DT$158, CT$5, FALSE)</f>
        <v>3.2762316514662821E-3</v>
      </c>
      <c r="CU35" s="140">
        <f>VLOOKUP($CO35,  Obsv_GC!$B$10:$M$211, CU$5, FALSE)</f>
        <v>3.0035000000000001E-3</v>
      </c>
      <c r="CV35" s="124">
        <f>VLOOKUP($CO35,  $DI$7:$DT$158, CV$5, FALSE)</f>
        <v>6.0439301247941641E-8</v>
      </c>
      <c r="CW35" s="140">
        <f>VLOOKUP($CO35,  Obsv_GC!$B$10:$M$211, CW$5, FALSE)</f>
        <v>0</v>
      </c>
      <c r="CX35" s="124">
        <f>VLOOKUP($CO35,  $DI$7:$DT$158, CX$5, FALSE)</f>
        <v>1.9033092346067734E-3</v>
      </c>
      <c r="CY35" s="140">
        <f>VLOOKUP($CO35,  Obsv_GC!$B$10:$M$211, CY$5, FALSE)</f>
        <v>1.8546000000000001E-3</v>
      </c>
      <c r="CZ35" s="124">
        <f>VLOOKUP($CO35,  $DI$7:$DT$158, CZ$5, FALSE)</f>
        <v>1.8584223977886501E-2</v>
      </c>
      <c r="DA35" s="140">
        <f>VLOOKUP($CO35,  Obsv_GC!$B$10:$M$211, DA$5, FALSE)</f>
        <v>5.2404000000000001E-3</v>
      </c>
      <c r="DB35" s="124">
        <f>VLOOKUP($CO35,  $DI$7:$DT$158, DB$5, FALSE)</f>
        <v>4.7237528512720072E-3</v>
      </c>
      <c r="DC35" s="140">
        <f>VLOOKUP($CO35,  Obsv_GC!$B$10:$M$211, DC$5, FALSE)</f>
        <v>2.7956000000000001E-3</v>
      </c>
      <c r="DD35" s="124">
        <f>VLOOKUP($CO35,  $DI$7:$DT$158, DD$5, FALSE)</f>
        <v>2.3620485354765079E-2</v>
      </c>
      <c r="DE35" s="140">
        <f>VLOOKUP($CO35,  Obsv_GC!$B$10:$M$211, DE$5, FALSE)</f>
        <v>1.17813E-2</v>
      </c>
      <c r="DF35" s="124">
        <f>VLOOKUP($CO35,  $DI$7:$DT$158, DF$5, FALSE)</f>
        <v>2.5564144800010232E-2</v>
      </c>
      <c r="DG35" s="140">
        <f>VLOOKUP($CO35,  Obsv_GC!$B$10:$M$211, DG$5, FALSE)</f>
        <v>6.0749999999999997E-3</v>
      </c>
      <c r="DI35" s="64">
        <f t="shared" si="9"/>
        <v>54</v>
      </c>
      <c r="DJ35" s="122">
        <f>DX35/DX$4</f>
        <v>1.0672637826527002E-2</v>
      </c>
      <c r="DK35" s="122">
        <f>DY35/DY$4</f>
        <v>1.1438936889193519E-3</v>
      </c>
      <c r="DL35" s="122">
        <f>DZ35/DZ$4</f>
        <v>3.2762316514662821E-3</v>
      </c>
      <c r="DM35" s="122">
        <f>EA35/EA$4</f>
        <v>6.0439301247941641E-8</v>
      </c>
      <c r="DN35" s="122">
        <f>EB35/EB$4</f>
        <v>1.9033092346067734E-3</v>
      </c>
      <c r="DO35" s="122">
        <f>EC35/EC$4</f>
        <v>1.8584223977886501E-2</v>
      </c>
      <c r="DP35" s="122">
        <f>ED35/ED$4</f>
        <v>4.7237528512720072E-3</v>
      </c>
      <c r="DQ35" s="113">
        <f>EE35/EE$4</f>
        <v>2.3620485354765079E-2</v>
      </c>
      <c r="DR35" s="113">
        <f>EF35/EF$4</f>
        <v>2.5564144800010232E-2</v>
      </c>
      <c r="DS35" s="116">
        <f>EG35/EG$4</f>
        <v>2.8531005595310304E-3</v>
      </c>
      <c r="DT35" s="113">
        <f>EH35/EH$4</f>
        <v>6.7240000212787305E-3</v>
      </c>
      <c r="DV35" s="62">
        <f>Obsv_GC!B38</f>
        <v>54</v>
      </c>
      <c r="DW35" s="57">
        <f t="shared" si="10"/>
        <v>55</v>
      </c>
      <c r="DX35" s="128">
        <f>SUMIFS(EP:EP,$EO:$EO,"&gt;="&amp;$DV35,$EO:$EO,"&lt;"&amp;$DV36)</f>
        <v>17234.099999999999</v>
      </c>
      <c r="DY35" s="128">
        <f>SUMIFS(EQ:EQ,$EO:$EO,"&gt;="&amp;$DV35,$EO:$EO,"&lt;"&amp;$DV36)</f>
        <v>972.51</v>
      </c>
      <c r="DZ35" s="128">
        <f>SUMIFS(ER:ER,$EO:$EO,"&gt;="&amp;$DV35,$EO:$EO,"&lt;"&amp;$DV36)</f>
        <v>11251.3</v>
      </c>
      <c r="EA35" s="128">
        <f>SUMIFS(ES:ES,$EO:$EO,"&gt;="&amp;$DV35,$EO:$EO,"&lt;"&amp;$DV36)</f>
        <v>0.02</v>
      </c>
      <c r="EB35" s="128">
        <f>SUMIFS(ET:ET,$EO:$EO,"&gt;="&amp;$DV35,$EO:$EO,"&lt;"&amp;$DV36)</f>
        <v>518.77</v>
      </c>
      <c r="EC35" s="128">
        <f>SUMIFS(EU:EU,$EO:$EO,"&gt;="&amp;$DV35,$EO:$EO,"&lt;"&amp;$DV36)</f>
        <v>2369.5299999999997</v>
      </c>
      <c r="ED35" s="128">
        <f>SUMIFS(EV:EV,$EO:$EO,"&gt;="&amp;$DV35,$EO:$EO,"&lt;"&amp;$DV36)</f>
        <v>3571.2</v>
      </c>
      <c r="EE35" s="128">
        <f>SUMIFS(EW:EW,$EO:$EO,"&gt;="&amp;$DV35,$EO:$EO,"&lt;"&amp;$DV36)</f>
        <v>2308.94</v>
      </c>
      <c r="EF35" s="128">
        <f>SUMIFS(EX:EX,$EO:$EO,"&gt;="&amp;$DV35,$EO:$EO,"&lt;"&amp;$DV36)</f>
        <v>2396.25</v>
      </c>
      <c r="EG35" s="109">
        <f>DY35+DZ35</f>
        <v>12223.81</v>
      </c>
      <c r="EH35" s="2">
        <f>EC35+ED35</f>
        <v>5940.73</v>
      </c>
      <c r="EJ35" s="64">
        <f t="shared" si="11"/>
        <v>27</v>
      </c>
      <c r="EK35" s="57">
        <f t="shared" si="12"/>
        <v>27.5</v>
      </c>
      <c r="EL35" s="2">
        <f t="shared" si="7"/>
        <v>38492.29</v>
      </c>
      <c r="EM35" s="2">
        <f t="shared" si="13"/>
        <v>11970.26</v>
      </c>
      <c r="EO35" s="33">
        <v>27</v>
      </c>
      <c r="EP35" s="33">
        <v>29269.06</v>
      </c>
      <c r="EQ35" s="33">
        <v>8140.57</v>
      </c>
      <c r="ER35" s="33">
        <v>30351.72</v>
      </c>
      <c r="ES35" s="33">
        <v>1206.98</v>
      </c>
      <c r="ET35" s="33">
        <v>1489.05</v>
      </c>
      <c r="EU35" s="33">
        <v>1232.06</v>
      </c>
      <c r="EV35" s="33">
        <v>10738.2</v>
      </c>
      <c r="EW35" s="33">
        <v>1069.8699999999999</v>
      </c>
      <c r="EX35" s="33">
        <v>1497.68</v>
      </c>
    </row>
    <row r="36" spans="93:154" x14ac:dyDescent="0.45">
      <c r="CO36" s="65">
        <f t="shared" si="8"/>
        <v>56</v>
      </c>
      <c r="CP36" s="124">
        <f>VLOOKUP($CO36,  $DI$7:$DT$158, CP$5, FALSE)</f>
        <v>1.0053604891951095E-2</v>
      </c>
      <c r="CQ36" s="140">
        <f>VLOOKUP($CO36,  Obsv_GC!$B$10:$M$211, CQ$5, FALSE)</f>
        <v>1.01277E-2</v>
      </c>
      <c r="CR36" s="124">
        <f>VLOOKUP($CO36,  $DI$7:$DT$158, CR$5, FALSE)</f>
        <v>1.0146850209079271E-3</v>
      </c>
      <c r="CS36" s="140">
        <f>VLOOKUP($CO36,  Obsv_GC!$B$10:$M$211, CS$5, FALSE)</f>
        <v>1.3554000000000001E-3</v>
      </c>
      <c r="CT36" s="124">
        <f>VLOOKUP($CO36,  $DI$7:$DT$158, CT$5, FALSE)</f>
        <v>3.0241947929764506E-3</v>
      </c>
      <c r="CU36" s="140">
        <f>VLOOKUP($CO36,  Obsv_GC!$B$10:$M$211, CU$5, FALSE)</f>
        <v>2.7704000000000001E-3</v>
      </c>
      <c r="CV36" s="124">
        <f>VLOOKUP($CO36,  $DI$7:$DT$158, CV$5, FALSE)</f>
        <v>0</v>
      </c>
      <c r="CW36" s="140">
        <f>VLOOKUP($CO36,  Obsv_GC!$B$10:$M$211, CW$5, FALSE)</f>
        <v>0</v>
      </c>
      <c r="CX36" s="124">
        <f>VLOOKUP($CO36,  $DI$7:$DT$158, CX$5, FALSE)</f>
        <v>1.8524584414004394E-3</v>
      </c>
      <c r="CY36" s="140">
        <f>VLOOKUP($CO36,  Obsv_GC!$B$10:$M$211, CY$5, FALSE)</f>
        <v>1.6228E-3</v>
      </c>
      <c r="CZ36" s="124">
        <f>VLOOKUP($CO36,  $DI$7:$DT$158, CZ$5, FALSE)</f>
        <v>1.4273711134307218E-2</v>
      </c>
      <c r="DA36" s="140">
        <f>VLOOKUP($CO36,  Obsv_GC!$B$10:$M$211, DA$5, FALSE)</f>
        <v>5.1491000000000002E-3</v>
      </c>
      <c r="DB36" s="124">
        <f>VLOOKUP($CO36,  $DI$7:$DT$158, DB$5, FALSE)</f>
        <v>4.0974772961387866E-3</v>
      </c>
      <c r="DC36" s="140">
        <f>VLOOKUP($CO36,  Obsv_GC!$B$10:$M$211, DC$5, FALSE)</f>
        <v>2.5332000000000002E-3</v>
      </c>
      <c r="DD36" s="124">
        <f>VLOOKUP($CO36,  $DI$7:$DT$158, DD$5, FALSE)</f>
        <v>2.0123969339015356E-2</v>
      </c>
      <c r="DE36" s="140">
        <f>VLOOKUP($CO36,  Obsv_GC!$B$10:$M$211, DE$5, FALSE)</f>
        <v>1.05267E-2</v>
      </c>
      <c r="DF36" s="124">
        <f>VLOOKUP($CO36,  $DI$7:$DT$158, DF$5, FALSE)</f>
        <v>1.840682435978953E-2</v>
      </c>
      <c r="DG36" s="140">
        <f>VLOOKUP($CO36,  Obsv_GC!$B$10:$M$211, DG$5, FALSE)</f>
        <v>5.1955999999999999E-3</v>
      </c>
      <c r="DI36" s="64">
        <f t="shared" si="9"/>
        <v>56</v>
      </c>
      <c r="DJ36" s="122">
        <f>DX36/DX$4</f>
        <v>1.0053604891951095E-2</v>
      </c>
      <c r="DK36" s="122">
        <f>DY36/DY$4</f>
        <v>1.0146850209079271E-3</v>
      </c>
      <c r="DL36" s="122">
        <f>DZ36/DZ$4</f>
        <v>3.0241947929764506E-3</v>
      </c>
      <c r="DM36" s="122">
        <f>EA36/EA$4</f>
        <v>0</v>
      </c>
      <c r="DN36" s="122">
        <f>EB36/EB$4</f>
        <v>1.8524584414004394E-3</v>
      </c>
      <c r="DO36" s="122">
        <f>EC36/EC$4</f>
        <v>1.4273711134307218E-2</v>
      </c>
      <c r="DP36" s="122">
        <f>ED36/ED$4</f>
        <v>4.0974772961387866E-3</v>
      </c>
      <c r="DQ36" s="113">
        <f>EE36/EE$4</f>
        <v>2.0123969339015356E-2</v>
      </c>
      <c r="DR36" s="113">
        <f>EF36/EF$4</f>
        <v>1.840682435978953E-2</v>
      </c>
      <c r="DS36" s="116">
        <f>EG36/EG$4</f>
        <v>2.6254371480605833E-3</v>
      </c>
      <c r="DT36" s="113">
        <f>EH36/EH$4</f>
        <v>5.5660408644462147E-3</v>
      </c>
      <c r="DV36" s="62">
        <f>Obsv_GC!B39</f>
        <v>56</v>
      </c>
      <c r="DW36" s="57">
        <f t="shared" si="10"/>
        <v>57</v>
      </c>
      <c r="DX36" s="128">
        <f>SUMIFS(EP:EP,$EO:$EO,"&gt;="&amp;$DV36,$EO:$EO,"&lt;"&amp;$DV37)</f>
        <v>16234.490000000002</v>
      </c>
      <c r="DY36" s="128">
        <f>SUMIFS(EQ:EQ,$EO:$EO,"&gt;="&amp;$DV36,$EO:$EO,"&lt;"&amp;$DV37)</f>
        <v>862.66000000000008</v>
      </c>
      <c r="DZ36" s="128">
        <f>SUMIFS(ER:ER,$EO:$EO,"&gt;="&amp;$DV36,$EO:$EO,"&lt;"&amp;$DV37)</f>
        <v>10385.75</v>
      </c>
      <c r="EA36" s="128">
        <f>SUMIFS(ES:ES,$EO:$EO,"&gt;="&amp;$DV36,$EO:$EO,"&lt;"&amp;$DV37)</f>
        <v>0</v>
      </c>
      <c r="EB36" s="128">
        <f>SUMIFS(ET:ET,$EO:$EO,"&gt;="&amp;$DV36,$EO:$EO,"&lt;"&amp;$DV37)</f>
        <v>504.90999999999997</v>
      </c>
      <c r="EC36" s="128">
        <f>SUMIFS(EU:EU,$EO:$EO,"&gt;="&amp;$DV36,$EO:$EO,"&lt;"&amp;$DV37)</f>
        <v>1819.9299999999998</v>
      </c>
      <c r="ED36" s="128">
        <f>SUMIFS(EV:EV,$EO:$EO,"&gt;="&amp;$DV36,$EO:$EO,"&lt;"&amp;$DV37)</f>
        <v>3097.73</v>
      </c>
      <c r="EE36" s="128">
        <f>SUMIFS(EW:EW,$EO:$EO,"&gt;="&amp;$DV36,$EO:$EO,"&lt;"&amp;$DV37)</f>
        <v>1967.1499999999999</v>
      </c>
      <c r="EF36" s="128">
        <f>SUMIFS(EX:EX,$EO:$EO,"&gt;="&amp;$DV36,$EO:$EO,"&lt;"&amp;$DV37)</f>
        <v>1725.3600000000001</v>
      </c>
      <c r="EG36" s="109">
        <f>DY36+DZ36</f>
        <v>11248.41</v>
      </c>
      <c r="EH36" s="2">
        <f>EC36+ED36</f>
        <v>4917.66</v>
      </c>
      <c r="EJ36" s="64">
        <f t="shared" si="11"/>
        <v>28</v>
      </c>
      <c r="EK36" s="57">
        <f t="shared" si="12"/>
        <v>28.5</v>
      </c>
      <c r="EL36" s="2">
        <f t="shared" si="7"/>
        <v>35393.1</v>
      </c>
      <c r="EM36" s="2">
        <f t="shared" si="13"/>
        <v>12068.21</v>
      </c>
      <c r="EO36" s="33">
        <v>28</v>
      </c>
      <c r="EP36" s="33">
        <v>30374.33</v>
      </c>
      <c r="EQ36" s="33">
        <v>7050.6</v>
      </c>
      <c r="ER36" s="33">
        <v>28342.5</v>
      </c>
      <c r="ES36" s="33">
        <v>971.67</v>
      </c>
      <c r="ET36" s="33">
        <v>1264.43</v>
      </c>
      <c r="EU36" s="33">
        <v>2059.12</v>
      </c>
      <c r="EV36" s="33">
        <v>10009.09</v>
      </c>
      <c r="EW36" s="33">
        <v>1112.44</v>
      </c>
      <c r="EX36" s="33">
        <v>874.36</v>
      </c>
    </row>
    <row r="37" spans="93:154" x14ac:dyDescent="0.45">
      <c r="CO37" s="65">
        <f t="shared" si="8"/>
        <v>58</v>
      </c>
      <c r="CP37" s="124">
        <f>VLOOKUP($CO37,  $DI$7:$DT$158, CP$5, FALSE)</f>
        <v>8.9808543376571105E-3</v>
      </c>
      <c r="CQ37" s="140">
        <f>VLOOKUP($CO37,  Obsv_GC!$B$10:$M$211, CQ$5, FALSE)</f>
        <v>8.9225999999999993E-3</v>
      </c>
      <c r="CR37" s="124">
        <f>VLOOKUP($CO37,  $DI$7:$DT$158, CR$5, FALSE)</f>
        <v>9.5599123361825831E-4</v>
      </c>
      <c r="CS37" s="140">
        <f>VLOOKUP($CO37,  Obsv_GC!$B$10:$M$211, CS$5, FALSE)</f>
        <v>1.2248000000000001E-3</v>
      </c>
      <c r="CT37" s="124">
        <f>VLOOKUP($CO37,  $DI$7:$DT$158, CT$5, FALSE)</f>
        <v>2.6445831110315154E-3</v>
      </c>
      <c r="CU37" s="140">
        <f>VLOOKUP($CO37,  Obsv_GC!$B$10:$M$211, CU$5, FALSE)</f>
        <v>2.5346000000000001E-3</v>
      </c>
      <c r="CV37" s="124">
        <f>VLOOKUP($CO37,  $DI$7:$DT$158, CV$5, FALSE)</f>
        <v>0</v>
      </c>
      <c r="CW37" s="140">
        <f>VLOOKUP($CO37,  Obsv_GC!$B$10:$M$211, CW$5, FALSE)</f>
        <v>0</v>
      </c>
      <c r="CX37" s="124">
        <f>VLOOKUP($CO37,  $DI$7:$DT$158, CX$5, FALSE)</f>
        <v>1.7783102068621992E-3</v>
      </c>
      <c r="CY37" s="140">
        <f>VLOOKUP($CO37,  Obsv_GC!$B$10:$M$211, CY$5, FALSE)</f>
        <v>1.3910000000000001E-3</v>
      </c>
      <c r="CZ37" s="124">
        <f>VLOOKUP($CO37,  $DI$7:$DT$158, CZ$5, FALSE)</f>
        <v>1.1349762274746095E-2</v>
      </c>
      <c r="DA37" s="140">
        <f>VLOOKUP($CO37,  Obsv_GC!$B$10:$M$211, DA$5, FALSE)</f>
        <v>4.8663999999999999E-3</v>
      </c>
      <c r="DB37" s="124">
        <f>VLOOKUP($CO37,  $DI$7:$DT$158, DB$5, FALSE)</f>
        <v>3.6886859042577348E-3</v>
      </c>
      <c r="DC37" s="140">
        <f>VLOOKUP($CO37,  Obsv_GC!$B$10:$M$211, DC$5, FALSE)</f>
        <v>2.2905E-3</v>
      </c>
      <c r="DD37" s="124">
        <f>VLOOKUP($CO37,  $DI$7:$DT$158, DD$5, FALSE)</f>
        <v>2.146788609781182E-2</v>
      </c>
      <c r="DE37" s="140">
        <f>VLOOKUP($CO37,  Obsv_GC!$B$10:$M$211, DE$5, FALSE)</f>
        <v>9.4090000000000007E-3</v>
      </c>
      <c r="DF37" s="124">
        <f>VLOOKUP($CO37,  $DI$7:$DT$158, DF$5, FALSE)</f>
        <v>2.6940901351472445E-2</v>
      </c>
      <c r="DG37" s="140">
        <f>VLOOKUP($CO37,  Obsv_GC!$B$10:$M$211, DG$5, FALSE)</f>
        <v>4.6864999999999997E-3</v>
      </c>
      <c r="DI37" s="64">
        <f t="shared" si="9"/>
        <v>58</v>
      </c>
      <c r="DJ37" s="122">
        <f>DX37/DX$4</f>
        <v>8.9808543376571105E-3</v>
      </c>
      <c r="DK37" s="122">
        <f>DY37/DY$4</f>
        <v>9.5599123361825831E-4</v>
      </c>
      <c r="DL37" s="122">
        <f>DZ37/DZ$4</f>
        <v>2.6445831110315154E-3</v>
      </c>
      <c r="DM37" s="122">
        <f>EA37/EA$4</f>
        <v>0</v>
      </c>
      <c r="DN37" s="122">
        <f>EB37/EB$4</f>
        <v>1.7783102068621992E-3</v>
      </c>
      <c r="DO37" s="122">
        <f>EC37/EC$4</f>
        <v>1.1349762274746095E-2</v>
      </c>
      <c r="DP37" s="122">
        <f>ED37/ED$4</f>
        <v>3.6886859042577348E-3</v>
      </c>
      <c r="DQ37" s="113">
        <f>EE37/EE$4</f>
        <v>2.146788609781182E-2</v>
      </c>
      <c r="DR37" s="113">
        <f>EF37/EF$4</f>
        <v>2.6940901351472445E-2</v>
      </c>
      <c r="DS37" s="116">
        <f>EG37/EG$4</f>
        <v>2.3095069000966164E-3</v>
      </c>
      <c r="DT37" s="113">
        <f>EH37/EH$4</f>
        <v>4.7942793714126795E-3</v>
      </c>
      <c r="DV37" s="62">
        <f>Obsv_GC!B40</f>
        <v>58</v>
      </c>
      <c r="DW37" s="57">
        <f t="shared" si="10"/>
        <v>59</v>
      </c>
      <c r="DX37" s="128">
        <f>SUMIFS(EP:EP,$EO:$EO,"&gt;="&amp;$DV37,$EO:$EO,"&lt;"&amp;$DV38)</f>
        <v>14502.22</v>
      </c>
      <c r="DY37" s="128">
        <f>SUMIFS(EQ:EQ,$EO:$EO,"&gt;="&amp;$DV37,$EO:$EO,"&lt;"&amp;$DV38)</f>
        <v>812.76</v>
      </c>
      <c r="DZ37" s="128">
        <f>SUMIFS(ER:ER,$EO:$EO,"&gt;="&amp;$DV37,$EO:$EO,"&lt;"&amp;$DV38)</f>
        <v>9082.08</v>
      </c>
      <c r="EA37" s="128">
        <f>SUMIFS(ES:ES,$EO:$EO,"&gt;="&amp;$DV37,$EO:$EO,"&lt;"&amp;$DV38)</f>
        <v>0</v>
      </c>
      <c r="EB37" s="128">
        <f>SUMIFS(ET:ET,$EO:$EO,"&gt;="&amp;$DV37,$EO:$EO,"&lt;"&amp;$DV38)</f>
        <v>484.7</v>
      </c>
      <c r="EC37" s="128">
        <f>SUMIFS(EU:EU,$EO:$EO,"&gt;="&amp;$DV37,$EO:$EO,"&lt;"&amp;$DV38)</f>
        <v>1447.12</v>
      </c>
      <c r="ED37" s="128">
        <f>SUMIFS(EV:EV,$EO:$EO,"&gt;="&amp;$DV37,$EO:$EO,"&lt;"&amp;$DV38)</f>
        <v>2788.6800000000003</v>
      </c>
      <c r="EE37" s="128">
        <f>SUMIFS(EW:EW,$EO:$EO,"&gt;="&amp;$DV37,$EO:$EO,"&lt;"&amp;$DV38)</f>
        <v>2098.5200000000004</v>
      </c>
      <c r="EF37" s="128">
        <f>SUMIFS(EX:EX,$EO:$EO,"&gt;="&amp;$DV37,$EO:$EO,"&lt;"&amp;$DV38)</f>
        <v>2525.3000000000002</v>
      </c>
      <c r="EG37" s="109">
        <f>DY37+DZ37</f>
        <v>9894.84</v>
      </c>
      <c r="EH37" s="2">
        <f>EC37+ED37</f>
        <v>4235.8</v>
      </c>
      <c r="EJ37" s="64">
        <f t="shared" si="11"/>
        <v>29</v>
      </c>
      <c r="EK37" s="57">
        <f t="shared" si="12"/>
        <v>29.5</v>
      </c>
      <c r="EL37" s="2">
        <f t="shared" si="7"/>
        <v>32595.809999999998</v>
      </c>
      <c r="EM37" s="2">
        <f t="shared" si="13"/>
        <v>10848.16</v>
      </c>
      <c r="EO37" s="33">
        <v>29</v>
      </c>
      <c r="EP37" s="33">
        <v>29161.73</v>
      </c>
      <c r="EQ37" s="33">
        <v>6012.94</v>
      </c>
      <c r="ER37" s="33">
        <v>26582.87</v>
      </c>
      <c r="ES37" s="33">
        <v>735.15</v>
      </c>
      <c r="ET37" s="33">
        <v>1091.71</v>
      </c>
      <c r="EU37" s="33">
        <v>1396.73</v>
      </c>
      <c r="EV37" s="33">
        <v>9451.43</v>
      </c>
      <c r="EW37" s="33">
        <v>1181.49</v>
      </c>
      <c r="EX37" s="33">
        <v>1215.4100000000001</v>
      </c>
    </row>
    <row r="38" spans="93:154" x14ac:dyDescent="0.45">
      <c r="CO38" s="65">
        <f t="shared" si="8"/>
        <v>60</v>
      </c>
      <c r="CP38" s="124">
        <f>VLOOKUP($CO38,  $DI$7:$DT$158, CP$5, FALSE)</f>
        <v>7.8422872946458007E-3</v>
      </c>
      <c r="CQ38" s="140">
        <f>VLOOKUP($CO38,  Obsv_GC!$B$10:$M$211, CQ$5, FALSE)</f>
        <v>7.9164999999999999E-3</v>
      </c>
      <c r="CR38" s="124">
        <f>VLOOKUP($CO38,  $DI$7:$DT$158, CR$5, FALSE)</f>
        <v>9.1183562690775417E-4</v>
      </c>
      <c r="CS38" s="140">
        <f>VLOOKUP($CO38,  Obsv_GC!$B$10:$M$211, CS$5, FALSE)</f>
        <v>1.0939999999999999E-3</v>
      </c>
      <c r="CT38" s="124">
        <f>VLOOKUP($CO38,  $DI$7:$DT$158, CT$5, FALSE)</f>
        <v>2.3175190248153946E-3</v>
      </c>
      <c r="CU38" s="140">
        <f>VLOOKUP($CO38,  Obsv_GC!$B$10:$M$211, CU$5, FALSE)</f>
        <v>2.3703000000000001E-3</v>
      </c>
      <c r="CV38" s="124">
        <f>VLOOKUP($CO38,  $DI$7:$DT$158, CV$5, FALSE)</f>
        <v>0</v>
      </c>
      <c r="CW38" s="140">
        <f>VLOOKUP($CO38,  Obsv_GC!$B$10:$M$211, CW$5, FALSE)</f>
        <v>0</v>
      </c>
      <c r="CX38" s="124">
        <f>VLOOKUP($CO38,  $DI$7:$DT$158, CX$5, FALSE)</f>
        <v>1.6140173843672762E-3</v>
      </c>
      <c r="CY38" s="140">
        <f>VLOOKUP($CO38,  Obsv_GC!$B$10:$M$211, CY$5, FALSE)</f>
        <v>1.1590999999999999E-3</v>
      </c>
      <c r="CZ38" s="124">
        <f>VLOOKUP($CO38,  $DI$7:$DT$158, CZ$5, FALSE)</f>
        <v>7.3042644038461123E-3</v>
      </c>
      <c r="DA38" s="140">
        <f>VLOOKUP($CO38,  Obsv_GC!$B$10:$M$211, DA$5, FALSE)</f>
        <v>4.3635000000000002E-3</v>
      </c>
      <c r="DB38" s="124">
        <f>VLOOKUP($CO38,  $DI$7:$DT$158, DB$5, FALSE)</f>
        <v>3.3581343144467816E-3</v>
      </c>
      <c r="DC38" s="140">
        <f>VLOOKUP($CO38,  Obsv_GC!$B$10:$M$211, DC$5, FALSE)</f>
        <v>2.0089000000000001E-3</v>
      </c>
      <c r="DD38" s="124">
        <f>VLOOKUP($CO38,  $DI$7:$DT$158, DD$5, FALSE)</f>
        <v>2.4193775262376812E-2</v>
      </c>
      <c r="DE38" s="140">
        <f>VLOOKUP($CO38,  Obsv_GC!$B$10:$M$211, DE$5, FALSE)</f>
        <v>8.5559E-3</v>
      </c>
      <c r="DF38" s="124">
        <f>VLOOKUP($CO38,  $DI$7:$DT$158, DF$5, FALSE)</f>
        <v>2.0330122857252581E-2</v>
      </c>
      <c r="DG38" s="140">
        <f>VLOOKUP($CO38,  Obsv_GC!$B$10:$M$211, DG$5, FALSE)</f>
        <v>4.2446000000000003E-3</v>
      </c>
      <c r="DI38" s="64">
        <f t="shared" si="9"/>
        <v>60</v>
      </c>
      <c r="DJ38" s="122">
        <f>DX38/DX$4</f>
        <v>7.8422872946458007E-3</v>
      </c>
      <c r="DK38" s="122">
        <f>DY38/DY$4</f>
        <v>9.1183562690775417E-4</v>
      </c>
      <c r="DL38" s="122">
        <f>DZ38/DZ$4</f>
        <v>2.3175190248153946E-3</v>
      </c>
      <c r="DM38" s="122">
        <f>EA38/EA$4</f>
        <v>0</v>
      </c>
      <c r="DN38" s="122">
        <f>EB38/EB$4</f>
        <v>1.6140173843672762E-3</v>
      </c>
      <c r="DO38" s="122">
        <f>EC38/EC$4</f>
        <v>7.3042644038461123E-3</v>
      </c>
      <c r="DP38" s="122">
        <f>ED38/ED$4</f>
        <v>3.3581343144467816E-3</v>
      </c>
      <c r="DQ38" s="113">
        <f>EE38/EE$4</f>
        <v>2.4193775262376812E-2</v>
      </c>
      <c r="DR38" s="113">
        <f>EF38/EF$4</f>
        <v>2.0330122857252581E-2</v>
      </c>
      <c r="DS38" s="116">
        <f>EG38/EG$4</f>
        <v>2.0385818387224914E-3</v>
      </c>
      <c r="DT38" s="113">
        <f>EH38/EH$4</f>
        <v>3.9276124708308756E-3</v>
      </c>
      <c r="DV38" s="62">
        <f>Obsv_GC!B41</f>
        <v>60</v>
      </c>
      <c r="DW38" s="57">
        <f t="shared" si="10"/>
        <v>61</v>
      </c>
      <c r="DX38" s="128">
        <f>SUMIFS(EP:EP,$EO:$EO,"&gt;="&amp;$DV38,$EO:$EO,"&lt;"&amp;$DV39)</f>
        <v>12663.67</v>
      </c>
      <c r="DY38" s="128">
        <f>SUMIFS(EQ:EQ,$EO:$EO,"&gt;="&amp;$DV38,$EO:$EO,"&lt;"&amp;$DV39)</f>
        <v>775.22</v>
      </c>
      <c r="DZ38" s="128">
        <f>SUMIFS(ER:ER,$EO:$EO,"&gt;="&amp;$DV38,$EO:$EO,"&lt;"&amp;$DV39)</f>
        <v>7958.8700000000008</v>
      </c>
      <c r="EA38" s="128">
        <f>SUMIFS(ES:ES,$EO:$EO,"&gt;="&amp;$DV38,$EO:$EO,"&lt;"&amp;$DV39)</f>
        <v>0</v>
      </c>
      <c r="EB38" s="128">
        <f>SUMIFS(ET:ET,$EO:$EO,"&gt;="&amp;$DV38,$EO:$EO,"&lt;"&amp;$DV39)</f>
        <v>439.92</v>
      </c>
      <c r="EC38" s="128">
        <f>SUMIFS(EU:EU,$EO:$EO,"&gt;="&amp;$DV38,$EO:$EO,"&lt;"&amp;$DV39)</f>
        <v>931.31</v>
      </c>
      <c r="ED38" s="128">
        <f>SUMIFS(EV:EV,$EO:$EO,"&gt;="&amp;$DV38,$EO:$EO,"&lt;"&amp;$DV39)</f>
        <v>2538.7799999999997</v>
      </c>
      <c r="EE38" s="128">
        <f>SUMIFS(EW:EW,$EO:$EO,"&gt;="&amp;$DV38,$EO:$EO,"&lt;"&amp;$DV39)</f>
        <v>2364.98</v>
      </c>
      <c r="EF38" s="128">
        <f>SUMIFS(EX:EX,$EO:$EO,"&gt;="&amp;$DV38,$EO:$EO,"&lt;"&amp;$DV39)</f>
        <v>1905.6399999999999</v>
      </c>
      <c r="EG38" s="109">
        <f>DY38+DZ38</f>
        <v>8734.09</v>
      </c>
      <c r="EH38" s="2">
        <f>EC38+ED38</f>
        <v>3470.0899999999997</v>
      </c>
      <c r="EJ38" s="64">
        <f t="shared" si="11"/>
        <v>30</v>
      </c>
      <c r="EK38" s="57">
        <f t="shared" si="12"/>
        <v>30.5</v>
      </c>
      <c r="EL38" s="2">
        <f t="shared" si="7"/>
        <v>31128.5</v>
      </c>
      <c r="EM38" s="2">
        <f t="shared" si="13"/>
        <v>10908.98</v>
      </c>
      <c r="EO38" s="33">
        <v>30</v>
      </c>
      <c r="EP38" s="33">
        <v>28606.49</v>
      </c>
      <c r="EQ38" s="33">
        <v>5426.91</v>
      </c>
      <c r="ER38" s="33">
        <v>25701.59</v>
      </c>
      <c r="ES38" s="33">
        <v>665.73</v>
      </c>
      <c r="ET38" s="33">
        <v>998.99</v>
      </c>
      <c r="EU38" s="33">
        <v>1575.37</v>
      </c>
      <c r="EV38" s="33">
        <v>9333.61</v>
      </c>
      <c r="EW38" s="33">
        <v>1087.47</v>
      </c>
      <c r="EX38" s="33">
        <v>1067.3900000000001</v>
      </c>
    </row>
    <row r="39" spans="93:154" x14ac:dyDescent="0.45">
      <c r="CO39" s="65">
        <f t="shared" si="8"/>
        <v>62</v>
      </c>
      <c r="CP39" s="124">
        <f>VLOOKUP($CO39,  $DI$7:$DT$158, CP$5, FALSE)</f>
        <v>7.1965202819938012E-3</v>
      </c>
      <c r="CQ39" s="140">
        <f>VLOOKUP($CO39,  Obsv_GC!$B$10:$M$211, CQ$5, FALSE)</f>
        <v>7.0609000000000002E-3</v>
      </c>
      <c r="CR39" s="124">
        <f>VLOOKUP($CO39,  $DI$7:$DT$158, CR$5, FALSE)</f>
        <v>8.5424749412815141E-4</v>
      </c>
      <c r="CS39" s="140">
        <f>VLOOKUP($CO39,  Obsv_GC!$B$10:$M$211, CS$5, FALSE)</f>
        <v>9.634E-4</v>
      </c>
      <c r="CT39" s="124">
        <f>VLOOKUP($CO39,  $DI$7:$DT$158, CT$5, FALSE)</f>
        <v>2.1617019797613899E-3</v>
      </c>
      <c r="CU39" s="140">
        <f>VLOOKUP($CO39,  Obsv_GC!$B$10:$M$211, CU$5, FALSE)</f>
        <v>2.1813000000000002E-3</v>
      </c>
      <c r="CV39" s="124">
        <f>VLOOKUP($CO39,  $DI$7:$DT$158, CV$5, FALSE)</f>
        <v>0</v>
      </c>
      <c r="CW39" s="140">
        <f>VLOOKUP($CO39,  Obsv_GC!$B$10:$M$211, CW$5, FALSE)</f>
        <v>0</v>
      </c>
      <c r="CX39" s="124">
        <f>VLOOKUP($CO39,  $DI$7:$DT$158, CX$5, FALSE)</f>
        <v>1.5308803732521587E-3</v>
      </c>
      <c r="CY39" s="140">
        <f>VLOOKUP($CO39,  Obsv_GC!$B$10:$M$211, CY$5, FALSE)</f>
        <v>9.2730000000000004E-4</v>
      </c>
      <c r="CZ39" s="124">
        <f>VLOOKUP($CO39,  $DI$7:$DT$158, CZ$5, FALSE)</f>
        <v>7.9417434502910261E-3</v>
      </c>
      <c r="DA39" s="140">
        <f>VLOOKUP($CO39,  Obsv_GC!$B$10:$M$211, DA$5, FALSE)</f>
        <v>3.7155999999999999E-3</v>
      </c>
      <c r="DB39" s="124">
        <f>VLOOKUP($CO39,  $DI$7:$DT$158, DB$5, FALSE)</f>
        <v>3.2197232766003714E-3</v>
      </c>
      <c r="DC39" s="140">
        <f>VLOOKUP($CO39,  Obsv_GC!$B$10:$M$211, DC$5, FALSE)</f>
        <v>1.812E-3</v>
      </c>
      <c r="DD39" s="124">
        <f>VLOOKUP($CO39,  $DI$7:$DT$158, DD$5, FALSE)</f>
        <v>2.1203644871658871E-2</v>
      </c>
      <c r="DE39" s="140">
        <f>VLOOKUP($CO39,  Obsv_GC!$B$10:$M$211, DE$5, FALSE)</f>
        <v>8.1174999999999997E-3</v>
      </c>
      <c r="DF39" s="124">
        <f>VLOOKUP($CO39,  $DI$7:$DT$158, DF$5, FALSE)</f>
        <v>1.9088534887789801E-2</v>
      </c>
      <c r="DG39" s="140">
        <f>VLOOKUP($CO39,  Obsv_GC!$B$10:$M$211, DG$5, FALSE)</f>
        <v>3.8982999999999999E-3</v>
      </c>
      <c r="DI39" s="64">
        <f t="shared" si="9"/>
        <v>62</v>
      </c>
      <c r="DJ39" s="122">
        <f>DX39/DX$4</f>
        <v>7.1965202819938012E-3</v>
      </c>
      <c r="DK39" s="122">
        <f>DY39/DY$4</f>
        <v>8.5424749412815141E-4</v>
      </c>
      <c r="DL39" s="122">
        <f>DZ39/DZ$4</f>
        <v>2.1617019797613899E-3</v>
      </c>
      <c r="DM39" s="122">
        <f>EA39/EA$4</f>
        <v>0</v>
      </c>
      <c r="DN39" s="122">
        <f>EB39/EB$4</f>
        <v>1.5308803732521587E-3</v>
      </c>
      <c r="DO39" s="122">
        <f>EC39/EC$4</f>
        <v>7.9417434502910261E-3</v>
      </c>
      <c r="DP39" s="122">
        <f>ED39/ED$4</f>
        <v>3.2197232766003714E-3</v>
      </c>
      <c r="DQ39" s="113">
        <f>EE39/EE$4</f>
        <v>2.1203644871658871E-2</v>
      </c>
      <c r="DR39" s="113">
        <f>EF39/EF$4</f>
        <v>1.9088534887789801E-2</v>
      </c>
      <c r="DS39" s="116">
        <f>EG39/EG$4</f>
        <v>1.902256875899502E-3</v>
      </c>
      <c r="DT39" s="113">
        <f>EH39/EH$4</f>
        <v>3.9011725147148654E-3</v>
      </c>
      <c r="DV39" s="62">
        <f>Obsv_GC!B42</f>
        <v>62</v>
      </c>
      <c r="DW39" s="57">
        <f t="shared" si="10"/>
        <v>63</v>
      </c>
      <c r="DX39" s="128">
        <f>SUMIFS(EP:EP,$EO:$EO,"&gt;="&amp;$DV39,$EO:$EO,"&lt;"&amp;$DV40)</f>
        <v>11620.89</v>
      </c>
      <c r="DY39" s="128">
        <f>SUMIFS(EQ:EQ,$EO:$EO,"&gt;="&amp;$DV39,$EO:$EO,"&lt;"&amp;$DV40)</f>
        <v>726.26</v>
      </c>
      <c r="DZ39" s="128">
        <f>SUMIFS(ER:ER,$EO:$EO,"&gt;="&amp;$DV39,$EO:$EO,"&lt;"&amp;$DV40)</f>
        <v>7423.76</v>
      </c>
      <c r="EA39" s="128">
        <f>SUMIFS(ES:ES,$EO:$EO,"&gt;="&amp;$DV39,$EO:$EO,"&lt;"&amp;$DV40)</f>
        <v>0</v>
      </c>
      <c r="EB39" s="128">
        <f>SUMIFS(ET:ET,$EO:$EO,"&gt;="&amp;$DV39,$EO:$EO,"&lt;"&amp;$DV40)</f>
        <v>417.26</v>
      </c>
      <c r="EC39" s="128">
        <f>SUMIFS(EU:EU,$EO:$EO,"&gt;="&amp;$DV39,$EO:$EO,"&lt;"&amp;$DV40)</f>
        <v>1012.59</v>
      </c>
      <c r="ED39" s="128">
        <f>SUMIFS(EV:EV,$EO:$EO,"&gt;="&amp;$DV39,$EO:$EO,"&lt;"&amp;$DV40)</f>
        <v>2434.1400000000003</v>
      </c>
      <c r="EE39" s="128">
        <f>SUMIFS(EW:EW,$EO:$EO,"&gt;="&amp;$DV39,$EO:$EO,"&lt;"&amp;$DV40)</f>
        <v>2072.69</v>
      </c>
      <c r="EF39" s="128">
        <f>SUMIFS(EX:EX,$EO:$EO,"&gt;="&amp;$DV39,$EO:$EO,"&lt;"&amp;$DV40)</f>
        <v>1789.26</v>
      </c>
      <c r="EG39" s="109">
        <f>DY39+DZ39</f>
        <v>8150.02</v>
      </c>
      <c r="EH39" s="2">
        <f>EC39+ED39</f>
        <v>3446.7300000000005</v>
      </c>
      <c r="EJ39" s="64">
        <f t="shared" si="11"/>
        <v>31</v>
      </c>
      <c r="EK39" s="57">
        <f t="shared" si="12"/>
        <v>31.5</v>
      </c>
      <c r="EL39" s="2">
        <f t="shared" si="7"/>
        <v>28555.66</v>
      </c>
      <c r="EM39" s="2">
        <f t="shared" si="13"/>
        <v>10572.8</v>
      </c>
      <c r="EO39" s="33">
        <v>31</v>
      </c>
      <c r="EP39" s="33">
        <v>26840.3</v>
      </c>
      <c r="EQ39" s="33">
        <v>4869.7</v>
      </c>
      <c r="ER39" s="33">
        <v>23685.96</v>
      </c>
      <c r="ES39" s="33">
        <v>523.35</v>
      </c>
      <c r="ET39" s="33">
        <v>853.57</v>
      </c>
      <c r="EU39" s="33">
        <v>1726.39</v>
      </c>
      <c r="EV39" s="33">
        <v>8846.41</v>
      </c>
      <c r="EW39" s="33">
        <v>1445.5</v>
      </c>
      <c r="EX39" s="33">
        <v>1466.4</v>
      </c>
    </row>
    <row r="40" spans="93:154" x14ac:dyDescent="0.45">
      <c r="CO40" s="65">
        <f t="shared" si="8"/>
        <v>64</v>
      </c>
      <c r="CP40" s="124">
        <f>VLOOKUP($CO40,  $DI$7:$DT$158, CP$5, FALSE)</f>
        <v>6.8147747390420775E-3</v>
      </c>
      <c r="CQ40" s="140">
        <f>VLOOKUP($CO40,  Obsv_GC!$B$10:$M$211, CQ$5, FALSE)</f>
        <v>6.2599999999999999E-3</v>
      </c>
      <c r="CR40" s="124">
        <f>VLOOKUP($CO40,  $DI$7:$DT$158, CR$5, FALSE)</f>
        <v>7.9920001426529589E-4</v>
      </c>
      <c r="CS40" s="140">
        <f>VLOOKUP($CO40,  Obsv_GC!$B$10:$M$211, CS$5, FALSE)</f>
        <v>8.3259999999999996E-4</v>
      </c>
      <c r="CT40" s="124">
        <f>VLOOKUP($CO40,  $DI$7:$DT$158, CT$5, FALSE)</f>
        <v>1.771718218907775E-3</v>
      </c>
      <c r="CU40" s="140">
        <f>VLOOKUP($CO40,  Obsv_GC!$B$10:$M$211, CU$5, FALSE)</f>
        <v>1.8591E-3</v>
      </c>
      <c r="CV40" s="124">
        <f>VLOOKUP($CO40,  $DI$7:$DT$158, CV$5, FALSE)</f>
        <v>0</v>
      </c>
      <c r="CW40" s="140">
        <f>VLOOKUP($CO40,  Obsv_GC!$B$10:$M$211, CW$5, FALSE)</f>
        <v>0</v>
      </c>
      <c r="CX40" s="124">
        <f>VLOOKUP($CO40,  $DI$7:$DT$158, CX$5, FALSE)</f>
        <v>1.5031435769577947E-3</v>
      </c>
      <c r="CY40" s="140">
        <f>VLOOKUP($CO40,  Obsv_GC!$B$10:$M$211, CY$5, FALSE)</f>
        <v>6.9550000000000005E-4</v>
      </c>
      <c r="CZ40" s="124">
        <f>VLOOKUP($CO40,  $DI$7:$DT$158, CZ$5, FALSE)</f>
        <v>5.2412416629889526E-3</v>
      </c>
      <c r="DA40" s="140">
        <f>VLOOKUP($CO40,  Obsv_GC!$B$10:$M$211, DA$5, FALSE)</f>
        <v>3.4275999999999998E-3</v>
      </c>
      <c r="DB40" s="124">
        <f>VLOOKUP($CO40,  $DI$7:$DT$158, DB$5, FALSE)</f>
        <v>3.0005195572587497E-3</v>
      </c>
      <c r="DC40" s="140">
        <f>VLOOKUP($CO40,  Obsv_GC!$B$10:$M$211, DC$5, FALSE)</f>
        <v>1.6352000000000001E-3</v>
      </c>
      <c r="DD40" s="124">
        <f>VLOOKUP($CO40,  $DI$7:$DT$158, DD$5, FALSE)</f>
        <v>1.9046135208644691E-2</v>
      </c>
      <c r="DE40" s="140">
        <f>VLOOKUP($CO40,  Obsv_GC!$B$10:$M$211, DE$5, FALSE)</f>
        <v>7.5862000000000004E-3</v>
      </c>
      <c r="DF40" s="124">
        <f>VLOOKUP($CO40,  $DI$7:$DT$158, DF$5, FALSE)</f>
        <v>1.7693001958717567E-2</v>
      </c>
      <c r="DG40" s="140">
        <f>VLOOKUP($CO40,  Obsv_GC!$B$10:$M$211, DG$5, FALSE)</f>
        <v>3.6630999999999999E-3</v>
      </c>
      <c r="DI40" s="64">
        <f t="shared" si="9"/>
        <v>64</v>
      </c>
      <c r="DJ40" s="122">
        <f>DX40/DX$4</f>
        <v>6.8147747390420775E-3</v>
      </c>
      <c r="DK40" s="122">
        <f>DY40/DY$4</f>
        <v>7.9920001426529589E-4</v>
      </c>
      <c r="DL40" s="122">
        <f>DZ40/DZ$4</f>
        <v>1.771718218907775E-3</v>
      </c>
      <c r="DM40" s="122">
        <f>EA40/EA$4</f>
        <v>0</v>
      </c>
      <c r="DN40" s="122">
        <f>EB40/EB$4</f>
        <v>1.5031435769577947E-3</v>
      </c>
      <c r="DO40" s="122">
        <f>EC40/EC$4</f>
        <v>5.2412416629889526E-3</v>
      </c>
      <c r="DP40" s="122">
        <f>ED40/ED$4</f>
        <v>3.0005195572587497E-3</v>
      </c>
      <c r="DQ40" s="113">
        <f>EE40/EE$4</f>
        <v>1.9046135208644691E-2</v>
      </c>
      <c r="DR40" s="113">
        <f>EF40/EF$4</f>
        <v>1.7693001958717567E-2</v>
      </c>
      <c r="DS40" s="116">
        <f>EG40/EG$4</f>
        <v>1.5787362915186608E-3</v>
      </c>
      <c r="DT40" s="113">
        <f>EH40/EH$4</f>
        <v>3.3238850482161342E-3</v>
      </c>
      <c r="DV40" s="62">
        <f>Obsv_GC!B43</f>
        <v>64</v>
      </c>
      <c r="DW40" s="57">
        <f t="shared" si="10"/>
        <v>65</v>
      </c>
      <c r="DX40" s="128">
        <f>SUMIFS(EP:EP,$EO:$EO,"&gt;="&amp;$DV40,$EO:$EO,"&lt;"&amp;$DV41)</f>
        <v>11004.45</v>
      </c>
      <c r="DY40" s="128">
        <f>SUMIFS(EQ:EQ,$EO:$EO,"&gt;="&amp;$DV40,$EO:$EO,"&lt;"&amp;$DV41)</f>
        <v>679.46</v>
      </c>
      <c r="DZ40" s="128">
        <f>SUMIFS(ER:ER,$EO:$EO,"&gt;="&amp;$DV40,$EO:$EO,"&lt;"&amp;$DV41)</f>
        <v>6084.4699999999993</v>
      </c>
      <c r="EA40" s="128">
        <f>SUMIFS(ES:ES,$EO:$EO,"&gt;="&amp;$DV40,$EO:$EO,"&lt;"&amp;$DV41)</f>
        <v>0</v>
      </c>
      <c r="EB40" s="128">
        <f>SUMIFS(ET:ET,$EO:$EO,"&gt;="&amp;$DV40,$EO:$EO,"&lt;"&amp;$DV41)</f>
        <v>409.7</v>
      </c>
      <c r="EC40" s="128">
        <f>SUMIFS(EU:EU,$EO:$EO,"&gt;="&amp;$DV40,$EO:$EO,"&lt;"&amp;$DV41)</f>
        <v>668.27</v>
      </c>
      <c r="ED40" s="128">
        <f>SUMIFS(EV:EV,$EO:$EO,"&gt;="&amp;$DV40,$EO:$EO,"&lt;"&amp;$DV41)</f>
        <v>2268.42</v>
      </c>
      <c r="EE40" s="128">
        <f>SUMIFS(EW:EW,$EO:$EO,"&gt;="&amp;$DV40,$EO:$EO,"&lt;"&amp;$DV41)</f>
        <v>1861.79</v>
      </c>
      <c r="EF40" s="128">
        <f>SUMIFS(EX:EX,$EO:$EO,"&gt;="&amp;$DV40,$EO:$EO,"&lt;"&amp;$DV41)</f>
        <v>1658.4499999999998</v>
      </c>
      <c r="EG40" s="109">
        <f>DY40+DZ40</f>
        <v>6763.9299999999994</v>
      </c>
      <c r="EH40" s="2">
        <f>EC40+ED40</f>
        <v>2936.69</v>
      </c>
      <c r="EJ40" s="64">
        <f t="shared" si="11"/>
        <v>32</v>
      </c>
      <c r="EK40" s="57">
        <f t="shared" si="12"/>
        <v>32.5</v>
      </c>
      <c r="EL40" s="2">
        <f t="shared" si="7"/>
        <v>26685.07</v>
      </c>
      <c r="EM40" s="2">
        <f t="shared" si="13"/>
        <v>9935.0600000000013</v>
      </c>
      <c r="EO40" s="33">
        <v>32</v>
      </c>
      <c r="EP40" s="33">
        <v>25917.66</v>
      </c>
      <c r="EQ40" s="33">
        <v>4196.03</v>
      </c>
      <c r="ER40" s="33">
        <v>22489.040000000001</v>
      </c>
      <c r="ES40" s="33">
        <v>424.58</v>
      </c>
      <c r="ET40" s="33">
        <v>813.06</v>
      </c>
      <c r="EU40" s="33">
        <v>1618.94</v>
      </c>
      <c r="EV40" s="33">
        <v>8316.1200000000008</v>
      </c>
      <c r="EW40" s="33">
        <v>1143.8800000000001</v>
      </c>
      <c r="EX40" s="33">
        <v>1228.1199999999999</v>
      </c>
    </row>
    <row r="41" spans="93:154" x14ac:dyDescent="0.45">
      <c r="CO41" s="65">
        <f t="shared" si="8"/>
        <v>66</v>
      </c>
      <c r="CP41" s="124">
        <f>VLOOKUP($CO41,  $DI$7:$DT$158, CP$5, FALSE)</f>
        <v>5.9530976888355416E-3</v>
      </c>
      <c r="CQ41" s="140">
        <f>VLOOKUP($CO41,  Obsv_GC!$B$10:$M$211, CQ$5, FALSE)</f>
        <v>5.5586999999999998E-3</v>
      </c>
      <c r="CR41" s="124">
        <f>VLOOKUP($CO41,  $DI$7:$DT$158, CR$5, FALSE)</f>
        <v>7.654775517082858E-4</v>
      </c>
      <c r="CS41" s="140">
        <f>VLOOKUP($CO41,  Obsv_GC!$B$10:$M$211, CS$5, FALSE)</f>
        <v>7.0189999999999998E-4</v>
      </c>
      <c r="CT41" s="124">
        <f>VLOOKUP($CO41,  $DI$7:$DT$158, CT$5, FALSE)</f>
        <v>1.5878948136786772E-3</v>
      </c>
      <c r="CU41" s="140">
        <f>VLOOKUP($CO41,  Obsv_GC!$B$10:$M$211, CU$5, FALSE)</f>
        <v>1.4656000000000001E-3</v>
      </c>
      <c r="CV41" s="124">
        <f>VLOOKUP($CO41,  $DI$7:$DT$158, CV$5, FALSE)</f>
        <v>0</v>
      </c>
      <c r="CW41" s="140">
        <f>VLOOKUP($CO41,  Obsv_GC!$B$10:$M$211, CW$5, FALSE)</f>
        <v>0</v>
      </c>
      <c r="CX41" s="124">
        <f>VLOOKUP($CO41,  $DI$7:$DT$158, CX$5, FALSE)</f>
        <v>1.3849319927508625E-3</v>
      </c>
      <c r="CY41" s="140">
        <f>VLOOKUP($CO41,  Obsv_GC!$B$10:$M$211, CY$5, FALSE)</f>
        <v>4.6359999999999999E-4</v>
      </c>
      <c r="CZ41" s="124">
        <f>VLOOKUP($CO41,  $DI$7:$DT$158, CZ$5, FALSE)</f>
        <v>4.7108195676263849E-3</v>
      </c>
      <c r="DA41" s="140">
        <f>VLOOKUP($CO41,  Obsv_GC!$B$10:$M$211, DA$5, FALSE)</f>
        <v>3.2093E-3</v>
      </c>
      <c r="DB41" s="124">
        <f>VLOOKUP($CO41,  $DI$7:$DT$158, DB$5, FALSE)</f>
        <v>2.8553228865362671E-3</v>
      </c>
      <c r="DC41" s="140">
        <f>VLOOKUP($CO41,  Obsv_GC!$B$10:$M$211, DC$5, FALSE)</f>
        <v>1.4878999999999999E-3</v>
      </c>
      <c r="DD41" s="124">
        <f>VLOOKUP($CO41,  $DI$7:$DT$158, DD$5, FALSE)</f>
        <v>1.5243639515224257E-2</v>
      </c>
      <c r="DE41" s="140">
        <f>VLOOKUP($CO41,  Obsv_GC!$B$10:$M$211, DE$5, FALSE)</f>
        <v>7.1634000000000003E-3</v>
      </c>
      <c r="DF41" s="124">
        <f>VLOOKUP($CO41,  $DI$7:$DT$158, DF$5, FALSE)</f>
        <v>1.4895535062751503E-2</v>
      </c>
      <c r="DG41" s="140">
        <f>VLOOKUP($CO41,  Obsv_GC!$B$10:$M$211, DG$5, FALSE)</f>
        <v>3.5419000000000002E-3</v>
      </c>
      <c r="DI41" s="64">
        <f t="shared" si="9"/>
        <v>66</v>
      </c>
      <c r="DJ41" s="122">
        <f>DX41/DX$4</f>
        <v>5.9530976888355416E-3</v>
      </c>
      <c r="DK41" s="122">
        <f>DY41/DY$4</f>
        <v>7.654775517082858E-4</v>
      </c>
      <c r="DL41" s="122">
        <f>DZ41/DZ$4</f>
        <v>1.5878948136786772E-3</v>
      </c>
      <c r="DM41" s="122">
        <f>EA41/EA$4</f>
        <v>0</v>
      </c>
      <c r="DN41" s="122">
        <f>EB41/EB$4</f>
        <v>1.3849319927508625E-3</v>
      </c>
      <c r="DO41" s="122">
        <f>EC41/EC$4</f>
        <v>4.7108195676263849E-3</v>
      </c>
      <c r="DP41" s="122">
        <f>ED41/ED$4</f>
        <v>2.8553228865362671E-3</v>
      </c>
      <c r="DQ41" s="113">
        <f>EE41/EE$4</f>
        <v>1.5243639515224257E-2</v>
      </c>
      <c r="DR41" s="113">
        <f>EF41/EF$4</f>
        <v>1.4895535062751503E-2</v>
      </c>
      <c r="DS41" s="116">
        <f>EG41/EG$4</f>
        <v>1.4246982096711765E-3</v>
      </c>
      <c r="DT41" s="113">
        <f>EH41/EH$4</f>
        <v>3.1230953129858089E-3</v>
      </c>
      <c r="DV41" s="62">
        <f>Obsv_GC!B44</f>
        <v>66</v>
      </c>
      <c r="DW41" s="57">
        <f t="shared" si="10"/>
        <v>67</v>
      </c>
      <c r="DX41" s="128">
        <f>SUMIFS(EP:EP,$EO:$EO,"&gt;="&amp;$DV41,$EO:$EO,"&lt;"&amp;$DV42)</f>
        <v>9613.02</v>
      </c>
      <c r="DY41" s="128">
        <f>SUMIFS(EQ:EQ,$EO:$EO,"&gt;="&amp;$DV41,$EO:$EO,"&lt;"&amp;$DV42)</f>
        <v>650.79</v>
      </c>
      <c r="DZ41" s="128">
        <f>SUMIFS(ER:ER,$EO:$EO,"&gt;="&amp;$DV41,$EO:$EO,"&lt;"&amp;$DV42)</f>
        <v>5453.18</v>
      </c>
      <c r="EA41" s="128">
        <f>SUMIFS(ES:ES,$EO:$EO,"&gt;="&amp;$DV41,$EO:$EO,"&lt;"&amp;$DV42)</f>
        <v>0</v>
      </c>
      <c r="EB41" s="128">
        <f>SUMIFS(ET:ET,$EO:$EO,"&gt;="&amp;$DV41,$EO:$EO,"&lt;"&amp;$DV42)</f>
        <v>377.48</v>
      </c>
      <c r="EC41" s="128">
        <f>SUMIFS(EU:EU,$EO:$EO,"&gt;="&amp;$DV41,$EO:$EO,"&lt;"&amp;$DV42)</f>
        <v>600.64</v>
      </c>
      <c r="ED41" s="128">
        <f>SUMIFS(EV:EV,$EO:$EO,"&gt;="&amp;$DV41,$EO:$EO,"&lt;"&amp;$DV42)</f>
        <v>2158.6499999999996</v>
      </c>
      <c r="EE41" s="128">
        <f>SUMIFS(EW:EW,$EO:$EO,"&gt;="&amp;$DV41,$EO:$EO,"&lt;"&amp;$DV42)</f>
        <v>1490.0900000000001</v>
      </c>
      <c r="EF41" s="128">
        <f>SUMIFS(EX:EX,$EO:$EO,"&gt;="&amp;$DV41,$EO:$EO,"&lt;"&amp;$DV42)</f>
        <v>1396.23</v>
      </c>
      <c r="EG41" s="109">
        <f>DY41+DZ41</f>
        <v>6103.97</v>
      </c>
      <c r="EH41" s="2">
        <f>EC41+ED41</f>
        <v>2759.2899999999995</v>
      </c>
      <c r="EJ41" s="64">
        <f t="shared" si="11"/>
        <v>33</v>
      </c>
      <c r="EK41" s="57">
        <f t="shared" si="12"/>
        <v>33.5</v>
      </c>
      <c r="EL41" s="2">
        <f t="shared" si="7"/>
        <v>25185.06</v>
      </c>
      <c r="EM41" s="2">
        <f t="shared" si="13"/>
        <v>9263.39</v>
      </c>
      <c r="EO41" s="33">
        <v>33</v>
      </c>
      <c r="EP41" s="33">
        <v>24974.46</v>
      </c>
      <c r="EQ41" s="33">
        <v>4181.3100000000004</v>
      </c>
      <c r="ER41" s="33">
        <v>21003.75</v>
      </c>
      <c r="ES41" s="33">
        <v>353.42</v>
      </c>
      <c r="ET41" s="33">
        <v>830.12</v>
      </c>
      <c r="EU41" s="33">
        <v>1535.73</v>
      </c>
      <c r="EV41" s="33">
        <v>7727.66</v>
      </c>
      <c r="EW41" s="33">
        <v>1303.5999999999999</v>
      </c>
      <c r="EX41" s="33">
        <v>1018.93</v>
      </c>
    </row>
    <row r="42" spans="93:154" x14ac:dyDescent="0.45">
      <c r="CO42" s="65">
        <f t="shared" si="8"/>
        <v>68</v>
      </c>
      <c r="CP42" s="124">
        <f>VLOOKUP($CO42,  $DI$7:$DT$158, CP$5, FALSE)</f>
        <v>5.6027927097921605E-3</v>
      </c>
      <c r="CQ42" s="140">
        <f>VLOOKUP($CO42,  Obsv_GC!$B$10:$M$211, CQ$5, FALSE)</f>
        <v>5.0572000000000004E-3</v>
      </c>
      <c r="CR42" s="124">
        <f>VLOOKUP($CO42,  $DI$7:$DT$158, CR$5, FALSE)</f>
        <v>6.1223854152596055E-4</v>
      </c>
      <c r="CS42" s="140">
        <f>VLOOKUP($CO42,  Obsv_GC!$B$10:$M$211, CS$5, FALSE)</f>
        <v>5.7109999999999995E-4</v>
      </c>
      <c r="CT42" s="124">
        <f>VLOOKUP($CO42,  $DI$7:$DT$158, CT$5, FALSE)</f>
        <v>1.4065668805508535E-3</v>
      </c>
      <c r="CU42" s="140">
        <f>VLOOKUP($CO42,  Obsv_GC!$B$10:$M$211, CU$5, FALSE)</f>
        <v>1.1720999999999999E-3</v>
      </c>
      <c r="CV42" s="124">
        <f>VLOOKUP($CO42,  $DI$7:$DT$158, CV$5, FALSE)</f>
        <v>0</v>
      </c>
      <c r="CW42" s="140">
        <f>VLOOKUP($CO42,  Obsv_GC!$B$10:$M$211, CW$5, FALSE)</f>
        <v>0</v>
      </c>
      <c r="CX42" s="124">
        <f>VLOOKUP($CO42,  $DI$7:$DT$158, CX$5, FALSE)</f>
        <v>1.3018683594037193E-3</v>
      </c>
      <c r="CY42" s="140">
        <f>VLOOKUP($CO42,  Obsv_GC!$B$10:$M$211, CY$5, FALSE)</f>
        <v>2.319E-4</v>
      </c>
      <c r="CZ42" s="124">
        <f>VLOOKUP($CO42,  $DI$7:$DT$158, CZ$5, FALSE)</f>
        <v>3.2226887325813827E-3</v>
      </c>
      <c r="DA42" s="140">
        <f>VLOOKUP($CO42,  Obsv_GC!$B$10:$M$211, DA$5, FALSE)</f>
        <v>3.0189000000000001E-3</v>
      </c>
      <c r="DB42" s="124">
        <f>VLOOKUP($CO42,  $DI$7:$DT$158, DB$5, FALSE)</f>
        <v>2.630259449135973E-3</v>
      </c>
      <c r="DC42" s="140">
        <f>VLOOKUP($CO42,  Obsv_GC!$B$10:$M$211, DC$5, FALSE)</f>
        <v>1.3457E-3</v>
      </c>
      <c r="DD42" s="124">
        <f>VLOOKUP($CO42,  $DI$7:$DT$158, DD$5, FALSE)</f>
        <v>1.4373883841684828E-2</v>
      </c>
      <c r="DE42" s="140">
        <f>VLOOKUP($CO42,  Obsv_GC!$B$10:$M$211, DE$5, FALSE)</f>
        <v>6.7470999999999998E-3</v>
      </c>
      <c r="DF42" s="124">
        <f>VLOOKUP($CO42,  $DI$7:$DT$158, DF$5, FALSE)</f>
        <v>1.2460260223524236E-2</v>
      </c>
      <c r="DG42" s="140">
        <f>VLOOKUP($CO42,  Obsv_GC!$B$10:$M$211, DG$5, FALSE)</f>
        <v>3.5254000000000001E-3</v>
      </c>
      <c r="DI42" s="64">
        <f t="shared" si="9"/>
        <v>68</v>
      </c>
      <c r="DJ42" s="122">
        <f>DX42/DX$4</f>
        <v>5.6027927097921605E-3</v>
      </c>
      <c r="DK42" s="122">
        <f>DY42/DY$4</f>
        <v>6.1223854152596055E-4</v>
      </c>
      <c r="DL42" s="122">
        <f>DZ42/DZ$4</f>
        <v>1.4065668805508535E-3</v>
      </c>
      <c r="DM42" s="122">
        <f>EA42/EA$4</f>
        <v>0</v>
      </c>
      <c r="DN42" s="122">
        <f>EB42/EB$4</f>
        <v>1.3018683594037193E-3</v>
      </c>
      <c r="DO42" s="122">
        <f>EC42/EC$4</f>
        <v>3.2226887325813827E-3</v>
      </c>
      <c r="DP42" s="122">
        <f>ED42/ED$4</f>
        <v>2.630259449135973E-3</v>
      </c>
      <c r="DQ42" s="113">
        <f>EE42/EE$4</f>
        <v>1.4373883841684828E-2</v>
      </c>
      <c r="DR42" s="113">
        <f>EF42/EF$4</f>
        <v>1.2460260223524236E-2</v>
      </c>
      <c r="DS42" s="116">
        <f>EG42/EG$4</f>
        <v>1.2489441099815654E-3</v>
      </c>
      <c r="DT42" s="113">
        <f>EH42/EH$4</f>
        <v>2.7157547390735124E-3</v>
      </c>
      <c r="DV42" s="62">
        <f>Obsv_GC!B45</f>
        <v>68</v>
      </c>
      <c r="DW42" s="57">
        <f t="shared" si="10"/>
        <v>69</v>
      </c>
      <c r="DX42" s="128">
        <f>SUMIFS(EP:EP,$EO:$EO,"&gt;="&amp;$DV42,$EO:$EO,"&lt;"&amp;$DV43)</f>
        <v>9047.35</v>
      </c>
      <c r="DY42" s="128">
        <f>SUMIFS(EQ:EQ,$EO:$EO,"&gt;="&amp;$DV42,$EO:$EO,"&lt;"&amp;$DV43)</f>
        <v>520.51</v>
      </c>
      <c r="DZ42" s="128">
        <f>SUMIFS(ER:ER,$EO:$EO,"&gt;="&amp;$DV42,$EO:$EO,"&lt;"&amp;$DV43)</f>
        <v>4830.46</v>
      </c>
      <c r="EA42" s="128">
        <f>SUMIFS(ES:ES,$EO:$EO,"&gt;="&amp;$DV42,$EO:$EO,"&lt;"&amp;$DV43)</f>
        <v>0</v>
      </c>
      <c r="EB42" s="128">
        <f>SUMIFS(ET:ET,$EO:$EO,"&gt;="&amp;$DV42,$EO:$EO,"&lt;"&amp;$DV43)</f>
        <v>354.84</v>
      </c>
      <c r="EC42" s="128">
        <f>SUMIFS(EU:EU,$EO:$EO,"&gt;="&amp;$DV42,$EO:$EO,"&lt;"&amp;$DV43)</f>
        <v>410.9</v>
      </c>
      <c r="ED42" s="128">
        <f>SUMIFS(EV:EV,$EO:$EO,"&gt;="&amp;$DV42,$EO:$EO,"&lt;"&amp;$DV43)</f>
        <v>1988.5</v>
      </c>
      <c r="EE42" s="128">
        <f>SUMIFS(EW:EW,$EO:$EO,"&gt;="&amp;$DV42,$EO:$EO,"&lt;"&amp;$DV43)</f>
        <v>1405.07</v>
      </c>
      <c r="EF42" s="128">
        <f>SUMIFS(EX:EX,$EO:$EO,"&gt;="&amp;$DV42,$EO:$EO,"&lt;"&amp;$DV43)</f>
        <v>1167.96</v>
      </c>
      <c r="EG42" s="109">
        <f>DY42+DZ42</f>
        <v>5350.97</v>
      </c>
      <c r="EH42" s="2">
        <f>EC42+ED42</f>
        <v>2399.4</v>
      </c>
      <c r="EJ42" s="64">
        <f t="shared" si="11"/>
        <v>34</v>
      </c>
      <c r="EK42" s="57">
        <f t="shared" si="12"/>
        <v>34.5</v>
      </c>
      <c r="EL42" s="2">
        <f t="shared" si="7"/>
        <v>23150.68</v>
      </c>
      <c r="EM42" s="2">
        <f t="shared" si="13"/>
        <v>8147.24</v>
      </c>
      <c r="EO42" s="33">
        <v>34</v>
      </c>
      <c r="EP42" s="33">
        <v>24377.200000000001</v>
      </c>
      <c r="EQ42" s="33">
        <v>3603.39</v>
      </c>
      <c r="ER42" s="33">
        <v>19547.29</v>
      </c>
      <c r="ES42" s="33">
        <v>289.52999999999997</v>
      </c>
      <c r="ET42" s="33">
        <v>695.83</v>
      </c>
      <c r="EU42" s="33">
        <v>1291.1300000000001</v>
      </c>
      <c r="EV42" s="33">
        <v>6856.11</v>
      </c>
      <c r="EW42" s="33">
        <v>889.09</v>
      </c>
      <c r="EX42" s="33">
        <v>1254.95</v>
      </c>
    </row>
    <row r="43" spans="93:154" x14ac:dyDescent="0.45">
      <c r="CO43" s="65">
        <f t="shared" si="8"/>
        <v>70</v>
      </c>
      <c r="CP43" s="124">
        <f>VLOOKUP($CO43,  $DI$7:$DT$158, CP$5, FALSE)</f>
        <v>5.0215850587207152E-3</v>
      </c>
      <c r="CQ43" s="140">
        <f>VLOOKUP($CO43,  Obsv_GC!$B$10:$M$211, CQ$5, FALSE)</f>
        <v>4.6556000000000002E-3</v>
      </c>
      <c r="CR43" s="124">
        <f>VLOOKUP($CO43,  $DI$7:$DT$158, CR$5, FALSE)</f>
        <v>5.3703051027743519E-4</v>
      </c>
      <c r="CS43" s="140">
        <f>VLOOKUP($CO43,  Obsv_GC!$B$10:$M$211, CS$5, FALSE)</f>
        <v>5.53E-4</v>
      </c>
      <c r="CT43" s="124">
        <f>VLOOKUP($CO43,  $DI$7:$DT$158, CT$5, FALSE)</f>
        <v>1.358078430807076E-3</v>
      </c>
      <c r="CU43" s="140">
        <f>VLOOKUP($CO43,  Obsv_GC!$B$10:$M$211, CU$5, FALSE)</f>
        <v>1.0263E-3</v>
      </c>
      <c r="CV43" s="124">
        <f>VLOOKUP($CO43,  $DI$7:$DT$158, CV$5, FALSE)</f>
        <v>0</v>
      </c>
      <c r="CW43" s="140">
        <f>VLOOKUP($CO43,  Obsv_GC!$B$10:$M$211, CW$5, FALSE)</f>
        <v>0</v>
      </c>
      <c r="CX43" s="124">
        <f>VLOOKUP($CO43,  $DI$7:$DT$158, CX$5, FALSE)</f>
        <v>1.3215702901048748E-3</v>
      </c>
      <c r="CY43" s="140">
        <f>VLOOKUP($CO43,  Obsv_GC!$B$10:$M$211, CY$5, FALSE)</f>
        <v>0</v>
      </c>
      <c r="CZ43" s="124">
        <f>VLOOKUP($CO43,  $DI$7:$DT$158, CZ$5, FALSE)</f>
        <v>1.9185546793965876E-3</v>
      </c>
      <c r="DA43" s="140">
        <f>VLOOKUP($CO43,  Obsv_GC!$B$10:$M$211, DA$5, FALSE)</f>
        <v>2.9291999999999999E-3</v>
      </c>
      <c r="DB43" s="124">
        <f>VLOOKUP($CO43,  $DI$7:$DT$158, DB$5, FALSE)</f>
        <v>2.4609889931611526E-3</v>
      </c>
      <c r="DC43" s="140">
        <f>VLOOKUP($CO43,  Obsv_GC!$B$10:$M$211, DC$5, FALSE)</f>
        <v>1.2717E-3</v>
      </c>
      <c r="DD43" s="124">
        <f>VLOOKUP($CO43,  $DI$7:$DT$158, DD$5, FALSE)</f>
        <v>1.2729716212288722E-2</v>
      </c>
      <c r="DE43" s="140">
        <f>VLOOKUP($CO43,  Obsv_GC!$B$10:$M$211, DE$5, FALSE)</f>
        <v>6.5957999999999998E-3</v>
      </c>
      <c r="DF43" s="124">
        <f>VLOOKUP($CO43,  $DI$7:$DT$158, DF$5, FALSE)</f>
        <v>1.4895428378787807E-2</v>
      </c>
      <c r="DG43" s="140">
        <f>VLOOKUP($CO43,  Obsv_GC!$B$10:$M$211, DG$5, FALSE)</f>
        <v>3.6007999999999999E-3</v>
      </c>
      <c r="DI43" s="64">
        <f t="shared" si="9"/>
        <v>70</v>
      </c>
      <c r="DJ43" s="122">
        <f>DX43/DX$4</f>
        <v>5.0215850587207152E-3</v>
      </c>
      <c r="DK43" s="122">
        <f>DY43/DY$4</f>
        <v>5.3703051027743519E-4</v>
      </c>
      <c r="DL43" s="122">
        <f>DZ43/DZ$4</f>
        <v>1.358078430807076E-3</v>
      </c>
      <c r="DM43" s="122">
        <f>EA43/EA$4</f>
        <v>0</v>
      </c>
      <c r="DN43" s="122">
        <f>EB43/EB$4</f>
        <v>1.3215702901048748E-3</v>
      </c>
      <c r="DO43" s="122">
        <f>EC43/EC$4</f>
        <v>1.9185546793965876E-3</v>
      </c>
      <c r="DP43" s="122">
        <f>ED43/ED$4</f>
        <v>2.4609889931611526E-3</v>
      </c>
      <c r="DQ43" s="113">
        <f>EE43/EE$4</f>
        <v>1.2729716212288722E-2</v>
      </c>
      <c r="DR43" s="113">
        <f>EF43/EF$4</f>
        <v>1.4895428378787807E-2</v>
      </c>
      <c r="DS43" s="116">
        <f>EG43/EG$4</f>
        <v>1.1951535524590319E-3</v>
      </c>
      <c r="DT43" s="113">
        <f>EH43/EH$4</f>
        <v>2.3827086308913078E-3</v>
      </c>
      <c r="DV43" s="62">
        <f>Obsv_GC!B46</f>
        <v>70</v>
      </c>
      <c r="DW43" s="57">
        <f t="shared" si="10"/>
        <v>71</v>
      </c>
      <c r="DX43" s="128">
        <f>SUMIFS(EP:EP,$EO:$EO,"&gt;="&amp;$DV43,$EO:$EO,"&lt;"&amp;$DV44)</f>
        <v>8108.82</v>
      </c>
      <c r="DY43" s="128">
        <f>SUMIFS(EQ:EQ,$EO:$EO,"&gt;="&amp;$DV43,$EO:$EO,"&lt;"&amp;$DV44)</f>
        <v>456.57</v>
      </c>
      <c r="DZ43" s="128">
        <f>SUMIFS(ER:ER,$EO:$EO,"&gt;="&amp;$DV43,$EO:$EO,"&lt;"&amp;$DV44)</f>
        <v>4663.9400000000005</v>
      </c>
      <c r="EA43" s="128">
        <f>SUMIFS(ES:ES,$EO:$EO,"&gt;="&amp;$DV43,$EO:$EO,"&lt;"&amp;$DV44)</f>
        <v>0</v>
      </c>
      <c r="EB43" s="128">
        <f>SUMIFS(ET:ET,$EO:$EO,"&gt;="&amp;$DV43,$EO:$EO,"&lt;"&amp;$DV44)</f>
        <v>360.21</v>
      </c>
      <c r="EC43" s="128">
        <f>SUMIFS(EU:EU,$EO:$EO,"&gt;="&amp;$DV43,$EO:$EO,"&lt;"&amp;$DV44)</f>
        <v>244.62</v>
      </c>
      <c r="ED43" s="128">
        <f>SUMIFS(EV:EV,$EO:$EO,"&gt;="&amp;$DV43,$EO:$EO,"&lt;"&amp;$DV44)</f>
        <v>1860.53</v>
      </c>
      <c r="EE43" s="128">
        <f>SUMIFS(EW:EW,$EO:$EO,"&gt;="&amp;$DV43,$EO:$EO,"&lt;"&amp;$DV44)</f>
        <v>1244.3499999999999</v>
      </c>
      <c r="EF43" s="128">
        <f>SUMIFS(EX:EX,$EO:$EO,"&gt;="&amp;$DV43,$EO:$EO,"&lt;"&amp;$DV44)</f>
        <v>1396.2199999999998</v>
      </c>
      <c r="EG43" s="109">
        <f>DY43+DZ43</f>
        <v>5120.51</v>
      </c>
      <c r="EH43" s="2">
        <f>EC43+ED43</f>
        <v>2105.15</v>
      </c>
      <c r="EJ43" s="64">
        <f t="shared" si="11"/>
        <v>35</v>
      </c>
      <c r="EK43" s="57">
        <f t="shared" si="12"/>
        <v>35.5</v>
      </c>
      <c r="EL43" s="2">
        <f t="shared" si="7"/>
        <v>20681.66</v>
      </c>
      <c r="EM43" s="2">
        <f t="shared" si="13"/>
        <v>8139.56</v>
      </c>
      <c r="EO43" s="33">
        <v>35</v>
      </c>
      <c r="EP43" s="33">
        <v>22569.1</v>
      </c>
      <c r="EQ43" s="33">
        <v>3281.52</v>
      </c>
      <c r="ER43" s="33">
        <v>17400.14</v>
      </c>
      <c r="ES43" s="33">
        <v>200.16</v>
      </c>
      <c r="ET43" s="33">
        <v>637.44000000000005</v>
      </c>
      <c r="EU43" s="33">
        <v>1728.04</v>
      </c>
      <c r="EV43" s="33">
        <v>6411.52</v>
      </c>
      <c r="EW43" s="33">
        <v>1669.68</v>
      </c>
      <c r="EX43" s="33">
        <v>1537.03</v>
      </c>
    </row>
    <row r="44" spans="93:154" x14ac:dyDescent="0.45">
      <c r="CO44" s="65">
        <f t="shared" si="8"/>
        <v>72</v>
      </c>
      <c r="CP44" s="124">
        <f>VLOOKUP($CO44,  $DI$7:$DT$158, CP$5, FALSE)</f>
        <v>4.5721837819303768E-3</v>
      </c>
      <c r="CQ44" s="140">
        <f>VLOOKUP($CO44,  Obsv_GC!$B$10:$M$211, CQ$5, FALSE)</f>
        <v>4.2542999999999999E-3</v>
      </c>
      <c r="CR44" s="124">
        <f>VLOOKUP($CO44,  $DI$7:$DT$158, CR$5, FALSE)</f>
        <v>5.5968466545176418E-4</v>
      </c>
      <c r="CS44" s="140">
        <f>VLOOKUP($CO44,  Obsv_GC!$B$10:$M$211, CS$5, FALSE)</f>
        <v>5.3499999999999999E-4</v>
      </c>
      <c r="CT44" s="124">
        <f>VLOOKUP($CO44,  $DI$7:$DT$158, CT$5, FALSE)</f>
        <v>1.1318261761174577E-3</v>
      </c>
      <c r="CU44" s="140">
        <f>VLOOKUP($CO44,  Obsv_GC!$B$10:$M$211, CU$5, FALSE)</f>
        <v>9.5100000000000002E-4</v>
      </c>
      <c r="CV44" s="124">
        <f>VLOOKUP($CO44,  $DI$7:$DT$158, CV$5, FALSE)</f>
        <v>0</v>
      </c>
      <c r="CW44" s="140">
        <f>VLOOKUP($CO44,  Obsv_GC!$B$10:$M$211, CW$5, FALSE)</f>
        <v>0</v>
      </c>
      <c r="CX44" s="124">
        <f>VLOOKUP($CO44,  $DI$7:$DT$158, CX$5, FALSE)</f>
        <v>1.2831203396862327E-3</v>
      </c>
      <c r="CY44" s="140">
        <f>VLOOKUP($CO44,  Obsv_GC!$B$10:$M$211, CY$5, FALSE)</f>
        <v>0</v>
      </c>
      <c r="CZ44" s="124">
        <f>VLOOKUP($CO44,  $DI$7:$DT$158, CZ$5, FALSE)</f>
        <v>2.6266991565559281E-3</v>
      </c>
      <c r="DA44" s="140">
        <f>VLOOKUP($CO44,  Obsv_GC!$B$10:$M$211, DA$5, FALSE)</f>
        <v>2.8394000000000002E-3</v>
      </c>
      <c r="DB44" s="124">
        <f>VLOOKUP($CO44,  $DI$7:$DT$158, DB$5, FALSE)</f>
        <v>2.3529611886799182E-3</v>
      </c>
      <c r="DC44" s="140">
        <f>VLOOKUP($CO44,  Obsv_GC!$B$10:$M$211, DC$5, FALSE)</f>
        <v>1.1973000000000001E-3</v>
      </c>
      <c r="DD44" s="124">
        <f>VLOOKUP($CO44,  $DI$7:$DT$158, DD$5, FALSE)</f>
        <v>1.2065072291918734E-2</v>
      </c>
      <c r="DE44" s="140">
        <f>VLOOKUP($CO44,  Obsv_GC!$B$10:$M$211, DE$5, FALSE)</f>
        <v>6.4444000000000003E-3</v>
      </c>
      <c r="DF44" s="124">
        <f>VLOOKUP($CO44,  $DI$7:$DT$158, DF$5, FALSE)</f>
        <v>1.0288921510474228E-2</v>
      </c>
      <c r="DG44" s="140">
        <f>VLOOKUP($CO44,  Obsv_GC!$B$10:$M$211, DG$5, FALSE)</f>
        <v>3.6762000000000001E-3</v>
      </c>
      <c r="DI44" s="64">
        <f t="shared" si="9"/>
        <v>72</v>
      </c>
      <c r="DJ44" s="122">
        <f>DX44/DX$4</f>
        <v>4.5721837819303768E-3</v>
      </c>
      <c r="DK44" s="122">
        <f>DY44/DY$4</f>
        <v>5.5968466545176418E-4</v>
      </c>
      <c r="DL44" s="122">
        <f>DZ44/DZ$4</f>
        <v>1.1318261761174577E-3</v>
      </c>
      <c r="DM44" s="122">
        <f>EA44/EA$4</f>
        <v>0</v>
      </c>
      <c r="DN44" s="122">
        <f>EB44/EB$4</f>
        <v>1.2831203396862327E-3</v>
      </c>
      <c r="DO44" s="122">
        <f>EC44/EC$4</f>
        <v>2.6266991565559281E-3</v>
      </c>
      <c r="DP44" s="122">
        <f>ED44/ED$4</f>
        <v>2.3529611886799182E-3</v>
      </c>
      <c r="DQ44" s="113">
        <f>EE44/EE$4</f>
        <v>1.2065072291918734E-2</v>
      </c>
      <c r="DR44" s="113">
        <f>EF44/EF$4</f>
        <v>1.0288921510474228E-2</v>
      </c>
      <c r="DS44" s="116">
        <f>EG44/EG$4</f>
        <v>1.0182931122215738E-3</v>
      </c>
      <c r="DT44" s="113">
        <f>EH44/EH$4</f>
        <v>2.3924651557937059E-3</v>
      </c>
      <c r="DV44" s="62">
        <f>Obsv_GC!B47</f>
        <v>72</v>
      </c>
      <c r="DW44" s="57">
        <f t="shared" si="10"/>
        <v>73</v>
      </c>
      <c r="DX44" s="128">
        <f>SUMIFS(EP:EP,$EO:$EO,"&gt;="&amp;$DV44,$EO:$EO,"&lt;"&amp;$DV45)</f>
        <v>7383.13</v>
      </c>
      <c r="DY44" s="128">
        <f>SUMIFS(EQ:EQ,$EO:$EO,"&gt;="&amp;$DV44,$EO:$EO,"&lt;"&amp;$DV45)</f>
        <v>475.83</v>
      </c>
      <c r="DZ44" s="128">
        <f>SUMIFS(ER:ER,$EO:$EO,"&gt;="&amp;$DV44,$EO:$EO,"&lt;"&amp;$DV45)</f>
        <v>3886.94</v>
      </c>
      <c r="EA44" s="128">
        <f>SUMIFS(ES:ES,$EO:$EO,"&gt;="&amp;$DV44,$EO:$EO,"&lt;"&amp;$DV45)</f>
        <v>0</v>
      </c>
      <c r="EB44" s="128">
        <f>SUMIFS(ET:ET,$EO:$EO,"&gt;="&amp;$DV44,$EO:$EO,"&lt;"&amp;$DV45)</f>
        <v>349.73</v>
      </c>
      <c r="EC44" s="128">
        <f>SUMIFS(EU:EU,$EO:$EO,"&gt;="&amp;$DV44,$EO:$EO,"&lt;"&amp;$DV45)</f>
        <v>334.90999999999997</v>
      </c>
      <c r="ED44" s="128">
        <f>SUMIFS(EV:EV,$EO:$EO,"&gt;="&amp;$DV44,$EO:$EO,"&lt;"&amp;$DV45)</f>
        <v>1778.8600000000001</v>
      </c>
      <c r="EE44" s="128">
        <f>SUMIFS(EW:EW,$EO:$EO,"&gt;="&amp;$DV44,$EO:$EO,"&lt;"&amp;$DV45)</f>
        <v>1179.3800000000001</v>
      </c>
      <c r="EF44" s="128">
        <f>SUMIFS(EX:EX,$EO:$EO,"&gt;="&amp;$DV44,$EO:$EO,"&lt;"&amp;$DV45)</f>
        <v>964.43</v>
      </c>
      <c r="EG44" s="109">
        <f>DY44+DZ44</f>
        <v>4362.7700000000004</v>
      </c>
      <c r="EH44" s="2">
        <f>EC44+ED44</f>
        <v>2113.77</v>
      </c>
      <c r="EJ44" s="64">
        <f t="shared" si="11"/>
        <v>36</v>
      </c>
      <c r="EK44" s="57">
        <f t="shared" si="12"/>
        <v>36.5</v>
      </c>
      <c r="EL44" s="2">
        <f t="shared" si="7"/>
        <v>19545.710000000003</v>
      </c>
      <c r="EM44" s="2">
        <f t="shared" si="13"/>
        <v>7376.8600000000006</v>
      </c>
      <c r="EO44" s="33">
        <v>36</v>
      </c>
      <c r="EP44" s="33">
        <v>21223.64</v>
      </c>
      <c r="EQ44" s="33">
        <v>2934.56</v>
      </c>
      <c r="ER44" s="33">
        <v>16611.150000000001</v>
      </c>
      <c r="ES44" s="33">
        <v>133.68</v>
      </c>
      <c r="ET44" s="33">
        <v>619.83000000000004</v>
      </c>
      <c r="EU44" s="33">
        <v>1483.77</v>
      </c>
      <c r="EV44" s="33">
        <v>5893.09</v>
      </c>
      <c r="EW44" s="33">
        <v>1200.3900000000001</v>
      </c>
      <c r="EX44" s="33">
        <v>2006.1</v>
      </c>
    </row>
    <row r="45" spans="93:154" x14ac:dyDescent="0.45">
      <c r="CO45" s="65">
        <f t="shared" si="8"/>
        <v>74</v>
      </c>
      <c r="CP45" s="124">
        <f>VLOOKUP($CO45,  $DI$7:$DT$158, CP$5, FALSE)</f>
        <v>4.2200581359992566E-3</v>
      </c>
      <c r="CQ45" s="140">
        <f>VLOOKUP($CO45,  Obsv_GC!$B$10:$M$211, CQ$5, FALSE)</f>
        <v>3.9025000000000002E-3</v>
      </c>
      <c r="CR45" s="124">
        <f>VLOOKUP($CO45,  $DI$7:$DT$158, CR$5, FALSE)</f>
        <v>5.9136049093695014E-4</v>
      </c>
      <c r="CS45" s="140">
        <f>VLOOKUP($CO45,  Obsv_GC!$B$10:$M$211, CS$5, FALSE)</f>
        <v>5.1690000000000004E-4</v>
      </c>
      <c r="CT45" s="124">
        <f>VLOOKUP($CO45,  $DI$7:$DT$158, CT$5, FALSE)</f>
        <v>1.1157148025627902E-3</v>
      </c>
      <c r="CU45" s="140">
        <f>VLOOKUP($CO45,  Obsv_GC!$B$10:$M$211, CU$5, FALSE)</f>
        <v>7.9639999999999995E-4</v>
      </c>
      <c r="CV45" s="124">
        <f>VLOOKUP($CO45,  $DI$7:$DT$158, CV$5, FALSE)</f>
        <v>0</v>
      </c>
      <c r="CW45" s="140">
        <f>VLOOKUP($CO45,  Obsv_GC!$B$10:$M$211, CW$5, FALSE)</f>
        <v>0</v>
      </c>
      <c r="CX45" s="124">
        <f>VLOOKUP($CO45,  $DI$7:$DT$158, CX$5, FALSE)</f>
        <v>1.1422717140591649E-3</v>
      </c>
      <c r="CY45" s="140">
        <f>VLOOKUP($CO45,  Obsv_GC!$B$10:$M$211, CY$5, FALSE)</f>
        <v>0</v>
      </c>
      <c r="CZ45" s="124">
        <f>VLOOKUP($CO45,  $DI$7:$DT$158, CZ$5, FALSE)</f>
        <v>2.2773719330242302E-3</v>
      </c>
      <c r="DA45" s="140">
        <f>VLOOKUP($CO45,  Obsv_GC!$B$10:$M$211, DA$5, FALSE)</f>
        <v>2.7496999999999999E-3</v>
      </c>
      <c r="DB45" s="124">
        <f>VLOOKUP($CO45,  $DI$7:$DT$158, DB$5, FALSE)</f>
        <v>2.1755955917301352E-3</v>
      </c>
      <c r="DC45" s="140">
        <f>VLOOKUP($CO45,  Obsv_GC!$B$10:$M$211, DC$5, FALSE)</f>
        <v>1.1230000000000001E-3</v>
      </c>
      <c r="DD45" s="124">
        <f>VLOOKUP($CO45,  $DI$7:$DT$158, DD$5, FALSE)</f>
        <v>1.0607397792711099E-2</v>
      </c>
      <c r="DE45" s="140">
        <f>VLOOKUP($CO45,  Obsv_GC!$B$10:$M$211, DE$5, FALSE)</f>
        <v>6.293E-3</v>
      </c>
      <c r="DF45" s="124">
        <f>VLOOKUP($CO45,  $DI$7:$DT$158, DF$5, FALSE)</f>
        <v>8.5337569397918363E-3</v>
      </c>
      <c r="DG45" s="140">
        <f>VLOOKUP($CO45,  Obsv_GC!$B$10:$M$211, DG$5, FALSE)</f>
        <v>3.7517000000000002E-3</v>
      </c>
      <c r="DI45" s="64">
        <f t="shared" si="9"/>
        <v>74</v>
      </c>
      <c r="DJ45" s="122">
        <f>DX45/DX$4</f>
        <v>4.2200581359992566E-3</v>
      </c>
      <c r="DK45" s="122">
        <f>DY45/DY$4</f>
        <v>5.9136049093695014E-4</v>
      </c>
      <c r="DL45" s="122">
        <f>DZ45/DZ$4</f>
        <v>1.1157148025627902E-3</v>
      </c>
      <c r="DM45" s="122">
        <f>EA45/EA$4</f>
        <v>0</v>
      </c>
      <c r="DN45" s="122">
        <f>EB45/EB$4</f>
        <v>1.1422717140591649E-3</v>
      </c>
      <c r="DO45" s="122">
        <f>EC45/EC$4</f>
        <v>2.2773719330242302E-3</v>
      </c>
      <c r="DP45" s="122">
        <f>ED45/ED$4</f>
        <v>2.1755955917301352E-3</v>
      </c>
      <c r="DQ45" s="113">
        <f>EE45/EE$4</f>
        <v>1.0607397792711099E-2</v>
      </c>
      <c r="DR45" s="113">
        <f>EF45/EF$4</f>
        <v>8.5337569397918363E-3</v>
      </c>
      <c r="DS45" s="116">
        <f>EG45/EG$4</f>
        <v>1.0116644051416468E-3</v>
      </c>
      <c r="DT45" s="113">
        <f>EH45/EH$4</f>
        <v>2.1902832482165193E-3</v>
      </c>
      <c r="DV45" s="62">
        <f>Obsv_GC!B48</f>
        <v>74</v>
      </c>
      <c r="DW45" s="57">
        <f t="shared" si="10"/>
        <v>75</v>
      </c>
      <c r="DX45" s="128">
        <f>SUMIFS(EP:EP,$EO:$EO,"&gt;="&amp;$DV45,$EO:$EO,"&lt;"&amp;$DV46)</f>
        <v>6814.52</v>
      </c>
      <c r="DY45" s="128">
        <f>SUMIFS(EQ:EQ,$EO:$EO,"&gt;="&amp;$DV45,$EO:$EO,"&lt;"&amp;$DV46)</f>
        <v>502.76</v>
      </c>
      <c r="DZ45" s="128">
        <f>SUMIFS(ER:ER,$EO:$EO,"&gt;="&amp;$DV45,$EO:$EO,"&lt;"&amp;$DV46)</f>
        <v>3831.61</v>
      </c>
      <c r="EA45" s="128">
        <f>SUMIFS(ES:ES,$EO:$EO,"&gt;="&amp;$DV45,$EO:$EO,"&lt;"&amp;$DV46)</f>
        <v>0</v>
      </c>
      <c r="EB45" s="128">
        <f>SUMIFS(ET:ET,$EO:$EO,"&gt;="&amp;$DV45,$EO:$EO,"&lt;"&amp;$DV46)</f>
        <v>311.34000000000003</v>
      </c>
      <c r="EC45" s="128">
        <f>SUMIFS(EU:EU,$EO:$EO,"&gt;="&amp;$DV45,$EO:$EO,"&lt;"&amp;$DV46)</f>
        <v>290.37</v>
      </c>
      <c r="ED45" s="128">
        <f>SUMIFS(EV:EV,$EO:$EO,"&gt;="&amp;$DV45,$EO:$EO,"&lt;"&amp;$DV46)</f>
        <v>1644.77</v>
      </c>
      <c r="EE45" s="128">
        <f>SUMIFS(EW:EW,$EO:$EO,"&gt;="&amp;$DV45,$EO:$EO,"&lt;"&amp;$DV46)</f>
        <v>1036.8900000000001</v>
      </c>
      <c r="EF45" s="128">
        <f>SUMIFS(EX:EX,$EO:$EO,"&gt;="&amp;$DV45,$EO:$EO,"&lt;"&amp;$DV46)</f>
        <v>799.91000000000008</v>
      </c>
      <c r="EG45" s="109">
        <f>DY45+DZ45</f>
        <v>4334.37</v>
      </c>
      <c r="EH45" s="2">
        <f>EC45+ED45</f>
        <v>1935.1399999999999</v>
      </c>
      <c r="EJ45" s="64">
        <f t="shared" si="11"/>
        <v>37</v>
      </c>
      <c r="EK45" s="57">
        <f t="shared" si="12"/>
        <v>37.5</v>
      </c>
      <c r="EL45" s="2">
        <f t="shared" si="7"/>
        <v>18195.349999999999</v>
      </c>
      <c r="EM45" s="2">
        <f t="shared" si="13"/>
        <v>6722.6</v>
      </c>
      <c r="EO45" s="33">
        <v>37</v>
      </c>
      <c r="EP45" s="33">
        <v>20852.63</v>
      </c>
      <c r="EQ45" s="33">
        <v>3001.44</v>
      </c>
      <c r="ER45" s="33">
        <v>15193.91</v>
      </c>
      <c r="ES45" s="33">
        <v>103.94</v>
      </c>
      <c r="ET45" s="33">
        <v>594.36</v>
      </c>
      <c r="EU45" s="33">
        <v>1158.76</v>
      </c>
      <c r="EV45" s="33">
        <v>5563.84</v>
      </c>
      <c r="EW45" s="33">
        <v>1481.59</v>
      </c>
      <c r="EX45" s="33">
        <v>1149.47</v>
      </c>
    </row>
    <row r="46" spans="93:154" x14ac:dyDescent="0.45">
      <c r="CO46" s="65">
        <f t="shared" si="8"/>
        <v>76</v>
      </c>
      <c r="CP46" s="124">
        <f>VLOOKUP($CO46,  $DI$7:$DT$158, CP$5, FALSE)</f>
        <v>3.9771663105879831E-3</v>
      </c>
      <c r="CQ46" s="140">
        <f>VLOOKUP($CO46,  Obsv_GC!$B$10:$M$211, CQ$5, FALSE)</f>
        <v>3.5511000000000002E-3</v>
      </c>
      <c r="CR46" s="124">
        <f>VLOOKUP($CO46,  $DI$7:$DT$158, CR$5, FALSE)</f>
        <v>5.6241351488086299E-4</v>
      </c>
      <c r="CS46" s="140">
        <f>VLOOKUP($CO46,  Obsv_GC!$B$10:$M$211, CS$5, FALSE)</f>
        <v>4.9879999999999998E-4</v>
      </c>
      <c r="CT46" s="124">
        <f>VLOOKUP($CO46,  $DI$7:$DT$158, CT$5, FALSE)</f>
        <v>1.0757406590315279E-3</v>
      </c>
      <c r="CU46" s="140">
        <f>VLOOKUP($CO46,  Obsv_GC!$B$10:$M$211, CU$5, FALSE)</f>
        <v>7.2349999999999997E-4</v>
      </c>
      <c r="CV46" s="124">
        <f>VLOOKUP($CO46,  $DI$7:$DT$158, CV$5, FALSE)</f>
        <v>0</v>
      </c>
      <c r="CW46" s="140">
        <f>VLOOKUP($CO46,  Obsv_GC!$B$10:$M$211, CW$5, FALSE)</f>
        <v>0</v>
      </c>
      <c r="CX46" s="124">
        <f>VLOOKUP($CO46,  $DI$7:$DT$158, CX$5, FALSE)</f>
        <v>1.1590018451573525E-3</v>
      </c>
      <c r="CY46" s="140">
        <f>VLOOKUP($CO46,  Obsv_GC!$B$10:$M$211, CY$5, FALSE)</f>
        <v>0</v>
      </c>
      <c r="CZ46" s="124">
        <f>VLOOKUP($CO46,  $DI$7:$DT$158, CZ$5, FALSE)</f>
        <v>1.9440444296542892E-3</v>
      </c>
      <c r="DA46" s="140">
        <f>VLOOKUP($CO46,  Obsv_GC!$B$10:$M$211, DA$5, FALSE)</f>
        <v>2.6599000000000002E-3</v>
      </c>
      <c r="DB46" s="124">
        <f>VLOOKUP($CO46,  $DI$7:$DT$158, DB$5, FALSE)</f>
        <v>2.1673417225007621E-3</v>
      </c>
      <c r="DC46" s="140">
        <f>VLOOKUP($CO46,  Obsv_GC!$B$10:$M$211, DC$5, FALSE)</f>
        <v>1.049E-3</v>
      </c>
      <c r="DD46" s="124">
        <f>VLOOKUP($CO46,  $DI$7:$DT$158, DD$5, FALSE)</f>
        <v>9.0728958986754094E-3</v>
      </c>
      <c r="DE46" s="140">
        <f>VLOOKUP($CO46,  Obsv_GC!$B$10:$M$211, DE$5, FALSE)</f>
        <v>6.1418000000000002E-3</v>
      </c>
      <c r="DF46" s="124">
        <f>VLOOKUP($CO46,  $DI$7:$DT$158, DF$5, FALSE)</f>
        <v>7.8131067650435027E-3</v>
      </c>
      <c r="DG46" s="140">
        <f>VLOOKUP($CO46,  Obsv_GC!$B$10:$M$211, DG$5, FALSE)</f>
        <v>3.8268E-3</v>
      </c>
      <c r="DI46" s="64">
        <f t="shared" si="9"/>
        <v>76</v>
      </c>
      <c r="DJ46" s="122">
        <f>DX46/DX$4</f>
        <v>3.9771663105879831E-3</v>
      </c>
      <c r="DK46" s="122">
        <f>DY46/DY$4</f>
        <v>5.6241351488086299E-4</v>
      </c>
      <c r="DL46" s="122">
        <f>DZ46/DZ$4</f>
        <v>1.0757406590315279E-3</v>
      </c>
      <c r="DM46" s="122">
        <f>EA46/EA$4</f>
        <v>0</v>
      </c>
      <c r="DN46" s="122">
        <f>EB46/EB$4</f>
        <v>1.1590018451573525E-3</v>
      </c>
      <c r="DO46" s="122">
        <f>EC46/EC$4</f>
        <v>1.9440444296542892E-3</v>
      </c>
      <c r="DP46" s="122">
        <f>ED46/ED$4</f>
        <v>2.1673417225007621E-3</v>
      </c>
      <c r="DQ46" s="113">
        <f>EE46/EE$4</f>
        <v>9.0728958986754094E-3</v>
      </c>
      <c r="DR46" s="113">
        <f>EF46/EF$4</f>
        <v>7.8131067650435027E-3</v>
      </c>
      <c r="DS46" s="116">
        <f>EG46/EG$4</f>
        <v>9.7387844073427456E-4</v>
      </c>
      <c r="DT46" s="113">
        <f>EH46/EH$4</f>
        <v>2.1351170041628213E-3</v>
      </c>
      <c r="DV46" s="62">
        <f>Obsv_GC!B49</f>
        <v>76</v>
      </c>
      <c r="DW46" s="57">
        <f t="shared" si="10"/>
        <v>77</v>
      </c>
      <c r="DX46" s="128">
        <f>SUMIFS(EP:EP,$EO:$EO,"&gt;="&amp;$DV46,$EO:$EO,"&lt;"&amp;$DV47)</f>
        <v>6422.3</v>
      </c>
      <c r="DY46" s="128">
        <f>SUMIFS(EQ:EQ,$EO:$EO,"&gt;="&amp;$DV46,$EO:$EO,"&lt;"&amp;$DV47)</f>
        <v>478.15</v>
      </c>
      <c r="DZ46" s="128">
        <f>SUMIFS(ER:ER,$EO:$EO,"&gt;="&amp;$DV46,$EO:$EO,"&lt;"&amp;$DV47)</f>
        <v>3694.33</v>
      </c>
      <c r="EA46" s="128">
        <f>SUMIFS(ES:ES,$EO:$EO,"&gt;="&amp;$DV46,$EO:$EO,"&lt;"&amp;$DV47)</f>
        <v>0</v>
      </c>
      <c r="EB46" s="128">
        <f>SUMIFS(ET:ET,$EO:$EO,"&gt;="&amp;$DV46,$EO:$EO,"&lt;"&amp;$DV47)</f>
        <v>315.89999999999998</v>
      </c>
      <c r="EC46" s="128">
        <f>SUMIFS(EU:EU,$EO:$EO,"&gt;="&amp;$DV46,$EO:$EO,"&lt;"&amp;$DV47)</f>
        <v>247.87</v>
      </c>
      <c r="ED46" s="128">
        <f>SUMIFS(EV:EV,$EO:$EO,"&gt;="&amp;$DV46,$EO:$EO,"&lt;"&amp;$DV47)</f>
        <v>1638.53</v>
      </c>
      <c r="EE46" s="128">
        <f>SUMIFS(EW:EW,$EO:$EO,"&gt;="&amp;$DV46,$EO:$EO,"&lt;"&amp;$DV47)</f>
        <v>886.89</v>
      </c>
      <c r="EF46" s="128">
        <f>SUMIFS(EX:EX,$EO:$EO,"&gt;="&amp;$DV46,$EO:$EO,"&lt;"&amp;$DV47)</f>
        <v>732.36</v>
      </c>
      <c r="EG46" s="109">
        <f>DY46+DZ46</f>
        <v>4172.4799999999996</v>
      </c>
      <c r="EH46" s="2">
        <f>EC46+ED46</f>
        <v>1886.4</v>
      </c>
      <c r="EJ46" s="64">
        <f t="shared" si="11"/>
        <v>38</v>
      </c>
      <c r="EK46" s="57">
        <f t="shared" si="12"/>
        <v>38.5</v>
      </c>
      <c r="EL46" s="2">
        <f t="shared" si="7"/>
        <v>17542.080000000002</v>
      </c>
      <c r="EM46" s="2">
        <f t="shared" si="13"/>
        <v>6835.59</v>
      </c>
      <c r="EO46" s="33">
        <v>38</v>
      </c>
      <c r="EP46" s="33">
        <v>19862.5</v>
      </c>
      <c r="EQ46" s="33">
        <v>2720</v>
      </c>
      <c r="ER46" s="33">
        <v>14822.08</v>
      </c>
      <c r="ES46" s="33">
        <v>84.72</v>
      </c>
      <c r="ET46" s="33">
        <v>585.76</v>
      </c>
      <c r="EU46" s="33">
        <v>1587.25</v>
      </c>
      <c r="EV46" s="33">
        <v>5248.34</v>
      </c>
      <c r="EW46" s="33">
        <v>1184.17</v>
      </c>
      <c r="EX46" s="33">
        <v>1355.81</v>
      </c>
    </row>
    <row r="47" spans="93:154" x14ac:dyDescent="0.45">
      <c r="CO47" s="65">
        <f t="shared" si="8"/>
        <v>78</v>
      </c>
      <c r="CP47" s="124">
        <f>VLOOKUP($CO47,  $DI$7:$DT$158, CP$5, FALSE)</f>
        <v>3.7551192632179712E-3</v>
      </c>
      <c r="CQ47" s="140">
        <f>VLOOKUP($CO47,  Obsv_GC!$B$10:$M$211, CQ$5, FALSE)</f>
        <v>3.2496999999999999E-3</v>
      </c>
      <c r="CR47" s="124">
        <f>VLOOKUP($CO47,  $DI$7:$DT$158, CR$5, FALSE)</f>
        <v>5.0537820935629316E-4</v>
      </c>
      <c r="CS47" s="140">
        <f>VLOOKUP($CO47,  Obsv_GC!$B$10:$M$211, CS$5, FALSE)</f>
        <v>4.8069999999999997E-4</v>
      </c>
      <c r="CT47" s="124">
        <f>VLOOKUP($CO47,  $DI$7:$DT$158, CT$5, FALSE)</f>
        <v>8.8926454075195077E-4</v>
      </c>
      <c r="CU47" s="140">
        <f>VLOOKUP($CO47,  Obsv_GC!$B$10:$M$211, CU$5, FALSE)</f>
        <v>7.1319999999999999E-4</v>
      </c>
      <c r="CV47" s="124">
        <f>VLOOKUP($CO47,  $DI$7:$DT$158, CV$5, FALSE)</f>
        <v>0</v>
      </c>
      <c r="CW47" s="140">
        <f>VLOOKUP($CO47,  Obsv_GC!$B$10:$M$211, CW$5, FALSE)</f>
        <v>0</v>
      </c>
      <c r="CX47" s="124">
        <f>VLOOKUP($CO47,  $DI$7:$DT$158, CX$5, FALSE)</f>
        <v>1.1463441801817498E-3</v>
      </c>
      <c r="CY47" s="140">
        <f>VLOOKUP($CO47,  Obsv_GC!$B$10:$M$211, CY$5, FALSE)</f>
        <v>0</v>
      </c>
      <c r="CZ47" s="124">
        <f>VLOOKUP($CO47,  $DI$7:$DT$158, CZ$5, FALSE)</f>
        <v>2.1694522519331624E-3</v>
      </c>
      <c r="DA47" s="140">
        <f>VLOOKUP($CO47,  Obsv_GC!$B$10:$M$211, DA$5, FALSE)</f>
        <v>2.5701999999999999E-3</v>
      </c>
      <c r="DB47" s="124">
        <f>VLOOKUP($CO47,  $DI$7:$DT$158, DB$5, FALSE)</f>
        <v>2.0770385730954251E-3</v>
      </c>
      <c r="DC47" s="140">
        <f>VLOOKUP($CO47,  Obsv_GC!$B$10:$M$211, DC$5, FALSE)</f>
        <v>9.745E-4</v>
      </c>
      <c r="DD47" s="124">
        <f>VLOOKUP($CO47,  $DI$7:$DT$158, DD$5, FALSE)</f>
        <v>7.8245274578142409E-3</v>
      </c>
      <c r="DE47" s="140">
        <f>VLOOKUP($CO47,  Obsv_GC!$B$10:$M$211, DE$5, FALSE)</f>
        <v>5.9902999999999996E-3</v>
      </c>
      <c r="DF47" s="124">
        <f>VLOOKUP($CO47,  $DI$7:$DT$158, DF$5, FALSE)</f>
        <v>7.3598066033106141E-3</v>
      </c>
      <c r="DG47" s="140">
        <f>VLOOKUP($CO47,  Obsv_GC!$B$10:$M$211, DG$5, FALSE)</f>
        <v>3.9023E-3</v>
      </c>
      <c r="DI47" s="64">
        <f t="shared" si="9"/>
        <v>78</v>
      </c>
      <c r="DJ47" s="122">
        <f>DX47/DX$4</f>
        <v>3.7551192632179712E-3</v>
      </c>
      <c r="DK47" s="122">
        <f>DY47/DY$4</f>
        <v>5.0537820935629316E-4</v>
      </c>
      <c r="DL47" s="122">
        <f>DZ47/DZ$4</f>
        <v>8.8926454075195077E-4</v>
      </c>
      <c r="DM47" s="122">
        <f>EA47/EA$4</f>
        <v>0</v>
      </c>
      <c r="DN47" s="122">
        <f>EB47/EB$4</f>
        <v>1.1463441801817498E-3</v>
      </c>
      <c r="DO47" s="122">
        <f>EC47/EC$4</f>
        <v>2.1694522519331624E-3</v>
      </c>
      <c r="DP47" s="122">
        <f>ED47/ED$4</f>
        <v>2.0770385730954251E-3</v>
      </c>
      <c r="DQ47" s="113">
        <f>EE47/EE$4</f>
        <v>7.8245274578142409E-3</v>
      </c>
      <c r="DR47" s="113">
        <f>EF47/EF$4</f>
        <v>7.3598066033106141E-3</v>
      </c>
      <c r="DS47" s="116">
        <f>EG47/EG$4</f>
        <v>8.130879470620619E-4</v>
      </c>
      <c r="DT47" s="113">
        <f>EH47/EH$4</f>
        <v>2.0903750749990402E-3</v>
      </c>
      <c r="DV47" s="62">
        <f>Obsv_GC!B50</f>
        <v>78</v>
      </c>
      <c r="DW47" s="57">
        <f t="shared" si="10"/>
        <v>79</v>
      </c>
      <c r="DX47" s="128">
        <f>SUMIFS(EP:EP,$EO:$EO,"&gt;="&amp;$DV47,$EO:$EO,"&lt;"&amp;$DV48)</f>
        <v>6063.74</v>
      </c>
      <c r="DY47" s="128">
        <f>SUMIFS(EQ:EQ,$EO:$EO,"&gt;="&amp;$DV47,$EO:$EO,"&lt;"&amp;$DV48)</f>
        <v>429.65999999999997</v>
      </c>
      <c r="DZ47" s="128">
        <f>SUMIFS(ER:ER,$EO:$EO,"&gt;="&amp;$DV47,$EO:$EO,"&lt;"&amp;$DV48)</f>
        <v>3053.9300000000003</v>
      </c>
      <c r="EA47" s="128">
        <f>SUMIFS(ES:ES,$EO:$EO,"&gt;="&amp;$DV47,$EO:$EO,"&lt;"&amp;$DV48)</f>
        <v>0</v>
      </c>
      <c r="EB47" s="128">
        <f>SUMIFS(ET:ET,$EO:$EO,"&gt;="&amp;$DV47,$EO:$EO,"&lt;"&amp;$DV48)</f>
        <v>312.45</v>
      </c>
      <c r="EC47" s="128">
        <f>SUMIFS(EU:EU,$EO:$EO,"&gt;="&amp;$DV47,$EO:$EO,"&lt;"&amp;$DV48)</f>
        <v>276.61</v>
      </c>
      <c r="ED47" s="128">
        <f>SUMIFS(EV:EV,$EO:$EO,"&gt;="&amp;$DV47,$EO:$EO,"&lt;"&amp;$DV48)</f>
        <v>1570.26</v>
      </c>
      <c r="EE47" s="128">
        <f>SUMIFS(EW:EW,$EO:$EO,"&gt;="&amp;$DV47,$EO:$EO,"&lt;"&amp;$DV48)</f>
        <v>764.8599999999999</v>
      </c>
      <c r="EF47" s="128">
        <f>SUMIFS(EX:EX,$EO:$EO,"&gt;="&amp;$DV47,$EO:$EO,"&lt;"&amp;$DV48)</f>
        <v>689.87</v>
      </c>
      <c r="EG47" s="109">
        <f>DY47+DZ47</f>
        <v>3483.59</v>
      </c>
      <c r="EH47" s="2">
        <f>EC47+ED47</f>
        <v>1846.87</v>
      </c>
      <c r="EJ47" s="64">
        <f t="shared" si="11"/>
        <v>39</v>
      </c>
      <c r="EK47" s="57">
        <f t="shared" si="12"/>
        <v>39.5</v>
      </c>
      <c r="EL47" s="2">
        <f t="shared" si="7"/>
        <v>16006.93</v>
      </c>
      <c r="EM47" s="2">
        <f t="shared" si="13"/>
        <v>6049.11</v>
      </c>
      <c r="EO47" s="33">
        <v>39</v>
      </c>
      <c r="EP47" s="33">
        <v>18966.73</v>
      </c>
      <c r="EQ47" s="33">
        <v>2470.73</v>
      </c>
      <c r="ER47" s="33">
        <v>13536.2</v>
      </c>
      <c r="ES47" s="33">
        <v>71.2</v>
      </c>
      <c r="ET47" s="33">
        <v>564.99</v>
      </c>
      <c r="EU47" s="33">
        <v>1262.1600000000001</v>
      </c>
      <c r="EV47" s="33">
        <v>4786.95</v>
      </c>
      <c r="EW47" s="33">
        <v>1195.73</v>
      </c>
      <c r="EX47" s="33">
        <v>1609.54</v>
      </c>
    </row>
    <row r="48" spans="93:154" x14ac:dyDescent="0.45">
      <c r="CO48" s="65">
        <f t="shared" si="8"/>
        <v>80</v>
      </c>
      <c r="CP48" s="124">
        <f>VLOOKUP($CO48,  $DI$7:$DT$158, CP$5, FALSE)</f>
        <v>3.5316726555873167E-3</v>
      </c>
      <c r="CQ48" s="140">
        <f>VLOOKUP($CO48,  Obsv_GC!$B$10:$M$211, CQ$5, FALSE)</f>
        <v>3.0549000000000002E-3</v>
      </c>
      <c r="CR48" s="124">
        <f>VLOOKUP($CO48,  $DI$7:$DT$158, CR$5, FALSE)</f>
        <v>3.9421288196658208E-4</v>
      </c>
      <c r="CS48" s="140">
        <f>VLOOKUP($CO48,  Obsv_GC!$B$10:$M$211, CS$5, FALSE)</f>
        <v>4.6260000000000002E-4</v>
      </c>
      <c r="CT48" s="124">
        <f>VLOOKUP($CO48,  $DI$7:$DT$158, CT$5, FALSE)</f>
        <v>8.4727247170588924E-4</v>
      </c>
      <c r="CU48" s="140">
        <f>VLOOKUP($CO48,  Obsv_GC!$B$10:$M$211, CU$5, FALSE)</f>
        <v>7.0319999999999996E-4</v>
      </c>
      <c r="CV48" s="124">
        <f>VLOOKUP($CO48,  $DI$7:$DT$158, CV$5, FALSE)</f>
        <v>0</v>
      </c>
      <c r="CW48" s="140">
        <f>VLOOKUP($CO48,  Obsv_GC!$B$10:$M$211, CW$5, FALSE)</f>
        <v>0</v>
      </c>
      <c r="CX48" s="124">
        <f>VLOOKUP($CO48,  $DI$7:$DT$158, CX$5, FALSE)</f>
        <v>1.0454497492168016E-3</v>
      </c>
      <c r="CY48" s="140">
        <f>VLOOKUP($CO48,  Obsv_GC!$B$10:$M$211, CY$5, FALSE)</f>
        <v>0</v>
      </c>
      <c r="CZ48" s="124">
        <f>VLOOKUP($CO48,  $DI$7:$DT$158, CZ$5, FALSE)</f>
        <v>1.693382147120093E-3</v>
      </c>
      <c r="DA48" s="140">
        <f>VLOOKUP($CO48,  Obsv_GC!$B$10:$M$211, DA$5, FALSE)</f>
        <v>2.4803999999999998E-3</v>
      </c>
      <c r="DB48" s="124">
        <f>VLOOKUP($CO48,  $DI$7:$DT$158, DB$5, FALSE)</f>
        <v>1.9617489509748862E-3</v>
      </c>
      <c r="DC48" s="140">
        <f>VLOOKUP($CO48,  Obsv_GC!$B$10:$M$211, DC$5, FALSE)</f>
        <v>9.0050000000000004E-4</v>
      </c>
      <c r="DD48" s="124">
        <f>VLOOKUP($CO48,  $DI$7:$DT$158, DD$5, FALSE)</f>
        <v>7.8434529811740161E-3</v>
      </c>
      <c r="DE48" s="140">
        <f>VLOOKUP($CO48,  Obsv_GC!$B$10:$M$211, DE$5, FALSE)</f>
        <v>5.8389999999999996E-3</v>
      </c>
      <c r="DF48" s="124">
        <f>VLOOKUP($CO48,  $DI$7:$DT$158, DF$5, FALSE)</f>
        <v>5.07751656801956E-3</v>
      </c>
      <c r="DG48" s="140">
        <f>VLOOKUP($CO48,  Obsv_GC!$B$10:$M$211, DG$5, FALSE)</f>
        <v>4.0057000000000001E-3</v>
      </c>
      <c r="DI48" s="64">
        <f t="shared" si="9"/>
        <v>80</v>
      </c>
      <c r="DJ48" s="122">
        <f>DX48/DX$4</f>
        <v>3.5316726555873167E-3</v>
      </c>
      <c r="DK48" s="122">
        <f>DY48/DY$4</f>
        <v>3.9421288196658208E-4</v>
      </c>
      <c r="DL48" s="122">
        <f>DZ48/DZ$4</f>
        <v>8.4727247170588924E-4</v>
      </c>
      <c r="DM48" s="122">
        <f>EA48/EA$4</f>
        <v>0</v>
      </c>
      <c r="DN48" s="122">
        <f>EB48/EB$4</f>
        <v>1.0454497492168016E-3</v>
      </c>
      <c r="DO48" s="122">
        <f>EC48/EC$4</f>
        <v>1.693382147120093E-3</v>
      </c>
      <c r="DP48" s="122">
        <f>ED48/ED$4</f>
        <v>1.9617489509748862E-3</v>
      </c>
      <c r="DQ48" s="113">
        <f>EE48/EE$4</f>
        <v>7.8434529811740161E-3</v>
      </c>
      <c r="DR48" s="113">
        <f>EF48/EF$4</f>
        <v>5.07751656801956E-3</v>
      </c>
      <c r="DS48" s="116">
        <f>EG48/EG$4</f>
        <v>7.5736946276205668E-4</v>
      </c>
      <c r="DT48" s="113">
        <f>EH48/EH$4</f>
        <v>1.9230201130421302E-3</v>
      </c>
      <c r="DV48" s="62">
        <f>Obsv_GC!B51</f>
        <v>80</v>
      </c>
      <c r="DW48" s="57">
        <f t="shared" si="10"/>
        <v>81</v>
      </c>
      <c r="DX48" s="128">
        <f>SUMIFS(EP:EP,$EO:$EO,"&gt;="&amp;$DV48,$EO:$EO,"&lt;"&amp;$DV49)</f>
        <v>5702.92</v>
      </c>
      <c r="DY48" s="128">
        <f>SUMIFS(EQ:EQ,$EO:$EO,"&gt;="&amp;$DV48,$EO:$EO,"&lt;"&amp;$DV49)</f>
        <v>335.15</v>
      </c>
      <c r="DZ48" s="128">
        <f>SUMIFS(ER:ER,$EO:$EO,"&gt;="&amp;$DV48,$EO:$EO,"&lt;"&amp;$DV49)</f>
        <v>2909.7200000000003</v>
      </c>
      <c r="EA48" s="128">
        <f>SUMIFS(ES:ES,$EO:$EO,"&gt;="&amp;$DV48,$EO:$EO,"&lt;"&amp;$DV49)</f>
        <v>0</v>
      </c>
      <c r="EB48" s="128">
        <f>SUMIFS(ET:ET,$EO:$EO,"&gt;="&amp;$DV48,$EO:$EO,"&lt;"&amp;$DV49)</f>
        <v>284.95000000000005</v>
      </c>
      <c r="EC48" s="128">
        <f>SUMIFS(EU:EU,$EO:$EO,"&gt;="&amp;$DV48,$EO:$EO,"&lt;"&amp;$DV49)</f>
        <v>215.90999999999997</v>
      </c>
      <c r="ED48" s="128">
        <f>SUMIFS(EV:EV,$EO:$EO,"&gt;="&amp;$DV48,$EO:$EO,"&lt;"&amp;$DV49)</f>
        <v>1483.1</v>
      </c>
      <c r="EE48" s="128">
        <f>SUMIFS(EW:EW,$EO:$EO,"&gt;="&amp;$DV48,$EO:$EO,"&lt;"&amp;$DV49)</f>
        <v>766.71</v>
      </c>
      <c r="EF48" s="128">
        <f>SUMIFS(EX:EX,$EO:$EO,"&gt;="&amp;$DV48,$EO:$EO,"&lt;"&amp;$DV49)</f>
        <v>475.94</v>
      </c>
      <c r="EG48" s="109">
        <f>DY48+DZ48</f>
        <v>3244.8700000000003</v>
      </c>
      <c r="EH48" s="2">
        <f>EC48+ED48</f>
        <v>1699.0099999999998</v>
      </c>
      <c r="EJ48" s="64">
        <f t="shared" si="11"/>
        <v>40</v>
      </c>
      <c r="EK48" s="57">
        <f t="shared" si="12"/>
        <v>40.5</v>
      </c>
      <c r="EL48" s="2">
        <f t="shared" si="7"/>
        <v>14692.54</v>
      </c>
      <c r="EM48" s="2">
        <f t="shared" si="13"/>
        <v>6107.3</v>
      </c>
      <c r="EO48" s="33">
        <v>40</v>
      </c>
      <c r="EP48" s="33">
        <v>18362.54</v>
      </c>
      <c r="EQ48" s="33">
        <v>2086.3000000000002</v>
      </c>
      <c r="ER48" s="33">
        <v>12606.24</v>
      </c>
      <c r="ES48" s="33">
        <v>71.58</v>
      </c>
      <c r="ET48" s="33">
        <v>485.87</v>
      </c>
      <c r="EU48" s="33">
        <v>1478.67</v>
      </c>
      <c r="EV48" s="33">
        <v>4628.63</v>
      </c>
      <c r="EW48" s="33">
        <v>1672.76</v>
      </c>
      <c r="EX48" s="33">
        <v>1219.79</v>
      </c>
    </row>
    <row r="49" spans="93:154" x14ac:dyDescent="0.45">
      <c r="CO49" s="65">
        <f t="shared" si="8"/>
        <v>82</v>
      </c>
      <c r="CP49" s="124">
        <f>VLOOKUP($CO49,  $DI$7:$DT$158, CP$5, FALSE)</f>
        <v>3.3300492796314697E-3</v>
      </c>
      <c r="CQ49" s="140">
        <f>VLOOKUP($CO49,  Obsv_GC!$B$10:$M$211, CQ$5, FALSE)</f>
        <v>2.9103000000000002E-3</v>
      </c>
      <c r="CR49" s="124">
        <f>VLOOKUP($CO49,  $DI$7:$DT$158, CR$5, FALSE)</f>
        <v>3.5499743370530855E-4</v>
      </c>
      <c r="CS49" s="140">
        <f>VLOOKUP($CO49,  Obsv_GC!$B$10:$M$211, CS$5, FALSE)</f>
        <v>4.4450000000000002E-4</v>
      </c>
      <c r="CT49" s="124">
        <f>VLOOKUP($CO49,  $DI$7:$DT$158, CT$5, FALSE)</f>
        <v>8.1090031065919642E-4</v>
      </c>
      <c r="CU49" s="140">
        <f>VLOOKUP($CO49,  Obsv_GC!$B$10:$M$211, CU$5, FALSE)</f>
        <v>6.9249999999999997E-4</v>
      </c>
      <c r="CV49" s="124">
        <f>VLOOKUP($CO49,  $DI$7:$DT$158, CV$5, FALSE)</f>
        <v>0</v>
      </c>
      <c r="CW49" s="140">
        <f>VLOOKUP($CO49,  Obsv_GC!$B$10:$M$211, CW$5, FALSE)</f>
        <v>0</v>
      </c>
      <c r="CX49" s="124">
        <f>VLOOKUP($CO49,  $DI$7:$DT$158, CX$5, FALSE)</f>
        <v>9.7948313580771898E-4</v>
      </c>
      <c r="CY49" s="140">
        <f>VLOOKUP($CO49,  Obsv_GC!$B$10:$M$211, CY$5, FALSE)</f>
        <v>0</v>
      </c>
      <c r="CZ49" s="124">
        <f>VLOOKUP($CO49,  $DI$7:$DT$158, CZ$5, FALSE)</f>
        <v>8.8163163891329577E-4</v>
      </c>
      <c r="DA49" s="140">
        <f>VLOOKUP($CO49,  Obsv_GC!$B$10:$M$211, DA$5, FALSE)</f>
        <v>2.3906000000000001E-3</v>
      </c>
      <c r="DB49" s="124">
        <f>VLOOKUP($CO49,  $DI$7:$DT$158, DB$5, FALSE)</f>
        <v>1.7814601086730344E-3</v>
      </c>
      <c r="DC49" s="140">
        <f>VLOOKUP($CO49,  Obsv_GC!$B$10:$M$211, DC$5, FALSE)</f>
        <v>8.8080000000000005E-4</v>
      </c>
      <c r="DD49" s="124">
        <f>VLOOKUP($CO49,  $DI$7:$DT$158, DD$5, FALSE)</f>
        <v>6.3182603986288114E-3</v>
      </c>
      <c r="DE49" s="140">
        <f>VLOOKUP($CO49,  Obsv_GC!$B$10:$M$211, DE$5, FALSE)</f>
        <v>5.6876000000000001E-3</v>
      </c>
      <c r="DF49" s="124">
        <f>VLOOKUP($CO49,  $DI$7:$DT$158, DF$5, FALSE)</f>
        <v>5.0424175439644598E-3</v>
      </c>
      <c r="DG49" s="140">
        <f>VLOOKUP($CO49,  Obsv_GC!$B$10:$M$211, DG$5, FALSE)</f>
        <v>4.1091000000000001E-3</v>
      </c>
      <c r="DI49" s="64">
        <f t="shared" si="9"/>
        <v>82</v>
      </c>
      <c r="DJ49" s="122">
        <f>DX49/DX$4</f>
        <v>3.3300492796314697E-3</v>
      </c>
      <c r="DK49" s="122">
        <f>DY49/DY$4</f>
        <v>3.5499743370530855E-4</v>
      </c>
      <c r="DL49" s="122">
        <f>DZ49/DZ$4</f>
        <v>8.1090031065919642E-4</v>
      </c>
      <c r="DM49" s="122">
        <f>EA49/EA$4</f>
        <v>0</v>
      </c>
      <c r="DN49" s="122">
        <f>EB49/EB$4</f>
        <v>9.7948313580771898E-4</v>
      </c>
      <c r="DO49" s="122">
        <f>EC49/EC$4</f>
        <v>8.8163163891329577E-4</v>
      </c>
      <c r="DP49" s="122">
        <f>ED49/ED$4</f>
        <v>1.7814601086730344E-3</v>
      </c>
      <c r="DQ49" s="113">
        <f>EE49/EE$4</f>
        <v>6.3182603986288114E-3</v>
      </c>
      <c r="DR49" s="113">
        <f>EF49/EF$4</f>
        <v>5.0424175439644598E-3</v>
      </c>
      <c r="DS49" s="116">
        <f>EG49/EG$4</f>
        <v>7.2043309320577375E-4</v>
      </c>
      <c r="DT49" s="113">
        <f>EH49/EH$4</f>
        <v>1.6516030977758859E-3</v>
      </c>
      <c r="DV49" s="62">
        <f>Obsv_GC!B52</f>
        <v>82</v>
      </c>
      <c r="DW49" s="57">
        <f t="shared" si="10"/>
        <v>83</v>
      </c>
      <c r="DX49" s="128">
        <f>SUMIFS(EP:EP,$EO:$EO,"&gt;="&amp;$DV49,$EO:$EO,"&lt;"&amp;$DV50)</f>
        <v>5377.34</v>
      </c>
      <c r="DY49" s="128">
        <f>SUMIFS(EQ:EQ,$EO:$EO,"&gt;="&amp;$DV49,$EO:$EO,"&lt;"&amp;$DV50)</f>
        <v>301.81</v>
      </c>
      <c r="DZ49" s="128">
        <f>SUMIFS(ER:ER,$EO:$EO,"&gt;="&amp;$DV49,$EO:$EO,"&lt;"&amp;$DV50)</f>
        <v>2784.81</v>
      </c>
      <c r="EA49" s="128">
        <f>SUMIFS(ES:ES,$EO:$EO,"&gt;="&amp;$DV49,$EO:$EO,"&lt;"&amp;$DV50)</f>
        <v>0</v>
      </c>
      <c r="EB49" s="128">
        <f>SUMIFS(ET:ET,$EO:$EO,"&gt;="&amp;$DV49,$EO:$EO,"&lt;"&amp;$DV50)</f>
        <v>266.97000000000003</v>
      </c>
      <c r="EC49" s="128">
        <f>SUMIFS(EU:EU,$EO:$EO,"&gt;="&amp;$DV49,$EO:$EO,"&lt;"&amp;$DV50)</f>
        <v>112.41</v>
      </c>
      <c r="ED49" s="128">
        <f>SUMIFS(EV:EV,$EO:$EO,"&gt;="&amp;$DV49,$EO:$EO,"&lt;"&amp;$DV50)</f>
        <v>1346.8000000000002</v>
      </c>
      <c r="EE49" s="128">
        <f>SUMIFS(EW:EW,$EO:$EO,"&gt;="&amp;$DV49,$EO:$EO,"&lt;"&amp;$DV50)</f>
        <v>617.62</v>
      </c>
      <c r="EF49" s="128">
        <f>SUMIFS(EX:EX,$EO:$EO,"&gt;="&amp;$DV49,$EO:$EO,"&lt;"&amp;$DV50)</f>
        <v>472.65</v>
      </c>
      <c r="EG49" s="109">
        <f>DY49+DZ49</f>
        <v>3086.62</v>
      </c>
      <c r="EH49" s="2">
        <f>EC49+ED49</f>
        <v>1459.2100000000003</v>
      </c>
      <c r="EJ49" s="64">
        <f t="shared" si="11"/>
        <v>41</v>
      </c>
      <c r="EK49" s="57">
        <f t="shared" si="12"/>
        <v>41.5</v>
      </c>
      <c r="EL49" s="2">
        <f t="shared" si="7"/>
        <v>13966.61</v>
      </c>
      <c r="EM49" s="2">
        <f t="shared" si="13"/>
        <v>6244.38</v>
      </c>
      <c r="EO49" s="33">
        <v>41</v>
      </c>
      <c r="EP49" s="33">
        <v>16706.11</v>
      </c>
      <c r="EQ49" s="33">
        <v>1931.29</v>
      </c>
      <c r="ER49" s="33">
        <v>12035.32</v>
      </c>
      <c r="ES49" s="33">
        <v>64.92</v>
      </c>
      <c r="ET49" s="33">
        <v>482.65</v>
      </c>
      <c r="EU49" s="33">
        <v>1951.58</v>
      </c>
      <c r="EV49" s="33">
        <v>4292.8</v>
      </c>
      <c r="EW49" s="33">
        <v>1343.27</v>
      </c>
      <c r="EX49" s="33">
        <v>1288.3</v>
      </c>
    </row>
    <row r="50" spans="93:154" x14ac:dyDescent="0.45">
      <c r="CO50" s="65">
        <f t="shared" si="8"/>
        <v>84</v>
      </c>
      <c r="CP50" s="124">
        <f>VLOOKUP($CO50,  $DI$7:$DT$158, CP$5, FALSE)</f>
        <v>3.047660129696381E-3</v>
      </c>
      <c r="CQ50" s="140">
        <f>VLOOKUP($CO50,  Obsv_GC!$B$10:$M$211, CQ$5, FALSE)</f>
        <v>2.7653999999999999E-3</v>
      </c>
      <c r="CR50" s="124">
        <f>VLOOKUP($CO50,  $DI$7:$DT$158, CR$5, FALSE)</f>
        <v>3.4384679034847365E-4</v>
      </c>
      <c r="CS50" s="140">
        <f>VLOOKUP($CO50,  Obsv_GC!$B$10:$M$211, CS$5, FALSE)</f>
        <v>4.2640000000000001E-4</v>
      </c>
      <c r="CT50" s="124">
        <f>VLOOKUP($CO50,  $DI$7:$DT$158, CT$5, FALSE)</f>
        <v>7.3624580221991177E-4</v>
      </c>
      <c r="CU50" s="140">
        <f>VLOOKUP($CO50,  Obsv_GC!$B$10:$M$211, CU$5, FALSE)</f>
        <v>6.824E-4</v>
      </c>
      <c r="CV50" s="124">
        <f>VLOOKUP($CO50,  $DI$7:$DT$158, CV$5, FALSE)</f>
        <v>0</v>
      </c>
      <c r="CW50" s="140">
        <f>VLOOKUP($CO50,  Obsv_GC!$B$10:$M$211, CW$5, FALSE)</f>
        <v>0</v>
      </c>
      <c r="CX50" s="124">
        <f>VLOOKUP($CO50,  $DI$7:$DT$158, CX$5, FALSE)</f>
        <v>9.4756380673880793E-4</v>
      </c>
      <c r="CY50" s="140">
        <f>VLOOKUP($CO50,  Obsv_GC!$B$10:$M$211, CY$5, FALSE)</f>
        <v>0</v>
      </c>
      <c r="CZ50" s="124">
        <f>VLOOKUP($CO50,  $DI$7:$DT$158, CZ$5, FALSE)</f>
        <v>1.767420067868617E-3</v>
      </c>
      <c r="DA50" s="140">
        <f>VLOOKUP($CO50,  Obsv_GC!$B$10:$M$211, DA$5, FALSE)</f>
        <v>2.3008999999999998E-3</v>
      </c>
      <c r="DB50" s="124">
        <f>VLOOKUP($CO50,  $DI$7:$DT$158, DB$5, FALSE)</f>
        <v>1.6995298746878785E-3</v>
      </c>
      <c r="DC50" s="140">
        <f>VLOOKUP($CO50,  Obsv_GC!$B$10:$M$211, DC$5, FALSE)</f>
        <v>8.61E-4</v>
      </c>
      <c r="DD50" s="124">
        <f>VLOOKUP($CO50,  $DI$7:$DT$158, DD$5, FALSE)</f>
        <v>6.1652194097303178E-3</v>
      </c>
      <c r="DE50" s="140">
        <f>VLOOKUP($CO50,  Obsv_GC!$B$10:$M$211, DE$5, FALSE)</f>
        <v>5.5361999999999998E-3</v>
      </c>
      <c r="DF50" s="124">
        <f>VLOOKUP($CO50,  $DI$7:$DT$158, DF$5, FALSE)</f>
        <v>4.7615186675599649E-3</v>
      </c>
      <c r="DG50" s="140">
        <f>VLOOKUP($CO50,  Obsv_GC!$B$10:$M$211, DG$5, FALSE)</f>
        <v>4.2123999999999998E-3</v>
      </c>
      <c r="DI50" s="64">
        <f t="shared" si="9"/>
        <v>84</v>
      </c>
      <c r="DJ50" s="122">
        <f>DX50/DX$4</f>
        <v>3.047660129696381E-3</v>
      </c>
      <c r="DK50" s="122">
        <f>DY50/DY$4</f>
        <v>3.4384679034847365E-4</v>
      </c>
      <c r="DL50" s="122">
        <f>DZ50/DZ$4</f>
        <v>7.3624580221991177E-4</v>
      </c>
      <c r="DM50" s="122">
        <f>EA50/EA$4</f>
        <v>0</v>
      </c>
      <c r="DN50" s="122">
        <f>EB50/EB$4</f>
        <v>9.4756380673880793E-4</v>
      </c>
      <c r="DO50" s="122">
        <f>EC50/EC$4</f>
        <v>1.767420067868617E-3</v>
      </c>
      <c r="DP50" s="122">
        <f>ED50/ED$4</f>
        <v>1.6995298746878785E-3</v>
      </c>
      <c r="DQ50" s="113">
        <f>EE50/EE$4</f>
        <v>6.1652194097303178E-3</v>
      </c>
      <c r="DR50" s="113">
        <f>EF50/EF$4</f>
        <v>4.7615186675599649E-3</v>
      </c>
      <c r="DS50" s="116">
        <f>EG50/EG$4</f>
        <v>6.5837999235121873E-4</v>
      </c>
      <c r="DT50" s="113">
        <f>EH50/EH$4</f>
        <v>1.7093273170360127E-3</v>
      </c>
      <c r="DV50" s="62">
        <f>Obsv_GC!B53</f>
        <v>84</v>
      </c>
      <c r="DW50" s="57">
        <f t="shared" si="10"/>
        <v>85</v>
      </c>
      <c r="DX50" s="128">
        <f>SUMIFS(EP:EP,$EO:$EO,"&gt;="&amp;$DV50,$EO:$EO,"&lt;"&amp;$DV51)</f>
        <v>4921.34</v>
      </c>
      <c r="DY50" s="128">
        <f>SUMIFS(EQ:EQ,$EO:$EO,"&gt;="&amp;$DV50,$EO:$EO,"&lt;"&amp;$DV51)</f>
        <v>292.33</v>
      </c>
      <c r="DZ50" s="128">
        <f>SUMIFS(ER:ER,$EO:$EO,"&gt;="&amp;$DV50,$EO:$EO,"&lt;"&amp;$DV51)</f>
        <v>2528.4300000000003</v>
      </c>
      <c r="EA50" s="128">
        <f>SUMIFS(ES:ES,$EO:$EO,"&gt;="&amp;$DV50,$EO:$EO,"&lt;"&amp;$DV51)</f>
        <v>0</v>
      </c>
      <c r="EB50" s="128">
        <f>SUMIFS(ET:ET,$EO:$EO,"&gt;="&amp;$DV50,$EO:$EO,"&lt;"&amp;$DV51)</f>
        <v>258.27</v>
      </c>
      <c r="EC50" s="128">
        <f>SUMIFS(EU:EU,$EO:$EO,"&gt;="&amp;$DV50,$EO:$EO,"&lt;"&amp;$DV51)</f>
        <v>225.35000000000002</v>
      </c>
      <c r="ED50" s="128">
        <f>SUMIFS(EV:EV,$EO:$EO,"&gt;="&amp;$DV50,$EO:$EO,"&lt;"&amp;$DV51)</f>
        <v>1284.8600000000001</v>
      </c>
      <c r="EE50" s="128">
        <f>SUMIFS(EW:EW,$EO:$EO,"&gt;="&amp;$DV50,$EO:$EO,"&lt;"&amp;$DV51)</f>
        <v>602.66</v>
      </c>
      <c r="EF50" s="128">
        <f>SUMIFS(EX:EX,$EO:$EO,"&gt;="&amp;$DV50,$EO:$EO,"&lt;"&amp;$DV51)</f>
        <v>446.32</v>
      </c>
      <c r="EG50" s="109">
        <f>DY50+DZ50</f>
        <v>2820.76</v>
      </c>
      <c r="EH50" s="2">
        <f>EC50+ED50</f>
        <v>1510.21</v>
      </c>
      <c r="EJ50" s="64">
        <f t="shared" si="11"/>
        <v>42</v>
      </c>
      <c r="EK50" s="57">
        <f t="shared" si="12"/>
        <v>42.5</v>
      </c>
      <c r="EL50" s="2">
        <f t="shared" si="7"/>
        <v>12402.460000000001</v>
      </c>
      <c r="EM50" s="2">
        <f t="shared" si="13"/>
        <v>5895.73</v>
      </c>
      <c r="EO50" s="33">
        <v>42</v>
      </c>
      <c r="EP50" s="33">
        <v>16446.8</v>
      </c>
      <c r="EQ50" s="33">
        <v>1665.93</v>
      </c>
      <c r="ER50" s="33">
        <v>10736.53</v>
      </c>
      <c r="ES50" s="33">
        <v>63.44</v>
      </c>
      <c r="ET50" s="33">
        <v>473.83</v>
      </c>
      <c r="EU50" s="33">
        <v>1771.53</v>
      </c>
      <c r="EV50" s="33">
        <v>4124.2</v>
      </c>
      <c r="EW50" s="33">
        <v>1430.21</v>
      </c>
      <c r="EX50" s="33">
        <v>1296.1099999999999</v>
      </c>
    </row>
    <row r="51" spans="93:154" x14ac:dyDescent="0.45">
      <c r="CO51" s="65">
        <f t="shared" si="8"/>
        <v>86</v>
      </c>
      <c r="CP51" s="124">
        <f>VLOOKUP($CO51,  $DI$7:$DT$158, CP$5, FALSE)</f>
        <v>2.963643164846176E-3</v>
      </c>
      <c r="CQ51" s="140">
        <f>VLOOKUP($CO51,  Obsv_GC!$B$10:$M$211, CQ$5, FALSE)</f>
        <v>2.6706E-3</v>
      </c>
      <c r="CR51" s="124">
        <f>VLOOKUP($CO51,  $DI$7:$DT$158, CR$5, FALSE)</f>
        <v>3.0845408374434284E-4</v>
      </c>
      <c r="CS51" s="140">
        <f>VLOOKUP($CO51,  Obsv_GC!$B$10:$M$211, CS$5, FALSE)</f>
        <v>4.082E-4</v>
      </c>
      <c r="CT51" s="124">
        <f>VLOOKUP($CO51,  $DI$7:$DT$158, CT$5, FALSE)</f>
        <v>7.6081906833735924E-4</v>
      </c>
      <c r="CU51" s="140">
        <f>VLOOKUP($CO51,  Obsv_GC!$B$10:$M$211, CU$5, FALSE)</f>
        <v>6.7219999999999997E-4</v>
      </c>
      <c r="CV51" s="124">
        <f>VLOOKUP($CO51,  $DI$7:$DT$158, CV$5, FALSE)</f>
        <v>0</v>
      </c>
      <c r="CW51" s="140">
        <f>VLOOKUP($CO51,  Obsv_GC!$B$10:$M$211, CW$5, FALSE)</f>
        <v>0</v>
      </c>
      <c r="CX51" s="124">
        <f>VLOOKUP($CO51,  $DI$7:$DT$158, CX$5, FALSE)</f>
        <v>9.5075573964569903E-4</v>
      </c>
      <c r="CY51" s="140">
        <f>VLOOKUP($CO51,  Obsv_GC!$B$10:$M$211, CY$5, FALSE)</f>
        <v>0</v>
      </c>
      <c r="CZ51" s="124">
        <f>VLOOKUP($CO51,  $DI$7:$DT$158, CZ$5, FALSE)</f>
        <v>1.4457002046160288E-3</v>
      </c>
      <c r="DA51" s="140">
        <f>VLOOKUP($CO51,  Obsv_GC!$B$10:$M$211, DA$5, FALSE)</f>
        <v>2.2111000000000001E-3</v>
      </c>
      <c r="DB51" s="124">
        <f>VLOOKUP($CO51,  $DI$7:$DT$158, DB$5, FALSE)</f>
        <v>1.4966883929051268E-3</v>
      </c>
      <c r="DC51" s="140">
        <f>VLOOKUP($CO51,  Obsv_GC!$B$10:$M$211, DC$5, FALSE)</f>
        <v>8.4119999999999996E-4</v>
      </c>
      <c r="DD51" s="124">
        <f>VLOOKUP($CO51,  $DI$7:$DT$158, DD$5, FALSE)</f>
        <v>6.5225537507880961E-3</v>
      </c>
      <c r="DE51" s="140">
        <f>VLOOKUP($CO51,  Obsv_GC!$B$10:$M$211, DE$5, FALSE)</f>
        <v>5.3848999999999998E-3</v>
      </c>
      <c r="DF51" s="124">
        <f>VLOOKUP($CO51,  $DI$7:$DT$158, DF$5, FALSE)</f>
        <v>5.1531554982781188E-3</v>
      </c>
      <c r="DG51" s="140">
        <f>VLOOKUP($CO51,  Obsv_GC!$B$10:$M$211, DG$5, FALSE)</f>
        <v>4.3157999999999998E-3</v>
      </c>
      <c r="DI51" s="64">
        <f t="shared" si="9"/>
        <v>86</v>
      </c>
      <c r="DJ51" s="122">
        <f>DX51/DX$4</f>
        <v>2.963643164846176E-3</v>
      </c>
      <c r="DK51" s="122">
        <f>DY51/DY$4</f>
        <v>3.0845408374434284E-4</v>
      </c>
      <c r="DL51" s="122">
        <f>DZ51/DZ$4</f>
        <v>7.6081906833735924E-4</v>
      </c>
      <c r="DM51" s="122">
        <f>EA51/EA$4</f>
        <v>0</v>
      </c>
      <c r="DN51" s="122">
        <f>EB51/EB$4</f>
        <v>9.5075573964569903E-4</v>
      </c>
      <c r="DO51" s="122">
        <f>EC51/EC$4</f>
        <v>1.4457002046160288E-3</v>
      </c>
      <c r="DP51" s="122">
        <f>ED51/ED$4</f>
        <v>1.4966883929051268E-3</v>
      </c>
      <c r="DQ51" s="113">
        <f>EE51/EE$4</f>
        <v>6.5225537507880961E-3</v>
      </c>
      <c r="DR51" s="113">
        <f>EF51/EF$4</f>
        <v>5.1531554982781188E-3</v>
      </c>
      <c r="DS51" s="116">
        <f>EG51/EG$4</f>
        <v>6.7105389356389563E-4</v>
      </c>
      <c r="DT51" s="113">
        <f>EH51/EH$4</f>
        <v>1.4893301308087398E-3</v>
      </c>
      <c r="DV51" s="62">
        <f>Obsv_GC!B54</f>
        <v>86</v>
      </c>
      <c r="DW51" s="57">
        <f t="shared" si="10"/>
        <v>87</v>
      </c>
      <c r="DX51" s="128">
        <f>SUMIFS(EP:EP,$EO:$EO,"&gt;="&amp;$DV51,$EO:$EO,"&lt;"&amp;$DV52)</f>
        <v>4785.67</v>
      </c>
      <c r="DY51" s="128">
        <f>SUMIFS(EQ:EQ,$EO:$EO,"&gt;="&amp;$DV51,$EO:$EO,"&lt;"&amp;$DV52)</f>
        <v>262.24</v>
      </c>
      <c r="DZ51" s="128">
        <f>SUMIFS(ER:ER,$EO:$EO,"&gt;="&amp;$DV51,$EO:$EO,"&lt;"&amp;$DV52)</f>
        <v>2612.8199999999997</v>
      </c>
      <c r="EA51" s="128">
        <f>SUMIFS(ES:ES,$EO:$EO,"&gt;="&amp;$DV51,$EO:$EO,"&lt;"&amp;$DV52)</f>
        <v>0</v>
      </c>
      <c r="EB51" s="128">
        <f>SUMIFS(ET:ET,$EO:$EO,"&gt;="&amp;$DV51,$EO:$EO,"&lt;"&amp;$DV52)</f>
        <v>259.14</v>
      </c>
      <c r="EC51" s="128">
        <f>SUMIFS(EU:EU,$EO:$EO,"&gt;="&amp;$DV51,$EO:$EO,"&lt;"&amp;$DV52)</f>
        <v>184.32999999999998</v>
      </c>
      <c r="ED51" s="128">
        <f>SUMIFS(EV:EV,$EO:$EO,"&gt;="&amp;$DV51,$EO:$EO,"&lt;"&amp;$DV52)</f>
        <v>1131.51</v>
      </c>
      <c r="EE51" s="128">
        <f>SUMIFS(EW:EW,$EO:$EO,"&gt;="&amp;$DV51,$EO:$EO,"&lt;"&amp;$DV52)</f>
        <v>637.59</v>
      </c>
      <c r="EF51" s="128">
        <f>SUMIFS(EX:EX,$EO:$EO,"&gt;="&amp;$DV51,$EO:$EO,"&lt;"&amp;$DV52)</f>
        <v>483.03</v>
      </c>
      <c r="EG51" s="109">
        <f>DY51+DZ51</f>
        <v>2875.0599999999995</v>
      </c>
      <c r="EH51" s="2">
        <f>EC51+ED51</f>
        <v>1315.84</v>
      </c>
      <c r="EJ51" s="64">
        <f t="shared" si="11"/>
        <v>43</v>
      </c>
      <c r="EK51" s="57">
        <f t="shared" si="12"/>
        <v>43.5</v>
      </c>
      <c r="EL51" s="2">
        <f t="shared" si="7"/>
        <v>12774.6</v>
      </c>
      <c r="EM51" s="2">
        <f t="shared" si="13"/>
        <v>5593.76</v>
      </c>
      <c r="EO51" s="33">
        <v>43</v>
      </c>
      <c r="EP51" s="33">
        <v>16202.52</v>
      </c>
      <c r="EQ51" s="33">
        <v>1602.18</v>
      </c>
      <c r="ER51" s="33">
        <v>11172.42</v>
      </c>
      <c r="ES51" s="33">
        <v>60.68</v>
      </c>
      <c r="ET51" s="33">
        <v>505</v>
      </c>
      <c r="EU51" s="33">
        <v>1644.83</v>
      </c>
      <c r="EV51" s="33">
        <v>3948.93</v>
      </c>
      <c r="EW51" s="33">
        <v>1476.53</v>
      </c>
      <c r="EX51" s="33">
        <v>1962.23</v>
      </c>
    </row>
    <row r="52" spans="93:154" x14ac:dyDescent="0.45">
      <c r="CO52" s="65">
        <f t="shared" si="8"/>
        <v>88</v>
      </c>
      <c r="CP52" s="124">
        <f>VLOOKUP($CO52,  $DI$7:$DT$158, CP$5, FALSE)</f>
        <v>2.8902157931185368E-3</v>
      </c>
      <c r="CQ52" s="140">
        <f>VLOOKUP($CO52,  Obsv_GC!$B$10:$M$211, CQ$5, FALSE)</f>
        <v>2.5757000000000002E-3</v>
      </c>
      <c r="CR52" s="124">
        <f>VLOOKUP($CO52,  $DI$7:$DT$158, CR$5, FALSE)</f>
        <v>3.0830117407805712E-4</v>
      </c>
      <c r="CS52" s="140">
        <f>VLOOKUP($CO52,  Obsv_GC!$B$10:$M$211, CS$5, FALSE)</f>
        <v>3.901E-4</v>
      </c>
      <c r="CT52" s="124">
        <f>VLOOKUP($CO52,  $DI$7:$DT$158, CT$5, FALSE)</f>
        <v>7.3245454822240986E-4</v>
      </c>
      <c r="CU52" s="140">
        <f>VLOOKUP($CO52,  Obsv_GC!$B$10:$M$211, CU$5, FALSE)</f>
        <v>6.6200000000000005E-4</v>
      </c>
      <c r="CV52" s="124">
        <f>VLOOKUP($CO52,  $DI$7:$DT$158, CV$5, FALSE)</f>
        <v>0</v>
      </c>
      <c r="CW52" s="140">
        <f>VLOOKUP($CO52,  Obsv_GC!$B$10:$M$211, CW$5, FALSE)</f>
        <v>0</v>
      </c>
      <c r="CX52" s="124">
        <f>VLOOKUP($CO52,  $DI$7:$DT$158, CX$5, FALSE)</f>
        <v>8.498979975647378E-4</v>
      </c>
      <c r="CY52" s="140">
        <f>VLOOKUP($CO52,  Obsv_GC!$B$10:$M$211, CY$5, FALSE)</f>
        <v>0</v>
      </c>
      <c r="CZ52" s="124">
        <f>VLOOKUP($CO52,  $DI$7:$DT$158, CZ$5, FALSE)</f>
        <v>1.0167665302795094E-3</v>
      </c>
      <c r="DA52" s="140">
        <f>VLOOKUP($CO52,  Obsv_GC!$B$10:$M$211, DA$5, FALSE)</f>
        <v>2.1213E-3</v>
      </c>
      <c r="DB52" s="124">
        <f>VLOOKUP($CO52,  $DI$7:$DT$158, DB$5, FALSE)</f>
        <v>1.4519534798702874E-3</v>
      </c>
      <c r="DC52" s="140">
        <f>VLOOKUP($CO52,  Obsv_GC!$B$10:$M$211, DC$5, FALSE)</f>
        <v>8.2160000000000002E-4</v>
      </c>
      <c r="DD52" s="124">
        <f>VLOOKUP($CO52,  $DI$7:$DT$158, DD$5, FALSE)</f>
        <v>6.3629655538083845E-3</v>
      </c>
      <c r="DE52" s="140">
        <f>VLOOKUP($CO52,  Obsv_GC!$B$10:$M$211, DE$5, FALSE)</f>
        <v>5.2334E-3</v>
      </c>
      <c r="DF52" s="124">
        <f>VLOOKUP($CO52,  $DI$7:$DT$158, DF$5, FALSE)</f>
        <v>4.5431365938797532E-3</v>
      </c>
      <c r="DG52" s="140">
        <f>VLOOKUP($CO52,  Obsv_GC!$B$10:$M$211, DG$5, FALSE)</f>
        <v>4.4194000000000004E-3</v>
      </c>
      <c r="DI52" s="64">
        <f t="shared" si="9"/>
        <v>88</v>
      </c>
      <c r="DJ52" s="122">
        <f>DX52/DX$4</f>
        <v>2.8902157931185368E-3</v>
      </c>
      <c r="DK52" s="122">
        <f>DY52/DY$4</f>
        <v>3.0830117407805712E-4</v>
      </c>
      <c r="DL52" s="122">
        <f>DZ52/DZ$4</f>
        <v>7.3245454822240986E-4</v>
      </c>
      <c r="DM52" s="122">
        <f>EA52/EA$4</f>
        <v>0</v>
      </c>
      <c r="DN52" s="122">
        <f>EB52/EB$4</f>
        <v>8.498979975647378E-4</v>
      </c>
      <c r="DO52" s="122">
        <f>EC52/EC$4</f>
        <v>1.0167665302795094E-3</v>
      </c>
      <c r="DP52" s="122">
        <f>ED52/ED$4</f>
        <v>1.4519534798702874E-3</v>
      </c>
      <c r="DQ52" s="113">
        <f>EE52/EE$4</f>
        <v>6.3629655538083845E-3</v>
      </c>
      <c r="DR52" s="113">
        <f>EF52/EF$4</f>
        <v>4.5431365938797532E-3</v>
      </c>
      <c r="DS52" s="116">
        <f>EG52/EG$4</f>
        <v>6.4828755241685108E-4</v>
      </c>
      <c r="DT52" s="113">
        <f>EH52/EH$4</f>
        <v>1.3891503142065072E-3</v>
      </c>
      <c r="DV52" s="62">
        <f>Obsv_GC!B55</f>
        <v>88</v>
      </c>
      <c r="DW52" s="57">
        <f t="shared" si="10"/>
        <v>89</v>
      </c>
      <c r="DX52" s="128">
        <f>SUMIFS(EP:EP,$EO:$EO,"&gt;="&amp;$DV52,$EO:$EO,"&lt;"&amp;$DV53)</f>
        <v>4667.1000000000004</v>
      </c>
      <c r="DY52" s="128">
        <f>SUMIFS(EQ:EQ,$EO:$EO,"&gt;="&amp;$DV52,$EO:$EO,"&lt;"&amp;$DV53)</f>
        <v>262.11</v>
      </c>
      <c r="DZ52" s="128">
        <f>SUMIFS(ER:ER,$EO:$EO,"&gt;="&amp;$DV52,$EO:$EO,"&lt;"&amp;$DV53)</f>
        <v>2515.41</v>
      </c>
      <c r="EA52" s="128">
        <f>SUMIFS(ES:ES,$EO:$EO,"&gt;="&amp;$DV52,$EO:$EO,"&lt;"&amp;$DV53)</f>
        <v>0</v>
      </c>
      <c r="EB52" s="128">
        <f>SUMIFS(ET:ET,$EO:$EO,"&gt;="&amp;$DV52,$EO:$EO,"&lt;"&amp;$DV53)</f>
        <v>231.64999999999998</v>
      </c>
      <c r="EC52" s="128">
        <f>SUMIFS(EU:EU,$EO:$EO,"&gt;="&amp;$DV52,$EO:$EO,"&lt;"&amp;$DV53)</f>
        <v>129.63999999999999</v>
      </c>
      <c r="ED52" s="128">
        <f>SUMIFS(EV:EV,$EO:$EO,"&gt;="&amp;$DV52,$EO:$EO,"&lt;"&amp;$DV53)</f>
        <v>1097.69</v>
      </c>
      <c r="EE52" s="128">
        <f>SUMIFS(EW:EW,$EO:$EO,"&gt;="&amp;$DV52,$EO:$EO,"&lt;"&amp;$DV53)</f>
        <v>621.99</v>
      </c>
      <c r="EF52" s="128">
        <f>SUMIFS(EX:EX,$EO:$EO,"&gt;="&amp;$DV52,$EO:$EO,"&lt;"&amp;$DV53)</f>
        <v>425.85</v>
      </c>
      <c r="EG52" s="109">
        <f>DY52+DZ52</f>
        <v>2777.52</v>
      </c>
      <c r="EH52" s="2">
        <f>EC52+ED52</f>
        <v>1227.33</v>
      </c>
      <c r="EJ52" s="64">
        <f t="shared" si="11"/>
        <v>44</v>
      </c>
      <c r="EK52" s="57">
        <f t="shared" si="12"/>
        <v>44.5</v>
      </c>
      <c r="EL52" s="2">
        <f t="shared" si="7"/>
        <v>11507.800000000001</v>
      </c>
      <c r="EM52" s="2">
        <f t="shared" si="13"/>
        <v>5644.16</v>
      </c>
      <c r="EO52" s="33">
        <v>44</v>
      </c>
      <c r="EP52" s="33">
        <v>15527.65</v>
      </c>
      <c r="EQ52" s="33">
        <v>1409.26</v>
      </c>
      <c r="ER52" s="33">
        <v>10098.540000000001</v>
      </c>
      <c r="ES52" s="33">
        <v>56.42</v>
      </c>
      <c r="ET52" s="33">
        <v>447.61</v>
      </c>
      <c r="EU52" s="33">
        <v>1990.49</v>
      </c>
      <c r="EV52" s="33">
        <v>3653.67</v>
      </c>
      <c r="EW52" s="33">
        <v>1284.6400000000001</v>
      </c>
      <c r="EX52" s="33">
        <v>1429.46</v>
      </c>
    </row>
    <row r="53" spans="93:154" x14ac:dyDescent="0.45">
      <c r="CO53" s="65">
        <f t="shared" si="8"/>
        <v>90</v>
      </c>
      <c r="CP53" s="124">
        <f>VLOOKUP($CO53,  $DI$7:$DT$158, CP$5, FALSE)</f>
        <v>2.7891563953599684E-3</v>
      </c>
      <c r="CQ53" s="140">
        <f>VLOOKUP($CO53,  Obsv_GC!$B$10:$M$211, CQ$5, FALSE)</f>
        <v>2.4811999999999998E-3</v>
      </c>
      <c r="CR53" s="124">
        <f>VLOOKUP($CO53,  $DI$7:$DT$158, CR$5, FALSE)</f>
        <v>2.6031106342838819E-4</v>
      </c>
      <c r="CS53" s="140">
        <f>VLOOKUP($CO53,  Obsv_GC!$B$10:$M$211, CS$5, FALSE)</f>
        <v>3.7199999999999999E-4</v>
      </c>
      <c r="CT53" s="124">
        <f>VLOOKUP($CO53,  $DI$7:$DT$158, CT$5, FALSE)</f>
        <v>6.584144442327971E-4</v>
      </c>
      <c r="CU53" s="140">
        <f>VLOOKUP($CO53,  Obsv_GC!$B$10:$M$211, CU$5, FALSE)</f>
        <v>6.5189999999999996E-4</v>
      </c>
      <c r="CV53" s="124">
        <f>VLOOKUP($CO53,  $DI$7:$DT$158, CV$5, FALSE)</f>
        <v>0</v>
      </c>
      <c r="CW53" s="140">
        <f>VLOOKUP($CO53,  Obsv_GC!$B$10:$M$211, CW$5, FALSE)</f>
        <v>0</v>
      </c>
      <c r="CX53" s="124">
        <f>VLOOKUP($CO53,  $DI$7:$DT$158, CX$5, FALSE)</f>
        <v>7.9596533810347451E-4</v>
      </c>
      <c r="CY53" s="140">
        <f>VLOOKUP($CO53,  Obsv_GC!$B$10:$M$211, CY$5, FALSE)</f>
        <v>0</v>
      </c>
      <c r="CZ53" s="124">
        <f>VLOOKUP($CO53,  $DI$7:$DT$158, CZ$5, FALSE)</f>
        <v>1.1381761715069611E-3</v>
      </c>
      <c r="DA53" s="140">
        <f>VLOOKUP($CO53,  Obsv_GC!$B$10:$M$211, DA$5, FALSE)</f>
        <v>2.0316000000000002E-3</v>
      </c>
      <c r="DB53" s="124">
        <f>VLOOKUP($CO53,  $DI$7:$DT$158, DB$5, FALSE)</f>
        <v>1.3894013202778105E-3</v>
      </c>
      <c r="DC53" s="140">
        <f>VLOOKUP($CO53,  Obsv_GC!$B$10:$M$211, DC$5, FALSE)</f>
        <v>8.0190000000000003E-4</v>
      </c>
      <c r="DD53" s="124">
        <f>VLOOKUP($CO53,  $DI$7:$DT$158, DD$5, FALSE)</f>
        <v>4.7405878513075853E-3</v>
      </c>
      <c r="DE53" s="140">
        <f>VLOOKUP($CO53,  Obsv_GC!$B$10:$M$211, DE$5, FALSE)</f>
        <v>5.0822000000000003E-3</v>
      </c>
      <c r="DF53" s="124">
        <f>VLOOKUP($CO53,  $DI$7:$DT$158, DF$5, FALSE)</f>
        <v>4.5627664431993229E-3</v>
      </c>
      <c r="DG53" s="140">
        <f>VLOOKUP($CO53,  Obsv_GC!$B$10:$M$211, DG$5, FALSE)</f>
        <v>4.5224999999999996E-3</v>
      </c>
      <c r="DI53" s="64">
        <f t="shared" si="9"/>
        <v>90</v>
      </c>
      <c r="DJ53" s="122">
        <f>DX53/DX$4</f>
        <v>2.7891563953599684E-3</v>
      </c>
      <c r="DK53" s="122">
        <f>DY53/DY$4</f>
        <v>2.6031106342838819E-4</v>
      </c>
      <c r="DL53" s="122">
        <f>DZ53/DZ$4</f>
        <v>6.584144442327971E-4</v>
      </c>
      <c r="DM53" s="122">
        <f>EA53/EA$4</f>
        <v>0</v>
      </c>
      <c r="DN53" s="122">
        <f>EB53/EB$4</f>
        <v>7.9596533810347451E-4</v>
      </c>
      <c r="DO53" s="122">
        <f>EC53/EC$4</f>
        <v>1.1381761715069611E-3</v>
      </c>
      <c r="DP53" s="122">
        <f>ED53/ED$4</f>
        <v>1.3894013202778105E-3</v>
      </c>
      <c r="DQ53" s="113">
        <f>EE53/EE$4</f>
        <v>4.7405878513075853E-3</v>
      </c>
      <c r="DR53" s="113">
        <f>EF53/EF$4</f>
        <v>4.5627664431993229E-3</v>
      </c>
      <c r="DS53" s="116">
        <f>EG53/EG$4</f>
        <v>5.7941668628748379E-4</v>
      </c>
      <c r="DT53" s="113">
        <f>EH53/EH$4</f>
        <v>1.3531462472522987E-3</v>
      </c>
      <c r="DV53" s="62">
        <f>Obsv_GC!B56</f>
        <v>90</v>
      </c>
      <c r="DW53" s="57">
        <f t="shared" si="10"/>
        <v>91</v>
      </c>
      <c r="DX53" s="128">
        <f>SUMIFS(EP:EP,$EO:$EO,"&gt;="&amp;$DV53,$EO:$EO,"&lt;"&amp;$DV54)</f>
        <v>4503.91</v>
      </c>
      <c r="DY53" s="128">
        <f>SUMIFS(EQ:EQ,$EO:$EO,"&gt;="&amp;$DV53,$EO:$EO,"&lt;"&amp;$DV54)</f>
        <v>221.31</v>
      </c>
      <c r="DZ53" s="128">
        <f>SUMIFS(ER:ER,$EO:$EO,"&gt;="&amp;$DV53,$EO:$EO,"&lt;"&amp;$DV54)</f>
        <v>2261.1400000000003</v>
      </c>
      <c r="EA53" s="128">
        <f>SUMIFS(ES:ES,$EO:$EO,"&gt;="&amp;$DV53,$EO:$EO,"&lt;"&amp;$DV54)</f>
        <v>0</v>
      </c>
      <c r="EB53" s="128">
        <f>SUMIFS(ET:ET,$EO:$EO,"&gt;="&amp;$DV53,$EO:$EO,"&lt;"&amp;$DV54)</f>
        <v>216.95</v>
      </c>
      <c r="EC53" s="128">
        <f>SUMIFS(EU:EU,$EO:$EO,"&gt;="&amp;$DV53,$EO:$EO,"&lt;"&amp;$DV54)</f>
        <v>145.12</v>
      </c>
      <c r="ED53" s="128">
        <f>SUMIFS(EV:EV,$EO:$EO,"&gt;="&amp;$DV53,$EO:$EO,"&lt;"&amp;$DV54)</f>
        <v>1050.4000000000001</v>
      </c>
      <c r="EE53" s="128">
        <f>SUMIFS(EW:EW,$EO:$EO,"&gt;="&amp;$DV53,$EO:$EO,"&lt;"&amp;$DV54)</f>
        <v>463.4</v>
      </c>
      <c r="EF53" s="128">
        <f>SUMIFS(EX:EX,$EO:$EO,"&gt;="&amp;$DV53,$EO:$EO,"&lt;"&amp;$DV54)</f>
        <v>427.69000000000005</v>
      </c>
      <c r="EG53" s="109">
        <f>DY53+DZ53</f>
        <v>2482.4500000000003</v>
      </c>
      <c r="EH53" s="2">
        <f>EC53+ED53</f>
        <v>1195.52</v>
      </c>
      <c r="EJ53" s="64">
        <f t="shared" si="11"/>
        <v>45</v>
      </c>
      <c r="EK53" s="57">
        <f t="shared" si="12"/>
        <v>45.5</v>
      </c>
      <c r="EL53" s="2">
        <f t="shared" si="7"/>
        <v>10729.43</v>
      </c>
      <c r="EM53" s="2">
        <f t="shared" si="13"/>
        <v>4744.72</v>
      </c>
      <c r="EO53" s="33">
        <v>45</v>
      </c>
      <c r="EP53" s="33">
        <v>14012.48</v>
      </c>
      <c r="EQ53" s="33">
        <v>1246.1300000000001</v>
      </c>
      <c r="ER53" s="33">
        <v>9483.2999999999993</v>
      </c>
      <c r="ES53" s="33">
        <v>54.71</v>
      </c>
      <c r="ET53" s="33">
        <v>433.61</v>
      </c>
      <c r="EU53" s="33">
        <v>1479.14</v>
      </c>
      <c r="EV53" s="33">
        <v>3265.58</v>
      </c>
      <c r="EW53" s="33">
        <v>1201.17</v>
      </c>
      <c r="EX53" s="33">
        <v>1521.24</v>
      </c>
    </row>
    <row r="54" spans="93:154" x14ac:dyDescent="0.45">
      <c r="CO54" s="65">
        <f t="shared" si="8"/>
        <v>92</v>
      </c>
      <c r="CP54" s="124">
        <f>VLOOKUP($CO54,  $DI$7:$DT$158, CP$5, FALSE)</f>
        <v>2.4866160547694239E-3</v>
      </c>
      <c r="CQ54" s="140">
        <f>VLOOKUP($CO54,  Obsv_GC!$B$10:$M$211, CQ$5, FALSE)</f>
        <v>2.3863999999999999E-3</v>
      </c>
      <c r="CR54" s="124">
        <f>VLOOKUP($CO54,  $DI$7:$DT$158, CR$5, FALSE)</f>
        <v>2.3345777357221313E-4</v>
      </c>
      <c r="CS54" s="140">
        <f>VLOOKUP($CO54,  Obsv_GC!$B$10:$M$211, CS$5, FALSE)</f>
        <v>3.5399999999999999E-4</v>
      </c>
      <c r="CT54" s="124">
        <f>VLOOKUP($CO54,  $DI$7:$DT$158, CT$5, FALSE)</f>
        <v>5.9371852924317112E-4</v>
      </c>
      <c r="CU54" s="140">
        <f>VLOOKUP($CO54,  Obsv_GC!$B$10:$M$211, CU$5, FALSE)</f>
        <v>6.4159999999999998E-4</v>
      </c>
      <c r="CV54" s="124">
        <f>VLOOKUP($CO54,  $DI$7:$DT$158, CV$5, FALSE)</f>
        <v>0</v>
      </c>
      <c r="CW54" s="140">
        <f>VLOOKUP($CO54,  Obsv_GC!$B$10:$M$211, CW$5, FALSE)</f>
        <v>0</v>
      </c>
      <c r="CX54" s="124">
        <f>VLOOKUP($CO54,  $DI$7:$DT$158, CX$5, FALSE)</f>
        <v>6.4267918080472758E-4</v>
      </c>
      <c r="CY54" s="140">
        <f>VLOOKUP($CO54,  Obsv_GC!$B$10:$M$211, CY$5, FALSE)</f>
        <v>0</v>
      </c>
      <c r="CZ54" s="124">
        <f>VLOOKUP($CO54,  $DI$7:$DT$158, CZ$5, FALSE)</f>
        <v>1.5535414557063039E-3</v>
      </c>
      <c r="DA54" s="140">
        <f>VLOOKUP($CO54,  Obsv_GC!$B$10:$M$211, DA$5, FALSE)</f>
        <v>1.9417E-3</v>
      </c>
      <c r="DB54" s="124">
        <f>VLOOKUP($CO54,  $DI$7:$DT$158, DB$5, FALSE)</f>
        <v>1.3110424720169027E-3</v>
      </c>
      <c r="DC54" s="140">
        <f>VLOOKUP($CO54,  Obsv_GC!$B$10:$M$211, DC$5, FALSE)</f>
        <v>7.8220000000000004E-4</v>
      </c>
      <c r="DD54" s="124">
        <f>VLOOKUP($CO54,  $DI$7:$DT$158, DD$5, FALSE)</f>
        <v>6.0284441409086042E-3</v>
      </c>
      <c r="DE54" s="140">
        <f>VLOOKUP($CO54,  Obsv_GC!$B$10:$M$211, DE$5, FALSE)</f>
        <v>4.9307999999999999E-3</v>
      </c>
      <c r="DF54" s="124">
        <f>VLOOKUP($CO54,  $DI$7:$DT$158, DF$5, FALSE)</f>
        <v>3.9951010723872022E-3</v>
      </c>
      <c r="DG54" s="140">
        <f>VLOOKUP($CO54,  Obsv_GC!$B$10:$M$211, DG$5, FALSE)</f>
        <v>4.6261000000000002E-3</v>
      </c>
      <c r="DI54" s="64">
        <f t="shared" si="9"/>
        <v>92</v>
      </c>
      <c r="DJ54" s="122">
        <f>DX54/DX$4</f>
        <v>2.4866160547694239E-3</v>
      </c>
      <c r="DK54" s="122">
        <f>DY54/DY$4</f>
        <v>2.3345777357221313E-4</v>
      </c>
      <c r="DL54" s="122">
        <f>DZ54/DZ$4</f>
        <v>5.9371852924317112E-4</v>
      </c>
      <c r="DM54" s="122">
        <f>EA54/EA$4</f>
        <v>0</v>
      </c>
      <c r="DN54" s="122">
        <f>EB54/EB$4</f>
        <v>6.4267918080472758E-4</v>
      </c>
      <c r="DO54" s="122">
        <f>EC54/EC$4</f>
        <v>1.5535414557063039E-3</v>
      </c>
      <c r="DP54" s="122">
        <f>ED54/ED$4</f>
        <v>1.3110424720169027E-3</v>
      </c>
      <c r="DQ54" s="113">
        <f>EE54/EE$4</f>
        <v>6.0284441409086042E-3</v>
      </c>
      <c r="DR54" s="113">
        <f>EF54/EF$4</f>
        <v>3.9951010723872022E-3</v>
      </c>
      <c r="DS54" s="116">
        <f>EG54/EG$4</f>
        <v>5.2223008341238197E-4</v>
      </c>
      <c r="DT54" s="113">
        <f>EH54/EH$4</f>
        <v>1.3460382453512477E-3</v>
      </c>
      <c r="DV54" s="62">
        <f>Obsv_GC!B57</f>
        <v>92</v>
      </c>
      <c r="DW54" s="57">
        <f t="shared" si="10"/>
        <v>93</v>
      </c>
      <c r="DX54" s="128">
        <f>SUMIFS(EP:EP,$EO:$EO,"&gt;="&amp;$DV54,$EO:$EO,"&lt;"&amp;$DV55)</f>
        <v>4015.37</v>
      </c>
      <c r="DY54" s="128">
        <f>SUMIFS(EQ:EQ,$EO:$EO,"&gt;="&amp;$DV54,$EO:$EO,"&lt;"&amp;$DV55)</f>
        <v>198.48000000000002</v>
      </c>
      <c r="DZ54" s="128">
        <f>SUMIFS(ER:ER,$EO:$EO,"&gt;="&amp;$DV54,$EO:$EO,"&lt;"&amp;$DV55)</f>
        <v>2038.96</v>
      </c>
      <c r="EA54" s="128">
        <f>SUMIFS(ES:ES,$EO:$EO,"&gt;="&amp;$DV54,$EO:$EO,"&lt;"&amp;$DV55)</f>
        <v>0</v>
      </c>
      <c r="EB54" s="128">
        <f>SUMIFS(ET:ET,$EO:$EO,"&gt;="&amp;$DV54,$EO:$EO,"&lt;"&amp;$DV55)</f>
        <v>175.17000000000002</v>
      </c>
      <c r="EC54" s="128">
        <f>SUMIFS(EU:EU,$EO:$EO,"&gt;="&amp;$DV54,$EO:$EO,"&lt;"&amp;$DV55)</f>
        <v>198.07999999999998</v>
      </c>
      <c r="ED54" s="128">
        <f>SUMIFS(EV:EV,$EO:$EO,"&gt;="&amp;$DV54,$EO:$EO,"&lt;"&amp;$DV55)</f>
        <v>991.16</v>
      </c>
      <c r="EE54" s="128">
        <f>SUMIFS(EW:EW,$EO:$EO,"&gt;="&amp;$DV54,$EO:$EO,"&lt;"&amp;$DV55)</f>
        <v>589.29</v>
      </c>
      <c r="EF54" s="128">
        <f>SUMIFS(EX:EX,$EO:$EO,"&gt;="&amp;$DV54,$EO:$EO,"&lt;"&amp;$DV55)</f>
        <v>374.48</v>
      </c>
      <c r="EG54" s="109">
        <f>DY54+DZ54</f>
        <v>2237.44</v>
      </c>
      <c r="EH54" s="2">
        <f>EC54+ED54</f>
        <v>1189.24</v>
      </c>
      <c r="EJ54" s="64">
        <f t="shared" si="11"/>
        <v>46</v>
      </c>
      <c r="EK54" s="57">
        <f t="shared" si="12"/>
        <v>46.5</v>
      </c>
      <c r="EL54" s="2">
        <f t="shared" si="7"/>
        <v>10498.22</v>
      </c>
      <c r="EM54" s="2">
        <f t="shared" si="13"/>
        <v>4605.3099999999995</v>
      </c>
      <c r="EO54" s="33">
        <v>46</v>
      </c>
      <c r="EP54" s="33">
        <v>13155.44</v>
      </c>
      <c r="EQ54" s="33">
        <v>1126.26</v>
      </c>
      <c r="ER54" s="33">
        <v>9371.9599999999991</v>
      </c>
      <c r="ES54" s="33">
        <v>49.19</v>
      </c>
      <c r="ET54" s="33">
        <v>445.58</v>
      </c>
      <c r="EU54" s="33">
        <v>1430.02</v>
      </c>
      <c r="EV54" s="33">
        <v>3175.29</v>
      </c>
      <c r="EW54" s="33">
        <v>1605.42</v>
      </c>
      <c r="EX54" s="33">
        <v>2068.6999999999998</v>
      </c>
    </row>
    <row r="55" spans="93:154" x14ac:dyDescent="0.45">
      <c r="CO55" s="65">
        <f t="shared" si="8"/>
        <v>94</v>
      </c>
      <c r="CP55" s="124">
        <f>VLOOKUP($CO55,  $DI$7:$DT$158, CP$5, FALSE)</f>
        <v>2.3740257667218393E-3</v>
      </c>
      <c r="CQ55" s="140">
        <f>VLOOKUP($CO55,  Obsv_GC!$B$10:$M$211, CQ$5, FALSE)</f>
        <v>2.2915000000000001E-3</v>
      </c>
      <c r="CR55" s="124">
        <f>VLOOKUP($CO55,  $DI$7:$DT$158, CR$5, FALSE)</f>
        <v>2.5592373223419046E-4</v>
      </c>
      <c r="CS55" s="140">
        <f>VLOOKUP($CO55,  Obsv_GC!$B$10:$M$211, CS$5, FALSE)</f>
        <v>3.3589999999999998E-4</v>
      </c>
      <c r="CT55" s="124">
        <f>VLOOKUP($CO55,  $DI$7:$DT$158, CT$5, FALSE)</f>
        <v>6.0774209241672573E-4</v>
      </c>
      <c r="CU55" s="140">
        <f>VLOOKUP($CO55,  Obsv_GC!$B$10:$M$211, CU$5, FALSE)</f>
        <v>6.311E-4</v>
      </c>
      <c r="CV55" s="124">
        <f>VLOOKUP($CO55,  $DI$7:$DT$158, CV$5, FALSE)</f>
        <v>0</v>
      </c>
      <c r="CW55" s="140">
        <f>VLOOKUP($CO55,  Obsv_GC!$B$10:$M$211, CW$5, FALSE)</f>
        <v>0</v>
      </c>
      <c r="CX55" s="124">
        <f>VLOOKUP($CO55,  $DI$7:$DT$158, CX$5, FALSE)</f>
        <v>6.3170920449253862E-4</v>
      </c>
      <c r="CY55" s="140">
        <f>VLOOKUP($CO55,  Obsv_GC!$B$10:$M$211, CY$5, FALSE)</f>
        <v>0</v>
      </c>
      <c r="CZ55" s="124">
        <f>VLOOKUP($CO55,  $DI$7:$DT$158, CZ$5, FALSE)</f>
        <v>1.3360550635075166E-3</v>
      </c>
      <c r="DA55" s="140">
        <f>VLOOKUP($CO55,  Obsv_GC!$B$10:$M$211, DA$5, FALSE)</f>
        <v>1.8519999999999999E-3</v>
      </c>
      <c r="DB55" s="124">
        <f>VLOOKUP($CO55,  $DI$7:$DT$158, DB$5, FALSE)</f>
        <v>1.1916920520543487E-3</v>
      </c>
      <c r="DC55" s="140">
        <f>VLOOKUP($CO55,  Obsv_GC!$B$10:$M$211, DC$5, FALSE)</f>
        <v>7.6239999999999999E-4</v>
      </c>
      <c r="DD55" s="124">
        <f>VLOOKUP($CO55,  $DI$7:$DT$158, DD$5, FALSE)</f>
        <v>5.9185738052956486E-3</v>
      </c>
      <c r="DE55" s="140">
        <f>VLOOKUP($CO55,  Obsv_GC!$B$10:$M$211, DE$5, FALSE)</f>
        <v>4.7793000000000002E-3</v>
      </c>
      <c r="DF55" s="124">
        <f>VLOOKUP($CO55,  $DI$7:$DT$158, DF$5, FALSE)</f>
        <v>4.3003238925137721E-3</v>
      </c>
      <c r="DG55" s="140">
        <f>VLOOKUP($CO55,  Obsv_GC!$B$10:$M$211, DG$5, FALSE)</f>
        <v>4.7292000000000002E-3</v>
      </c>
      <c r="DI55" s="64">
        <f t="shared" si="9"/>
        <v>94</v>
      </c>
      <c r="DJ55" s="122">
        <f>DX55/DX$4</f>
        <v>2.3740257667218393E-3</v>
      </c>
      <c r="DK55" s="122">
        <f>DY55/DY$4</f>
        <v>2.5592373223419046E-4</v>
      </c>
      <c r="DL55" s="122">
        <f>DZ55/DZ$4</f>
        <v>6.0774209241672573E-4</v>
      </c>
      <c r="DM55" s="122">
        <f>EA55/EA$4</f>
        <v>0</v>
      </c>
      <c r="DN55" s="122">
        <f>EB55/EB$4</f>
        <v>6.3170920449253862E-4</v>
      </c>
      <c r="DO55" s="122">
        <f>EC55/EC$4</f>
        <v>1.3360550635075166E-3</v>
      </c>
      <c r="DP55" s="122">
        <f>ED55/ED$4</f>
        <v>1.1916920520543487E-3</v>
      </c>
      <c r="DQ55" s="113">
        <f>EE55/EE$4</f>
        <v>5.9185738052956486E-3</v>
      </c>
      <c r="DR55" s="113">
        <f>EF55/EF$4</f>
        <v>4.3003238925137721E-3</v>
      </c>
      <c r="DS55" s="116">
        <f>EG55/EG$4</f>
        <v>5.3792891574322291E-4</v>
      </c>
      <c r="DT55" s="113">
        <f>EH55/EH$4</f>
        <v>1.2125255217448829E-3</v>
      </c>
      <c r="DV55" s="62">
        <f>Obsv_GC!B58</f>
        <v>94</v>
      </c>
      <c r="DW55" s="57">
        <f t="shared" si="10"/>
        <v>95</v>
      </c>
      <c r="DX55" s="128">
        <f>SUMIFS(EP:EP,$EO:$EO,"&gt;="&amp;$DV55,$EO:$EO,"&lt;"&amp;$DV56)</f>
        <v>3833.56</v>
      </c>
      <c r="DY55" s="128">
        <f>SUMIFS(EQ:EQ,$EO:$EO,"&gt;="&amp;$DV55,$EO:$EO,"&lt;"&amp;$DV56)</f>
        <v>217.57999999999998</v>
      </c>
      <c r="DZ55" s="128">
        <f>SUMIFS(ER:ER,$EO:$EO,"&gt;="&amp;$DV55,$EO:$EO,"&lt;"&amp;$DV56)</f>
        <v>2087.12</v>
      </c>
      <c r="EA55" s="128">
        <f>SUMIFS(ES:ES,$EO:$EO,"&gt;="&amp;$DV55,$EO:$EO,"&lt;"&amp;$DV56)</f>
        <v>0</v>
      </c>
      <c r="EB55" s="128">
        <f>SUMIFS(ET:ET,$EO:$EO,"&gt;="&amp;$DV55,$EO:$EO,"&lt;"&amp;$DV56)</f>
        <v>172.18</v>
      </c>
      <c r="EC55" s="128">
        <f>SUMIFS(EU:EU,$EO:$EO,"&gt;="&amp;$DV55,$EO:$EO,"&lt;"&amp;$DV56)</f>
        <v>170.35</v>
      </c>
      <c r="ED55" s="128">
        <f>SUMIFS(EV:EV,$EO:$EO,"&gt;="&amp;$DV55,$EO:$EO,"&lt;"&amp;$DV56)</f>
        <v>900.93000000000006</v>
      </c>
      <c r="EE55" s="128">
        <f>SUMIFS(EW:EW,$EO:$EO,"&gt;="&amp;$DV55,$EO:$EO,"&lt;"&amp;$DV56)</f>
        <v>578.54999999999995</v>
      </c>
      <c r="EF55" s="128">
        <f>SUMIFS(EX:EX,$EO:$EO,"&gt;="&amp;$DV55,$EO:$EO,"&lt;"&amp;$DV56)</f>
        <v>403.09000000000003</v>
      </c>
      <c r="EG55" s="109">
        <f>DY55+DZ55</f>
        <v>2304.6999999999998</v>
      </c>
      <c r="EH55" s="2">
        <f>EC55+ED55</f>
        <v>1071.28</v>
      </c>
      <c r="EJ55" s="64">
        <f t="shared" si="11"/>
        <v>47</v>
      </c>
      <c r="EK55" s="57">
        <f t="shared" si="12"/>
        <v>47.5</v>
      </c>
      <c r="EL55" s="2">
        <f t="shared" si="7"/>
        <v>8933.9599999999991</v>
      </c>
      <c r="EM55" s="2">
        <f t="shared" si="13"/>
        <v>4349.9699999999993</v>
      </c>
      <c r="EO55" s="33">
        <v>47</v>
      </c>
      <c r="EP55" s="33">
        <v>12671.2</v>
      </c>
      <c r="EQ55" s="33">
        <v>968.48</v>
      </c>
      <c r="ER55" s="33">
        <v>7965.48</v>
      </c>
      <c r="ES55" s="33">
        <v>41.96</v>
      </c>
      <c r="ET55" s="33">
        <v>392.51</v>
      </c>
      <c r="EU55" s="33">
        <v>1309.3699999999999</v>
      </c>
      <c r="EV55" s="33">
        <v>3040.6</v>
      </c>
      <c r="EW55" s="33">
        <v>1259.5</v>
      </c>
      <c r="EX55" s="33">
        <v>1579.49</v>
      </c>
    </row>
    <row r="56" spans="93:154" x14ac:dyDescent="0.45">
      <c r="CO56" s="65">
        <f t="shared" si="8"/>
        <v>96</v>
      </c>
      <c r="CP56" s="124">
        <f>VLOOKUP($CO56,  $DI$7:$DT$158, CP$5, FALSE)</f>
        <v>2.2761308614110088E-3</v>
      </c>
      <c r="CQ56" s="140">
        <f>VLOOKUP($CO56,  Obsv_GC!$B$10:$M$211, CQ$5, FALSE)</f>
        <v>2.1967000000000002E-3</v>
      </c>
      <c r="CR56" s="124">
        <f>VLOOKUP($CO56,  $DI$7:$DT$158, CR$5, FALSE)</f>
        <v>2.6609810618320121E-4</v>
      </c>
      <c r="CS56" s="140">
        <f>VLOOKUP($CO56,  Obsv_GC!$B$10:$M$211, CS$5, FALSE)</f>
        <v>3.1780000000000003E-4</v>
      </c>
      <c r="CT56" s="124">
        <f>VLOOKUP($CO56,  $DI$7:$DT$158, CT$5, FALSE)</f>
        <v>6.4641754218233076E-4</v>
      </c>
      <c r="CU56" s="140">
        <f>VLOOKUP($CO56,  Obsv_GC!$B$10:$M$211, CU$5, FALSE)</f>
        <v>6.2129999999999998E-4</v>
      </c>
      <c r="CV56" s="124">
        <f>VLOOKUP($CO56,  $DI$7:$DT$158, CV$5, FALSE)</f>
        <v>0</v>
      </c>
      <c r="CW56" s="140">
        <f>VLOOKUP($CO56,  Obsv_GC!$B$10:$M$211, CW$5, FALSE)</f>
        <v>0</v>
      </c>
      <c r="CX56" s="124">
        <f>VLOOKUP($CO56,  $DI$7:$DT$158, CX$5, FALSE)</f>
        <v>5.848208107568281E-4</v>
      </c>
      <c r="CY56" s="140">
        <f>VLOOKUP($CO56,  Obsv_GC!$B$10:$M$211, CY$5, FALSE)</f>
        <v>0</v>
      </c>
      <c r="CZ56" s="124">
        <f>VLOOKUP($CO56,  $DI$7:$DT$158, CZ$5, FALSE)</f>
        <v>1.255664312694766E-3</v>
      </c>
      <c r="DA56" s="140">
        <f>VLOOKUP($CO56,  Obsv_GC!$B$10:$M$211, DA$5, FALSE)</f>
        <v>1.7623000000000001E-3</v>
      </c>
      <c r="DB56" s="124">
        <f>VLOOKUP($CO56,  $DI$7:$DT$158, DB$5, FALSE)</f>
        <v>1.134404379566504E-3</v>
      </c>
      <c r="DC56" s="140">
        <f>VLOOKUP($CO56,  Obsv_GC!$B$10:$M$211, DC$5, FALSE)</f>
        <v>7.427E-4</v>
      </c>
      <c r="DD56" s="124">
        <f>VLOOKUP($CO56,  $DI$7:$DT$158, DD$5, FALSE)</f>
        <v>4.7193094250436241E-3</v>
      </c>
      <c r="DE56" s="140">
        <f>VLOOKUP($CO56,  Obsv_GC!$B$10:$M$211, DE$5, FALSE)</f>
        <v>4.6280000000000002E-3</v>
      </c>
      <c r="DF56" s="124">
        <f>VLOOKUP($CO56,  $DI$7:$DT$158, DF$5, FALSE)</f>
        <v>4.8237154183931666E-3</v>
      </c>
      <c r="DG56" s="140">
        <f>VLOOKUP($CO56,  Obsv_GC!$B$10:$M$211, DG$5, FALSE)</f>
        <v>4.8494999999999996E-3</v>
      </c>
      <c r="DI56" s="64">
        <f t="shared" si="9"/>
        <v>96</v>
      </c>
      <c r="DJ56" s="122">
        <f>DX56/DX$4</f>
        <v>2.2761308614110088E-3</v>
      </c>
      <c r="DK56" s="122">
        <f>DY56/DY$4</f>
        <v>2.6609810618320121E-4</v>
      </c>
      <c r="DL56" s="122">
        <f>DZ56/DZ$4</f>
        <v>6.4641754218233076E-4</v>
      </c>
      <c r="DM56" s="122">
        <f>EA56/EA$4</f>
        <v>0</v>
      </c>
      <c r="DN56" s="122">
        <f>EB56/EB$4</f>
        <v>5.848208107568281E-4</v>
      </c>
      <c r="DO56" s="122">
        <f>EC56/EC$4</f>
        <v>1.255664312694766E-3</v>
      </c>
      <c r="DP56" s="122">
        <f>ED56/ED$4</f>
        <v>1.134404379566504E-3</v>
      </c>
      <c r="DQ56" s="113">
        <f>EE56/EE$4</f>
        <v>4.7193094250436241E-3</v>
      </c>
      <c r="DR56" s="113">
        <f>EF56/EF$4</f>
        <v>4.8237154183931666E-3</v>
      </c>
      <c r="DS56" s="116">
        <f>EG56/EG$4</f>
        <v>5.7094874639805604E-4</v>
      </c>
      <c r="DT56" s="113">
        <f>EH56/EH$4</f>
        <v>1.1519037730473847E-3</v>
      </c>
      <c r="DV56" s="62">
        <f>Obsv_GC!B59</f>
        <v>96</v>
      </c>
      <c r="DW56" s="57">
        <f t="shared" si="10"/>
        <v>97</v>
      </c>
      <c r="DX56" s="128">
        <f>SUMIFS(EP:EP,$EO:$EO,"&gt;="&amp;$DV56,$EO:$EO,"&lt;"&amp;$DV57)</f>
        <v>3675.48</v>
      </c>
      <c r="DY56" s="128">
        <f>SUMIFS(EQ:EQ,$EO:$EO,"&gt;="&amp;$DV56,$EO:$EO,"&lt;"&amp;$DV57)</f>
        <v>226.23000000000002</v>
      </c>
      <c r="DZ56" s="128">
        <f>SUMIFS(ER:ER,$EO:$EO,"&gt;="&amp;$DV56,$EO:$EO,"&lt;"&amp;$DV57)</f>
        <v>2219.94</v>
      </c>
      <c r="EA56" s="128">
        <f>SUMIFS(ES:ES,$EO:$EO,"&gt;="&amp;$DV56,$EO:$EO,"&lt;"&amp;$DV57)</f>
        <v>0</v>
      </c>
      <c r="EB56" s="128">
        <f>SUMIFS(ET:ET,$EO:$EO,"&gt;="&amp;$DV56,$EO:$EO,"&lt;"&amp;$DV57)</f>
        <v>159.4</v>
      </c>
      <c r="EC56" s="128">
        <f>SUMIFS(EU:EU,$EO:$EO,"&gt;="&amp;$DV56,$EO:$EO,"&lt;"&amp;$DV57)</f>
        <v>160.1</v>
      </c>
      <c r="ED56" s="128">
        <f>SUMIFS(EV:EV,$EO:$EO,"&gt;="&amp;$DV56,$EO:$EO,"&lt;"&amp;$DV57)</f>
        <v>857.62</v>
      </c>
      <c r="EE56" s="128">
        <f>SUMIFS(EW:EW,$EO:$EO,"&gt;="&amp;$DV56,$EO:$EO,"&lt;"&amp;$DV57)</f>
        <v>461.32</v>
      </c>
      <c r="EF56" s="128">
        <f>SUMIFS(EX:EX,$EO:$EO,"&gt;="&amp;$DV56,$EO:$EO,"&lt;"&amp;$DV57)</f>
        <v>452.15</v>
      </c>
      <c r="EG56" s="109">
        <f>DY56+DZ56</f>
        <v>2446.17</v>
      </c>
      <c r="EH56" s="2">
        <f>EC56+ED56</f>
        <v>1017.72</v>
      </c>
      <c r="EJ56" s="64">
        <f t="shared" si="11"/>
        <v>48</v>
      </c>
      <c r="EK56" s="57">
        <f t="shared" si="12"/>
        <v>48.5</v>
      </c>
      <c r="EL56" s="2">
        <f t="shared" si="7"/>
        <v>9195.24</v>
      </c>
      <c r="EM56" s="2">
        <f t="shared" si="13"/>
        <v>4042.16</v>
      </c>
      <c r="EO56" s="33">
        <v>48</v>
      </c>
      <c r="EP56" s="33">
        <v>12075.6</v>
      </c>
      <c r="EQ56" s="33">
        <v>944.98</v>
      </c>
      <c r="ER56" s="33">
        <v>8250.26</v>
      </c>
      <c r="ES56" s="33">
        <v>28.01</v>
      </c>
      <c r="ET56" s="33">
        <v>367.12</v>
      </c>
      <c r="EU56" s="33">
        <v>1249.71</v>
      </c>
      <c r="EV56" s="33">
        <v>2792.45</v>
      </c>
      <c r="EW56" s="33">
        <v>1250.6300000000001</v>
      </c>
      <c r="EX56" s="33">
        <v>1448.23</v>
      </c>
    </row>
    <row r="57" spans="93:154" x14ac:dyDescent="0.45">
      <c r="CO57" s="65">
        <f t="shared" si="8"/>
        <v>98</v>
      </c>
      <c r="CP57" s="124">
        <f>VLOOKUP($CO57,  $DI$7:$DT$158, CP$5, FALSE)</f>
        <v>2.164543797975036E-3</v>
      </c>
      <c r="CQ57" s="140">
        <f>VLOOKUP($CO57,  Obsv_GC!$B$10:$M$211, CQ$5, FALSE)</f>
        <v>2.1018E-3</v>
      </c>
      <c r="CR57" s="124">
        <f>VLOOKUP($CO57,  $DI$7:$DT$158, CR$5, FALSE)</f>
        <v>2.3501039479911418E-4</v>
      </c>
      <c r="CS57" s="140">
        <f>VLOOKUP($CO57,  Obsv_GC!$B$10:$M$211, CS$5, FALSE)</f>
        <v>2.9970000000000002E-4</v>
      </c>
      <c r="CT57" s="124">
        <f>VLOOKUP($CO57,  $DI$7:$DT$158, CT$5, FALSE)</f>
        <v>6.1158576006396261E-4</v>
      </c>
      <c r="CU57" s="140">
        <f>VLOOKUP($CO57,  Obsv_GC!$B$10:$M$211, CU$5, FALSE)</f>
        <v>6.112E-4</v>
      </c>
      <c r="CV57" s="124">
        <f>VLOOKUP($CO57,  $DI$7:$DT$158, CV$5, FALSE)</f>
        <v>0</v>
      </c>
      <c r="CW57" s="140">
        <f>VLOOKUP($CO57,  Obsv_GC!$B$10:$M$211, CW$5, FALSE)</f>
        <v>0</v>
      </c>
      <c r="CX57" s="124">
        <f>VLOOKUP($CO57,  $DI$7:$DT$158, CX$5, FALSE)</f>
        <v>4.9445608949622152E-4</v>
      </c>
      <c r="CY57" s="140">
        <f>VLOOKUP($CO57,  Obsv_GC!$B$10:$M$211, CY$5, FALSE)</f>
        <v>0</v>
      </c>
      <c r="CZ57" s="124">
        <f>VLOOKUP($CO57,  $DI$7:$DT$158, CZ$5, FALSE)</f>
        <v>1.1232744713563047E-3</v>
      </c>
      <c r="DA57" s="140">
        <f>VLOOKUP($CO57,  Obsv_GC!$B$10:$M$211, DA$5, FALSE)</f>
        <v>1.6724999999999999E-3</v>
      </c>
      <c r="DB57" s="124">
        <f>VLOOKUP($CO57,  $DI$7:$DT$158, DB$5, FALSE)</f>
        <v>1.0210856332715688E-3</v>
      </c>
      <c r="DC57" s="140">
        <f>VLOOKUP($CO57,  Obsv_GC!$B$10:$M$211, DC$5, FALSE)</f>
        <v>7.2300000000000001E-4</v>
      </c>
      <c r="DD57" s="124">
        <f>VLOOKUP($CO57,  $DI$7:$DT$158, DD$5, FALSE)</f>
        <v>5.7622592123565469E-3</v>
      </c>
      <c r="DE57" s="140">
        <f>VLOOKUP($CO57,  Obsv_GC!$B$10:$M$211, DE$5, FALSE)</f>
        <v>4.4340999999999998E-3</v>
      </c>
      <c r="DF57" s="124">
        <f>VLOOKUP($CO57,  $DI$7:$DT$158, DF$5, FALSE)</f>
        <v>4.4205567195961361E-3</v>
      </c>
      <c r="DG57" s="140">
        <f>VLOOKUP($CO57,  Obsv_GC!$B$10:$M$211, DG$5, FALSE)</f>
        <v>5.0435000000000002E-3</v>
      </c>
      <c r="DI57" s="64">
        <f t="shared" si="9"/>
        <v>98</v>
      </c>
      <c r="DJ57" s="122">
        <f>DX57/DX$4</f>
        <v>2.164543797975036E-3</v>
      </c>
      <c r="DK57" s="122">
        <f>DY57/DY$4</f>
        <v>2.3501039479911418E-4</v>
      </c>
      <c r="DL57" s="122">
        <f>DZ57/DZ$4</f>
        <v>6.1158576006396261E-4</v>
      </c>
      <c r="DM57" s="122">
        <f>EA57/EA$4</f>
        <v>0</v>
      </c>
      <c r="DN57" s="122">
        <f>EB57/EB$4</f>
        <v>4.9445608949622152E-4</v>
      </c>
      <c r="DO57" s="122">
        <f>EC57/EC$4</f>
        <v>1.1232744713563047E-3</v>
      </c>
      <c r="DP57" s="122">
        <f>ED57/ED$4</f>
        <v>1.0210856332715688E-3</v>
      </c>
      <c r="DQ57" s="113">
        <f>EE57/EE$4</f>
        <v>5.7622592123565469E-3</v>
      </c>
      <c r="DR57" s="113">
        <f>EF57/EF$4</f>
        <v>4.4205567195961361E-3</v>
      </c>
      <c r="DS57" s="116">
        <f>EG57/EG$4</f>
        <v>5.3685992002399535E-4</v>
      </c>
      <c r="DT57" s="113">
        <f>EH57/EH$4</f>
        <v>1.0358328184370703E-3</v>
      </c>
      <c r="DV57" s="62">
        <f>Obsv_GC!B60</f>
        <v>98</v>
      </c>
      <c r="DW57" s="57">
        <f t="shared" si="10"/>
        <v>99</v>
      </c>
      <c r="DX57" s="128">
        <f>SUMIFS(EP:EP,$EO:$EO,"&gt;="&amp;$DV57,$EO:$EO,"&lt;"&amp;$DV58)</f>
        <v>3495.29</v>
      </c>
      <c r="DY57" s="128">
        <f>SUMIFS(EQ:EQ,$EO:$EO,"&gt;="&amp;$DV57,$EO:$EO,"&lt;"&amp;$DV58)</f>
        <v>199.8</v>
      </c>
      <c r="DZ57" s="128">
        <f>SUMIFS(ER:ER,$EO:$EO,"&gt;="&amp;$DV57,$EO:$EO,"&lt;"&amp;$DV58)</f>
        <v>2100.3200000000002</v>
      </c>
      <c r="EA57" s="128">
        <f>SUMIFS(ES:ES,$EO:$EO,"&gt;="&amp;$DV57,$EO:$EO,"&lt;"&amp;$DV58)</f>
        <v>0</v>
      </c>
      <c r="EB57" s="128">
        <f>SUMIFS(ET:ET,$EO:$EO,"&gt;="&amp;$DV57,$EO:$EO,"&lt;"&amp;$DV58)</f>
        <v>134.76999999999998</v>
      </c>
      <c r="EC57" s="128">
        <f>SUMIFS(EU:EU,$EO:$EO,"&gt;="&amp;$DV57,$EO:$EO,"&lt;"&amp;$DV58)</f>
        <v>143.22</v>
      </c>
      <c r="ED57" s="128">
        <f>SUMIFS(EV:EV,$EO:$EO,"&gt;="&amp;$DV57,$EO:$EO,"&lt;"&amp;$DV58)</f>
        <v>771.95</v>
      </c>
      <c r="EE57" s="128">
        <f>SUMIFS(EW:EW,$EO:$EO,"&gt;="&amp;$DV57,$EO:$EO,"&lt;"&amp;$DV58)</f>
        <v>563.27</v>
      </c>
      <c r="EF57" s="128">
        <f>SUMIFS(EX:EX,$EO:$EO,"&gt;="&amp;$DV57,$EO:$EO,"&lt;"&amp;$DV58)</f>
        <v>414.36</v>
      </c>
      <c r="EG57" s="109">
        <f>DY57+DZ57</f>
        <v>2300.1200000000003</v>
      </c>
      <c r="EH57" s="2">
        <f>EC57+ED57</f>
        <v>915.17000000000007</v>
      </c>
      <c r="EJ57" s="64">
        <f t="shared" si="11"/>
        <v>49</v>
      </c>
      <c r="EK57" s="57">
        <f t="shared" si="12"/>
        <v>49.5</v>
      </c>
      <c r="EL57" s="2">
        <f t="shared" si="7"/>
        <v>8330.85</v>
      </c>
      <c r="EM57" s="2">
        <f t="shared" si="13"/>
        <v>3648.96</v>
      </c>
      <c r="EO57" s="33">
        <v>49</v>
      </c>
      <c r="EP57" s="33">
        <v>10907.35</v>
      </c>
      <c r="EQ57" s="33">
        <v>788.72</v>
      </c>
      <c r="ER57" s="33">
        <v>7542.13</v>
      </c>
      <c r="ES57" s="33">
        <v>13.42</v>
      </c>
      <c r="ET57" s="33">
        <v>347.78</v>
      </c>
      <c r="EU57" s="33">
        <v>1035.44</v>
      </c>
      <c r="EV57" s="33">
        <v>2613.52</v>
      </c>
      <c r="EW57" s="33">
        <v>1059.0899999999999</v>
      </c>
      <c r="EX57" s="33">
        <v>887.03</v>
      </c>
    </row>
    <row r="58" spans="93:154" x14ac:dyDescent="0.45">
      <c r="CO58" s="65">
        <f t="shared" si="8"/>
        <v>100</v>
      </c>
      <c r="CP58" s="124">
        <f>VLOOKUP($CO58,  $DI$7:$DT$158, CP$5, FALSE)</f>
        <v>1.972593488953369E-3</v>
      </c>
      <c r="CQ58" s="140">
        <f>VLOOKUP($CO58,  Obsv_GC!$B$10:$M$211, CQ$5, FALSE)</f>
        <v>2.0068E-3</v>
      </c>
      <c r="CR58" s="124">
        <f>VLOOKUP($CO58,  $DI$7:$DT$158, CR$5, FALSE)</f>
        <v>2.3603371333502624E-4</v>
      </c>
      <c r="CS58" s="140">
        <f>VLOOKUP($CO58,  Obsv_GC!$B$10:$M$211, CS$5, FALSE)</f>
        <v>2.8150000000000001E-4</v>
      </c>
      <c r="CT58" s="124">
        <f>VLOOKUP($CO58,  $DI$7:$DT$158, CT$5, FALSE)</f>
        <v>6.2572579801470623E-4</v>
      </c>
      <c r="CU58" s="140">
        <f>VLOOKUP($CO58,  Obsv_GC!$B$10:$M$211, CU$5, FALSE)</f>
        <v>6.0050000000000001E-4</v>
      </c>
      <c r="CV58" s="124">
        <f>VLOOKUP($CO58,  $DI$7:$DT$158, CV$5, FALSE)</f>
        <v>0</v>
      </c>
      <c r="CW58" s="140">
        <f>VLOOKUP($CO58,  Obsv_GC!$B$10:$M$211, CW$5, FALSE)</f>
        <v>0</v>
      </c>
      <c r="CX58" s="124">
        <f>VLOOKUP($CO58,  $DI$7:$DT$158, CX$5, FALSE)</f>
        <v>4.2973689814270561E-4</v>
      </c>
      <c r="CY58" s="140">
        <f>VLOOKUP($CO58,  Obsv_GC!$B$10:$M$211, CY$5, FALSE)</f>
        <v>0</v>
      </c>
      <c r="CZ58" s="124">
        <f>VLOOKUP($CO58,  $DI$7:$DT$158, CZ$5, FALSE)</f>
        <v>1.3158985533037342E-3</v>
      </c>
      <c r="DA58" s="140">
        <f>VLOOKUP($CO58,  Obsv_GC!$B$10:$M$211, DA$5, FALSE)</f>
        <v>1.5827E-3</v>
      </c>
      <c r="DB58" s="124">
        <f>VLOOKUP($CO58,  $DI$7:$DT$158, DB$5, FALSE)</f>
        <v>9.7702531531797601E-4</v>
      </c>
      <c r="DC58" s="140">
        <f>VLOOKUP($CO58,  Obsv_GC!$B$10:$M$211, DC$5, FALSE)</f>
        <v>7.0339999999999997E-4</v>
      </c>
      <c r="DD58" s="124">
        <f>VLOOKUP($CO58,  $DI$7:$DT$158, DD$5, FALSE)</f>
        <v>6.0920748194479507E-3</v>
      </c>
      <c r="DE58" s="140">
        <f>VLOOKUP($CO58,  Obsv_GC!$B$10:$M$211, DE$5, FALSE)</f>
        <v>4.2402999999999998E-3</v>
      </c>
      <c r="DF58" s="124">
        <f>VLOOKUP($CO58,  $DI$7:$DT$158, DF$5, FALSE)</f>
        <v>4.1282426590764565E-3</v>
      </c>
      <c r="DG58" s="140">
        <f>VLOOKUP($CO58,  Obsv_GC!$B$10:$M$211, DG$5, FALSE)</f>
        <v>5.2392999999999997E-3</v>
      </c>
      <c r="DI58" s="64">
        <f t="shared" si="9"/>
        <v>100</v>
      </c>
      <c r="DJ58" s="122">
        <f>DX58/DX$4</f>
        <v>1.972593488953369E-3</v>
      </c>
      <c r="DK58" s="122">
        <f>DY58/DY$4</f>
        <v>2.3603371333502624E-4</v>
      </c>
      <c r="DL58" s="122">
        <f>DZ58/DZ$4</f>
        <v>6.2572579801470623E-4</v>
      </c>
      <c r="DM58" s="122">
        <f>EA58/EA$4</f>
        <v>0</v>
      </c>
      <c r="DN58" s="122">
        <f>EB58/EB$4</f>
        <v>4.2973689814270561E-4</v>
      </c>
      <c r="DO58" s="122">
        <f>EC58/EC$4</f>
        <v>1.3158985533037342E-3</v>
      </c>
      <c r="DP58" s="122">
        <f>ED58/ED$4</f>
        <v>9.7702531531797601E-4</v>
      </c>
      <c r="DQ58" s="113">
        <f>EE58/EE$4</f>
        <v>6.0920748194479507E-3</v>
      </c>
      <c r="DR58" s="113">
        <f>EF58/EF$4</f>
        <v>4.1282426590764565E-3</v>
      </c>
      <c r="DS58" s="116">
        <f>EG58/EG$4</f>
        <v>5.4839713801557233E-4</v>
      </c>
      <c r="DT58" s="113">
        <f>EH58/EH$4</f>
        <v>1.0259291533679308E-3</v>
      </c>
      <c r="DV58" s="62">
        <f>Obsv_GC!B61</f>
        <v>100</v>
      </c>
      <c r="DW58" s="57">
        <f t="shared" si="10"/>
        <v>101</v>
      </c>
      <c r="DX58" s="128">
        <f>SUMIFS(EP:EP,$EO:$EO,"&gt;="&amp;$DV58,$EO:$EO,"&lt;"&amp;$DV59)</f>
        <v>3185.33</v>
      </c>
      <c r="DY58" s="128">
        <f>SUMIFS(EQ:EQ,$EO:$EO,"&gt;="&amp;$DV58,$EO:$EO,"&lt;"&amp;$DV59)</f>
        <v>200.67000000000002</v>
      </c>
      <c r="DZ58" s="128">
        <f>SUMIFS(ER:ER,$EO:$EO,"&gt;="&amp;$DV58,$EO:$EO,"&lt;"&amp;$DV59)</f>
        <v>2148.88</v>
      </c>
      <c r="EA58" s="128">
        <f>SUMIFS(ES:ES,$EO:$EO,"&gt;="&amp;$DV58,$EO:$EO,"&lt;"&amp;$DV59)</f>
        <v>0</v>
      </c>
      <c r="EB58" s="128">
        <f>SUMIFS(ET:ET,$EO:$EO,"&gt;="&amp;$DV58,$EO:$EO,"&lt;"&amp;$DV59)</f>
        <v>117.13</v>
      </c>
      <c r="EC58" s="128">
        <f>SUMIFS(EU:EU,$EO:$EO,"&gt;="&amp;$DV58,$EO:$EO,"&lt;"&amp;$DV59)</f>
        <v>167.78</v>
      </c>
      <c r="ED58" s="128">
        <f>SUMIFS(EV:EV,$EO:$EO,"&gt;="&amp;$DV58,$EO:$EO,"&lt;"&amp;$DV59)</f>
        <v>738.6400000000001</v>
      </c>
      <c r="EE58" s="128">
        <f>SUMIFS(EW:EW,$EO:$EO,"&gt;="&amp;$DV58,$EO:$EO,"&lt;"&amp;$DV59)</f>
        <v>595.51</v>
      </c>
      <c r="EF58" s="128">
        <f>SUMIFS(EX:EX,$EO:$EO,"&gt;="&amp;$DV58,$EO:$EO,"&lt;"&amp;$DV59)</f>
        <v>386.96</v>
      </c>
      <c r="EG58" s="109">
        <f>DY58+DZ58</f>
        <v>2349.5500000000002</v>
      </c>
      <c r="EH58" s="2">
        <f>EC58+ED58</f>
        <v>906.42000000000007</v>
      </c>
      <c r="EJ58" s="64">
        <f t="shared" si="11"/>
        <v>50</v>
      </c>
      <c r="EK58" s="57">
        <f t="shared" si="12"/>
        <v>50.5</v>
      </c>
      <c r="EL58" s="2">
        <f t="shared" si="7"/>
        <v>8038.8799999999992</v>
      </c>
      <c r="EM58" s="2">
        <f t="shared" si="13"/>
        <v>3637.58</v>
      </c>
      <c r="EO58" s="33">
        <v>50</v>
      </c>
      <c r="EP58" s="33">
        <v>10920.4</v>
      </c>
      <c r="EQ58" s="33">
        <v>736.98</v>
      </c>
      <c r="ER58" s="33">
        <v>7301.9</v>
      </c>
      <c r="ES58" s="33">
        <v>3.04</v>
      </c>
      <c r="ET58" s="33">
        <v>328.95</v>
      </c>
      <c r="EU58" s="33">
        <v>1169.6099999999999</v>
      </c>
      <c r="EV58" s="33">
        <v>2467.9699999999998</v>
      </c>
      <c r="EW58" s="33">
        <v>1244.95</v>
      </c>
      <c r="EX58" s="33">
        <v>1321.86</v>
      </c>
    </row>
    <row r="59" spans="93:154" x14ac:dyDescent="0.45">
      <c r="CO59" s="65">
        <f t="shared" si="8"/>
        <v>102</v>
      </c>
      <c r="CP59" s="124">
        <f>VLOOKUP($CO59,  $DI$7:$DT$158, CP$5, FALSE)</f>
        <v>1.8709024312541563E-3</v>
      </c>
      <c r="CQ59" s="140">
        <f>VLOOKUP($CO59,  Obsv_GC!$B$10:$M$211, CQ$5, FALSE)</f>
        <v>1.9122E-3</v>
      </c>
      <c r="CR59" s="124">
        <f>VLOOKUP($CO59,  $DI$7:$DT$158, CR$5, FALSE)</f>
        <v>2.3686883535858663E-4</v>
      </c>
      <c r="CS59" s="140">
        <f>VLOOKUP($CO59,  Obsv_GC!$B$10:$M$211, CS$5, FALSE)</f>
        <v>2.6340000000000001E-4</v>
      </c>
      <c r="CT59" s="124">
        <f>VLOOKUP($CO59,  $DI$7:$DT$158, CT$5, FALSE)</f>
        <v>5.9074259868599228E-4</v>
      </c>
      <c r="CU59" s="140">
        <f>VLOOKUP($CO59,  Obsv_GC!$B$10:$M$211, CU$5, FALSE)</f>
        <v>5.9040000000000004E-4</v>
      </c>
      <c r="CV59" s="124">
        <f>VLOOKUP($CO59,  $DI$7:$DT$158, CV$5, FALSE)</f>
        <v>0</v>
      </c>
      <c r="CW59" s="140">
        <f>VLOOKUP($CO59,  Obsv_GC!$B$10:$M$211, CW$5, FALSE)</f>
        <v>0</v>
      </c>
      <c r="CX59" s="124">
        <f>VLOOKUP($CO59,  $DI$7:$DT$158, CX$5, FALSE)</f>
        <v>3.5980788526299954E-4</v>
      </c>
      <c r="CY59" s="140">
        <f>VLOOKUP($CO59,  Obsv_GC!$B$10:$M$211, CY$5, FALSE)</f>
        <v>0</v>
      </c>
      <c r="CZ59" s="124">
        <f>VLOOKUP($CO59,  $DI$7:$DT$158, CZ$5, FALSE)</f>
        <v>1.2550368726884226E-3</v>
      </c>
      <c r="DA59" s="140">
        <f>VLOOKUP($CO59,  Obsv_GC!$B$10:$M$211, DA$5, FALSE)</f>
        <v>1.4928999999999999E-3</v>
      </c>
      <c r="DB59" s="124">
        <f>VLOOKUP($CO59,  $DI$7:$DT$158, DB$5, FALSE)</f>
        <v>9.1672180599632177E-4</v>
      </c>
      <c r="DC59" s="140">
        <f>VLOOKUP($CO59,  Obsv_GC!$B$10:$M$211, DC$5, FALSE)</f>
        <v>6.8369999999999998E-4</v>
      </c>
      <c r="DD59" s="124">
        <f>VLOOKUP($CO59,  $DI$7:$DT$158, DD$5, FALSE)</f>
        <v>4.5194149783139084E-3</v>
      </c>
      <c r="DE59" s="140">
        <f>VLOOKUP($CO59,  Obsv_GC!$B$10:$M$211, DE$5, FALSE)</f>
        <v>4.0464999999999997E-3</v>
      </c>
      <c r="DF59" s="124">
        <f>VLOOKUP($CO59,  $DI$7:$DT$158, DF$5, FALSE)</f>
        <v>3.653499020641212E-3</v>
      </c>
      <c r="DG59" s="140">
        <f>VLOOKUP($CO59,  Obsv_GC!$B$10:$M$211, DG$5, FALSE)</f>
        <v>5.4507999999999996E-3</v>
      </c>
      <c r="DI59" s="64">
        <f t="shared" si="9"/>
        <v>102</v>
      </c>
      <c r="DJ59" s="122">
        <f>DX59/DX$4</f>
        <v>1.8709024312541563E-3</v>
      </c>
      <c r="DK59" s="122">
        <f>DY59/DY$4</f>
        <v>2.3686883535858663E-4</v>
      </c>
      <c r="DL59" s="122">
        <f>DZ59/DZ$4</f>
        <v>5.9074259868599228E-4</v>
      </c>
      <c r="DM59" s="122">
        <f>EA59/EA$4</f>
        <v>0</v>
      </c>
      <c r="DN59" s="122">
        <f>EB59/EB$4</f>
        <v>3.5980788526299954E-4</v>
      </c>
      <c r="DO59" s="122">
        <f>EC59/EC$4</f>
        <v>1.2550368726884226E-3</v>
      </c>
      <c r="DP59" s="122">
        <f>ED59/ED$4</f>
        <v>9.1672180599632177E-4</v>
      </c>
      <c r="DQ59" s="113">
        <f>EE59/EE$4</f>
        <v>4.5194149783139084E-3</v>
      </c>
      <c r="DR59" s="113">
        <f>EF59/EF$4</f>
        <v>3.653499020641212E-3</v>
      </c>
      <c r="DS59" s="116">
        <f>EG59/EG$4</f>
        <v>5.2052155750304864E-4</v>
      </c>
      <c r="DT59" s="113">
        <f>EH59/EH$4</f>
        <v>9.6554509263209172E-4</v>
      </c>
      <c r="DV59" s="62">
        <f>Obsv_GC!B62</f>
        <v>102</v>
      </c>
      <c r="DW59" s="57">
        <f t="shared" si="10"/>
        <v>103</v>
      </c>
      <c r="DX59" s="128">
        <f>SUMIFS(EP:EP,$EO:$EO,"&gt;="&amp;$DV59,$EO:$EO,"&lt;"&amp;$DV60)</f>
        <v>3021.12</v>
      </c>
      <c r="DY59" s="128">
        <f>SUMIFS(EQ:EQ,$EO:$EO,"&gt;="&amp;$DV59,$EO:$EO,"&lt;"&amp;$DV60)</f>
        <v>201.38</v>
      </c>
      <c r="DZ59" s="128">
        <f>SUMIFS(ER:ER,$EO:$EO,"&gt;="&amp;$DV59,$EO:$EO,"&lt;"&amp;$DV60)</f>
        <v>2028.74</v>
      </c>
      <c r="EA59" s="128">
        <f>SUMIFS(ES:ES,$EO:$EO,"&gt;="&amp;$DV59,$EO:$EO,"&lt;"&amp;$DV60)</f>
        <v>0</v>
      </c>
      <c r="EB59" s="128">
        <f>SUMIFS(ET:ET,$EO:$EO,"&gt;="&amp;$DV59,$EO:$EO,"&lt;"&amp;$DV60)</f>
        <v>98.07</v>
      </c>
      <c r="EC59" s="128">
        <f>SUMIFS(EU:EU,$EO:$EO,"&gt;="&amp;$DV59,$EO:$EO,"&lt;"&amp;$DV60)</f>
        <v>160.01999999999998</v>
      </c>
      <c r="ED59" s="128">
        <f>SUMIFS(EV:EV,$EO:$EO,"&gt;="&amp;$DV59,$EO:$EO,"&lt;"&amp;$DV60)</f>
        <v>693.05</v>
      </c>
      <c r="EE59" s="128">
        <f>SUMIFS(EW:EW,$EO:$EO,"&gt;="&amp;$DV59,$EO:$EO,"&lt;"&amp;$DV60)</f>
        <v>441.78</v>
      </c>
      <c r="EF59" s="128">
        <f>SUMIFS(EX:EX,$EO:$EO,"&gt;="&amp;$DV59,$EO:$EO,"&lt;"&amp;$DV60)</f>
        <v>342.46</v>
      </c>
      <c r="EG59" s="109">
        <f>DY59+DZ59</f>
        <v>2230.12</v>
      </c>
      <c r="EH59" s="2">
        <f>EC59+ED59</f>
        <v>853.06999999999994</v>
      </c>
      <c r="EJ59" s="64">
        <f t="shared" si="11"/>
        <v>51</v>
      </c>
      <c r="EK59" s="57">
        <f t="shared" si="12"/>
        <v>51.5</v>
      </c>
      <c r="EL59" s="2">
        <f t="shared" si="7"/>
        <v>7237.66</v>
      </c>
      <c r="EM59" s="2">
        <f t="shared" si="13"/>
        <v>3331.96</v>
      </c>
      <c r="EO59" s="33">
        <v>51</v>
      </c>
      <c r="EP59" s="33">
        <v>10342.719999999999</v>
      </c>
      <c r="EQ59" s="33">
        <v>642.29999999999995</v>
      </c>
      <c r="ER59" s="33">
        <v>6595.36</v>
      </c>
      <c r="ES59" s="33">
        <v>0.56999999999999995</v>
      </c>
      <c r="ET59" s="33">
        <v>312.69</v>
      </c>
      <c r="EU59" s="33">
        <v>1090.6600000000001</v>
      </c>
      <c r="EV59" s="33">
        <v>2241.3000000000002</v>
      </c>
      <c r="EW59" s="33">
        <v>1357.29</v>
      </c>
      <c r="EX59" s="33">
        <v>1330.7</v>
      </c>
    </row>
    <row r="60" spans="93:154" x14ac:dyDescent="0.45">
      <c r="CO60" s="65">
        <f t="shared" si="8"/>
        <v>104</v>
      </c>
      <c r="CP60" s="124">
        <f>VLOOKUP($CO60,  $DI$7:$DT$158, CP$5, FALSE)</f>
        <v>1.656862602543488E-3</v>
      </c>
      <c r="CQ60" s="140">
        <f>VLOOKUP($CO60,  Obsv_GC!$B$10:$M$211, CQ$5, FALSE)</f>
        <v>1.8174E-3</v>
      </c>
      <c r="CR60" s="124">
        <f>VLOOKUP($CO60,  $DI$7:$DT$158, CR$5, FALSE)</f>
        <v>2.2533003669502651E-4</v>
      </c>
      <c r="CS60" s="140">
        <f>VLOOKUP($CO60,  Obsv_GC!$B$10:$M$211, CS$5, FALSE)</f>
        <v>2.453E-4</v>
      </c>
      <c r="CT60" s="124">
        <f>VLOOKUP($CO60,  $DI$7:$DT$158, CT$5, FALSE)</f>
        <v>5.8207105152427181E-4</v>
      </c>
      <c r="CU60" s="140">
        <f>VLOOKUP($CO60,  Obsv_GC!$B$10:$M$211, CU$5, FALSE)</f>
        <v>5.7989999999999995E-4</v>
      </c>
      <c r="CV60" s="124">
        <f>VLOOKUP($CO60,  $DI$7:$DT$158, CV$5, FALSE)</f>
        <v>0</v>
      </c>
      <c r="CW60" s="140">
        <f>VLOOKUP($CO60,  Obsv_GC!$B$10:$M$211, CW$5, FALSE)</f>
        <v>0</v>
      </c>
      <c r="CX60" s="124">
        <f>VLOOKUP($CO60,  $DI$7:$DT$158, CX$5, FALSE)</f>
        <v>2.8217420674597017E-4</v>
      </c>
      <c r="CY60" s="140">
        <f>VLOOKUP($CO60,  Obsv_GC!$B$10:$M$211, CY$5, FALSE)</f>
        <v>0</v>
      </c>
      <c r="CZ60" s="124">
        <f>VLOOKUP($CO60,  $DI$7:$DT$158, CZ$5, FALSE)</f>
        <v>1.3802895839547277E-3</v>
      </c>
      <c r="DA60" s="140">
        <f>VLOOKUP($CO60,  Obsv_GC!$B$10:$M$211, DA$5, FALSE)</f>
        <v>1.4032000000000001E-3</v>
      </c>
      <c r="DB60" s="124">
        <f>VLOOKUP($CO60,  $DI$7:$DT$158, DB$5, FALSE)</f>
        <v>8.5797912450970976E-4</v>
      </c>
      <c r="DC60" s="140">
        <f>VLOOKUP($CO60,  Obsv_GC!$B$10:$M$211, DC$5, FALSE)</f>
        <v>6.6399999999999999E-4</v>
      </c>
      <c r="DD60" s="124">
        <f>VLOOKUP($CO60,  $DI$7:$DT$158, DD$5, FALSE)</f>
        <v>4.9508146107904751E-3</v>
      </c>
      <c r="DE60" s="140">
        <f>VLOOKUP($CO60,  Obsv_GC!$B$10:$M$211, DE$5, FALSE)</f>
        <v>3.8525999999999999E-3</v>
      </c>
      <c r="DF60" s="124">
        <f>VLOOKUP($CO60,  $DI$7:$DT$158, DF$5, FALSE)</f>
        <v>3.5961030481742092E-3</v>
      </c>
      <c r="DG60" s="140">
        <f>VLOOKUP($CO60,  Obsv_GC!$B$10:$M$211, DG$5, FALSE)</f>
        <v>5.6296999999999996E-3</v>
      </c>
      <c r="DI60" s="64">
        <f t="shared" si="9"/>
        <v>104</v>
      </c>
      <c r="DJ60" s="122">
        <f>DX60/DX$4</f>
        <v>1.656862602543488E-3</v>
      </c>
      <c r="DK60" s="122">
        <f>DY60/DY$4</f>
        <v>2.2533003669502651E-4</v>
      </c>
      <c r="DL60" s="122">
        <f>DZ60/DZ$4</f>
        <v>5.8207105152427181E-4</v>
      </c>
      <c r="DM60" s="122">
        <f>EA60/EA$4</f>
        <v>0</v>
      </c>
      <c r="DN60" s="122">
        <f>EB60/EB$4</f>
        <v>2.8217420674597017E-4</v>
      </c>
      <c r="DO60" s="122">
        <f>EC60/EC$4</f>
        <v>1.3802895839547277E-3</v>
      </c>
      <c r="DP60" s="122">
        <f>ED60/ED$4</f>
        <v>8.5797912450970976E-4</v>
      </c>
      <c r="DQ60" s="113">
        <f>EE60/EE$4</f>
        <v>4.9508146107904751E-3</v>
      </c>
      <c r="DR60" s="113">
        <f>EF60/EF$4</f>
        <v>3.5961030481742092E-3</v>
      </c>
      <c r="DS60" s="116">
        <f>EG60/EG$4</f>
        <v>5.1128104647155906E-4</v>
      </c>
      <c r="DT60" s="113">
        <f>EH60/EH$4</f>
        <v>9.333553515387975E-4</v>
      </c>
      <c r="DV60" s="62">
        <f>Obsv_GC!B63</f>
        <v>104</v>
      </c>
      <c r="DW60" s="57">
        <f t="shared" si="10"/>
        <v>105</v>
      </c>
      <c r="DX60" s="128">
        <f>SUMIFS(EP:EP,$EO:$EO,"&gt;="&amp;$DV60,$EO:$EO,"&lt;"&amp;$DV61)</f>
        <v>2675.49</v>
      </c>
      <c r="DY60" s="128">
        <f>SUMIFS(EQ:EQ,$EO:$EO,"&gt;="&amp;$DV60,$EO:$EO,"&lt;"&amp;$DV61)</f>
        <v>191.57</v>
      </c>
      <c r="DZ60" s="128">
        <f>SUMIFS(ER:ER,$EO:$EO,"&gt;="&amp;$DV60,$EO:$EO,"&lt;"&amp;$DV61)</f>
        <v>1998.96</v>
      </c>
      <c r="EA60" s="128">
        <f>SUMIFS(ES:ES,$EO:$EO,"&gt;="&amp;$DV60,$EO:$EO,"&lt;"&amp;$DV61)</f>
        <v>0</v>
      </c>
      <c r="EB60" s="128">
        <f>SUMIFS(ET:ET,$EO:$EO,"&gt;="&amp;$DV60,$EO:$EO,"&lt;"&amp;$DV61)</f>
        <v>76.91</v>
      </c>
      <c r="EC60" s="128">
        <f>SUMIFS(EU:EU,$EO:$EO,"&gt;="&amp;$DV60,$EO:$EO,"&lt;"&amp;$DV61)</f>
        <v>175.99</v>
      </c>
      <c r="ED60" s="128">
        <f>SUMIFS(EV:EV,$EO:$EO,"&gt;="&amp;$DV60,$EO:$EO,"&lt;"&amp;$DV61)</f>
        <v>648.6400000000001</v>
      </c>
      <c r="EE60" s="128">
        <f>SUMIFS(EW:EW,$EO:$EO,"&gt;="&amp;$DV60,$EO:$EO,"&lt;"&amp;$DV61)</f>
        <v>483.95</v>
      </c>
      <c r="EF60" s="128">
        <f>SUMIFS(EX:EX,$EO:$EO,"&gt;="&amp;$DV60,$EO:$EO,"&lt;"&amp;$DV61)</f>
        <v>337.08</v>
      </c>
      <c r="EG60" s="109">
        <f>DY60+DZ60</f>
        <v>2190.5300000000002</v>
      </c>
      <c r="EH60" s="2">
        <f>EC60+ED60</f>
        <v>824.63000000000011</v>
      </c>
      <c r="EJ60" s="64">
        <f t="shared" si="11"/>
        <v>52</v>
      </c>
      <c r="EK60" s="57">
        <f t="shared" si="12"/>
        <v>52.5</v>
      </c>
      <c r="EL60" s="2">
        <f t="shared" si="7"/>
        <v>7233</v>
      </c>
      <c r="EM60" s="2">
        <f t="shared" si="13"/>
        <v>3596.55</v>
      </c>
      <c r="EO60" s="33">
        <v>52</v>
      </c>
      <c r="EP60" s="33">
        <v>10053.4</v>
      </c>
      <c r="EQ60" s="33">
        <v>596.16999999999996</v>
      </c>
      <c r="ER60" s="33">
        <v>6636.83</v>
      </c>
      <c r="ES60" s="33">
        <v>0.48</v>
      </c>
      <c r="ET60" s="33">
        <v>275.81</v>
      </c>
      <c r="EU60" s="33">
        <v>1479.67</v>
      </c>
      <c r="EV60" s="33">
        <v>2116.88</v>
      </c>
      <c r="EW60" s="33">
        <v>1108.3800000000001</v>
      </c>
      <c r="EX60" s="33">
        <v>1280.78</v>
      </c>
    </row>
    <row r="61" spans="93:154" x14ac:dyDescent="0.45">
      <c r="CO61" s="65">
        <f t="shared" si="8"/>
        <v>106</v>
      </c>
      <c r="CP61" s="124">
        <f>VLOOKUP($CO61,  $DI$7:$DT$158, CP$5, FALSE)</f>
        <v>1.5898509141345494E-3</v>
      </c>
      <c r="CQ61" s="140">
        <f>VLOOKUP($CO61,  Obsv_GC!$B$10:$M$211, CQ$5, FALSE)</f>
        <v>1.7225999999999999E-3</v>
      </c>
      <c r="CR61" s="124">
        <f>VLOOKUP($CO61,  $DI$7:$DT$158, CR$5, FALSE)</f>
        <v>2.2584757710399352E-4</v>
      </c>
      <c r="CS61" s="140">
        <f>VLOOKUP($CO61,  Obsv_GC!$B$10:$M$211, CS$5, FALSE)</f>
        <v>2.2719999999999999E-4</v>
      </c>
      <c r="CT61" s="124">
        <f>VLOOKUP($CO61,  $DI$7:$DT$158, CT$5, FALSE)</f>
        <v>6.1375219091967781E-4</v>
      </c>
      <c r="CU61" s="140">
        <f>VLOOKUP($CO61,  Obsv_GC!$B$10:$M$211, CU$5, FALSE)</f>
        <v>5.6289999999999997E-4</v>
      </c>
      <c r="CV61" s="124">
        <f>VLOOKUP($CO61,  $DI$7:$DT$158, CV$5, FALSE)</f>
        <v>0</v>
      </c>
      <c r="CW61" s="140">
        <f>VLOOKUP($CO61,  Obsv_GC!$B$10:$M$211, CW$5, FALSE)</f>
        <v>0</v>
      </c>
      <c r="CX61" s="124">
        <f>VLOOKUP($CO61,  $DI$7:$DT$158, CX$5, FALSE)</f>
        <v>2.1998654838757475E-4</v>
      </c>
      <c r="CY61" s="140">
        <f>VLOOKUP($CO61,  Obsv_GC!$B$10:$M$211, CY$5, FALSE)</f>
        <v>0</v>
      </c>
      <c r="CZ61" s="124">
        <f>VLOOKUP($CO61,  $DI$7:$DT$158, CZ$5, FALSE)</f>
        <v>1.1675089918035159E-3</v>
      </c>
      <c r="DA61" s="140">
        <f>VLOOKUP($CO61,  Obsv_GC!$B$10:$M$211, DA$5, FALSE)</f>
        <v>1.3133999999999999E-3</v>
      </c>
      <c r="DB61" s="124">
        <f>VLOOKUP($CO61,  $DI$7:$DT$158, DB$5, FALSE)</f>
        <v>8.1274157200256843E-4</v>
      </c>
      <c r="DC61" s="140">
        <f>VLOOKUP($CO61,  Obsv_GC!$B$10:$M$211, DC$5, FALSE)</f>
        <v>6.4429999999999999E-4</v>
      </c>
      <c r="DD61" s="124">
        <f>VLOOKUP($CO61,  $DI$7:$DT$158, DD$5, FALSE)</f>
        <v>4.7406901514338547E-3</v>
      </c>
      <c r="DE61" s="140">
        <f>VLOOKUP($CO61,  Obsv_GC!$B$10:$M$211, DE$5, FALSE)</f>
        <v>3.6589000000000001E-3</v>
      </c>
      <c r="DF61" s="124">
        <f>VLOOKUP($CO61,  $DI$7:$DT$158, DF$5, FALSE)</f>
        <v>3.7060942147420155E-3</v>
      </c>
      <c r="DG61" s="140">
        <f>VLOOKUP($CO61,  Obsv_GC!$B$10:$M$211, DG$5, FALSE)</f>
        <v>5.8139000000000003E-3</v>
      </c>
      <c r="DI61" s="64">
        <f t="shared" si="9"/>
        <v>106</v>
      </c>
      <c r="DJ61" s="122">
        <f>DX61/DX$4</f>
        <v>1.5898509141345494E-3</v>
      </c>
      <c r="DK61" s="122">
        <f>DY61/DY$4</f>
        <v>2.2584757710399352E-4</v>
      </c>
      <c r="DL61" s="122">
        <f>DZ61/DZ$4</f>
        <v>6.1375219091967781E-4</v>
      </c>
      <c r="DM61" s="122">
        <f>EA61/EA$4</f>
        <v>0</v>
      </c>
      <c r="DN61" s="122">
        <f>EB61/EB$4</f>
        <v>2.1998654838757475E-4</v>
      </c>
      <c r="DO61" s="122">
        <f>EC61/EC$4</f>
        <v>1.1675089918035159E-3</v>
      </c>
      <c r="DP61" s="122">
        <f>ED61/ED$4</f>
        <v>8.1274157200256843E-4</v>
      </c>
      <c r="DQ61" s="113">
        <f>EE61/EE$4</f>
        <v>4.7406901514338547E-3</v>
      </c>
      <c r="DR61" s="113">
        <f>EF61/EF$4</f>
        <v>3.7060942147420155E-3</v>
      </c>
      <c r="DS61" s="116">
        <f>EG61/EG$4</f>
        <v>5.3677822821139067E-4</v>
      </c>
      <c r="DT61" s="113">
        <f>EH61/EH$4</f>
        <v>8.6393914825990336E-4</v>
      </c>
      <c r="DV61" s="62">
        <f>Obsv_GC!B64</f>
        <v>106</v>
      </c>
      <c r="DW61" s="57">
        <f t="shared" si="10"/>
        <v>107</v>
      </c>
      <c r="DX61" s="128">
        <f>SUMIFS(EP:EP,$EO:$EO,"&gt;="&amp;$DV61,$EO:$EO,"&lt;"&amp;$DV62)</f>
        <v>2567.2799999999997</v>
      </c>
      <c r="DY61" s="128">
        <f>SUMIFS(EQ:EQ,$EO:$EO,"&gt;="&amp;$DV61,$EO:$EO,"&lt;"&amp;$DV62)</f>
        <v>192.01</v>
      </c>
      <c r="DZ61" s="128">
        <f>SUMIFS(ER:ER,$EO:$EO,"&gt;="&amp;$DV61,$EO:$EO,"&lt;"&amp;$DV62)</f>
        <v>2107.7600000000002</v>
      </c>
      <c r="EA61" s="128">
        <f>SUMIFS(ES:ES,$EO:$EO,"&gt;="&amp;$DV61,$EO:$EO,"&lt;"&amp;$DV62)</f>
        <v>0</v>
      </c>
      <c r="EB61" s="128">
        <f>SUMIFS(ET:ET,$EO:$EO,"&gt;="&amp;$DV61,$EO:$EO,"&lt;"&amp;$DV62)</f>
        <v>59.960000000000008</v>
      </c>
      <c r="EC61" s="128">
        <f>SUMIFS(EU:EU,$EO:$EO,"&gt;="&amp;$DV61,$EO:$EO,"&lt;"&amp;$DV62)</f>
        <v>148.86000000000001</v>
      </c>
      <c r="ED61" s="128">
        <f>SUMIFS(EV:EV,$EO:$EO,"&gt;="&amp;$DV61,$EO:$EO,"&lt;"&amp;$DV62)</f>
        <v>614.44000000000005</v>
      </c>
      <c r="EE61" s="128">
        <f>SUMIFS(EW:EW,$EO:$EO,"&gt;="&amp;$DV61,$EO:$EO,"&lt;"&amp;$DV62)</f>
        <v>463.40999999999997</v>
      </c>
      <c r="EF61" s="128">
        <f>SUMIFS(EX:EX,$EO:$EO,"&gt;="&amp;$DV61,$EO:$EO,"&lt;"&amp;$DV62)</f>
        <v>347.39</v>
      </c>
      <c r="EG61" s="109">
        <f>DY61+DZ61</f>
        <v>2299.7700000000004</v>
      </c>
      <c r="EH61" s="2">
        <f>EC61+ED61</f>
        <v>763.30000000000007</v>
      </c>
      <c r="EJ61" s="64">
        <f t="shared" si="11"/>
        <v>53</v>
      </c>
      <c r="EK61" s="57">
        <f t="shared" si="12"/>
        <v>53.5</v>
      </c>
      <c r="EL61" s="2">
        <f t="shared" si="7"/>
        <v>6277.8</v>
      </c>
      <c r="EM61" s="2">
        <f t="shared" si="13"/>
        <v>3123.4300000000003</v>
      </c>
      <c r="EO61" s="33">
        <v>53</v>
      </c>
      <c r="EP61" s="33">
        <v>9719.5300000000007</v>
      </c>
      <c r="EQ61" s="33">
        <v>552</v>
      </c>
      <c r="ER61" s="33">
        <v>5725.8</v>
      </c>
      <c r="ES61" s="33">
        <v>0.22</v>
      </c>
      <c r="ET61" s="33">
        <v>272.27</v>
      </c>
      <c r="EU61" s="33">
        <v>1090.02</v>
      </c>
      <c r="EV61" s="33">
        <v>2033.41</v>
      </c>
      <c r="EW61" s="33">
        <v>1082.43</v>
      </c>
      <c r="EX61" s="33">
        <v>768.22</v>
      </c>
    </row>
    <row r="62" spans="93:154" x14ac:dyDescent="0.45">
      <c r="CO62" s="65">
        <f t="shared" si="8"/>
        <v>108</v>
      </c>
      <c r="CP62" s="124">
        <f>VLOOKUP($CO62,  $DI$7:$DT$158, CP$5, FALSE)</f>
        <v>1.4914605892624292E-3</v>
      </c>
      <c r="CQ62" s="140">
        <f>VLOOKUP($CO62,  Obsv_GC!$B$10:$M$211, CQ$5, FALSE)</f>
        <v>1.6276000000000001E-3</v>
      </c>
      <c r="CR62" s="124">
        <f>VLOOKUP($CO62,  $DI$7:$DT$158, CR$5, FALSE)</f>
        <v>2.1234447734276316E-4</v>
      </c>
      <c r="CS62" s="140">
        <f>VLOOKUP($CO62,  Obsv_GC!$B$10:$M$211, CS$5, FALSE)</f>
        <v>2.209E-4</v>
      </c>
      <c r="CT62" s="124">
        <f>VLOOKUP($CO62,  $DI$7:$DT$158, CT$5, FALSE)</f>
        <v>5.8286016813972723E-4</v>
      </c>
      <c r="CU62" s="140">
        <f>VLOOKUP($CO62,  Obsv_GC!$B$10:$M$211, CU$5, FALSE)</f>
        <v>5.4600000000000004E-4</v>
      </c>
      <c r="CV62" s="124">
        <f>VLOOKUP($CO62,  $DI$7:$DT$158, CV$5, FALSE)</f>
        <v>0</v>
      </c>
      <c r="CW62" s="140">
        <f>VLOOKUP($CO62,  Obsv_GC!$B$10:$M$211, CW$5, FALSE)</f>
        <v>0</v>
      </c>
      <c r="CX62" s="124">
        <f>VLOOKUP($CO62,  $DI$7:$DT$158, CX$5, FALSE)</f>
        <v>1.4286651424636691E-4</v>
      </c>
      <c r="CY62" s="140">
        <f>VLOOKUP($CO62,  Obsv_GC!$B$10:$M$211, CY$5, FALSE)</f>
        <v>0</v>
      </c>
      <c r="CZ62" s="124">
        <f>VLOOKUP($CO62,  $DI$7:$DT$158, CZ$5, FALSE)</f>
        <v>1.0013942501240958E-3</v>
      </c>
      <c r="DA62" s="140">
        <f>VLOOKUP($CO62,  Obsv_GC!$B$10:$M$211, DA$5, FALSE)</f>
        <v>1.2236E-3</v>
      </c>
      <c r="DB62" s="124">
        <f>VLOOKUP($CO62,  $DI$7:$DT$158, DB$5, FALSE)</f>
        <v>7.4727939441255622E-4</v>
      </c>
      <c r="DC62" s="140">
        <f>VLOOKUP($CO62,  Obsv_GC!$B$10:$M$211, DC$5, FALSE)</f>
        <v>6.2449999999999995E-4</v>
      </c>
      <c r="DD62" s="124">
        <f>VLOOKUP($CO62,  $DI$7:$DT$158, DD$5, FALSE)</f>
        <v>5.3887614513482606E-3</v>
      </c>
      <c r="DE62" s="140">
        <f>VLOOKUP($CO62,  Obsv_GC!$B$10:$M$211, DE$5, FALSE)</f>
        <v>3.4650000000000002E-3</v>
      </c>
      <c r="DF62" s="124">
        <f>VLOOKUP($CO62,  $DI$7:$DT$158, DF$5, FALSE)</f>
        <v>4.3345694448593255E-3</v>
      </c>
      <c r="DG62" s="140">
        <f>VLOOKUP($CO62,  Obsv_GC!$B$10:$M$211, DG$5, FALSE)</f>
        <v>5.9955E-3</v>
      </c>
      <c r="DI62" s="64">
        <f t="shared" si="9"/>
        <v>108</v>
      </c>
      <c r="DJ62" s="122">
        <f>DX62/DX$4</f>
        <v>1.4914605892624292E-3</v>
      </c>
      <c r="DK62" s="122">
        <f>DY62/DY$4</f>
        <v>2.1234447734276316E-4</v>
      </c>
      <c r="DL62" s="122">
        <f>DZ62/DZ$4</f>
        <v>5.8286016813972723E-4</v>
      </c>
      <c r="DM62" s="122">
        <f>EA62/EA$4</f>
        <v>0</v>
      </c>
      <c r="DN62" s="122">
        <f>EB62/EB$4</f>
        <v>1.4286651424636691E-4</v>
      </c>
      <c r="DO62" s="122">
        <f>EC62/EC$4</f>
        <v>1.0013942501240958E-3</v>
      </c>
      <c r="DP62" s="122">
        <f>ED62/ED$4</f>
        <v>7.4727939441255622E-4</v>
      </c>
      <c r="DQ62" s="113">
        <f>EE62/EE$4</f>
        <v>5.3887614513482606E-3</v>
      </c>
      <c r="DR62" s="113">
        <f>EF62/EF$4</f>
        <v>4.3345694448593255E-3</v>
      </c>
      <c r="DS62" s="116">
        <f>EG62/EG$4</f>
        <v>5.0933678133156649E-4</v>
      </c>
      <c r="DT62" s="113">
        <f>EH62/EH$4</f>
        <v>7.8395148992435072E-4</v>
      </c>
      <c r="DV62" s="62">
        <f>Obsv_GC!B65</f>
        <v>108</v>
      </c>
      <c r="DW62" s="57">
        <f t="shared" si="10"/>
        <v>109</v>
      </c>
      <c r="DX62" s="128">
        <f>SUMIFS(EP:EP,$EO:$EO,"&gt;="&amp;$DV62,$EO:$EO,"&lt;"&amp;$DV63)</f>
        <v>2408.4</v>
      </c>
      <c r="DY62" s="128">
        <f>SUMIFS(EQ:EQ,$EO:$EO,"&gt;="&amp;$DV62,$EO:$EO,"&lt;"&amp;$DV63)</f>
        <v>180.53</v>
      </c>
      <c r="DZ62" s="128">
        <f>SUMIFS(ER:ER,$EO:$EO,"&gt;="&amp;$DV62,$EO:$EO,"&lt;"&amp;$DV63)</f>
        <v>2001.67</v>
      </c>
      <c r="EA62" s="128">
        <f>SUMIFS(ES:ES,$EO:$EO,"&gt;="&amp;$DV62,$EO:$EO,"&lt;"&amp;$DV63)</f>
        <v>0</v>
      </c>
      <c r="EB62" s="128">
        <f>SUMIFS(ET:ET,$EO:$EO,"&gt;="&amp;$DV62,$EO:$EO,"&lt;"&amp;$DV63)</f>
        <v>38.94</v>
      </c>
      <c r="EC62" s="128">
        <f>SUMIFS(EU:EU,$EO:$EO,"&gt;="&amp;$DV62,$EO:$EO,"&lt;"&amp;$DV63)</f>
        <v>127.68</v>
      </c>
      <c r="ED62" s="128">
        <f>SUMIFS(EV:EV,$EO:$EO,"&gt;="&amp;$DV62,$EO:$EO,"&lt;"&amp;$DV63)</f>
        <v>564.95000000000005</v>
      </c>
      <c r="EE62" s="128">
        <f>SUMIFS(EW:EW,$EO:$EO,"&gt;="&amp;$DV62,$EO:$EO,"&lt;"&amp;$DV63)</f>
        <v>526.76</v>
      </c>
      <c r="EF62" s="128">
        <f>SUMIFS(EX:EX,$EO:$EO,"&gt;="&amp;$DV62,$EO:$EO,"&lt;"&amp;$DV63)</f>
        <v>406.3</v>
      </c>
      <c r="EG62" s="109">
        <f>DY62+DZ62</f>
        <v>2182.2000000000003</v>
      </c>
      <c r="EH62" s="2">
        <f>EC62+ED62</f>
        <v>692.63000000000011</v>
      </c>
      <c r="EJ62" s="64">
        <f t="shared" si="11"/>
        <v>54</v>
      </c>
      <c r="EK62" s="57">
        <f t="shared" si="12"/>
        <v>54.5</v>
      </c>
      <c r="EL62" s="2">
        <f t="shared" si="7"/>
        <v>6274.5700000000006</v>
      </c>
      <c r="EM62" s="2">
        <f t="shared" si="13"/>
        <v>3240.05</v>
      </c>
      <c r="EO62" s="33">
        <v>54</v>
      </c>
      <c r="EP62" s="33">
        <v>8739.44</v>
      </c>
      <c r="EQ62" s="33">
        <v>527.79999999999995</v>
      </c>
      <c r="ER62" s="33">
        <v>5746.77</v>
      </c>
      <c r="ES62" s="33">
        <v>0.02</v>
      </c>
      <c r="ET62" s="33">
        <v>274.17</v>
      </c>
      <c r="EU62" s="33">
        <v>1356.36</v>
      </c>
      <c r="EV62" s="33">
        <v>1883.69</v>
      </c>
      <c r="EW62" s="33">
        <v>976.87</v>
      </c>
      <c r="EX62" s="33">
        <v>1007.04</v>
      </c>
    </row>
    <row r="63" spans="93:154" x14ac:dyDescent="0.45">
      <c r="CO63" s="65">
        <f t="shared" si="8"/>
        <v>110</v>
      </c>
      <c r="CP63" s="124">
        <f>VLOOKUP($CO63,  $DI$7:$DT$158, CP$5, FALSE)</f>
        <v>1.3773840425309759E-3</v>
      </c>
      <c r="CQ63" s="140">
        <f>VLOOKUP($CO63,  Obsv_GC!$B$10:$M$211, CQ$5, FALSE)</f>
        <v>1.5329E-3</v>
      </c>
      <c r="CR63" s="124">
        <f>VLOOKUP($CO63,  $DI$7:$DT$158, CR$5, FALSE)</f>
        <v>2.0097035062751074E-4</v>
      </c>
      <c r="CS63" s="140">
        <f>VLOOKUP($CO63,  Obsv_GC!$B$10:$M$211, CS$5, FALSE)</f>
        <v>2.1460000000000001E-4</v>
      </c>
      <c r="CT63" s="124">
        <f>VLOOKUP($CO63,  $DI$7:$DT$158, CT$5, FALSE)</f>
        <v>5.2183903237041404E-4</v>
      </c>
      <c r="CU63" s="140">
        <f>VLOOKUP($CO63,  Obsv_GC!$B$10:$M$211, CU$5, FALSE)</f>
        <v>5.2890000000000001E-4</v>
      </c>
      <c r="CV63" s="124">
        <f>VLOOKUP($CO63,  $DI$7:$DT$158, CV$5, FALSE)</f>
        <v>0</v>
      </c>
      <c r="CW63" s="140">
        <f>VLOOKUP($CO63,  Obsv_GC!$B$10:$M$211, CW$5, FALSE)</f>
        <v>0</v>
      </c>
      <c r="CX63" s="124">
        <f>VLOOKUP($CO63,  $DI$7:$DT$158, CX$5, FALSE)</f>
        <v>7.9688256020315598E-5</v>
      </c>
      <c r="CY63" s="140">
        <f>VLOOKUP($CO63,  Obsv_GC!$B$10:$M$211, CY$5, FALSE)</f>
        <v>0</v>
      </c>
      <c r="CZ63" s="124">
        <f>VLOOKUP($CO63,  $DI$7:$DT$158, CZ$5, FALSE)</f>
        <v>1.0250801103635597E-3</v>
      </c>
      <c r="DA63" s="140">
        <f>VLOOKUP($CO63,  Obsv_GC!$B$10:$M$211, DA$5, FALSE)</f>
        <v>1.1339E-3</v>
      </c>
      <c r="DB63" s="124">
        <f>VLOOKUP($CO63,  $DI$7:$DT$158, DB$5, FALSE)</f>
        <v>6.887218958894233E-4</v>
      </c>
      <c r="DC63" s="140">
        <f>VLOOKUP($CO63,  Obsv_GC!$B$10:$M$211, DC$5, FALSE)</f>
        <v>6.0490000000000001E-4</v>
      </c>
      <c r="DD63" s="124">
        <f>VLOOKUP($CO63,  $DI$7:$DT$158, DD$5, FALSE)</f>
        <v>5.0707103587777965E-3</v>
      </c>
      <c r="DE63" s="140">
        <f>VLOOKUP($CO63,  Obsv_GC!$B$10:$M$211, DE$5, FALSE)</f>
        <v>3.2712000000000001E-3</v>
      </c>
      <c r="DF63" s="124">
        <f>VLOOKUP($CO63,  $DI$7:$DT$158, DF$5, FALSE)</f>
        <v>5.3181955901116752E-3</v>
      </c>
      <c r="DG63" s="140">
        <f>VLOOKUP($CO63,  Obsv_GC!$B$10:$M$211, DG$5, FALSE)</f>
        <v>6.1646000000000001E-3</v>
      </c>
      <c r="DI63" s="64">
        <f t="shared" si="9"/>
        <v>110</v>
      </c>
      <c r="DJ63" s="122">
        <f>DX63/DX$4</f>
        <v>1.3773840425309759E-3</v>
      </c>
      <c r="DK63" s="122">
        <f>DY63/DY$4</f>
        <v>2.0097035062751074E-4</v>
      </c>
      <c r="DL63" s="122">
        <f>DZ63/DZ$4</f>
        <v>5.2183903237041404E-4</v>
      </c>
      <c r="DM63" s="122">
        <f>EA63/EA$4</f>
        <v>0</v>
      </c>
      <c r="DN63" s="122">
        <f>EB63/EB$4</f>
        <v>7.9688256020315598E-5</v>
      </c>
      <c r="DO63" s="122">
        <f>EC63/EC$4</f>
        <v>1.0250801103635597E-3</v>
      </c>
      <c r="DP63" s="122">
        <f>ED63/ED$4</f>
        <v>6.887218958894233E-4</v>
      </c>
      <c r="DQ63" s="113">
        <f>EE63/EE$4</f>
        <v>5.0707103587777965E-3</v>
      </c>
      <c r="DR63" s="113">
        <f>EF63/EF$4</f>
        <v>5.3181955901116752E-3</v>
      </c>
      <c r="DS63" s="116">
        <f>EG63/EG$4</f>
        <v>4.5816736396775046E-4</v>
      </c>
      <c r="DT63" s="113">
        <f>EH63/EH$4</f>
        <v>7.3726278316983576E-4</v>
      </c>
      <c r="DV63" s="62">
        <f>Obsv_GC!B66</f>
        <v>110</v>
      </c>
      <c r="DW63" s="57">
        <f t="shared" si="10"/>
        <v>111</v>
      </c>
      <c r="DX63" s="128">
        <f>SUMIFS(EP:EP,$EO:$EO,"&gt;="&amp;$DV63,$EO:$EO,"&lt;"&amp;$DV64)</f>
        <v>2224.19</v>
      </c>
      <c r="DY63" s="128">
        <f>SUMIFS(EQ:EQ,$EO:$EO,"&gt;="&amp;$DV63,$EO:$EO,"&lt;"&amp;$DV64)</f>
        <v>170.86</v>
      </c>
      <c r="DZ63" s="128">
        <f>SUMIFS(ER:ER,$EO:$EO,"&gt;="&amp;$DV63,$EO:$EO,"&lt;"&amp;$DV64)</f>
        <v>1792.1100000000001</v>
      </c>
      <c r="EA63" s="128">
        <f>SUMIFS(ES:ES,$EO:$EO,"&gt;="&amp;$DV63,$EO:$EO,"&lt;"&amp;$DV64)</f>
        <v>0</v>
      </c>
      <c r="EB63" s="128">
        <f>SUMIFS(ET:ET,$EO:$EO,"&gt;="&amp;$DV63,$EO:$EO,"&lt;"&amp;$DV64)</f>
        <v>21.72</v>
      </c>
      <c r="EC63" s="128">
        <f>SUMIFS(EU:EU,$EO:$EO,"&gt;="&amp;$DV63,$EO:$EO,"&lt;"&amp;$DV64)</f>
        <v>130.69999999999999</v>
      </c>
      <c r="ED63" s="128">
        <f>SUMIFS(EV:EV,$EO:$EO,"&gt;="&amp;$DV63,$EO:$EO,"&lt;"&amp;$DV64)</f>
        <v>520.67999999999995</v>
      </c>
      <c r="EE63" s="128">
        <f>SUMIFS(EW:EW,$EO:$EO,"&gt;="&amp;$DV63,$EO:$EO,"&lt;"&amp;$DV64)</f>
        <v>495.66999999999996</v>
      </c>
      <c r="EF63" s="128">
        <f>SUMIFS(EX:EX,$EO:$EO,"&gt;="&amp;$DV63,$EO:$EO,"&lt;"&amp;$DV64)</f>
        <v>498.5</v>
      </c>
      <c r="EG63" s="109">
        <f>DY63+DZ63</f>
        <v>1962.9700000000003</v>
      </c>
      <c r="EH63" s="2">
        <f>EC63+ED63</f>
        <v>651.37999999999988</v>
      </c>
      <c r="EJ63" s="64">
        <f t="shared" si="11"/>
        <v>55</v>
      </c>
      <c r="EK63" s="57">
        <f t="shared" si="12"/>
        <v>55.5</v>
      </c>
      <c r="EL63" s="2">
        <f t="shared" si="7"/>
        <v>5949.24</v>
      </c>
      <c r="EM63" s="2">
        <f t="shared" si="13"/>
        <v>2700.68</v>
      </c>
      <c r="EO63" s="33">
        <v>55</v>
      </c>
      <c r="EP63" s="33">
        <v>8494.66</v>
      </c>
      <c r="EQ63" s="33">
        <v>444.71</v>
      </c>
      <c r="ER63" s="33">
        <v>5504.53</v>
      </c>
      <c r="ES63" s="33">
        <v>0</v>
      </c>
      <c r="ET63" s="33">
        <v>244.6</v>
      </c>
      <c r="EU63" s="33">
        <v>1013.17</v>
      </c>
      <c r="EV63" s="33">
        <v>1687.51</v>
      </c>
      <c r="EW63" s="33">
        <v>1332.07</v>
      </c>
      <c r="EX63" s="33">
        <v>1389.21</v>
      </c>
    </row>
    <row r="64" spans="93:154" x14ac:dyDescent="0.45">
      <c r="CO64" s="65">
        <f t="shared" si="8"/>
        <v>112</v>
      </c>
      <c r="CP64" s="124">
        <f>VLOOKUP($CO64,  $DI$7:$DT$158, CP$5, FALSE)</f>
        <v>1.3085950364459106E-3</v>
      </c>
      <c r="CQ64" s="140">
        <f>VLOOKUP($CO64,  Obsv_GC!$B$10:$M$211, CQ$5, FALSE)</f>
        <v>1.4381999999999999E-3</v>
      </c>
      <c r="CR64" s="124">
        <f>VLOOKUP($CO64,  $DI$7:$DT$158, CR$5, FALSE)</f>
        <v>1.8310344423612664E-4</v>
      </c>
      <c r="CS64" s="140">
        <f>VLOOKUP($CO64,  Obsv_GC!$B$10:$M$211, CS$5, FALSE)</f>
        <v>2.084E-4</v>
      </c>
      <c r="CT64" s="124">
        <f>VLOOKUP($CO64,  $DI$7:$DT$158, CT$5, FALSE)</f>
        <v>5.011472882027894E-4</v>
      </c>
      <c r="CU64" s="140">
        <f>VLOOKUP($CO64,  Obsv_GC!$B$10:$M$211, CU$5, FALSE)</f>
        <v>5.1199999999999998E-4</v>
      </c>
      <c r="CV64" s="124">
        <f>VLOOKUP($CO64,  $DI$7:$DT$158, CV$5, FALSE)</f>
        <v>0</v>
      </c>
      <c r="CW64" s="140">
        <f>VLOOKUP($CO64,  Obsv_GC!$B$10:$M$211, CW$5, FALSE)</f>
        <v>0</v>
      </c>
      <c r="CX64" s="124">
        <f>VLOOKUP($CO64,  $DI$7:$DT$158, CX$5, FALSE)</f>
        <v>3.9183728098387226E-5</v>
      </c>
      <c r="CY64" s="140">
        <f>VLOOKUP($CO64,  Obsv_GC!$B$10:$M$211, CY$5, FALSE)</f>
        <v>0</v>
      </c>
      <c r="CZ64" s="124">
        <f>VLOOKUP($CO64,  $DI$7:$DT$158, CZ$5, FALSE)</f>
        <v>1.0034334301447119E-3</v>
      </c>
      <c r="DA64" s="140">
        <f>VLOOKUP($CO64,  Obsv_GC!$B$10:$M$211, DA$5, FALSE)</f>
        <v>1.044E-3</v>
      </c>
      <c r="DB64" s="124">
        <f>VLOOKUP($CO64,  $DI$7:$DT$158, DB$5, FALSE)</f>
        <v>6.5384136198260139E-4</v>
      </c>
      <c r="DC64" s="140">
        <f>VLOOKUP($CO64,  Obsv_GC!$B$10:$M$211, DC$5, FALSE)</f>
        <v>5.8509999999999996E-4</v>
      </c>
      <c r="DD64" s="124">
        <f>VLOOKUP($CO64,  $DI$7:$DT$158, DD$5, FALSE)</f>
        <v>5.9891608924212908E-3</v>
      </c>
      <c r="DE64" s="140">
        <f>VLOOKUP($CO64,  Obsv_GC!$B$10:$M$211, DE$5, FALSE)</f>
        <v>3.0772999999999998E-3</v>
      </c>
      <c r="DF64" s="124">
        <f>VLOOKUP($CO64,  $DI$7:$DT$158, DF$5, FALSE)</f>
        <v>4.3816170728480756E-3</v>
      </c>
      <c r="DG64" s="140">
        <f>VLOOKUP($CO64,  Obsv_GC!$B$10:$M$211, DG$5, FALSE)</f>
        <v>6.2766999999999996E-3</v>
      </c>
      <c r="DI64" s="64">
        <f t="shared" si="9"/>
        <v>112</v>
      </c>
      <c r="DJ64" s="122">
        <f>DX64/DX$4</f>
        <v>1.3085950364459106E-3</v>
      </c>
      <c r="DK64" s="122">
        <f>DY64/DY$4</f>
        <v>1.8310344423612664E-4</v>
      </c>
      <c r="DL64" s="122">
        <f>DZ64/DZ$4</f>
        <v>5.011472882027894E-4</v>
      </c>
      <c r="DM64" s="122">
        <f>EA64/EA$4</f>
        <v>0</v>
      </c>
      <c r="DN64" s="122">
        <f>EB64/EB$4</f>
        <v>3.9183728098387226E-5</v>
      </c>
      <c r="DO64" s="122">
        <f>EC64/EC$4</f>
        <v>1.0034334301447119E-3</v>
      </c>
      <c r="DP64" s="122">
        <f>ED64/ED$4</f>
        <v>6.5384136198260139E-4</v>
      </c>
      <c r="DQ64" s="113">
        <f>EE64/EE$4</f>
        <v>5.9891608924212908E-3</v>
      </c>
      <c r="DR64" s="113">
        <f>EF64/EF$4</f>
        <v>4.3816170728480756E-3</v>
      </c>
      <c r="DS64" s="116">
        <f>EG64/EG$4</f>
        <v>4.3803616729015552E-4</v>
      </c>
      <c r="DT64" s="113">
        <f>EH64/EH$4</f>
        <v>7.0429206734537507E-4</v>
      </c>
      <c r="DV64" s="62">
        <f>Obsv_GC!B67</f>
        <v>112</v>
      </c>
      <c r="DW64" s="57">
        <f t="shared" si="10"/>
        <v>113</v>
      </c>
      <c r="DX64" s="128">
        <f>SUMIFS(EP:EP,$EO:$EO,"&gt;="&amp;$DV64,$EO:$EO,"&lt;"&amp;$DV65)</f>
        <v>2113.1099999999997</v>
      </c>
      <c r="DY64" s="128">
        <f>SUMIFS(EQ:EQ,$EO:$EO,"&gt;="&amp;$DV64,$EO:$EO,"&lt;"&amp;$DV65)</f>
        <v>155.67000000000002</v>
      </c>
      <c r="DZ64" s="128">
        <f>SUMIFS(ER:ER,$EO:$EO,"&gt;="&amp;$DV64,$EO:$EO,"&lt;"&amp;$DV65)</f>
        <v>1721.05</v>
      </c>
      <c r="EA64" s="128">
        <f>SUMIFS(ES:ES,$EO:$EO,"&gt;="&amp;$DV64,$EO:$EO,"&lt;"&amp;$DV65)</f>
        <v>0</v>
      </c>
      <c r="EB64" s="128">
        <f>SUMIFS(ET:ET,$EO:$EO,"&gt;="&amp;$DV64,$EO:$EO,"&lt;"&amp;$DV65)</f>
        <v>10.68</v>
      </c>
      <c r="EC64" s="128">
        <f>SUMIFS(EU:EU,$EO:$EO,"&gt;="&amp;$DV64,$EO:$EO,"&lt;"&amp;$DV65)</f>
        <v>127.94</v>
      </c>
      <c r="ED64" s="128">
        <f>SUMIFS(EV:EV,$EO:$EO,"&gt;="&amp;$DV64,$EO:$EO,"&lt;"&amp;$DV65)</f>
        <v>494.31</v>
      </c>
      <c r="EE64" s="128">
        <f>SUMIFS(EW:EW,$EO:$EO,"&gt;="&amp;$DV64,$EO:$EO,"&lt;"&amp;$DV65)</f>
        <v>585.45000000000005</v>
      </c>
      <c r="EF64" s="128">
        <f>SUMIFS(EX:EX,$EO:$EO,"&gt;="&amp;$DV64,$EO:$EO,"&lt;"&amp;$DV65)</f>
        <v>410.71</v>
      </c>
      <c r="EG64" s="109">
        <f>DY64+DZ64</f>
        <v>1876.72</v>
      </c>
      <c r="EH64" s="2">
        <f>EC64+ED64</f>
        <v>622.25</v>
      </c>
      <c r="EJ64" s="64">
        <f t="shared" si="11"/>
        <v>56</v>
      </c>
      <c r="EK64" s="57">
        <f t="shared" si="12"/>
        <v>56.5</v>
      </c>
      <c r="EL64" s="2">
        <f t="shared" si="7"/>
        <v>5765.8200000000006</v>
      </c>
      <c r="EM64" s="2">
        <f t="shared" si="13"/>
        <v>2469.8000000000002</v>
      </c>
      <c r="EO64" s="33">
        <v>56</v>
      </c>
      <c r="EP64" s="33">
        <v>8230.77</v>
      </c>
      <c r="EQ64" s="33">
        <v>466.1</v>
      </c>
      <c r="ER64" s="33">
        <v>5299.72</v>
      </c>
      <c r="ES64" s="33">
        <v>0</v>
      </c>
      <c r="ET64" s="33">
        <v>257.38</v>
      </c>
      <c r="EU64" s="33">
        <v>888.63</v>
      </c>
      <c r="EV64" s="33">
        <v>1581.17</v>
      </c>
      <c r="EW64" s="33">
        <v>929.06</v>
      </c>
      <c r="EX64" s="33">
        <v>850.23</v>
      </c>
    </row>
    <row r="65" spans="93:154" x14ac:dyDescent="0.45">
      <c r="CO65" s="65">
        <f t="shared" si="8"/>
        <v>114</v>
      </c>
      <c r="CP65" s="124">
        <f>VLOOKUP($CO65,  $DI$7:$DT$158, CP$5, FALSE)</f>
        <v>1.2156729049815247E-3</v>
      </c>
      <c r="CQ65" s="140">
        <f>VLOOKUP($CO65,  Obsv_GC!$B$10:$M$211, CQ$5, FALSE)</f>
        <v>1.3435000000000001E-3</v>
      </c>
      <c r="CR65" s="124">
        <f>VLOOKUP($CO65,  $DI$7:$DT$158, CR$5, FALSE)</f>
        <v>1.7842205599137952E-4</v>
      </c>
      <c r="CS65" s="140">
        <f>VLOOKUP($CO65,  Obsv_GC!$B$10:$M$211, CS$5, FALSE)</f>
        <v>2.0210000000000001E-4</v>
      </c>
      <c r="CT65" s="124">
        <f>VLOOKUP($CO65,  $DI$7:$DT$158, CT$5, FALSE)</f>
        <v>4.7718551466558395E-4</v>
      </c>
      <c r="CU65" s="140">
        <f>VLOOKUP($CO65,  Obsv_GC!$B$10:$M$211, CU$5, FALSE)</f>
        <v>4.9479999999999999E-4</v>
      </c>
      <c r="CV65" s="124">
        <f>VLOOKUP($CO65,  $DI$7:$DT$158, CV$5, FALSE)</f>
        <v>0</v>
      </c>
      <c r="CW65" s="140">
        <f>VLOOKUP($CO65,  Obsv_GC!$B$10:$M$211, CW$5, FALSE)</f>
        <v>0</v>
      </c>
      <c r="CX65" s="124">
        <f>VLOOKUP($CO65,  $DI$7:$DT$158, CX$5, FALSE)</f>
        <v>1.9114908557359312E-5</v>
      </c>
      <c r="CY65" s="140">
        <f>VLOOKUP($CO65,  Obsv_GC!$B$10:$M$211, CY$5, FALSE)</f>
        <v>0</v>
      </c>
      <c r="CZ65" s="124">
        <f>VLOOKUP($CO65,  $DI$7:$DT$158, CZ$5, FALSE)</f>
        <v>7.6641796774848555E-4</v>
      </c>
      <c r="DA65" s="140">
        <f>VLOOKUP($CO65,  Obsv_GC!$B$10:$M$211, DA$5, FALSE)</f>
        <v>9.5430000000000005E-4</v>
      </c>
      <c r="DB65" s="124">
        <f>VLOOKUP($CO65,  $DI$7:$DT$158, DB$5, FALSE)</f>
        <v>6.2056133797442378E-4</v>
      </c>
      <c r="DC65" s="140">
        <f>VLOOKUP($CO65,  Obsv_GC!$B$10:$M$211, DC$5, FALSE)</f>
        <v>5.6539999999999997E-4</v>
      </c>
      <c r="DD65" s="124">
        <f>VLOOKUP($CO65,  $DI$7:$DT$158, DD$5, FALSE)</f>
        <v>5.5227746167607105E-3</v>
      </c>
      <c r="DE65" s="140">
        <f>VLOOKUP($CO65,  Obsv_GC!$B$10:$M$211, DE$5, FALSE)</f>
        <v>2.8833999999999999E-3</v>
      </c>
      <c r="DF65" s="124">
        <f>VLOOKUP($CO65,  $DI$7:$DT$158, DF$5, FALSE)</f>
        <v>4.9859817271706974E-3</v>
      </c>
      <c r="DG65" s="140">
        <f>VLOOKUP($CO65,  Obsv_GC!$B$10:$M$211, DG$5, FALSE)</f>
        <v>6.4161000000000001E-3</v>
      </c>
      <c r="DI65" s="64">
        <f t="shared" si="9"/>
        <v>114</v>
      </c>
      <c r="DJ65" s="122">
        <f>DX65/DX$4</f>
        <v>1.2156729049815247E-3</v>
      </c>
      <c r="DK65" s="122">
        <f>DY65/DY$4</f>
        <v>1.7842205599137952E-4</v>
      </c>
      <c r="DL65" s="122">
        <f>DZ65/DZ$4</f>
        <v>4.7718551466558395E-4</v>
      </c>
      <c r="DM65" s="122">
        <f>EA65/EA$4</f>
        <v>0</v>
      </c>
      <c r="DN65" s="122">
        <f>EB65/EB$4</f>
        <v>1.9114908557359312E-5</v>
      </c>
      <c r="DO65" s="122">
        <f>EC65/EC$4</f>
        <v>7.6641796774848555E-4</v>
      </c>
      <c r="DP65" s="122">
        <f>ED65/ED$4</f>
        <v>6.2056133797442378E-4</v>
      </c>
      <c r="DQ65" s="113">
        <f>EE65/EE$4</f>
        <v>5.5227746167607105E-3</v>
      </c>
      <c r="DR65" s="113">
        <f>EF65/EF$4</f>
        <v>4.9859817271706974E-3</v>
      </c>
      <c r="DS65" s="116">
        <f>EG65/EG$4</f>
        <v>4.1790030250898322E-4</v>
      </c>
      <c r="DT65" s="113">
        <f>EH65/EH$4</f>
        <v>6.4161035631349578E-4</v>
      </c>
      <c r="DV65" s="62">
        <f>Obsv_GC!B68</f>
        <v>114</v>
      </c>
      <c r="DW65" s="57">
        <f t="shared" si="10"/>
        <v>115</v>
      </c>
      <c r="DX65" s="128">
        <f>SUMIFS(EP:EP,$EO:$EO,"&gt;="&amp;$DV65,$EO:$EO,"&lt;"&amp;$DV66)</f>
        <v>1963.06</v>
      </c>
      <c r="DY65" s="128">
        <f>SUMIFS(EQ:EQ,$EO:$EO,"&gt;="&amp;$DV65,$EO:$EO,"&lt;"&amp;$DV66)</f>
        <v>151.69</v>
      </c>
      <c r="DZ65" s="128">
        <f>SUMIFS(ER:ER,$EO:$EO,"&gt;="&amp;$DV65,$EO:$EO,"&lt;"&amp;$DV66)</f>
        <v>1638.76</v>
      </c>
      <c r="EA65" s="128">
        <f>SUMIFS(ES:ES,$EO:$EO,"&gt;="&amp;$DV65,$EO:$EO,"&lt;"&amp;$DV66)</f>
        <v>0</v>
      </c>
      <c r="EB65" s="128">
        <f>SUMIFS(ET:ET,$EO:$EO,"&gt;="&amp;$DV65,$EO:$EO,"&lt;"&amp;$DV66)</f>
        <v>5.21</v>
      </c>
      <c r="EC65" s="128">
        <f>SUMIFS(EU:EU,$EO:$EO,"&gt;="&amp;$DV65,$EO:$EO,"&lt;"&amp;$DV66)</f>
        <v>97.72</v>
      </c>
      <c r="ED65" s="128">
        <f>SUMIFS(EV:EV,$EO:$EO,"&gt;="&amp;$DV65,$EO:$EO,"&lt;"&amp;$DV66)</f>
        <v>469.15</v>
      </c>
      <c r="EE65" s="128">
        <f>SUMIFS(EW:EW,$EO:$EO,"&gt;="&amp;$DV65,$EO:$EO,"&lt;"&amp;$DV66)</f>
        <v>539.86</v>
      </c>
      <c r="EF65" s="128">
        <f>SUMIFS(EX:EX,$EO:$EO,"&gt;="&amp;$DV65,$EO:$EO,"&lt;"&amp;$DV66)</f>
        <v>467.36</v>
      </c>
      <c r="EG65" s="109">
        <f>DY65+DZ65</f>
        <v>1790.45</v>
      </c>
      <c r="EH65" s="2">
        <f>EC65+ED65</f>
        <v>566.87</v>
      </c>
      <c r="EJ65" s="64">
        <f t="shared" si="11"/>
        <v>57</v>
      </c>
      <c r="EK65" s="57">
        <f t="shared" si="12"/>
        <v>57.5</v>
      </c>
      <c r="EL65" s="2">
        <f t="shared" si="7"/>
        <v>5482.59</v>
      </c>
      <c r="EM65" s="2">
        <f t="shared" si="13"/>
        <v>2447.8599999999997</v>
      </c>
      <c r="EO65" s="33">
        <v>57</v>
      </c>
      <c r="EP65" s="33">
        <v>8003.72</v>
      </c>
      <c r="EQ65" s="33">
        <v>396.56</v>
      </c>
      <c r="ER65" s="33">
        <v>5086.03</v>
      </c>
      <c r="ES65" s="33">
        <v>0</v>
      </c>
      <c r="ET65" s="33">
        <v>247.53</v>
      </c>
      <c r="EU65" s="33">
        <v>931.3</v>
      </c>
      <c r="EV65" s="33">
        <v>1516.56</v>
      </c>
      <c r="EW65" s="33">
        <v>1038.0899999999999</v>
      </c>
      <c r="EX65" s="33">
        <v>875.13</v>
      </c>
    </row>
    <row r="66" spans="93:154" x14ac:dyDescent="0.45">
      <c r="CO66" s="65">
        <f t="shared" si="8"/>
        <v>116</v>
      </c>
      <c r="CP66" s="124">
        <f>VLOOKUP($CO66,  $DI$7:$DT$158, CP$5, FALSE)</f>
        <v>1.1368826165029254E-3</v>
      </c>
      <c r="CQ66" s="140">
        <f>VLOOKUP($CO66,  Obsv_GC!$B$10:$M$211, CQ$5, FALSE)</f>
        <v>1.2489000000000001E-3</v>
      </c>
      <c r="CR66" s="124">
        <f>VLOOKUP($CO66,  $DI$7:$DT$158, CR$5, FALSE)</f>
        <v>1.7395238882302798E-4</v>
      </c>
      <c r="CS66" s="140">
        <f>VLOOKUP($CO66,  Obsv_GC!$B$10:$M$211, CS$5, FALSE)</f>
        <v>1.9579999999999999E-4</v>
      </c>
      <c r="CT66" s="124">
        <f>VLOOKUP($CO66,  $DI$7:$DT$158, CT$5, FALSE)</f>
        <v>4.7075610696475147E-4</v>
      </c>
      <c r="CU66" s="140">
        <f>VLOOKUP($CO66,  Obsv_GC!$B$10:$M$211, CU$5, FALSE)</f>
        <v>4.7770000000000001E-4</v>
      </c>
      <c r="CV66" s="124">
        <f>VLOOKUP($CO66,  $DI$7:$DT$158, CV$5, FALSE)</f>
        <v>0</v>
      </c>
      <c r="CW66" s="140">
        <f>VLOOKUP($CO66,  Obsv_GC!$B$10:$M$211, CW$5, FALSE)</f>
        <v>0</v>
      </c>
      <c r="CX66" s="124">
        <f>VLOOKUP($CO66,  $DI$7:$DT$158, CX$5, FALSE)</f>
        <v>8.1082433611831249E-6</v>
      </c>
      <c r="CY66" s="140">
        <f>VLOOKUP($CO66,  Obsv_GC!$B$10:$M$211, CY$5, FALSE)</f>
        <v>0</v>
      </c>
      <c r="CZ66" s="124">
        <f>VLOOKUP($CO66,  $DI$7:$DT$158, CZ$5, FALSE)</f>
        <v>1.0730792708488312E-3</v>
      </c>
      <c r="DA66" s="140">
        <f>VLOOKUP($CO66,  Obsv_GC!$B$10:$M$211, DA$5, FALSE)</f>
        <v>8.6470000000000004E-4</v>
      </c>
      <c r="DB66" s="124">
        <f>VLOOKUP($CO66,  $DI$7:$DT$158, DB$5, FALSE)</f>
        <v>5.5885572907213906E-4</v>
      </c>
      <c r="DC66" s="140">
        <f>VLOOKUP($CO66,  Obsv_GC!$B$10:$M$211, DC$5, FALSE)</f>
        <v>5.4560000000000003E-4</v>
      </c>
      <c r="DD66" s="124">
        <f>VLOOKUP($CO66,  $DI$7:$DT$158, DD$5, FALSE)</f>
        <v>6.2067532609955513E-3</v>
      </c>
      <c r="DE66" s="140">
        <f>VLOOKUP($CO66,  Obsv_GC!$B$10:$M$211, DE$5, FALSE)</f>
        <v>2.6897000000000002E-3</v>
      </c>
      <c r="DF66" s="124">
        <f>VLOOKUP($CO66,  $DI$7:$DT$158, DF$5, FALSE)</f>
        <v>5.3906340014594351E-3</v>
      </c>
      <c r="DG66" s="140">
        <f>VLOOKUP($CO66,  Obsv_GC!$B$10:$M$211, DG$5, FALSE)</f>
        <v>6.4355000000000002E-3</v>
      </c>
      <c r="DI66" s="64">
        <f t="shared" si="9"/>
        <v>116</v>
      </c>
      <c r="DJ66" s="122">
        <f>DX66/DX$4</f>
        <v>1.1368826165029254E-3</v>
      </c>
      <c r="DK66" s="122">
        <f>DY66/DY$4</f>
        <v>1.7395238882302798E-4</v>
      </c>
      <c r="DL66" s="122">
        <f>DZ66/DZ$4</f>
        <v>4.7075610696475147E-4</v>
      </c>
      <c r="DM66" s="122">
        <f>EA66/EA$4</f>
        <v>0</v>
      </c>
      <c r="DN66" s="122">
        <f>EB66/EB$4</f>
        <v>8.1082433611831249E-6</v>
      </c>
      <c r="DO66" s="122">
        <f>EC66/EC$4</f>
        <v>1.0730792708488312E-3</v>
      </c>
      <c r="DP66" s="122">
        <f>ED66/ED$4</f>
        <v>5.5885572907213906E-4</v>
      </c>
      <c r="DQ66" s="113">
        <f>EE66/EE$4</f>
        <v>6.2067532609955513E-3</v>
      </c>
      <c r="DR66" s="113">
        <f>EF66/EF$4</f>
        <v>5.3906340014594351E-3</v>
      </c>
      <c r="DS66" s="116">
        <f>EG66/EG$4</f>
        <v>4.1185977647981029E-4</v>
      </c>
      <c r="DT66" s="113">
        <f>EH66/EH$4</f>
        <v>6.3306490816812395E-4</v>
      </c>
      <c r="DV66" s="62">
        <f>Obsv_GC!B69</f>
        <v>116</v>
      </c>
      <c r="DW66" s="57">
        <f t="shared" si="10"/>
        <v>117</v>
      </c>
      <c r="DX66" s="128">
        <f>SUMIFS(EP:EP,$EO:$EO,"&gt;="&amp;$DV66,$EO:$EO,"&lt;"&amp;$DV67)</f>
        <v>1835.83</v>
      </c>
      <c r="DY66" s="128">
        <f>SUMIFS(EQ:EQ,$EO:$EO,"&gt;="&amp;$DV66,$EO:$EO,"&lt;"&amp;$DV67)</f>
        <v>147.88999999999999</v>
      </c>
      <c r="DZ66" s="128">
        <f>SUMIFS(ER:ER,$EO:$EO,"&gt;="&amp;$DV66,$EO:$EO,"&lt;"&amp;$DV67)</f>
        <v>1616.6799999999998</v>
      </c>
      <c r="EA66" s="128">
        <f>SUMIFS(ES:ES,$EO:$EO,"&gt;="&amp;$DV66,$EO:$EO,"&lt;"&amp;$DV67)</f>
        <v>0</v>
      </c>
      <c r="EB66" s="128">
        <f>SUMIFS(ET:ET,$EO:$EO,"&gt;="&amp;$DV66,$EO:$EO,"&lt;"&amp;$DV67)</f>
        <v>2.21</v>
      </c>
      <c r="EC66" s="128">
        <f>SUMIFS(EU:EU,$EO:$EO,"&gt;="&amp;$DV66,$EO:$EO,"&lt;"&amp;$DV67)</f>
        <v>136.82</v>
      </c>
      <c r="ED66" s="128">
        <f>SUMIFS(EV:EV,$EO:$EO,"&gt;="&amp;$DV66,$EO:$EO,"&lt;"&amp;$DV67)</f>
        <v>422.5</v>
      </c>
      <c r="EE66" s="128">
        <f>SUMIFS(EW:EW,$EO:$EO,"&gt;="&amp;$DV66,$EO:$EO,"&lt;"&amp;$DV67)</f>
        <v>606.72</v>
      </c>
      <c r="EF66" s="128">
        <f>SUMIFS(EX:EX,$EO:$EO,"&gt;="&amp;$DV66,$EO:$EO,"&lt;"&amp;$DV67)</f>
        <v>505.29</v>
      </c>
      <c r="EG66" s="109">
        <f>DY66+DZ66</f>
        <v>1764.5699999999997</v>
      </c>
      <c r="EH66" s="2">
        <f>EC66+ED66</f>
        <v>559.31999999999994</v>
      </c>
      <c r="EJ66" s="64">
        <f t="shared" si="11"/>
        <v>58</v>
      </c>
      <c r="EK66" s="57">
        <f t="shared" si="12"/>
        <v>58.5</v>
      </c>
      <c r="EL66" s="2">
        <f t="shared" si="7"/>
        <v>5418.94</v>
      </c>
      <c r="EM66" s="2">
        <f t="shared" si="13"/>
        <v>2143.4</v>
      </c>
      <c r="EO66" s="33">
        <v>58</v>
      </c>
      <c r="EP66" s="33">
        <v>7588.57</v>
      </c>
      <c r="EQ66" s="33">
        <v>417.58</v>
      </c>
      <c r="ER66" s="33">
        <v>5001.3599999999997</v>
      </c>
      <c r="ES66" s="33">
        <v>0</v>
      </c>
      <c r="ET66" s="33">
        <v>244.01</v>
      </c>
      <c r="EU66" s="33">
        <v>703.76</v>
      </c>
      <c r="EV66" s="33">
        <v>1439.64</v>
      </c>
      <c r="EW66" s="33">
        <v>1071.3800000000001</v>
      </c>
      <c r="EX66" s="33">
        <v>1544.25</v>
      </c>
    </row>
    <row r="67" spans="93:154" x14ac:dyDescent="0.45">
      <c r="CO67" s="65">
        <f t="shared" si="8"/>
        <v>118</v>
      </c>
      <c r="CP67" s="124">
        <f>VLOOKUP($CO67,  $DI$7:$DT$158, CP$5, FALSE)</f>
        <v>1.0971066184758843E-3</v>
      </c>
      <c r="CQ67" s="140">
        <f>VLOOKUP($CO67,  Obsv_GC!$B$10:$M$211, CQ$5, FALSE)</f>
        <v>1.1571999999999999E-3</v>
      </c>
      <c r="CR67" s="124">
        <f>VLOOKUP($CO67,  $DI$7:$DT$158, CR$5, FALSE)</f>
        <v>1.7773984363410482E-4</v>
      </c>
      <c r="CS67" s="140">
        <f>VLOOKUP($CO67,  Obsv_GC!$B$10:$M$211, CS$5, FALSE)</f>
        <v>1.895E-4</v>
      </c>
      <c r="CT67" s="124">
        <f>VLOOKUP($CO67,  $DI$7:$DT$158, CT$5, FALSE)</f>
        <v>4.2217156552979297E-4</v>
      </c>
      <c r="CU67" s="140">
        <f>VLOOKUP($CO67,  Obsv_GC!$B$10:$M$211, CU$5, FALSE)</f>
        <v>4.6079999999999998E-4</v>
      </c>
      <c r="CV67" s="124">
        <f>VLOOKUP($CO67,  $DI$7:$DT$158, CV$5, FALSE)</f>
        <v>0</v>
      </c>
      <c r="CW67" s="140">
        <f>VLOOKUP($CO67,  Obsv_GC!$B$10:$M$211, CW$5, FALSE)</f>
        <v>0</v>
      </c>
      <c r="CX67" s="124">
        <f>VLOOKUP($CO67,  $DI$7:$DT$158, CX$5, FALSE)</f>
        <v>1.1740442875921266E-6</v>
      </c>
      <c r="CY67" s="140">
        <f>VLOOKUP($CO67,  Obsv_GC!$B$10:$M$211, CY$5, FALSE)</f>
        <v>0</v>
      </c>
      <c r="CZ67" s="124">
        <f>VLOOKUP($CO67,  $DI$7:$DT$158, CZ$5, FALSE)</f>
        <v>7.5990827768267265E-4</v>
      </c>
      <c r="DA67" s="140">
        <f>VLOOKUP($CO67,  Obsv_GC!$B$10:$M$211, DA$5, FALSE)</f>
        <v>7.7490000000000002E-4</v>
      </c>
      <c r="DB67" s="124">
        <f>VLOOKUP($CO67,  $DI$7:$DT$158, DB$5, FALSE)</f>
        <v>5.3667345551819878E-4</v>
      </c>
      <c r="DC67" s="140">
        <f>VLOOKUP($CO67,  Obsv_GC!$B$10:$M$211, DC$5, FALSE)</f>
        <v>5.2590000000000004E-4</v>
      </c>
      <c r="DD67" s="124">
        <f>VLOOKUP($CO67,  $DI$7:$DT$158, DD$5, FALSE)</f>
        <v>6.0535076718445206E-3</v>
      </c>
      <c r="DE67" s="140">
        <f>VLOOKUP($CO67,  Obsv_GC!$B$10:$M$211, DE$5, FALSE)</f>
        <v>2.4957999999999998E-3</v>
      </c>
      <c r="DF67" s="124">
        <f>VLOOKUP($CO67,  $DI$7:$DT$158, DF$5, FALSE)</f>
        <v>5.07463610099984E-3</v>
      </c>
      <c r="DG67" s="140">
        <f>VLOOKUP($CO67,  Obsv_GC!$B$10:$M$211, DG$5, FALSE)</f>
        <v>6.4860999999999999E-3</v>
      </c>
      <c r="DI67" s="64">
        <f t="shared" si="9"/>
        <v>118</v>
      </c>
      <c r="DJ67" s="122">
        <f>DX67/DX$4</f>
        <v>1.0971066184758843E-3</v>
      </c>
      <c r="DK67" s="122">
        <f>DY67/DY$4</f>
        <v>1.7773984363410482E-4</v>
      </c>
      <c r="DL67" s="122">
        <f>DZ67/DZ$4</f>
        <v>4.2217156552979297E-4</v>
      </c>
      <c r="DM67" s="122">
        <f>EA67/EA$4</f>
        <v>0</v>
      </c>
      <c r="DN67" s="122">
        <f>EB67/EB$4</f>
        <v>1.1740442875921266E-6</v>
      </c>
      <c r="DO67" s="122">
        <f>EC67/EC$4</f>
        <v>7.5990827768267265E-4</v>
      </c>
      <c r="DP67" s="122">
        <f>ED67/ED$4</f>
        <v>5.3667345551819878E-4</v>
      </c>
      <c r="DQ67" s="113">
        <f>EE67/EE$4</f>
        <v>6.0535076718445206E-3</v>
      </c>
      <c r="DR67" s="113">
        <f>EF67/EF$4</f>
        <v>5.07463610099984E-3</v>
      </c>
      <c r="DS67" s="116">
        <f>EG67/EG$4</f>
        <v>3.7366768706120334E-4</v>
      </c>
      <c r="DT67" s="113">
        <f>EH67/EH$4</f>
        <v>5.6888915852010031E-4</v>
      </c>
      <c r="DV67" s="62">
        <f>Obsv_GC!B70</f>
        <v>118</v>
      </c>
      <c r="DW67" s="57">
        <f t="shared" si="10"/>
        <v>119</v>
      </c>
      <c r="DX67" s="128">
        <f>SUMIFS(EP:EP,$EO:$EO,"&gt;="&amp;$DV67,$EO:$EO,"&lt;"&amp;$DV68)</f>
        <v>1771.6</v>
      </c>
      <c r="DY67" s="128">
        <f>SUMIFS(EQ:EQ,$EO:$EO,"&gt;="&amp;$DV67,$EO:$EO,"&lt;"&amp;$DV68)</f>
        <v>151.11000000000001</v>
      </c>
      <c r="DZ67" s="128">
        <f>SUMIFS(ER:ER,$EO:$EO,"&gt;="&amp;$DV67,$EO:$EO,"&lt;"&amp;$DV68)</f>
        <v>1449.83</v>
      </c>
      <c r="EA67" s="128">
        <f>SUMIFS(ES:ES,$EO:$EO,"&gt;="&amp;$DV67,$EO:$EO,"&lt;"&amp;$DV68)</f>
        <v>0</v>
      </c>
      <c r="EB67" s="128">
        <f>SUMIFS(ET:ET,$EO:$EO,"&gt;="&amp;$DV67,$EO:$EO,"&lt;"&amp;$DV68)</f>
        <v>0.32</v>
      </c>
      <c r="EC67" s="128">
        <f>SUMIFS(EU:EU,$EO:$EO,"&gt;="&amp;$DV67,$EO:$EO,"&lt;"&amp;$DV68)</f>
        <v>96.89</v>
      </c>
      <c r="ED67" s="128">
        <f>SUMIFS(EV:EV,$EO:$EO,"&gt;="&amp;$DV67,$EO:$EO,"&lt;"&amp;$DV68)</f>
        <v>405.73</v>
      </c>
      <c r="EE67" s="128">
        <f>SUMIFS(EW:EW,$EO:$EO,"&gt;="&amp;$DV67,$EO:$EO,"&lt;"&amp;$DV68)</f>
        <v>591.74</v>
      </c>
      <c r="EF67" s="128">
        <f>SUMIFS(EX:EX,$EO:$EO,"&gt;="&amp;$DV67,$EO:$EO,"&lt;"&amp;$DV68)</f>
        <v>475.66999999999996</v>
      </c>
      <c r="EG67" s="109">
        <f>DY67+DZ67</f>
        <v>1600.94</v>
      </c>
      <c r="EH67" s="2">
        <f>EC67+ED67</f>
        <v>502.62</v>
      </c>
      <c r="EJ67" s="64">
        <f t="shared" si="11"/>
        <v>59</v>
      </c>
      <c r="EK67" s="57">
        <f t="shared" si="12"/>
        <v>59.5</v>
      </c>
      <c r="EL67" s="2">
        <f t="shared" si="7"/>
        <v>4475.8999999999996</v>
      </c>
      <c r="EM67" s="2">
        <f t="shared" si="13"/>
        <v>2092.4</v>
      </c>
      <c r="EO67" s="33">
        <v>59</v>
      </c>
      <c r="EP67" s="33">
        <v>6913.65</v>
      </c>
      <c r="EQ67" s="33">
        <v>395.18</v>
      </c>
      <c r="ER67" s="33">
        <v>4080.72</v>
      </c>
      <c r="ES67" s="33">
        <v>0</v>
      </c>
      <c r="ET67" s="33">
        <v>240.69</v>
      </c>
      <c r="EU67" s="33">
        <v>743.36</v>
      </c>
      <c r="EV67" s="33">
        <v>1349.04</v>
      </c>
      <c r="EW67" s="33">
        <v>1027.1400000000001</v>
      </c>
      <c r="EX67" s="33">
        <v>981.05</v>
      </c>
    </row>
    <row r="68" spans="93:154" x14ac:dyDescent="0.45">
      <c r="CO68" s="65">
        <f t="shared" si="8"/>
        <v>120</v>
      </c>
      <c r="CP68" s="124">
        <f>VLOOKUP($CO68,  $DI$7:$DT$158, CP$5, FALSE)</f>
        <v>1.0296428597172688E-3</v>
      </c>
      <c r="CQ68" s="140">
        <f>VLOOKUP($CO68,  Obsv_GC!$B$10:$M$211, CQ$5, FALSE)</f>
        <v>1.0656000000000001E-3</v>
      </c>
      <c r="CR68" s="124">
        <f>VLOOKUP($CO68,  $DI$7:$DT$158, CR$5, FALSE)</f>
        <v>1.5944949508992951E-4</v>
      </c>
      <c r="CS68" s="140">
        <f>VLOOKUP($CO68,  Obsv_GC!$B$10:$M$211, CS$5, FALSE)</f>
        <v>1.8330000000000001E-4</v>
      </c>
      <c r="CT68" s="124">
        <f>VLOOKUP($CO68,  $DI$7:$DT$158, CT$5, FALSE)</f>
        <v>4.0514586497419203E-4</v>
      </c>
      <c r="CU68" s="140">
        <f>VLOOKUP($CO68,  Obsv_GC!$B$10:$M$211, CU$5, FALSE)</f>
        <v>4.4359999999999999E-4</v>
      </c>
      <c r="CV68" s="124">
        <f>VLOOKUP($CO68,  $DI$7:$DT$158, CV$5, FALSE)</f>
        <v>0</v>
      </c>
      <c r="CW68" s="140">
        <f>VLOOKUP($CO68,  Obsv_GC!$B$10:$M$211, CW$5, FALSE)</f>
        <v>0</v>
      </c>
      <c r="CX68" s="124">
        <f>VLOOKUP($CO68,  $DI$7:$DT$158, CX$5, FALSE)</f>
        <v>0</v>
      </c>
      <c r="CY68" s="140">
        <f>VLOOKUP($CO68,  Obsv_GC!$B$10:$M$211, CY$5, FALSE)</f>
        <v>0</v>
      </c>
      <c r="CZ68" s="124">
        <f>VLOOKUP($CO68,  $DI$7:$DT$158, CZ$5, FALSE)</f>
        <v>9.508068996126577E-4</v>
      </c>
      <c r="DA68" s="140">
        <f>VLOOKUP($CO68,  Obsv_GC!$B$10:$M$211, DA$5, FALSE)</f>
        <v>6.8510000000000001E-4</v>
      </c>
      <c r="DB68" s="124">
        <f>VLOOKUP($CO68,  $DI$7:$DT$158, DB$5, FALSE)</f>
        <v>5.0265269965610315E-4</v>
      </c>
      <c r="DC68" s="140">
        <f>VLOOKUP($CO68,  Obsv_GC!$B$10:$M$211, DC$5, FALSE)</f>
        <v>5.0620000000000005E-4</v>
      </c>
      <c r="DD68" s="124">
        <f>VLOOKUP($CO68,  $DI$7:$DT$158, DD$5, FALSE)</f>
        <v>6.2731460429441624E-3</v>
      </c>
      <c r="DE68" s="140">
        <f>VLOOKUP($CO68,  Obsv_GC!$B$10:$M$211, DE$5, FALSE)</f>
        <v>2.3019E-3</v>
      </c>
      <c r="DF68" s="124">
        <f>VLOOKUP($CO68,  $DI$7:$DT$158, DF$5, FALSE)</f>
        <v>4.8683093152169727E-3</v>
      </c>
      <c r="DG68" s="140">
        <f>VLOOKUP($CO68,  Obsv_GC!$B$10:$M$211, DG$5, FALSE)</f>
        <v>6.4326000000000001E-3</v>
      </c>
      <c r="DI68" s="64">
        <f t="shared" si="9"/>
        <v>120</v>
      </c>
      <c r="DJ68" s="122">
        <f>DX68/DX$4</f>
        <v>1.0296428597172688E-3</v>
      </c>
      <c r="DK68" s="122">
        <f>DY68/DY$4</f>
        <v>1.5944949508992951E-4</v>
      </c>
      <c r="DL68" s="122">
        <f>DZ68/DZ$4</f>
        <v>4.0514586497419203E-4</v>
      </c>
      <c r="DM68" s="122">
        <f>EA68/EA$4</f>
        <v>0</v>
      </c>
      <c r="DN68" s="122">
        <f>EB68/EB$4</f>
        <v>0</v>
      </c>
      <c r="DO68" s="122">
        <f>EC68/EC$4</f>
        <v>9.508068996126577E-4</v>
      </c>
      <c r="DP68" s="122">
        <f>ED68/ED$4</f>
        <v>5.0265269965610315E-4</v>
      </c>
      <c r="DQ68" s="113">
        <f>EE68/EE$4</f>
        <v>6.2731460429441624E-3</v>
      </c>
      <c r="DR68" s="113">
        <f>EF68/EF$4</f>
        <v>4.8683093152169727E-3</v>
      </c>
      <c r="DS68" s="116">
        <f>EG68/EG$4</f>
        <v>3.5639103572119668E-4</v>
      </c>
      <c r="DT68" s="113">
        <f>EH68/EH$4</f>
        <v>5.6732720905776747E-4</v>
      </c>
      <c r="DV68" s="62">
        <f>Obsv_GC!B71</f>
        <v>120</v>
      </c>
      <c r="DW68" s="57">
        <f t="shared" si="10"/>
        <v>121</v>
      </c>
      <c r="DX68" s="128">
        <f>SUMIFS(EP:EP,$EO:$EO,"&gt;="&amp;$DV68,$EO:$EO,"&lt;"&amp;$DV69)</f>
        <v>1662.6599999999999</v>
      </c>
      <c r="DY68" s="128">
        <f>SUMIFS(EQ:EQ,$EO:$EO,"&gt;="&amp;$DV68,$EO:$EO,"&lt;"&amp;$DV69)</f>
        <v>135.56</v>
      </c>
      <c r="DZ68" s="128">
        <f>SUMIFS(ER:ER,$EO:$EO,"&gt;="&amp;$DV68,$EO:$EO,"&lt;"&amp;$DV69)</f>
        <v>1391.3600000000001</v>
      </c>
      <c r="EA68" s="128">
        <f>SUMIFS(ES:ES,$EO:$EO,"&gt;="&amp;$DV68,$EO:$EO,"&lt;"&amp;$DV69)</f>
        <v>0</v>
      </c>
      <c r="EB68" s="128">
        <f>SUMIFS(ET:ET,$EO:$EO,"&gt;="&amp;$DV68,$EO:$EO,"&lt;"&amp;$DV69)</f>
        <v>0</v>
      </c>
      <c r="EC68" s="128">
        <f>SUMIFS(EU:EU,$EO:$EO,"&gt;="&amp;$DV68,$EO:$EO,"&lt;"&amp;$DV69)</f>
        <v>121.23</v>
      </c>
      <c r="ED68" s="128">
        <f>SUMIFS(EV:EV,$EO:$EO,"&gt;="&amp;$DV68,$EO:$EO,"&lt;"&amp;$DV69)</f>
        <v>380.01</v>
      </c>
      <c r="EE68" s="128">
        <f>SUMIFS(EW:EW,$EO:$EO,"&gt;="&amp;$DV68,$EO:$EO,"&lt;"&amp;$DV69)</f>
        <v>613.21</v>
      </c>
      <c r="EF68" s="128">
        <f>SUMIFS(EX:EX,$EO:$EO,"&gt;="&amp;$DV68,$EO:$EO,"&lt;"&amp;$DV69)</f>
        <v>456.33000000000004</v>
      </c>
      <c r="EG68" s="109">
        <f>DY68+DZ68</f>
        <v>1526.92</v>
      </c>
      <c r="EH68" s="2">
        <f>EC68+ED68</f>
        <v>501.24</v>
      </c>
      <c r="EJ68" s="64">
        <f t="shared" si="11"/>
        <v>60</v>
      </c>
      <c r="EK68" s="57">
        <f t="shared" si="12"/>
        <v>60.5</v>
      </c>
      <c r="EL68" s="2">
        <f t="shared" si="7"/>
        <v>4540.4400000000005</v>
      </c>
      <c r="EM68" s="2">
        <f t="shared" si="13"/>
        <v>1640.4199999999998</v>
      </c>
      <c r="EO68" s="33">
        <v>60</v>
      </c>
      <c r="EP68" s="33">
        <v>6344.68</v>
      </c>
      <c r="EQ68" s="33">
        <v>390.97</v>
      </c>
      <c r="ER68" s="33">
        <v>4149.47</v>
      </c>
      <c r="ES68" s="33">
        <v>0</v>
      </c>
      <c r="ET68" s="33">
        <v>232.3</v>
      </c>
      <c r="EU68" s="33">
        <v>366.81</v>
      </c>
      <c r="EV68" s="33">
        <v>1273.6099999999999</v>
      </c>
      <c r="EW68" s="33">
        <v>1314.33</v>
      </c>
      <c r="EX68" s="33">
        <v>1006.83</v>
      </c>
    </row>
    <row r="69" spans="93:154" x14ac:dyDescent="0.45">
      <c r="CO69" s="65">
        <f t="shared" si="8"/>
        <v>122</v>
      </c>
      <c r="CP69" s="124">
        <f>VLOOKUP($CO69,  $DI$7:$DT$158, CP$5, FALSE)</f>
        <v>9.110641877225961E-4</v>
      </c>
      <c r="CQ69" s="140">
        <f>VLOOKUP($CO69,  Obsv_GC!$B$10:$M$211, CQ$5, FALSE)</f>
        <v>9.7380000000000003E-4</v>
      </c>
      <c r="CR69" s="124">
        <f>VLOOKUP($CO69,  $DI$7:$DT$158, CR$5, FALSE)</f>
        <v>1.7080009724113794E-4</v>
      </c>
      <c r="CS69" s="140">
        <f>VLOOKUP($CO69,  Obsv_GC!$B$10:$M$211, CS$5, FALSE)</f>
        <v>1.771E-4</v>
      </c>
      <c r="CT69" s="124">
        <f>VLOOKUP($CO69,  $DI$7:$DT$158, CT$5, FALSE)</f>
        <v>4.3862945154659764E-4</v>
      </c>
      <c r="CU69" s="140">
        <f>VLOOKUP($CO69,  Obsv_GC!$B$10:$M$211, CU$5, FALSE)</f>
        <v>4.2670000000000002E-4</v>
      </c>
      <c r="CV69" s="124">
        <f>VLOOKUP($CO69,  $DI$7:$DT$158, CV$5, FALSE)</f>
        <v>0</v>
      </c>
      <c r="CW69" s="140">
        <f>VLOOKUP($CO69,  Obsv_GC!$B$10:$M$211, CW$5, FALSE)</f>
        <v>0</v>
      </c>
      <c r="CX69" s="124">
        <f>VLOOKUP($CO69,  $DI$7:$DT$158, CX$5, FALSE)</f>
        <v>0</v>
      </c>
      <c r="CY69" s="140">
        <f>VLOOKUP($CO69,  Obsv_GC!$B$10:$M$211, CY$5, FALSE)</f>
        <v>0</v>
      </c>
      <c r="CZ69" s="124">
        <f>VLOOKUP($CO69,  $DI$7:$DT$158, CZ$5, FALSE)</f>
        <v>4.8187392487174534E-4</v>
      </c>
      <c r="DA69" s="140">
        <f>VLOOKUP($CO69,  Obsv_GC!$B$10:$M$211, DA$5, FALSE)</f>
        <v>6.5620000000000001E-4</v>
      </c>
      <c r="DB69" s="124">
        <f>VLOOKUP($CO69,  $DI$7:$DT$158, DB$5, FALSE)</f>
        <v>4.5594691079565996E-4</v>
      </c>
      <c r="DC69" s="140">
        <f>VLOOKUP($CO69,  Obsv_GC!$B$10:$M$211, DC$5, FALSE)</f>
        <v>4.8650000000000001E-4</v>
      </c>
      <c r="DD69" s="124">
        <f>VLOOKUP($CO69,  $DI$7:$DT$158, DD$5, FALSE)</f>
        <v>6.8569728635616061E-3</v>
      </c>
      <c r="DE69" s="140">
        <f>VLOOKUP($CO69,  Obsv_GC!$B$10:$M$211, DE$5, FALSE)</f>
        <v>2.1080999999999999E-3</v>
      </c>
      <c r="DF69" s="124">
        <f>VLOOKUP($CO69,  $DI$7:$DT$158, DF$5, FALSE)</f>
        <v>4.8615882255042932E-3</v>
      </c>
      <c r="DG69" s="140">
        <f>VLOOKUP($CO69,  Obsv_GC!$B$10:$M$211, DG$5, FALSE)</f>
        <v>6.4301999999999996E-3</v>
      </c>
      <c r="DI69" s="64">
        <f t="shared" si="9"/>
        <v>122</v>
      </c>
      <c r="DJ69" s="122">
        <f>DX69/DX$4</f>
        <v>9.110641877225961E-4</v>
      </c>
      <c r="DK69" s="122">
        <f>DY69/DY$4</f>
        <v>1.7080009724113794E-4</v>
      </c>
      <c r="DL69" s="122">
        <f>DZ69/DZ$4</f>
        <v>4.3862945154659764E-4</v>
      </c>
      <c r="DM69" s="122">
        <f>EA69/EA$4</f>
        <v>0</v>
      </c>
      <c r="DN69" s="122">
        <f>EB69/EB$4</f>
        <v>0</v>
      </c>
      <c r="DO69" s="122">
        <f>EC69/EC$4</f>
        <v>4.8187392487174534E-4</v>
      </c>
      <c r="DP69" s="122">
        <f>ED69/ED$4</f>
        <v>4.5594691079565996E-4</v>
      </c>
      <c r="DQ69" s="113">
        <f>EE69/EE$4</f>
        <v>6.8569728635616061E-3</v>
      </c>
      <c r="DR69" s="113">
        <f>EF69/EF$4</f>
        <v>4.8615882255042932E-3</v>
      </c>
      <c r="DS69" s="116">
        <f>EG69/EG$4</f>
        <v>3.8548265721563644E-4</v>
      </c>
      <c r="DT69" s="113">
        <f>EH69/EH$4</f>
        <v>4.5968851784917737E-4</v>
      </c>
      <c r="DV69" s="62">
        <f>Obsv_GC!B72</f>
        <v>122</v>
      </c>
      <c r="DW69" s="57">
        <f t="shared" si="10"/>
        <v>123</v>
      </c>
      <c r="DX69" s="128">
        <f>SUMIFS(EP:EP,$EO:$EO,"&gt;="&amp;$DV69,$EO:$EO,"&lt;"&amp;$DV70)</f>
        <v>1471.1799999999998</v>
      </c>
      <c r="DY69" s="128">
        <f>SUMIFS(EQ:EQ,$EO:$EO,"&gt;="&amp;$DV69,$EO:$EO,"&lt;"&amp;$DV70)</f>
        <v>145.20999999999998</v>
      </c>
      <c r="DZ69" s="128">
        <f>SUMIFS(ER:ER,$EO:$EO,"&gt;="&amp;$DV69,$EO:$EO,"&lt;"&amp;$DV70)</f>
        <v>1506.35</v>
      </c>
      <c r="EA69" s="128">
        <f>SUMIFS(ES:ES,$EO:$EO,"&gt;="&amp;$DV69,$EO:$EO,"&lt;"&amp;$DV70)</f>
        <v>0</v>
      </c>
      <c r="EB69" s="128">
        <f>SUMIFS(ET:ET,$EO:$EO,"&gt;="&amp;$DV69,$EO:$EO,"&lt;"&amp;$DV70)</f>
        <v>0</v>
      </c>
      <c r="EC69" s="128">
        <f>SUMIFS(EU:EU,$EO:$EO,"&gt;="&amp;$DV69,$EO:$EO,"&lt;"&amp;$DV70)</f>
        <v>61.44</v>
      </c>
      <c r="ED69" s="128">
        <f>SUMIFS(EV:EV,$EO:$EO,"&gt;="&amp;$DV69,$EO:$EO,"&lt;"&amp;$DV70)</f>
        <v>344.7</v>
      </c>
      <c r="EE69" s="128">
        <f>SUMIFS(EW:EW,$EO:$EO,"&gt;="&amp;$DV69,$EO:$EO,"&lt;"&amp;$DV70)</f>
        <v>670.28</v>
      </c>
      <c r="EF69" s="128">
        <f>SUMIFS(EX:EX,$EO:$EO,"&gt;="&amp;$DV69,$EO:$EO,"&lt;"&amp;$DV70)</f>
        <v>455.7</v>
      </c>
      <c r="EG69" s="109">
        <f>DY69+DZ69</f>
        <v>1651.56</v>
      </c>
      <c r="EH69" s="2">
        <f>EC69+ED69</f>
        <v>406.14</v>
      </c>
      <c r="EJ69" s="64">
        <f t="shared" si="11"/>
        <v>61</v>
      </c>
      <c r="EK69" s="57">
        <f t="shared" si="12"/>
        <v>61.5</v>
      </c>
      <c r="EL69" s="2">
        <f t="shared" si="7"/>
        <v>4193.6499999999996</v>
      </c>
      <c r="EM69" s="2">
        <f t="shared" si="13"/>
        <v>1829.67</v>
      </c>
      <c r="EO69" s="33">
        <v>61</v>
      </c>
      <c r="EP69" s="33">
        <v>6318.99</v>
      </c>
      <c r="EQ69" s="33">
        <v>384.25</v>
      </c>
      <c r="ER69" s="33">
        <v>3809.4</v>
      </c>
      <c r="ES69" s="33">
        <v>0</v>
      </c>
      <c r="ET69" s="33">
        <v>207.62</v>
      </c>
      <c r="EU69" s="33">
        <v>564.5</v>
      </c>
      <c r="EV69" s="33">
        <v>1265.17</v>
      </c>
      <c r="EW69" s="33">
        <v>1050.6500000000001</v>
      </c>
      <c r="EX69" s="33">
        <v>898.81</v>
      </c>
    </row>
    <row r="70" spans="93:154" x14ac:dyDescent="0.45">
      <c r="CO70" s="65">
        <f t="shared" si="8"/>
        <v>124</v>
      </c>
      <c r="CP70" s="124">
        <f>VLOOKUP($CO70,  $DI$7:$DT$158, CP$5, FALSE)</f>
        <v>8.513970943097764E-4</v>
      </c>
      <c r="CQ70" s="140">
        <f>VLOOKUP($CO70,  Obsv_GC!$B$10:$M$211, CQ$5, FALSE)</f>
        <v>8.8210000000000003E-4</v>
      </c>
      <c r="CR70" s="124">
        <f>VLOOKUP($CO70,  $DI$7:$DT$158, CR$5, FALSE)</f>
        <v>1.7632836979146748E-4</v>
      </c>
      <c r="CS70" s="140">
        <f>VLOOKUP($CO70,  Obsv_GC!$B$10:$M$211, CS$5, FALSE)</f>
        <v>1.708E-4</v>
      </c>
      <c r="CT70" s="124">
        <f>VLOOKUP($CO70,  $DI$7:$DT$158, CT$5, FALSE)</f>
        <v>4.0953405220478723E-4</v>
      </c>
      <c r="CU70" s="140">
        <f>VLOOKUP($CO70,  Obsv_GC!$B$10:$M$211, CU$5, FALSE)</f>
        <v>4.0969999999999998E-4</v>
      </c>
      <c r="CV70" s="124">
        <f>VLOOKUP($CO70,  $DI$7:$DT$158, CV$5, FALSE)</f>
        <v>0</v>
      </c>
      <c r="CW70" s="140">
        <f>VLOOKUP($CO70,  Obsv_GC!$B$10:$M$211, CW$5, FALSE)</f>
        <v>0</v>
      </c>
      <c r="CX70" s="124">
        <f>VLOOKUP($CO70,  $DI$7:$DT$158, CX$5, FALSE)</f>
        <v>0</v>
      </c>
      <c r="CY70" s="140">
        <f>VLOOKUP($CO70,  Obsv_GC!$B$10:$M$211, CY$5, FALSE)</f>
        <v>0</v>
      </c>
      <c r="CZ70" s="124">
        <f>VLOOKUP($CO70,  $DI$7:$DT$158, CZ$5, FALSE)</f>
        <v>6.3245952639416582E-4</v>
      </c>
      <c r="DA70" s="140">
        <f>VLOOKUP($CO70,  Obsv_GC!$B$10:$M$211, DA$5, FALSE)</f>
        <v>6.2730000000000001E-4</v>
      </c>
      <c r="DB70" s="124">
        <f>VLOOKUP($CO70,  $DI$7:$DT$158, DB$5, FALSE)</f>
        <v>4.3447891438656931E-4</v>
      </c>
      <c r="DC70" s="140">
        <f>VLOOKUP($CO70,  Obsv_GC!$B$10:$M$211, DC$5, FALSE)</f>
        <v>4.6680000000000002E-4</v>
      </c>
      <c r="DD70" s="124">
        <f>VLOOKUP($CO70,  $DI$7:$DT$158, DD$5, FALSE)</f>
        <v>5.7524384002347181E-3</v>
      </c>
      <c r="DE70" s="140">
        <f>VLOOKUP($CO70,  Obsv_GC!$B$10:$M$211, DE$5, FALSE)</f>
        <v>1.9143999999999999E-3</v>
      </c>
      <c r="DF70" s="124">
        <f>VLOOKUP($CO70,  $DI$7:$DT$158, DF$5, FALSE)</f>
        <v>5.5723167916291484E-3</v>
      </c>
      <c r="DG70" s="140">
        <f>VLOOKUP($CO70,  Obsv_GC!$B$10:$M$211, DG$5, FALSE)</f>
        <v>6.3166999999999997E-3</v>
      </c>
      <c r="DI70" s="64">
        <f t="shared" si="9"/>
        <v>124</v>
      </c>
      <c r="DJ70" s="122">
        <f>DX70/DX$4</f>
        <v>8.513970943097764E-4</v>
      </c>
      <c r="DK70" s="122">
        <f>DY70/DY$4</f>
        <v>1.7632836979146748E-4</v>
      </c>
      <c r="DL70" s="122">
        <f>DZ70/DZ$4</f>
        <v>4.0953405220478723E-4</v>
      </c>
      <c r="DM70" s="122">
        <f>EA70/EA$4</f>
        <v>0</v>
      </c>
      <c r="DN70" s="122">
        <f>EB70/EB$4</f>
        <v>0</v>
      </c>
      <c r="DO70" s="122">
        <f>EC70/EC$4</f>
        <v>6.3245952639416582E-4</v>
      </c>
      <c r="DP70" s="122">
        <f>ED70/ED$4</f>
        <v>4.3447891438656931E-4</v>
      </c>
      <c r="DQ70" s="113">
        <f>EE70/EE$4</f>
        <v>5.7524384002347181E-3</v>
      </c>
      <c r="DR70" s="113">
        <f>EF70/EF$4</f>
        <v>5.5723167916291484E-3</v>
      </c>
      <c r="DS70" s="116">
        <f>EG70/EG$4</f>
        <v>3.6325781608357162E-4</v>
      </c>
      <c r="DT70" s="113">
        <f>EH70/EH$4</f>
        <v>4.6305010473550245E-4</v>
      </c>
      <c r="DV70" s="62">
        <f>Obsv_GC!B73</f>
        <v>124</v>
      </c>
      <c r="DW70" s="57">
        <f t="shared" si="10"/>
        <v>125</v>
      </c>
      <c r="DX70" s="128">
        <f>SUMIFS(EP:EP,$EO:$EO,"&gt;="&amp;$DV70,$EO:$EO,"&lt;"&amp;$DV71)</f>
        <v>1374.83</v>
      </c>
      <c r="DY70" s="128">
        <f>SUMIFS(EQ:EQ,$EO:$EO,"&gt;="&amp;$DV70,$EO:$EO,"&lt;"&amp;$DV71)</f>
        <v>149.91</v>
      </c>
      <c r="DZ70" s="128">
        <f>SUMIFS(ER:ER,$EO:$EO,"&gt;="&amp;$DV70,$EO:$EO,"&lt;"&amp;$DV71)</f>
        <v>1406.4299999999998</v>
      </c>
      <c r="EA70" s="128">
        <f>SUMIFS(ES:ES,$EO:$EO,"&gt;="&amp;$DV70,$EO:$EO,"&lt;"&amp;$DV71)</f>
        <v>0</v>
      </c>
      <c r="EB70" s="128">
        <f>SUMIFS(ET:ET,$EO:$EO,"&gt;="&amp;$DV70,$EO:$EO,"&lt;"&amp;$DV71)</f>
        <v>0</v>
      </c>
      <c r="EC70" s="128">
        <f>SUMIFS(EU:EU,$EO:$EO,"&gt;="&amp;$DV70,$EO:$EO,"&lt;"&amp;$DV71)</f>
        <v>80.64</v>
      </c>
      <c r="ED70" s="128">
        <f>SUMIFS(EV:EV,$EO:$EO,"&gt;="&amp;$DV70,$EO:$EO,"&lt;"&amp;$DV71)</f>
        <v>328.47</v>
      </c>
      <c r="EE70" s="128">
        <f>SUMIFS(EW:EW,$EO:$EO,"&gt;="&amp;$DV70,$EO:$EO,"&lt;"&amp;$DV71)</f>
        <v>562.30999999999995</v>
      </c>
      <c r="EF70" s="128">
        <f>SUMIFS(EX:EX,$EO:$EO,"&gt;="&amp;$DV70,$EO:$EO,"&lt;"&amp;$DV71)</f>
        <v>522.32000000000005</v>
      </c>
      <c r="EG70" s="109">
        <f>DY70+DZ70</f>
        <v>1556.34</v>
      </c>
      <c r="EH70" s="2">
        <f>EC70+ED70</f>
        <v>409.11</v>
      </c>
      <c r="EJ70" s="64">
        <f t="shared" si="11"/>
        <v>62</v>
      </c>
      <c r="EK70" s="57">
        <f t="shared" si="12"/>
        <v>62.5</v>
      </c>
      <c r="EL70" s="2">
        <f t="shared" si="7"/>
        <v>4271.9400000000005</v>
      </c>
      <c r="EM70" s="2">
        <f t="shared" si="13"/>
        <v>1828.88</v>
      </c>
      <c r="EO70" s="33">
        <v>62</v>
      </c>
      <c r="EP70" s="33">
        <v>5787.04</v>
      </c>
      <c r="EQ70" s="33">
        <v>356.12</v>
      </c>
      <c r="ER70" s="33">
        <v>3915.82</v>
      </c>
      <c r="ES70" s="33">
        <v>0</v>
      </c>
      <c r="ET70" s="33">
        <v>191.36</v>
      </c>
      <c r="EU70" s="33">
        <v>629.20000000000005</v>
      </c>
      <c r="EV70" s="33">
        <v>1199.68</v>
      </c>
      <c r="EW70" s="33">
        <v>987.47</v>
      </c>
      <c r="EX70" s="33">
        <v>863.43</v>
      </c>
    </row>
    <row r="71" spans="93:154" x14ac:dyDescent="0.45">
      <c r="CO71" s="65">
        <f t="shared" si="8"/>
        <v>126</v>
      </c>
      <c r="CP71" s="124">
        <f>VLOOKUP($CO71,  $DI$7:$DT$158, CP$5, FALSE)</f>
        <v>7.8045920587761764E-4</v>
      </c>
      <c r="CQ71" s="140">
        <f>VLOOKUP($CO71,  Obsv_GC!$B$10:$M$211, CQ$5, FALSE)</f>
        <v>7.9049999999999997E-4</v>
      </c>
      <c r="CR71" s="124">
        <f>VLOOKUP($CO71,  $DI$7:$DT$158, CR$5, FALSE)</f>
        <v>1.2949096277995234E-4</v>
      </c>
      <c r="CS71" s="140">
        <f>VLOOKUP($CO71,  Obsv_GC!$B$10:$M$211, CS$5, FALSE)</f>
        <v>1.6449999999999999E-4</v>
      </c>
      <c r="CT71" s="124">
        <f>VLOOKUP($CO71,  $DI$7:$DT$158, CT$5, FALSE)</f>
        <v>3.5941495558036376E-4</v>
      </c>
      <c r="CU71" s="140">
        <f>VLOOKUP($CO71,  Obsv_GC!$B$10:$M$211, CU$5, FALSE)</f>
        <v>3.8880000000000002E-4</v>
      </c>
      <c r="CV71" s="124">
        <f>VLOOKUP($CO71,  $DI$7:$DT$158, CV$5, FALSE)</f>
        <v>0</v>
      </c>
      <c r="CW71" s="140">
        <f>VLOOKUP($CO71,  Obsv_GC!$B$10:$M$211, CW$5, FALSE)</f>
        <v>0</v>
      </c>
      <c r="CX71" s="124">
        <f>VLOOKUP($CO71,  $DI$7:$DT$158, CX$5, FALSE)</f>
        <v>0</v>
      </c>
      <c r="CY71" s="140">
        <f>VLOOKUP($CO71,  Obsv_GC!$B$10:$M$211, CY$5, FALSE)</f>
        <v>0</v>
      </c>
      <c r="CZ71" s="124">
        <f>VLOOKUP($CO71,  $DI$7:$DT$158, CZ$5, FALSE)</f>
        <v>7.5504561763351115E-4</v>
      </c>
      <c r="DA71" s="140">
        <f>VLOOKUP($CO71,  Obsv_GC!$B$10:$M$211, DA$5, FALSE)</f>
        <v>5.9829999999999996E-4</v>
      </c>
      <c r="DB71" s="124">
        <f>VLOOKUP($CO71,  $DI$7:$DT$158, DB$5, FALSE)</f>
        <v>3.8889745066153752E-4</v>
      </c>
      <c r="DC71" s="140">
        <f>VLOOKUP($CO71,  Obsv_GC!$B$10:$M$211, DC$5, FALSE)</f>
        <v>4.4710000000000003E-4</v>
      </c>
      <c r="DD71" s="124">
        <f>VLOOKUP($CO71,  $DI$7:$DT$158, DD$5, FALSE)</f>
        <v>5.6871709196750679E-3</v>
      </c>
      <c r="DE71" s="140">
        <f>VLOOKUP($CO71,  Obsv_GC!$B$10:$M$211, DE$5, FALSE)</f>
        <v>1.7205E-3</v>
      </c>
      <c r="DF71" s="124">
        <f>VLOOKUP($CO71,  $DI$7:$DT$158, DF$5, FALSE)</f>
        <v>5.573276947302387E-3</v>
      </c>
      <c r="DG71" s="140">
        <f>VLOOKUP($CO71,  Obsv_GC!$B$10:$M$211, DG$5, FALSE)</f>
        <v>6.1219000000000004E-3</v>
      </c>
      <c r="DI71" s="64">
        <f t="shared" si="9"/>
        <v>126</v>
      </c>
      <c r="DJ71" s="122">
        <f>DX71/DX$4</f>
        <v>7.8045920587761764E-4</v>
      </c>
      <c r="DK71" s="122">
        <f>DY71/DY$4</f>
        <v>1.2949096277995234E-4</v>
      </c>
      <c r="DL71" s="122">
        <f>DZ71/DZ$4</f>
        <v>3.5941495558036376E-4</v>
      </c>
      <c r="DM71" s="122">
        <f>EA71/EA$4</f>
        <v>0</v>
      </c>
      <c r="DN71" s="122">
        <f>EB71/EB$4</f>
        <v>0</v>
      </c>
      <c r="DO71" s="122">
        <f>EC71/EC$4</f>
        <v>7.5504561763351115E-4</v>
      </c>
      <c r="DP71" s="122">
        <f>ED71/ED$4</f>
        <v>3.8889745066153752E-4</v>
      </c>
      <c r="DQ71" s="113">
        <f>EE71/EE$4</f>
        <v>5.6871709196750679E-3</v>
      </c>
      <c r="DR71" s="113">
        <f>EF71/EF$4</f>
        <v>5.573276947302387E-3</v>
      </c>
      <c r="DS71" s="116">
        <f>EG71/EG$4</f>
        <v>3.1378992247372276E-4</v>
      </c>
      <c r="DT71" s="113">
        <f>EH71/EH$4</f>
        <v>4.417374175067143E-4</v>
      </c>
      <c r="DV71" s="62">
        <f>Obsv_GC!B74</f>
        <v>126</v>
      </c>
      <c r="DW71" s="57">
        <f t="shared" si="10"/>
        <v>127</v>
      </c>
      <c r="DX71" s="128">
        <f>SUMIFS(EP:EP,$EO:$EO,"&gt;="&amp;$DV71,$EO:$EO,"&lt;"&amp;$DV72)</f>
        <v>1260.28</v>
      </c>
      <c r="DY71" s="128">
        <f>SUMIFS(EQ:EQ,$EO:$EO,"&gt;="&amp;$DV71,$EO:$EO,"&lt;"&amp;$DV72)</f>
        <v>110.09</v>
      </c>
      <c r="DZ71" s="128">
        <f>SUMIFS(ER:ER,$EO:$EO,"&gt;="&amp;$DV71,$EO:$EO,"&lt;"&amp;$DV72)</f>
        <v>1234.31</v>
      </c>
      <c r="EA71" s="128">
        <f>SUMIFS(ES:ES,$EO:$EO,"&gt;="&amp;$DV71,$EO:$EO,"&lt;"&amp;$DV72)</f>
        <v>0</v>
      </c>
      <c r="EB71" s="128">
        <f>SUMIFS(ET:ET,$EO:$EO,"&gt;="&amp;$DV71,$EO:$EO,"&lt;"&amp;$DV72)</f>
        <v>0</v>
      </c>
      <c r="EC71" s="128">
        <f>SUMIFS(EU:EU,$EO:$EO,"&gt;="&amp;$DV71,$EO:$EO,"&lt;"&amp;$DV72)</f>
        <v>96.27</v>
      </c>
      <c r="ED71" s="128">
        <f>SUMIFS(EV:EV,$EO:$EO,"&gt;="&amp;$DV71,$EO:$EO,"&lt;"&amp;$DV72)</f>
        <v>294.01</v>
      </c>
      <c r="EE71" s="128">
        <f>SUMIFS(EW:EW,$EO:$EO,"&gt;="&amp;$DV71,$EO:$EO,"&lt;"&amp;$DV72)</f>
        <v>555.93000000000006</v>
      </c>
      <c r="EF71" s="128">
        <f>SUMIFS(EX:EX,$EO:$EO,"&gt;="&amp;$DV71,$EO:$EO,"&lt;"&amp;$DV72)</f>
        <v>522.41</v>
      </c>
      <c r="EG71" s="109">
        <f>DY71+DZ71</f>
        <v>1344.3999999999999</v>
      </c>
      <c r="EH71" s="2">
        <f>EC71+ED71</f>
        <v>390.28</v>
      </c>
      <c r="EJ71" s="64">
        <f t="shared" si="11"/>
        <v>63</v>
      </c>
      <c r="EK71" s="57">
        <f t="shared" si="12"/>
        <v>63.5</v>
      </c>
      <c r="EL71" s="2">
        <f t="shared" si="7"/>
        <v>3878.08</v>
      </c>
      <c r="EM71" s="2">
        <f t="shared" si="13"/>
        <v>1617.85</v>
      </c>
      <c r="EO71" s="33">
        <v>63</v>
      </c>
      <c r="EP71" s="33">
        <v>5833.85</v>
      </c>
      <c r="EQ71" s="33">
        <v>370.14</v>
      </c>
      <c r="ER71" s="33">
        <v>3507.94</v>
      </c>
      <c r="ES71" s="33">
        <v>0</v>
      </c>
      <c r="ET71" s="33">
        <v>225.9</v>
      </c>
      <c r="EU71" s="33">
        <v>383.39</v>
      </c>
      <c r="EV71" s="33">
        <v>1234.46</v>
      </c>
      <c r="EW71" s="33">
        <v>1085.22</v>
      </c>
      <c r="EX71" s="33">
        <v>925.83</v>
      </c>
    </row>
    <row r="72" spans="93:154" x14ac:dyDescent="0.45">
      <c r="CO72" s="65">
        <f t="shared" si="8"/>
        <v>128</v>
      </c>
      <c r="CP72" s="124">
        <f>VLOOKUP($CO72,  $DI$7:$DT$158, CP$5, FALSE)</f>
        <v>7.1392435879642031E-4</v>
      </c>
      <c r="CQ72" s="140">
        <f>VLOOKUP($CO72,  Obsv_GC!$B$10:$M$211, CQ$5, FALSE)</f>
        <v>6.9879999999999996E-4</v>
      </c>
      <c r="CR72" s="124">
        <f>VLOOKUP($CO72,  $DI$7:$DT$158, CR$5, FALSE)</f>
        <v>1.2006937488034822E-4</v>
      </c>
      <c r="CS72" s="140">
        <f>VLOOKUP($CO72,  Obsv_GC!$B$10:$M$211, CS$5, FALSE)</f>
        <v>1.583E-4</v>
      </c>
      <c r="CT72" s="124">
        <f>VLOOKUP($CO72,  $DI$7:$DT$158, CT$5, FALSE)</f>
        <v>3.6002062442174647E-4</v>
      </c>
      <c r="CU72" s="140">
        <f>VLOOKUP($CO72,  Obsv_GC!$B$10:$M$211, CU$5, FALSE)</f>
        <v>3.6820000000000001E-4</v>
      </c>
      <c r="CV72" s="124">
        <f>VLOOKUP($CO72,  $DI$7:$DT$158, CV$5, FALSE)</f>
        <v>0</v>
      </c>
      <c r="CW72" s="140">
        <f>VLOOKUP($CO72,  Obsv_GC!$B$10:$M$211, CW$5, FALSE)</f>
        <v>0</v>
      </c>
      <c r="CX72" s="124">
        <f>VLOOKUP($CO72,  $DI$7:$DT$158, CX$5, FALSE)</f>
        <v>0</v>
      </c>
      <c r="CY72" s="140">
        <f>VLOOKUP($CO72,  Obsv_GC!$B$10:$M$211, CY$5, FALSE)</f>
        <v>0</v>
      </c>
      <c r="CZ72" s="124">
        <f>VLOOKUP($CO72,  $DI$7:$DT$158, CZ$5, FALSE)</f>
        <v>6.4547890652579183E-4</v>
      </c>
      <c r="DA72" s="140">
        <f>VLOOKUP($CO72,  Obsv_GC!$B$10:$M$211, DA$5, FALSE)</f>
        <v>5.6930000000000001E-4</v>
      </c>
      <c r="DB72" s="124">
        <f>VLOOKUP($CO72,  $DI$7:$DT$158, DB$5, FALSE)</f>
        <v>3.5856712671449812E-4</v>
      </c>
      <c r="DC72" s="140">
        <f>VLOOKUP($CO72,  Obsv_GC!$B$10:$M$211, DC$5, FALSE)</f>
        <v>4.2739999999999998E-4</v>
      </c>
      <c r="DD72" s="124">
        <f>VLOOKUP($CO72,  $DI$7:$DT$158, DD$5, FALSE)</f>
        <v>5.8700835454441203E-3</v>
      </c>
      <c r="DE72" s="140">
        <f>VLOOKUP($CO72,  Obsv_GC!$B$10:$M$211, DE$5, FALSE)</f>
        <v>1.6295999999999999E-3</v>
      </c>
      <c r="DF72" s="124">
        <f>VLOOKUP($CO72,  $DI$7:$DT$158, DF$5, FALSE)</f>
        <v>5.4276533368610141E-3</v>
      </c>
      <c r="DG72" s="140">
        <f>VLOOKUP($CO72,  Obsv_GC!$B$10:$M$211, DG$5, FALSE)</f>
        <v>5.8907999999999999E-3</v>
      </c>
      <c r="DI72" s="64">
        <f t="shared" si="9"/>
        <v>128</v>
      </c>
      <c r="DJ72" s="122">
        <f>DX72/DX$4</f>
        <v>7.1392435879642031E-4</v>
      </c>
      <c r="DK72" s="122">
        <f>DY72/DY$4</f>
        <v>1.2006937488034822E-4</v>
      </c>
      <c r="DL72" s="122">
        <f>DZ72/DZ$4</f>
        <v>3.6002062442174647E-4</v>
      </c>
      <c r="DM72" s="122">
        <f>EA72/EA$4</f>
        <v>0</v>
      </c>
      <c r="DN72" s="122">
        <f>EB72/EB$4</f>
        <v>0</v>
      </c>
      <c r="DO72" s="122">
        <f>EC72/EC$4</f>
        <v>6.4547890652579183E-4</v>
      </c>
      <c r="DP72" s="122">
        <f>ED72/ED$4</f>
        <v>3.5856712671449812E-4</v>
      </c>
      <c r="DQ72" s="113">
        <f>EE72/EE$4</f>
        <v>5.8700835454441203E-3</v>
      </c>
      <c r="DR72" s="113">
        <f>EF72/EF$4</f>
        <v>5.4276533368610141E-3</v>
      </c>
      <c r="DS72" s="116">
        <f>EG72/EG$4</f>
        <v>3.1240582976301972E-4</v>
      </c>
      <c r="DT72" s="113">
        <f>EH72/EH$4</f>
        <v>3.9997224710085758E-4</v>
      </c>
      <c r="DV72" s="62">
        <f>Obsv_GC!B75</f>
        <v>128</v>
      </c>
      <c r="DW72" s="57">
        <f t="shared" si="10"/>
        <v>129</v>
      </c>
      <c r="DX72" s="128">
        <f>SUMIFS(EP:EP,$EO:$EO,"&gt;="&amp;$DV72,$EO:$EO,"&lt;"&amp;$DV73)</f>
        <v>1152.8399999999999</v>
      </c>
      <c r="DY72" s="128">
        <f>SUMIFS(EQ:EQ,$EO:$EO,"&gt;="&amp;$DV72,$EO:$EO,"&lt;"&amp;$DV73)</f>
        <v>102.08</v>
      </c>
      <c r="DZ72" s="128">
        <f>SUMIFS(ER:ER,$EO:$EO,"&gt;="&amp;$DV72,$EO:$EO,"&lt;"&amp;$DV73)</f>
        <v>1236.3899999999999</v>
      </c>
      <c r="EA72" s="128">
        <f>SUMIFS(ES:ES,$EO:$EO,"&gt;="&amp;$DV72,$EO:$EO,"&lt;"&amp;$DV73)</f>
        <v>0</v>
      </c>
      <c r="EB72" s="128">
        <f>SUMIFS(ET:ET,$EO:$EO,"&gt;="&amp;$DV72,$EO:$EO,"&lt;"&amp;$DV73)</f>
        <v>0</v>
      </c>
      <c r="EC72" s="128">
        <f>SUMIFS(EU:EU,$EO:$EO,"&gt;="&amp;$DV72,$EO:$EO,"&lt;"&amp;$DV73)</f>
        <v>82.300000000000011</v>
      </c>
      <c r="ED72" s="128">
        <f>SUMIFS(EV:EV,$EO:$EO,"&gt;="&amp;$DV72,$EO:$EO,"&lt;"&amp;$DV73)</f>
        <v>271.08</v>
      </c>
      <c r="EE72" s="128">
        <f>SUMIFS(EW:EW,$EO:$EO,"&gt;="&amp;$DV72,$EO:$EO,"&lt;"&amp;$DV73)</f>
        <v>573.80999999999995</v>
      </c>
      <c r="EF72" s="128">
        <f>SUMIFS(EX:EX,$EO:$EO,"&gt;="&amp;$DV72,$EO:$EO,"&lt;"&amp;$DV73)</f>
        <v>508.76</v>
      </c>
      <c r="EG72" s="109">
        <f>DY72+DZ72</f>
        <v>1338.4699999999998</v>
      </c>
      <c r="EH72" s="2">
        <f>EC72+ED72</f>
        <v>353.38</v>
      </c>
      <c r="EJ72" s="64">
        <f t="shared" si="11"/>
        <v>64</v>
      </c>
      <c r="EK72" s="57">
        <f t="shared" si="12"/>
        <v>64.5</v>
      </c>
      <c r="EL72" s="2">
        <f t="shared" ref="EL72:EL135" si="14">EQ72 + ER72</f>
        <v>3569.05</v>
      </c>
      <c r="EM72" s="2">
        <f t="shared" si="13"/>
        <v>1501.41</v>
      </c>
      <c r="EO72" s="33">
        <v>64</v>
      </c>
      <c r="EP72" s="33">
        <v>5671.02</v>
      </c>
      <c r="EQ72" s="33">
        <v>340.74</v>
      </c>
      <c r="ER72" s="33">
        <v>3228.31</v>
      </c>
      <c r="ES72" s="33">
        <v>0</v>
      </c>
      <c r="ET72" s="33">
        <v>206.42</v>
      </c>
      <c r="EU72" s="33">
        <v>330.78</v>
      </c>
      <c r="EV72" s="33">
        <v>1170.6300000000001</v>
      </c>
      <c r="EW72" s="33">
        <v>948.5</v>
      </c>
      <c r="EX72" s="33">
        <v>815.53</v>
      </c>
    </row>
    <row r="73" spans="93:154" x14ac:dyDescent="0.45">
      <c r="CO73" s="65">
        <f t="shared" ref="CO73:CO136" si="15">$DV73</f>
        <v>130</v>
      </c>
      <c r="CP73" s="124">
        <f>VLOOKUP($CO73,  $DI$7:$DT$158, CP$5, FALSE)</f>
        <v>6.5750845625456387E-4</v>
      </c>
      <c r="CQ73" s="140">
        <f>VLOOKUP($CO73,  Obsv_GC!$B$10:$M$211, CQ$5, FALSE)</f>
        <v>6.0709999999999996E-4</v>
      </c>
      <c r="CR73" s="124">
        <f>VLOOKUP($CO73,  $DI$7:$DT$158, CR$5, FALSE)</f>
        <v>1.1465872515023847E-4</v>
      </c>
      <c r="CS73" s="140">
        <f>VLOOKUP($CO73,  Obsv_GC!$B$10:$M$211, CS$5, FALSE)</f>
        <v>1.5200000000000001E-4</v>
      </c>
      <c r="CT73" s="124">
        <f>VLOOKUP($CO73,  $DI$7:$DT$158, CT$5, FALSE)</f>
        <v>3.3306544911078395E-4</v>
      </c>
      <c r="CU73" s="140">
        <f>VLOOKUP($CO73,  Obsv_GC!$B$10:$M$211, CU$5, FALSE)</f>
        <v>3.4719999999999998E-4</v>
      </c>
      <c r="CV73" s="124">
        <f>VLOOKUP($CO73,  $DI$7:$DT$158, CV$5, FALSE)</f>
        <v>0</v>
      </c>
      <c r="CW73" s="140">
        <f>VLOOKUP($CO73,  Obsv_GC!$B$10:$M$211, CW$5, FALSE)</f>
        <v>0</v>
      </c>
      <c r="CX73" s="124">
        <f>VLOOKUP($CO73,  $DI$7:$DT$158, CX$5, FALSE)</f>
        <v>0</v>
      </c>
      <c r="CY73" s="140">
        <f>VLOOKUP($CO73,  Obsv_GC!$B$10:$M$211, CY$5, FALSE)</f>
        <v>0</v>
      </c>
      <c r="CZ73" s="124">
        <f>VLOOKUP($CO73,  $DI$7:$DT$158, CZ$5, FALSE)</f>
        <v>6.7018435677556384E-4</v>
      </c>
      <c r="DA73" s="140">
        <f>VLOOKUP($CO73,  Obsv_GC!$B$10:$M$211, DA$5, FALSE)</f>
        <v>5.4040000000000002E-4</v>
      </c>
      <c r="DB73" s="124">
        <f>VLOOKUP($CO73,  $DI$7:$DT$158, DB$5, FALSE)</f>
        <v>3.2352786455326507E-4</v>
      </c>
      <c r="DC73" s="140">
        <f>VLOOKUP($CO73,  Obsv_GC!$B$10:$M$211, DC$5, FALSE)</f>
        <v>4.0779999999999999E-4</v>
      </c>
      <c r="DD73" s="124">
        <f>VLOOKUP($CO73,  $DI$7:$DT$158, DD$5, FALSE)</f>
        <v>5.8082942691776171E-3</v>
      </c>
      <c r="DE73" s="140">
        <f>VLOOKUP($CO73,  Obsv_GC!$B$10:$M$211, DE$5, FALSE)</f>
        <v>1.5388000000000001E-3</v>
      </c>
      <c r="DF73" s="124">
        <f>VLOOKUP($CO73,  $DI$7:$DT$158, DF$5, FALSE)</f>
        <v>5.4684066109918607E-3</v>
      </c>
      <c r="DG73" s="140">
        <f>VLOOKUP($CO73,  Obsv_GC!$B$10:$M$211, DG$5, FALSE)</f>
        <v>5.6261999999999996E-3</v>
      </c>
      <c r="DI73" s="64">
        <f t="shared" ref="DI73:DI136" si="16">$DV73</f>
        <v>130</v>
      </c>
      <c r="DJ73" s="122">
        <f>DX73/DX$4</f>
        <v>6.5750845625456387E-4</v>
      </c>
      <c r="DK73" s="122">
        <f>DY73/DY$4</f>
        <v>1.1465872515023847E-4</v>
      </c>
      <c r="DL73" s="122">
        <f>DZ73/DZ$4</f>
        <v>3.3306544911078395E-4</v>
      </c>
      <c r="DM73" s="122">
        <f>EA73/EA$4</f>
        <v>0</v>
      </c>
      <c r="DN73" s="122">
        <f>EB73/EB$4</f>
        <v>0</v>
      </c>
      <c r="DO73" s="122">
        <f>EC73/EC$4</f>
        <v>6.7018435677556384E-4</v>
      </c>
      <c r="DP73" s="122">
        <f>ED73/ED$4</f>
        <v>3.2352786455326507E-4</v>
      </c>
      <c r="DQ73" s="113">
        <f>EE73/EE$4</f>
        <v>5.8082942691776171E-3</v>
      </c>
      <c r="DR73" s="113">
        <f>EF73/EF$4</f>
        <v>5.4684066109918607E-3</v>
      </c>
      <c r="DS73" s="116">
        <f>EG73/EG$4</f>
        <v>2.897258485321572E-4</v>
      </c>
      <c r="DT73" s="113">
        <f>EH73/EH$4</f>
        <v>3.7355492793357591E-4</v>
      </c>
      <c r="DV73" s="62">
        <f>Obsv_GC!B76</f>
        <v>130</v>
      </c>
      <c r="DW73" s="57">
        <f t="shared" ref="DW73:DW136" si="17">AVERAGE(DV73:DV74)</f>
        <v>131</v>
      </c>
      <c r="DX73" s="128">
        <f>SUMIFS(EP:EP,$EO:$EO,"&gt;="&amp;$DV73,$EO:$EO,"&lt;"&amp;$DV74)</f>
        <v>1061.74</v>
      </c>
      <c r="DY73" s="128">
        <f>SUMIFS(EQ:EQ,$EO:$EO,"&gt;="&amp;$DV73,$EO:$EO,"&lt;"&amp;$DV74)</f>
        <v>97.47999999999999</v>
      </c>
      <c r="DZ73" s="128">
        <f>SUMIFS(ER:ER,$EO:$EO,"&gt;="&amp;$DV73,$EO:$EO,"&lt;"&amp;$DV74)</f>
        <v>1143.8200000000002</v>
      </c>
      <c r="EA73" s="128">
        <f>SUMIFS(ES:ES,$EO:$EO,"&gt;="&amp;$DV73,$EO:$EO,"&lt;"&amp;$DV74)</f>
        <v>0</v>
      </c>
      <c r="EB73" s="128">
        <f>SUMIFS(ET:ET,$EO:$EO,"&gt;="&amp;$DV73,$EO:$EO,"&lt;"&amp;$DV74)</f>
        <v>0</v>
      </c>
      <c r="EC73" s="128">
        <f>SUMIFS(EU:EU,$EO:$EO,"&gt;="&amp;$DV73,$EO:$EO,"&lt;"&amp;$DV74)</f>
        <v>85.45</v>
      </c>
      <c r="ED73" s="128">
        <f>SUMIFS(EV:EV,$EO:$EO,"&gt;="&amp;$DV73,$EO:$EO,"&lt;"&amp;$DV74)</f>
        <v>244.59</v>
      </c>
      <c r="EE73" s="128">
        <f>SUMIFS(EW:EW,$EO:$EO,"&gt;="&amp;$DV73,$EO:$EO,"&lt;"&amp;$DV74)</f>
        <v>567.77</v>
      </c>
      <c r="EF73" s="128">
        <f>SUMIFS(EX:EX,$EO:$EO,"&gt;="&amp;$DV73,$EO:$EO,"&lt;"&amp;$DV74)</f>
        <v>512.58000000000004</v>
      </c>
      <c r="EG73" s="109">
        <f>DY73+DZ73</f>
        <v>1241.3000000000002</v>
      </c>
      <c r="EH73" s="2">
        <f>EC73+ED73</f>
        <v>330.04</v>
      </c>
      <c r="EJ73" s="64">
        <f t="shared" ref="EJ73:EJ136" si="18">$EO73</f>
        <v>65</v>
      </c>
      <c r="EK73" s="57">
        <f t="shared" ref="EK73:EK136" si="19">AVERAGE(EJ73:EJ74)</f>
        <v>65.5</v>
      </c>
      <c r="EL73" s="2">
        <f t="shared" si="14"/>
        <v>3194.88</v>
      </c>
      <c r="EM73" s="2">
        <f t="shared" ref="EM73:EM136" si="20">EU73+EV73</f>
        <v>1435.28</v>
      </c>
      <c r="EO73" s="33">
        <v>65</v>
      </c>
      <c r="EP73" s="33">
        <v>5333.43</v>
      </c>
      <c r="EQ73" s="33">
        <v>338.72</v>
      </c>
      <c r="ER73" s="33">
        <v>2856.16</v>
      </c>
      <c r="ES73" s="33">
        <v>0</v>
      </c>
      <c r="ET73" s="33">
        <v>203.28</v>
      </c>
      <c r="EU73" s="33">
        <v>337.49</v>
      </c>
      <c r="EV73" s="33">
        <v>1097.79</v>
      </c>
      <c r="EW73" s="33">
        <v>913.29</v>
      </c>
      <c r="EX73" s="33">
        <v>842.92</v>
      </c>
    </row>
    <row r="74" spans="93:154" x14ac:dyDescent="0.45">
      <c r="CO74" s="65">
        <f t="shared" si="15"/>
        <v>132</v>
      </c>
      <c r="CP74" s="124">
        <f>VLOOKUP($CO74,  $DI$7:$DT$158, CP$5, FALSE)</f>
        <v>6.1348423548946416E-4</v>
      </c>
      <c r="CQ74" s="140">
        <f>VLOOKUP($CO74,  Obsv_GC!$B$10:$M$211, CQ$5, FALSE)</f>
        <v>5.1539999999999995E-4</v>
      </c>
      <c r="CR74" s="124">
        <f>VLOOKUP($CO74,  $DI$7:$DT$158, CR$5, FALSE)</f>
        <v>1.0551943201916182E-4</v>
      </c>
      <c r="CS74" s="140">
        <f>VLOOKUP($CO74,  Obsv_GC!$B$10:$M$211, CS$5, FALSE)</f>
        <v>1.4569999999999999E-4</v>
      </c>
      <c r="CT74" s="124">
        <f>VLOOKUP($CO74,  $DI$7:$DT$158, CT$5, FALSE)</f>
        <v>3.128599871379234E-4</v>
      </c>
      <c r="CU74" s="140">
        <f>VLOOKUP($CO74,  Obsv_GC!$B$10:$M$211, CU$5, FALSE)</f>
        <v>3.2670000000000003E-4</v>
      </c>
      <c r="CV74" s="124">
        <f>VLOOKUP($CO74,  $DI$7:$DT$158, CV$5, FALSE)</f>
        <v>0</v>
      </c>
      <c r="CW74" s="140">
        <f>VLOOKUP($CO74,  Obsv_GC!$B$10:$M$211, CW$5, FALSE)</f>
        <v>0</v>
      </c>
      <c r="CX74" s="124">
        <f>VLOOKUP($CO74,  $DI$7:$DT$158, CX$5, FALSE)</f>
        <v>0</v>
      </c>
      <c r="CY74" s="140">
        <f>VLOOKUP($CO74,  Obsv_GC!$B$10:$M$211, CY$5, FALSE)</f>
        <v>0</v>
      </c>
      <c r="CZ74" s="124">
        <f>VLOOKUP($CO74,  $DI$7:$DT$158, CZ$5, FALSE)</f>
        <v>8.5010277859453903E-4</v>
      </c>
      <c r="DA74" s="140">
        <f>VLOOKUP($CO74,  Obsv_GC!$B$10:$M$211, DA$5, FALSE)</f>
        <v>5.1150000000000002E-4</v>
      </c>
      <c r="DB74" s="124">
        <f>VLOOKUP($CO74,  $DI$7:$DT$158, DB$5, FALSE)</f>
        <v>2.9675569897593947E-4</v>
      </c>
      <c r="DC74" s="140">
        <f>VLOOKUP($CO74,  Obsv_GC!$B$10:$M$211, DC$5, FALSE)</f>
        <v>3.881E-4</v>
      </c>
      <c r="DD74" s="124">
        <f>VLOOKUP($CO74,  $DI$7:$DT$158, DD$5, FALSE)</f>
        <v>6.2078785623845096E-3</v>
      </c>
      <c r="DE74" s="140">
        <f>VLOOKUP($CO74,  Obsv_GC!$B$10:$M$211, DE$5, FALSE)</f>
        <v>1.4480999999999999E-3</v>
      </c>
      <c r="DF74" s="124">
        <f>VLOOKUP($CO74,  $DI$7:$DT$158, DF$5, FALSE)</f>
        <v>5.5863990748366652E-3</v>
      </c>
      <c r="DG74" s="140">
        <f>VLOOKUP($CO74,  Obsv_GC!$B$10:$M$211, DG$5, FALSE)</f>
        <v>5.3442999999999997E-3</v>
      </c>
      <c r="DI74" s="64">
        <f t="shared" si="16"/>
        <v>132</v>
      </c>
      <c r="DJ74" s="122">
        <f>DX74/DX$4</f>
        <v>6.1348423548946416E-4</v>
      </c>
      <c r="DK74" s="122">
        <f>DY74/DY$4</f>
        <v>1.0551943201916182E-4</v>
      </c>
      <c r="DL74" s="122">
        <f>DZ74/DZ$4</f>
        <v>3.128599871379234E-4</v>
      </c>
      <c r="DM74" s="122">
        <f>EA74/EA$4</f>
        <v>0</v>
      </c>
      <c r="DN74" s="122">
        <f>EB74/EB$4</f>
        <v>0</v>
      </c>
      <c r="DO74" s="122">
        <f>EC74/EC$4</f>
        <v>8.5010277859453903E-4</v>
      </c>
      <c r="DP74" s="122">
        <f>ED74/ED$4</f>
        <v>2.9675569897593947E-4</v>
      </c>
      <c r="DQ74" s="113">
        <f>EE74/EE$4</f>
        <v>6.2078785623845096E-3</v>
      </c>
      <c r="DR74" s="113">
        <f>EF74/EF$4</f>
        <v>5.5863990748366652E-3</v>
      </c>
      <c r="DS74" s="116">
        <f>EG74/EG$4</f>
        <v>2.7171630493049662E-4</v>
      </c>
      <c r="DT74" s="113">
        <f>EH74/EH$4</f>
        <v>3.766109160120532E-4</v>
      </c>
      <c r="DV74" s="62">
        <f>Obsv_GC!B77</f>
        <v>132</v>
      </c>
      <c r="DW74" s="57">
        <f t="shared" si="17"/>
        <v>133</v>
      </c>
      <c r="DX74" s="128">
        <f>SUMIFS(EP:EP,$EO:$EO,"&gt;="&amp;$DV74,$EO:$EO,"&lt;"&amp;$DV75)</f>
        <v>990.65</v>
      </c>
      <c r="DY74" s="128">
        <f>SUMIFS(EQ:EQ,$EO:$EO,"&gt;="&amp;$DV74,$EO:$EO,"&lt;"&amp;$DV75)</f>
        <v>89.710000000000008</v>
      </c>
      <c r="DZ74" s="128">
        <f>SUMIFS(ER:ER,$EO:$EO,"&gt;="&amp;$DV74,$EO:$EO,"&lt;"&amp;$DV75)</f>
        <v>1074.43</v>
      </c>
      <c r="EA74" s="128">
        <f>SUMIFS(ES:ES,$EO:$EO,"&gt;="&amp;$DV74,$EO:$EO,"&lt;"&amp;$DV75)</f>
        <v>0</v>
      </c>
      <c r="EB74" s="128">
        <f>SUMIFS(ET:ET,$EO:$EO,"&gt;="&amp;$DV74,$EO:$EO,"&lt;"&amp;$DV75)</f>
        <v>0</v>
      </c>
      <c r="EC74" s="128">
        <f>SUMIFS(EU:EU,$EO:$EO,"&gt;="&amp;$DV74,$EO:$EO,"&lt;"&amp;$DV75)</f>
        <v>108.39</v>
      </c>
      <c r="ED74" s="128">
        <f>SUMIFS(EV:EV,$EO:$EO,"&gt;="&amp;$DV74,$EO:$EO,"&lt;"&amp;$DV75)</f>
        <v>224.35000000000002</v>
      </c>
      <c r="EE74" s="128">
        <f>SUMIFS(EW:EW,$EO:$EO,"&gt;="&amp;$DV74,$EO:$EO,"&lt;"&amp;$DV75)</f>
        <v>606.82999999999993</v>
      </c>
      <c r="EF74" s="128">
        <f>SUMIFS(EX:EX,$EO:$EO,"&gt;="&amp;$DV74,$EO:$EO,"&lt;"&amp;$DV75)</f>
        <v>523.64</v>
      </c>
      <c r="EG74" s="109">
        <f>DY74+DZ74</f>
        <v>1164.1400000000001</v>
      </c>
      <c r="EH74" s="2">
        <f>EC74+ED74</f>
        <v>332.74</v>
      </c>
      <c r="EJ74" s="64">
        <f t="shared" si="18"/>
        <v>66</v>
      </c>
      <c r="EK74" s="57">
        <f t="shared" si="19"/>
        <v>66.5</v>
      </c>
      <c r="EL74" s="2">
        <f t="shared" si="14"/>
        <v>3120.4</v>
      </c>
      <c r="EM74" s="2">
        <f t="shared" si="20"/>
        <v>1489.26</v>
      </c>
      <c r="EO74" s="33">
        <v>66</v>
      </c>
      <c r="EP74" s="33">
        <v>4788.8999999999996</v>
      </c>
      <c r="EQ74" s="33">
        <v>349.44</v>
      </c>
      <c r="ER74" s="33">
        <v>2770.96</v>
      </c>
      <c r="ES74" s="33">
        <v>0</v>
      </c>
      <c r="ET74" s="33">
        <v>196</v>
      </c>
      <c r="EU74" s="33">
        <v>378.7</v>
      </c>
      <c r="EV74" s="33">
        <v>1110.56</v>
      </c>
      <c r="EW74" s="33">
        <v>752.9</v>
      </c>
      <c r="EX74" s="33">
        <v>717.27</v>
      </c>
    </row>
    <row r="75" spans="93:154" x14ac:dyDescent="0.45">
      <c r="CO75" s="65">
        <f t="shared" si="15"/>
        <v>134</v>
      </c>
      <c r="CP75" s="124">
        <f>VLOOKUP($CO75,  $DI$7:$DT$158, CP$5, FALSE)</f>
        <v>5.7000497624178309E-4</v>
      </c>
      <c r="CQ75" s="140">
        <f>VLOOKUP($CO75,  Obsv_GC!$B$10:$M$211, CQ$5, FALSE)</f>
        <v>4.637E-4</v>
      </c>
      <c r="CR75" s="124">
        <f>VLOOKUP($CO75,  $DI$7:$DT$158, CR$5, FALSE)</f>
        <v>9.9850012084568576E-5</v>
      </c>
      <c r="CS75" s="140">
        <f>VLOOKUP($CO75,  Obsv_GC!$B$10:$M$211, CS$5, FALSE)</f>
        <v>1.3880000000000001E-4</v>
      </c>
      <c r="CT75" s="124">
        <f>VLOOKUP($CO75,  $DI$7:$DT$158, CT$5, FALSE)</f>
        <v>3.1103715687491568E-4</v>
      </c>
      <c r="CU75" s="140">
        <f>VLOOKUP($CO75,  Obsv_GC!$B$10:$M$211, CU$5, FALSE)</f>
        <v>3.0580000000000001E-4</v>
      </c>
      <c r="CV75" s="124">
        <f>VLOOKUP($CO75,  $DI$7:$DT$158, CV$5, FALSE)</f>
        <v>0</v>
      </c>
      <c r="CW75" s="140">
        <f>VLOOKUP($CO75,  Obsv_GC!$B$10:$M$211, CW$5, FALSE)</f>
        <v>0</v>
      </c>
      <c r="CX75" s="124">
        <f>VLOOKUP($CO75,  $DI$7:$DT$158, CX$5, FALSE)</f>
        <v>0</v>
      </c>
      <c r="CY75" s="140">
        <f>VLOOKUP($CO75,  Obsv_GC!$B$10:$M$211, CY$5, FALSE)</f>
        <v>0</v>
      </c>
      <c r="CZ75" s="124">
        <f>VLOOKUP($CO75,  $DI$7:$DT$158, CZ$5, FALSE)</f>
        <v>4.9661876502081568E-4</v>
      </c>
      <c r="DA75" s="140">
        <f>VLOOKUP($CO75,  Obsv_GC!$B$10:$M$211, DA$5, FALSE)</f>
        <v>4.8250000000000002E-4</v>
      </c>
      <c r="DB75" s="124">
        <f>VLOOKUP($CO75,  $DI$7:$DT$158, DB$5, FALSE)</f>
        <v>2.57444001300143E-4</v>
      </c>
      <c r="DC75" s="140">
        <f>VLOOKUP($CO75,  Obsv_GC!$B$10:$M$211, DC$5, FALSE)</f>
        <v>3.6830000000000001E-4</v>
      </c>
      <c r="DD75" s="124">
        <f>VLOOKUP($CO75,  $DI$7:$DT$158, DD$5, FALSE)</f>
        <v>5.8366314041541426E-3</v>
      </c>
      <c r="DE75" s="140">
        <f>VLOOKUP($CO75,  Obsv_GC!$B$10:$M$211, DE$5, FALSE)</f>
        <v>1.3572E-3</v>
      </c>
      <c r="DF75" s="124">
        <f>VLOOKUP($CO75,  $DI$7:$DT$158, DF$5, FALSE)</f>
        <v>6.1739076628957428E-3</v>
      </c>
      <c r="DG75" s="140">
        <f>VLOOKUP($CO75,  Obsv_GC!$B$10:$M$211, DG$5, FALSE)</f>
        <v>4.9949E-3</v>
      </c>
      <c r="DI75" s="64">
        <f t="shared" si="16"/>
        <v>134</v>
      </c>
      <c r="DJ75" s="122">
        <f>DX75/DX$4</f>
        <v>5.7000497624178309E-4</v>
      </c>
      <c r="DK75" s="122">
        <f>DY75/DY$4</f>
        <v>9.9850012084568576E-5</v>
      </c>
      <c r="DL75" s="122">
        <f>DZ75/DZ$4</f>
        <v>3.1103715687491568E-4</v>
      </c>
      <c r="DM75" s="122">
        <f>EA75/EA$4</f>
        <v>0</v>
      </c>
      <c r="DN75" s="122">
        <f>EB75/EB$4</f>
        <v>0</v>
      </c>
      <c r="DO75" s="122">
        <f>EC75/EC$4</f>
        <v>4.9661876502081568E-4</v>
      </c>
      <c r="DP75" s="122">
        <f>ED75/ED$4</f>
        <v>2.57444001300143E-4</v>
      </c>
      <c r="DQ75" s="113">
        <f>EE75/EE$4</f>
        <v>5.8366314041541426E-3</v>
      </c>
      <c r="DR75" s="113">
        <f>EF75/EF$4</f>
        <v>6.1739076628957428E-3</v>
      </c>
      <c r="DS75" s="116">
        <f>EG75/EG$4</f>
        <v>2.6913017554860969E-4</v>
      </c>
      <c r="DT75" s="113">
        <f>EH75/EH$4</f>
        <v>2.9196004623823141E-4</v>
      </c>
      <c r="DV75" s="62">
        <f>Obsv_GC!B78</f>
        <v>134</v>
      </c>
      <c r="DW75" s="57">
        <f t="shared" si="17"/>
        <v>135</v>
      </c>
      <c r="DX75" s="128">
        <f>SUMIFS(EP:EP,$EO:$EO,"&gt;="&amp;$DV75,$EO:$EO,"&lt;"&amp;$DV76)</f>
        <v>920.44</v>
      </c>
      <c r="DY75" s="128">
        <f>SUMIFS(EQ:EQ,$EO:$EO,"&gt;="&amp;$DV75,$EO:$EO,"&lt;"&amp;$DV76)</f>
        <v>84.89</v>
      </c>
      <c r="DZ75" s="128">
        <f>SUMIFS(ER:ER,$EO:$EO,"&gt;="&amp;$DV75,$EO:$EO,"&lt;"&amp;$DV76)</f>
        <v>1068.17</v>
      </c>
      <c r="EA75" s="128">
        <f>SUMIFS(ES:ES,$EO:$EO,"&gt;="&amp;$DV75,$EO:$EO,"&lt;"&amp;$DV76)</f>
        <v>0</v>
      </c>
      <c r="EB75" s="128">
        <f>SUMIFS(ET:ET,$EO:$EO,"&gt;="&amp;$DV75,$EO:$EO,"&lt;"&amp;$DV76)</f>
        <v>0</v>
      </c>
      <c r="EC75" s="128">
        <f>SUMIFS(EU:EU,$EO:$EO,"&gt;="&amp;$DV75,$EO:$EO,"&lt;"&amp;$DV76)</f>
        <v>63.320000000000007</v>
      </c>
      <c r="ED75" s="128">
        <f>SUMIFS(EV:EV,$EO:$EO,"&gt;="&amp;$DV75,$EO:$EO,"&lt;"&amp;$DV76)</f>
        <v>194.63</v>
      </c>
      <c r="EE75" s="128">
        <f>SUMIFS(EW:EW,$EO:$EO,"&gt;="&amp;$DV75,$EO:$EO,"&lt;"&amp;$DV76)</f>
        <v>570.54</v>
      </c>
      <c r="EF75" s="128">
        <f>SUMIFS(EX:EX,$EO:$EO,"&gt;="&amp;$DV75,$EO:$EO,"&lt;"&amp;$DV76)</f>
        <v>578.71</v>
      </c>
      <c r="EG75" s="109">
        <f>DY75+DZ75</f>
        <v>1153.0600000000002</v>
      </c>
      <c r="EH75" s="2">
        <f>EC75+ED75</f>
        <v>257.95</v>
      </c>
      <c r="EJ75" s="64">
        <f t="shared" si="18"/>
        <v>67</v>
      </c>
      <c r="EK75" s="57">
        <f t="shared" si="19"/>
        <v>67.5</v>
      </c>
      <c r="EL75" s="2">
        <f t="shared" si="14"/>
        <v>2983.5699999999997</v>
      </c>
      <c r="EM75" s="2">
        <f t="shared" si="20"/>
        <v>1270.03</v>
      </c>
      <c r="EO75" s="33">
        <v>67</v>
      </c>
      <c r="EP75" s="33">
        <v>4824.12</v>
      </c>
      <c r="EQ75" s="33">
        <v>301.35000000000002</v>
      </c>
      <c r="ER75" s="33">
        <v>2682.22</v>
      </c>
      <c r="ES75" s="33">
        <v>0</v>
      </c>
      <c r="ET75" s="33">
        <v>181.48</v>
      </c>
      <c r="EU75" s="33">
        <v>221.94</v>
      </c>
      <c r="EV75" s="33">
        <v>1048.0899999999999</v>
      </c>
      <c r="EW75" s="33">
        <v>737.19</v>
      </c>
      <c r="EX75" s="33">
        <v>678.96</v>
      </c>
    </row>
    <row r="76" spans="93:154" x14ac:dyDescent="0.45">
      <c r="CO76" s="65">
        <f t="shared" si="15"/>
        <v>136</v>
      </c>
      <c r="CP76" s="124">
        <f>VLOOKUP($CO76,  $DI$7:$DT$158, CP$5, FALSE)</f>
        <v>5.1922447120959607E-4</v>
      </c>
      <c r="CQ76" s="140">
        <f>VLOOKUP($CO76,  Obsv_GC!$B$10:$M$211, CQ$5, FALSE)</f>
        <v>4.3189999999999998E-4</v>
      </c>
      <c r="CR76" s="124">
        <f>VLOOKUP($CO76,  $DI$7:$DT$158, CR$5, FALSE)</f>
        <v>8.9805023237799622E-5</v>
      </c>
      <c r="CS76" s="140">
        <f>VLOOKUP($CO76,  Obsv_GC!$B$10:$M$211, CS$5, FALSE)</f>
        <v>1.3180000000000001E-4</v>
      </c>
      <c r="CT76" s="124">
        <f>VLOOKUP($CO76,  $DI$7:$DT$158, CT$5, FALSE)</f>
        <v>3.8102102674892187E-4</v>
      </c>
      <c r="CU76" s="140">
        <f>VLOOKUP($CO76,  Obsv_GC!$B$10:$M$211, CU$5, FALSE)</f>
        <v>2.8499999999999999E-4</v>
      </c>
      <c r="CV76" s="124">
        <f>VLOOKUP($CO76,  $DI$7:$DT$158, CV$5, FALSE)</f>
        <v>0</v>
      </c>
      <c r="CW76" s="140">
        <f>VLOOKUP($CO76,  Obsv_GC!$B$10:$M$211, CW$5, FALSE)</f>
        <v>0</v>
      </c>
      <c r="CX76" s="124">
        <f>VLOOKUP($CO76,  $DI$7:$DT$158, CX$5, FALSE)</f>
        <v>0</v>
      </c>
      <c r="CY76" s="140">
        <f>VLOOKUP($CO76,  Obsv_GC!$B$10:$M$211, CY$5, FALSE)</f>
        <v>0</v>
      </c>
      <c r="CZ76" s="124">
        <f>VLOOKUP($CO76,  $DI$7:$DT$158, CZ$5, FALSE)</f>
        <v>8.4665185855965026E-4</v>
      </c>
      <c r="DA76" s="140">
        <f>VLOOKUP($CO76,  Obsv_GC!$B$10:$M$211, DA$5, FALSE)</f>
        <v>4.5360000000000002E-4</v>
      </c>
      <c r="DB76" s="124">
        <f>VLOOKUP($CO76,  $DI$7:$DT$158, DB$5, FALSE)</f>
        <v>2.4769544100839943E-4</v>
      </c>
      <c r="DC76" s="140">
        <f>VLOOKUP($CO76,  Obsv_GC!$B$10:$M$211, DC$5, FALSE)</f>
        <v>3.4860000000000002E-4</v>
      </c>
      <c r="DD76" s="124">
        <f>VLOOKUP($CO76,  $DI$7:$DT$158, DD$5, FALSE)</f>
        <v>4.4923054448526116E-3</v>
      </c>
      <c r="DE76" s="140">
        <f>VLOOKUP($CO76,  Obsv_GC!$B$10:$M$211, DE$5, FALSE)</f>
        <v>1.2664E-3</v>
      </c>
      <c r="DF76" s="124">
        <f>VLOOKUP($CO76,  $DI$7:$DT$158, DF$5, FALSE)</f>
        <v>4.5917844813239033E-3</v>
      </c>
      <c r="DG76" s="140">
        <f>VLOOKUP($CO76,  Obsv_GC!$B$10:$M$211, DG$5, FALSE)</f>
        <v>4.7016000000000002E-3</v>
      </c>
      <c r="DI76" s="64">
        <f t="shared" si="16"/>
        <v>136</v>
      </c>
      <c r="DJ76" s="122">
        <f>DX76/DX$4</f>
        <v>5.1922447120959607E-4</v>
      </c>
      <c r="DK76" s="122">
        <f>DY76/DY$4</f>
        <v>8.9805023237799622E-5</v>
      </c>
      <c r="DL76" s="122">
        <f>DZ76/DZ$4</f>
        <v>3.8102102674892187E-4</v>
      </c>
      <c r="DM76" s="122">
        <f>EA76/EA$4</f>
        <v>0</v>
      </c>
      <c r="DN76" s="122">
        <f>EB76/EB$4</f>
        <v>0</v>
      </c>
      <c r="DO76" s="122">
        <f>EC76/EC$4</f>
        <v>8.4665185855965026E-4</v>
      </c>
      <c r="DP76" s="122">
        <f>ED76/ED$4</f>
        <v>2.4769544100839943E-4</v>
      </c>
      <c r="DQ76" s="113">
        <f>EE76/EE$4</f>
        <v>4.4923054448526116E-3</v>
      </c>
      <c r="DR76" s="113">
        <f>EF76/EF$4</f>
        <v>4.5917844813239033E-3</v>
      </c>
      <c r="DS76" s="116">
        <f>EG76/EG$4</f>
        <v>3.2323349601082993E-4</v>
      </c>
      <c r="DT76" s="113">
        <f>EH76/EH$4</f>
        <v>3.3413268172121844E-4</v>
      </c>
      <c r="DV76" s="62">
        <f>Obsv_GC!B79</f>
        <v>136</v>
      </c>
      <c r="DW76" s="57">
        <f t="shared" si="17"/>
        <v>137</v>
      </c>
      <c r="DX76" s="128">
        <f>SUMIFS(EP:EP,$EO:$EO,"&gt;="&amp;$DV76,$EO:$EO,"&lt;"&amp;$DV77)</f>
        <v>838.44</v>
      </c>
      <c r="DY76" s="128">
        <f>SUMIFS(EQ:EQ,$EO:$EO,"&gt;="&amp;$DV76,$EO:$EO,"&lt;"&amp;$DV77)</f>
        <v>76.349999999999994</v>
      </c>
      <c r="DZ76" s="128">
        <f>SUMIFS(ER:ER,$EO:$EO,"&gt;="&amp;$DV76,$EO:$EO,"&lt;"&amp;$DV77)</f>
        <v>1308.51</v>
      </c>
      <c r="EA76" s="128">
        <f>SUMIFS(ES:ES,$EO:$EO,"&gt;="&amp;$DV76,$EO:$EO,"&lt;"&amp;$DV77)</f>
        <v>0</v>
      </c>
      <c r="EB76" s="128">
        <f>SUMIFS(ET:ET,$EO:$EO,"&gt;="&amp;$DV76,$EO:$EO,"&lt;"&amp;$DV77)</f>
        <v>0</v>
      </c>
      <c r="EC76" s="128">
        <f>SUMIFS(EU:EU,$EO:$EO,"&gt;="&amp;$DV76,$EO:$EO,"&lt;"&amp;$DV77)</f>
        <v>107.95</v>
      </c>
      <c r="ED76" s="128">
        <f>SUMIFS(EV:EV,$EO:$EO,"&gt;="&amp;$DV76,$EO:$EO,"&lt;"&amp;$DV77)</f>
        <v>187.26</v>
      </c>
      <c r="EE76" s="128">
        <f>SUMIFS(EW:EW,$EO:$EO,"&gt;="&amp;$DV76,$EO:$EO,"&lt;"&amp;$DV77)</f>
        <v>439.13</v>
      </c>
      <c r="EF76" s="128">
        <f>SUMIFS(EX:EX,$EO:$EO,"&gt;="&amp;$DV76,$EO:$EO,"&lt;"&amp;$DV77)</f>
        <v>430.40999999999997</v>
      </c>
      <c r="EG76" s="109">
        <f>DY76+DZ76</f>
        <v>1384.86</v>
      </c>
      <c r="EH76" s="2">
        <f>EC76+ED76</f>
        <v>295.20999999999998</v>
      </c>
      <c r="EJ76" s="64">
        <f t="shared" si="18"/>
        <v>68</v>
      </c>
      <c r="EK76" s="57">
        <f t="shared" si="19"/>
        <v>68.5</v>
      </c>
      <c r="EL76" s="2">
        <f t="shared" si="14"/>
        <v>2801.04</v>
      </c>
      <c r="EM76" s="2">
        <f t="shared" si="20"/>
        <v>1246.8699999999999</v>
      </c>
      <c r="EO76" s="33">
        <v>68</v>
      </c>
      <c r="EP76" s="33">
        <v>4695.72</v>
      </c>
      <c r="EQ76" s="33">
        <v>247.21</v>
      </c>
      <c r="ER76" s="33">
        <v>2553.83</v>
      </c>
      <c r="ES76" s="33">
        <v>0</v>
      </c>
      <c r="ET76" s="33">
        <v>177.89</v>
      </c>
      <c r="EU76" s="33">
        <v>232.39</v>
      </c>
      <c r="EV76" s="33">
        <v>1014.48</v>
      </c>
      <c r="EW76" s="33">
        <v>802.64</v>
      </c>
      <c r="EX76" s="33">
        <v>627.99</v>
      </c>
    </row>
    <row r="77" spans="93:154" x14ac:dyDescent="0.45">
      <c r="CO77" s="65">
        <f t="shared" si="15"/>
        <v>138</v>
      </c>
      <c r="CP77" s="124">
        <f>VLOOKUP($CO77,  $DI$7:$DT$158, CP$5, FALSE)</f>
        <v>4.7199860152966218E-4</v>
      </c>
      <c r="CQ77" s="140">
        <f>VLOOKUP($CO77,  Obsv_GC!$B$10:$M$211, CQ$5, FALSE)</f>
        <v>4.2010000000000002E-4</v>
      </c>
      <c r="CR77" s="124">
        <f>VLOOKUP($CO77,  $DI$7:$DT$158, CR$5, FALSE)</f>
        <v>8.7240845757008493E-5</v>
      </c>
      <c r="CS77" s="140">
        <f>VLOOKUP($CO77,  Obsv_GC!$B$10:$M$211, CS$5, FALSE)</f>
        <v>1.248E-4</v>
      </c>
      <c r="CT77" s="124">
        <f>VLOOKUP($CO77,  $DI$7:$DT$158, CT$5, FALSE)</f>
        <v>2.7416997802516975E-4</v>
      </c>
      <c r="CU77" s="140">
        <f>VLOOKUP($CO77,  Obsv_GC!$B$10:$M$211, CU$5, FALSE)</f>
        <v>2.6420000000000003E-4</v>
      </c>
      <c r="CV77" s="124">
        <f>VLOOKUP($CO77,  $DI$7:$DT$158, CV$5, FALSE)</f>
        <v>0</v>
      </c>
      <c r="CW77" s="140">
        <f>VLOOKUP($CO77,  Obsv_GC!$B$10:$M$211, CW$5, FALSE)</f>
        <v>0</v>
      </c>
      <c r="CX77" s="124">
        <f>VLOOKUP($CO77,  $DI$7:$DT$158, CX$5, FALSE)</f>
        <v>0</v>
      </c>
      <c r="CY77" s="140">
        <f>VLOOKUP($CO77,  Obsv_GC!$B$10:$M$211, CY$5, FALSE)</f>
        <v>0</v>
      </c>
      <c r="CZ77" s="124">
        <f>VLOOKUP($CO77,  $DI$7:$DT$158, CZ$5, FALSE)</f>
        <v>6.0226397608888866E-4</v>
      </c>
      <c r="DA77" s="140">
        <f>VLOOKUP($CO77,  Obsv_GC!$B$10:$M$211, DA$5, FALSE)</f>
        <v>4.2470000000000002E-4</v>
      </c>
      <c r="DB77" s="124">
        <f>VLOOKUP($CO77,  $DI$7:$DT$158, DB$5, FALSE)</f>
        <v>2.1807939420620965E-4</v>
      </c>
      <c r="DC77" s="140">
        <f>VLOOKUP($CO77,  Obsv_GC!$B$10:$M$211, DC$5, FALSE)</f>
        <v>3.2870000000000002E-4</v>
      </c>
      <c r="DD77" s="124">
        <f>VLOOKUP($CO77,  $DI$7:$DT$158, DD$5, FALSE)</f>
        <v>4.4464749882840784E-3</v>
      </c>
      <c r="DE77" s="140">
        <f>VLOOKUP($CO77,  Obsv_GC!$B$10:$M$211, DE$5, FALSE)</f>
        <v>1.1756E-3</v>
      </c>
      <c r="DF77" s="124">
        <f>VLOOKUP($CO77,  $DI$7:$DT$158, DF$5, FALSE)</f>
        <v>5.6736665571377951E-3</v>
      </c>
      <c r="DG77" s="140">
        <f>VLOOKUP($CO77,  Obsv_GC!$B$10:$M$211, DG$5, FALSE)</f>
        <v>4.4083999999999998E-3</v>
      </c>
      <c r="DI77" s="64">
        <f t="shared" si="16"/>
        <v>138</v>
      </c>
      <c r="DJ77" s="122">
        <f>DX77/DX$4</f>
        <v>4.7199860152966218E-4</v>
      </c>
      <c r="DK77" s="122">
        <f>DY77/DY$4</f>
        <v>8.7240845757008493E-5</v>
      </c>
      <c r="DL77" s="122">
        <f>DZ77/DZ$4</f>
        <v>2.7416997802516975E-4</v>
      </c>
      <c r="DM77" s="122">
        <f>EA77/EA$4</f>
        <v>0</v>
      </c>
      <c r="DN77" s="122">
        <f>EB77/EB$4</f>
        <v>0</v>
      </c>
      <c r="DO77" s="122">
        <f>EC77/EC$4</f>
        <v>6.0226397608888866E-4</v>
      </c>
      <c r="DP77" s="122">
        <f>ED77/ED$4</f>
        <v>2.1807939420620965E-4</v>
      </c>
      <c r="DQ77" s="113">
        <f>EE77/EE$4</f>
        <v>4.4464749882840784E-3</v>
      </c>
      <c r="DR77" s="113">
        <f>EF77/EF$4</f>
        <v>5.6736665571377951E-3</v>
      </c>
      <c r="DS77" s="116">
        <f>EG77/EG$4</f>
        <v>2.3707664233430111E-4</v>
      </c>
      <c r="DT77" s="113">
        <f>EH77/EH$4</f>
        <v>2.7352225149808489E-4</v>
      </c>
      <c r="DV77" s="62">
        <f>Obsv_GC!B80</f>
        <v>138</v>
      </c>
      <c r="DW77" s="57">
        <f t="shared" si="17"/>
        <v>139</v>
      </c>
      <c r="DX77" s="128">
        <f>SUMIFS(EP:EP,$EO:$EO,"&gt;="&amp;$DV77,$EO:$EO,"&lt;"&amp;$DV78)</f>
        <v>762.18000000000006</v>
      </c>
      <c r="DY77" s="128">
        <f>SUMIFS(EQ:EQ,$EO:$EO,"&gt;="&amp;$DV77,$EO:$EO,"&lt;"&amp;$DV78)</f>
        <v>74.17</v>
      </c>
      <c r="DZ77" s="128">
        <f>SUMIFS(ER:ER,$EO:$EO,"&gt;="&amp;$DV77,$EO:$EO,"&lt;"&amp;$DV78)</f>
        <v>941.56</v>
      </c>
      <c r="EA77" s="128">
        <f>SUMIFS(ES:ES,$EO:$EO,"&gt;="&amp;$DV77,$EO:$EO,"&lt;"&amp;$DV78)</f>
        <v>0</v>
      </c>
      <c r="EB77" s="128">
        <f>SUMIFS(ET:ET,$EO:$EO,"&gt;="&amp;$DV77,$EO:$EO,"&lt;"&amp;$DV78)</f>
        <v>0</v>
      </c>
      <c r="EC77" s="128">
        <f>SUMIFS(EU:EU,$EO:$EO,"&gt;="&amp;$DV77,$EO:$EO,"&lt;"&amp;$DV78)</f>
        <v>76.789999999999992</v>
      </c>
      <c r="ED77" s="128">
        <f>SUMIFS(EV:EV,$EO:$EO,"&gt;="&amp;$DV77,$EO:$EO,"&lt;"&amp;$DV78)</f>
        <v>164.87</v>
      </c>
      <c r="EE77" s="128">
        <f>SUMIFS(EW:EW,$EO:$EO,"&gt;="&amp;$DV77,$EO:$EO,"&lt;"&amp;$DV78)</f>
        <v>434.65</v>
      </c>
      <c r="EF77" s="128">
        <f>SUMIFS(EX:EX,$EO:$EO,"&gt;="&amp;$DV77,$EO:$EO,"&lt;"&amp;$DV78)</f>
        <v>531.81999999999994</v>
      </c>
      <c r="EG77" s="109">
        <f>DY77+DZ77</f>
        <v>1015.7299999999999</v>
      </c>
      <c r="EH77" s="2">
        <f>EC77+ED77</f>
        <v>241.66</v>
      </c>
      <c r="EJ77" s="64">
        <f t="shared" si="18"/>
        <v>69</v>
      </c>
      <c r="EK77" s="57">
        <f t="shared" si="19"/>
        <v>69.5</v>
      </c>
      <c r="EL77" s="2">
        <f t="shared" si="14"/>
        <v>2549.9300000000003</v>
      </c>
      <c r="EM77" s="2">
        <f t="shared" si="20"/>
        <v>1152.53</v>
      </c>
      <c r="EO77" s="33">
        <v>69</v>
      </c>
      <c r="EP77" s="33">
        <v>4351.63</v>
      </c>
      <c r="EQ77" s="33">
        <v>273.3</v>
      </c>
      <c r="ER77" s="33">
        <v>2276.63</v>
      </c>
      <c r="ES77" s="33">
        <v>0</v>
      </c>
      <c r="ET77" s="33">
        <v>176.95</v>
      </c>
      <c r="EU77" s="33">
        <v>178.51</v>
      </c>
      <c r="EV77" s="33">
        <v>974.02</v>
      </c>
      <c r="EW77" s="33">
        <v>602.42999999999995</v>
      </c>
      <c r="EX77" s="33">
        <v>539.97</v>
      </c>
    </row>
    <row r="78" spans="93:154" x14ac:dyDescent="0.45">
      <c r="CO78" s="65">
        <f t="shared" si="15"/>
        <v>140</v>
      </c>
      <c r="CP78" s="124">
        <f>VLOOKUP($CO78,  $DI$7:$DT$158, CP$5, FALSE)</f>
        <v>4.4091102405873791E-4</v>
      </c>
      <c r="CQ78" s="140">
        <f>VLOOKUP($CO78,  Obsv_GC!$B$10:$M$211, CQ$5, FALSE)</f>
        <v>3.9550000000000002E-4</v>
      </c>
      <c r="CR78" s="124">
        <f>VLOOKUP($CO78,  $DI$7:$DT$158, CR$5, FALSE)</f>
        <v>8.6335150041316224E-5</v>
      </c>
      <c r="CS78" s="140">
        <f>VLOOKUP($CO78,  Obsv_GC!$B$10:$M$211, CS$5, FALSE)</f>
        <v>1.1790000000000001E-4</v>
      </c>
      <c r="CT78" s="124">
        <f>VLOOKUP($CO78,  $DI$7:$DT$158, CT$5, FALSE)</f>
        <v>2.299736238208065E-4</v>
      </c>
      <c r="CU78" s="140">
        <f>VLOOKUP($CO78,  Obsv_GC!$B$10:$M$211, CU$5, FALSE)</f>
        <v>2.4340000000000001E-4</v>
      </c>
      <c r="CV78" s="124">
        <f>VLOOKUP($CO78,  $DI$7:$DT$158, CV$5, FALSE)</f>
        <v>0</v>
      </c>
      <c r="CW78" s="140">
        <f>VLOOKUP($CO78,  Obsv_GC!$B$10:$M$211, CW$5, FALSE)</f>
        <v>0</v>
      </c>
      <c r="CX78" s="124">
        <f>VLOOKUP($CO78,  $DI$7:$DT$158, CX$5, FALSE)</f>
        <v>0</v>
      </c>
      <c r="CY78" s="140">
        <f>VLOOKUP($CO78,  Obsv_GC!$B$10:$M$211, CY$5, FALSE)</f>
        <v>0</v>
      </c>
      <c r="CZ78" s="124">
        <f>VLOOKUP($CO78,  $DI$7:$DT$158, CZ$5, FALSE)</f>
        <v>7.1269341720533042E-4</v>
      </c>
      <c r="DA78" s="140">
        <f>VLOOKUP($CO78,  Obsv_GC!$B$10:$M$211, DA$5, FALSE)</f>
        <v>3.9570000000000002E-4</v>
      </c>
      <c r="DB78" s="124">
        <f>VLOOKUP($CO78,  $DI$7:$DT$158, DB$5, FALSE)</f>
        <v>1.9936268754024332E-4</v>
      </c>
      <c r="DC78" s="140">
        <f>VLOOKUP($CO78,  Obsv_GC!$B$10:$M$211, DC$5, FALSE)</f>
        <v>3.0899999999999998E-4</v>
      </c>
      <c r="DD78" s="124">
        <f>VLOOKUP($CO78,  $DI$7:$DT$158, DD$5, FALSE)</f>
        <v>3.6624468205581112E-3</v>
      </c>
      <c r="DE78" s="140">
        <f>VLOOKUP($CO78,  Obsv_GC!$B$10:$M$211, DE$5, FALSE)</f>
        <v>1.0849E-3</v>
      </c>
      <c r="DF78" s="124">
        <f>VLOOKUP($CO78,  $DI$7:$DT$158, DF$5, FALSE)</f>
        <v>5.0938392144646372E-3</v>
      </c>
      <c r="DG78" s="140">
        <f>VLOOKUP($CO78,  Obsv_GC!$B$10:$M$211, DG$5, FALSE)</f>
        <v>4.1149999999999997E-3</v>
      </c>
      <c r="DI78" s="64">
        <f t="shared" si="16"/>
        <v>140</v>
      </c>
      <c r="DJ78" s="122">
        <f>DX78/DX$4</f>
        <v>4.4091102405873791E-4</v>
      </c>
      <c r="DK78" s="122">
        <f>DY78/DY$4</f>
        <v>8.6335150041316224E-5</v>
      </c>
      <c r="DL78" s="122">
        <f>DZ78/DZ$4</f>
        <v>2.299736238208065E-4</v>
      </c>
      <c r="DM78" s="122">
        <f>EA78/EA$4</f>
        <v>0</v>
      </c>
      <c r="DN78" s="122">
        <f>EB78/EB$4</f>
        <v>0</v>
      </c>
      <c r="DO78" s="122">
        <f>EC78/EC$4</f>
        <v>7.1269341720533042E-4</v>
      </c>
      <c r="DP78" s="122">
        <f>ED78/ED$4</f>
        <v>1.9936268754024332E-4</v>
      </c>
      <c r="DQ78" s="113">
        <f>EE78/EE$4</f>
        <v>3.6624468205581112E-3</v>
      </c>
      <c r="DR78" s="113">
        <f>EF78/EF$4</f>
        <v>5.0938392144646372E-3</v>
      </c>
      <c r="DS78" s="116">
        <f>EG78/EG$4</f>
        <v>2.014706822975811E-4</v>
      </c>
      <c r="DT78" s="113">
        <f>EH78/EH$4</f>
        <v>2.7344302217753179E-4</v>
      </c>
      <c r="DV78" s="62">
        <f>Obsv_GC!B81</f>
        <v>140</v>
      </c>
      <c r="DW78" s="57">
        <f t="shared" si="17"/>
        <v>141</v>
      </c>
      <c r="DX78" s="128">
        <f>SUMIFS(EP:EP,$EO:$EO,"&gt;="&amp;$DV78,$EO:$EO,"&lt;"&amp;$DV79)</f>
        <v>711.98</v>
      </c>
      <c r="DY78" s="128">
        <f>SUMIFS(EQ:EQ,$EO:$EO,"&gt;="&amp;$DV78,$EO:$EO,"&lt;"&amp;$DV79)</f>
        <v>73.400000000000006</v>
      </c>
      <c r="DZ78" s="128">
        <f>SUMIFS(ER:ER,$EO:$EO,"&gt;="&amp;$DV78,$EO:$EO,"&lt;"&amp;$DV79)</f>
        <v>789.78</v>
      </c>
      <c r="EA78" s="128">
        <f>SUMIFS(ES:ES,$EO:$EO,"&gt;="&amp;$DV78,$EO:$EO,"&lt;"&amp;$DV79)</f>
        <v>0</v>
      </c>
      <c r="EB78" s="128">
        <f>SUMIFS(ET:ET,$EO:$EO,"&gt;="&amp;$DV78,$EO:$EO,"&lt;"&amp;$DV79)</f>
        <v>0</v>
      </c>
      <c r="EC78" s="128">
        <f>SUMIFS(EU:EU,$EO:$EO,"&gt;="&amp;$DV78,$EO:$EO,"&lt;"&amp;$DV79)</f>
        <v>90.87</v>
      </c>
      <c r="ED78" s="128">
        <f>SUMIFS(EV:EV,$EO:$EO,"&gt;="&amp;$DV78,$EO:$EO,"&lt;"&amp;$DV79)</f>
        <v>150.72</v>
      </c>
      <c r="EE78" s="128">
        <f>SUMIFS(EW:EW,$EO:$EO,"&gt;="&amp;$DV78,$EO:$EO,"&lt;"&amp;$DV79)</f>
        <v>358.01</v>
      </c>
      <c r="EF78" s="128">
        <f>SUMIFS(EX:EX,$EO:$EO,"&gt;="&amp;$DV78,$EO:$EO,"&lt;"&amp;$DV79)</f>
        <v>477.47</v>
      </c>
      <c r="EG78" s="109">
        <f>DY78+DZ78</f>
        <v>863.18</v>
      </c>
      <c r="EH78" s="2">
        <f>EC78+ED78</f>
        <v>241.59</v>
      </c>
      <c r="EJ78" s="64">
        <f t="shared" si="18"/>
        <v>70</v>
      </c>
      <c r="EK78" s="57">
        <f t="shared" si="19"/>
        <v>70.5</v>
      </c>
      <c r="EL78" s="2">
        <f t="shared" si="14"/>
        <v>2509.25</v>
      </c>
      <c r="EM78" s="2">
        <f t="shared" si="20"/>
        <v>1076.25</v>
      </c>
      <c r="EO78" s="33">
        <v>70</v>
      </c>
      <c r="EP78" s="33">
        <v>4101.8500000000004</v>
      </c>
      <c r="EQ78" s="33">
        <v>230.45</v>
      </c>
      <c r="ER78" s="33">
        <v>2278.8000000000002</v>
      </c>
      <c r="ES78" s="33">
        <v>0</v>
      </c>
      <c r="ET78" s="33">
        <v>181.67</v>
      </c>
      <c r="EU78" s="33">
        <v>117.25</v>
      </c>
      <c r="EV78" s="33">
        <v>959</v>
      </c>
      <c r="EW78" s="33">
        <v>665.65</v>
      </c>
      <c r="EX78" s="33">
        <v>542.04</v>
      </c>
    </row>
    <row r="79" spans="93:154" x14ac:dyDescent="0.45">
      <c r="CO79" s="65">
        <f t="shared" si="15"/>
        <v>142</v>
      </c>
      <c r="CP79" s="124">
        <f>VLOOKUP($CO79,  $DI$7:$DT$158, CP$5, FALSE)</f>
        <v>4.0554426012717439E-4</v>
      </c>
      <c r="CQ79" s="140">
        <f>VLOOKUP($CO79,  Obsv_GC!$B$10:$M$211, CQ$5, FALSE)</f>
        <v>3.7100000000000002E-4</v>
      </c>
      <c r="CR79" s="124">
        <f>VLOOKUP($CO79,  $DI$7:$DT$158, CR$5, FALSE)</f>
        <v>7.3184918740745153E-5</v>
      </c>
      <c r="CS79" s="140">
        <f>VLOOKUP($CO79,  Obsv_GC!$B$10:$M$211, CS$5, FALSE)</f>
        <v>1.109E-4</v>
      </c>
      <c r="CT79" s="124">
        <f>VLOOKUP($CO79,  $DI$7:$DT$158, CT$5, FALSE)</f>
        <v>2.235675110754119E-4</v>
      </c>
      <c r="CU79" s="140">
        <f>VLOOKUP($CO79,  Obsv_GC!$B$10:$M$211, CU$5, FALSE)</f>
        <v>2.2279999999999999E-4</v>
      </c>
      <c r="CV79" s="124">
        <f>VLOOKUP($CO79,  $DI$7:$DT$158, CV$5, FALSE)</f>
        <v>0</v>
      </c>
      <c r="CW79" s="140">
        <f>VLOOKUP($CO79,  Obsv_GC!$B$10:$M$211, CW$5, FALSE)</f>
        <v>0</v>
      </c>
      <c r="CX79" s="124">
        <f>VLOOKUP($CO79,  $DI$7:$DT$158, CX$5, FALSE)</f>
        <v>0</v>
      </c>
      <c r="CY79" s="140">
        <f>VLOOKUP($CO79,  Obsv_GC!$B$10:$M$211, CY$5, FALSE)</f>
        <v>0</v>
      </c>
      <c r="CZ79" s="124">
        <f>VLOOKUP($CO79,  $DI$7:$DT$158, CZ$5, FALSE)</f>
        <v>5.1842230524124942E-4</v>
      </c>
      <c r="DA79" s="140">
        <f>VLOOKUP($CO79,  Obsv_GC!$B$10:$M$211, DA$5, FALSE)</f>
        <v>3.6680000000000003E-4</v>
      </c>
      <c r="DB79" s="124">
        <f>VLOOKUP($CO79,  $DI$7:$DT$158, DB$5, FALSE)</f>
        <v>1.8577819443356668E-4</v>
      </c>
      <c r="DC79" s="140">
        <f>VLOOKUP($CO79,  Obsv_GC!$B$10:$M$211, DC$5, FALSE)</f>
        <v>2.8939999999999999E-4</v>
      </c>
      <c r="DD79" s="124">
        <f>VLOOKUP($CO79,  $DI$7:$DT$158, DD$5, FALSE)</f>
        <v>3.9064326217097857E-3</v>
      </c>
      <c r="DE79" s="140">
        <f>VLOOKUP($CO79,  Obsv_GC!$B$10:$M$211, DE$5, FALSE)</f>
        <v>9.9390000000000004E-4</v>
      </c>
      <c r="DF79" s="124">
        <f>VLOOKUP($CO79,  $DI$7:$DT$158, DF$5, FALSE)</f>
        <v>6.5927489043556909E-3</v>
      </c>
      <c r="DG79" s="140">
        <f>VLOOKUP($CO79,  Obsv_GC!$B$10:$M$211, DG$5, FALSE)</f>
        <v>3.8218000000000002E-3</v>
      </c>
      <c r="DI79" s="64">
        <f t="shared" si="16"/>
        <v>142</v>
      </c>
      <c r="DJ79" s="122">
        <f>DX79/DX$4</f>
        <v>4.0554426012717439E-4</v>
      </c>
      <c r="DK79" s="122">
        <f>DY79/DY$4</f>
        <v>7.3184918740745153E-5</v>
      </c>
      <c r="DL79" s="122">
        <f>DZ79/DZ$4</f>
        <v>2.235675110754119E-4</v>
      </c>
      <c r="DM79" s="122">
        <f>EA79/EA$4</f>
        <v>0</v>
      </c>
      <c r="DN79" s="122">
        <f>EB79/EB$4</f>
        <v>0</v>
      </c>
      <c r="DO79" s="122">
        <f>EC79/EC$4</f>
        <v>5.1842230524124942E-4</v>
      </c>
      <c r="DP79" s="122">
        <f>ED79/ED$4</f>
        <v>1.8577819443356668E-4</v>
      </c>
      <c r="DQ79" s="113">
        <f>EE79/EE$4</f>
        <v>3.9064326217097857E-3</v>
      </c>
      <c r="DR79" s="113">
        <f>EF79/EF$4</f>
        <v>6.5927489043556909E-3</v>
      </c>
      <c r="DS79" s="116">
        <f>EG79/EG$4</f>
        <v>1.9372629846265243E-4</v>
      </c>
      <c r="DT79" s="113">
        <f>EH79/EH$4</f>
        <v>2.3378308800351501E-4</v>
      </c>
      <c r="DV79" s="62">
        <f>Obsv_GC!B82</f>
        <v>142</v>
      </c>
      <c r="DW79" s="57">
        <f t="shared" si="17"/>
        <v>143</v>
      </c>
      <c r="DX79" s="128">
        <f>SUMIFS(EP:EP,$EO:$EO,"&gt;="&amp;$DV79,$EO:$EO,"&lt;"&amp;$DV80)</f>
        <v>654.86999999999989</v>
      </c>
      <c r="DY79" s="128">
        <f>SUMIFS(EQ:EQ,$EO:$EO,"&gt;="&amp;$DV79,$EO:$EO,"&lt;"&amp;$DV80)</f>
        <v>62.22</v>
      </c>
      <c r="DZ79" s="128">
        <f>SUMIFS(ER:ER,$EO:$EO,"&gt;="&amp;$DV79,$EO:$EO,"&lt;"&amp;$DV80)</f>
        <v>767.78</v>
      </c>
      <c r="EA79" s="128">
        <f>SUMIFS(ES:ES,$EO:$EO,"&gt;="&amp;$DV79,$EO:$EO,"&lt;"&amp;$DV80)</f>
        <v>0</v>
      </c>
      <c r="EB79" s="128">
        <f>SUMIFS(ET:ET,$EO:$EO,"&gt;="&amp;$DV79,$EO:$EO,"&lt;"&amp;$DV80)</f>
        <v>0</v>
      </c>
      <c r="EC79" s="128">
        <f>SUMIFS(EU:EU,$EO:$EO,"&gt;="&amp;$DV79,$EO:$EO,"&lt;"&amp;$DV80)</f>
        <v>66.099999999999994</v>
      </c>
      <c r="ED79" s="128">
        <f>SUMIFS(EV:EV,$EO:$EO,"&gt;="&amp;$DV79,$EO:$EO,"&lt;"&amp;$DV80)</f>
        <v>140.44999999999999</v>
      </c>
      <c r="EE79" s="128">
        <f>SUMIFS(EW:EW,$EO:$EO,"&gt;="&amp;$DV79,$EO:$EO,"&lt;"&amp;$DV80)</f>
        <v>381.86</v>
      </c>
      <c r="EF79" s="128">
        <f>SUMIFS(EX:EX,$EO:$EO,"&gt;="&amp;$DV79,$EO:$EO,"&lt;"&amp;$DV80)</f>
        <v>617.97</v>
      </c>
      <c r="EG79" s="109">
        <f>DY79+DZ79</f>
        <v>830</v>
      </c>
      <c r="EH79" s="2">
        <f>EC79+ED79</f>
        <v>206.54999999999998</v>
      </c>
      <c r="EJ79" s="64">
        <f t="shared" si="18"/>
        <v>71</v>
      </c>
      <c r="EK79" s="57">
        <f t="shared" si="19"/>
        <v>71.5</v>
      </c>
      <c r="EL79" s="2">
        <f t="shared" si="14"/>
        <v>2611.2599999999998</v>
      </c>
      <c r="EM79" s="2">
        <f t="shared" si="20"/>
        <v>1028.9000000000001</v>
      </c>
      <c r="EO79" s="33">
        <v>71</v>
      </c>
      <c r="EP79" s="33">
        <v>4006.97</v>
      </c>
      <c r="EQ79" s="33">
        <v>226.12</v>
      </c>
      <c r="ER79" s="33">
        <v>2385.14</v>
      </c>
      <c r="ES79" s="33">
        <v>0</v>
      </c>
      <c r="ET79" s="33">
        <v>178.54</v>
      </c>
      <c r="EU79" s="33">
        <v>127.37</v>
      </c>
      <c r="EV79" s="33">
        <v>901.53</v>
      </c>
      <c r="EW79" s="33">
        <v>578.70000000000005</v>
      </c>
      <c r="EX79" s="33">
        <v>854.18</v>
      </c>
    </row>
    <row r="80" spans="93:154" x14ac:dyDescent="0.45">
      <c r="CO80" s="65">
        <f t="shared" si="15"/>
        <v>144</v>
      </c>
      <c r="CP80" s="124">
        <f>VLOOKUP($CO80,  $DI$7:$DT$158, CP$5, FALSE)</f>
        <v>3.7817852211043861E-4</v>
      </c>
      <c r="CQ80" s="140">
        <f>VLOOKUP($CO80,  Obsv_GC!$B$10:$M$211, CQ$5, FALSE)</f>
        <v>3.4660000000000002E-4</v>
      </c>
      <c r="CR80" s="124">
        <f>VLOOKUP($CO80,  $DI$7:$DT$158, CR$5, FALSE)</f>
        <v>6.856234190610793E-5</v>
      </c>
      <c r="CS80" s="140">
        <f>VLOOKUP($CO80,  Obsv_GC!$B$10:$M$211, CS$5, FALSE)</f>
        <v>1.039E-4</v>
      </c>
      <c r="CT80" s="124">
        <f>VLOOKUP($CO80,  $DI$7:$DT$158, CT$5, FALSE)</f>
        <v>2.5415378756524134E-4</v>
      </c>
      <c r="CU80" s="140">
        <f>VLOOKUP($CO80,  Obsv_GC!$B$10:$M$211, CU$5, FALSE)</f>
        <v>2.02E-4</v>
      </c>
      <c r="CV80" s="124">
        <f>VLOOKUP($CO80,  $DI$7:$DT$158, CV$5, FALSE)</f>
        <v>0</v>
      </c>
      <c r="CW80" s="140">
        <f>VLOOKUP($CO80,  Obsv_GC!$B$10:$M$211, CW$5, FALSE)</f>
        <v>0</v>
      </c>
      <c r="CX80" s="124">
        <f>VLOOKUP($CO80,  $DI$7:$DT$158, CX$5, FALSE)</f>
        <v>0</v>
      </c>
      <c r="CY80" s="140">
        <f>VLOOKUP($CO80,  Obsv_GC!$B$10:$M$211, CY$5, FALSE)</f>
        <v>0</v>
      </c>
      <c r="CZ80" s="124">
        <f>VLOOKUP($CO80,  $DI$7:$DT$158, CZ$5, FALSE)</f>
        <v>3.389744634270318E-4</v>
      </c>
      <c r="DA80" s="140">
        <f>VLOOKUP($CO80,  Obsv_GC!$B$10:$M$211, DA$5, FALSE)</f>
        <v>3.3780000000000003E-4</v>
      </c>
      <c r="DB80" s="124">
        <f>VLOOKUP($CO80,  $DI$7:$DT$158, DB$5, FALSE)</f>
        <v>1.5841079790219968E-4</v>
      </c>
      <c r="DC80" s="140">
        <f>VLOOKUP($CO80,  Obsv_GC!$B$10:$M$211, DC$5, FALSE)</f>
        <v>2.697E-4</v>
      </c>
      <c r="DD80" s="124">
        <f>VLOOKUP($CO80,  $DI$7:$DT$158, DD$5, FALSE)</f>
        <v>3.9356904578227332E-3</v>
      </c>
      <c r="DE80" s="140">
        <f>VLOOKUP($CO80,  Obsv_GC!$B$10:$M$211, DE$5, FALSE)</f>
        <v>9.0300000000000005E-4</v>
      </c>
      <c r="DF80" s="124">
        <f>VLOOKUP($CO80,  $DI$7:$DT$158, DF$5, FALSE)</f>
        <v>5.780670572722189E-3</v>
      </c>
      <c r="DG80" s="140">
        <f>VLOOKUP($CO80,  Obsv_GC!$B$10:$M$211, DG$5, FALSE)</f>
        <v>3.5285E-3</v>
      </c>
      <c r="DI80" s="64">
        <f t="shared" si="16"/>
        <v>144</v>
      </c>
      <c r="DJ80" s="122">
        <f>DX80/DX$4</f>
        <v>3.7817852211043861E-4</v>
      </c>
      <c r="DK80" s="122">
        <f>DY80/DY$4</f>
        <v>6.856234190610793E-5</v>
      </c>
      <c r="DL80" s="122">
        <f>DZ80/DZ$4</f>
        <v>2.5415378756524134E-4</v>
      </c>
      <c r="DM80" s="122">
        <f>EA80/EA$4</f>
        <v>0</v>
      </c>
      <c r="DN80" s="122">
        <f>EB80/EB$4</f>
        <v>0</v>
      </c>
      <c r="DO80" s="122">
        <f>EC80/EC$4</f>
        <v>3.389744634270318E-4</v>
      </c>
      <c r="DP80" s="122">
        <f>ED80/ED$4</f>
        <v>1.5841079790219968E-4</v>
      </c>
      <c r="DQ80" s="113">
        <f>EE80/EE$4</f>
        <v>3.9356904578227332E-3</v>
      </c>
      <c r="DR80" s="113">
        <f>EF80/EF$4</f>
        <v>5.780670572722189E-3</v>
      </c>
      <c r="DS80" s="116">
        <f>EG80/EG$4</f>
        <v>2.173258960982654E-4</v>
      </c>
      <c r="DT80" s="113">
        <f>EH80/EH$4</f>
        <v>1.8446849519638284E-4</v>
      </c>
      <c r="DV80" s="62">
        <f>Obsv_GC!B83</f>
        <v>144</v>
      </c>
      <c r="DW80" s="57">
        <f t="shared" si="17"/>
        <v>145</v>
      </c>
      <c r="DX80" s="128">
        <f>SUMIFS(EP:EP,$EO:$EO,"&gt;="&amp;$DV80,$EO:$EO,"&lt;"&amp;$DV81)</f>
        <v>610.68000000000006</v>
      </c>
      <c r="DY80" s="128">
        <f>SUMIFS(EQ:EQ,$EO:$EO,"&gt;="&amp;$DV80,$EO:$EO,"&lt;"&amp;$DV81)</f>
        <v>58.290000000000006</v>
      </c>
      <c r="DZ80" s="128">
        <f>SUMIFS(ER:ER,$EO:$EO,"&gt;="&amp;$DV80,$EO:$EO,"&lt;"&amp;$DV81)</f>
        <v>872.81999999999994</v>
      </c>
      <c r="EA80" s="128">
        <f>SUMIFS(ES:ES,$EO:$EO,"&gt;="&amp;$DV80,$EO:$EO,"&lt;"&amp;$DV81)</f>
        <v>0</v>
      </c>
      <c r="EB80" s="128">
        <f>SUMIFS(ET:ET,$EO:$EO,"&gt;="&amp;$DV80,$EO:$EO,"&lt;"&amp;$DV81)</f>
        <v>0</v>
      </c>
      <c r="EC80" s="128">
        <f>SUMIFS(EU:EU,$EO:$EO,"&gt;="&amp;$DV80,$EO:$EO,"&lt;"&amp;$DV81)</f>
        <v>43.22</v>
      </c>
      <c r="ED80" s="128">
        <f>SUMIFS(EV:EV,$EO:$EO,"&gt;="&amp;$DV80,$EO:$EO,"&lt;"&amp;$DV81)</f>
        <v>119.75999999999999</v>
      </c>
      <c r="EE80" s="128">
        <f>SUMIFS(EW:EW,$EO:$EO,"&gt;="&amp;$DV80,$EO:$EO,"&lt;"&amp;$DV81)</f>
        <v>384.72</v>
      </c>
      <c r="EF80" s="128">
        <f>SUMIFS(EX:EX,$EO:$EO,"&gt;="&amp;$DV80,$EO:$EO,"&lt;"&amp;$DV81)</f>
        <v>541.85</v>
      </c>
      <c r="EG80" s="109">
        <f>DY80+DZ80</f>
        <v>931.1099999999999</v>
      </c>
      <c r="EH80" s="2">
        <f>EC80+ED80</f>
        <v>162.97999999999999</v>
      </c>
      <c r="EJ80" s="64">
        <f t="shared" si="18"/>
        <v>72</v>
      </c>
      <c r="EK80" s="57">
        <f t="shared" si="19"/>
        <v>72.5</v>
      </c>
      <c r="EL80" s="2">
        <f t="shared" si="14"/>
        <v>2208.8200000000002</v>
      </c>
      <c r="EM80" s="2">
        <f t="shared" si="20"/>
        <v>980.26</v>
      </c>
      <c r="EO80" s="33">
        <v>72</v>
      </c>
      <c r="EP80" s="33">
        <v>3832.23</v>
      </c>
      <c r="EQ80" s="33">
        <v>246.85</v>
      </c>
      <c r="ER80" s="33">
        <v>1961.97</v>
      </c>
      <c r="ES80" s="33">
        <v>0</v>
      </c>
      <c r="ET80" s="33">
        <v>170.9</v>
      </c>
      <c r="EU80" s="33">
        <v>98.02</v>
      </c>
      <c r="EV80" s="33">
        <v>882.24</v>
      </c>
      <c r="EW80" s="33">
        <v>626.32000000000005</v>
      </c>
      <c r="EX80" s="33">
        <v>486.53</v>
      </c>
    </row>
    <row r="81" spans="93:154" x14ac:dyDescent="0.45">
      <c r="CO81" s="65">
        <f t="shared" si="15"/>
        <v>146</v>
      </c>
      <c r="CP81" s="124">
        <f>VLOOKUP($CO81,  $DI$7:$DT$158, CP$5, FALSE)</f>
        <v>3.5662777119433971E-4</v>
      </c>
      <c r="CQ81" s="140">
        <f>VLOOKUP($CO81,  Obsv_GC!$B$10:$M$211, CQ$5, FALSE)</f>
        <v>3.2210000000000002E-4</v>
      </c>
      <c r="CR81" s="124">
        <f>VLOOKUP($CO81,  $DI$7:$DT$158, CR$5, FALSE)</f>
        <v>7.4243524122723155E-5</v>
      </c>
      <c r="CS81" s="140">
        <f>VLOOKUP($CO81,  Obsv_GC!$B$10:$M$211, CS$5, FALSE)</f>
        <v>9.6899999999999997E-5</v>
      </c>
      <c r="CT81" s="124">
        <f>VLOOKUP($CO81,  $DI$7:$DT$158, CT$5, FALSE)</f>
        <v>2.2133410722281299E-4</v>
      </c>
      <c r="CU81" s="140">
        <f>VLOOKUP($CO81,  Obsv_GC!$B$10:$M$211, CU$5, FALSE)</f>
        <v>1.8090000000000001E-4</v>
      </c>
      <c r="CV81" s="124">
        <f>VLOOKUP($CO81,  $DI$7:$DT$158, CV$5, FALSE)</f>
        <v>0</v>
      </c>
      <c r="CW81" s="140">
        <f>VLOOKUP($CO81,  Obsv_GC!$B$10:$M$211, CW$5, FALSE)</f>
        <v>0</v>
      </c>
      <c r="CX81" s="124">
        <f>VLOOKUP($CO81,  $DI$7:$DT$158, CX$5, FALSE)</f>
        <v>0</v>
      </c>
      <c r="CY81" s="140">
        <f>VLOOKUP($CO81,  Obsv_GC!$B$10:$M$211, CY$5, FALSE)</f>
        <v>0</v>
      </c>
      <c r="CZ81" s="124">
        <f>VLOOKUP($CO81,  $DI$7:$DT$158, CZ$5, FALSE)</f>
        <v>1.89879031919677E-4</v>
      </c>
      <c r="DA81" s="140">
        <f>VLOOKUP($CO81,  Obsv_GC!$B$10:$M$211, DA$5, FALSE)</f>
        <v>3.0880000000000002E-4</v>
      </c>
      <c r="DB81" s="124">
        <f>VLOOKUP($CO81,  $DI$7:$DT$158, DB$5, FALSE)</f>
        <v>1.4331838637861839E-4</v>
      </c>
      <c r="DC81" s="140">
        <f>VLOOKUP($CO81,  Obsv_GC!$B$10:$M$211, DC$5, FALSE)</f>
        <v>2.5000000000000001E-4</v>
      </c>
      <c r="DD81" s="124">
        <f>VLOOKUP($CO81,  $DI$7:$DT$158, DD$5, FALSE)</f>
        <v>4.3660670890366092E-3</v>
      </c>
      <c r="DE81" s="140">
        <f>VLOOKUP($CO81,  Obsv_GC!$B$10:$M$211, DE$5, FALSE)</f>
        <v>8.1229999999999996E-4</v>
      </c>
      <c r="DF81" s="124">
        <f>VLOOKUP($CO81,  $DI$7:$DT$158, DF$5, FALSE)</f>
        <v>5.5749838907214796E-3</v>
      </c>
      <c r="DG81" s="140">
        <f>VLOOKUP($CO81,  Obsv_GC!$B$10:$M$211, DG$5, FALSE)</f>
        <v>3.2353E-3</v>
      </c>
      <c r="DI81" s="64">
        <f t="shared" si="16"/>
        <v>146</v>
      </c>
      <c r="DJ81" s="122">
        <f>DX81/DX$4</f>
        <v>3.5662777119433971E-4</v>
      </c>
      <c r="DK81" s="122">
        <f>DY81/DY$4</f>
        <v>7.4243524122723155E-5</v>
      </c>
      <c r="DL81" s="122">
        <f>DZ81/DZ$4</f>
        <v>2.2133410722281299E-4</v>
      </c>
      <c r="DM81" s="122">
        <f>EA81/EA$4</f>
        <v>0</v>
      </c>
      <c r="DN81" s="122">
        <f>EB81/EB$4</f>
        <v>0</v>
      </c>
      <c r="DO81" s="122">
        <f>EC81/EC$4</f>
        <v>1.89879031919677E-4</v>
      </c>
      <c r="DP81" s="122">
        <f>ED81/ED$4</f>
        <v>1.4331838637861839E-4</v>
      </c>
      <c r="DQ81" s="113">
        <f>EE81/EE$4</f>
        <v>4.3660670890366092E-3</v>
      </c>
      <c r="DR81" s="113">
        <f>EF81/EF$4</f>
        <v>5.5749838907214796E-3</v>
      </c>
      <c r="DS81" s="116">
        <f>EG81/EG$4</f>
        <v>1.9214614540169803E-4</v>
      </c>
      <c r="DT81" s="113">
        <f>EH81/EH$4</f>
        <v>1.5003769617887171E-4</v>
      </c>
      <c r="DV81" s="62">
        <f>Obsv_GC!B84</f>
        <v>146</v>
      </c>
      <c r="DW81" s="57">
        <f t="shared" si="17"/>
        <v>147</v>
      </c>
      <c r="DX81" s="128">
        <f>SUMIFS(EP:EP,$EO:$EO,"&gt;="&amp;$DV81,$EO:$EO,"&lt;"&amp;$DV82)</f>
        <v>575.88</v>
      </c>
      <c r="DY81" s="128">
        <f>SUMIFS(EQ:EQ,$EO:$EO,"&gt;="&amp;$DV81,$EO:$EO,"&lt;"&amp;$DV82)</f>
        <v>63.120000000000005</v>
      </c>
      <c r="DZ81" s="128">
        <f>SUMIFS(ER:ER,$EO:$EO,"&gt;="&amp;$DV81,$EO:$EO,"&lt;"&amp;$DV82)</f>
        <v>760.11</v>
      </c>
      <c r="EA81" s="128">
        <f>SUMIFS(ES:ES,$EO:$EO,"&gt;="&amp;$DV81,$EO:$EO,"&lt;"&amp;$DV82)</f>
        <v>0</v>
      </c>
      <c r="EB81" s="128">
        <f>SUMIFS(ET:ET,$EO:$EO,"&gt;="&amp;$DV81,$EO:$EO,"&lt;"&amp;$DV82)</f>
        <v>0</v>
      </c>
      <c r="EC81" s="128">
        <f>SUMIFS(EU:EU,$EO:$EO,"&gt;="&amp;$DV81,$EO:$EO,"&lt;"&amp;$DV82)</f>
        <v>24.21</v>
      </c>
      <c r="ED81" s="128">
        <f>SUMIFS(EV:EV,$EO:$EO,"&gt;="&amp;$DV81,$EO:$EO,"&lt;"&amp;$DV82)</f>
        <v>108.35</v>
      </c>
      <c r="EE81" s="128">
        <f>SUMIFS(EW:EW,$EO:$EO,"&gt;="&amp;$DV81,$EO:$EO,"&lt;"&amp;$DV82)</f>
        <v>426.79</v>
      </c>
      <c r="EF81" s="128">
        <f>SUMIFS(EX:EX,$EO:$EO,"&gt;="&amp;$DV81,$EO:$EO,"&lt;"&amp;$DV82)</f>
        <v>522.56999999999994</v>
      </c>
      <c r="EG81" s="109">
        <f>DY81+DZ81</f>
        <v>823.23</v>
      </c>
      <c r="EH81" s="2">
        <f>EC81+ED81</f>
        <v>132.56</v>
      </c>
      <c r="EJ81" s="64">
        <f t="shared" si="18"/>
        <v>73</v>
      </c>
      <c r="EK81" s="57">
        <f t="shared" si="19"/>
        <v>73.5</v>
      </c>
      <c r="EL81" s="2">
        <f t="shared" si="14"/>
        <v>2153.9499999999998</v>
      </c>
      <c r="EM81" s="2">
        <f t="shared" si="20"/>
        <v>1133.51</v>
      </c>
      <c r="EO81" s="33">
        <v>73</v>
      </c>
      <c r="EP81" s="33">
        <v>3550.9</v>
      </c>
      <c r="EQ81" s="33">
        <v>228.98</v>
      </c>
      <c r="ER81" s="33">
        <v>1924.97</v>
      </c>
      <c r="ES81" s="33">
        <v>0</v>
      </c>
      <c r="ET81" s="33">
        <v>178.83</v>
      </c>
      <c r="EU81" s="33">
        <v>236.89</v>
      </c>
      <c r="EV81" s="33">
        <v>896.62</v>
      </c>
      <c r="EW81" s="33">
        <v>553.05999999999995</v>
      </c>
      <c r="EX81" s="33">
        <v>477.9</v>
      </c>
    </row>
    <row r="82" spans="93:154" x14ac:dyDescent="0.45">
      <c r="CO82" s="65">
        <f t="shared" si="15"/>
        <v>148</v>
      </c>
      <c r="CP82" s="124">
        <f>VLOOKUP($CO82,  $DI$7:$DT$158, CP$5, FALSE)</f>
        <v>3.1496298608988191E-4</v>
      </c>
      <c r="CQ82" s="140">
        <f>VLOOKUP($CO82,  Obsv_GC!$B$10:$M$211, CQ$5, FALSE)</f>
        <v>2.9760000000000002E-4</v>
      </c>
      <c r="CR82" s="124">
        <f>VLOOKUP($CO82,  $DI$7:$DT$158, CR$5, FALSE)</f>
        <v>7.0303159645360619E-5</v>
      </c>
      <c r="CS82" s="140">
        <f>VLOOKUP($CO82,  Obsv_GC!$B$10:$M$211, CS$5, FALSE)</f>
        <v>9.0000000000000006E-5</v>
      </c>
      <c r="CT82" s="124">
        <f>VLOOKUP($CO82,  $DI$7:$DT$158, CT$5, FALSE)</f>
        <v>1.9149909304585252E-4</v>
      </c>
      <c r="CU82" s="140">
        <f>VLOOKUP($CO82,  Obsv_GC!$B$10:$M$211, CU$5, FALSE)</f>
        <v>1.6029999999999999E-4</v>
      </c>
      <c r="CV82" s="124">
        <f>VLOOKUP($CO82,  $DI$7:$DT$158, CV$5, FALSE)</f>
        <v>0</v>
      </c>
      <c r="CW82" s="140">
        <f>VLOOKUP($CO82,  Obsv_GC!$B$10:$M$211, CW$5, FALSE)</f>
        <v>0</v>
      </c>
      <c r="CX82" s="124">
        <f>VLOOKUP($CO82,  $DI$7:$DT$158, CX$5, FALSE)</f>
        <v>0</v>
      </c>
      <c r="CY82" s="140">
        <f>VLOOKUP($CO82,  Obsv_GC!$B$10:$M$211, CY$5, FALSE)</f>
        <v>0</v>
      </c>
      <c r="CZ82" s="124">
        <f>VLOOKUP($CO82,  $DI$7:$DT$158, CZ$5, FALSE)</f>
        <v>3.3858231342306715E-4</v>
      </c>
      <c r="DA82" s="140">
        <f>VLOOKUP($CO82,  Obsv_GC!$B$10:$M$211, DA$5, FALSE)</f>
        <v>2.7989999999999997E-4</v>
      </c>
      <c r="DB82" s="124">
        <f>VLOOKUP($CO82,  $DI$7:$DT$158, DB$5, FALSE)</f>
        <v>1.3991895626331568E-4</v>
      </c>
      <c r="DC82" s="140">
        <f>VLOOKUP($CO82,  Obsv_GC!$B$10:$M$211, DC$5, FALSE)</f>
        <v>2.3029999999999999E-4</v>
      </c>
      <c r="DD82" s="124">
        <f>VLOOKUP($CO82,  $DI$7:$DT$158, DD$5, FALSE)</f>
        <v>4.0924142512669109E-3</v>
      </c>
      <c r="DE82" s="140">
        <f>VLOOKUP($CO82,  Obsv_GC!$B$10:$M$211, DE$5, FALSE)</f>
        <v>7.2139999999999997E-4</v>
      </c>
      <c r="DF82" s="124">
        <f>VLOOKUP($CO82,  $DI$7:$DT$158, DF$5, FALSE)</f>
        <v>4.4780593760268316E-3</v>
      </c>
      <c r="DG82" s="140">
        <f>VLOOKUP($CO82,  Obsv_GC!$B$10:$M$211, DG$5, FALSE)</f>
        <v>2.9420000000000002E-3</v>
      </c>
      <c r="DI82" s="64">
        <f t="shared" si="16"/>
        <v>148</v>
      </c>
      <c r="DJ82" s="122">
        <f>DX82/DX$4</f>
        <v>3.1496298608988191E-4</v>
      </c>
      <c r="DK82" s="122">
        <f>DY82/DY$4</f>
        <v>7.0303159645360619E-5</v>
      </c>
      <c r="DL82" s="122">
        <f>DZ82/DZ$4</f>
        <v>1.9149909304585252E-4</v>
      </c>
      <c r="DM82" s="122">
        <f>EA82/EA$4</f>
        <v>0</v>
      </c>
      <c r="DN82" s="122">
        <f>EB82/EB$4</f>
        <v>0</v>
      </c>
      <c r="DO82" s="122">
        <f>EC82/EC$4</f>
        <v>3.3858231342306715E-4</v>
      </c>
      <c r="DP82" s="122">
        <f>ED82/ED$4</f>
        <v>1.3991895626331568E-4</v>
      </c>
      <c r="DQ82" s="113">
        <f>EE82/EE$4</f>
        <v>4.0924142512669109E-3</v>
      </c>
      <c r="DR82" s="113">
        <f>EF82/EF$4</f>
        <v>4.4780593760268316E-3</v>
      </c>
      <c r="DS82" s="116">
        <f>EG82/EG$4</f>
        <v>1.6744954342539289E-4</v>
      </c>
      <c r="DT82" s="113">
        <f>EH82/EH$4</f>
        <v>1.685886756626655E-4</v>
      </c>
      <c r="DV82" s="62">
        <f>Obsv_GC!B85</f>
        <v>148</v>
      </c>
      <c r="DW82" s="57">
        <f t="shared" si="17"/>
        <v>149</v>
      </c>
      <c r="DX82" s="128">
        <f>SUMIFS(EP:EP,$EO:$EO,"&gt;="&amp;$DV82,$EO:$EO,"&lt;"&amp;$DV83)</f>
        <v>508.6</v>
      </c>
      <c r="DY82" s="128">
        <f>SUMIFS(EQ:EQ,$EO:$EO,"&gt;="&amp;$DV82,$EO:$EO,"&lt;"&amp;$DV83)</f>
        <v>59.769999999999996</v>
      </c>
      <c r="DZ82" s="128">
        <f>SUMIFS(ER:ER,$EO:$EO,"&gt;="&amp;$DV82,$EO:$EO,"&lt;"&amp;$DV83)</f>
        <v>657.65</v>
      </c>
      <c r="EA82" s="128">
        <f>SUMIFS(ES:ES,$EO:$EO,"&gt;="&amp;$DV82,$EO:$EO,"&lt;"&amp;$DV83)</f>
        <v>0</v>
      </c>
      <c r="EB82" s="128">
        <f>SUMIFS(ET:ET,$EO:$EO,"&gt;="&amp;$DV82,$EO:$EO,"&lt;"&amp;$DV83)</f>
        <v>0</v>
      </c>
      <c r="EC82" s="128">
        <f>SUMIFS(EU:EU,$EO:$EO,"&gt;="&amp;$DV82,$EO:$EO,"&lt;"&amp;$DV83)</f>
        <v>43.17</v>
      </c>
      <c r="ED82" s="128">
        <f>SUMIFS(EV:EV,$EO:$EO,"&gt;="&amp;$DV82,$EO:$EO,"&lt;"&amp;$DV83)</f>
        <v>105.78</v>
      </c>
      <c r="EE82" s="128">
        <f>SUMIFS(EW:EW,$EO:$EO,"&gt;="&amp;$DV82,$EO:$EO,"&lt;"&amp;$DV83)</f>
        <v>400.04</v>
      </c>
      <c r="EF82" s="128">
        <f>SUMIFS(EX:EX,$EO:$EO,"&gt;="&amp;$DV82,$EO:$EO,"&lt;"&amp;$DV83)</f>
        <v>419.75</v>
      </c>
      <c r="EG82" s="109">
        <f>DY82+DZ82</f>
        <v>717.42</v>
      </c>
      <c r="EH82" s="2">
        <f>EC82+ED82</f>
        <v>148.94999999999999</v>
      </c>
      <c r="EJ82" s="64">
        <f t="shared" si="18"/>
        <v>74</v>
      </c>
      <c r="EK82" s="57">
        <f t="shared" si="19"/>
        <v>74.5</v>
      </c>
      <c r="EL82" s="2">
        <f t="shared" si="14"/>
        <v>2205.8000000000002</v>
      </c>
      <c r="EM82" s="2">
        <f t="shared" si="20"/>
        <v>994.81999999999994</v>
      </c>
      <c r="EO82" s="33">
        <v>74</v>
      </c>
      <c r="EP82" s="33">
        <v>3443.58</v>
      </c>
      <c r="EQ82" s="33">
        <v>251.61</v>
      </c>
      <c r="ER82" s="33">
        <v>1954.19</v>
      </c>
      <c r="ES82" s="33">
        <v>0</v>
      </c>
      <c r="ET82" s="33">
        <v>153.78</v>
      </c>
      <c r="EU82" s="33">
        <v>173.07</v>
      </c>
      <c r="EV82" s="33">
        <v>821.75</v>
      </c>
      <c r="EW82" s="33">
        <v>539.73</v>
      </c>
      <c r="EX82" s="33">
        <v>461.37</v>
      </c>
    </row>
    <row r="83" spans="93:154" x14ac:dyDescent="0.45">
      <c r="CO83" s="65">
        <f t="shared" si="15"/>
        <v>150</v>
      </c>
      <c r="CP83" s="124">
        <f>VLOOKUP($CO83,  $DI$7:$DT$158, CP$5, FALSE)</f>
        <v>2.6928530253897805E-4</v>
      </c>
      <c r="CQ83" s="140">
        <f>VLOOKUP($CO83,  Obsv_GC!$B$10:$M$211, CQ$5, FALSE)</f>
        <v>2.7310000000000002E-4</v>
      </c>
      <c r="CR83" s="124">
        <f>VLOOKUP($CO83,  $DI$7:$DT$158, CR$5, FALSE)</f>
        <v>6.4939559043338798E-5</v>
      </c>
      <c r="CS83" s="140">
        <f>VLOOKUP($CO83,  Obsv_GC!$B$10:$M$211, CS$5, FALSE)</f>
        <v>8.2999999999999998E-5</v>
      </c>
      <c r="CT83" s="124">
        <f>VLOOKUP($CO83,  $DI$7:$DT$158, CT$5, FALSE)</f>
        <v>2.3300487989715005E-4</v>
      </c>
      <c r="CU83" s="140">
        <f>VLOOKUP($CO83,  Obsv_GC!$B$10:$M$211, CU$5, FALSE)</f>
        <v>1.3970000000000001E-4</v>
      </c>
      <c r="CV83" s="124">
        <f>VLOOKUP($CO83,  $DI$7:$DT$158, CV$5, FALSE)</f>
        <v>0</v>
      </c>
      <c r="CW83" s="140">
        <f>VLOOKUP($CO83,  Obsv_GC!$B$10:$M$211, CW$5, FALSE)</f>
        <v>0</v>
      </c>
      <c r="CX83" s="124">
        <f>VLOOKUP($CO83,  $DI$7:$DT$158, CX$5, FALSE)</f>
        <v>0</v>
      </c>
      <c r="CY83" s="140">
        <f>VLOOKUP($CO83,  Obsv_GC!$B$10:$M$211, CY$5, FALSE)</f>
        <v>0</v>
      </c>
      <c r="CZ83" s="124">
        <f>VLOOKUP($CO83,  $DI$7:$DT$158, CZ$5, FALSE)</f>
        <v>3.1442587317884559E-4</v>
      </c>
      <c r="DA83" s="140">
        <f>VLOOKUP($CO83,  Obsv_GC!$B$10:$M$211, DA$5, FALSE)</f>
        <v>2.5099999999999998E-4</v>
      </c>
      <c r="DB83" s="124">
        <f>VLOOKUP($CO83,  $DI$7:$DT$158, DB$5, FALSE)</f>
        <v>1.251175465394879E-4</v>
      </c>
      <c r="DC83" s="140">
        <f>VLOOKUP($CO83,  Obsv_GC!$B$10:$M$211, DC$5, FALSE)</f>
        <v>2.106E-4</v>
      </c>
      <c r="DD83" s="124">
        <f>VLOOKUP($CO83,  $DI$7:$DT$158, DD$5, FALSE)</f>
        <v>4.0444354920467288E-3</v>
      </c>
      <c r="DE83" s="140">
        <f>VLOOKUP($CO83,  Obsv_GC!$B$10:$M$211, DE$5, FALSE)</f>
        <v>6.5399999999999996E-4</v>
      </c>
      <c r="DF83" s="124">
        <f>VLOOKUP($CO83,  $DI$7:$DT$158, DF$5, FALSE)</f>
        <v>5.2877906604590812E-3</v>
      </c>
      <c r="DG83" s="140">
        <f>VLOOKUP($CO83,  Obsv_GC!$B$10:$M$211, DG$5, FALSE)</f>
        <v>2.6488000000000002E-3</v>
      </c>
      <c r="DI83" s="64">
        <f t="shared" si="16"/>
        <v>150</v>
      </c>
      <c r="DJ83" s="122">
        <f>DX83/DX$4</f>
        <v>2.6928530253897805E-4</v>
      </c>
      <c r="DK83" s="122">
        <f>DY83/DY$4</f>
        <v>6.4939559043338798E-5</v>
      </c>
      <c r="DL83" s="122">
        <f>DZ83/DZ$4</f>
        <v>2.3300487989715005E-4</v>
      </c>
      <c r="DM83" s="122">
        <f>EA83/EA$4</f>
        <v>0</v>
      </c>
      <c r="DN83" s="122">
        <f>EB83/EB$4</f>
        <v>0</v>
      </c>
      <c r="DO83" s="122">
        <f>EC83/EC$4</f>
        <v>3.1442587317884559E-4</v>
      </c>
      <c r="DP83" s="122">
        <f>ED83/ED$4</f>
        <v>1.251175465394879E-4</v>
      </c>
      <c r="DQ83" s="113">
        <f>EE83/EE$4</f>
        <v>4.0444354920467288E-3</v>
      </c>
      <c r="DR83" s="113">
        <f>EF83/EF$4</f>
        <v>5.2877906604590812E-3</v>
      </c>
      <c r="DS83" s="116">
        <f>EG83/EG$4</f>
        <v>1.9965479000596736E-4</v>
      </c>
      <c r="DT83" s="113">
        <f>EH83/EH$4</f>
        <v>1.5243721274419466E-4</v>
      </c>
      <c r="DV83" s="62">
        <f>Obsv_GC!B86</f>
        <v>150</v>
      </c>
      <c r="DW83" s="57">
        <f t="shared" si="17"/>
        <v>151</v>
      </c>
      <c r="DX83" s="128">
        <f>SUMIFS(EP:EP,$EO:$EO,"&gt;="&amp;$DV83,$EO:$EO,"&lt;"&amp;$DV84)</f>
        <v>434.84000000000003</v>
      </c>
      <c r="DY83" s="128">
        <f>SUMIFS(EQ:EQ,$EO:$EO,"&gt;="&amp;$DV83,$EO:$EO,"&lt;"&amp;$DV84)</f>
        <v>55.21</v>
      </c>
      <c r="DZ83" s="128">
        <f>SUMIFS(ER:ER,$EO:$EO,"&gt;="&amp;$DV83,$EO:$EO,"&lt;"&amp;$DV84)</f>
        <v>800.19</v>
      </c>
      <c r="EA83" s="128">
        <f>SUMIFS(ES:ES,$EO:$EO,"&gt;="&amp;$DV83,$EO:$EO,"&lt;"&amp;$DV84)</f>
        <v>0</v>
      </c>
      <c r="EB83" s="128">
        <f>SUMIFS(ET:ET,$EO:$EO,"&gt;="&amp;$DV83,$EO:$EO,"&lt;"&amp;$DV84)</f>
        <v>0</v>
      </c>
      <c r="EC83" s="128">
        <f>SUMIFS(EU:EU,$EO:$EO,"&gt;="&amp;$DV83,$EO:$EO,"&lt;"&amp;$DV84)</f>
        <v>40.090000000000003</v>
      </c>
      <c r="ED83" s="128">
        <f>SUMIFS(EV:EV,$EO:$EO,"&gt;="&amp;$DV83,$EO:$EO,"&lt;"&amp;$DV84)</f>
        <v>94.59</v>
      </c>
      <c r="EE83" s="128">
        <f>SUMIFS(EW:EW,$EO:$EO,"&gt;="&amp;$DV83,$EO:$EO,"&lt;"&amp;$DV84)</f>
        <v>395.35</v>
      </c>
      <c r="EF83" s="128">
        <f>SUMIFS(EX:EX,$EO:$EO,"&gt;="&amp;$DV83,$EO:$EO,"&lt;"&amp;$DV84)</f>
        <v>495.65000000000003</v>
      </c>
      <c r="EG83" s="109">
        <f>DY83+DZ83</f>
        <v>855.40000000000009</v>
      </c>
      <c r="EH83" s="2">
        <f>EC83+ED83</f>
        <v>134.68</v>
      </c>
      <c r="EJ83" s="64">
        <f t="shared" si="18"/>
        <v>75</v>
      </c>
      <c r="EK83" s="57">
        <f t="shared" si="19"/>
        <v>75.5</v>
      </c>
      <c r="EL83" s="2">
        <f t="shared" si="14"/>
        <v>2128.5700000000002</v>
      </c>
      <c r="EM83" s="2">
        <f t="shared" si="20"/>
        <v>940.31999999999994</v>
      </c>
      <c r="EO83" s="33">
        <v>75</v>
      </c>
      <c r="EP83" s="33">
        <v>3370.94</v>
      </c>
      <c r="EQ83" s="33">
        <v>251.15</v>
      </c>
      <c r="ER83" s="33">
        <v>1877.42</v>
      </c>
      <c r="ES83" s="33">
        <v>0</v>
      </c>
      <c r="ET83" s="33">
        <v>157.56</v>
      </c>
      <c r="EU83" s="33">
        <v>117.3</v>
      </c>
      <c r="EV83" s="33">
        <v>823.02</v>
      </c>
      <c r="EW83" s="33">
        <v>497.16</v>
      </c>
      <c r="EX83" s="33">
        <v>338.54</v>
      </c>
    </row>
    <row r="84" spans="93:154" x14ac:dyDescent="0.45">
      <c r="CO84" s="65">
        <f t="shared" si="15"/>
        <v>152</v>
      </c>
      <c r="CP84" s="124">
        <f>VLOOKUP($CO84,  $DI$7:$DT$158, CP$5, FALSE)</f>
        <v>2.3952297239450356E-4</v>
      </c>
      <c r="CQ84" s="140">
        <f>VLOOKUP($CO84,  Obsv_GC!$B$10:$M$211, CQ$5, FALSE)</f>
        <v>2.4860000000000003E-4</v>
      </c>
      <c r="CR84" s="124">
        <f>VLOOKUP($CO84,  $DI$7:$DT$158, CR$5, FALSE)</f>
        <v>5.8423254803163167E-5</v>
      </c>
      <c r="CS84" s="140">
        <f>VLOOKUP($CO84,  Obsv_GC!$B$10:$M$211, CS$5, FALSE)</f>
        <v>7.6000000000000004E-5</v>
      </c>
      <c r="CT84" s="124">
        <f>VLOOKUP($CO84,  $DI$7:$DT$158, CT$5, FALSE)</f>
        <v>2.0190029064882955E-4</v>
      </c>
      <c r="CU84" s="140">
        <f>VLOOKUP($CO84,  Obsv_GC!$B$10:$M$211, CU$5, FALSE)</f>
        <v>1.1900000000000001E-4</v>
      </c>
      <c r="CV84" s="124">
        <f>VLOOKUP($CO84,  $DI$7:$DT$158, CV$5, FALSE)</f>
        <v>0</v>
      </c>
      <c r="CW84" s="140">
        <f>VLOOKUP($CO84,  Obsv_GC!$B$10:$M$211, CW$5, FALSE)</f>
        <v>0</v>
      </c>
      <c r="CX84" s="124">
        <f>VLOOKUP($CO84,  $DI$7:$DT$158, CX$5, FALSE)</f>
        <v>0</v>
      </c>
      <c r="CY84" s="140">
        <f>VLOOKUP($CO84,  Obsv_GC!$B$10:$M$211, CY$5, FALSE)</f>
        <v>0</v>
      </c>
      <c r="CZ84" s="124">
        <f>VLOOKUP($CO84,  $DI$7:$DT$158, CZ$5, FALSE)</f>
        <v>1.8603596188082356E-4</v>
      </c>
      <c r="DA84" s="140">
        <f>VLOOKUP($CO84,  Obsv_GC!$B$10:$M$211, DA$5, FALSE)</f>
        <v>2.221E-4</v>
      </c>
      <c r="DB84" s="124">
        <f>VLOOKUP($CO84,  $DI$7:$DT$158, DB$5, FALSE)</f>
        <v>1.0980026998882428E-4</v>
      </c>
      <c r="DC84" s="140">
        <f>VLOOKUP($CO84,  Obsv_GC!$B$10:$M$211, DC$5, FALSE)</f>
        <v>1.9090000000000001E-4</v>
      </c>
      <c r="DD84" s="124">
        <f>VLOOKUP($CO84,  $DI$7:$DT$158, DD$5, FALSE)</f>
        <v>4.3086767181996742E-3</v>
      </c>
      <c r="DE84" s="140">
        <f>VLOOKUP($CO84,  Obsv_GC!$B$10:$M$211, DE$5, FALSE)</f>
        <v>5.865E-4</v>
      </c>
      <c r="DF84" s="124">
        <f>VLOOKUP($CO84,  $DI$7:$DT$158, DF$5, FALSE)</f>
        <v>4.6618758454704109E-3</v>
      </c>
      <c r="DG84" s="140">
        <f>VLOOKUP($CO84,  Obsv_GC!$B$10:$M$211, DG$5, FALSE)</f>
        <v>2.3555999999999998E-3</v>
      </c>
      <c r="DI84" s="64">
        <f t="shared" si="16"/>
        <v>152</v>
      </c>
      <c r="DJ84" s="122">
        <f>DX84/DX$4</f>
        <v>2.3952297239450356E-4</v>
      </c>
      <c r="DK84" s="122">
        <f>DY84/DY$4</f>
        <v>5.8423254803163167E-5</v>
      </c>
      <c r="DL84" s="122">
        <f>DZ84/DZ$4</f>
        <v>2.0190029064882955E-4</v>
      </c>
      <c r="DM84" s="122">
        <f>EA84/EA$4</f>
        <v>0</v>
      </c>
      <c r="DN84" s="122">
        <f>EB84/EB$4</f>
        <v>0</v>
      </c>
      <c r="DO84" s="122">
        <f>EC84/EC$4</f>
        <v>1.8603596188082356E-4</v>
      </c>
      <c r="DP84" s="122">
        <f>ED84/ED$4</f>
        <v>1.0980026998882428E-4</v>
      </c>
      <c r="DQ84" s="113">
        <f>EE84/EE$4</f>
        <v>4.3086767181996742E-3</v>
      </c>
      <c r="DR84" s="113">
        <f>EF84/EF$4</f>
        <v>4.6618758454704109E-3</v>
      </c>
      <c r="DS84" s="116">
        <f>EG84/EG$4</f>
        <v>1.7342938410805933E-4</v>
      </c>
      <c r="DT84" s="113">
        <f>EH84/EH$4</f>
        <v>1.20802076894772E-4</v>
      </c>
      <c r="DV84" s="62">
        <f>Obsv_GC!B87</f>
        <v>152</v>
      </c>
      <c r="DW84" s="57">
        <f t="shared" si="17"/>
        <v>153</v>
      </c>
      <c r="DX84" s="128">
        <f>SUMIFS(EP:EP,$EO:$EO,"&gt;="&amp;$DV84,$EO:$EO,"&lt;"&amp;$DV85)</f>
        <v>386.78</v>
      </c>
      <c r="DY84" s="128">
        <f>SUMIFS(EQ:EQ,$EO:$EO,"&gt;="&amp;$DV84,$EO:$EO,"&lt;"&amp;$DV85)</f>
        <v>49.67</v>
      </c>
      <c r="DZ84" s="128">
        <f>SUMIFS(ER:ER,$EO:$EO,"&gt;="&amp;$DV84,$EO:$EO,"&lt;"&amp;$DV85)</f>
        <v>693.37</v>
      </c>
      <c r="EA84" s="128">
        <f>SUMIFS(ES:ES,$EO:$EO,"&gt;="&amp;$DV84,$EO:$EO,"&lt;"&amp;$DV85)</f>
        <v>0</v>
      </c>
      <c r="EB84" s="128">
        <f>SUMIFS(ET:ET,$EO:$EO,"&gt;="&amp;$DV84,$EO:$EO,"&lt;"&amp;$DV85)</f>
        <v>0</v>
      </c>
      <c r="EC84" s="128">
        <f>SUMIFS(EU:EU,$EO:$EO,"&gt;="&amp;$DV84,$EO:$EO,"&lt;"&amp;$DV85)</f>
        <v>23.72</v>
      </c>
      <c r="ED84" s="128">
        <f>SUMIFS(EV:EV,$EO:$EO,"&gt;="&amp;$DV84,$EO:$EO,"&lt;"&amp;$DV85)</f>
        <v>83.009999999999991</v>
      </c>
      <c r="EE84" s="128">
        <f>SUMIFS(EW:EW,$EO:$EO,"&gt;="&amp;$DV84,$EO:$EO,"&lt;"&amp;$DV85)</f>
        <v>421.18</v>
      </c>
      <c r="EF84" s="128">
        <f>SUMIFS(EX:EX,$EO:$EO,"&gt;="&amp;$DV84,$EO:$EO,"&lt;"&amp;$DV85)</f>
        <v>436.98</v>
      </c>
      <c r="EG84" s="109">
        <f>DY84+DZ84</f>
        <v>743.04</v>
      </c>
      <c r="EH84" s="2">
        <f>EC84+ED84</f>
        <v>106.72999999999999</v>
      </c>
      <c r="EJ84" s="64">
        <f t="shared" si="18"/>
        <v>76</v>
      </c>
      <c r="EK84" s="57">
        <f t="shared" si="19"/>
        <v>76.5</v>
      </c>
      <c r="EL84" s="2">
        <f t="shared" si="14"/>
        <v>2090.63</v>
      </c>
      <c r="EM84" s="2">
        <f t="shared" si="20"/>
        <v>909.47</v>
      </c>
      <c r="EO84" s="33">
        <v>76</v>
      </c>
      <c r="EP84" s="33">
        <v>3293.78</v>
      </c>
      <c r="EQ84" s="33">
        <v>245.36</v>
      </c>
      <c r="ER84" s="33">
        <v>1845.27</v>
      </c>
      <c r="ES84" s="33">
        <v>0</v>
      </c>
      <c r="ET84" s="33">
        <v>152.80000000000001</v>
      </c>
      <c r="EU84" s="33">
        <v>89.59</v>
      </c>
      <c r="EV84" s="33">
        <v>819.88</v>
      </c>
      <c r="EW84" s="33">
        <v>469.87</v>
      </c>
      <c r="EX84" s="33">
        <v>416.66</v>
      </c>
    </row>
    <row r="85" spans="93:154" x14ac:dyDescent="0.45">
      <c r="CO85" s="65">
        <f t="shared" si="15"/>
        <v>154</v>
      </c>
      <c r="CP85" s="124">
        <f>VLOOKUP($CO85,  $DI$7:$DT$158, CP$5, FALSE)</f>
        <v>2.2122341234936789E-4</v>
      </c>
      <c r="CQ85" s="140">
        <f>VLOOKUP($CO85,  Obsv_GC!$B$10:$M$211, CQ$5, FALSE)</f>
        <v>2.241E-4</v>
      </c>
      <c r="CR85" s="124">
        <f>VLOOKUP($CO85,  $DI$7:$DT$158, CR$5, FALSE)</f>
        <v>5.1683467204569946E-5</v>
      </c>
      <c r="CS85" s="140">
        <f>VLOOKUP($CO85,  Obsv_GC!$B$10:$M$211, CS$5, FALSE)</f>
        <v>6.9099999999999999E-5</v>
      </c>
      <c r="CT85" s="124">
        <f>VLOOKUP($CO85,  $DI$7:$DT$158, CT$5, FALSE)</f>
        <v>1.9621340965257698E-4</v>
      </c>
      <c r="CU85" s="140">
        <f>VLOOKUP($CO85,  Obsv_GC!$B$10:$M$211, CU$5, FALSE)</f>
        <v>9.7999999999999997E-5</v>
      </c>
      <c r="CV85" s="124">
        <f>VLOOKUP($CO85,  $DI$7:$DT$158, CV$5, FALSE)</f>
        <v>0</v>
      </c>
      <c r="CW85" s="140">
        <f>VLOOKUP($CO85,  Obsv_GC!$B$10:$M$211, CW$5, FALSE)</f>
        <v>0</v>
      </c>
      <c r="CX85" s="124">
        <f>VLOOKUP($CO85,  $DI$7:$DT$158, CX$5, FALSE)</f>
        <v>0</v>
      </c>
      <c r="CY85" s="140">
        <f>VLOOKUP($CO85,  Obsv_GC!$B$10:$M$211, CY$5, FALSE)</f>
        <v>0</v>
      </c>
      <c r="CZ85" s="124">
        <f>VLOOKUP($CO85,  $DI$7:$DT$158, CZ$5, FALSE)</f>
        <v>2.5874057261586714E-4</v>
      </c>
      <c r="DA85" s="140">
        <f>VLOOKUP($CO85,  Obsv_GC!$B$10:$M$211, DA$5, FALSE)</f>
        <v>1.931E-4</v>
      </c>
      <c r="DB85" s="124">
        <f>VLOOKUP($CO85,  $DI$7:$DT$158, DB$5, FALSE)</f>
        <v>1.123266947048664E-4</v>
      </c>
      <c r="DC85" s="140">
        <f>VLOOKUP($CO85,  Obsv_GC!$B$10:$M$211, DC$5, FALSE)</f>
        <v>1.7119999999999999E-4</v>
      </c>
      <c r="DD85" s="124">
        <f>VLOOKUP($CO85,  $DI$7:$DT$158, DD$5, FALSE)</f>
        <v>4.1855073661717429E-3</v>
      </c>
      <c r="DE85" s="140">
        <f>VLOOKUP($CO85,  Obsv_GC!$B$10:$M$211, DE$5, FALSE)</f>
        <v>5.1909999999999999E-4</v>
      </c>
      <c r="DF85" s="124">
        <f>VLOOKUP($CO85,  $DI$7:$DT$158, DF$5, FALSE)</f>
        <v>4.9340266368520531E-3</v>
      </c>
      <c r="DG85" s="140">
        <f>VLOOKUP($CO85,  Obsv_GC!$B$10:$M$211, DG$5, FALSE)</f>
        <v>2.0623999999999998E-3</v>
      </c>
      <c r="DI85" s="64">
        <f t="shared" si="16"/>
        <v>154</v>
      </c>
      <c r="DJ85" s="122">
        <f>DX85/DX$4</f>
        <v>2.2122341234936789E-4</v>
      </c>
      <c r="DK85" s="122">
        <f>DY85/DY$4</f>
        <v>5.1683467204569946E-5</v>
      </c>
      <c r="DL85" s="122">
        <f>DZ85/DZ$4</f>
        <v>1.9621340965257698E-4</v>
      </c>
      <c r="DM85" s="122">
        <f>EA85/EA$4</f>
        <v>0</v>
      </c>
      <c r="DN85" s="122">
        <f>EB85/EB$4</f>
        <v>0</v>
      </c>
      <c r="DO85" s="122">
        <f>EC85/EC$4</f>
        <v>2.5874057261586714E-4</v>
      </c>
      <c r="DP85" s="122">
        <f>ED85/ED$4</f>
        <v>1.123266947048664E-4</v>
      </c>
      <c r="DQ85" s="113">
        <f>EE85/EE$4</f>
        <v>4.1855073661717429E-3</v>
      </c>
      <c r="DR85" s="113">
        <f>EF85/EF$4</f>
        <v>4.9340266368520531E-3</v>
      </c>
      <c r="DS85" s="116">
        <f>EG85/EG$4</f>
        <v>1.6753356928978633E-4</v>
      </c>
      <c r="DT85" s="113">
        <f>EH85/EH$4</f>
        <v>1.3345613123454106E-4</v>
      </c>
      <c r="DV85" s="62">
        <f>Obsv_GC!B88</f>
        <v>154</v>
      </c>
      <c r="DW85" s="57">
        <f t="shared" si="17"/>
        <v>155</v>
      </c>
      <c r="DX85" s="128">
        <f>SUMIFS(EP:EP,$EO:$EO,"&gt;="&amp;$DV85,$EO:$EO,"&lt;"&amp;$DV86)</f>
        <v>357.23</v>
      </c>
      <c r="DY85" s="128">
        <f>SUMIFS(EQ:EQ,$EO:$EO,"&gt;="&amp;$DV85,$EO:$EO,"&lt;"&amp;$DV86)</f>
        <v>43.94</v>
      </c>
      <c r="DZ85" s="128">
        <f>SUMIFS(ER:ER,$EO:$EO,"&gt;="&amp;$DV85,$EO:$EO,"&lt;"&amp;$DV86)</f>
        <v>673.83999999999992</v>
      </c>
      <c r="EA85" s="128">
        <f>SUMIFS(ES:ES,$EO:$EO,"&gt;="&amp;$DV85,$EO:$EO,"&lt;"&amp;$DV86)</f>
        <v>0</v>
      </c>
      <c r="EB85" s="128">
        <f>SUMIFS(ET:ET,$EO:$EO,"&gt;="&amp;$DV85,$EO:$EO,"&lt;"&amp;$DV86)</f>
        <v>0</v>
      </c>
      <c r="EC85" s="128">
        <f>SUMIFS(EU:EU,$EO:$EO,"&gt;="&amp;$DV85,$EO:$EO,"&lt;"&amp;$DV86)</f>
        <v>32.989999999999995</v>
      </c>
      <c r="ED85" s="128">
        <f>SUMIFS(EV:EV,$EO:$EO,"&gt;="&amp;$DV85,$EO:$EO,"&lt;"&amp;$DV86)</f>
        <v>84.92</v>
      </c>
      <c r="EE85" s="128">
        <f>SUMIFS(EW:EW,$EO:$EO,"&gt;="&amp;$DV85,$EO:$EO,"&lt;"&amp;$DV86)</f>
        <v>409.14</v>
      </c>
      <c r="EF85" s="128">
        <f>SUMIFS(EX:EX,$EO:$EO,"&gt;="&amp;$DV85,$EO:$EO,"&lt;"&amp;$DV86)</f>
        <v>462.49</v>
      </c>
      <c r="EG85" s="109">
        <f>DY85+DZ85</f>
        <v>717.78</v>
      </c>
      <c r="EH85" s="2">
        <f>EC85+ED85</f>
        <v>117.91</v>
      </c>
      <c r="EJ85" s="64">
        <f t="shared" si="18"/>
        <v>77</v>
      </c>
      <c r="EK85" s="57">
        <f t="shared" si="19"/>
        <v>77.5</v>
      </c>
      <c r="EL85" s="2">
        <f t="shared" si="14"/>
        <v>2081.85</v>
      </c>
      <c r="EM85" s="2">
        <f t="shared" si="20"/>
        <v>976.93</v>
      </c>
      <c r="EO85" s="33">
        <v>77</v>
      </c>
      <c r="EP85" s="33">
        <v>3128.52</v>
      </c>
      <c r="EQ85" s="33">
        <v>232.79</v>
      </c>
      <c r="ER85" s="33">
        <v>1849.06</v>
      </c>
      <c r="ES85" s="33">
        <v>0</v>
      </c>
      <c r="ET85" s="33">
        <v>163.1</v>
      </c>
      <c r="EU85" s="33">
        <v>158.28</v>
      </c>
      <c r="EV85" s="33">
        <v>818.65</v>
      </c>
      <c r="EW85" s="33">
        <v>417.02</v>
      </c>
      <c r="EX85" s="33">
        <v>315.7</v>
      </c>
    </row>
    <row r="86" spans="93:154" x14ac:dyDescent="0.45">
      <c r="CO86" s="65">
        <f t="shared" si="15"/>
        <v>156</v>
      </c>
      <c r="CP86" s="124">
        <f>VLOOKUP($CO86,  $DI$7:$DT$158, CP$5, FALSE)</f>
        <v>1.8715712476618975E-4</v>
      </c>
      <c r="CQ86" s="140">
        <f>VLOOKUP($CO86,  Obsv_GC!$B$10:$M$211, CQ$5, FALSE)</f>
        <v>1.996E-4</v>
      </c>
      <c r="CR86" s="124">
        <f>VLOOKUP($CO86,  $DI$7:$DT$158, CR$5, FALSE)</f>
        <v>4.3132288174592173E-5</v>
      </c>
      <c r="CS86" s="140">
        <f>VLOOKUP($CO86,  Obsv_GC!$B$10:$M$211, CS$5, FALSE)</f>
        <v>6.2799999999999995E-5</v>
      </c>
      <c r="CT86" s="124">
        <f>VLOOKUP($CO86,  $DI$7:$DT$158, CT$5, FALSE)</f>
        <v>1.8394570374514636E-4</v>
      </c>
      <c r="CU86" s="140">
        <f>VLOOKUP($CO86,  Obsv_GC!$B$10:$M$211, CU$5, FALSE)</f>
        <v>7.75E-5</v>
      </c>
      <c r="CV86" s="124">
        <f>VLOOKUP($CO86,  $DI$7:$DT$158, CV$5, FALSE)</f>
        <v>0</v>
      </c>
      <c r="CW86" s="140">
        <f>VLOOKUP($CO86,  Obsv_GC!$B$10:$M$211, CW$5, FALSE)</f>
        <v>0</v>
      </c>
      <c r="CX86" s="124">
        <f>VLOOKUP($CO86,  $DI$7:$DT$158, CX$5, FALSE)</f>
        <v>0</v>
      </c>
      <c r="CY86" s="140">
        <f>VLOOKUP($CO86,  Obsv_GC!$B$10:$M$211, CY$5, FALSE)</f>
        <v>0</v>
      </c>
      <c r="CZ86" s="124">
        <f>VLOOKUP($CO86,  $DI$7:$DT$158, CZ$5, FALSE)</f>
        <v>1.8627125188320234E-4</v>
      </c>
      <c r="DA86" s="140">
        <f>VLOOKUP($CO86,  Obsv_GC!$B$10:$M$211, DA$5, FALSE)</f>
        <v>1.6420000000000001E-4</v>
      </c>
      <c r="DB86" s="124">
        <f>VLOOKUP($CO86,  $DI$7:$DT$158, DB$5, FALSE)</f>
        <v>8.9033323370048959E-5</v>
      </c>
      <c r="DC86" s="140">
        <f>VLOOKUP($CO86,  Obsv_GC!$B$10:$M$211, DC$5, FALSE)</f>
        <v>1.5139999999999999E-4</v>
      </c>
      <c r="DD86" s="124">
        <f>VLOOKUP($CO86,  $DI$7:$DT$158, DD$5, FALSE)</f>
        <v>4.0618265135124662E-3</v>
      </c>
      <c r="DE86" s="140">
        <f>VLOOKUP($CO86,  Obsv_GC!$B$10:$M$211, DE$5, FALSE)</f>
        <v>4.5160000000000003E-4</v>
      </c>
      <c r="DF86" s="124">
        <f>VLOOKUP($CO86,  $DI$7:$DT$158, DF$5, FALSE)</f>
        <v>4.2365268822251705E-3</v>
      </c>
      <c r="DG86" s="140">
        <f>VLOOKUP($CO86,  Obsv_GC!$B$10:$M$211, DG$5, FALSE)</f>
        <v>1.9054E-3</v>
      </c>
      <c r="DI86" s="64">
        <f t="shared" si="16"/>
        <v>156</v>
      </c>
      <c r="DJ86" s="122">
        <f>DX86/DX$4</f>
        <v>1.8715712476618975E-4</v>
      </c>
      <c r="DK86" s="122">
        <f>DY86/DY$4</f>
        <v>4.3132288174592173E-5</v>
      </c>
      <c r="DL86" s="122">
        <f>DZ86/DZ$4</f>
        <v>1.8394570374514636E-4</v>
      </c>
      <c r="DM86" s="122">
        <f>EA86/EA$4</f>
        <v>0</v>
      </c>
      <c r="DN86" s="122">
        <f>EB86/EB$4</f>
        <v>0</v>
      </c>
      <c r="DO86" s="122">
        <f>EC86/EC$4</f>
        <v>1.8627125188320234E-4</v>
      </c>
      <c r="DP86" s="122">
        <f>ED86/ED$4</f>
        <v>8.9033323370048959E-5</v>
      </c>
      <c r="DQ86" s="113">
        <f>EE86/EE$4</f>
        <v>4.0618265135124662E-3</v>
      </c>
      <c r="DR86" s="113">
        <f>EF86/EF$4</f>
        <v>4.2365268822251705E-3</v>
      </c>
      <c r="DS86" s="116">
        <f>EG86/EG$4</f>
        <v>1.5600335345357545E-4</v>
      </c>
      <c r="DT86" s="113">
        <f>EH86/EH$4</f>
        <v>1.0306602756523882E-4</v>
      </c>
      <c r="DV86" s="62">
        <f>Obsv_GC!B89</f>
        <v>156</v>
      </c>
      <c r="DW86" s="57">
        <f t="shared" si="17"/>
        <v>157</v>
      </c>
      <c r="DX86" s="128">
        <f>SUMIFS(EP:EP,$EO:$EO,"&gt;="&amp;$DV86,$EO:$EO,"&lt;"&amp;$DV87)</f>
        <v>302.22000000000003</v>
      </c>
      <c r="DY86" s="128">
        <f>SUMIFS(EQ:EQ,$EO:$EO,"&gt;="&amp;$DV86,$EO:$EO,"&lt;"&amp;$DV87)</f>
        <v>36.67</v>
      </c>
      <c r="DZ86" s="128">
        <f>SUMIFS(ER:ER,$EO:$EO,"&gt;="&amp;$DV86,$EO:$EO,"&lt;"&amp;$DV87)</f>
        <v>631.71</v>
      </c>
      <c r="EA86" s="128">
        <f>SUMIFS(ES:ES,$EO:$EO,"&gt;="&amp;$DV86,$EO:$EO,"&lt;"&amp;$DV87)</f>
        <v>0</v>
      </c>
      <c r="EB86" s="128">
        <f>SUMIFS(ET:ET,$EO:$EO,"&gt;="&amp;$DV86,$EO:$EO,"&lt;"&amp;$DV87)</f>
        <v>0</v>
      </c>
      <c r="EC86" s="128">
        <f>SUMIFS(EU:EU,$EO:$EO,"&gt;="&amp;$DV86,$EO:$EO,"&lt;"&amp;$DV87)</f>
        <v>23.75</v>
      </c>
      <c r="ED86" s="128">
        <f>SUMIFS(EV:EV,$EO:$EO,"&gt;="&amp;$DV86,$EO:$EO,"&lt;"&amp;$DV87)</f>
        <v>67.31</v>
      </c>
      <c r="EE86" s="128">
        <f>SUMIFS(EW:EW,$EO:$EO,"&gt;="&amp;$DV86,$EO:$EO,"&lt;"&amp;$DV87)</f>
        <v>397.05</v>
      </c>
      <c r="EF86" s="128">
        <f>SUMIFS(EX:EX,$EO:$EO,"&gt;="&amp;$DV86,$EO:$EO,"&lt;"&amp;$DV87)</f>
        <v>397.11</v>
      </c>
      <c r="EG86" s="109">
        <f>DY86+DZ86</f>
        <v>668.38</v>
      </c>
      <c r="EH86" s="2">
        <f>EC86+ED86</f>
        <v>91.06</v>
      </c>
      <c r="EJ86" s="64">
        <f t="shared" si="18"/>
        <v>78</v>
      </c>
      <c r="EK86" s="57">
        <f t="shared" si="19"/>
        <v>78.5</v>
      </c>
      <c r="EL86" s="2">
        <f t="shared" si="14"/>
        <v>1758.9</v>
      </c>
      <c r="EM86" s="2">
        <f t="shared" si="20"/>
        <v>942.54</v>
      </c>
      <c r="EO86" s="33">
        <v>78</v>
      </c>
      <c r="EP86" s="33">
        <v>3045.79</v>
      </c>
      <c r="EQ86" s="33">
        <v>226.7</v>
      </c>
      <c r="ER86" s="33">
        <v>1532.2</v>
      </c>
      <c r="ES86" s="33">
        <v>0</v>
      </c>
      <c r="ET86" s="33">
        <v>160.5</v>
      </c>
      <c r="EU86" s="33">
        <v>150.88</v>
      </c>
      <c r="EV86" s="33">
        <v>791.66</v>
      </c>
      <c r="EW86" s="33">
        <v>398.03</v>
      </c>
      <c r="EX86" s="33">
        <v>275.57</v>
      </c>
    </row>
    <row r="87" spans="93:154" x14ac:dyDescent="0.45">
      <c r="CO87" s="65">
        <f t="shared" si="15"/>
        <v>158</v>
      </c>
      <c r="CP87" s="124">
        <f>VLOOKUP($CO87,  $DI$7:$DT$158, CP$5, FALSE)</f>
        <v>1.611414050539681E-4</v>
      </c>
      <c r="CQ87" s="140">
        <f>VLOOKUP($CO87,  Obsv_GC!$B$10:$M$211, CQ$5, FALSE)</f>
        <v>1.752E-4</v>
      </c>
      <c r="CR87" s="124">
        <f>VLOOKUP($CO87,  $DI$7:$DT$158, CR$5, FALSE)</f>
        <v>3.2616808046944115E-5</v>
      </c>
      <c r="CS87" s="140">
        <f>VLOOKUP($CO87,  Obsv_GC!$B$10:$M$211, CS$5, FALSE)</f>
        <v>5.6499999999999998E-5</v>
      </c>
      <c r="CT87" s="124">
        <f>VLOOKUP($CO87,  $DI$7:$DT$158, CT$5, FALSE)</f>
        <v>1.5822516107238705E-4</v>
      </c>
      <c r="CU87" s="140">
        <f>VLOOKUP($CO87,  Obsv_GC!$B$10:$M$211, CU$5, FALSE)</f>
        <v>7.5699999999999997E-5</v>
      </c>
      <c r="CV87" s="124">
        <f>VLOOKUP($CO87,  $DI$7:$DT$158, CV$5, FALSE)</f>
        <v>0</v>
      </c>
      <c r="CW87" s="140">
        <f>VLOOKUP($CO87,  Obsv_GC!$B$10:$M$211, CW$5, FALSE)</f>
        <v>0</v>
      </c>
      <c r="CX87" s="124">
        <f>VLOOKUP($CO87,  $DI$7:$DT$158, CX$5, FALSE)</f>
        <v>0</v>
      </c>
      <c r="CY87" s="140">
        <f>VLOOKUP($CO87,  Obsv_GC!$B$10:$M$211, CY$5, FALSE)</f>
        <v>0</v>
      </c>
      <c r="CZ87" s="124">
        <f>VLOOKUP($CO87,  $DI$7:$DT$158, CZ$5, FALSE)</f>
        <v>2.4038795243032216E-4</v>
      </c>
      <c r="DA87" s="140">
        <f>VLOOKUP($CO87,  Obsv_GC!$B$10:$M$211, DA$5, FALSE)</f>
        <v>1.3530000000000001E-4</v>
      </c>
      <c r="DB87" s="124">
        <f>VLOOKUP($CO87,  $DI$7:$DT$158, DB$5, FALSE)</f>
        <v>8.3372015629389182E-5</v>
      </c>
      <c r="DC87" s="140">
        <f>VLOOKUP($CO87,  Obsv_GC!$B$10:$M$211, DC$5, FALSE)</f>
        <v>1.317E-4</v>
      </c>
      <c r="DD87" s="124">
        <f>VLOOKUP($CO87,  $DI$7:$DT$158, DD$5, FALSE)</f>
        <v>3.5742641117141936E-3</v>
      </c>
      <c r="DE87" s="140">
        <f>VLOOKUP($CO87,  Obsv_GC!$B$10:$M$211, DE$5, FALSE)</f>
        <v>3.8410000000000001E-4</v>
      </c>
      <c r="DF87" s="124">
        <f>VLOOKUP($CO87,  $DI$7:$DT$158, DF$5, FALSE)</f>
        <v>4.2341798350239166E-3</v>
      </c>
      <c r="DG87" s="140">
        <f>VLOOKUP($CO87,  Obsv_GC!$B$10:$M$211, DG$5, FALSE)</f>
        <v>1.7485000000000001E-3</v>
      </c>
      <c r="DI87" s="64">
        <f t="shared" si="16"/>
        <v>158</v>
      </c>
      <c r="DJ87" s="122">
        <f>DX87/DX$4</f>
        <v>1.611414050539681E-4</v>
      </c>
      <c r="DK87" s="122">
        <f>DY87/DY$4</f>
        <v>3.2616808046944115E-5</v>
      </c>
      <c r="DL87" s="122">
        <f>DZ87/DZ$4</f>
        <v>1.5822516107238705E-4</v>
      </c>
      <c r="DM87" s="122">
        <f>EA87/EA$4</f>
        <v>0</v>
      </c>
      <c r="DN87" s="122">
        <f>EB87/EB$4</f>
        <v>0</v>
      </c>
      <c r="DO87" s="122">
        <f>EC87/EC$4</f>
        <v>2.4038795243032216E-4</v>
      </c>
      <c r="DP87" s="122">
        <f>ED87/ED$4</f>
        <v>8.3372015629389182E-5</v>
      </c>
      <c r="DQ87" s="113">
        <f>EE87/EE$4</f>
        <v>3.5742641117141936E-3</v>
      </c>
      <c r="DR87" s="113">
        <f>EF87/EF$4</f>
        <v>4.2341798350239166E-3</v>
      </c>
      <c r="DS87" s="116">
        <f>EG87/EG$4</f>
        <v>1.3330003170482582E-4</v>
      </c>
      <c r="DT87" s="113">
        <f>EH87/EH$4</f>
        <v>1.0603146784879831E-4</v>
      </c>
      <c r="DV87" s="62">
        <f>Obsv_GC!B90</f>
        <v>158</v>
      </c>
      <c r="DW87" s="57">
        <f t="shared" si="17"/>
        <v>159</v>
      </c>
      <c r="DX87" s="128">
        <f>SUMIFS(EP:EP,$EO:$EO,"&gt;="&amp;$DV87,$EO:$EO,"&lt;"&amp;$DV88)</f>
        <v>260.21000000000004</v>
      </c>
      <c r="DY87" s="128">
        <f>SUMIFS(EQ:EQ,$EO:$EO,"&gt;="&amp;$DV87,$EO:$EO,"&lt;"&amp;$DV88)</f>
        <v>27.729999999999997</v>
      </c>
      <c r="DZ87" s="128">
        <f>SUMIFS(ER:ER,$EO:$EO,"&gt;="&amp;$DV87,$EO:$EO,"&lt;"&amp;$DV88)</f>
        <v>543.38</v>
      </c>
      <c r="EA87" s="128">
        <f>SUMIFS(ES:ES,$EO:$EO,"&gt;="&amp;$DV87,$EO:$EO,"&lt;"&amp;$DV88)</f>
        <v>0</v>
      </c>
      <c r="EB87" s="128">
        <f>SUMIFS(ET:ET,$EO:$EO,"&gt;="&amp;$DV87,$EO:$EO,"&lt;"&amp;$DV88)</f>
        <v>0</v>
      </c>
      <c r="EC87" s="128">
        <f>SUMIFS(EU:EU,$EO:$EO,"&gt;="&amp;$DV87,$EO:$EO,"&lt;"&amp;$DV88)</f>
        <v>30.65</v>
      </c>
      <c r="ED87" s="128">
        <f>SUMIFS(EV:EV,$EO:$EO,"&gt;="&amp;$DV87,$EO:$EO,"&lt;"&amp;$DV88)</f>
        <v>63.03</v>
      </c>
      <c r="EE87" s="128">
        <f>SUMIFS(EW:EW,$EO:$EO,"&gt;="&amp;$DV87,$EO:$EO,"&lt;"&amp;$DV88)</f>
        <v>349.39</v>
      </c>
      <c r="EF87" s="128">
        <f>SUMIFS(EX:EX,$EO:$EO,"&gt;="&amp;$DV87,$EO:$EO,"&lt;"&amp;$DV88)</f>
        <v>396.89</v>
      </c>
      <c r="EG87" s="109">
        <f>DY87+DZ87</f>
        <v>571.11</v>
      </c>
      <c r="EH87" s="2">
        <f>EC87+ED87</f>
        <v>93.68</v>
      </c>
      <c r="EJ87" s="64">
        <f t="shared" si="18"/>
        <v>79</v>
      </c>
      <c r="EK87" s="57">
        <f t="shared" si="19"/>
        <v>79.5</v>
      </c>
      <c r="EL87" s="2">
        <f t="shared" si="14"/>
        <v>1724.69</v>
      </c>
      <c r="EM87" s="2">
        <f t="shared" si="20"/>
        <v>904.33</v>
      </c>
      <c r="EO87" s="33">
        <v>79</v>
      </c>
      <c r="EP87" s="33">
        <v>3017.95</v>
      </c>
      <c r="EQ87" s="33">
        <v>202.96</v>
      </c>
      <c r="ER87" s="33">
        <v>1521.73</v>
      </c>
      <c r="ES87" s="33">
        <v>0</v>
      </c>
      <c r="ET87" s="33">
        <v>151.94999999999999</v>
      </c>
      <c r="EU87" s="33">
        <v>125.73</v>
      </c>
      <c r="EV87" s="33">
        <v>778.6</v>
      </c>
      <c r="EW87" s="33">
        <v>366.83</v>
      </c>
      <c r="EX87" s="33">
        <v>414.3</v>
      </c>
    </row>
    <row r="88" spans="93:154" x14ac:dyDescent="0.45">
      <c r="CO88" s="65">
        <f t="shared" si="15"/>
        <v>160</v>
      </c>
      <c r="CP88" s="124">
        <f>VLOOKUP($CO88,  $DI$7:$DT$158, CP$5, FALSE)</f>
        <v>1.3908284908754732E-4</v>
      </c>
      <c r="CQ88" s="140">
        <f>VLOOKUP($CO88,  Obsv_GC!$B$10:$M$211, CQ$5, FALSE)</f>
        <v>1.507E-4</v>
      </c>
      <c r="CR88" s="124">
        <f>VLOOKUP($CO88,  $DI$7:$DT$158, CR$5, FALSE)</f>
        <v>2.9946770027955188E-5</v>
      </c>
      <c r="CS88" s="140">
        <f>VLOOKUP($CO88,  Obsv_GC!$B$10:$M$211, CS$5, FALSE)</f>
        <v>5.02E-5</v>
      </c>
      <c r="CT88" s="124">
        <f>VLOOKUP($CO88,  $DI$7:$DT$158, CT$5, FALSE)</f>
        <v>1.3277833412602189E-4</v>
      </c>
      <c r="CU88" s="140">
        <f>VLOOKUP($CO88,  Obsv_GC!$B$10:$M$211, CU$5, FALSE)</f>
        <v>7.3999999999999996E-5</v>
      </c>
      <c r="CV88" s="124">
        <f>VLOOKUP($CO88,  $DI$7:$DT$158, CV$5, FALSE)</f>
        <v>0</v>
      </c>
      <c r="CW88" s="140">
        <f>VLOOKUP($CO88,  Obsv_GC!$B$10:$M$211, CW$5, FALSE)</f>
        <v>0</v>
      </c>
      <c r="CX88" s="124">
        <f>VLOOKUP($CO88,  $DI$7:$DT$158, CX$5, FALSE)</f>
        <v>0</v>
      </c>
      <c r="CY88" s="140">
        <f>VLOOKUP($CO88,  Obsv_GC!$B$10:$M$211, CY$5, FALSE)</f>
        <v>0</v>
      </c>
      <c r="CZ88" s="124">
        <f>VLOOKUP($CO88,  $DI$7:$DT$158, CZ$5, FALSE)</f>
        <v>1.3529175136779961E-4</v>
      </c>
      <c r="DA88" s="140">
        <f>VLOOKUP($CO88,  Obsv_GC!$B$10:$M$211, DA$5, FALSE)</f>
        <v>1.0620000000000001E-4</v>
      </c>
      <c r="DB88" s="124">
        <f>VLOOKUP($CO88,  $DI$7:$DT$158, DB$5, FALSE)</f>
        <v>7.761811640698964E-5</v>
      </c>
      <c r="DC88" s="140">
        <f>VLOOKUP($CO88,  Obsv_GC!$B$10:$M$211, DC$5, FALSE)</f>
        <v>1.119E-4</v>
      </c>
      <c r="DD88" s="124">
        <f>VLOOKUP($CO88,  $DI$7:$DT$158, DD$5, FALSE)</f>
        <v>3.6314498822985907E-3</v>
      </c>
      <c r="DE88" s="140">
        <f>VLOOKUP($CO88,  Obsv_GC!$B$10:$M$211, DE$5, FALSE)</f>
        <v>3.165E-4</v>
      </c>
      <c r="DF88" s="124">
        <f>VLOOKUP($CO88,  $DI$7:$DT$158, DF$5, FALSE)</f>
        <v>4.0622052855502954E-3</v>
      </c>
      <c r="DG88" s="140">
        <f>VLOOKUP($CO88,  Obsv_GC!$B$10:$M$211, DG$5, FALSE)</f>
        <v>1.5916000000000001E-3</v>
      </c>
      <c r="DI88" s="64">
        <f t="shared" si="16"/>
        <v>160</v>
      </c>
      <c r="DJ88" s="122">
        <f>DX88/DX$4</f>
        <v>1.3908284908754732E-4</v>
      </c>
      <c r="DK88" s="122">
        <f>DY88/DY$4</f>
        <v>2.9946770027955188E-5</v>
      </c>
      <c r="DL88" s="122">
        <f>DZ88/DZ$4</f>
        <v>1.3277833412602189E-4</v>
      </c>
      <c r="DM88" s="122">
        <f>EA88/EA$4</f>
        <v>0</v>
      </c>
      <c r="DN88" s="122">
        <f>EB88/EB$4</f>
        <v>0</v>
      </c>
      <c r="DO88" s="122">
        <f>EC88/EC$4</f>
        <v>1.3529175136779961E-4</v>
      </c>
      <c r="DP88" s="122">
        <f>ED88/ED$4</f>
        <v>7.761811640698964E-5</v>
      </c>
      <c r="DQ88" s="113">
        <f>EE88/EE$4</f>
        <v>3.6314498822985907E-3</v>
      </c>
      <c r="DR88" s="113">
        <f>EF88/EF$4</f>
        <v>4.0622052855502954E-3</v>
      </c>
      <c r="DS88" s="116">
        <f>EG88/EG$4</f>
        <v>1.1237292336728194E-4</v>
      </c>
      <c r="DT88" s="113">
        <f>EH88/EH$4</f>
        <v>8.5941175851401104E-5</v>
      </c>
      <c r="DV88" s="62">
        <f>Obsv_GC!B91</f>
        <v>160</v>
      </c>
      <c r="DW88" s="57">
        <f t="shared" si="17"/>
        <v>161</v>
      </c>
      <c r="DX88" s="128">
        <f>SUMIFS(EP:EP,$EO:$EO,"&gt;="&amp;$DV88,$EO:$EO,"&lt;"&amp;$DV89)</f>
        <v>224.59</v>
      </c>
      <c r="DY88" s="128">
        <f>SUMIFS(EQ:EQ,$EO:$EO,"&gt;="&amp;$DV88,$EO:$EO,"&lt;"&amp;$DV89)</f>
        <v>25.46</v>
      </c>
      <c r="DZ88" s="128">
        <f>SUMIFS(ER:ER,$EO:$EO,"&gt;="&amp;$DV88,$EO:$EO,"&lt;"&amp;$DV89)</f>
        <v>455.99</v>
      </c>
      <c r="EA88" s="128">
        <f>SUMIFS(ES:ES,$EO:$EO,"&gt;="&amp;$DV88,$EO:$EO,"&lt;"&amp;$DV89)</f>
        <v>0</v>
      </c>
      <c r="EB88" s="128">
        <f>SUMIFS(ET:ET,$EO:$EO,"&gt;="&amp;$DV88,$EO:$EO,"&lt;"&amp;$DV89)</f>
        <v>0</v>
      </c>
      <c r="EC88" s="128">
        <f>SUMIFS(EU:EU,$EO:$EO,"&gt;="&amp;$DV88,$EO:$EO,"&lt;"&amp;$DV89)</f>
        <v>17.25</v>
      </c>
      <c r="ED88" s="128">
        <f>SUMIFS(EV:EV,$EO:$EO,"&gt;="&amp;$DV88,$EO:$EO,"&lt;"&amp;$DV89)</f>
        <v>58.680000000000007</v>
      </c>
      <c r="EE88" s="128">
        <f>SUMIFS(EW:EW,$EO:$EO,"&gt;="&amp;$DV88,$EO:$EO,"&lt;"&amp;$DV89)</f>
        <v>354.98</v>
      </c>
      <c r="EF88" s="128">
        <f>SUMIFS(EX:EX,$EO:$EO,"&gt;="&amp;$DV88,$EO:$EO,"&lt;"&amp;$DV89)</f>
        <v>380.77</v>
      </c>
      <c r="EG88" s="109">
        <f>DY88+DZ88</f>
        <v>481.45</v>
      </c>
      <c r="EH88" s="2">
        <f>EC88+ED88</f>
        <v>75.930000000000007</v>
      </c>
      <c r="EJ88" s="64">
        <f t="shared" si="18"/>
        <v>80</v>
      </c>
      <c r="EK88" s="57">
        <f t="shared" si="19"/>
        <v>80.5</v>
      </c>
      <c r="EL88" s="2">
        <f t="shared" si="14"/>
        <v>1647.01</v>
      </c>
      <c r="EM88" s="2">
        <f t="shared" si="20"/>
        <v>833.40000000000009</v>
      </c>
      <c r="EO88" s="33">
        <v>80</v>
      </c>
      <c r="EP88" s="33">
        <v>2983.07</v>
      </c>
      <c r="EQ88" s="33">
        <v>173.75</v>
      </c>
      <c r="ER88" s="33">
        <v>1473.26</v>
      </c>
      <c r="ES88" s="33">
        <v>0</v>
      </c>
      <c r="ET88" s="33">
        <v>142.15</v>
      </c>
      <c r="EU88" s="33">
        <v>77.709999999999994</v>
      </c>
      <c r="EV88" s="33">
        <v>755.69</v>
      </c>
      <c r="EW88" s="33">
        <v>370.55</v>
      </c>
      <c r="EX88" s="33">
        <v>265.57</v>
      </c>
    </row>
    <row r="89" spans="93:154" x14ac:dyDescent="0.45">
      <c r="CO89" s="65">
        <f t="shared" si="15"/>
        <v>162</v>
      </c>
      <c r="CP89" s="124">
        <f>VLOOKUP($CO89,  $DI$7:$DT$158, CP$5, FALSE)</f>
        <v>1.2062847042950865E-4</v>
      </c>
      <c r="CQ89" s="140">
        <f>VLOOKUP($CO89,  Obsv_GC!$B$10:$M$211, CQ$5, FALSE)</f>
        <v>1.261E-4</v>
      </c>
      <c r="CR89" s="124">
        <f>VLOOKUP($CO89,  $DI$7:$DT$158, CR$5, FALSE)</f>
        <v>2.1289730459779613E-5</v>
      </c>
      <c r="CS89" s="140">
        <f>VLOOKUP($CO89,  Obsv_GC!$B$10:$M$211, CS$5, FALSE)</f>
        <v>4.3999999999999999E-5</v>
      </c>
      <c r="CT89" s="124">
        <f>VLOOKUP($CO89,  $DI$7:$DT$158, CT$5, FALSE)</f>
        <v>1.2010587836785949E-4</v>
      </c>
      <c r="CU89" s="140">
        <f>VLOOKUP($CO89,  Obsv_GC!$B$10:$M$211, CU$5, FALSE)</f>
        <v>7.2200000000000007E-5</v>
      </c>
      <c r="CV89" s="124">
        <f>VLOOKUP($CO89,  $DI$7:$DT$158, CV$5, FALSE)</f>
        <v>0</v>
      </c>
      <c r="CW89" s="140">
        <f>VLOOKUP($CO89,  Obsv_GC!$B$10:$M$211, CW$5, FALSE)</f>
        <v>0</v>
      </c>
      <c r="CX89" s="124">
        <f>VLOOKUP($CO89,  $DI$7:$DT$158, CX$5, FALSE)</f>
        <v>0</v>
      </c>
      <c r="CY89" s="140">
        <f>VLOOKUP($CO89,  Obsv_GC!$B$10:$M$211, CY$5, FALSE)</f>
        <v>0</v>
      </c>
      <c r="CZ89" s="124">
        <f>VLOOKUP($CO89,  $DI$7:$DT$158, CZ$5, FALSE)</f>
        <v>2.0807479210363611E-4</v>
      </c>
      <c r="DA89" s="140">
        <f>VLOOKUP($CO89,  Obsv_GC!$B$10:$M$211, DA$5, FALSE)</f>
        <v>1.032E-4</v>
      </c>
      <c r="DB89" s="124">
        <f>VLOOKUP($CO89,  $DI$7:$DT$158, DB$5, FALSE)</f>
        <v>6.8888062414383444E-5</v>
      </c>
      <c r="DC89" s="140">
        <f>VLOOKUP($CO89,  Obsv_GC!$B$10:$M$211, DC$5, FALSE)</f>
        <v>1.048E-4</v>
      </c>
      <c r="DD89" s="124">
        <f>VLOOKUP($CO89,  $DI$7:$DT$158, DD$5, FALSE)</f>
        <v>3.9881704225987538E-3</v>
      </c>
      <c r="DE89" s="140">
        <f>VLOOKUP($CO89,  Obsv_GC!$B$10:$M$211, DE$5, FALSE)</f>
        <v>2.9530000000000002E-4</v>
      </c>
      <c r="DF89" s="124">
        <f>VLOOKUP($CO89,  $DI$7:$DT$158, DF$5, FALSE)</f>
        <v>3.3950037766123137E-3</v>
      </c>
      <c r="DG89" s="140">
        <f>VLOOKUP($CO89,  Obsv_GC!$B$10:$M$211, DG$5, FALSE)</f>
        <v>1.4346999999999999E-3</v>
      </c>
      <c r="DI89" s="64">
        <f t="shared" si="16"/>
        <v>162</v>
      </c>
      <c r="DJ89" s="122">
        <f>DX89/DX$4</f>
        <v>1.2062847042950865E-4</v>
      </c>
      <c r="DK89" s="122">
        <f>DY89/DY$4</f>
        <v>2.1289730459779613E-5</v>
      </c>
      <c r="DL89" s="122">
        <f>DZ89/DZ$4</f>
        <v>1.2010587836785949E-4</v>
      </c>
      <c r="DM89" s="122">
        <f>EA89/EA$4</f>
        <v>0</v>
      </c>
      <c r="DN89" s="122">
        <f>EB89/EB$4</f>
        <v>0</v>
      </c>
      <c r="DO89" s="122">
        <f>EC89/EC$4</f>
        <v>2.0807479210363611E-4</v>
      </c>
      <c r="DP89" s="122">
        <f>ED89/ED$4</f>
        <v>6.8888062414383444E-5</v>
      </c>
      <c r="DQ89" s="113">
        <f>EE89/EE$4</f>
        <v>3.9881704225987538E-3</v>
      </c>
      <c r="DR89" s="113">
        <f>EF89/EF$4</f>
        <v>3.3950037766123137E-3</v>
      </c>
      <c r="DS89" s="116">
        <f>EG89/EG$4</f>
        <v>1.0049726786634249E-4</v>
      </c>
      <c r="DT89" s="113">
        <f>EH89/EH$4</f>
        <v>8.897452698114895E-5</v>
      </c>
      <c r="DV89" s="62">
        <f>Obsv_GC!B92</f>
        <v>162</v>
      </c>
      <c r="DW89" s="57">
        <f t="shared" si="17"/>
        <v>163</v>
      </c>
      <c r="DX89" s="128">
        <f>SUMIFS(EP:EP,$EO:$EO,"&gt;="&amp;$DV89,$EO:$EO,"&lt;"&amp;$DV90)</f>
        <v>194.79000000000002</v>
      </c>
      <c r="DY89" s="128">
        <f>SUMIFS(EQ:EQ,$EO:$EO,"&gt;="&amp;$DV89,$EO:$EO,"&lt;"&amp;$DV90)</f>
        <v>18.100000000000001</v>
      </c>
      <c r="DZ89" s="128">
        <f>SUMIFS(ER:ER,$EO:$EO,"&gt;="&amp;$DV89,$EO:$EO,"&lt;"&amp;$DV90)</f>
        <v>412.47</v>
      </c>
      <c r="EA89" s="128">
        <f>SUMIFS(ES:ES,$EO:$EO,"&gt;="&amp;$DV89,$EO:$EO,"&lt;"&amp;$DV90)</f>
        <v>0</v>
      </c>
      <c r="EB89" s="128">
        <f>SUMIFS(ET:ET,$EO:$EO,"&gt;="&amp;$DV89,$EO:$EO,"&lt;"&amp;$DV90)</f>
        <v>0</v>
      </c>
      <c r="EC89" s="128">
        <f>SUMIFS(EU:EU,$EO:$EO,"&gt;="&amp;$DV89,$EO:$EO,"&lt;"&amp;$DV90)</f>
        <v>26.529999999999998</v>
      </c>
      <c r="ED89" s="128">
        <f>SUMIFS(EV:EV,$EO:$EO,"&gt;="&amp;$DV89,$EO:$EO,"&lt;"&amp;$DV90)</f>
        <v>52.08</v>
      </c>
      <c r="EE89" s="128">
        <f>SUMIFS(EW:EW,$EO:$EO,"&gt;="&amp;$DV89,$EO:$EO,"&lt;"&amp;$DV90)</f>
        <v>389.85</v>
      </c>
      <c r="EF89" s="128">
        <f>SUMIFS(EX:EX,$EO:$EO,"&gt;="&amp;$DV89,$EO:$EO,"&lt;"&amp;$DV90)</f>
        <v>318.23</v>
      </c>
      <c r="EG89" s="109">
        <f>DY89+DZ89</f>
        <v>430.57000000000005</v>
      </c>
      <c r="EH89" s="2">
        <f>EC89+ED89</f>
        <v>78.61</v>
      </c>
      <c r="EJ89" s="64">
        <f t="shared" si="18"/>
        <v>81</v>
      </c>
      <c r="EK89" s="57">
        <f t="shared" si="19"/>
        <v>81.5</v>
      </c>
      <c r="EL89" s="2">
        <f t="shared" si="14"/>
        <v>1597.8600000000001</v>
      </c>
      <c r="EM89" s="2">
        <f t="shared" si="20"/>
        <v>865.6099999999999</v>
      </c>
      <c r="EO89" s="33">
        <v>81</v>
      </c>
      <c r="EP89" s="33">
        <v>2719.85</v>
      </c>
      <c r="EQ89" s="33">
        <v>161.4</v>
      </c>
      <c r="ER89" s="33">
        <v>1436.46</v>
      </c>
      <c r="ES89" s="33">
        <v>0</v>
      </c>
      <c r="ET89" s="33">
        <v>142.80000000000001</v>
      </c>
      <c r="EU89" s="33">
        <v>138.19999999999999</v>
      </c>
      <c r="EV89" s="33">
        <v>727.41</v>
      </c>
      <c r="EW89" s="33">
        <v>396.16</v>
      </c>
      <c r="EX89" s="33">
        <v>210.37</v>
      </c>
    </row>
    <row r="90" spans="93:154" x14ac:dyDescent="0.45">
      <c r="CO90" s="65">
        <f t="shared" si="15"/>
        <v>164</v>
      </c>
      <c r="CP90" s="124">
        <f>VLOOKUP($CO90,  $DI$7:$DT$158, CP$5, FALSE)</f>
        <v>1.0374704887856451E-4</v>
      </c>
      <c r="CQ90" s="140">
        <f>VLOOKUP($CO90,  Obsv_GC!$B$10:$M$211, CQ$5, FALSE)</f>
        <v>1.066E-4</v>
      </c>
      <c r="CR90" s="124">
        <f>VLOOKUP($CO90,  $DI$7:$DT$158, CR$5, FALSE)</f>
        <v>1.4926335885889685E-5</v>
      </c>
      <c r="CS90" s="140">
        <f>VLOOKUP($CO90,  Obsv_GC!$B$10:$M$211, CS$5, FALSE)</f>
        <v>3.7700000000000002E-5</v>
      </c>
      <c r="CT90" s="124">
        <f>VLOOKUP($CO90,  $DI$7:$DT$158, CT$5, FALSE)</f>
        <v>1.3030324511075579E-4</v>
      </c>
      <c r="CU90" s="140">
        <f>VLOOKUP($CO90,  Obsv_GC!$B$10:$M$211, CU$5, FALSE)</f>
        <v>7.0400000000000004E-5</v>
      </c>
      <c r="CV90" s="124">
        <f>VLOOKUP($CO90,  $DI$7:$DT$158, CV$5, FALSE)</f>
        <v>0</v>
      </c>
      <c r="CW90" s="140">
        <f>VLOOKUP($CO90,  Obsv_GC!$B$10:$M$211, CW$5, FALSE)</f>
        <v>0</v>
      </c>
      <c r="CX90" s="124">
        <f>VLOOKUP($CO90,  $DI$7:$DT$158, CX$5, FALSE)</f>
        <v>0</v>
      </c>
      <c r="CY90" s="140">
        <f>VLOOKUP($CO90,  Obsv_GC!$B$10:$M$211, CY$5, FALSE)</f>
        <v>0</v>
      </c>
      <c r="CZ90" s="124">
        <f>VLOOKUP($CO90,  $DI$7:$DT$158, CZ$5, FALSE)</f>
        <v>1.01409991025255E-4</v>
      </c>
      <c r="DA90" s="140">
        <f>VLOOKUP($CO90,  Obsv_GC!$B$10:$M$211, DA$5, FALSE)</f>
        <v>1.002E-4</v>
      </c>
      <c r="DB90" s="124">
        <f>VLOOKUP($CO90,  $DI$7:$DT$158, DB$5, FALSE)</f>
        <v>6.2750569910490593E-5</v>
      </c>
      <c r="DC90" s="140">
        <f>VLOOKUP($CO90,  Obsv_GC!$B$10:$M$211, DC$5, FALSE)</f>
        <v>9.7899999999999994E-5</v>
      </c>
      <c r="DD90" s="124">
        <f>VLOOKUP($CO90,  $DI$7:$DT$158, DD$5, FALSE)</f>
        <v>4.5440693087447489E-3</v>
      </c>
      <c r="DE90" s="140">
        <f>VLOOKUP($CO90,  Obsv_GC!$B$10:$M$211, DE$5, FALSE)</f>
        <v>2.7409999999999999E-4</v>
      </c>
      <c r="DF90" s="124">
        <f>VLOOKUP($CO90,  $DI$7:$DT$158, DF$5, FALSE)</f>
        <v>2.1939557133529904E-3</v>
      </c>
      <c r="DG90" s="140">
        <f>VLOOKUP($CO90,  Obsv_GC!$B$10:$M$211, DG$5, FALSE)</f>
        <v>1.2777999999999999E-3</v>
      </c>
      <c r="DI90" s="64">
        <f t="shared" si="16"/>
        <v>164</v>
      </c>
      <c r="DJ90" s="122">
        <f>DX90/DX$4</f>
        <v>1.0374704887856451E-4</v>
      </c>
      <c r="DK90" s="122">
        <f>DY90/DY$4</f>
        <v>1.4926335885889685E-5</v>
      </c>
      <c r="DL90" s="122">
        <f>DZ90/DZ$4</f>
        <v>1.3030324511075579E-4</v>
      </c>
      <c r="DM90" s="122">
        <f>EA90/EA$4</f>
        <v>0</v>
      </c>
      <c r="DN90" s="122">
        <f>EB90/EB$4</f>
        <v>0</v>
      </c>
      <c r="DO90" s="122">
        <f>EC90/EC$4</f>
        <v>1.01409991025255E-4</v>
      </c>
      <c r="DP90" s="122">
        <f>ED90/ED$4</f>
        <v>6.2750569910490593E-5</v>
      </c>
      <c r="DQ90" s="113">
        <f>EE90/EE$4</f>
        <v>4.5440693087447489E-3</v>
      </c>
      <c r="DR90" s="113">
        <f>EF90/EF$4</f>
        <v>2.1939557133529904E-3</v>
      </c>
      <c r="DS90" s="116">
        <f>EG90/EG$4</f>
        <v>1.0740839521270288E-4</v>
      </c>
      <c r="DT90" s="113">
        <f>EH90/EH$4</f>
        <v>6.8329629739879942E-5</v>
      </c>
      <c r="DV90" s="62">
        <f>Obsv_GC!B93</f>
        <v>164</v>
      </c>
      <c r="DW90" s="57">
        <f t="shared" si="17"/>
        <v>165</v>
      </c>
      <c r="DX90" s="128">
        <f>SUMIFS(EP:EP,$EO:$EO,"&gt;="&amp;$DV90,$EO:$EO,"&lt;"&amp;$DV91)</f>
        <v>167.53</v>
      </c>
      <c r="DY90" s="128">
        <f>SUMIFS(EQ:EQ,$EO:$EO,"&gt;="&amp;$DV90,$EO:$EO,"&lt;"&amp;$DV91)</f>
        <v>12.690000000000001</v>
      </c>
      <c r="DZ90" s="128">
        <f>SUMIFS(ER:ER,$EO:$EO,"&gt;="&amp;$DV90,$EO:$EO,"&lt;"&amp;$DV91)</f>
        <v>447.49</v>
      </c>
      <c r="EA90" s="128">
        <f>SUMIFS(ES:ES,$EO:$EO,"&gt;="&amp;$DV90,$EO:$EO,"&lt;"&amp;$DV91)</f>
        <v>0</v>
      </c>
      <c r="EB90" s="128">
        <f>SUMIFS(ET:ET,$EO:$EO,"&gt;="&amp;$DV90,$EO:$EO,"&lt;"&amp;$DV91)</f>
        <v>0</v>
      </c>
      <c r="EC90" s="128">
        <f>SUMIFS(EU:EU,$EO:$EO,"&gt;="&amp;$DV90,$EO:$EO,"&lt;"&amp;$DV91)</f>
        <v>12.93</v>
      </c>
      <c r="ED90" s="128">
        <f>SUMIFS(EV:EV,$EO:$EO,"&gt;="&amp;$DV90,$EO:$EO,"&lt;"&amp;$DV91)</f>
        <v>47.44</v>
      </c>
      <c r="EE90" s="128">
        <f>SUMIFS(EW:EW,$EO:$EO,"&gt;="&amp;$DV90,$EO:$EO,"&lt;"&amp;$DV91)</f>
        <v>444.19</v>
      </c>
      <c r="EF90" s="128">
        <f>SUMIFS(EX:EX,$EO:$EO,"&gt;="&amp;$DV90,$EO:$EO,"&lt;"&amp;$DV91)</f>
        <v>205.64999999999998</v>
      </c>
      <c r="EG90" s="109">
        <f>DY90+DZ90</f>
        <v>460.18</v>
      </c>
      <c r="EH90" s="2">
        <f>EC90+ED90</f>
        <v>60.37</v>
      </c>
      <c r="EJ90" s="64">
        <f t="shared" si="18"/>
        <v>82</v>
      </c>
      <c r="EK90" s="57">
        <f t="shared" si="19"/>
        <v>82.5</v>
      </c>
      <c r="EL90" s="2">
        <f t="shared" si="14"/>
        <v>1769.8200000000002</v>
      </c>
      <c r="EM90" s="2">
        <f t="shared" si="20"/>
        <v>747.77</v>
      </c>
      <c r="EO90" s="33">
        <v>82</v>
      </c>
      <c r="EP90" s="33">
        <v>2693.61</v>
      </c>
      <c r="EQ90" s="33">
        <v>150.62</v>
      </c>
      <c r="ER90" s="33">
        <v>1619.2</v>
      </c>
      <c r="ES90" s="33">
        <v>0</v>
      </c>
      <c r="ET90" s="33">
        <v>142.09</v>
      </c>
      <c r="EU90" s="33">
        <v>50.56</v>
      </c>
      <c r="EV90" s="33">
        <v>697.21</v>
      </c>
      <c r="EW90" s="33">
        <v>272.10000000000002</v>
      </c>
      <c r="EX90" s="33">
        <v>251.77</v>
      </c>
    </row>
    <row r="91" spans="93:154" x14ac:dyDescent="0.45">
      <c r="CO91" s="65">
        <f t="shared" si="15"/>
        <v>166</v>
      </c>
      <c r="CP91" s="124">
        <f>VLOOKUP($CO91,  $DI$7:$DT$158, CP$5, FALSE)</f>
        <v>9.1163392021807914E-5</v>
      </c>
      <c r="CQ91" s="140">
        <f>VLOOKUP($CO91,  Obsv_GC!$B$10:$M$211, CQ$5, FALSE)</f>
        <v>9.2100000000000003E-5</v>
      </c>
      <c r="CR91" s="124">
        <f>VLOOKUP($CO91,  $DI$7:$DT$158, CR$5, FALSE)</f>
        <v>9.2686782333184166E-6</v>
      </c>
      <c r="CS91" s="140">
        <f>VLOOKUP($CO91,  Obsv_GC!$B$10:$M$211, CS$5, FALSE)</f>
        <v>3.1399999999999998E-5</v>
      </c>
      <c r="CT91" s="124">
        <f>VLOOKUP($CO91,  $DI$7:$DT$158, CT$5, FALSE)</f>
        <v>1.2853865223634255E-4</v>
      </c>
      <c r="CU91" s="140">
        <f>VLOOKUP($CO91,  Obsv_GC!$B$10:$M$211, CU$5, FALSE)</f>
        <v>6.8800000000000005E-5</v>
      </c>
      <c r="CV91" s="124">
        <f>VLOOKUP($CO91,  $DI$7:$DT$158, CV$5, FALSE)</f>
        <v>0</v>
      </c>
      <c r="CW91" s="140">
        <f>VLOOKUP($CO91,  Obsv_GC!$B$10:$M$211, CW$5, FALSE)</f>
        <v>0</v>
      </c>
      <c r="CX91" s="124">
        <f>VLOOKUP($CO91,  $DI$7:$DT$158, CX$5, FALSE)</f>
        <v>0</v>
      </c>
      <c r="CY91" s="140">
        <f>VLOOKUP($CO91,  Obsv_GC!$B$10:$M$211, CY$5, FALSE)</f>
        <v>0</v>
      </c>
      <c r="CZ91" s="124">
        <f>VLOOKUP($CO91,  $DI$7:$DT$158, CZ$5, FALSE)</f>
        <v>2.8062254283709392E-4</v>
      </c>
      <c r="DA91" s="140">
        <f>VLOOKUP($CO91,  Obsv_GC!$B$10:$M$211, DA$5, FALSE)</f>
        <v>9.7100000000000002E-5</v>
      </c>
      <c r="DB91" s="124">
        <f>VLOOKUP($CO91,  $DI$7:$DT$158, DB$5, FALSE)</f>
        <v>4.9906808657732091E-5</v>
      </c>
      <c r="DC91" s="140">
        <f>VLOOKUP($CO91,  Obsv_GC!$B$10:$M$211, DC$5, FALSE)</f>
        <v>9.09E-5</v>
      </c>
      <c r="DD91" s="124">
        <f>VLOOKUP($CO91,  $DI$7:$DT$158, DD$5, FALSE)</f>
        <v>3.9039774186793285E-3</v>
      </c>
      <c r="DE91" s="140">
        <f>VLOOKUP($CO91,  Obsv_GC!$B$10:$M$211, DE$5, FALSE)</f>
        <v>2.5300000000000002E-4</v>
      </c>
      <c r="DF91" s="124">
        <f>VLOOKUP($CO91,  $DI$7:$DT$158, DF$5, FALSE)</f>
        <v>1.9908294464809221E-3</v>
      </c>
      <c r="DG91" s="140">
        <f>VLOOKUP($CO91,  Obsv_GC!$B$10:$M$211, DG$5, FALSE)</f>
        <v>1.2524000000000001E-3</v>
      </c>
      <c r="DI91" s="64">
        <f t="shared" si="16"/>
        <v>166</v>
      </c>
      <c r="DJ91" s="122">
        <f>DX91/DX$4</f>
        <v>9.1163392021807914E-5</v>
      </c>
      <c r="DK91" s="122">
        <f>DY91/DY$4</f>
        <v>9.2686782333184166E-6</v>
      </c>
      <c r="DL91" s="122">
        <f>DZ91/DZ$4</f>
        <v>1.2853865223634255E-4</v>
      </c>
      <c r="DM91" s="122">
        <f>EA91/EA$4</f>
        <v>0</v>
      </c>
      <c r="DN91" s="122">
        <f>EB91/EB$4</f>
        <v>0</v>
      </c>
      <c r="DO91" s="122">
        <f>EC91/EC$4</f>
        <v>2.8062254283709392E-4</v>
      </c>
      <c r="DP91" s="122">
        <f>ED91/ED$4</f>
        <v>4.9906808657732091E-5</v>
      </c>
      <c r="DQ91" s="113">
        <f>EE91/EE$4</f>
        <v>3.9039774186793285E-3</v>
      </c>
      <c r="DR91" s="113">
        <f>EF91/EF$4</f>
        <v>1.9908294464809221E-3</v>
      </c>
      <c r="DS91" s="116">
        <f>EG91/EG$4</f>
        <v>1.0487128091837875E-4</v>
      </c>
      <c r="DT91" s="113">
        <f>EH91/EH$4</f>
        <v>8.3202105055136242E-5</v>
      </c>
      <c r="DV91" s="62">
        <f>Obsv_GC!B94</f>
        <v>166</v>
      </c>
      <c r="DW91" s="57">
        <f t="shared" si="17"/>
        <v>167</v>
      </c>
      <c r="DX91" s="128">
        <f>SUMIFS(EP:EP,$EO:$EO,"&gt;="&amp;$DV91,$EO:$EO,"&lt;"&amp;$DV92)</f>
        <v>147.20999999999998</v>
      </c>
      <c r="DY91" s="128">
        <f>SUMIFS(EQ:EQ,$EO:$EO,"&gt;="&amp;$DV91,$EO:$EO,"&lt;"&amp;$DV92)</f>
        <v>7.8800000000000008</v>
      </c>
      <c r="DZ91" s="128">
        <f>SUMIFS(ER:ER,$EO:$EO,"&gt;="&amp;$DV91,$EO:$EO,"&lt;"&amp;$DV92)</f>
        <v>441.43</v>
      </c>
      <c r="EA91" s="128">
        <f>SUMIFS(ES:ES,$EO:$EO,"&gt;="&amp;$DV91,$EO:$EO,"&lt;"&amp;$DV92)</f>
        <v>0</v>
      </c>
      <c r="EB91" s="128">
        <f>SUMIFS(ET:ET,$EO:$EO,"&gt;="&amp;$DV91,$EO:$EO,"&lt;"&amp;$DV92)</f>
        <v>0</v>
      </c>
      <c r="EC91" s="128">
        <f>SUMIFS(EU:EU,$EO:$EO,"&gt;="&amp;$DV91,$EO:$EO,"&lt;"&amp;$DV92)</f>
        <v>35.78</v>
      </c>
      <c r="ED91" s="128">
        <f>SUMIFS(EV:EV,$EO:$EO,"&gt;="&amp;$DV91,$EO:$EO,"&lt;"&amp;$DV92)</f>
        <v>37.730000000000004</v>
      </c>
      <c r="EE91" s="128">
        <f>SUMIFS(EW:EW,$EO:$EO,"&gt;="&amp;$DV91,$EO:$EO,"&lt;"&amp;$DV92)</f>
        <v>381.62</v>
      </c>
      <c r="EF91" s="128">
        <f>SUMIFS(EX:EX,$EO:$EO,"&gt;="&amp;$DV91,$EO:$EO,"&lt;"&amp;$DV92)</f>
        <v>186.61</v>
      </c>
      <c r="EG91" s="109">
        <f>DY91+DZ91</f>
        <v>449.31</v>
      </c>
      <c r="EH91" s="2">
        <f>EC91+ED91</f>
        <v>73.510000000000005</v>
      </c>
      <c r="EJ91" s="64">
        <f t="shared" si="18"/>
        <v>83</v>
      </c>
      <c r="EK91" s="57">
        <f t="shared" si="19"/>
        <v>83.5</v>
      </c>
      <c r="EL91" s="2">
        <f t="shared" si="14"/>
        <v>1316.8</v>
      </c>
      <c r="EM91" s="2">
        <f t="shared" si="20"/>
        <v>711.44</v>
      </c>
      <c r="EO91" s="33">
        <v>83</v>
      </c>
      <c r="EP91" s="33">
        <v>2683.73</v>
      </c>
      <c r="EQ91" s="33">
        <v>151.19</v>
      </c>
      <c r="ER91" s="33">
        <v>1165.6099999999999</v>
      </c>
      <c r="ES91" s="33">
        <v>0</v>
      </c>
      <c r="ET91" s="33">
        <v>124.88</v>
      </c>
      <c r="EU91" s="33">
        <v>61.85</v>
      </c>
      <c r="EV91" s="33">
        <v>649.59</v>
      </c>
      <c r="EW91" s="33">
        <v>345.52</v>
      </c>
      <c r="EX91" s="33">
        <v>220.88</v>
      </c>
    </row>
    <row r="92" spans="93:154" x14ac:dyDescent="0.45">
      <c r="CO92" s="65">
        <f t="shared" si="15"/>
        <v>168</v>
      </c>
      <c r="CP92" s="124">
        <f>VLOOKUP($CO92,  $DI$7:$DT$158, CP$5, FALSE)</f>
        <v>7.9966909936662301E-5</v>
      </c>
      <c r="CQ92" s="140">
        <f>VLOOKUP($CO92,  Obsv_GC!$B$10:$M$211, CQ$5, FALSE)</f>
        <v>7.7600000000000002E-5</v>
      </c>
      <c r="CR92" s="124">
        <f>VLOOKUP($CO92,  $DI$7:$DT$158, CR$5, FALSE)</f>
        <v>4.8695847570987611E-6</v>
      </c>
      <c r="CS92" s="140">
        <f>VLOOKUP($CO92,  Obsv_GC!$B$10:$M$211, CS$5, FALSE)</f>
        <v>2.51E-5</v>
      </c>
      <c r="CT92" s="124">
        <f>VLOOKUP($CO92,  $DI$7:$DT$158, CT$5, FALSE)</f>
        <v>1.09148513703805E-4</v>
      </c>
      <c r="CU92" s="140">
        <f>VLOOKUP($CO92,  Obsv_GC!$B$10:$M$211, CU$5, FALSE)</f>
        <v>6.7100000000000005E-5</v>
      </c>
      <c r="CV92" s="124">
        <f>VLOOKUP($CO92,  $DI$7:$DT$158, CV$5, FALSE)</f>
        <v>0</v>
      </c>
      <c r="CW92" s="140">
        <f>VLOOKUP($CO92,  Obsv_GC!$B$10:$M$211, CW$5, FALSE)</f>
        <v>0</v>
      </c>
      <c r="CX92" s="124">
        <f>VLOOKUP($CO92,  $DI$7:$DT$158, CX$5, FALSE)</f>
        <v>0</v>
      </c>
      <c r="CY92" s="140">
        <f>VLOOKUP($CO92,  Obsv_GC!$B$10:$M$211, CY$5, FALSE)</f>
        <v>0</v>
      </c>
      <c r="CZ92" s="124">
        <f>VLOOKUP($CO92,  $DI$7:$DT$158, CZ$5, FALSE)</f>
        <v>1.5387966155572336E-4</v>
      </c>
      <c r="DA92" s="140">
        <f>VLOOKUP($CO92,  Obsv_GC!$B$10:$M$211, DA$5, FALSE)</f>
        <v>9.4099999999999997E-5</v>
      </c>
      <c r="DB92" s="124">
        <f>VLOOKUP($CO92,  $DI$7:$DT$158, DB$5, FALSE)</f>
        <v>4.9708398339718313E-5</v>
      </c>
      <c r="DC92" s="140">
        <f>VLOOKUP($CO92,  Obsv_GC!$B$10:$M$211, DC$5, FALSE)</f>
        <v>8.3900000000000006E-5</v>
      </c>
      <c r="DD92" s="124">
        <f>VLOOKUP($CO92,  $DI$7:$DT$158, DD$5, FALSE)</f>
        <v>3.3916583863239469E-3</v>
      </c>
      <c r="DE92" s="140">
        <f>VLOOKUP($CO92,  Obsv_GC!$B$10:$M$211, DE$5, FALSE)</f>
        <v>2.318E-4</v>
      </c>
      <c r="DF92" s="124">
        <f>VLOOKUP($CO92,  $DI$7:$DT$158, DF$5, FALSE)</f>
        <v>1.8740105062367439E-3</v>
      </c>
      <c r="DG92" s="140">
        <f>VLOOKUP($CO92,  Obsv_GC!$B$10:$M$211, DG$5, FALSE)</f>
        <v>1.227E-3</v>
      </c>
      <c r="DI92" s="64">
        <f t="shared" si="16"/>
        <v>168</v>
      </c>
      <c r="DJ92" s="122">
        <f>DX92/DX$4</f>
        <v>7.9966909936662301E-5</v>
      </c>
      <c r="DK92" s="122">
        <f>DY92/DY$4</f>
        <v>4.8695847570987611E-6</v>
      </c>
      <c r="DL92" s="122">
        <f>DZ92/DZ$4</f>
        <v>1.09148513703805E-4</v>
      </c>
      <c r="DM92" s="122">
        <f>EA92/EA$4</f>
        <v>0</v>
      </c>
      <c r="DN92" s="122">
        <f>EB92/EB$4</f>
        <v>0</v>
      </c>
      <c r="DO92" s="122">
        <f>EC92/EC$4</f>
        <v>1.5387966155572336E-4</v>
      </c>
      <c r="DP92" s="122">
        <f>ED92/ED$4</f>
        <v>4.9708398339718313E-5</v>
      </c>
      <c r="DQ92" s="113">
        <f>EE92/EE$4</f>
        <v>3.3916583863239469E-3</v>
      </c>
      <c r="DR92" s="113">
        <f>EF92/EF$4</f>
        <v>1.8740105062367439E-3</v>
      </c>
      <c r="DS92" s="116">
        <f>EG92/EG$4</f>
        <v>8.8455894688404843E-5</v>
      </c>
      <c r="DT92" s="113">
        <f>EH92/EH$4</f>
        <v>6.4741673366260275E-5</v>
      </c>
      <c r="DV92" s="62">
        <f>Obsv_GC!B95</f>
        <v>168</v>
      </c>
      <c r="DW92" s="57">
        <f t="shared" si="17"/>
        <v>169</v>
      </c>
      <c r="DX92" s="128">
        <f>SUMIFS(EP:EP,$EO:$EO,"&gt;="&amp;$DV92,$EO:$EO,"&lt;"&amp;$DV93)</f>
        <v>129.13</v>
      </c>
      <c r="DY92" s="128">
        <f>SUMIFS(EQ:EQ,$EO:$EO,"&gt;="&amp;$DV92,$EO:$EO,"&lt;"&amp;$DV93)</f>
        <v>4.1399999999999997</v>
      </c>
      <c r="DZ92" s="128">
        <f>SUMIFS(ER:ER,$EO:$EO,"&gt;="&amp;$DV92,$EO:$EO,"&lt;"&amp;$DV93)</f>
        <v>374.84000000000003</v>
      </c>
      <c r="EA92" s="128">
        <f>SUMIFS(ES:ES,$EO:$EO,"&gt;="&amp;$DV92,$EO:$EO,"&lt;"&amp;$DV93)</f>
        <v>0</v>
      </c>
      <c r="EB92" s="128">
        <f>SUMIFS(ET:ET,$EO:$EO,"&gt;="&amp;$DV92,$EO:$EO,"&lt;"&amp;$DV93)</f>
        <v>0</v>
      </c>
      <c r="EC92" s="128">
        <f>SUMIFS(EU:EU,$EO:$EO,"&gt;="&amp;$DV92,$EO:$EO,"&lt;"&amp;$DV93)</f>
        <v>19.62</v>
      </c>
      <c r="ED92" s="128">
        <f>SUMIFS(EV:EV,$EO:$EO,"&gt;="&amp;$DV92,$EO:$EO,"&lt;"&amp;$DV93)</f>
        <v>37.58</v>
      </c>
      <c r="EE92" s="128">
        <f>SUMIFS(EW:EW,$EO:$EO,"&gt;="&amp;$DV92,$EO:$EO,"&lt;"&amp;$DV93)</f>
        <v>331.54</v>
      </c>
      <c r="EF92" s="128">
        <f>SUMIFS(EX:EX,$EO:$EO,"&gt;="&amp;$DV92,$EO:$EO,"&lt;"&amp;$DV93)</f>
        <v>175.66</v>
      </c>
      <c r="EG92" s="109">
        <f>DY92+DZ92</f>
        <v>378.98</v>
      </c>
      <c r="EH92" s="2">
        <f>EC92+ED92</f>
        <v>57.2</v>
      </c>
      <c r="EJ92" s="64">
        <f t="shared" si="18"/>
        <v>84</v>
      </c>
      <c r="EK92" s="57">
        <f t="shared" si="19"/>
        <v>84.5</v>
      </c>
      <c r="EL92" s="2">
        <f t="shared" si="14"/>
        <v>1467.8200000000002</v>
      </c>
      <c r="EM92" s="2">
        <f t="shared" si="20"/>
        <v>799.56000000000006</v>
      </c>
      <c r="EO92" s="33">
        <v>84</v>
      </c>
      <c r="EP92" s="33">
        <v>2489.9699999999998</v>
      </c>
      <c r="EQ92" s="33">
        <v>141.66999999999999</v>
      </c>
      <c r="ER92" s="33">
        <v>1326.15</v>
      </c>
      <c r="ES92" s="33">
        <v>0</v>
      </c>
      <c r="ET92" s="33">
        <v>126.48</v>
      </c>
      <c r="EU92" s="33">
        <v>147.61000000000001</v>
      </c>
      <c r="EV92" s="33">
        <v>651.95000000000005</v>
      </c>
      <c r="EW92" s="33">
        <v>305.52999999999997</v>
      </c>
      <c r="EX92" s="33">
        <v>238.41</v>
      </c>
    </row>
    <row r="93" spans="93:154" x14ac:dyDescent="0.45">
      <c r="CO93" s="65">
        <f t="shared" si="15"/>
        <v>170</v>
      </c>
      <c r="CP93" s="124">
        <f>VLOOKUP($CO93,  $DI$7:$DT$158, CP$5, FALSE)</f>
        <v>6.8405055925065583E-5</v>
      </c>
      <c r="CQ93" s="140">
        <f>VLOOKUP($CO93,  Obsv_GC!$B$10:$M$211, CQ$5, FALSE)</f>
        <v>6.8200000000000004E-5</v>
      </c>
      <c r="CR93" s="124">
        <f>VLOOKUP($CO93,  $DI$7:$DT$158, CR$5, FALSE)</f>
        <v>1.7172931752087421E-6</v>
      </c>
      <c r="CS93" s="140">
        <f>VLOOKUP($CO93,  Obsv_GC!$B$10:$M$211, CS$5, FALSE)</f>
        <v>1.88E-5</v>
      </c>
      <c r="CT93" s="124">
        <f>VLOOKUP($CO93,  $DI$7:$DT$158, CT$5, FALSE)</f>
        <v>9.2294613444557759E-5</v>
      </c>
      <c r="CU93" s="140">
        <f>VLOOKUP($CO93,  Obsv_GC!$B$10:$M$211, CU$5, FALSE)</f>
        <v>6.5199999999999999E-5</v>
      </c>
      <c r="CV93" s="124">
        <f>VLOOKUP($CO93,  $DI$7:$DT$158, CV$5, FALSE)</f>
        <v>0</v>
      </c>
      <c r="CW93" s="140">
        <f>VLOOKUP($CO93,  Obsv_GC!$B$10:$M$211, CW$5, FALSE)</f>
        <v>0</v>
      </c>
      <c r="CX93" s="124">
        <f>VLOOKUP($CO93,  $DI$7:$DT$158, CX$5, FALSE)</f>
        <v>0</v>
      </c>
      <c r="CY93" s="140">
        <f>VLOOKUP($CO93,  Obsv_GC!$B$10:$M$211, CY$5, FALSE)</f>
        <v>0</v>
      </c>
      <c r="CZ93" s="124">
        <f>VLOOKUP($CO93,  $DI$7:$DT$158, CZ$5, FALSE)</f>
        <v>3.0093591304246212E-4</v>
      </c>
      <c r="DA93" s="140">
        <f>VLOOKUP($CO93,  Obsv_GC!$B$10:$M$211, DA$5, FALSE)</f>
        <v>9.1100000000000005E-5</v>
      </c>
      <c r="DB93" s="124">
        <f>VLOOKUP($CO93,  $DI$7:$DT$158, DB$5, FALSE)</f>
        <v>4.7592021614238029E-5</v>
      </c>
      <c r="DC93" s="140">
        <f>VLOOKUP($CO93,  Obsv_GC!$B$10:$M$211, DC$5, FALSE)</f>
        <v>7.6899999999999999E-5</v>
      </c>
      <c r="DD93" s="124">
        <f>VLOOKUP($CO93,  $DI$7:$DT$158, DD$5, FALSE)</f>
        <v>3.4900711077947687E-3</v>
      </c>
      <c r="DE93" s="140">
        <f>VLOOKUP($CO93,  Obsv_GC!$B$10:$M$211, DE$5, FALSE)</f>
        <v>2.107E-4</v>
      </c>
      <c r="DF93" s="124">
        <f>VLOOKUP($CO93,  $DI$7:$DT$158, DF$5, FALSE)</f>
        <v>2.3647567392259855E-3</v>
      </c>
      <c r="DG93" s="140">
        <f>VLOOKUP($CO93,  Obsv_GC!$B$10:$M$211, DG$5, FALSE)</f>
        <v>1.2018E-3</v>
      </c>
      <c r="DI93" s="64">
        <f t="shared" si="16"/>
        <v>170</v>
      </c>
      <c r="DJ93" s="122">
        <f>DX93/DX$4</f>
        <v>6.8405055925065583E-5</v>
      </c>
      <c r="DK93" s="122">
        <f>DY93/DY$4</f>
        <v>1.7172931752087421E-6</v>
      </c>
      <c r="DL93" s="122">
        <f>DZ93/DZ$4</f>
        <v>9.2294613444557759E-5</v>
      </c>
      <c r="DM93" s="122">
        <f>EA93/EA$4</f>
        <v>0</v>
      </c>
      <c r="DN93" s="122">
        <f>EB93/EB$4</f>
        <v>0</v>
      </c>
      <c r="DO93" s="122">
        <f>EC93/EC$4</f>
        <v>3.0093591304246212E-4</v>
      </c>
      <c r="DP93" s="122">
        <f>ED93/ED$4</f>
        <v>4.7592021614238029E-5</v>
      </c>
      <c r="DQ93" s="113">
        <f>EE93/EE$4</f>
        <v>3.4900711077947687E-3</v>
      </c>
      <c r="DR93" s="113">
        <f>EF93/EF$4</f>
        <v>2.3647567392259855E-3</v>
      </c>
      <c r="DS93" s="116">
        <f>EG93/EG$4</f>
        <v>7.432087705599732E-5</v>
      </c>
      <c r="DT93" s="113">
        <f>EH93/EH$4</f>
        <v>8.4152856901773636E-5</v>
      </c>
      <c r="DV93" s="62">
        <f>Obsv_GC!B96</f>
        <v>170</v>
      </c>
      <c r="DW93" s="57">
        <f t="shared" si="17"/>
        <v>171</v>
      </c>
      <c r="DX93" s="128">
        <f>SUMIFS(EP:EP,$EO:$EO,"&gt;="&amp;$DV93,$EO:$EO,"&lt;"&amp;$DV94)</f>
        <v>110.46000000000001</v>
      </c>
      <c r="DY93" s="128">
        <f>SUMIFS(EQ:EQ,$EO:$EO,"&gt;="&amp;$DV93,$EO:$EO,"&lt;"&amp;$DV94)</f>
        <v>1.46</v>
      </c>
      <c r="DZ93" s="128">
        <f>SUMIFS(ER:ER,$EO:$EO,"&gt;="&amp;$DV93,$EO:$EO,"&lt;"&amp;$DV94)</f>
        <v>316.95999999999998</v>
      </c>
      <c r="EA93" s="128">
        <f>SUMIFS(ES:ES,$EO:$EO,"&gt;="&amp;$DV93,$EO:$EO,"&lt;"&amp;$DV94)</f>
        <v>0</v>
      </c>
      <c r="EB93" s="128">
        <f>SUMIFS(ET:ET,$EO:$EO,"&gt;="&amp;$DV93,$EO:$EO,"&lt;"&amp;$DV94)</f>
        <v>0</v>
      </c>
      <c r="EC93" s="128">
        <f>SUMIFS(EU:EU,$EO:$EO,"&gt;="&amp;$DV93,$EO:$EO,"&lt;"&amp;$DV94)</f>
        <v>38.370000000000005</v>
      </c>
      <c r="ED93" s="128">
        <f>SUMIFS(EV:EV,$EO:$EO,"&gt;="&amp;$DV93,$EO:$EO,"&lt;"&amp;$DV94)</f>
        <v>35.980000000000004</v>
      </c>
      <c r="EE93" s="128">
        <f>SUMIFS(EW:EW,$EO:$EO,"&gt;="&amp;$DV93,$EO:$EO,"&lt;"&amp;$DV94)</f>
        <v>341.15999999999997</v>
      </c>
      <c r="EF93" s="128">
        <f>SUMIFS(EX:EX,$EO:$EO,"&gt;="&amp;$DV93,$EO:$EO,"&lt;"&amp;$DV94)</f>
        <v>221.66</v>
      </c>
      <c r="EG93" s="109">
        <f>DY93+DZ93</f>
        <v>318.41999999999996</v>
      </c>
      <c r="EH93" s="2">
        <f>EC93+ED93</f>
        <v>74.350000000000009</v>
      </c>
      <c r="EJ93" s="64">
        <f t="shared" si="18"/>
        <v>85</v>
      </c>
      <c r="EK93" s="57">
        <f t="shared" si="19"/>
        <v>85.5</v>
      </c>
      <c r="EL93" s="2">
        <f t="shared" si="14"/>
        <v>1352.94</v>
      </c>
      <c r="EM93" s="2">
        <f t="shared" si="20"/>
        <v>710.65</v>
      </c>
      <c r="EO93" s="33">
        <v>85</v>
      </c>
      <c r="EP93" s="33">
        <v>2431.37</v>
      </c>
      <c r="EQ93" s="33">
        <v>150.66</v>
      </c>
      <c r="ER93" s="33">
        <v>1202.28</v>
      </c>
      <c r="ES93" s="33">
        <v>0</v>
      </c>
      <c r="ET93" s="33">
        <v>131.79</v>
      </c>
      <c r="EU93" s="33">
        <v>77.739999999999995</v>
      </c>
      <c r="EV93" s="33">
        <v>632.91</v>
      </c>
      <c r="EW93" s="33">
        <v>297.13</v>
      </c>
      <c r="EX93" s="33">
        <v>207.91</v>
      </c>
    </row>
    <row r="94" spans="93:154" x14ac:dyDescent="0.45">
      <c r="CO94" s="65">
        <f t="shared" si="15"/>
        <v>172</v>
      </c>
      <c r="CP94" s="124">
        <f>VLOOKUP($CO94,  $DI$7:$DT$158, CP$5, FALSE)</f>
        <v>6.6733014905713084E-5</v>
      </c>
      <c r="CQ94" s="140">
        <f>VLOOKUP($CO94,  Obsv_GC!$B$10:$M$211, CQ$5, FALSE)</f>
        <v>5.9200000000000002E-5</v>
      </c>
      <c r="CR94" s="124">
        <f>VLOOKUP($CO94,  $DI$7:$DT$158, CR$5, FALSE)</f>
        <v>1.1409413561318354E-6</v>
      </c>
      <c r="CS94" s="140">
        <f>VLOOKUP($CO94,  Obsv_GC!$B$10:$M$211, CS$5, FALSE)</f>
        <v>1.26E-5</v>
      </c>
      <c r="CT94" s="124">
        <f>VLOOKUP($CO94,  $DI$7:$DT$158, CT$5, FALSE)</f>
        <v>8.9586574874913683E-5</v>
      </c>
      <c r="CU94" s="140">
        <f>VLOOKUP($CO94,  Obsv_GC!$B$10:$M$211, CU$5, FALSE)</f>
        <v>6.3499999999999999E-5</v>
      </c>
      <c r="CV94" s="124">
        <f>VLOOKUP($CO94,  $DI$7:$DT$158, CV$5, FALSE)</f>
        <v>0</v>
      </c>
      <c r="CW94" s="140">
        <f>VLOOKUP($CO94,  Obsv_GC!$B$10:$M$211, CW$5, FALSE)</f>
        <v>0</v>
      </c>
      <c r="CX94" s="124">
        <f>VLOOKUP($CO94,  $DI$7:$DT$158, CX$5, FALSE)</f>
        <v>0</v>
      </c>
      <c r="CY94" s="140">
        <f>VLOOKUP($CO94,  Obsv_GC!$B$10:$M$211, CY$5, FALSE)</f>
        <v>0</v>
      </c>
      <c r="CZ94" s="124">
        <f>VLOOKUP($CO94,  $DI$7:$DT$158, CZ$5, FALSE)</f>
        <v>1.565462815826829E-4</v>
      </c>
      <c r="DA94" s="140">
        <f>VLOOKUP($CO94,  Obsv_GC!$B$10:$M$211, DA$5, FALSE)</f>
        <v>8.7999999999999998E-5</v>
      </c>
      <c r="DB94" s="124">
        <f>VLOOKUP($CO94,  $DI$7:$DT$158, DB$5, FALSE)</f>
        <v>3.8954559103371585E-5</v>
      </c>
      <c r="DC94" s="140">
        <f>VLOOKUP($CO94,  Obsv_GC!$B$10:$M$211, DC$5, FALSE)</f>
        <v>6.9900000000000005E-5</v>
      </c>
      <c r="DD94" s="124">
        <f>VLOOKUP($CO94,  $DI$7:$DT$158, DD$5, FALSE)</f>
        <v>3.9446928689344093E-3</v>
      </c>
      <c r="DE94" s="140">
        <f>VLOOKUP($CO94,  Obsv_GC!$B$10:$M$211, DE$5, FALSE)</f>
        <v>1.895E-4</v>
      </c>
      <c r="DF94" s="124">
        <f>VLOOKUP($CO94,  $DI$7:$DT$158, DF$5, FALSE)</f>
        <v>3.8390224335038844E-3</v>
      </c>
      <c r="DG94" s="140">
        <f>VLOOKUP($CO94,  Obsv_GC!$B$10:$M$211, DG$5, FALSE)</f>
        <v>1.1764E-3</v>
      </c>
      <c r="DI94" s="64">
        <f t="shared" si="16"/>
        <v>172</v>
      </c>
      <c r="DJ94" s="122">
        <f>DX94/DX$4</f>
        <v>6.6733014905713084E-5</v>
      </c>
      <c r="DK94" s="122">
        <f>DY94/DY$4</f>
        <v>1.1409413561318354E-6</v>
      </c>
      <c r="DL94" s="122">
        <f>DZ94/DZ$4</f>
        <v>8.9586574874913683E-5</v>
      </c>
      <c r="DM94" s="122">
        <f>EA94/EA$4</f>
        <v>0</v>
      </c>
      <c r="DN94" s="122">
        <f>EB94/EB$4</f>
        <v>0</v>
      </c>
      <c r="DO94" s="122">
        <f>EC94/EC$4</f>
        <v>1.565462815826829E-4</v>
      </c>
      <c r="DP94" s="122">
        <f>ED94/ED$4</f>
        <v>3.8954559103371585E-5</v>
      </c>
      <c r="DQ94" s="113">
        <f>EE94/EE$4</f>
        <v>3.9446928689344093E-3</v>
      </c>
      <c r="DR94" s="113">
        <f>EF94/EF$4</f>
        <v>3.8390224335038844E-3</v>
      </c>
      <c r="DS94" s="116">
        <f>EG94/EG$4</f>
        <v>7.2035840354853518E-5</v>
      </c>
      <c r="DT94" s="113">
        <f>EH94/EH$4</f>
        <v>5.5924581836134965E-5</v>
      </c>
      <c r="DV94" s="62">
        <f>Obsv_GC!B97</f>
        <v>172</v>
      </c>
      <c r="DW94" s="57">
        <f t="shared" si="17"/>
        <v>173</v>
      </c>
      <c r="DX94" s="128">
        <f>SUMIFS(EP:EP,$EO:$EO,"&gt;="&amp;$DV94,$EO:$EO,"&lt;"&amp;$DV95)</f>
        <v>107.76</v>
      </c>
      <c r="DY94" s="128">
        <f>SUMIFS(EQ:EQ,$EO:$EO,"&gt;="&amp;$DV94,$EO:$EO,"&lt;"&amp;$DV95)</f>
        <v>0.97</v>
      </c>
      <c r="DZ94" s="128">
        <f>SUMIFS(ER:ER,$EO:$EO,"&gt;="&amp;$DV94,$EO:$EO,"&lt;"&amp;$DV95)</f>
        <v>307.65999999999997</v>
      </c>
      <c r="EA94" s="128">
        <f>SUMIFS(ES:ES,$EO:$EO,"&gt;="&amp;$DV94,$EO:$EO,"&lt;"&amp;$DV95)</f>
        <v>0</v>
      </c>
      <c r="EB94" s="128">
        <f>SUMIFS(ET:ET,$EO:$EO,"&gt;="&amp;$DV94,$EO:$EO,"&lt;"&amp;$DV95)</f>
        <v>0</v>
      </c>
      <c r="EC94" s="128">
        <f>SUMIFS(EU:EU,$EO:$EO,"&gt;="&amp;$DV94,$EO:$EO,"&lt;"&amp;$DV95)</f>
        <v>19.96</v>
      </c>
      <c r="ED94" s="128">
        <f>SUMIFS(EV:EV,$EO:$EO,"&gt;="&amp;$DV94,$EO:$EO,"&lt;"&amp;$DV95)</f>
        <v>29.45</v>
      </c>
      <c r="EE94" s="128">
        <f>SUMIFS(EW:EW,$EO:$EO,"&gt;="&amp;$DV94,$EO:$EO,"&lt;"&amp;$DV95)</f>
        <v>385.6</v>
      </c>
      <c r="EF94" s="128">
        <f>SUMIFS(EX:EX,$EO:$EO,"&gt;="&amp;$DV94,$EO:$EO,"&lt;"&amp;$DV95)</f>
        <v>359.85</v>
      </c>
      <c r="EG94" s="109">
        <f>DY94+DZ94</f>
        <v>308.63</v>
      </c>
      <c r="EH94" s="2">
        <f>EC94+ED94</f>
        <v>49.41</v>
      </c>
      <c r="EJ94" s="64">
        <f t="shared" si="18"/>
        <v>86</v>
      </c>
      <c r="EK94" s="57">
        <f t="shared" si="19"/>
        <v>86.5</v>
      </c>
      <c r="EL94" s="2">
        <f t="shared" si="14"/>
        <v>1299.1199999999999</v>
      </c>
      <c r="EM94" s="2">
        <f t="shared" si="20"/>
        <v>667.97</v>
      </c>
      <c r="EO94" s="33">
        <v>86</v>
      </c>
      <c r="EP94" s="33">
        <v>2380.98</v>
      </c>
      <c r="EQ94" s="33">
        <v>124.63</v>
      </c>
      <c r="ER94" s="33">
        <v>1174.49</v>
      </c>
      <c r="ES94" s="33">
        <v>0</v>
      </c>
      <c r="ET94" s="33">
        <v>138.59</v>
      </c>
      <c r="EU94" s="33">
        <v>99.82</v>
      </c>
      <c r="EV94" s="33">
        <v>568.15</v>
      </c>
      <c r="EW94" s="33">
        <v>313.16000000000003</v>
      </c>
      <c r="EX94" s="33">
        <v>212.23</v>
      </c>
    </row>
    <row r="95" spans="93:154" x14ac:dyDescent="0.45">
      <c r="CO95" s="65">
        <f t="shared" si="15"/>
        <v>174</v>
      </c>
      <c r="CP95" s="124">
        <f>VLOOKUP($CO95,  $DI$7:$DT$158, CP$5, FALSE)</f>
        <v>5.9487503821852248E-5</v>
      </c>
      <c r="CQ95" s="140">
        <f>VLOOKUP($CO95,  Obsv_GC!$B$10:$M$211, CQ$5, FALSE)</f>
        <v>5.1199999999999998E-5</v>
      </c>
      <c r="CR95" s="124">
        <f>VLOOKUP($CO95,  $DI$7:$DT$158, CR$5, FALSE)</f>
        <v>6.5868779323075043E-7</v>
      </c>
      <c r="CS95" s="140">
        <f>VLOOKUP($CO95,  Obsv_GC!$B$10:$M$211, CS$5, FALSE)</f>
        <v>6.2999999999999998E-6</v>
      </c>
      <c r="CT95" s="124">
        <f>VLOOKUP($CO95,  $DI$7:$DT$158, CT$5, FALSE)</f>
        <v>8.1104299226125284E-5</v>
      </c>
      <c r="CU95" s="140">
        <f>VLOOKUP($CO95,  Obsv_GC!$B$10:$M$211, CU$5, FALSE)</f>
        <v>6.1799999999999998E-5</v>
      </c>
      <c r="CV95" s="124">
        <f>VLOOKUP($CO95,  $DI$7:$DT$158, CV$5, FALSE)</f>
        <v>0</v>
      </c>
      <c r="CW95" s="140">
        <f>VLOOKUP($CO95,  Obsv_GC!$B$10:$M$211, CW$5, FALSE)</f>
        <v>0</v>
      </c>
      <c r="CX95" s="124">
        <f>VLOOKUP($CO95,  $DI$7:$DT$158, CX$5, FALSE)</f>
        <v>0</v>
      </c>
      <c r="CY95" s="140">
        <f>VLOOKUP($CO95,  Obsv_GC!$B$10:$M$211, CY$5, FALSE)</f>
        <v>0</v>
      </c>
      <c r="CZ95" s="124">
        <f>VLOOKUP($CO95,  $DI$7:$DT$158, CZ$5, FALSE)</f>
        <v>1.3795837139475911E-4</v>
      </c>
      <c r="DA95" s="140">
        <f>VLOOKUP($CO95,  Obsv_GC!$B$10:$M$211, DA$5, FALSE)</f>
        <v>8.5000000000000006E-5</v>
      </c>
      <c r="DB95" s="124">
        <f>VLOOKUP($CO95,  $DI$7:$DT$158, DB$5, FALSE)</f>
        <v>3.242024596345119E-5</v>
      </c>
      <c r="DC95" s="140">
        <f>VLOOKUP($CO95,  Obsv_GC!$B$10:$M$211, DC$5, FALSE)</f>
        <v>6.2899999999999997E-5</v>
      </c>
      <c r="DD95" s="124">
        <f>VLOOKUP($CO95,  $DI$7:$DT$158, DD$5, FALSE)</f>
        <v>3.7267935999813406E-3</v>
      </c>
      <c r="DE95" s="140">
        <f>VLOOKUP($CO95,  Obsv_GC!$B$10:$M$211, DE$5, FALSE)</f>
        <v>1.683E-4</v>
      </c>
      <c r="DF95" s="124">
        <f>VLOOKUP($CO95,  $DI$7:$DT$158, DF$5, FALSE)</f>
        <v>1.8678228363425316E-3</v>
      </c>
      <c r="DG95" s="140">
        <f>VLOOKUP($CO95,  Obsv_GC!$B$10:$M$211, DG$5, FALSE)</f>
        <v>1.1509999999999999E-3</v>
      </c>
      <c r="DI95" s="64">
        <f t="shared" si="16"/>
        <v>174</v>
      </c>
      <c r="DJ95" s="122">
        <f>DX95/DX$4</f>
        <v>5.9487503821852248E-5</v>
      </c>
      <c r="DK95" s="122">
        <f>DY95/DY$4</f>
        <v>6.5868779323075043E-7</v>
      </c>
      <c r="DL95" s="122">
        <f>DZ95/DZ$4</f>
        <v>8.1104299226125284E-5</v>
      </c>
      <c r="DM95" s="122">
        <f>EA95/EA$4</f>
        <v>0</v>
      </c>
      <c r="DN95" s="122">
        <f>EB95/EB$4</f>
        <v>0</v>
      </c>
      <c r="DO95" s="122">
        <f>EC95/EC$4</f>
        <v>1.3795837139475911E-4</v>
      </c>
      <c r="DP95" s="122">
        <f>ED95/ED$4</f>
        <v>3.242024596345119E-5</v>
      </c>
      <c r="DQ95" s="113">
        <f>EE95/EE$4</f>
        <v>3.7267935999813406E-3</v>
      </c>
      <c r="DR95" s="113">
        <f>EF95/EF$4</f>
        <v>1.8678228363425316E-3</v>
      </c>
      <c r="DS95" s="116">
        <f>EG95/EG$4</f>
        <v>6.5141051371014056E-5</v>
      </c>
      <c r="DT95" s="113">
        <f>EH95/EH$4</f>
        <v>4.7650777075516733E-5</v>
      </c>
      <c r="DV95" s="62">
        <f>Obsv_GC!B98</f>
        <v>174</v>
      </c>
      <c r="DW95" s="57">
        <f t="shared" si="17"/>
        <v>175</v>
      </c>
      <c r="DX95" s="128">
        <f>SUMIFS(EP:EP,$EO:$EO,"&gt;="&amp;$DV95,$EO:$EO,"&lt;"&amp;$DV96)</f>
        <v>96.06</v>
      </c>
      <c r="DY95" s="128">
        <f>SUMIFS(EQ:EQ,$EO:$EO,"&gt;="&amp;$DV95,$EO:$EO,"&lt;"&amp;$DV96)</f>
        <v>0.56000000000000005</v>
      </c>
      <c r="DZ95" s="128">
        <f>SUMIFS(ER:ER,$EO:$EO,"&gt;="&amp;$DV95,$EO:$EO,"&lt;"&amp;$DV96)</f>
        <v>278.52999999999997</v>
      </c>
      <c r="EA95" s="128">
        <f>SUMIFS(ES:ES,$EO:$EO,"&gt;="&amp;$DV95,$EO:$EO,"&lt;"&amp;$DV96)</f>
        <v>0</v>
      </c>
      <c r="EB95" s="128">
        <f>SUMIFS(ET:ET,$EO:$EO,"&gt;="&amp;$DV95,$EO:$EO,"&lt;"&amp;$DV96)</f>
        <v>0</v>
      </c>
      <c r="EC95" s="128">
        <f>SUMIFS(EU:EU,$EO:$EO,"&gt;="&amp;$DV95,$EO:$EO,"&lt;"&amp;$DV96)</f>
        <v>17.59</v>
      </c>
      <c r="ED95" s="128">
        <f>SUMIFS(EV:EV,$EO:$EO,"&gt;="&amp;$DV95,$EO:$EO,"&lt;"&amp;$DV96)</f>
        <v>24.509999999999998</v>
      </c>
      <c r="EE95" s="128">
        <f>SUMIFS(EW:EW,$EO:$EO,"&gt;="&amp;$DV95,$EO:$EO,"&lt;"&amp;$DV96)</f>
        <v>364.29999999999995</v>
      </c>
      <c r="EF95" s="128">
        <f>SUMIFS(EX:EX,$EO:$EO,"&gt;="&amp;$DV95,$EO:$EO,"&lt;"&amp;$DV96)</f>
        <v>175.07999999999998</v>
      </c>
      <c r="EG95" s="109">
        <f>DY95+DZ95</f>
        <v>279.08999999999997</v>
      </c>
      <c r="EH95" s="2">
        <f>EC95+ED95</f>
        <v>42.099999999999994</v>
      </c>
      <c r="EJ95" s="64">
        <f t="shared" si="18"/>
        <v>87</v>
      </c>
      <c r="EK95" s="57">
        <f t="shared" si="19"/>
        <v>87.5</v>
      </c>
      <c r="EL95" s="2">
        <f t="shared" si="14"/>
        <v>1575.94</v>
      </c>
      <c r="EM95" s="2">
        <f t="shared" si="20"/>
        <v>647.87</v>
      </c>
      <c r="EO95" s="33">
        <v>87</v>
      </c>
      <c r="EP95" s="33">
        <v>2404.69</v>
      </c>
      <c r="EQ95" s="33">
        <v>137.61000000000001</v>
      </c>
      <c r="ER95" s="33">
        <v>1438.33</v>
      </c>
      <c r="ES95" s="33">
        <v>0</v>
      </c>
      <c r="ET95" s="33">
        <v>120.55</v>
      </c>
      <c r="EU95" s="33">
        <v>84.51</v>
      </c>
      <c r="EV95" s="33">
        <v>563.36</v>
      </c>
      <c r="EW95" s="33">
        <v>324.43</v>
      </c>
      <c r="EX95" s="33">
        <v>270.8</v>
      </c>
    </row>
    <row r="96" spans="93:154" x14ac:dyDescent="0.45">
      <c r="CO96" s="65">
        <f t="shared" si="15"/>
        <v>176</v>
      </c>
      <c r="CP96" s="124">
        <f>VLOOKUP($CO96,  $DI$7:$DT$158, CP$5, FALSE)</f>
        <v>5.4489958997343105E-5</v>
      </c>
      <c r="CQ96" s="140">
        <f>VLOOKUP($CO96,  Obsv_GC!$B$10:$M$211, CQ$5, FALSE)</f>
        <v>4.5200000000000001E-5</v>
      </c>
      <c r="CR96" s="124">
        <f>VLOOKUP($CO96,  $DI$7:$DT$158, CR$5, FALSE)</f>
        <v>3.7639302470328596E-7</v>
      </c>
      <c r="CS96" s="140">
        <f>VLOOKUP($CO96,  Obsv_GC!$B$10:$M$211, CS$5, FALSE)</f>
        <v>0</v>
      </c>
      <c r="CT96" s="124">
        <f>VLOOKUP($CO96,  $DI$7:$DT$158, CT$5, FALSE)</f>
        <v>8.6767885266940067E-5</v>
      </c>
      <c r="CU96" s="140">
        <f>VLOOKUP($CO96,  Obsv_GC!$B$10:$M$211, CU$5, FALSE)</f>
        <v>6.0099999999999997E-5</v>
      </c>
      <c r="CV96" s="124">
        <f>VLOOKUP($CO96,  $DI$7:$DT$158, CV$5, FALSE)</f>
        <v>0</v>
      </c>
      <c r="CW96" s="140">
        <f>VLOOKUP($CO96,  Obsv_GC!$B$10:$M$211, CW$5, FALSE)</f>
        <v>0</v>
      </c>
      <c r="CX96" s="124">
        <f>VLOOKUP($CO96,  $DI$7:$DT$158, CX$5, FALSE)</f>
        <v>0</v>
      </c>
      <c r="CY96" s="140">
        <f>VLOOKUP($CO96,  Obsv_GC!$B$10:$M$211, CY$5, FALSE)</f>
        <v>0</v>
      </c>
      <c r="CZ96" s="124">
        <f>VLOOKUP($CO96,  $DI$7:$DT$158, CZ$5, FALSE)</f>
        <v>1.6329126165087464E-4</v>
      </c>
      <c r="DA96" s="140">
        <f>VLOOKUP($CO96,  Obsv_GC!$B$10:$M$211, DA$5, FALSE)</f>
        <v>8.2000000000000001E-5</v>
      </c>
      <c r="DB96" s="124">
        <f>VLOOKUP($CO96,  $DI$7:$DT$158, DB$5, FALSE)</f>
        <v>3.2605428926930714E-5</v>
      </c>
      <c r="DC96" s="140">
        <f>VLOOKUP($CO96,  Obsv_GC!$B$10:$M$211, DC$5, FALSE)</f>
        <v>5.5899999999999997E-5</v>
      </c>
      <c r="DD96" s="124">
        <f>VLOOKUP($CO96,  $DI$7:$DT$158, DD$5, FALSE)</f>
        <v>3.6098645556558217E-3</v>
      </c>
      <c r="DE96" s="140">
        <f>VLOOKUP($CO96,  Obsv_GC!$B$10:$M$211, DE$5, FALSE)</f>
        <v>1.472E-4</v>
      </c>
      <c r="DF96" s="124">
        <f>VLOOKUP($CO96,  $DI$7:$DT$158, DF$5, FALSE)</f>
        <v>2.921647029705082E-3</v>
      </c>
      <c r="DG96" s="140">
        <f>VLOOKUP($CO96,  Obsv_GC!$B$10:$M$211, DG$5, FALSE)</f>
        <v>1.1257000000000001E-3</v>
      </c>
      <c r="DI96" s="64">
        <f t="shared" si="16"/>
        <v>176</v>
      </c>
      <c r="DJ96" s="122">
        <f>DX96/DX$4</f>
        <v>5.4489958997343105E-5</v>
      </c>
      <c r="DK96" s="122">
        <f>DY96/DY$4</f>
        <v>3.7639302470328596E-7</v>
      </c>
      <c r="DL96" s="122">
        <f>DZ96/DZ$4</f>
        <v>8.6767885266940067E-5</v>
      </c>
      <c r="DM96" s="122">
        <f>EA96/EA$4</f>
        <v>0</v>
      </c>
      <c r="DN96" s="122">
        <f>EB96/EB$4</f>
        <v>0</v>
      </c>
      <c r="DO96" s="122">
        <f>EC96/EC$4</f>
        <v>1.6329126165087464E-4</v>
      </c>
      <c r="DP96" s="122">
        <f>ED96/ED$4</f>
        <v>3.2605428926930714E-5</v>
      </c>
      <c r="DQ96" s="113">
        <f>EE96/EE$4</f>
        <v>3.6098645556558217E-3</v>
      </c>
      <c r="DR96" s="113">
        <f>EF96/EF$4</f>
        <v>2.921647029705082E-3</v>
      </c>
      <c r="DS96" s="116">
        <f>EG96/EG$4</f>
        <v>6.9624764857119544E-5</v>
      </c>
      <c r="DT96" s="113">
        <f>EH96/EH$4</f>
        <v>5.1465102936431022E-5</v>
      </c>
      <c r="DV96" s="62">
        <f>Obsv_GC!B99</f>
        <v>176</v>
      </c>
      <c r="DW96" s="57">
        <f t="shared" si="17"/>
        <v>177</v>
      </c>
      <c r="DX96" s="128">
        <f>SUMIFS(EP:EP,$EO:$EO,"&gt;="&amp;$DV96,$EO:$EO,"&lt;"&amp;$DV97)</f>
        <v>87.99</v>
      </c>
      <c r="DY96" s="128">
        <f>SUMIFS(EQ:EQ,$EO:$EO,"&gt;="&amp;$DV96,$EO:$EO,"&lt;"&amp;$DV97)</f>
        <v>0.32</v>
      </c>
      <c r="DZ96" s="128">
        <f>SUMIFS(ER:ER,$EO:$EO,"&gt;="&amp;$DV96,$EO:$EO,"&lt;"&amp;$DV97)</f>
        <v>297.98</v>
      </c>
      <c r="EA96" s="128">
        <f>SUMIFS(ES:ES,$EO:$EO,"&gt;="&amp;$DV96,$EO:$EO,"&lt;"&amp;$DV97)</f>
        <v>0</v>
      </c>
      <c r="EB96" s="128">
        <f>SUMIFS(ET:ET,$EO:$EO,"&gt;="&amp;$DV96,$EO:$EO,"&lt;"&amp;$DV97)</f>
        <v>0</v>
      </c>
      <c r="EC96" s="128">
        <f>SUMIFS(EU:EU,$EO:$EO,"&gt;="&amp;$DV96,$EO:$EO,"&lt;"&amp;$DV97)</f>
        <v>20.82</v>
      </c>
      <c r="ED96" s="128">
        <f>SUMIFS(EV:EV,$EO:$EO,"&gt;="&amp;$DV96,$EO:$EO,"&lt;"&amp;$DV97)</f>
        <v>24.65</v>
      </c>
      <c r="EE96" s="128">
        <f>SUMIFS(EW:EW,$EO:$EO,"&gt;="&amp;$DV96,$EO:$EO,"&lt;"&amp;$DV97)</f>
        <v>352.87</v>
      </c>
      <c r="EF96" s="128">
        <f>SUMIFS(EX:EX,$EO:$EO,"&gt;="&amp;$DV96,$EO:$EO,"&lt;"&amp;$DV97)</f>
        <v>273.86</v>
      </c>
      <c r="EG96" s="109">
        <f>DY96+DZ96</f>
        <v>298.3</v>
      </c>
      <c r="EH96" s="2">
        <f>EC96+ED96</f>
        <v>45.47</v>
      </c>
      <c r="EJ96" s="64">
        <f t="shared" si="18"/>
        <v>88</v>
      </c>
      <c r="EK96" s="57">
        <f t="shared" si="19"/>
        <v>88.5</v>
      </c>
      <c r="EL96" s="2">
        <f t="shared" si="14"/>
        <v>1471.39</v>
      </c>
      <c r="EM96" s="2">
        <f t="shared" si="20"/>
        <v>627.42000000000007</v>
      </c>
      <c r="EO96" s="33">
        <v>88</v>
      </c>
      <c r="EP96" s="33">
        <v>2360.08</v>
      </c>
      <c r="EQ96" s="33">
        <v>133.75</v>
      </c>
      <c r="ER96" s="33">
        <v>1337.64</v>
      </c>
      <c r="ES96" s="33">
        <v>0</v>
      </c>
      <c r="ET96" s="33">
        <v>122.58</v>
      </c>
      <c r="EU96" s="33">
        <v>74.709999999999994</v>
      </c>
      <c r="EV96" s="33">
        <v>552.71</v>
      </c>
      <c r="EW96" s="33">
        <v>302.66000000000003</v>
      </c>
      <c r="EX96" s="33">
        <v>215.31</v>
      </c>
    </row>
    <row r="97" spans="93:154" x14ac:dyDescent="0.45">
      <c r="CO97" s="65">
        <f t="shared" si="15"/>
        <v>178</v>
      </c>
      <c r="CP97" s="124">
        <f>VLOOKUP($CO97,  $DI$7:$DT$158, CP$5, FALSE)</f>
        <v>4.9133234990898992E-5</v>
      </c>
      <c r="CQ97" s="140">
        <f>VLOOKUP($CO97,  Obsv_GC!$B$10:$M$211, CQ$5, FALSE)</f>
        <v>3.9199999999999997E-5</v>
      </c>
      <c r="CR97" s="124">
        <f>VLOOKUP($CO97,  $DI$7:$DT$158, CR$5, FALSE)</f>
        <v>5.8811410109888431E-8</v>
      </c>
      <c r="CS97" s="140">
        <f>VLOOKUP($CO97,  Obsv_GC!$B$10:$M$211, CS$5, FALSE)</f>
        <v>0</v>
      </c>
      <c r="CT97" s="124">
        <f>VLOOKUP($CO97,  $DI$7:$DT$158, CT$5, FALSE)</f>
        <v>5.8994474646224767E-5</v>
      </c>
      <c r="CU97" s="140">
        <f>VLOOKUP($CO97,  Obsv_GC!$B$10:$M$211, CU$5, FALSE)</f>
        <v>5.8400000000000003E-5</v>
      </c>
      <c r="CV97" s="124">
        <f>VLOOKUP($CO97,  $DI$7:$DT$158, CV$5, FALSE)</f>
        <v>0</v>
      </c>
      <c r="CW97" s="140">
        <f>VLOOKUP($CO97,  Obsv_GC!$B$10:$M$211, CW$5, FALSE)</f>
        <v>0</v>
      </c>
      <c r="CX97" s="124">
        <f>VLOOKUP($CO97,  $DI$7:$DT$158, CX$5, FALSE)</f>
        <v>0</v>
      </c>
      <c r="CY97" s="140">
        <f>VLOOKUP($CO97,  Obsv_GC!$B$10:$M$211, CY$5, FALSE)</f>
        <v>0</v>
      </c>
      <c r="CZ97" s="124">
        <f>VLOOKUP($CO97,  $DI$7:$DT$158, CZ$5, FALSE)</f>
        <v>1.0337074104507819E-4</v>
      </c>
      <c r="DA97" s="140">
        <f>VLOOKUP($CO97,  Obsv_GC!$B$10:$M$211, DA$5, FALSE)</f>
        <v>7.8899999999999993E-5</v>
      </c>
      <c r="DB97" s="124">
        <f>VLOOKUP($CO97,  $DI$7:$DT$158, DB$5, FALSE)</f>
        <v>2.9285362938833513E-5</v>
      </c>
      <c r="DC97" s="140">
        <f>VLOOKUP($CO97,  Obsv_GC!$B$10:$M$211, DC$5, FALSE)</f>
        <v>4.8900000000000003E-5</v>
      </c>
      <c r="DD97" s="124">
        <f>VLOOKUP($CO97,  $DI$7:$DT$158, DD$5, FALSE)</f>
        <v>2.8795439542211032E-3</v>
      </c>
      <c r="DE97" s="140">
        <f>VLOOKUP($CO97,  Obsv_GC!$B$10:$M$211, DE$5, FALSE)</f>
        <v>1.4109999999999999E-4</v>
      </c>
      <c r="DF97" s="124">
        <f>VLOOKUP($CO97,  $DI$7:$DT$158, DF$5, FALSE)</f>
        <v>3.3162710114066486E-3</v>
      </c>
      <c r="DG97" s="140">
        <f>VLOOKUP($CO97,  Obsv_GC!$B$10:$M$211, DG$5, FALSE)</f>
        <v>1.1003E-3</v>
      </c>
      <c r="DI97" s="64">
        <f t="shared" si="16"/>
        <v>178</v>
      </c>
      <c r="DJ97" s="122">
        <f>DX97/DX$4</f>
        <v>4.9133234990898992E-5</v>
      </c>
      <c r="DK97" s="122">
        <f>DY97/DY$4</f>
        <v>5.8811410109888431E-8</v>
      </c>
      <c r="DL97" s="122">
        <f>DZ97/DZ$4</f>
        <v>5.8994474646224767E-5</v>
      </c>
      <c r="DM97" s="122">
        <f>EA97/EA$4</f>
        <v>0</v>
      </c>
      <c r="DN97" s="122">
        <f>EB97/EB$4</f>
        <v>0</v>
      </c>
      <c r="DO97" s="122">
        <f>EC97/EC$4</f>
        <v>1.0337074104507819E-4</v>
      </c>
      <c r="DP97" s="122">
        <f>ED97/ED$4</f>
        <v>2.9285362938833513E-5</v>
      </c>
      <c r="DQ97" s="113">
        <f>EE97/EE$4</f>
        <v>2.8795439542211032E-3</v>
      </c>
      <c r="DR97" s="113">
        <f>EF97/EF$4</f>
        <v>3.3162710114066486E-3</v>
      </c>
      <c r="DS97" s="116">
        <f>EG97/EG$4</f>
        <v>4.7299559498140379E-5</v>
      </c>
      <c r="DT97" s="113">
        <f>EH97/EH$4</f>
        <v>3.9976851456229245E-5</v>
      </c>
      <c r="DV97" s="62">
        <f>Obsv_GC!B100</f>
        <v>178</v>
      </c>
      <c r="DW97" s="57">
        <f t="shared" si="17"/>
        <v>179</v>
      </c>
      <c r="DX97" s="128">
        <f>SUMIFS(EP:EP,$EO:$EO,"&gt;="&amp;$DV97,$EO:$EO,"&lt;"&amp;$DV98)</f>
        <v>79.34</v>
      </c>
      <c r="DY97" s="128">
        <f>SUMIFS(EQ:EQ,$EO:$EO,"&gt;="&amp;$DV97,$EO:$EO,"&lt;"&amp;$DV98)</f>
        <v>0.05</v>
      </c>
      <c r="DZ97" s="128">
        <f>SUMIFS(ER:ER,$EO:$EO,"&gt;="&amp;$DV97,$EO:$EO,"&lt;"&amp;$DV98)</f>
        <v>202.6</v>
      </c>
      <c r="EA97" s="128">
        <f>SUMIFS(ES:ES,$EO:$EO,"&gt;="&amp;$DV97,$EO:$EO,"&lt;"&amp;$DV98)</f>
        <v>0</v>
      </c>
      <c r="EB97" s="128">
        <f>SUMIFS(ET:ET,$EO:$EO,"&gt;="&amp;$DV97,$EO:$EO,"&lt;"&amp;$DV98)</f>
        <v>0</v>
      </c>
      <c r="EC97" s="128">
        <f>SUMIFS(EU:EU,$EO:$EO,"&gt;="&amp;$DV97,$EO:$EO,"&lt;"&amp;$DV98)</f>
        <v>13.18</v>
      </c>
      <c r="ED97" s="128">
        <f>SUMIFS(EV:EV,$EO:$EO,"&gt;="&amp;$DV97,$EO:$EO,"&lt;"&amp;$DV98)</f>
        <v>22.14</v>
      </c>
      <c r="EE97" s="128">
        <f>SUMIFS(EW:EW,$EO:$EO,"&gt;="&amp;$DV97,$EO:$EO,"&lt;"&amp;$DV98)</f>
        <v>281.48</v>
      </c>
      <c r="EF97" s="128">
        <f>SUMIFS(EX:EX,$EO:$EO,"&gt;="&amp;$DV97,$EO:$EO,"&lt;"&amp;$DV98)</f>
        <v>310.85000000000002</v>
      </c>
      <c r="EG97" s="109">
        <f>DY97+DZ97</f>
        <v>202.65</v>
      </c>
      <c r="EH97" s="2">
        <f>EC97+ED97</f>
        <v>35.32</v>
      </c>
      <c r="EJ97" s="64">
        <f t="shared" si="18"/>
        <v>89</v>
      </c>
      <c r="EK97" s="57">
        <f t="shared" si="19"/>
        <v>89.5</v>
      </c>
      <c r="EL97" s="2">
        <f t="shared" si="14"/>
        <v>1306.1300000000001</v>
      </c>
      <c r="EM97" s="2">
        <f t="shared" si="20"/>
        <v>599.91</v>
      </c>
      <c r="EO97" s="33">
        <v>89</v>
      </c>
      <c r="EP97" s="33">
        <v>2307.02</v>
      </c>
      <c r="EQ97" s="33">
        <v>128.36000000000001</v>
      </c>
      <c r="ER97" s="33">
        <v>1177.77</v>
      </c>
      <c r="ES97" s="33">
        <v>0</v>
      </c>
      <c r="ET97" s="33">
        <v>109.07</v>
      </c>
      <c r="EU97" s="33">
        <v>54.93</v>
      </c>
      <c r="EV97" s="33">
        <v>544.98</v>
      </c>
      <c r="EW97" s="33">
        <v>319.33</v>
      </c>
      <c r="EX97" s="33">
        <v>210.54</v>
      </c>
    </row>
    <row r="98" spans="93:154" x14ac:dyDescent="0.45">
      <c r="CO98" s="65">
        <f t="shared" si="15"/>
        <v>180</v>
      </c>
      <c r="CP98" s="124">
        <f>VLOOKUP($CO98,  $DI$7:$DT$158, CP$5, FALSE)</f>
        <v>5.0371783894123071E-5</v>
      </c>
      <c r="CQ98" s="140">
        <f>VLOOKUP($CO98,  Obsv_GC!$B$10:$M$211, CQ$5, FALSE)</f>
        <v>3.3200000000000001E-5</v>
      </c>
      <c r="CR98" s="124">
        <f>VLOOKUP($CO98,  $DI$7:$DT$158, CR$5, FALSE)</f>
        <v>0</v>
      </c>
      <c r="CS98" s="140">
        <f>VLOOKUP($CO98,  Obsv_GC!$B$10:$M$211, CS$5, FALSE)</f>
        <v>0</v>
      </c>
      <c r="CT98" s="124">
        <f>VLOOKUP($CO98,  $DI$7:$DT$158, CT$5, FALSE)</f>
        <v>4.9621166951940585E-5</v>
      </c>
      <c r="CU98" s="140">
        <f>VLOOKUP($CO98,  Obsv_GC!$B$10:$M$211, CU$5, FALSE)</f>
        <v>5.66E-5</v>
      </c>
      <c r="CV98" s="124">
        <f>VLOOKUP($CO98,  $DI$7:$DT$158, CV$5, FALSE)</f>
        <v>0</v>
      </c>
      <c r="CW98" s="140">
        <f>VLOOKUP($CO98,  Obsv_GC!$B$10:$M$211, CW$5, FALSE)</f>
        <v>0</v>
      </c>
      <c r="CX98" s="124">
        <f>VLOOKUP($CO98,  $DI$7:$DT$158, CX$5, FALSE)</f>
        <v>0</v>
      </c>
      <c r="CY98" s="140">
        <f>VLOOKUP($CO98,  Obsv_GC!$B$10:$M$211, CY$5, FALSE)</f>
        <v>0</v>
      </c>
      <c r="CZ98" s="124">
        <f>VLOOKUP($CO98,  $DI$7:$DT$158, CZ$5, FALSE)</f>
        <v>6.7136080678745777E-5</v>
      </c>
      <c r="DA98" s="140">
        <f>VLOOKUP($CO98,  Obsv_GC!$B$10:$M$211, DA$5, FALSE)</f>
        <v>7.5900000000000002E-5</v>
      </c>
      <c r="DB98" s="124">
        <f>VLOOKUP($CO98,  $DI$7:$DT$158, DB$5, FALSE)</f>
        <v>2.7512897431243766E-5</v>
      </c>
      <c r="DC98" s="140">
        <f>VLOOKUP($CO98,  Obsv_GC!$B$10:$M$211, DC$5, FALSE)</f>
        <v>4.1900000000000002E-5</v>
      </c>
      <c r="DD98" s="124">
        <f>VLOOKUP($CO98,  $DI$7:$DT$158, DD$5, FALSE)</f>
        <v>2.6637929879196852E-3</v>
      </c>
      <c r="DE98" s="140">
        <f>VLOOKUP($CO98,  Obsv_GC!$B$10:$M$211, DE$5, FALSE)</f>
        <v>1.351E-4</v>
      </c>
      <c r="DF98" s="124">
        <f>VLOOKUP($CO98,  $DI$7:$DT$158, DF$5, FALSE)</f>
        <v>2.2829301390732142E-3</v>
      </c>
      <c r="DG98" s="140">
        <f>VLOOKUP($CO98,  Obsv_GC!$B$10:$M$211, DG$5, FALSE)</f>
        <v>1.0751000000000001E-3</v>
      </c>
      <c r="DI98" s="64">
        <f t="shared" si="16"/>
        <v>180</v>
      </c>
      <c r="DJ98" s="122">
        <f>DX98/DX$4</f>
        <v>5.0371783894123071E-5</v>
      </c>
      <c r="DK98" s="122">
        <f>DY98/DY$4</f>
        <v>0</v>
      </c>
      <c r="DL98" s="122">
        <f>DZ98/DZ$4</f>
        <v>4.9621166951940585E-5</v>
      </c>
      <c r="DM98" s="122">
        <f>EA98/EA$4</f>
        <v>0</v>
      </c>
      <c r="DN98" s="122">
        <f>EB98/EB$4</f>
        <v>0</v>
      </c>
      <c r="DO98" s="122">
        <f>EC98/EC$4</f>
        <v>6.7136080678745777E-5</v>
      </c>
      <c r="DP98" s="122">
        <f>ED98/ED$4</f>
        <v>2.7512897431243766E-5</v>
      </c>
      <c r="DQ98" s="113">
        <f>EE98/EE$4</f>
        <v>2.6637929879196852E-3</v>
      </c>
      <c r="DR98" s="113">
        <f>EF98/EF$4</f>
        <v>2.2829301390732142E-3</v>
      </c>
      <c r="DS98" s="116">
        <f>EG98/EG$4</f>
        <v>3.9774576531350122E-5</v>
      </c>
      <c r="DT98" s="113">
        <f>EH98/EH$4</f>
        <v>3.3231040734849678E-5</v>
      </c>
      <c r="DV98" s="62">
        <f>Obsv_GC!B101</f>
        <v>180</v>
      </c>
      <c r="DW98" s="57">
        <f t="shared" si="17"/>
        <v>181</v>
      </c>
      <c r="DX98" s="128">
        <f>SUMIFS(EP:EP,$EO:$EO,"&gt;="&amp;$DV98,$EO:$EO,"&lt;"&amp;$DV99)</f>
        <v>81.34</v>
      </c>
      <c r="DY98" s="128">
        <f>SUMIFS(EQ:EQ,$EO:$EO,"&gt;="&amp;$DV98,$EO:$EO,"&lt;"&amp;$DV99)</f>
        <v>0</v>
      </c>
      <c r="DZ98" s="128">
        <f>SUMIFS(ER:ER,$EO:$EO,"&gt;="&amp;$DV98,$EO:$EO,"&lt;"&amp;$DV99)</f>
        <v>170.41</v>
      </c>
      <c r="EA98" s="128">
        <f>SUMIFS(ES:ES,$EO:$EO,"&gt;="&amp;$DV98,$EO:$EO,"&lt;"&amp;$DV99)</f>
        <v>0</v>
      </c>
      <c r="EB98" s="128">
        <f>SUMIFS(ET:ET,$EO:$EO,"&gt;="&amp;$DV98,$EO:$EO,"&lt;"&amp;$DV99)</f>
        <v>0</v>
      </c>
      <c r="EC98" s="128">
        <f>SUMIFS(EU:EU,$EO:$EO,"&gt;="&amp;$DV98,$EO:$EO,"&lt;"&amp;$DV99)</f>
        <v>8.56</v>
      </c>
      <c r="ED98" s="128">
        <f>SUMIFS(EV:EV,$EO:$EO,"&gt;="&amp;$DV98,$EO:$EO,"&lt;"&amp;$DV99)</f>
        <v>20.799999999999997</v>
      </c>
      <c r="EE98" s="128">
        <f>SUMIFS(EW:EW,$EO:$EO,"&gt;="&amp;$DV98,$EO:$EO,"&lt;"&amp;$DV99)</f>
        <v>260.39</v>
      </c>
      <c r="EF98" s="128">
        <f>SUMIFS(EX:EX,$EO:$EO,"&gt;="&amp;$DV98,$EO:$EO,"&lt;"&amp;$DV99)</f>
        <v>213.99</v>
      </c>
      <c r="EG98" s="109">
        <f>DY98+DZ98</f>
        <v>170.41</v>
      </c>
      <c r="EH98" s="2">
        <f>EC98+ED98</f>
        <v>29.36</v>
      </c>
      <c r="EJ98" s="64">
        <f t="shared" si="18"/>
        <v>90</v>
      </c>
      <c r="EK98" s="57">
        <f t="shared" si="19"/>
        <v>90.5</v>
      </c>
      <c r="EL98" s="2">
        <f t="shared" si="14"/>
        <v>1248.3400000000001</v>
      </c>
      <c r="EM98" s="2">
        <f t="shared" si="20"/>
        <v>623.48</v>
      </c>
      <c r="EO98" s="33">
        <v>90</v>
      </c>
      <c r="EP98" s="33">
        <v>2272.5300000000002</v>
      </c>
      <c r="EQ98" s="33">
        <v>108.66</v>
      </c>
      <c r="ER98" s="33">
        <v>1139.68</v>
      </c>
      <c r="ES98" s="33">
        <v>0</v>
      </c>
      <c r="ET98" s="33">
        <v>124.28</v>
      </c>
      <c r="EU98" s="33">
        <v>72.489999999999995</v>
      </c>
      <c r="EV98" s="33">
        <v>550.99</v>
      </c>
      <c r="EW98" s="33">
        <v>216.51</v>
      </c>
      <c r="EX98" s="33">
        <v>195.33</v>
      </c>
    </row>
    <row r="99" spans="93:154" x14ac:dyDescent="0.45">
      <c r="CO99" s="65">
        <f t="shared" si="15"/>
        <v>182</v>
      </c>
      <c r="CP99" s="124">
        <f>VLOOKUP($CO99,  $DI$7:$DT$158, CP$5, FALSE)</f>
        <v>4.6879075987031178E-5</v>
      </c>
      <c r="CQ99" s="140">
        <f>VLOOKUP($CO99,  Obsv_GC!$B$10:$M$211, CQ$5, FALSE)</f>
        <v>2.72E-5</v>
      </c>
      <c r="CR99" s="124">
        <f>VLOOKUP($CO99,  $DI$7:$DT$158, CR$5, FALSE)</f>
        <v>0</v>
      </c>
      <c r="CS99" s="140">
        <f>VLOOKUP($CO99,  Obsv_GC!$B$10:$M$211, CS$5, FALSE)</f>
        <v>0</v>
      </c>
      <c r="CT99" s="124">
        <f>VLOOKUP($CO99,  $DI$7:$DT$158, CT$5, FALSE)</f>
        <v>5.341533281887202E-5</v>
      </c>
      <c r="CU99" s="140">
        <f>VLOOKUP($CO99,  Obsv_GC!$B$10:$M$211, CU$5, FALSE)</f>
        <v>5.4799999999999997E-5</v>
      </c>
      <c r="CV99" s="124">
        <f>VLOOKUP($CO99,  $DI$7:$DT$158, CV$5, FALSE)</f>
        <v>0</v>
      </c>
      <c r="CW99" s="140">
        <f>VLOOKUP($CO99,  Obsv_GC!$B$10:$M$211, CW$5, FALSE)</f>
        <v>0</v>
      </c>
      <c r="CX99" s="124">
        <f>VLOOKUP($CO99,  $DI$7:$DT$158, CX$5, FALSE)</f>
        <v>0</v>
      </c>
      <c r="CY99" s="140">
        <f>VLOOKUP($CO99,  Obsv_GC!$B$10:$M$211, CY$5, FALSE)</f>
        <v>0</v>
      </c>
      <c r="CZ99" s="124">
        <f>VLOOKUP($CO99,  $DI$7:$DT$158, CZ$5, FALSE)</f>
        <v>1.7254600174444005E-4</v>
      </c>
      <c r="DA99" s="140">
        <f>VLOOKUP($CO99,  Obsv_GC!$B$10:$M$211, DA$5, FALSE)</f>
        <v>7.2899999999999997E-5</v>
      </c>
      <c r="DB99" s="124">
        <f>VLOOKUP($CO99,  $DI$7:$DT$158, DB$5, FALSE)</f>
        <v>2.2605548899036349E-5</v>
      </c>
      <c r="DC99" s="140">
        <f>VLOOKUP($CO99,  Obsv_GC!$B$10:$M$211, DC$5, FALSE)</f>
        <v>3.4900000000000001E-5</v>
      </c>
      <c r="DD99" s="124">
        <f>VLOOKUP($CO99,  $DI$7:$DT$158, DD$5, FALSE)</f>
        <v>2.3156656582261227E-3</v>
      </c>
      <c r="DE99" s="140">
        <f>VLOOKUP($CO99,  Obsv_GC!$B$10:$M$211, DE$5, FALSE)</f>
        <v>1.2899999999999999E-4</v>
      </c>
      <c r="DF99" s="124">
        <f>VLOOKUP($CO99,  $DI$7:$DT$158, DF$5, FALSE)</f>
        <v>1.838698114254257E-3</v>
      </c>
      <c r="DG99" s="140">
        <f>VLOOKUP($CO99,  Obsv_GC!$B$10:$M$211, DG$5, FALSE)</f>
        <v>1.0497E-3</v>
      </c>
      <c r="DI99" s="64">
        <f t="shared" si="16"/>
        <v>182</v>
      </c>
      <c r="DJ99" s="122">
        <f>DX99/DX$4</f>
        <v>4.6879075987031178E-5</v>
      </c>
      <c r="DK99" s="122">
        <f>DY99/DY$4</f>
        <v>0</v>
      </c>
      <c r="DL99" s="122">
        <f>DZ99/DZ$4</f>
        <v>5.341533281887202E-5</v>
      </c>
      <c r="DM99" s="122">
        <f>EA99/EA$4</f>
        <v>0</v>
      </c>
      <c r="DN99" s="122">
        <f>EB99/EB$4</f>
        <v>0</v>
      </c>
      <c r="DO99" s="122">
        <f>EC99/EC$4</f>
        <v>1.7254600174444005E-4</v>
      </c>
      <c r="DP99" s="122">
        <f>ED99/ED$4</f>
        <v>2.2605548899036349E-5</v>
      </c>
      <c r="DQ99" s="113">
        <f>EE99/EE$4</f>
        <v>2.3156656582261227E-3</v>
      </c>
      <c r="DR99" s="113">
        <f>EF99/EF$4</f>
        <v>1.838698114254257E-3</v>
      </c>
      <c r="DS99" s="116">
        <f>EG99/EG$4</f>
        <v>4.2815846012034892E-5</v>
      </c>
      <c r="DT99" s="113">
        <f>EH99/EH$4</f>
        <v>4.4243916291732766E-5</v>
      </c>
      <c r="DV99" s="62">
        <f>Obsv_GC!B102</f>
        <v>182</v>
      </c>
      <c r="DW99" s="57">
        <f t="shared" si="17"/>
        <v>183</v>
      </c>
      <c r="DX99" s="128">
        <f>SUMIFS(EP:EP,$EO:$EO,"&gt;="&amp;$DV99,$EO:$EO,"&lt;"&amp;$DV100)</f>
        <v>75.7</v>
      </c>
      <c r="DY99" s="128">
        <f>SUMIFS(EQ:EQ,$EO:$EO,"&gt;="&amp;$DV99,$EO:$EO,"&lt;"&amp;$DV100)</f>
        <v>0</v>
      </c>
      <c r="DZ99" s="128">
        <f>SUMIFS(ER:ER,$EO:$EO,"&gt;="&amp;$DV99,$EO:$EO,"&lt;"&amp;$DV100)</f>
        <v>183.44</v>
      </c>
      <c r="EA99" s="128">
        <f>SUMIFS(ES:ES,$EO:$EO,"&gt;="&amp;$DV99,$EO:$EO,"&lt;"&amp;$DV100)</f>
        <v>0</v>
      </c>
      <c r="EB99" s="128">
        <f>SUMIFS(ET:ET,$EO:$EO,"&gt;="&amp;$DV99,$EO:$EO,"&lt;"&amp;$DV100)</f>
        <v>0</v>
      </c>
      <c r="EC99" s="128">
        <f>SUMIFS(EU:EU,$EO:$EO,"&gt;="&amp;$DV99,$EO:$EO,"&lt;"&amp;$DV100)</f>
        <v>22</v>
      </c>
      <c r="ED99" s="128">
        <f>SUMIFS(EV:EV,$EO:$EO,"&gt;="&amp;$DV99,$EO:$EO,"&lt;"&amp;$DV100)</f>
        <v>17.09</v>
      </c>
      <c r="EE99" s="128">
        <f>SUMIFS(EW:EW,$EO:$EO,"&gt;="&amp;$DV99,$EO:$EO,"&lt;"&amp;$DV100)</f>
        <v>226.36</v>
      </c>
      <c r="EF99" s="128">
        <f>SUMIFS(EX:EX,$EO:$EO,"&gt;="&amp;$DV99,$EO:$EO,"&lt;"&amp;$DV100)</f>
        <v>172.35</v>
      </c>
      <c r="EG99" s="109">
        <f>DY99+DZ99</f>
        <v>183.44</v>
      </c>
      <c r="EH99" s="2">
        <f>EC99+ED99</f>
        <v>39.090000000000003</v>
      </c>
      <c r="EJ99" s="64">
        <f t="shared" si="18"/>
        <v>91</v>
      </c>
      <c r="EK99" s="57">
        <f t="shared" si="19"/>
        <v>91.5</v>
      </c>
      <c r="EL99" s="2">
        <f t="shared" si="14"/>
        <v>1234.1100000000001</v>
      </c>
      <c r="EM99" s="2">
        <f t="shared" si="20"/>
        <v>572.04</v>
      </c>
      <c r="EO99" s="33">
        <v>91</v>
      </c>
      <c r="EP99" s="33">
        <v>2231.38</v>
      </c>
      <c r="EQ99" s="33">
        <v>112.65</v>
      </c>
      <c r="ER99" s="33">
        <v>1121.46</v>
      </c>
      <c r="ES99" s="33">
        <v>0</v>
      </c>
      <c r="ET99" s="33">
        <v>92.67</v>
      </c>
      <c r="EU99" s="33">
        <v>72.63</v>
      </c>
      <c r="EV99" s="33">
        <v>499.41</v>
      </c>
      <c r="EW99" s="33">
        <v>246.89</v>
      </c>
      <c r="EX99" s="33">
        <v>232.36</v>
      </c>
    </row>
    <row r="100" spans="93:154" x14ac:dyDescent="0.45">
      <c r="CO100" s="65">
        <f t="shared" si="15"/>
        <v>184</v>
      </c>
      <c r="CP100" s="124">
        <f>VLOOKUP($CO100,  $DI$7:$DT$158, CP$5, FALSE)</f>
        <v>4.433385799090571E-5</v>
      </c>
      <c r="CQ100" s="140">
        <f>VLOOKUP($CO100,  Obsv_GC!$B$10:$M$211, CQ$5, FALSE)</f>
        <v>2.37E-5</v>
      </c>
      <c r="CR100" s="124">
        <f>VLOOKUP($CO100,  $DI$7:$DT$158, CR$5, FALSE)</f>
        <v>0</v>
      </c>
      <c r="CS100" s="140">
        <f>VLOOKUP($CO100,  Obsv_GC!$B$10:$M$211, CS$5, FALSE)</f>
        <v>0</v>
      </c>
      <c r="CT100" s="124">
        <f>VLOOKUP($CO100,  $DI$7:$DT$158, CT$5, FALSE)</f>
        <v>4.4062408210595913E-5</v>
      </c>
      <c r="CU100" s="140">
        <f>VLOOKUP($CO100,  Obsv_GC!$B$10:$M$211, CU$5, FALSE)</f>
        <v>5.3300000000000001E-5</v>
      </c>
      <c r="CV100" s="124">
        <f>VLOOKUP($CO100,  $DI$7:$DT$158, CV$5, FALSE)</f>
        <v>0</v>
      </c>
      <c r="CW100" s="140">
        <f>VLOOKUP($CO100,  Obsv_GC!$B$10:$M$211, CW$5, FALSE)</f>
        <v>0</v>
      </c>
      <c r="CX100" s="124">
        <f>VLOOKUP($CO100,  $DI$7:$DT$158, CX$5, FALSE)</f>
        <v>0</v>
      </c>
      <c r="CY100" s="140">
        <f>VLOOKUP($CO100,  Obsv_GC!$B$10:$M$211, CY$5, FALSE)</f>
        <v>0</v>
      </c>
      <c r="CZ100" s="124">
        <f>VLOOKUP($CO100,  $DI$7:$DT$158, CZ$5, FALSE)</f>
        <v>1.5772273159457681E-4</v>
      </c>
      <c r="DA100" s="140">
        <f>VLOOKUP($CO100,  Obsv_GC!$B$10:$M$211, DA$5, FALSE)</f>
        <v>6.9800000000000003E-5</v>
      </c>
      <c r="DB100" s="124">
        <f>VLOOKUP($CO100,  $DI$7:$DT$158, DB$5, FALSE)</f>
        <v>2.2724595089844614E-5</v>
      </c>
      <c r="DC100" s="140">
        <f>VLOOKUP($CO100,  Obsv_GC!$B$10:$M$211, DC$5, FALSE)</f>
        <v>2.8E-5</v>
      </c>
      <c r="DD100" s="124">
        <f>VLOOKUP($CO100,  $DI$7:$DT$158, DD$5, FALSE)</f>
        <v>2.1959745104913387E-3</v>
      </c>
      <c r="DE100" s="140">
        <f>VLOOKUP($CO100,  Obsv_GC!$B$10:$M$211, DE$5, FALSE)</f>
        <v>1.2300000000000001E-4</v>
      </c>
      <c r="DF100" s="124">
        <f>VLOOKUP($CO100,  $DI$7:$DT$158, DF$5, FALSE)</f>
        <v>1.718145235280813E-3</v>
      </c>
      <c r="DG100" s="140">
        <f>VLOOKUP($CO100,  Obsv_GC!$B$10:$M$211, DG$5, FALSE)</f>
        <v>1.0242999999999999E-3</v>
      </c>
      <c r="DI100" s="64">
        <f t="shared" si="16"/>
        <v>184</v>
      </c>
      <c r="DJ100" s="122">
        <f>DX100/DX$4</f>
        <v>4.433385799090571E-5</v>
      </c>
      <c r="DK100" s="122">
        <f>DY100/DY$4</f>
        <v>0</v>
      </c>
      <c r="DL100" s="122">
        <f>DZ100/DZ$4</f>
        <v>4.4062408210595913E-5</v>
      </c>
      <c r="DM100" s="122">
        <f>EA100/EA$4</f>
        <v>0</v>
      </c>
      <c r="DN100" s="122">
        <f>EB100/EB$4</f>
        <v>0</v>
      </c>
      <c r="DO100" s="122">
        <f>EC100/EC$4</f>
        <v>1.5772273159457681E-4</v>
      </c>
      <c r="DP100" s="122">
        <f>ED100/ED$4</f>
        <v>2.2724595089844614E-5</v>
      </c>
      <c r="DQ100" s="113">
        <f>EE100/EE$4</f>
        <v>2.1959745104913387E-3</v>
      </c>
      <c r="DR100" s="113">
        <f>EF100/EF$4</f>
        <v>1.718145235280813E-3</v>
      </c>
      <c r="DS100" s="116">
        <f>EG100/EG$4</f>
        <v>3.5318871666709112E-5</v>
      </c>
      <c r="DT100" s="113">
        <f>EH100/EH$4</f>
        <v>4.2206590906081216E-5</v>
      </c>
      <c r="DV100" s="62">
        <f>Obsv_GC!B103</f>
        <v>184</v>
      </c>
      <c r="DW100" s="57">
        <f t="shared" si="17"/>
        <v>185</v>
      </c>
      <c r="DX100" s="128">
        <f>SUMIFS(EP:EP,$EO:$EO,"&gt;="&amp;$DV100,$EO:$EO,"&lt;"&amp;$DV101)</f>
        <v>71.59</v>
      </c>
      <c r="DY100" s="128">
        <f>SUMIFS(EQ:EQ,$EO:$EO,"&gt;="&amp;$DV100,$EO:$EO,"&lt;"&amp;$DV101)</f>
        <v>0</v>
      </c>
      <c r="DZ100" s="128">
        <f>SUMIFS(ER:ER,$EO:$EO,"&gt;="&amp;$DV100,$EO:$EO,"&lt;"&amp;$DV101)</f>
        <v>151.32</v>
      </c>
      <c r="EA100" s="128">
        <f>SUMIFS(ES:ES,$EO:$EO,"&gt;="&amp;$DV100,$EO:$EO,"&lt;"&amp;$DV101)</f>
        <v>0</v>
      </c>
      <c r="EB100" s="128">
        <f>SUMIFS(ET:ET,$EO:$EO,"&gt;="&amp;$DV100,$EO:$EO,"&lt;"&amp;$DV101)</f>
        <v>0</v>
      </c>
      <c r="EC100" s="128">
        <f>SUMIFS(EU:EU,$EO:$EO,"&gt;="&amp;$DV100,$EO:$EO,"&lt;"&amp;$DV101)</f>
        <v>20.11</v>
      </c>
      <c r="ED100" s="128">
        <f>SUMIFS(EV:EV,$EO:$EO,"&gt;="&amp;$DV100,$EO:$EO,"&lt;"&amp;$DV101)</f>
        <v>17.18</v>
      </c>
      <c r="EE100" s="128">
        <f>SUMIFS(EW:EW,$EO:$EO,"&gt;="&amp;$DV100,$EO:$EO,"&lt;"&amp;$DV101)</f>
        <v>214.66</v>
      </c>
      <c r="EF100" s="128">
        <f>SUMIFS(EX:EX,$EO:$EO,"&gt;="&amp;$DV100,$EO:$EO,"&lt;"&amp;$DV101)</f>
        <v>161.05000000000001</v>
      </c>
      <c r="EG100" s="109">
        <f>DY100+DZ100</f>
        <v>151.32</v>
      </c>
      <c r="EH100" s="2">
        <f>EC100+ED100</f>
        <v>37.29</v>
      </c>
      <c r="EJ100" s="64">
        <f t="shared" si="18"/>
        <v>92</v>
      </c>
      <c r="EK100" s="57">
        <f t="shared" si="19"/>
        <v>92.5</v>
      </c>
      <c r="EL100" s="2">
        <f t="shared" si="14"/>
        <v>1106.71</v>
      </c>
      <c r="EM100" s="2">
        <f t="shared" si="20"/>
        <v>573.72</v>
      </c>
      <c r="EO100" s="33">
        <v>92</v>
      </c>
      <c r="EP100" s="33">
        <v>2043.95</v>
      </c>
      <c r="EQ100" s="33">
        <v>99.62</v>
      </c>
      <c r="ER100" s="33">
        <v>1007.09</v>
      </c>
      <c r="ES100" s="33">
        <v>0</v>
      </c>
      <c r="ET100" s="33">
        <v>87.86</v>
      </c>
      <c r="EU100" s="33">
        <v>86.71</v>
      </c>
      <c r="EV100" s="33">
        <v>487.01</v>
      </c>
      <c r="EW100" s="33">
        <v>326.45999999999998</v>
      </c>
      <c r="EX100" s="33">
        <v>159.15</v>
      </c>
    </row>
    <row r="101" spans="93:154" x14ac:dyDescent="0.45">
      <c r="CO101" s="65">
        <f t="shared" si="15"/>
        <v>186</v>
      </c>
      <c r="CP101" s="124">
        <f>VLOOKUP($CO101,  $DI$7:$DT$158, CP$5, FALSE)</f>
        <v>4.2271674067037622E-5</v>
      </c>
      <c r="CQ101" s="140">
        <f>VLOOKUP($CO101,  Obsv_GC!$B$10:$M$211, CQ$5, FALSE)</f>
        <v>2.12E-5</v>
      </c>
      <c r="CR101" s="124">
        <f>VLOOKUP($CO101,  $DI$7:$DT$158, CR$5, FALSE)</f>
        <v>0</v>
      </c>
      <c r="CS101" s="140">
        <f>VLOOKUP($CO101,  Obsv_GC!$B$10:$M$211, CS$5, FALSE)</f>
        <v>0</v>
      </c>
      <c r="CT101" s="124">
        <f>VLOOKUP($CO101,  $DI$7:$DT$158, CT$5, FALSE)</f>
        <v>4.0271154213094207E-5</v>
      </c>
      <c r="CU101" s="140">
        <f>VLOOKUP($CO101,  Obsv_GC!$B$10:$M$211, CU$5, FALSE)</f>
        <v>5.1499999999999998E-5</v>
      </c>
      <c r="CV101" s="124">
        <f>VLOOKUP($CO101,  $DI$7:$DT$158, CV$5, FALSE)</f>
        <v>0</v>
      </c>
      <c r="CW101" s="140">
        <f>VLOOKUP($CO101,  Obsv_GC!$B$10:$M$211, CW$5, FALSE)</f>
        <v>0</v>
      </c>
      <c r="CX101" s="124">
        <f>VLOOKUP($CO101,  $DI$7:$DT$158, CX$5, FALSE)</f>
        <v>0</v>
      </c>
      <c r="CY101" s="140">
        <f>VLOOKUP($CO101,  Obsv_GC!$B$10:$M$211, CY$5, FALSE)</f>
        <v>0</v>
      </c>
      <c r="CZ101" s="124">
        <f>VLOOKUP($CO101,  $DI$7:$DT$158, CZ$5, FALSE)</f>
        <v>7.2312460731078961E-5</v>
      </c>
      <c r="DA101" s="140">
        <f>VLOOKUP($CO101,  Obsv_GC!$B$10:$M$211, DA$5, FALSE)</f>
        <v>6.6799999999999997E-5</v>
      </c>
      <c r="DB101" s="124">
        <f>VLOOKUP($CO101,  $DI$7:$DT$158, DB$5, FALSE)</f>
        <v>1.8161157775527741E-5</v>
      </c>
      <c r="DC101" s="140">
        <f>VLOOKUP($CO101,  Obsv_GC!$B$10:$M$211, DC$5, FALSE)</f>
        <v>2.0999999999999999E-5</v>
      </c>
      <c r="DD101" s="124">
        <f>VLOOKUP($CO101,  $DI$7:$DT$158, DD$5, FALSE)</f>
        <v>2.0250309994957628E-3</v>
      </c>
      <c r="DE101" s="140">
        <f>VLOOKUP($CO101,  Obsv_GC!$B$10:$M$211, DE$5, FALSE)</f>
        <v>1.17E-4</v>
      </c>
      <c r="DF101" s="124">
        <f>VLOOKUP($CO101,  $DI$7:$DT$158, DF$5, FALSE)</f>
        <v>1.5288878836888749E-3</v>
      </c>
      <c r="DG101" s="140">
        <f>VLOOKUP($CO101,  Obsv_GC!$B$10:$M$211, DG$5, FALSE)</f>
        <v>9.990000000000001E-4</v>
      </c>
      <c r="DI101" s="64">
        <f t="shared" si="16"/>
        <v>186</v>
      </c>
      <c r="DJ101" s="122">
        <f>DX101/DX$4</f>
        <v>4.2271674067037622E-5</v>
      </c>
      <c r="DK101" s="122">
        <f>DY101/DY$4</f>
        <v>0</v>
      </c>
      <c r="DL101" s="122">
        <f>DZ101/DZ$4</f>
        <v>4.0271154213094207E-5</v>
      </c>
      <c r="DM101" s="122">
        <f>EA101/EA$4</f>
        <v>0</v>
      </c>
      <c r="DN101" s="122">
        <f>EB101/EB$4</f>
        <v>0</v>
      </c>
      <c r="DO101" s="122">
        <f>EC101/EC$4</f>
        <v>7.2312460731078961E-5</v>
      </c>
      <c r="DP101" s="122">
        <f>ED101/ED$4</f>
        <v>1.8161157775527741E-5</v>
      </c>
      <c r="DQ101" s="113">
        <f>EE101/EE$4</f>
        <v>2.0250309994957628E-3</v>
      </c>
      <c r="DR101" s="113">
        <f>EF101/EF$4</f>
        <v>1.5288878836888749E-3</v>
      </c>
      <c r="DS101" s="116">
        <f>EG101/EG$4</f>
        <v>3.2279936237813052E-5</v>
      </c>
      <c r="DT101" s="113">
        <f>EH101/EH$4</f>
        <v>2.5975898667057224E-5</v>
      </c>
      <c r="DV101" s="62">
        <f>Obsv_GC!B104</f>
        <v>186</v>
      </c>
      <c r="DW101" s="57">
        <f t="shared" si="17"/>
        <v>187</v>
      </c>
      <c r="DX101" s="128">
        <f>SUMIFS(EP:EP,$EO:$EO,"&gt;="&amp;$DV101,$EO:$EO,"&lt;"&amp;$DV102)</f>
        <v>68.259999999999991</v>
      </c>
      <c r="DY101" s="128">
        <f>SUMIFS(EQ:EQ,$EO:$EO,"&gt;="&amp;$DV101,$EO:$EO,"&lt;"&amp;$DV102)</f>
        <v>0</v>
      </c>
      <c r="DZ101" s="128">
        <f>SUMIFS(ER:ER,$EO:$EO,"&gt;="&amp;$DV101,$EO:$EO,"&lt;"&amp;$DV102)</f>
        <v>138.30000000000001</v>
      </c>
      <c r="EA101" s="128">
        <f>SUMIFS(ES:ES,$EO:$EO,"&gt;="&amp;$DV101,$EO:$EO,"&lt;"&amp;$DV102)</f>
        <v>0</v>
      </c>
      <c r="EB101" s="128">
        <f>SUMIFS(ET:ET,$EO:$EO,"&gt;="&amp;$DV101,$EO:$EO,"&lt;"&amp;$DV102)</f>
        <v>0</v>
      </c>
      <c r="EC101" s="128">
        <f>SUMIFS(EU:EU,$EO:$EO,"&gt;="&amp;$DV101,$EO:$EO,"&lt;"&amp;$DV102)</f>
        <v>9.2199999999999989</v>
      </c>
      <c r="ED101" s="128">
        <f>SUMIFS(EV:EV,$EO:$EO,"&gt;="&amp;$DV101,$EO:$EO,"&lt;"&amp;$DV102)</f>
        <v>13.73</v>
      </c>
      <c r="EE101" s="128">
        <f>SUMIFS(EW:EW,$EO:$EO,"&gt;="&amp;$DV101,$EO:$EO,"&lt;"&amp;$DV102)</f>
        <v>197.95</v>
      </c>
      <c r="EF101" s="128">
        <f>SUMIFS(EX:EX,$EO:$EO,"&gt;="&amp;$DV101,$EO:$EO,"&lt;"&amp;$DV102)</f>
        <v>143.31</v>
      </c>
      <c r="EG101" s="109">
        <f>DY101+DZ101</f>
        <v>138.30000000000001</v>
      </c>
      <c r="EH101" s="2">
        <f>EC101+ED101</f>
        <v>22.95</v>
      </c>
      <c r="EJ101" s="64">
        <f t="shared" si="18"/>
        <v>93</v>
      </c>
      <c r="EK101" s="57">
        <f t="shared" si="19"/>
        <v>93.5</v>
      </c>
      <c r="EL101" s="2">
        <f t="shared" si="14"/>
        <v>1130.7299999999998</v>
      </c>
      <c r="EM101" s="2">
        <f t="shared" si="20"/>
        <v>615.52</v>
      </c>
      <c r="EO101" s="33">
        <v>93</v>
      </c>
      <c r="EP101" s="33">
        <v>1971.42</v>
      </c>
      <c r="EQ101" s="33">
        <v>98.86</v>
      </c>
      <c r="ER101" s="33">
        <v>1031.8699999999999</v>
      </c>
      <c r="ES101" s="33">
        <v>0</v>
      </c>
      <c r="ET101" s="33">
        <v>87.31</v>
      </c>
      <c r="EU101" s="33">
        <v>111.37</v>
      </c>
      <c r="EV101" s="33">
        <v>504.15</v>
      </c>
      <c r="EW101" s="33">
        <v>262.83</v>
      </c>
      <c r="EX101" s="33">
        <v>215.33</v>
      </c>
    </row>
    <row r="102" spans="93:154" x14ac:dyDescent="0.45">
      <c r="CO102" s="65">
        <f t="shared" si="15"/>
        <v>188</v>
      </c>
      <c r="CP102" s="124">
        <f>VLOOKUP($CO102,  $DI$7:$DT$158, CP$5, FALSE)</f>
        <v>4.2234517599940904E-5</v>
      </c>
      <c r="CQ102" s="140">
        <f>VLOOKUP($CO102,  Obsv_GC!$B$10:$M$211, CQ$5, FALSE)</f>
        <v>1.91E-5</v>
      </c>
      <c r="CR102" s="124">
        <f>VLOOKUP($CO102,  $DI$7:$DT$158, CR$5, FALSE)</f>
        <v>0</v>
      </c>
      <c r="CS102" s="140">
        <f>VLOOKUP($CO102,  Obsv_GC!$B$10:$M$211, CS$5, FALSE)</f>
        <v>0</v>
      </c>
      <c r="CT102" s="124">
        <f>VLOOKUP($CO102,  $DI$7:$DT$158, CT$5, FALSE)</f>
        <v>3.9939201098105573E-5</v>
      </c>
      <c r="CU102" s="140">
        <f>VLOOKUP($CO102,  Obsv_GC!$B$10:$M$211, CU$5, FALSE)</f>
        <v>4.9700000000000002E-5</v>
      </c>
      <c r="CV102" s="124">
        <f>VLOOKUP($CO102,  $DI$7:$DT$158, CV$5, FALSE)</f>
        <v>0</v>
      </c>
      <c r="CW102" s="140">
        <f>VLOOKUP($CO102,  Obsv_GC!$B$10:$M$211, CW$5, FALSE)</f>
        <v>0</v>
      </c>
      <c r="CX102" s="124">
        <f>VLOOKUP($CO102,  $DI$7:$DT$158, CX$5, FALSE)</f>
        <v>0</v>
      </c>
      <c r="CY102" s="140">
        <f>VLOOKUP($CO102,  Obsv_GC!$B$10:$M$211, CY$5, FALSE)</f>
        <v>0</v>
      </c>
      <c r="CZ102" s="124">
        <f>VLOOKUP($CO102,  $DI$7:$DT$158, CZ$5, FALSE)</f>
        <v>3.5136640355231436E-5</v>
      </c>
      <c r="DA102" s="140">
        <f>VLOOKUP($CO102,  Obsv_GC!$B$10:$M$211, DA$5, FALSE)</f>
        <v>6.3700000000000003E-5</v>
      </c>
      <c r="DB102" s="124">
        <f>VLOOKUP($CO102,  $DI$7:$DT$158, DB$5, FALSE)</f>
        <v>1.9497120583487172E-5</v>
      </c>
      <c r="DC102" s="140">
        <f>VLOOKUP($CO102,  Obsv_GC!$B$10:$M$211, DC$5, FALSE)</f>
        <v>1.4E-5</v>
      </c>
      <c r="DD102" s="124">
        <f>VLOOKUP($CO102,  $DI$7:$DT$158, DD$5, FALSE)</f>
        <v>1.8485632816816588E-3</v>
      </c>
      <c r="DE102" s="140">
        <f>VLOOKUP($CO102,  Obsv_GC!$B$10:$M$211, DE$5, FALSE)</f>
        <v>1.109E-4</v>
      </c>
      <c r="DF102" s="124">
        <f>VLOOKUP($CO102,  $DI$7:$DT$158, DF$5, FALSE)</f>
        <v>1.0684398963885342E-3</v>
      </c>
      <c r="DG102" s="140">
        <f>VLOOKUP($CO102,  Obsv_GC!$B$10:$M$211, DG$5, FALSE)</f>
        <v>9.7360000000000003E-4</v>
      </c>
      <c r="DI102" s="64">
        <f t="shared" si="16"/>
        <v>188</v>
      </c>
      <c r="DJ102" s="122">
        <f>DX102/DX$4</f>
        <v>4.2234517599940904E-5</v>
      </c>
      <c r="DK102" s="122">
        <f>DY102/DY$4</f>
        <v>0</v>
      </c>
      <c r="DL102" s="122">
        <f>DZ102/DZ$4</f>
        <v>3.9939201098105573E-5</v>
      </c>
      <c r="DM102" s="122">
        <f>EA102/EA$4</f>
        <v>0</v>
      </c>
      <c r="DN102" s="122">
        <f>EB102/EB$4</f>
        <v>0</v>
      </c>
      <c r="DO102" s="122">
        <f>EC102/EC$4</f>
        <v>3.5136640355231436E-5</v>
      </c>
      <c r="DP102" s="122">
        <f>ED102/ED$4</f>
        <v>1.9497120583487172E-5</v>
      </c>
      <c r="DQ102" s="113">
        <f>EE102/EE$4</f>
        <v>1.8485632816816588E-3</v>
      </c>
      <c r="DR102" s="113">
        <f>EF102/EF$4</f>
        <v>1.0684398963885342E-3</v>
      </c>
      <c r="DS102" s="116">
        <f>EG102/EG$4</f>
        <v>3.2013854333900492E-5</v>
      </c>
      <c r="DT102" s="113">
        <f>EH102/EH$4</f>
        <v>2.1754107729012629E-5</v>
      </c>
      <c r="DV102" s="62">
        <f>Obsv_GC!B105</f>
        <v>188</v>
      </c>
      <c r="DW102" s="57">
        <f t="shared" si="17"/>
        <v>189</v>
      </c>
      <c r="DX102" s="128">
        <f>SUMIFS(EP:EP,$EO:$EO,"&gt;="&amp;$DV102,$EO:$EO,"&lt;"&amp;$DV103)</f>
        <v>68.2</v>
      </c>
      <c r="DY102" s="128">
        <f>SUMIFS(EQ:EQ,$EO:$EO,"&gt;="&amp;$DV102,$EO:$EO,"&lt;"&amp;$DV103)</f>
        <v>0</v>
      </c>
      <c r="DZ102" s="128">
        <f>SUMIFS(ER:ER,$EO:$EO,"&gt;="&amp;$DV102,$EO:$EO,"&lt;"&amp;$DV103)</f>
        <v>137.16</v>
      </c>
      <c r="EA102" s="128">
        <f>SUMIFS(ES:ES,$EO:$EO,"&gt;="&amp;$DV102,$EO:$EO,"&lt;"&amp;$DV103)</f>
        <v>0</v>
      </c>
      <c r="EB102" s="128">
        <f>SUMIFS(ET:ET,$EO:$EO,"&gt;="&amp;$DV102,$EO:$EO,"&lt;"&amp;$DV103)</f>
        <v>0</v>
      </c>
      <c r="EC102" s="128">
        <f>SUMIFS(EU:EU,$EO:$EO,"&gt;="&amp;$DV102,$EO:$EO,"&lt;"&amp;$DV103)</f>
        <v>4.4800000000000004</v>
      </c>
      <c r="ED102" s="128">
        <f>SUMIFS(EV:EV,$EO:$EO,"&gt;="&amp;$DV102,$EO:$EO,"&lt;"&amp;$DV103)</f>
        <v>14.74</v>
      </c>
      <c r="EE102" s="128">
        <f>SUMIFS(EW:EW,$EO:$EO,"&gt;="&amp;$DV102,$EO:$EO,"&lt;"&amp;$DV103)</f>
        <v>180.7</v>
      </c>
      <c r="EF102" s="128">
        <f>SUMIFS(EX:EX,$EO:$EO,"&gt;="&amp;$DV102,$EO:$EO,"&lt;"&amp;$DV103)</f>
        <v>100.15</v>
      </c>
      <c r="EG102" s="109">
        <f>DY102+DZ102</f>
        <v>137.16</v>
      </c>
      <c r="EH102" s="2">
        <f>EC102+ED102</f>
        <v>19.22</v>
      </c>
      <c r="EJ102" s="64">
        <f t="shared" si="18"/>
        <v>94</v>
      </c>
      <c r="EK102" s="57">
        <f t="shared" si="19"/>
        <v>94.5</v>
      </c>
      <c r="EL102" s="2">
        <f t="shared" si="14"/>
        <v>1155.3699999999999</v>
      </c>
      <c r="EM102" s="2">
        <f t="shared" si="20"/>
        <v>553.81999999999994</v>
      </c>
      <c r="EO102" s="33">
        <v>94</v>
      </c>
      <c r="EP102" s="33">
        <v>1922.94</v>
      </c>
      <c r="EQ102" s="33">
        <v>108.32</v>
      </c>
      <c r="ER102" s="33">
        <v>1047.05</v>
      </c>
      <c r="ES102" s="33">
        <v>0</v>
      </c>
      <c r="ET102" s="33">
        <v>84.86</v>
      </c>
      <c r="EU102" s="33">
        <v>99.3</v>
      </c>
      <c r="EV102" s="33">
        <v>454.52</v>
      </c>
      <c r="EW102" s="33">
        <v>288.87</v>
      </c>
      <c r="EX102" s="33">
        <v>207.73</v>
      </c>
    </row>
    <row r="103" spans="93:154" x14ac:dyDescent="0.45">
      <c r="CO103" s="65">
        <f t="shared" si="15"/>
        <v>190</v>
      </c>
      <c r="CP103" s="124">
        <f>VLOOKUP($CO103,  $DI$7:$DT$158, CP$5, FALSE)</f>
        <v>3.9670721370267073E-5</v>
      </c>
      <c r="CQ103" s="140">
        <f>VLOOKUP($CO103,  Obsv_GC!$B$10:$M$211, CQ$5, FALSE)</f>
        <v>1.8099999999999999E-5</v>
      </c>
      <c r="CR103" s="124">
        <f>VLOOKUP($CO103,  $DI$7:$DT$158, CR$5, FALSE)</f>
        <v>0</v>
      </c>
      <c r="CS103" s="140">
        <f>VLOOKUP($CO103,  Obsv_GC!$B$10:$M$211, CS$5, FALSE)</f>
        <v>0</v>
      </c>
      <c r="CT103" s="124">
        <f>VLOOKUP($CO103,  $DI$7:$DT$158, CT$5, FALSE)</f>
        <v>3.3451556008678682E-5</v>
      </c>
      <c r="CU103" s="140">
        <f>VLOOKUP($CO103,  Obsv_GC!$B$10:$M$211, CU$5, FALSE)</f>
        <v>4.8199999999999999E-5</v>
      </c>
      <c r="CV103" s="124">
        <f>VLOOKUP($CO103,  $DI$7:$DT$158, CV$5, FALSE)</f>
        <v>0</v>
      </c>
      <c r="CW103" s="140">
        <f>VLOOKUP($CO103,  Obsv_GC!$B$10:$M$211, CW$5, FALSE)</f>
        <v>0</v>
      </c>
      <c r="CX103" s="124">
        <f>VLOOKUP($CO103,  $DI$7:$DT$158, CX$5, FALSE)</f>
        <v>0</v>
      </c>
      <c r="CY103" s="140">
        <f>VLOOKUP($CO103,  Obsv_GC!$B$10:$M$211, CY$5, FALSE)</f>
        <v>0</v>
      </c>
      <c r="CZ103" s="124">
        <f>VLOOKUP($CO103,  $DI$7:$DT$158, CZ$5, FALSE)</f>
        <v>5.5842160564564247E-5</v>
      </c>
      <c r="DA103" s="140">
        <f>VLOOKUP($CO103,  Obsv_GC!$B$10:$M$211, DA$5, FALSE)</f>
        <v>6.0699999999999998E-5</v>
      </c>
      <c r="DB103" s="124">
        <f>VLOOKUP($CO103,  $DI$7:$DT$158, DB$5, FALSE)</f>
        <v>1.6044781050047447E-5</v>
      </c>
      <c r="DC103" s="140">
        <f>VLOOKUP($CO103,  Obsv_GC!$B$10:$M$211, DC$5, FALSE)</f>
        <v>6.9999999999999999E-6</v>
      </c>
      <c r="DD103" s="124">
        <f>VLOOKUP($CO103,  $DI$7:$DT$158, DD$5, FALSE)</f>
        <v>2.0954134863688666E-3</v>
      </c>
      <c r="DE103" s="140">
        <f>VLOOKUP($CO103,  Obsv_GC!$B$10:$M$211, DE$5, FALSE)</f>
        <v>1.049E-4</v>
      </c>
      <c r="DF103" s="124">
        <f>VLOOKUP($CO103,  $DI$7:$DT$158, DF$5, FALSE)</f>
        <v>8.9273140818564697E-4</v>
      </c>
      <c r="DG103" s="140">
        <f>VLOOKUP($CO103,  Obsv_GC!$B$10:$M$211, DG$5, FALSE)</f>
        <v>9.4819999999999995E-4</v>
      </c>
      <c r="DI103" s="64">
        <f t="shared" si="16"/>
        <v>190</v>
      </c>
      <c r="DJ103" s="122">
        <f>DX103/DX$4</f>
        <v>3.9670721370267073E-5</v>
      </c>
      <c r="DK103" s="122">
        <f>DY103/DY$4</f>
        <v>0</v>
      </c>
      <c r="DL103" s="122">
        <f>DZ103/DZ$4</f>
        <v>3.3451556008678682E-5</v>
      </c>
      <c r="DM103" s="122">
        <f>EA103/EA$4</f>
        <v>0</v>
      </c>
      <c r="DN103" s="122">
        <f>EB103/EB$4</f>
        <v>0</v>
      </c>
      <c r="DO103" s="122">
        <f>EC103/EC$4</f>
        <v>5.5842160564564247E-5</v>
      </c>
      <c r="DP103" s="122">
        <f>ED103/ED$4</f>
        <v>1.6044781050047447E-5</v>
      </c>
      <c r="DQ103" s="113">
        <f>EE103/EE$4</f>
        <v>2.0954134863688666E-3</v>
      </c>
      <c r="DR103" s="113">
        <f>EF103/EF$4</f>
        <v>8.9273140818564697E-4</v>
      </c>
      <c r="DS103" s="116">
        <f>EG103/EG$4</f>
        <v>2.6813586948662059E-5</v>
      </c>
      <c r="DT103" s="113">
        <f>EH103/EH$4</f>
        <v>2.1788063152106824E-5</v>
      </c>
      <c r="DV103" s="62">
        <f>Obsv_GC!B106</f>
        <v>190</v>
      </c>
      <c r="DW103" s="57">
        <f t="shared" si="17"/>
        <v>191</v>
      </c>
      <c r="DX103" s="128">
        <f>SUMIFS(EP:EP,$EO:$EO,"&gt;="&amp;$DV103,$EO:$EO,"&lt;"&amp;$DV104)</f>
        <v>64.06</v>
      </c>
      <c r="DY103" s="128">
        <f>SUMIFS(EQ:EQ,$EO:$EO,"&gt;="&amp;$DV103,$EO:$EO,"&lt;"&amp;$DV104)</f>
        <v>0</v>
      </c>
      <c r="DZ103" s="128">
        <f>SUMIFS(ER:ER,$EO:$EO,"&gt;="&amp;$DV103,$EO:$EO,"&lt;"&amp;$DV104)</f>
        <v>114.88</v>
      </c>
      <c r="EA103" s="128">
        <f>SUMIFS(ES:ES,$EO:$EO,"&gt;="&amp;$DV103,$EO:$EO,"&lt;"&amp;$DV104)</f>
        <v>0</v>
      </c>
      <c r="EB103" s="128">
        <f>SUMIFS(ET:ET,$EO:$EO,"&gt;="&amp;$DV103,$EO:$EO,"&lt;"&amp;$DV104)</f>
        <v>0</v>
      </c>
      <c r="EC103" s="128">
        <f>SUMIFS(EU:EU,$EO:$EO,"&gt;="&amp;$DV103,$EO:$EO,"&lt;"&amp;$DV104)</f>
        <v>7.120000000000001</v>
      </c>
      <c r="ED103" s="128">
        <f>SUMIFS(EV:EV,$EO:$EO,"&gt;="&amp;$DV103,$EO:$EO,"&lt;"&amp;$DV104)</f>
        <v>12.129999999999999</v>
      </c>
      <c r="EE103" s="128">
        <f>SUMIFS(EW:EW,$EO:$EO,"&gt;="&amp;$DV103,$EO:$EO,"&lt;"&amp;$DV104)</f>
        <v>204.82999999999998</v>
      </c>
      <c r="EF103" s="128">
        <f>SUMIFS(EX:EX,$EO:$EO,"&gt;="&amp;$DV103,$EO:$EO,"&lt;"&amp;$DV104)</f>
        <v>83.68</v>
      </c>
      <c r="EG103" s="109">
        <f>DY103+DZ103</f>
        <v>114.88</v>
      </c>
      <c r="EH103" s="2">
        <f>EC103+ED103</f>
        <v>19.25</v>
      </c>
      <c r="EJ103" s="64">
        <f t="shared" si="18"/>
        <v>95</v>
      </c>
      <c r="EK103" s="57">
        <f t="shared" si="19"/>
        <v>95.5</v>
      </c>
      <c r="EL103" s="2">
        <f t="shared" si="14"/>
        <v>1149.33</v>
      </c>
      <c r="EM103" s="2">
        <f t="shared" si="20"/>
        <v>517.46</v>
      </c>
      <c r="EO103" s="33">
        <v>95</v>
      </c>
      <c r="EP103" s="33">
        <v>1910.62</v>
      </c>
      <c r="EQ103" s="33">
        <v>109.26</v>
      </c>
      <c r="ER103" s="33">
        <v>1040.07</v>
      </c>
      <c r="ES103" s="33">
        <v>0</v>
      </c>
      <c r="ET103" s="33">
        <v>87.32</v>
      </c>
      <c r="EU103" s="33">
        <v>71.05</v>
      </c>
      <c r="EV103" s="33">
        <v>446.41</v>
      </c>
      <c r="EW103" s="33">
        <v>289.68</v>
      </c>
      <c r="EX103" s="33">
        <v>195.36</v>
      </c>
    </row>
    <row r="104" spans="93:154" x14ac:dyDescent="0.45">
      <c r="CO104" s="65">
        <f t="shared" si="15"/>
        <v>192</v>
      </c>
      <c r="CP104" s="124">
        <f>VLOOKUP($CO104,  $DI$7:$DT$158, CP$5, FALSE)</f>
        <v>3.9131952597364598E-5</v>
      </c>
      <c r="CQ104" s="140">
        <f>VLOOKUP($CO104,  Obsv_GC!$B$10:$M$211, CQ$5, FALSE)</f>
        <v>1.7099999999999999E-5</v>
      </c>
      <c r="CR104" s="124">
        <f>VLOOKUP($CO104,  $DI$7:$DT$158, CR$5, FALSE)</f>
        <v>0</v>
      </c>
      <c r="CS104" s="140">
        <f>VLOOKUP($CO104,  Obsv_GC!$B$10:$M$211, CS$5, FALSE)</f>
        <v>0</v>
      </c>
      <c r="CT104" s="124">
        <f>VLOOKUP($CO104,  $DI$7:$DT$158, CT$5, FALSE)</f>
        <v>3.16927868731249E-5</v>
      </c>
      <c r="CU104" s="140">
        <f>VLOOKUP($CO104,  Obsv_GC!$B$10:$M$211, CU$5, FALSE)</f>
        <v>4.6499999999999999E-5</v>
      </c>
      <c r="CV104" s="124">
        <f>VLOOKUP($CO104,  $DI$7:$DT$158, CV$5, FALSE)</f>
        <v>0</v>
      </c>
      <c r="CW104" s="140">
        <f>VLOOKUP($CO104,  Obsv_GC!$B$10:$M$211, CW$5, FALSE)</f>
        <v>0</v>
      </c>
      <c r="CX104" s="124">
        <f>VLOOKUP($CO104,  $DI$7:$DT$158, CX$5, FALSE)</f>
        <v>0</v>
      </c>
      <c r="CY104" s="140">
        <f>VLOOKUP($CO104,  Obsv_GC!$B$10:$M$211, CY$5, FALSE)</f>
        <v>0</v>
      </c>
      <c r="CZ104" s="124">
        <f>VLOOKUP($CO104,  $DI$7:$DT$158, CZ$5, FALSE)</f>
        <v>6.3998880647028682E-5</v>
      </c>
      <c r="DA104" s="140">
        <f>VLOOKUP($CO104,  Obsv_GC!$B$10:$M$211, DA$5, FALSE)</f>
        <v>5.77E-5</v>
      </c>
      <c r="DB104" s="124">
        <f>VLOOKUP($CO104,  $DI$7:$DT$158, DB$5, FALSE)</f>
        <v>1.3915176970032907E-5</v>
      </c>
      <c r="DC104" s="140">
        <f>VLOOKUP($CO104,  Obsv_GC!$B$10:$M$211, DC$5, FALSE)</f>
        <v>0</v>
      </c>
      <c r="DD104" s="124">
        <f>VLOOKUP($CO104,  $DI$7:$DT$158, DD$5, FALSE)</f>
        <v>1.8630898996118636E-3</v>
      </c>
      <c r="DE104" s="140">
        <f>VLOOKUP($CO104,  Obsv_GC!$B$10:$M$211, DE$5, FALSE)</f>
        <v>9.8800000000000003E-5</v>
      </c>
      <c r="DF104" s="124">
        <f>VLOOKUP($CO104,  $DI$7:$DT$158, DF$5, FALSE)</f>
        <v>6.2378113571480366E-4</v>
      </c>
      <c r="DG104" s="140">
        <f>VLOOKUP($CO104,  Obsv_GC!$B$10:$M$211, DG$5, FALSE)</f>
        <v>9.2299999999999999E-4</v>
      </c>
      <c r="DI104" s="64">
        <f t="shared" si="16"/>
        <v>192</v>
      </c>
      <c r="DJ104" s="122">
        <f>DX104/DX$4</f>
        <v>3.9131952597364598E-5</v>
      </c>
      <c r="DK104" s="122">
        <f>DY104/DY$4</f>
        <v>0</v>
      </c>
      <c r="DL104" s="122">
        <f>DZ104/DZ$4</f>
        <v>3.16927868731249E-5</v>
      </c>
      <c r="DM104" s="122">
        <f>EA104/EA$4</f>
        <v>0</v>
      </c>
      <c r="DN104" s="122">
        <f>EB104/EB$4</f>
        <v>0</v>
      </c>
      <c r="DO104" s="122">
        <f>EC104/EC$4</f>
        <v>6.3998880647028682E-5</v>
      </c>
      <c r="DP104" s="122">
        <f>ED104/ED$4</f>
        <v>1.3915176970032907E-5</v>
      </c>
      <c r="DQ104" s="113">
        <f>EE104/EE$4</f>
        <v>1.8630898996118636E-3</v>
      </c>
      <c r="DR104" s="113">
        <f>EF104/EF$4</f>
        <v>6.2378113571480366E-4</v>
      </c>
      <c r="DS104" s="116">
        <f>EG104/EG$4</f>
        <v>2.5403819668283243E-5</v>
      </c>
      <c r="DT104" s="113">
        <f>EH104/EH$4</f>
        <v>2.1142910113317167E-5</v>
      </c>
      <c r="DV104" s="62">
        <f>Obsv_GC!B107</f>
        <v>192</v>
      </c>
      <c r="DW104" s="57">
        <f t="shared" si="17"/>
        <v>193</v>
      </c>
      <c r="DX104" s="128">
        <f>SUMIFS(EP:EP,$EO:$EO,"&gt;="&amp;$DV104,$EO:$EO,"&lt;"&amp;$DV105)</f>
        <v>63.19</v>
      </c>
      <c r="DY104" s="128">
        <f>SUMIFS(EQ:EQ,$EO:$EO,"&gt;="&amp;$DV104,$EO:$EO,"&lt;"&amp;$DV105)</f>
        <v>0</v>
      </c>
      <c r="DZ104" s="128">
        <f>SUMIFS(ER:ER,$EO:$EO,"&gt;="&amp;$DV104,$EO:$EO,"&lt;"&amp;$DV105)</f>
        <v>108.84</v>
      </c>
      <c r="EA104" s="128">
        <f>SUMIFS(ES:ES,$EO:$EO,"&gt;="&amp;$DV104,$EO:$EO,"&lt;"&amp;$DV105)</f>
        <v>0</v>
      </c>
      <c r="EB104" s="128">
        <f>SUMIFS(ET:ET,$EO:$EO,"&gt;="&amp;$DV104,$EO:$EO,"&lt;"&amp;$DV105)</f>
        <v>0</v>
      </c>
      <c r="EC104" s="128">
        <f>SUMIFS(EU:EU,$EO:$EO,"&gt;="&amp;$DV104,$EO:$EO,"&lt;"&amp;$DV105)</f>
        <v>8.16</v>
      </c>
      <c r="ED104" s="128">
        <f>SUMIFS(EV:EV,$EO:$EO,"&gt;="&amp;$DV104,$EO:$EO,"&lt;"&amp;$DV105)</f>
        <v>10.52</v>
      </c>
      <c r="EE104" s="128">
        <f>SUMIFS(EW:EW,$EO:$EO,"&gt;="&amp;$DV104,$EO:$EO,"&lt;"&amp;$DV105)</f>
        <v>182.12</v>
      </c>
      <c r="EF104" s="128">
        <f>SUMIFS(EX:EX,$EO:$EO,"&gt;="&amp;$DV104,$EO:$EO,"&lt;"&amp;$DV105)</f>
        <v>58.47</v>
      </c>
      <c r="EG104" s="109">
        <f>DY104+DZ104</f>
        <v>108.84</v>
      </c>
      <c r="EH104" s="2">
        <f>EC104+ED104</f>
        <v>18.68</v>
      </c>
      <c r="EJ104" s="64">
        <f t="shared" si="18"/>
        <v>96</v>
      </c>
      <c r="EK104" s="57">
        <f t="shared" si="19"/>
        <v>96.5</v>
      </c>
      <c r="EL104" s="2">
        <f t="shared" si="14"/>
        <v>1228.75</v>
      </c>
      <c r="EM104" s="2">
        <f t="shared" si="20"/>
        <v>493.66999999999996</v>
      </c>
      <c r="EO104" s="33">
        <v>96</v>
      </c>
      <c r="EP104" s="33">
        <v>1881.17</v>
      </c>
      <c r="EQ104" s="33">
        <v>110.98</v>
      </c>
      <c r="ER104" s="33">
        <v>1117.77</v>
      </c>
      <c r="ES104" s="33">
        <v>0</v>
      </c>
      <c r="ET104" s="33">
        <v>87.64</v>
      </c>
      <c r="EU104" s="33">
        <v>55.72</v>
      </c>
      <c r="EV104" s="33">
        <v>437.95</v>
      </c>
      <c r="EW104" s="33">
        <v>240.84</v>
      </c>
      <c r="EX104" s="33">
        <v>246.27</v>
      </c>
    </row>
    <row r="105" spans="93:154" x14ac:dyDescent="0.45">
      <c r="CO105" s="65">
        <f t="shared" si="15"/>
        <v>194</v>
      </c>
      <c r="CP105" s="124">
        <f>VLOOKUP($CO105,  $DI$7:$DT$158, CP$5, FALSE)</f>
        <v>3.5967460149627091E-5</v>
      </c>
      <c r="CQ105" s="140">
        <f>VLOOKUP($CO105,  Obsv_GC!$B$10:$M$211, CQ$5, FALSE)</f>
        <v>1.6099999999999998E-5</v>
      </c>
      <c r="CR105" s="124">
        <f>VLOOKUP($CO105,  $DI$7:$DT$158, CR$5, FALSE)</f>
        <v>0</v>
      </c>
      <c r="CS105" s="140">
        <f>VLOOKUP($CO105,  Obsv_GC!$B$10:$M$211, CS$5, FALSE)</f>
        <v>0</v>
      </c>
      <c r="CT105" s="124">
        <f>VLOOKUP($CO105,  $DI$7:$DT$158, CT$5, FALSE)</f>
        <v>2.5761308844775447E-5</v>
      </c>
      <c r="CU105" s="140">
        <f>VLOOKUP($CO105,  Obsv_GC!$B$10:$M$211, CU$5, FALSE)</f>
        <v>4.49E-5</v>
      </c>
      <c r="CV105" s="124">
        <f>VLOOKUP($CO105,  $DI$7:$DT$158, CV$5, FALSE)</f>
        <v>0</v>
      </c>
      <c r="CW105" s="140">
        <f>VLOOKUP($CO105,  Obsv_GC!$B$10:$M$211, CW$5, FALSE)</f>
        <v>0</v>
      </c>
      <c r="CX105" s="124">
        <f>VLOOKUP($CO105,  $DI$7:$DT$158, CX$5, FALSE)</f>
        <v>0</v>
      </c>
      <c r="CY105" s="140">
        <f>VLOOKUP($CO105,  Obsv_GC!$B$10:$M$211, CY$5, FALSE)</f>
        <v>0</v>
      </c>
      <c r="CZ105" s="124">
        <f>VLOOKUP($CO105,  $DI$7:$DT$158, CZ$5, FALSE)</f>
        <v>5.2861820534433003E-5</v>
      </c>
      <c r="DA105" s="140">
        <f>VLOOKUP($CO105,  Obsv_GC!$B$10:$M$211, DA$5, FALSE)</f>
        <v>5.4599999999999999E-5</v>
      </c>
      <c r="DB105" s="124">
        <f>VLOOKUP($CO105,  $DI$7:$DT$158, DB$5, FALSE)</f>
        <v>1.0528974209264444E-5</v>
      </c>
      <c r="DC105" s="140">
        <f>VLOOKUP($CO105,  Obsv_GC!$B$10:$M$211, DC$5, FALSE)</f>
        <v>0</v>
      </c>
      <c r="DD105" s="124">
        <f>VLOOKUP($CO105,  $DI$7:$DT$158, DD$5, FALSE)</f>
        <v>1.7262123306638801E-3</v>
      </c>
      <c r="DE105" s="140">
        <f>VLOOKUP($CO105,  Obsv_GC!$B$10:$M$211, DE$5, FALSE)</f>
        <v>9.2800000000000006E-5</v>
      </c>
      <c r="DF105" s="124">
        <f>VLOOKUP($CO105,  $DI$7:$DT$158, DF$5, FALSE)</f>
        <v>6.4383772088914652E-4</v>
      </c>
      <c r="DG105" s="140">
        <f>VLOOKUP($CO105,  Obsv_GC!$B$10:$M$211, DG$5, FALSE)</f>
        <v>8.9760000000000003E-4</v>
      </c>
      <c r="DI105" s="64">
        <f t="shared" si="16"/>
        <v>194</v>
      </c>
      <c r="DJ105" s="122">
        <f>DX105/DX$4</f>
        <v>3.5967460149627091E-5</v>
      </c>
      <c r="DK105" s="122">
        <f>DY105/DY$4</f>
        <v>0</v>
      </c>
      <c r="DL105" s="122">
        <f>DZ105/DZ$4</f>
        <v>2.5761308844775447E-5</v>
      </c>
      <c r="DM105" s="122">
        <f>EA105/EA$4</f>
        <v>0</v>
      </c>
      <c r="DN105" s="122">
        <f>EB105/EB$4</f>
        <v>0</v>
      </c>
      <c r="DO105" s="122">
        <f>EC105/EC$4</f>
        <v>5.2861820534433003E-5</v>
      </c>
      <c r="DP105" s="122">
        <f>ED105/ED$4</f>
        <v>1.0528974209264444E-5</v>
      </c>
      <c r="DQ105" s="113">
        <f>EE105/EE$4</f>
        <v>1.7262123306638801E-3</v>
      </c>
      <c r="DR105" s="113">
        <f>EF105/EF$4</f>
        <v>6.4383772088914652E-4</v>
      </c>
      <c r="DS105" s="116">
        <f>EG105/EG$4</f>
        <v>2.0649356174687784E-5</v>
      </c>
      <c r="DT105" s="113">
        <f>EH105/EH$4</f>
        <v>1.6638157316154301E-5</v>
      </c>
      <c r="DV105" s="62">
        <f>Obsv_GC!B108</f>
        <v>194</v>
      </c>
      <c r="DW105" s="57">
        <f t="shared" si="17"/>
        <v>195</v>
      </c>
      <c r="DX105" s="128">
        <f>SUMIFS(EP:EP,$EO:$EO,"&gt;="&amp;$DV105,$EO:$EO,"&lt;"&amp;$DV106)</f>
        <v>58.08</v>
      </c>
      <c r="DY105" s="128">
        <f>SUMIFS(EQ:EQ,$EO:$EO,"&gt;="&amp;$DV105,$EO:$EO,"&lt;"&amp;$DV106)</f>
        <v>0</v>
      </c>
      <c r="DZ105" s="128">
        <f>SUMIFS(ER:ER,$EO:$EO,"&gt;="&amp;$DV105,$EO:$EO,"&lt;"&amp;$DV106)</f>
        <v>88.47</v>
      </c>
      <c r="EA105" s="128">
        <f>SUMIFS(ES:ES,$EO:$EO,"&gt;="&amp;$DV105,$EO:$EO,"&lt;"&amp;$DV106)</f>
        <v>0</v>
      </c>
      <c r="EB105" s="128">
        <f>SUMIFS(ET:ET,$EO:$EO,"&gt;="&amp;$DV105,$EO:$EO,"&lt;"&amp;$DV106)</f>
        <v>0</v>
      </c>
      <c r="EC105" s="128">
        <f>SUMIFS(EU:EU,$EO:$EO,"&gt;="&amp;$DV105,$EO:$EO,"&lt;"&amp;$DV106)</f>
        <v>6.74</v>
      </c>
      <c r="ED105" s="128">
        <f>SUMIFS(EV:EV,$EO:$EO,"&gt;="&amp;$DV105,$EO:$EO,"&lt;"&amp;$DV106)</f>
        <v>7.9600000000000009</v>
      </c>
      <c r="EE105" s="128">
        <f>SUMIFS(EW:EW,$EO:$EO,"&gt;="&amp;$DV105,$EO:$EO,"&lt;"&amp;$DV106)</f>
        <v>168.74</v>
      </c>
      <c r="EF105" s="128">
        <f>SUMIFS(EX:EX,$EO:$EO,"&gt;="&amp;$DV105,$EO:$EO,"&lt;"&amp;$DV106)</f>
        <v>60.349999999999994</v>
      </c>
      <c r="EG105" s="109">
        <f>DY105+DZ105</f>
        <v>88.47</v>
      </c>
      <c r="EH105" s="2">
        <f>EC105+ED105</f>
        <v>14.700000000000001</v>
      </c>
      <c r="EJ105" s="64">
        <f t="shared" si="18"/>
        <v>97</v>
      </c>
      <c r="EK105" s="57">
        <f t="shared" si="19"/>
        <v>97.5</v>
      </c>
      <c r="EL105" s="2">
        <f t="shared" si="14"/>
        <v>1217.42</v>
      </c>
      <c r="EM105" s="2">
        <f t="shared" si="20"/>
        <v>524.04999999999995</v>
      </c>
      <c r="EO105" s="33">
        <v>97</v>
      </c>
      <c r="EP105" s="33">
        <v>1794.31</v>
      </c>
      <c r="EQ105" s="33">
        <v>115.25</v>
      </c>
      <c r="ER105" s="33">
        <v>1102.17</v>
      </c>
      <c r="ES105" s="33">
        <v>0</v>
      </c>
      <c r="ET105" s="33">
        <v>71.760000000000005</v>
      </c>
      <c r="EU105" s="33">
        <v>104.38</v>
      </c>
      <c r="EV105" s="33">
        <v>419.67</v>
      </c>
      <c r="EW105" s="33">
        <v>220.48</v>
      </c>
      <c r="EX105" s="33">
        <v>205.88</v>
      </c>
    </row>
    <row r="106" spans="93:154" x14ac:dyDescent="0.45">
      <c r="CO106" s="65">
        <f t="shared" si="15"/>
        <v>196</v>
      </c>
      <c r="CP106" s="124">
        <f>VLOOKUP($CO106,  $DI$7:$DT$158, CP$5, FALSE)</f>
        <v>3.4382117553500277E-5</v>
      </c>
      <c r="CQ106" s="140">
        <f>VLOOKUP($CO106,  Obsv_GC!$B$10:$M$211, CQ$5, FALSE)</f>
        <v>1.5099999999999999E-5</v>
      </c>
      <c r="CR106" s="124">
        <f>VLOOKUP($CO106,  $DI$7:$DT$158, CR$5, FALSE)</f>
        <v>0</v>
      </c>
      <c r="CS106" s="140">
        <f>VLOOKUP($CO106,  Obsv_GC!$B$10:$M$211, CS$5, FALSE)</f>
        <v>0</v>
      </c>
      <c r="CT106" s="124">
        <f>VLOOKUP($CO106,  $DI$7:$DT$158, CT$5, FALSE)</f>
        <v>1.8647611827957722E-5</v>
      </c>
      <c r="CU106" s="140">
        <f>VLOOKUP($CO106,  Obsv_GC!$B$10:$M$211, CU$5, FALSE)</f>
        <v>4.3099999999999997E-5</v>
      </c>
      <c r="CV106" s="124">
        <f>VLOOKUP($CO106,  $DI$7:$DT$158, CV$5, FALSE)</f>
        <v>0</v>
      </c>
      <c r="CW106" s="140">
        <f>VLOOKUP($CO106,  Obsv_GC!$B$10:$M$211, CW$5, FALSE)</f>
        <v>0</v>
      </c>
      <c r="CX106" s="124">
        <f>VLOOKUP($CO106,  $DI$7:$DT$158, CX$5, FALSE)</f>
        <v>0</v>
      </c>
      <c r="CY106" s="140">
        <f>VLOOKUP($CO106,  Obsv_GC!$B$10:$M$211, CY$5, FALSE)</f>
        <v>0</v>
      </c>
      <c r="CZ106" s="124">
        <f>VLOOKUP($CO106,  $DI$7:$DT$158, CZ$5, FALSE)</f>
        <v>2.705835027355992E-5</v>
      </c>
      <c r="DA106" s="140">
        <f>VLOOKUP($CO106,  Obsv_GC!$B$10:$M$211, DA$5, FALSE)</f>
        <v>5.1600000000000001E-5</v>
      </c>
      <c r="DB106" s="124">
        <f>VLOOKUP($CO106,  $DI$7:$DT$158, DB$5, FALSE)</f>
        <v>7.2618176393042456E-6</v>
      </c>
      <c r="DC106" s="140">
        <f>VLOOKUP($CO106,  Obsv_GC!$B$10:$M$211, DC$5, FALSE)</f>
        <v>0</v>
      </c>
      <c r="DD106" s="124">
        <f>VLOOKUP($CO106,  $DI$7:$DT$158, DD$5, FALSE)</f>
        <v>1.3653997853129553E-3</v>
      </c>
      <c r="DE106" s="140">
        <f>VLOOKUP($CO106,  Obsv_GC!$B$10:$M$211, DE$5, FALSE)</f>
        <v>8.6700000000000007E-5</v>
      </c>
      <c r="DF106" s="124">
        <f>VLOOKUP($CO106,  $DI$7:$DT$158, DF$5, FALSE)</f>
        <v>5.7908055492730533E-4</v>
      </c>
      <c r="DG106" s="140">
        <f>VLOOKUP($CO106,  Obsv_GC!$B$10:$M$211, DG$5, FALSE)</f>
        <v>8.7230000000000001E-4</v>
      </c>
      <c r="DI106" s="64">
        <f t="shared" si="16"/>
        <v>196</v>
      </c>
      <c r="DJ106" s="122">
        <f>DX106/DX$4</f>
        <v>3.4382117553500277E-5</v>
      </c>
      <c r="DK106" s="122">
        <f>DY106/DY$4</f>
        <v>0</v>
      </c>
      <c r="DL106" s="122">
        <f>DZ106/DZ$4</f>
        <v>1.8647611827957722E-5</v>
      </c>
      <c r="DM106" s="122">
        <f>EA106/EA$4</f>
        <v>0</v>
      </c>
      <c r="DN106" s="122">
        <f>EB106/EB$4</f>
        <v>0</v>
      </c>
      <c r="DO106" s="122">
        <f>EC106/EC$4</f>
        <v>2.705835027355992E-5</v>
      </c>
      <c r="DP106" s="122">
        <f>ED106/ED$4</f>
        <v>7.2618176393042456E-6</v>
      </c>
      <c r="DQ106" s="113">
        <f>EE106/EE$4</f>
        <v>1.3653997853129553E-3</v>
      </c>
      <c r="DR106" s="113">
        <f>EF106/EF$4</f>
        <v>5.7908055492730533E-4</v>
      </c>
      <c r="DS106" s="116">
        <f>EG106/EG$4</f>
        <v>1.4947267654877424E-5</v>
      </c>
      <c r="DT106" s="113">
        <f>EH106/EH$4</f>
        <v>1.0118716082069352E-5</v>
      </c>
      <c r="DV106" s="62">
        <f>Obsv_GC!B109</f>
        <v>196</v>
      </c>
      <c r="DW106" s="57">
        <f t="shared" si="17"/>
        <v>197</v>
      </c>
      <c r="DX106" s="128">
        <f>SUMIFS(EP:EP,$EO:$EO,"&gt;="&amp;$DV106,$EO:$EO,"&lt;"&amp;$DV107)</f>
        <v>55.519999999999996</v>
      </c>
      <c r="DY106" s="128">
        <f>SUMIFS(EQ:EQ,$EO:$EO,"&gt;="&amp;$DV106,$EO:$EO,"&lt;"&amp;$DV107)</f>
        <v>0</v>
      </c>
      <c r="DZ106" s="128">
        <f>SUMIFS(ER:ER,$EO:$EO,"&gt;="&amp;$DV106,$EO:$EO,"&lt;"&amp;$DV107)</f>
        <v>64.040000000000006</v>
      </c>
      <c r="EA106" s="128">
        <f>SUMIFS(ES:ES,$EO:$EO,"&gt;="&amp;$DV106,$EO:$EO,"&lt;"&amp;$DV107)</f>
        <v>0</v>
      </c>
      <c r="EB106" s="128">
        <f>SUMIFS(ET:ET,$EO:$EO,"&gt;="&amp;$DV106,$EO:$EO,"&lt;"&amp;$DV107)</f>
        <v>0</v>
      </c>
      <c r="EC106" s="128">
        <f>SUMIFS(EU:EU,$EO:$EO,"&gt;="&amp;$DV106,$EO:$EO,"&lt;"&amp;$DV107)</f>
        <v>3.45</v>
      </c>
      <c r="ED106" s="128">
        <f>SUMIFS(EV:EV,$EO:$EO,"&gt;="&amp;$DV106,$EO:$EO,"&lt;"&amp;$DV107)</f>
        <v>5.49</v>
      </c>
      <c r="EE106" s="128">
        <f>SUMIFS(EW:EW,$EO:$EO,"&gt;="&amp;$DV106,$EO:$EO,"&lt;"&amp;$DV107)</f>
        <v>133.47</v>
      </c>
      <c r="EF106" s="128">
        <f>SUMIFS(EX:EX,$EO:$EO,"&gt;="&amp;$DV106,$EO:$EO,"&lt;"&amp;$DV107)</f>
        <v>54.28</v>
      </c>
      <c r="EG106" s="109">
        <f>DY106+DZ106</f>
        <v>64.040000000000006</v>
      </c>
      <c r="EH106" s="2">
        <f>EC106+ED106</f>
        <v>8.9400000000000013</v>
      </c>
      <c r="EJ106" s="64">
        <f t="shared" si="18"/>
        <v>98</v>
      </c>
      <c r="EK106" s="57">
        <f t="shared" si="19"/>
        <v>98.5</v>
      </c>
      <c r="EL106" s="2">
        <f t="shared" si="14"/>
        <v>1136.7</v>
      </c>
      <c r="EM106" s="2">
        <f t="shared" si="20"/>
        <v>449.04</v>
      </c>
      <c r="EO106" s="33">
        <v>98</v>
      </c>
      <c r="EP106" s="33">
        <v>1801.41</v>
      </c>
      <c r="EQ106" s="33">
        <v>102.03</v>
      </c>
      <c r="ER106" s="33">
        <v>1034.67</v>
      </c>
      <c r="ES106" s="33">
        <v>0</v>
      </c>
      <c r="ET106" s="33">
        <v>71.239999999999995</v>
      </c>
      <c r="EU106" s="33">
        <v>61.19</v>
      </c>
      <c r="EV106" s="33">
        <v>387.85</v>
      </c>
      <c r="EW106" s="33">
        <v>303.08999999999997</v>
      </c>
      <c r="EX106" s="33">
        <v>222.31</v>
      </c>
    </row>
    <row r="107" spans="93:154" x14ac:dyDescent="0.45">
      <c r="CO107" s="65">
        <f t="shared" si="15"/>
        <v>198</v>
      </c>
      <c r="CP107" s="124">
        <f>VLOOKUP($CO107,  $DI$7:$DT$158, CP$5, FALSE)</f>
        <v>3.3731879379307639E-5</v>
      </c>
      <c r="CQ107" s="140">
        <f>VLOOKUP($CO107,  Obsv_GC!$B$10:$M$211, CQ$5, FALSE)</f>
        <v>1.4100000000000001E-5</v>
      </c>
      <c r="CR107" s="124">
        <f>VLOOKUP($CO107,  $DI$7:$DT$158, CR$5, FALSE)</f>
        <v>0</v>
      </c>
      <c r="CS107" s="140">
        <f>VLOOKUP($CO107,  Obsv_GC!$B$10:$M$211, CS$5, FALSE)</f>
        <v>0</v>
      </c>
      <c r="CT107" s="124">
        <f>VLOOKUP($CO107,  $DI$7:$DT$158, CT$5, FALSE)</f>
        <v>1.4806856050150688E-5</v>
      </c>
      <c r="CU107" s="140">
        <f>VLOOKUP($CO107,  Obsv_GC!$B$10:$M$211, CU$5, FALSE)</f>
        <v>4.1499999999999999E-5</v>
      </c>
      <c r="CV107" s="124">
        <f>VLOOKUP($CO107,  $DI$7:$DT$158, CV$5, FALSE)</f>
        <v>0</v>
      </c>
      <c r="CW107" s="140">
        <f>VLOOKUP($CO107,  Obsv_GC!$B$10:$M$211, CW$5, FALSE)</f>
        <v>0</v>
      </c>
      <c r="CX107" s="124">
        <f>VLOOKUP($CO107,  $DI$7:$DT$158, CX$5, FALSE)</f>
        <v>0</v>
      </c>
      <c r="CY107" s="140">
        <f>VLOOKUP($CO107,  Obsv_GC!$B$10:$M$211, CY$5, FALSE)</f>
        <v>0</v>
      </c>
      <c r="CZ107" s="124">
        <f>VLOOKUP($CO107,  $DI$7:$DT$158, CZ$5, FALSE)</f>
        <v>7.1449730722356769E-5</v>
      </c>
      <c r="DA107" s="140">
        <f>VLOOKUP($CO107,  Obsv_GC!$B$10:$M$211, DA$5, FALSE)</f>
        <v>4.8600000000000002E-5</v>
      </c>
      <c r="DB107" s="124">
        <f>VLOOKUP($CO107,  $DI$7:$DT$158, DB$5, FALSE)</f>
        <v>3.3465206971657089E-6</v>
      </c>
      <c r="DC107" s="140">
        <f>VLOOKUP($CO107,  Obsv_GC!$B$10:$M$211, DC$5, FALSE)</f>
        <v>0</v>
      </c>
      <c r="DD107" s="124">
        <f>VLOOKUP($CO107,  $DI$7:$DT$158, DD$5, FALSE)</f>
        <v>1.210824294520427E-3</v>
      </c>
      <c r="DE107" s="140">
        <f>VLOOKUP($CO107,  Obsv_GC!$B$10:$M$211, DE$5, FALSE)</f>
        <v>8.0699999999999996E-5</v>
      </c>
      <c r="DF107" s="124">
        <f>VLOOKUP($CO107,  $DI$7:$DT$158, DF$5, FALSE)</f>
        <v>4.4625902012913009E-4</v>
      </c>
      <c r="DG107" s="140">
        <f>VLOOKUP($CO107,  Obsv_GC!$B$10:$M$211, DG$5, FALSE)</f>
        <v>8.4690000000000004E-4</v>
      </c>
      <c r="DI107" s="64">
        <f t="shared" si="16"/>
        <v>198</v>
      </c>
      <c r="DJ107" s="122">
        <f>DX107/DX$4</f>
        <v>3.3731879379307639E-5</v>
      </c>
      <c r="DK107" s="122">
        <f>DY107/DY$4</f>
        <v>0</v>
      </c>
      <c r="DL107" s="122">
        <f>DZ107/DZ$4</f>
        <v>1.4806856050150688E-5</v>
      </c>
      <c r="DM107" s="122">
        <f>EA107/EA$4</f>
        <v>0</v>
      </c>
      <c r="DN107" s="122">
        <f>EB107/EB$4</f>
        <v>0</v>
      </c>
      <c r="DO107" s="122">
        <f>EC107/EC$4</f>
        <v>7.1449730722356769E-5</v>
      </c>
      <c r="DP107" s="122">
        <f>ED107/ED$4</f>
        <v>3.3465206971657089E-6</v>
      </c>
      <c r="DQ107" s="113">
        <f>EE107/EE$4</f>
        <v>1.210824294520427E-3</v>
      </c>
      <c r="DR107" s="113">
        <f>EF107/EF$4</f>
        <v>4.4625902012913009E-4</v>
      </c>
      <c r="DS107" s="116">
        <f>EG107/EG$4</f>
        <v>1.1868653345573344E-5</v>
      </c>
      <c r="DT107" s="113">
        <f>EH107/EH$4</f>
        <v>1.3174704160546671E-5</v>
      </c>
      <c r="DV107" s="62">
        <f>Obsv_GC!B110</f>
        <v>198</v>
      </c>
      <c r="DW107" s="57">
        <f t="shared" si="17"/>
        <v>199</v>
      </c>
      <c r="DX107" s="128">
        <f>SUMIFS(EP:EP,$EO:$EO,"&gt;="&amp;$DV107,$EO:$EO,"&lt;"&amp;$DV108)</f>
        <v>54.47</v>
      </c>
      <c r="DY107" s="128">
        <f>SUMIFS(EQ:EQ,$EO:$EO,"&gt;="&amp;$DV107,$EO:$EO,"&lt;"&amp;$DV108)</f>
        <v>0</v>
      </c>
      <c r="DZ107" s="128">
        <f>SUMIFS(ER:ER,$EO:$EO,"&gt;="&amp;$DV107,$EO:$EO,"&lt;"&amp;$DV108)</f>
        <v>50.849999999999994</v>
      </c>
      <c r="EA107" s="128">
        <f>SUMIFS(ES:ES,$EO:$EO,"&gt;="&amp;$DV107,$EO:$EO,"&lt;"&amp;$DV108)</f>
        <v>0</v>
      </c>
      <c r="EB107" s="128">
        <f>SUMIFS(ET:ET,$EO:$EO,"&gt;="&amp;$DV107,$EO:$EO,"&lt;"&amp;$DV108)</f>
        <v>0</v>
      </c>
      <c r="EC107" s="128">
        <f>SUMIFS(EU:EU,$EO:$EO,"&gt;="&amp;$DV107,$EO:$EO,"&lt;"&amp;$DV108)</f>
        <v>9.11</v>
      </c>
      <c r="ED107" s="128">
        <f>SUMIFS(EV:EV,$EO:$EO,"&gt;="&amp;$DV107,$EO:$EO,"&lt;"&amp;$DV108)</f>
        <v>2.5300000000000002</v>
      </c>
      <c r="EE107" s="128">
        <f>SUMIFS(EW:EW,$EO:$EO,"&gt;="&amp;$DV107,$EO:$EO,"&lt;"&amp;$DV108)</f>
        <v>118.36</v>
      </c>
      <c r="EF107" s="128">
        <f>SUMIFS(EX:EX,$EO:$EO,"&gt;="&amp;$DV107,$EO:$EO,"&lt;"&amp;$DV108)</f>
        <v>41.83</v>
      </c>
      <c r="EG107" s="109">
        <f>DY107+DZ107</f>
        <v>50.849999999999994</v>
      </c>
      <c r="EH107" s="2">
        <f>EC107+ED107</f>
        <v>11.64</v>
      </c>
      <c r="EJ107" s="64">
        <f t="shared" si="18"/>
        <v>99</v>
      </c>
      <c r="EK107" s="57">
        <f t="shared" si="19"/>
        <v>99.5</v>
      </c>
      <c r="EL107" s="2">
        <f t="shared" si="14"/>
        <v>1163.42</v>
      </c>
      <c r="EM107" s="2">
        <f t="shared" si="20"/>
        <v>466.13</v>
      </c>
      <c r="EO107" s="33">
        <v>99</v>
      </c>
      <c r="EP107" s="33">
        <v>1693.88</v>
      </c>
      <c r="EQ107" s="33">
        <v>97.77</v>
      </c>
      <c r="ER107" s="33">
        <v>1065.6500000000001</v>
      </c>
      <c r="ES107" s="33">
        <v>0</v>
      </c>
      <c r="ET107" s="33">
        <v>63.53</v>
      </c>
      <c r="EU107" s="33">
        <v>82.03</v>
      </c>
      <c r="EV107" s="33">
        <v>384.1</v>
      </c>
      <c r="EW107" s="33">
        <v>260.18</v>
      </c>
      <c r="EX107" s="33">
        <v>192.05</v>
      </c>
    </row>
    <row r="108" spans="93:154" x14ac:dyDescent="0.45">
      <c r="CO108" s="65">
        <f t="shared" si="15"/>
        <v>200</v>
      </c>
      <c r="CP108" s="124">
        <f>VLOOKUP($CO108,  $DI$7:$DT$158, CP$5, FALSE)</f>
        <v>2.9452692918668467E-5</v>
      </c>
      <c r="CQ108" s="140">
        <f>VLOOKUP($CO108,  Obsv_GC!$B$10:$M$211, CQ$5, FALSE)</f>
        <v>1.31E-5</v>
      </c>
      <c r="CR108" s="124">
        <f>VLOOKUP($CO108,  $DI$7:$DT$158, CR$5, FALSE)</f>
        <v>0</v>
      </c>
      <c r="CS108" s="140">
        <f>VLOOKUP($CO108,  Obsv_GC!$B$10:$M$211, CS$5, FALSE)</f>
        <v>0</v>
      </c>
      <c r="CT108" s="124">
        <f>VLOOKUP($CO108,  $DI$7:$DT$158, CT$5, FALSE)</f>
        <v>1.3665403233698561E-5</v>
      </c>
      <c r="CU108" s="140">
        <f>VLOOKUP($CO108,  Obsv_GC!$B$10:$M$211, CU$5, FALSE)</f>
        <v>3.9700000000000003E-5</v>
      </c>
      <c r="CV108" s="124">
        <f>VLOOKUP($CO108,  $DI$7:$DT$158, CV$5, FALSE)</f>
        <v>0</v>
      </c>
      <c r="CW108" s="140">
        <f>VLOOKUP($CO108,  Obsv_GC!$B$10:$M$211, CW$5, FALSE)</f>
        <v>0</v>
      </c>
      <c r="CX108" s="124">
        <f>VLOOKUP($CO108,  $DI$7:$DT$158, CX$5, FALSE)</f>
        <v>0</v>
      </c>
      <c r="CY108" s="140">
        <f>VLOOKUP($CO108,  Obsv_GC!$B$10:$M$211, CY$5, FALSE)</f>
        <v>0</v>
      </c>
      <c r="CZ108" s="124">
        <f>VLOOKUP($CO108,  $DI$7:$DT$158, CZ$5, FALSE)</f>
        <v>9.9527671006224743E-5</v>
      </c>
      <c r="DA108" s="140">
        <f>VLOOKUP($CO108,  Obsv_GC!$B$10:$M$211, DA$5, FALSE)</f>
        <v>4.5500000000000001E-5</v>
      </c>
      <c r="DB108" s="124">
        <f>VLOOKUP($CO108,  $DI$7:$DT$158, DB$5, FALSE)</f>
        <v>2.7116076795216215E-6</v>
      </c>
      <c r="DC108" s="140">
        <f>VLOOKUP($CO108,  Obsv_GC!$B$10:$M$211, DC$5, FALSE)</f>
        <v>0</v>
      </c>
      <c r="DD108" s="124">
        <f>VLOOKUP($CO108,  $DI$7:$DT$158, DD$5, FALSE)</f>
        <v>1.2734319717970829E-3</v>
      </c>
      <c r="DE108" s="140">
        <f>VLOOKUP($CO108,  Obsv_GC!$B$10:$M$211, DE$5, FALSE)</f>
        <v>7.47E-5</v>
      </c>
      <c r="DF108" s="124">
        <f>VLOOKUP($CO108,  $DI$7:$DT$158, DF$5, FALSE)</f>
        <v>4.1265357156573639E-4</v>
      </c>
      <c r="DG108" s="140">
        <f>VLOOKUP($CO108,  Obsv_GC!$B$10:$M$211, DG$5, FALSE)</f>
        <v>8.2149999999999996E-4</v>
      </c>
      <c r="DI108" s="64">
        <f t="shared" si="16"/>
        <v>200</v>
      </c>
      <c r="DJ108" s="122">
        <f>DX108/DX$4</f>
        <v>2.9452692918668467E-5</v>
      </c>
      <c r="DK108" s="122">
        <f>DY108/DY$4</f>
        <v>0</v>
      </c>
      <c r="DL108" s="122">
        <f>DZ108/DZ$4</f>
        <v>1.3665403233698561E-5</v>
      </c>
      <c r="DM108" s="122">
        <f>EA108/EA$4</f>
        <v>0</v>
      </c>
      <c r="DN108" s="122">
        <f>EB108/EB$4</f>
        <v>0</v>
      </c>
      <c r="DO108" s="122">
        <f>EC108/EC$4</f>
        <v>9.9527671006224743E-5</v>
      </c>
      <c r="DP108" s="122">
        <f>ED108/ED$4</f>
        <v>2.7116076795216215E-6</v>
      </c>
      <c r="DQ108" s="113">
        <f>EE108/EE$4</f>
        <v>1.2734319717970829E-3</v>
      </c>
      <c r="DR108" s="113">
        <f>EF108/EF$4</f>
        <v>4.1265357156573639E-4</v>
      </c>
      <c r="DS108" s="116">
        <f>EG108/EG$4</f>
        <v>1.0953705044400336E-5</v>
      </c>
      <c r="DT108" s="113">
        <f>EH108/EH$4</f>
        <v>1.6683431213613224E-5</v>
      </c>
      <c r="DV108" s="62">
        <f>Obsv_GC!B111</f>
        <v>200</v>
      </c>
      <c r="DW108" s="57">
        <f t="shared" si="17"/>
        <v>201</v>
      </c>
      <c r="DX108" s="128">
        <f>SUMIFS(EP:EP,$EO:$EO,"&gt;="&amp;$DV108,$EO:$EO,"&lt;"&amp;$DV109)</f>
        <v>47.56</v>
      </c>
      <c r="DY108" s="128">
        <f>SUMIFS(EQ:EQ,$EO:$EO,"&gt;="&amp;$DV108,$EO:$EO,"&lt;"&amp;$DV109)</f>
        <v>0</v>
      </c>
      <c r="DZ108" s="128">
        <f>SUMIFS(ER:ER,$EO:$EO,"&gt;="&amp;$DV108,$EO:$EO,"&lt;"&amp;$DV109)</f>
        <v>46.93</v>
      </c>
      <c r="EA108" s="128">
        <f>SUMIFS(ES:ES,$EO:$EO,"&gt;="&amp;$DV108,$EO:$EO,"&lt;"&amp;$DV109)</f>
        <v>0</v>
      </c>
      <c r="EB108" s="128">
        <f>SUMIFS(ET:ET,$EO:$EO,"&gt;="&amp;$DV108,$EO:$EO,"&lt;"&amp;$DV109)</f>
        <v>0</v>
      </c>
      <c r="EC108" s="128">
        <f>SUMIFS(EU:EU,$EO:$EO,"&gt;="&amp;$DV108,$EO:$EO,"&lt;"&amp;$DV109)</f>
        <v>12.69</v>
      </c>
      <c r="ED108" s="128">
        <f>SUMIFS(EV:EV,$EO:$EO,"&gt;="&amp;$DV108,$EO:$EO,"&lt;"&amp;$DV109)</f>
        <v>2.0499999999999998</v>
      </c>
      <c r="EE108" s="128">
        <f>SUMIFS(EW:EW,$EO:$EO,"&gt;="&amp;$DV108,$EO:$EO,"&lt;"&amp;$DV109)</f>
        <v>124.47999999999999</v>
      </c>
      <c r="EF108" s="128">
        <f>SUMIFS(EX:EX,$EO:$EO,"&gt;="&amp;$DV108,$EO:$EO,"&lt;"&amp;$DV109)</f>
        <v>38.68</v>
      </c>
      <c r="EG108" s="109">
        <f>DY108+DZ108</f>
        <v>46.93</v>
      </c>
      <c r="EH108" s="2">
        <f>EC108+ED108</f>
        <v>14.739999999999998</v>
      </c>
      <c r="EJ108" s="64">
        <f t="shared" si="18"/>
        <v>100</v>
      </c>
      <c r="EK108" s="57">
        <f t="shared" si="19"/>
        <v>100.5</v>
      </c>
      <c r="EL108" s="2">
        <f t="shared" si="14"/>
        <v>1111.6300000000001</v>
      </c>
      <c r="EM108" s="2">
        <f t="shared" si="20"/>
        <v>456.43</v>
      </c>
      <c r="EO108" s="33">
        <v>100</v>
      </c>
      <c r="EP108" s="33">
        <v>1658.71</v>
      </c>
      <c r="EQ108" s="33">
        <v>100</v>
      </c>
      <c r="ER108" s="33">
        <v>1011.63</v>
      </c>
      <c r="ES108" s="33">
        <v>0</v>
      </c>
      <c r="ET108" s="33">
        <v>61.1</v>
      </c>
      <c r="EU108" s="33">
        <v>89.95</v>
      </c>
      <c r="EV108" s="33">
        <v>366.48</v>
      </c>
      <c r="EW108" s="33">
        <v>279.33999999999997</v>
      </c>
      <c r="EX108" s="33">
        <v>170.07</v>
      </c>
    </row>
    <row r="109" spans="93:154" x14ac:dyDescent="0.45">
      <c r="CO109" s="65">
        <f t="shared" si="15"/>
        <v>202</v>
      </c>
      <c r="CP109" s="124">
        <f>VLOOKUP($CO109,  $DI$7:$DT$158, CP$5, FALSE)</f>
        <v>2.7409087228348745E-5</v>
      </c>
      <c r="CQ109" s="140">
        <f>VLOOKUP($CO109,  Obsv_GC!$B$10:$M$211, CQ$5, FALSE)</f>
        <v>1.2099999999999999E-5</v>
      </c>
      <c r="CR109" s="124">
        <f>VLOOKUP($CO109,  $DI$7:$DT$158, CR$5, FALSE)</f>
        <v>0</v>
      </c>
      <c r="CS109" s="140">
        <f>VLOOKUP($CO109,  Obsv_GC!$B$10:$M$211, CS$5, FALSE)</f>
        <v>0</v>
      </c>
      <c r="CT109" s="124">
        <f>VLOOKUP($CO109,  $DI$7:$DT$158, CT$5, FALSE)</f>
        <v>1.323444655809929E-5</v>
      </c>
      <c r="CU109" s="140">
        <f>VLOOKUP($CO109,  Obsv_GC!$B$10:$M$211, CU$5, FALSE)</f>
        <v>3.79E-5</v>
      </c>
      <c r="CV109" s="124">
        <f>VLOOKUP($CO109,  $DI$7:$DT$158, CV$5, FALSE)</f>
        <v>0</v>
      </c>
      <c r="CW109" s="140">
        <f>VLOOKUP($CO109,  Obsv_GC!$B$10:$M$211, CW$5, FALSE)</f>
        <v>0</v>
      </c>
      <c r="CX109" s="124">
        <f>VLOOKUP($CO109,  $DI$7:$DT$158, CX$5, FALSE)</f>
        <v>0</v>
      </c>
      <c r="CY109" s="140">
        <f>VLOOKUP($CO109,  Obsv_GC!$B$10:$M$211, CY$5, FALSE)</f>
        <v>0</v>
      </c>
      <c r="CZ109" s="124">
        <f>VLOOKUP($CO109,  $DI$7:$DT$158, CZ$5, FALSE)</f>
        <v>4.9489330500337133E-5</v>
      </c>
      <c r="DA109" s="140">
        <f>VLOOKUP($CO109,  Obsv_GC!$B$10:$M$211, DA$5, FALSE)</f>
        <v>4.2500000000000003E-5</v>
      </c>
      <c r="DB109" s="124">
        <f>VLOOKUP($CO109,  $DI$7:$DT$158, DB$5, FALSE)</f>
        <v>1.8386022802610018E-6</v>
      </c>
      <c r="DC109" s="140">
        <f>VLOOKUP($CO109,  Obsv_GC!$B$10:$M$211, DC$5, FALSE)</f>
        <v>0</v>
      </c>
      <c r="DD109" s="124">
        <f>VLOOKUP($CO109,  $DI$7:$DT$158, DD$5, FALSE)</f>
        <v>1.1311324961568402E-3</v>
      </c>
      <c r="DE109" s="140">
        <f>VLOOKUP($CO109,  Obsv_GC!$B$10:$M$211, DE$5, FALSE)</f>
        <v>6.86E-5</v>
      </c>
      <c r="DF109" s="124">
        <f>VLOOKUP($CO109,  $DI$7:$DT$158, DF$5, FALSE)</f>
        <v>7.39959972176822E-4</v>
      </c>
      <c r="DG109" s="140">
        <f>VLOOKUP($CO109,  Obsv_GC!$B$10:$M$211, DG$5, FALSE)</f>
        <v>7.9619999999999995E-4</v>
      </c>
      <c r="DI109" s="64">
        <f t="shared" si="16"/>
        <v>202</v>
      </c>
      <c r="DJ109" s="122">
        <f>DX109/DX$4</f>
        <v>2.7409087228348745E-5</v>
      </c>
      <c r="DK109" s="122">
        <f>DY109/DY$4</f>
        <v>0</v>
      </c>
      <c r="DL109" s="122">
        <f>DZ109/DZ$4</f>
        <v>1.323444655809929E-5</v>
      </c>
      <c r="DM109" s="122">
        <f>EA109/EA$4</f>
        <v>0</v>
      </c>
      <c r="DN109" s="122">
        <f>EB109/EB$4</f>
        <v>0</v>
      </c>
      <c r="DO109" s="122">
        <f>EC109/EC$4</f>
        <v>4.9489330500337133E-5</v>
      </c>
      <c r="DP109" s="122">
        <f>ED109/ED$4</f>
        <v>1.8386022802610018E-6</v>
      </c>
      <c r="DQ109" s="113">
        <f>EE109/EE$4</f>
        <v>1.1311324961568402E-3</v>
      </c>
      <c r="DR109" s="113">
        <f>EF109/EF$4</f>
        <v>7.39959972176822E-4</v>
      </c>
      <c r="DS109" s="116">
        <f>EG109/EG$4</f>
        <v>1.0608265379671752E-5</v>
      </c>
      <c r="DT109" s="113">
        <f>EH109/EH$4</f>
        <v>8.7152252608427298E-6</v>
      </c>
      <c r="DV109" s="62">
        <f>Obsv_GC!B112</f>
        <v>202</v>
      </c>
      <c r="DW109" s="57">
        <f t="shared" si="17"/>
        <v>203</v>
      </c>
      <c r="DX109" s="128">
        <f>SUMIFS(EP:EP,$EO:$EO,"&gt;="&amp;$DV109,$EO:$EO,"&lt;"&amp;$DV110)</f>
        <v>44.26</v>
      </c>
      <c r="DY109" s="128">
        <f>SUMIFS(EQ:EQ,$EO:$EO,"&gt;="&amp;$DV109,$EO:$EO,"&lt;"&amp;$DV110)</f>
        <v>0</v>
      </c>
      <c r="DZ109" s="128">
        <f>SUMIFS(ER:ER,$EO:$EO,"&gt;="&amp;$DV109,$EO:$EO,"&lt;"&amp;$DV110)</f>
        <v>45.45</v>
      </c>
      <c r="EA109" s="128">
        <f>SUMIFS(ES:ES,$EO:$EO,"&gt;="&amp;$DV109,$EO:$EO,"&lt;"&amp;$DV110)</f>
        <v>0</v>
      </c>
      <c r="EB109" s="128">
        <f>SUMIFS(ET:ET,$EO:$EO,"&gt;="&amp;$DV109,$EO:$EO,"&lt;"&amp;$DV110)</f>
        <v>0</v>
      </c>
      <c r="EC109" s="128">
        <f>SUMIFS(EU:EU,$EO:$EO,"&gt;="&amp;$DV109,$EO:$EO,"&lt;"&amp;$DV110)</f>
        <v>6.3100000000000005</v>
      </c>
      <c r="ED109" s="128">
        <f>SUMIFS(EV:EV,$EO:$EO,"&gt;="&amp;$DV109,$EO:$EO,"&lt;"&amp;$DV110)</f>
        <v>1.39</v>
      </c>
      <c r="EE109" s="128">
        <f>SUMIFS(EW:EW,$EO:$EO,"&gt;="&amp;$DV109,$EO:$EO,"&lt;"&amp;$DV110)</f>
        <v>110.57</v>
      </c>
      <c r="EF109" s="128">
        <f>SUMIFS(EX:EX,$EO:$EO,"&gt;="&amp;$DV109,$EO:$EO,"&lt;"&amp;$DV110)</f>
        <v>69.36</v>
      </c>
      <c r="EG109" s="109">
        <f>DY109+DZ109</f>
        <v>45.45</v>
      </c>
      <c r="EH109" s="2">
        <f>EC109+ED109</f>
        <v>7.7</v>
      </c>
      <c r="EJ109" s="64">
        <f t="shared" si="18"/>
        <v>101</v>
      </c>
      <c r="EK109" s="57">
        <f t="shared" si="19"/>
        <v>101.5</v>
      </c>
      <c r="EL109" s="2">
        <f t="shared" si="14"/>
        <v>1237.92</v>
      </c>
      <c r="EM109" s="2">
        <f t="shared" si="20"/>
        <v>449.99</v>
      </c>
      <c r="EO109" s="33">
        <v>101</v>
      </c>
      <c r="EP109" s="33">
        <v>1526.62</v>
      </c>
      <c r="EQ109" s="33">
        <v>100.67</v>
      </c>
      <c r="ER109" s="33">
        <v>1137.25</v>
      </c>
      <c r="ES109" s="33">
        <v>0</v>
      </c>
      <c r="ET109" s="33">
        <v>56.03</v>
      </c>
      <c r="EU109" s="33">
        <v>77.83</v>
      </c>
      <c r="EV109" s="33">
        <v>372.16</v>
      </c>
      <c r="EW109" s="33">
        <v>316.17</v>
      </c>
      <c r="EX109" s="33">
        <v>216.89</v>
      </c>
    </row>
    <row r="110" spans="93:154" x14ac:dyDescent="0.45">
      <c r="CO110" s="65">
        <f t="shared" si="15"/>
        <v>204</v>
      </c>
      <c r="CP110" s="124">
        <f>VLOOKUP($CO110,  $DI$7:$DT$158, CP$5, FALSE)</f>
        <v>2.5668926019318923E-5</v>
      </c>
      <c r="CQ110" s="140">
        <f>VLOOKUP($CO110,  Obsv_GC!$B$10:$M$211, CQ$5, FALSE)</f>
        <v>1.11E-5</v>
      </c>
      <c r="CR110" s="124">
        <f>VLOOKUP($CO110,  $DI$7:$DT$158, CR$5, FALSE)</f>
        <v>0</v>
      </c>
      <c r="CS110" s="140">
        <f>VLOOKUP($CO110,  Obsv_GC!$B$10:$M$211, CS$5, FALSE)</f>
        <v>0</v>
      </c>
      <c r="CT110" s="124">
        <f>VLOOKUP($CO110,  $DI$7:$DT$158, CT$5, FALSE)</f>
        <v>1.1609623416312842E-5</v>
      </c>
      <c r="CU110" s="140">
        <f>VLOOKUP($CO110,  Obsv_GC!$B$10:$M$211, CU$5, FALSE)</f>
        <v>3.6300000000000001E-5</v>
      </c>
      <c r="CV110" s="124">
        <f>VLOOKUP($CO110,  $DI$7:$DT$158, CV$5, FALSE)</f>
        <v>0</v>
      </c>
      <c r="CW110" s="140">
        <f>VLOOKUP($CO110,  Obsv_GC!$B$10:$M$211, CW$5, FALSE)</f>
        <v>0</v>
      </c>
      <c r="CX110" s="124">
        <f>VLOOKUP($CO110,  $DI$7:$DT$158, CX$5, FALSE)</f>
        <v>0</v>
      </c>
      <c r="CY110" s="140">
        <f>VLOOKUP($CO110,  Obsv_GC!$B$10:$M$211, CY$5, FALSE)</f>
        <v>0</v>
      </c>
      <c r="CZ110" s="124">
        <f>VLOOKUP($CO110,  $DI$7:$DT$158, CZ$5, FALSE)</f>
        <v>7.4743790755659709E-5</v>
      </c>
      <c r="DA110" s="140">
        <f>VLOOKUP($CO110,  Obsv_GC!$B$10:$M$211, DA$5, FALSE)</f>
        <v>3.9499999999999998E-5</v>
      </c>
      <c r="DB110" s="124">
        <f>VLOOKUP($CO110,  $DI$7:$DT$158, DB$5, FALSE)</f>
        <v>1.4550089987676995E-6</v>
      </c>
      <c r="DC110" s="140">
        <f>VLOOKUP($CO110,  Obsv_GC!$B$10:$M$211, DC$5, FALSE)</f>
        <v>0</v>
      </c>
      <c r="DD110" s="124">
        <f>VLOOKUP($CO110,  $DI$7:$DT$158, DD$5, FALSE)</f>
        <v>1.201719583282482E-3</v>
      </c>
      <c r="DE110" s="140">
        <f>VLOOKUP($CO110,  Obsv_GC!$B$10:$M$211, DE$5, FALSE)</f>
        <v>6.2600000000000004E-5</v>
      </c>
      <c r="DF110" s="124">
        <f>VLOOKUP($CO110,  $DI$7:$DT$158, DF$5, FALSE)</f>
        <v>4.3100321332098626E-4</v>
      </c>
      <c r="DG110" s="140">
        <f>VLOOKUP($CO110,  Obsv_GC!$B$10:$M$211, DG$5, FALSE)</f>
        <v>7.7099999999999998E-4</v>
      </c>
      <c r="DI110" s="64">
        <f t="shared" si="16"/>
        <v>204</v>
      </c>
      <c r="DJ110" s="122">
        <f>DX110/DX$4</f>
        <v>2.5668926019318923E-5</v>
      </c>
      <c r="DK110" s="122">
        <f>DY110/DY$4</f>
        <v>0</v>
      </c>
      <c r="DL110" s="122">
        <f>DZ110/DZ$4</f>
        <v>1.1609623416312842E-5</v>
      </c>
      <c r="DM110" s="122">
        <f>EA110/EA$4</f>
        <v>0</v>
      </c>
      <c r="DN110" s="122">
        <f>EB110/EB$4</f>
        <v>0</v>
      </c>
      <c r="DO110" s="122">
        <f>EC110/EC$4</f>
        <v>7.4743790755659709E-5</v>
      </c>
      <c r="DP110" s="122">
        <f>ED110/ED$4</f>
        <v>1.4550089987676995E-6</v>
      </c>
      <c r="DQ110" s="113">
        <f>EE110/EE$4</f>
        <v>1.201719583282482E-3</v>
      </c>
      <c r="DR110" s="113">
        <f>EF110/EF$4</f>
        <v>4.3100321332098626E-4</v>
      </c>
      <c r="DS110" s="116">
        <f>EG110/EG$4</f>
        <v>9.3058644815734383E-6</v>
      </c>
      <c r="DT110" s="113">
        <f>EH110/EH$4</f>
        <v>1.2031538249708857E-5</v>
      </c>
      <c r="DV110" s="62">
        <f>Obsv_GC!B113</f>
        <v>204</v>
      </c>
      <c r="DW110" s="57">
        <f t="shared" si="17"/>
        <v>205</v>
      </c>
      <c r="DX110" s="128">
        <f>SUMIFS(EP:EP,$EO:$EO,"&gt;="&amp;$DV110,$EO:$EO,"&lt;"&amp;$DV111)</f>
        <v>41.45</v>
      </c>
      <c r="DY110" s="128">
        <f>SUMIFS(EQ:EQ,$EO:$EO,"&gt;="&amp;$DV110,$EO:$EO,"&lt;"&amp;$DV111)</f>
        <v>0</v>
      </c>
      <c r="DZ110" s="128">
        <f>SUMIFS(ER:ER,$EO:$EO,"&gt;="&amp;$DV110,$EO:$EO,"&lt;"&amp;$DV111)</f>
        <v>39.870000000000005</v>
      </c>
      <c r="EA110" s="128">
        <f>SUMIFS(ES:ES,$EO:$EO,"&gt;="&amp;$DV110,$EO:$EO,"&lt;"&amp;$DV111)</f>
        <v>0</v>
      </c>
      <c r="EB110" s="128">
        <f>SUMIFS(ET:ET,$EO:$EO,"&gt;="&amp;$DV110,$EO:$EO,"&lt;"&amp;$DV111)</f>
        <v>0</v>
      </c>
      <c r="EC110" s="128">
        <f>SUMIFS(EU:EU,$EO:$EO,"&gt;="&amp;$DV110,$EO:$EO,"&lt;"&amp;$DV111)</f>
        <v>9.5299999999999994</v>
      </c>
      <c r="ED110" s="128">
        <f>SUMIFS(EV:EV,$EO:$EO,"&gt;="&amp;$DV110,$EO:$EO,"&lt;"&amp;$DV111)</f>
        <v>1.1000000000000001</v>
      </c>
      <c r="EE110" s="128">
        <f>SUMIFS(EW:EW,$EO:$EO,"&gt;="&amp;$DV110,$EO:$EO,"&lt;"&amp;$DV111)</f>
        <v>117.47</v>
      </c>
      <c r="EF110" s="128">
        <f>SUMIFS(EX:EX,$EO:$EO,"&gt;="&amp;$DV110,$EO:$EO,"&lt;"&amp;$DV111)</f>
        <v>40.4</v>
      </c>
      <c r="EG110" s="109">
        <f>DY110+DZ110</f>
        <v>39.870000000000005</v>
      </c>
      <c r="EH110" s="2">
        <f>EC110+ED110</f>
        <v>10.629999999999999</v>
      </c>
      <c r="EJ110" s="64">
        <f t="shared" si="18"/>
        <v>102</v>
      </c>
      <c r="EK110" s="57">
        <f t="shared" si="19"/>
        <v>102.5</v>
      </c>
      <c r="EL110" s="2">
        <f t="shared" si="14"/>
        <v>1122</v>
      </c>
      <c r="EM110" s="2">
        <f t="shared" si="20"/>
        <v>450.34</v>
      </c>
      <c r="EO110" s="33">
        <v>102</v>
      </c>
      <c r="EP110" s="33">
        <v>1539.09</v>
      </c>
      <c r="EQ110" s="33">
        <v>95.54</v>
      </c>
      <c r="ER110" s="33">
        <v>1026.46</v>
      </c>
      <c r="ES110" s="33">
        <v>0</v>
      </c>
      <c r="ET110" s="33">
        <v>48.99</v>
      </c>
      <c r="EU110" s="33">
        <v>88.58</v>
      </c>
      <c r="EV110" s="33">
        <v>361.76</v>
      </c>
      <c r="EW110" s="33">
        <v>223</v>
      </c>
      <c r="EX110" s="33">
        <v>177.14</v>
      </c>
    </row>
    <row r="111" spans="93:154" x14ac:dyDescent="0.45">
      <c r="CO111" s="65">
        <f t="shared" si="15"/>
        <v>206</v>
      </c>
      <c r="CP111" s="124">
        <f>VLOOKUP($CO111,  $DI$7:$DT$158, CP$5, FALSE)</f>
        <v>2.4269365758675718E-5</v>
      </c>
      <c r="CQ111" s="140">
        <f>VLOOKUP($CO111,  Obsv_GC!$B$10:$M$211, CQ$5, FALSE)</f>
        <v>1.01E-5</v>
      </c>
      <c r="CR111" s="124">
        <f>VLOOKUP($CO111,  $DI$7:$DT$158, CR$5, FALSE)</f>
        <v>0</v>
      </c>
      <c r="CS111" s="140">
        <f>VLOOKUP($CO111,  Obsv_GC!$B$10:$M$211, CS$5, FALSE)</f>
        <v>0</v>
      </c>
      <c r="CT111" s="124">
        <f>VLOOKUP($CO111,  $DI$7:$DT$158, CT$5, FALSE)</f>
        <v>6.5196756531538628E-6</v>
      </c>
      <c r="CU111" s="140">
        <f>VLOOKUP($CO111,  Obsv_GC!$B$10:$M$211, CU$5, FALSE)</f>
        <v>3.4600000000000001E-5</v>
      </c>
      <c r="CV111" s="124">
        <f>VLOOKUP($CO111,  $DI$7:$DT$158, CV$5, FALSE)</f>
        <v>0</v>
      </c>
      <c r="CW111" s="140">
        <f>VLOOKUP($CO111,  Obsv_GC!$B$10:$M$211, CW$5, FALSE)</f>
        <v>0</v>
      </c>
      <c r="CX111" s="124">
        <f>VLOOKUP($CO111,  $DI$7:$DT$158, CX$5, FALSE)</f>
        <v>0</v>
      </c>
      <c r="CY111" s="140">
        <f>VLOOKUP($CO111,  Obsv_GC!$B$10:$M$211, CY$5, FALSE)</f>
        <v>0</v>
      </c>
      <c r="CZ111" s="124">
        <f>VLOOKUP($CO111,  $DI$7:$DT$158, CZ$5, FALSE)</f>
        <v>8.3998530849225151E-5</v>
      </c>
      <c r="DA111" s="140">
        <f>VLOOKUP($CO111,  Obsv_GC!$B$10:$M$211, DA$5, FALSE)</f>
        <v>3.6399999999999997E-5</v>
      </c>
      <c r="DB111" s="124">
        <f>VLOOKUP($CO111,  $DI$7:$DT$158, DB$5, FALSE)</f>
        <v>1.1640071990141596E-6</v>
      </c>
      <c r="DC111" s="140">
        <f>VLOOKUP($CO111,  Obsv_GC!$B$10:$M$211, DC$5, FALSE)</f>
        <v>0</v>
      </c>
      <c r="DD111" s="124">
        <f>VLOOKUP($CO111,  $DI$7:$DT$158, DD$5, FALSE)</f>
        <v>1.0444842892069583E-3</v>
      </c>
      <c r="DE111" s="140">
        <f>VLOOKUP($CO111,  Obsv_GC!$B$10:$M$211, DE$5, FALSE)</f>
        <v>5.6499999999999998E-5</v>
      </c>
      <c r="DF111" s="124">
        <f>VLOOKUP($CO111,  $DI$7:$DT$158, DF$5, FALSE)</f>
        <v>5.0525525205153245E-4</v>
      </c>
      <c r="DG111" s="140">
        <f>VLOOKUP($CO111,  Obsv_GC!$B$10:$M$211, DG$5, FALSE)</f>
        <v>7.4560000000000002E-4</v>
      </c>
      <c r="DI111" s="64">
        <f t="shared" si="16"/>
        <v>206</v>
      </c>
      <c r="DJ111" s="122">
        <f>DX111/DX$4</f>
        <v>2.4269365758675718E-5</v>
      </c>
      <c r="DK111" s="122">
        <f>DY111/DY$4</f>
        <v>0</v>
      </c>
      <c r="DL111" s="122">
        <f>DZ111/DZ$4</f>
        <v>6.5196756531538628E-6</v>
      </c>
      <c r="DM111" s="122">
        <f>EA111/EA$4</f>
        <v>0</v>
      </c>
      <c r="DN111" s="122">
        <f>EB111/EB$4</f>
        <v>0</v>
      </c>
      <c r="DO111" s="122">
        <f>EC111/EC$4</f>
        <v>8.3998530849225151E-5</v>
      </c>
      <c r="DP111" s="122">
        <f>ED111/ED$4</f>
        <v>1.1640071990141596E-6</v>
      </c>
      <c r="DQ111" s="113">
        <f>EE111/EE$4</f>
        <v>1.0444842892069583E-3</v>
      </c>
      <c r="DR111" s="113">
        <f>EF111/EF$4</f>
        <v>5.0525525205153245E-4</v>
      </c>
      <c r="DS111" s="116">
        <f>EG111/EG$4</f>
        <v>5.2259419549142024E-6</v>
      </c>
      <c r="DT111" s="113">
        <f>EH111/EH$4</f>
        <v>1.3118111788723019E-5</v>
      </c>
      <c r="DV111" s="62">
        <f>Obsv_GC!B114</f>
        <v>206</v>
      </c>
      <c r="DW111" s="57">
        <f t="shared" si="17"/>
        <v>207</v>
      </c>
      <c r="DX111" s="128">
        <f>SUMIFS(EP:EP,$EO:$EO,"&gt;="&amp;$DV111,$EO:$EO,"&lt;"&amp;$DV112)</f>
        <v>39.19</v>
      </c>
      <c r="DY111" s="128">
        <f>SUMIFS(EQ:EQ,$EO:$EO,"&gt;="&amp;$DV111,$EO:$EO,"&lt;"&amp;$DV112)</f>
        <v>0</v>
      </c>
      <c r="DZ111" s="128">
        <f>SUMIFS(ER:ER,$EO:$EO,"&gt;="&amp;$DV111,$EO:$EO,"&lt;"&amp;$DV112)</f>
        <v>22.39</v>
      </c>
      <c r="EA111" s="128">
        <f>SUMIFS(ES:ES,$EO:$EO,"&gt;="&amp;$DV111,$EO:$EO,"&lt;"&amp;$DV112)</f>
        <v>0</v>
      </c>
      <c r="EB111" s="128">
        <f>SUMIFS(ET:ET,$EO:$EO,"&gt;="&amp;$DV111,$EO:$EO,"&lt;"&amp;$DV112)</f>
        <v>0</v>
      </c>
      <c r="EC111" s="128">
        <f>SUMIFS(EU:EU,$EO:$EO,"&gt;="&amp;$DV111,$EO:$EO,"&lt;"&amp;$DV112)</f>
        <v>10.71</v>
      </c>
      <c r="ED111" s="128">
        <f>SUMIFS(EV:EV,$EO:$EO,"&gt;="&amp;$DV111,$EO:$EO,"&lt;"&amp;$DV112)</f>
        <v>0.88</v>
      </c>
      <c r="EE111" s="128">
        <f>SUMIFS(EW:EW,$EO:$EO,"&gt;="&amp;$DV111,$EO:$EO,"&lt;"&amp;$DV112)</f>
        <v>102.1</v>
      </c>
      <c r="EF111" s="128">
        <f>SUMIFS(EX:EX,$EO:$EO,"&gt;="&amp;$DV111,$EO:$EO,"&lt;"&amp;$DV112)</f>
        <v>47.36</v>
      </c>
      <c r="EG111" s="109">
        <f>DY111+DZ111</f>
        <v>22.39</v>
      </c>
      <c r="EH111" s="2">
        <f>EC111+ED111</f>
        <v>11.590000000000002</v>
      </c>
      <c r="EJ111" s="64">
        <f t="shared" si="18"/>
        <v>103</v>
      </c>
      <c r="EK111" s="57">
        <f t="shared" si="19"/>
        <v>103.5</v>
      </c>
      <c r="EL111" s="2">
        <f t="shared" si="14"/>
        <v>1108.1199999999999</v>
      </c>
      <c r="EM111" s="2">
        <f t="shared" si="20"/>
        <v>402.73</v>
      </c>
      <c r="EO111" s="33">
        <v>103</v>
      </c>
      <c r="EP111" s="33">
        <v>1482.03</v>
      </c>
      <c r="EQ111" s="33">
        <v>105.84</v>
      </c>
      <c r="ER111" s="33">
        <v>1002.28</v>
      </c>
      <c r="ES111" s="33">
        <v>0</v>
      </c>
      <c r="ET111" s="33">
        <v>49.08</v>
      </c>
      <c r="EU111" s="33">
        <v>71.44</v>
      </c>
      <c r="EV111" s="33">
        <v>331.29</v>
      </c>
      <c r="EW111" s="33">
        <v>218.78</v>
      </c>
      <c r="EX111" s="33">
        <v>165.32</v>
      </c>
    </row>
    <row r="112" spans="93:154" x14ac:dyDescent="0.45">
      <c r="CO112" s="65">
        <f t="shared" si="15"/>
        <v>208</v>
      </c>
      <c r="CP112" s="124">
        <f>VLOOKUP($CO112,  $DI$7:$DT$158, CP$5, FALSE)</f>
        <v>2.0151190655455674E-5</v>
      </c>
      <c r="CQ112" s="140">
        <f>VLOOKUP($CO112,  Obsv_GC!$B$10:$M$211, CQ$5, FALSE)</f>
        <v>9.0999999999999993E-6</v>
      </c>
      <c r="CR112" s="124">
        <f>VLOOKUP($CO112,  $DI$7:$DT$158, CR$5, FALSE)</f>
        <v>0</v>
      </c>
      <c r="CS112" s="140">
        <f>VLOOKUP($CO112,  Obsv_GC!$B$10:$M$211, CS$5, FALSE)</f>
        <v>0</v>
      </c>
      <c r="CT112" s="124">
        <f>VLOOKUP($CO112,  $DI$7:$DT$158, CT$5, FALSE)</f>
        <v>4.0911765487633664E-6</v>
      </c>
      <c r="CU112" s="140">
        <f>VLOOKUP($CO112,  Obsv_GC!$B$10:$M$211, CU$5, FALSE)</f>
        <v>3.2700000000000002E-5</v>
      </c>
      <c r="CV112" s="124">
        <f>VLOOKUP($CO112,  $DI$7:$DT$158, CV$5, FALSE)</f>
        <v>0</v>
      </c>
      <c r="CW112" s="140">
        <f>VLOOKUP($CO112,  Obsv_GC!$B$10:$M$211, CW$5, FALSE)</f>
        <v>0</v>
      </c>
      <c r="CX112" s="124">
        <f>VLOOKUP($CO112,  $DI$7:$DT$158, CX$5, FALSE)</f>
        <v>0</v>
      </c>
      <c r="CY112" s="140">
        <f>VLOOKUP($CO112,  Obsv_GC!$B$10:$M$211, CY$5, FALSE)</f>
        <v>0</v>
      </c>
      <c r="CZ112" s="124">
        <f>VLOOKUP($CO112,  $DI$7:$DT$158, CZ$5, FALSE)</f>
        <v>8.4469110853982698E-5</v>
      </c>
      <c r="DA112" s="140">
        <f>VLOOKUP($CO112,  Obsv_GC!$B$10:$M$211, DA$5, FALSE)</f>
        <v>3.3399999999999999E-5</v>
      </c>
      <c r="DB112" s="124">
        <f>VLOOKUP($CO112,  $DI$7:$DT$158, DB$5, FALSE)</f>
        <v>6.8782243578109426E-7</v>
      </c>
      <c r="DC112" s="140">
        <f>VLOOKUP($CO112,  Obsv_GC!$B$10:$M$211, DC$5, FALSE)</f>
        <v>0</v>
      </c>
      <c r="DD112" s="124">
        <f>VLOOKUP($CO112,  $DI$7:$DT$158, DD$5, FALSE)</f>
        <v>1.0463256914798012E-3</v>
      </c>
      <c r="DE112" s="140">
        <f>VLOOKUP($CO112,  Obsv_GC!$B$10:$M$211, DE$5, FALSE)</f>
        <v>5.0500000000000001E-5</v>
      </c>
      <c r="DF112" s="124">
        <f>VLOOKUP($CO112,  $DI$7:$DT$158, DF$5, FALSE)</f>
        <v>4.4124487383554438E-4</v>
      </c>
      <c r="DG112" s="140">
        <f>VLOOKUP($CO112,  Obsv_GC!$B$10:$M$211, DG$5, FALSE)</f>
        <v>7.203E-4</v>
      </c>
      <c r="DI112" s="64">
        <f t="shared" si="16"/>
        <v>208</v>
      </c>
      <c r="DJ112" s="122">
        <f>DX112/DX$4</f>
        <v>2.0151190655455674E-5</v>
      </c>
      <c r="DK112" s="122">
        <f>DY112/DY$4</f>
        <v>0</v>
      </c>
      <c r="DL112" s="122">
        <f>DZ112/DZ$4</f>
        <v>4.0911765487633664E-6</v>
      </c>
      <c r="DM112" s="122">
        <f>EA112/EA$4</f>
        <v>0</v>
      </c>
      <c r="DN112" s="122">
        <f>EB112/EB$4</f>
        <v>0</v>
      </c>
      <c r="DO112" s="122">
        <f>EC112/EC$4</f>
        <v>8.4469110853982698E-5</v>
      </c>
      <c r="DP112" s="122">
        <f>ED112/ED$4</f>
        <v>6.8782243578109426E-7</v>
      </c>
      <c r="DQ112" s="113">
        <f>EE112/EE$4</f>
        <v>1.0463256914798012E-3</v>
      </c>
      <c r="DR112" s="113">
        <f>EF112/EF$4</f>
        <v>4.4124487383554438E-4</v>
      </c>
      <c r="DS112" s="116">
        <f>EG112/EG$4</f>
        <v>3.2793427631328515E-6</v>
      </c>
      <c r="DT112" s="113">
        <f>EH112/EH$4</f>
        <v>1.2778557557781091E-5</v>
      </c>
      <c r="DV112" s="62">
        <f>Obsv_GC!B115</f>
        <v>208</v>
      </c>
      <c r="DW112" s="57">
        <f t="shared" si="17"/>
        <v>209</v>
      </c>
      <c r="DX112" s="128">
        <f>SUMIFS(EP:EP,$EO:$EO,"&gt;="&amp;$DV112,$EO:$EO,"&lt;"&amp;$DV113)</f>
        <v>32.54</v>
      </c>
      <c r="DY112" s="128">
        <f>SUMIFS(EQ:EQ,$EO:$EO,"&gt;="&amp;$DV112,$EO:$EO,"&lt;"&amp;$DV113)</f>
        <v>0</v>
      </c>
      <c r="DZ112" s="128">
        <f>SUMIFS(ER:ER,$EO:$EO,"&gt;="&amp;$DV112,$EO:$EO,"&lt;"&amp;$DV113)</f>
        <v>14.05</v>
      </c>
      <c r="EA112" s="128">
        <f>SUMIFS(ES:ES,$EO:$EO,"&gt;="&amp;$DV112,$EO:$EO,"&lt;"&amp;$DV113)</f>
        <v>0</v>
      </c>
      <c r="EB112" s="128">
        <f>SUMIFS(ET:ET,$EO:$EO,"&gt;="&amp;$DV112,$EO:$EO,"&lt;"&amp;$DV113)</f>
        <v>0</v>
      </c>
      <c r="EC112" s="128">
        <f>SUMIFS(EU:EU,$EO:$EO,"&gt;="&amp;$DV112,$EO:$EO,"&lt;"&amp;$DV113)</f>
        <v>10.77</v>
      </c>
      <c r="ED112" s="128">
        <f>SUMIFS(EV:EV,$EO:$EO,"&gt;="&amp;$DV112,$EO:$EO,"&lt;"&amp;$DV113)</f>
        <v>0.52</v>
      </c>
      <c r="EE112" s="128">
        <f>SUMIFS(EW:EW,$EO:$EO,"&gt;="&amp;$DV112,$EO:$EO,"&lt;"&amp;$DV113)</f>
        <v>102.28</v>
      </c>
      <c r="EF112" s="128">
        <f>SUMIFS(EX:EX,$EO:$EO,"&gt;="&amp;$DV112,$EO:$EO,"&lt;"&amp;$DV113)</f>
        <v>41.36</v>
      </c>
      <c r="EG112" s="109">
        <f>DY112+DZ112</f>
        <v>14.05</v>
      </c>
      <c r="EH112" s="2">
        <f>EC112+ED112</f>
        <v>11.29</v>
      </c>
      <c r="EJ112" s="64">
        <f t="shared" si="18"/>
        <v>104</v>
      </c>
      <c r="EK112" s="57">
        <f t="shared" si="19"/>
        <v>104.5</v>
      </c>
      <c r="EL112" s="2">
        <f t="shared" si="14"/>
        <v>1154.6500000000001</v>
      </c>
      <c r="EM112" s="2">
        <f t="shared" si="20"/>
        <v>399.8</v>
      </c>
      <c r="EO112" s="33">
        <v>104</v>
      </c>
      <c r="EP112" s="33">
        <v>1364.31</v>
      </c>
      <c r="EQ112" s="33">
        <v>101.62</v>
      </c>
      <c r="ER112" s="33">
        <v>1053.03</v>
      </c>
      <c r="ES112" s="33">
        <v>0</v>
      </c>
      <c r="ET112" s="33">
        <v>42.79</v>
      </c>
      <c r="EU112" s="33">
        <v>73.069999999999993</v>
      </c>
      <c r="EV112" s="33">
        <v>326.73</v>
      </c>
      <c r="EW112" s="33">
        <v>245.78</v>
      </c>
      <c r="EX112" s="33">
        <v>156.63999999999999</v>
      </c>
    </row>
    <row r="113" spans="93:154" x14ac:dyDescent="0.45">
      <c r="CO113" s="65">
        <f t="shared" si="15"/>
        <v>210</v>
      </c>
      <c r="CP113" s="124">
        <f>VLOOKUP($CO113,  $DI$7:$DT$158, CP$5, FALSE)</f>
        <v>1.9692927561262767E-5</v>
      </c>
      <c r="CQ113" s="140">
        <f>VLOOKUP($CO113,  Obsv_GC!$B$10:$M$211, CQ$5, FALSE)</f>
        <v>8.1000000000000004E-6</v>
      </c>
      <c r="CR113" s="124">
        <f>VLOOKUP($CO113,  $DI$7:$DT$158, CR$5, FALSE)</f>
        <v>0</v>
      </c>
      <c r="CS113" s="140">
        <f>VLOOKUP($CO113,  Obsv_GC!$B$10:$M$211, CS$5, FALSE)</f>
        <v>0</v>
      </c>
      <c r="CT113" s="124">
        <f>VLOOKUP($CO113,  $DI$7:$DT$158, CT$5, FALSE)</f>
        <v>3.3632091913321625E-6</v>
      </c>
      <c r="CU113" s="140">
        <f>VLOOKUP($CO113,  Obsv_GC!$B$10:$M$211, CU$5, FALSE)</f>
        <v>3.0899999999999999E-5</v>
      </c>
      <c r="CV113" s="124">
        <f>VLOOKUP($CO113,  $DI$7:$DT$158, CV$5, FALSE)</f>
        <v>0</v>
      </c>
      <c r="CW113" s="140">
        <f>VLOOKUP($CO113,  Obsv_GC!$B$10:$M$211, CW$5, FALSE)</f>
        <v>0</v>
      </c>
      <c r="CX113" s="124">
        <f>VLOOKUP($CO113,  $DI$7:$DT$158, CX$5, FALSE)</f>
        <v>0</v>
      </c>
      <c r="CY113" s="140">
        <f>VLOOKUP($CO113,  Obsv_GC!$B$10:$M$211, CY$5, FALSE)</f>
        <v>0</v>
      </c>
      <c r="CZ113" s="124">
        <f>VLOOKUP($CO113,  $DI$7:$DT$158, CZ$5, FALSE)</f>
        <v>9.121409092217445E-5</v>
      </c>
      <c r="DA113" s="140">
        <f>VLOOKUP($CO113,  Obsv_GC!$B$10:$M$211, DA$5, FALSE)</f>
        <v>3.04E-5</v>
      </c>
      <c r="DB113" s="124">
        <f>VLOOKUP($CO113,  $DI$7:$DT$158, DB$5, FALSE)</f>
        <v>1.9841031801377723E-7</v>
      </c>
      <c r="DC113" s="140">
        <f>VLOOKUP($CO113,  Obsv_GC!$B$10:$M$211, DC$5, FALSE)</f>
        <v>0</v>
      </c>
      <c r="DD113" s="124">
        <f>VLOOKUP($CO113,  $DI$7:$DT$158, DD$5, FALSE)</f>
        <v>6.6310941847595533E-4</v>
      </c>
      <c r="DE113" s="140">
        <f>VLOOKUP($CO113,  Obsv_GC!$B$10:$M$211, DE$5, FALSE)</f>
        <v>4.7299999999999998E-5</v>
      </c>
      <c r="DF113" s="124">
        <f>VLOOKUP($CO113,  $DI$7:$DT$158, DF$5, FALSE)</f>
        <v>3.2485266944613941E-4</v>
      </c>
      <c r="DG113" s="140">
        <f>VLOOKUP($CO113,  Obsv_GC!$B$10:$M$211, DG$5, FALSE)</f>
        <v>6.9490000000000003E-4</v>
      </c>
      <c r="DI113" s="64">
        <f t="shared" si="16"/>
        <v>210</v>
      </c>
      <c r="DJ113" s="122">
        <f>DX113/DX$4</f>
        <v>1.9692927561262767E-5</v>
      </c>
      <c r="DK113" s="122">
        <f>DY113/DY$4</f>
        <v>0</v>
      </c>
      <c r="DL113" s="122">
        <f>DZ113/DZ$4</f>
        <v>3.3632091913321625E-6</v>
      </c>
      <c r="DM113" s="122">
        <f>EA113/EA$4</f>
        <v>0</v>
      </c>
      <c r="DN113" s="122">
        <f>EB113/EB$4</f>
        <v>0</v>
      </c>
      <c r="DO113" s="122">
        <f>EC113/EC$4</f>
        <v>9.121409092217445E-5</v>
      </c>
      <c r="DP113" s="122">
        <f>ED113/ED$4</f>
        <v>1.9841031801377723E-7</v>
      </c>
      <c r="DQ113" s="113">
        <f>EE113/EE$4</f>
        <v>6.6310941847595533E-4</v>
      </c>
      <c r="DR113" s="113">
        <f>EF113/EF$4</f>
        <v>3.2485266944613941E-4</v>
      </c>
      <c r="DS113" s="116">
        <f>EG113/EG$4</f>
        <v>2.6958298159561875E-6</v>
      </c>
      <c r="DT113" s="113">
        <f>EH113/EH$4</f>
        <v>1.3333162801652902E-5</v>
      </c>
      <c r="DV113" s="62">
        <f>Obsv_GC!B116</f>
        <v>210</v>
      </c>
      <c r="DW113" s="57">
        <f t="shared" si="17"/>
        <v>211</v>
      </c>
      <c r="DX113" s="128">
        <f>SUMIFS(EP:EP,$EO:$EO,"&gt;="&amp;$DV113,$EO:$EO,"&lt;"&amp;$DV114)</f>
        <v>31.8</v>
      </c>
      <c r="DY113" s="128">
        <f>SUMIFS(EQ:EQ,$EO:$EO,"&gt;="&amp;$DV113,$EO:$EO,"&lt;"&amp;$DV114)</f>
        <v>0</v>
      </c>
      <c r="DZ113" s="128">
        <f>SUMIFS(ER:ER,$EO:$EO,"&gt;="&amp;$DV113,$EO:$EO,"&lt;"&amp;$DV114)</f>
        <v>11.55</v>
      </c>
      <c r="EA113" s="128">
        <f>SUMIFS(ES:ES,$EO:$EO,"&gt;="&amp;$DV113,$EO:$EO,"&lt;"&amp;$DV114)</f>
        <v>0</v>
      </c>
      <c r="EB113" s="128">
        <f>SUMIFS(ET:ET,$EO:$EO,"&gt;="&amp;$DV113,$EO:$EO,"&lt;"&amp;$DV114)</f>
        <v>0</v>
      </c>
      <c r="EC113" s="128">
        <f>SUMIFS(EU:EU,$EO:$EO,"&gt;="&amp;$DV113,$EO:$EO,"&lt;"&amp;$DV114)</f>
        <v>11.629999999999999</v>
      </c>
      <c r="ED113" s="128">
        <f>SUMIFS(EV:EV,$EO:$EO,"&gt;="&amp;$DV113,$EO:$EO,"&lt;"&amp;$DV114)</f>
        <v>0.15000000000000002</v>
      </c>
      <c r="EE113" s="128">
        <f>SUMIFS(EW:EW,$EO:$EO,"&gt;="&amp;$DV113,$EO:$EO,"&lt;"&amp;$DV114)</f>
        <v>64.819999999999993</v>
      </c>
      <c r="EF113" s="128">
        <f>SUMIFS(EX:EX,$EO:$EO,"&gt;="&amp;$DV113,$EO:$EO,"&lt;"&amp;$DV114)</f>
        <v>30.45</v>
      </c>
      <c r="EG113" s="109">
        <f>DY113+DZ113</f>
        <v>11.55</v>
      </c>
      <c r="EH113" s="2">
        <f>EC113+ED113</f>
        <v>11.78</v>
      </c>
      <c r="EJ113" s="64">
        <f t="shared" si="18"/>
        <v>105</v>
      </c>
      <c r="EK113" s="57">
        <f t="shared" si="19"/>
        <v>105.5</v>
      </c>
      <c r="EL113" s="2">
        <f t="shared" si="14"/>
        <v>1035.8799999999999</v>
      </c>
      <c r="EM113" s="2">
        <f t="shared" si="20"/>
        <v>424.83000000000004</v>
      </c>
      <c r="EO113" s="33">
        <v>105</v>
      </c>
      <c r="EP113" s="33">
        <v>1311.18</v>
      </c>
      <c r="EQ113" s="33">
        <v>89.95</v>
      </c>
      <c r="ER113" s="33">
        <v>945.93</v>
      </c>
      <c r="ES113" s="33">
        <v>0</v>
      </c>
      <c r="ET113" s="33">
        <v>34.119999999999997</v>
      </c>
      <c r="EU113" s="33">
        <v>102.92</v>
      </c>
      <c r="EV113" s="33">
        <v>321.91000000000003</v>
      </c>
      <c r="EW113" s="33">
        <v>238.17</v>
      </c>
      <c r="EX113" s="33">
        <v>180.44</v>
      </c>
    </row>
    <row r="114" spans="93:154" x14ac:dyDescent="0.45">
      <c r="CO114" s="65">
        <f t="shared" si="15"/>
        <v>212</v>
      </c>
      <c r="CP114" s="124">
        <f>VLOOKUP($CO114,  $DI$7:$DT$158, CP$5, FALSE)</f>
        <v>1.6218797887719243E-5</v>
      </c>
      <c r="CQ114" s="140">
        <f>VLOOKUP($CO114,  Obsv_GC!$B$10:$M$211, CQ$5, FALSE)</f>
        <v>7.0999999999999998E-6</v>
      </c>
      <c r="CR114" s="124">
        <f>VLOOKUP($CO114,  $DI$7:$DT$158, CR$5, FALSE)</f>
        <v>0</v>
      </c>
      <c r="CS114" s="140">
        <f>VLOOKUP($CO114,  Obsv_GC!$B$10:$M$211, CS$5, FALSE)</f>
        <v>0</v>
      </c>
      <c r="CT114" s="124">
        <f>VLOOKUP($CO114,  $DI$7:$DT$158, CT$5, FALSE)</f>
        <v>4.0096442047310711E-6</v>
      </c>
      <c r="CU114" s="140">
        <f>VLOOKUP($CO114,  Obsv_GC!$B$10:$M$211, CU$5, FALSE)</f>
        <v>2.9200000000000002E-5</v>
      </c>
      <c r="CV114" s="124">
        <f>VLOOKUP($CO114,  $DI$7:$DT$158, CV$5, FALSE)</f>
        <v>0</v>
      </c>
      <c r="CW114" s="140">
        <f>VLOOKUP($CO114,  Obsv_GC!$B$10:$M$211, CW$5, FALSE)</f>
        <v>0</v>
      </c>
      <c r="CX114" s="124">
        <f>VLOOKUP($CO114,  $DI$7:$DT$158, CX$5, FALSE)</f>
        <v>0</v>
      </c>
      <c r="CY114" s="140">
        <f>VLOOKUP($CO114,  Obsv_GC!$B$10:$M$211, CY$5, FALSE)</f>
        <v>0</v>
      </c>
      <c r="CZ114" s="124">
        <f>VLOOKUP($CO114,  $DI$7:$DT$158, CZ$5, FALSE)</f>
        <v>5.7175470578044001E-5</v>
      </c>
      <c r="DA114" s="140">
        <f>VLOOKUP($CO114,  Obsv_GC!$B$10:$M$211, DA$5, FALSE)</f>
        <v>2.73E-5</v>
      </c>
      <c r="DB114" s="124">
        <f>VLOOKUP($CO114,  $DI$7:$DT$158, DB$5, FALSE)</f>
        <v>1.3227354534251813E-8</v>
      </c>
      <c r="DC114" s="140">
        <f>VLOOKUP($CO114,  Obsv_GC!$B$10:$M$211, DC$5, FALSE)</f>
        <v>0</v>
      </c>
      <c r="DD114" s="124">
        <f>VLOOKUP($CO114,  $DI$7:$DT$158, DD$5, FALSE)</f>
        <v>9.4034276066506971E-4</v>
      </c>
      <c r="DE114" s="140">
        <f>VLOOKUP($CO114,  Obsv_GC!$B$10:$M$211, DE$5, FALSE)</f>
        <v>4.4400000000000002E-5</v>
      </c>
      <c r="DF114" s="124">
        <f>VLOOKUP($CO114,  $DI$7:$DT$158, DF$5, FALSE)</f>
        <v>3.5632443873566687E-4</v>
      </c>
      <c r="DG114" s="140">
        <f>VLOOKUP($CO114,  Obsv_GC!$B$10:$M$211, DG$5, FALSE)</f>
        <v>6.6960000000000001E-4</v>
      </c>
      <c r="DI114" s="64">
        <f t="shared" si="16"/>
        <v>212</v>
      </c>
      <c r="DJ114" s="122">
        <f>DX114/DX$4</f>
        <v>1.6218797887719243E-5</v>
      </c>
      <c r="DK114" s="122">
        <f>DY114/DY$4</f>
        <v>0</v>
      </c>
      <c r="DL114" s="122">
        <f>DZ114/DZ$4</f>
        <v>4.0096442047310711E-6</v>
      </c>
      <c r="DM114" s="122">
        <f>EA114/EA$4</f>
        <v>0</v>
      </c>
      <c r="DN114" s="122">
        <f>EB114/EB$4</f>
        <v>0</v>
      </c>
      <c r="DO114" s="122">
        <f>EC114/EC$4</f>
        <v>5.7175470578044001E-5</v>
      </c>
      <c r="DP114" s="122">
        <f>ED114/ED$4</f>
        <v>1.3227354534251813E-8</v>
      </c>
      <c r="DQ114" s="113">
        <f>EE114/EE$4</f>
        <v>9.4034276066506971E-4</v>
      </c>
      <c r="DR114" s="113">
        <f>EF114/EF$4</f>
        <v>3.5632443873566687E-4</v>
      </c>
      <c r="DS114" s="116">
        <f>EG114/EG$4</f>
        <v>3.213989313049065E-6</v>
      </c>
      <c r="DT114" s="113">
        <f>EH114/EH$4</f>
        <v>8.2624862862534963E-6</v>
      </c>
      <c r="DV114" s="62">
        <f>Obsv_GC!B117</f>
        <v>212</v>
      </c>
      <c r="DW114" s="57">
        <f t="shared" si="17"/>
        <v>213</v>
      </c>
      <c r="DX114" s="128">
        <f>SUMIFS(EP:EP,$EO:$EO,"&gt;="&amp;$DV114,$EO:$EO,"&lt;"&amp;$DV115)</f>
        <v>26.19</v>
      </c>
      <c r="DY114" s="128">
        <f>SUMIFS(EQ:EQ,$EO:$EO,"&gt;="&amp;$DV114,$EO:$EO,"&lt;"&amp;$DV115)</f>
        <v>0</v>
      </c>
      <c r="DZ114" s="128">
        <f>SUMIFS(ER:ER,$EO:$EO,"&gt;="&amp;$DV114,$EO:$EO,"&lt;"&amp;$DV115)</f>
        <v>13.77</v>
      </c>
      <c r="EA114" s="128">
        <f>SUMIFS(ES:ES,$EO:$EO,"&gt;="&amp;$DV114,$EO:$EO,"&lt;"&amp;$DV115)</f>
        <v>0</v>
      </c>
      <c r="EB114" s="128">
        <f>SUMIFS(ET:ET,$EO:$EO,"&gt;="&amp;$DV114,$EO:$EO,"&lt;"&amp;$DV115)</f>
        <v>0</v>
      </c>
      <c r="EC114" s="128">
        <f>SUMIFS(EU:EU,$EO:$EO,"&gt;="&amp;$DV114,$EO:$EO,"&lt;"&amp;$DV115)</f>
        <v>7.29</v>
      </c>
      <c r="ED114" s="128">
        <f>SUMIFS(EV:EV,$EO:$EO,"&gt;="&amp;$DV114,$EO:$EO,"&lt;"&amp;$DV115)</f>
        <v>0.01</v>
      </c>
      <c r="EE114" s="128">
        <f>SUMIFS(EW:EW,$EO:$EO,"&gt;="&amp;$DV114,$EO:$EO,"&lt;"&amp;$DV115)</f>
        <v>91.92</v>
      </c>
      <c r="EF114" s="128">
        <f>SUMIFS(EX:EX,$EO:$EO,"&gt;="&amp;$DV114,$EO:$EO,"&lt;"&amp;$DV115)</f>
        <v>33.4</v>
      </c>
      <c r="EG114" s="109">
        <f>DY114+DZ114</f>
        <v>13.77</v>
      </c>
      <c r="EH114" s="2">
        <f>EC114+ED114</f>
        <v>7.3</v>
      </c>
      <c r="EJ114" s="64">
        <f t="shared" si="18"/>
        <v>106</v>
      </c>
      <c r="EK114" s="57">
        <f t="shared" si="19"/>
        <v>106.5</v>
      </c>
      <c r="EL114" s="2">
        <f t="shared" si="14"/>
        <v>1271.8800000000001</v>
      </c>
      <c r="EM114" s="2">
        <f t="shared" si="20"/>
        <v>393.96000000000004</v>
      </c>
      <c r="EO114" s="33">
        <v>106</v>
      </c>
      <c r="EP114" s="33">
        <v>1315.94</v>
      </c>
      <c r="EQ114" s="33">
        <v>95.12</v>
      </c>
      <c r="ER114" s="33">
        <v>1176.76</v>
      </c>
      <c r="ES114" s="33">
        <v>0</v>
      </c>
      <c r="ET114" s="33">
        <v>32.950000000000003</v>
      </c>
      <c r="EU114" s="33">
        <v>86.09</v>
      </c>
      <c r="EV114" s="33">
        <v>307.87</v>
      </c>
      <c r="EW114" s="33">
        <v>235.7</v>
      </c>
      <c r="EX114" s="33">
        <v>167.22</v>
      </c>
    </row>
    <row r="115" spans="93:154" x14ac:dyDescent="0.45">
      <c r="CO115" s="65">
        <f t="shared" si="15"/>
        <v>214</v>
      </c>
      <c r="CP115" s="124">
        <f>VLOOKUP($CO115,  $DI$7:$DT$158, CP$5, FALSE)</f>
        <v>1.4955478006430685E-5</v>
      </c>
      <c r="CQ115" s="140">
        <f>VLOOKUP($CO115,  Obsv_GC!$B$10:$M$211, CQ$5, FALSE)</f>
        <v>6.0000000000000002E-6</v>
      </c>
      <c r="CR115" s="124">
        <f>VLOOKUP($CO115,  $DI$7:$DT$158, CR$5, FALSE)</f>
        <v>0</v>
      </c>
      <c r="CS115" s="140">
        <f>VLOOKUP($CO115,  Obsv_GC!$B$10:$M$211, CS$5, FALSE)</f>
        <v>0</v>
      </c>
      <c r="CT115" s="124">
        <f>VLOOKUP($CO115,  $DI$7:$DT$158, CT$5, FALSE)</f>
        <v>2.978842426608487E-6</v>
      </c>
      <c r="CU115" s="140">
        <f>VLOOKUP($CO115,  Obsv_GC!$B$10:$M$211, CU$5, FALSE)</f>
        <v>2.76E-5</v>
      </c>
      <c r="CV115" s="124">
        <f>VLOOKUP($CO115,  $DI$7:$DT$158, CV$5, FALSE)</f>
        <v>0</v>
      </c>
      <c r="CW115" s="140">
        <f>VLOOKUP($CO115,  Obsv_GC!$B$10:$M$211, CW$5, FALSE)</f>
        <v>0</v>
      </c>
      <c r="CX115" s="124">
        <f>VLOOKUP($CO115,  $DI$7:$DT$158, CX$5, FALSE)</f>
        <v>0</v>
      </c>
      <c r="CY115" s="140">
        <f>VLOOKUP($CO115,  Obsv_GC!$B$10:$M$211, CY$5, FALSE)</f>
        <v>0</v>
      </c>
      <c r="CZ115" s="124">
        <f>VLOOKUP($CO115,  $DI$7:$DT$158, CZ$5, FALSE)</f>
        <v>4.3528650440074652E-5</v>
      </c>
      <c r="DA115" s="140">
        <f>VLOOKUP($CO115,  Obsv_GC!$B$10:$M$211, DA$5, FALSE)</f>
        <v>2.4300000000000001E-5</v>
      </c>
      <c r="DB115" s="124">
        <f>VLOOKUP($CO115,  $DI$7:$DT$158, DB$5, FALSE)</f>
        <v>0</v>
      </c>
      <c r="DC115" s="140">
        <f>VLOOKUP($CO115,  Obsv_GC!$B$10:$M$211, DC$5, FALSE)</f>
        <v>0</v>
      </c>
      <c r="DD115" s="124">
        <f>VLOOKUP($CO115,  $DI$7:$DT$158, DD$5, FALSE)</f>
        <v>9.0249171394552266E-4</v>
      </c>
      <c r="DE115" s="140">
        <f>VLOOKUP($CO115,  Obsv_GC!$B$10:$M$211, DE$5, FALSE)</f>
        <v>4.1300000000000001E-5</v>
      </c>
      <c r="DF115" s="124">
        <f>VLOOKUP($CO115,  $DI$7:$DT$158, DF$5, FALSE)</f>
        <v>4.3516388790502551E-4</v>
      </c>
      <c r="DG115" s="140">
        <f>VLOOKUP($CO115,  Obsv_GC!$B$10:$M$211, DG$5, FALSE)</f>
        <v>6.4429999999999999E-4</v>
      </c>
      <c r="DI115" s="64">
        <f t="shared" si="16"/>
        <v>214</v>
      </c>
      <c r="DJ115" s="122">
        <f>DX115/DX$4</f>
        <v>1.4955478006430685E-5</v>
      </c>
      <c r="DK115" s="122">
        <f>DY115/DY$4</f>
        <v>0</v>
      </c>
      <c r="DL115" s="122">
        <f>DZ115/DZ$4</f>
        <v>2.978842426608487E-6</v>
      </c>
      <c r="DM115" s="122">
        <f>EA115/EA$4</f>
        <v>0</v>
      </c>
      <c r="DN115" s="122">
        <f>EB115/EB$4</f>
        <v>0</v>
      </c>
      <c r="DO115" s="122">
        <f>EC115/EC$4</f>
        <v>4.3528650440074652E-5</v>
      </c>
      <c r="DP115" s="122">
        <f>ED115/ED$4</f>
        <v>0</v>
      </c>
      <c r="DQ115" s="113">
        <f>EE115/EE$4</f>
        <v>9.0249171394552266E-4</v>
      </c>
      <c r="DR115" s="113">
        <f>EF115/EF$4</f>
        <v>4.3516388790502551E-4</v>
      </c>
      <c r="DS115" s="116">
        <f>EG115/EG$4</f>
        <v>2.3877349798469088E-6</v>
      </c>
      <c r="DT115" s="113">
        <f>EH115/EH$4</f>
        <v>6.2817532724256032E-6</v>
      </c>
      <c r="DV115" s="62">
        <f>Obsv_GC!B118</f>
        <v>214</v>
      </c>
      <c r="DW115" s="57">
        <f t="shared" si="17"/>
        <v>215</v>
      </c>
      <c r="DX115" s="128">
        <f>SUMIFS(EP:EP,$EO:$EO,"&gt;="&amp;$DV115,$EO:$EO,"&lt;"&amp;$DV116)</f>
        <v>24.15</v>
      </c>
      <c r="DY115" s="128">
        <f>SUMIFS(EQ:EQ,$EO:$EO,"&gt;="&amp;$DV115,$EO:$EO,"&lt;"&amp;$DV116)</f>
        <v>0</v>
      </c>
      <c r="DZ115" s="128">
        <f>SUMIFS(ER:ER,$EO:$EO,"&gt;="&amp;$DV115,$EO:$EO,"&lt;"&amp;$DV116)</f>
        <v>10.23</v>
      </c>
      <c r="EA115" s="128">
        <f>SUMIFS(ES:ES,$EO:$EO,"&gt;="&amp;$DV115,$EO:$EO,"&lt;"&amp;$DV116)</f>
        <v>0</v>
      </c>
      <c r="EB115" s="128">
        <f>SUMIFS(ET:ET,$EO:$EO,"&gt;="&amp;$DV115,$EO:$EO,"&lt;"&amp;$DV116)</f>
        <v>0</v>
      </c>
      <c r="EC115" s="128">
        <f>SUMIFS(EU:EU,$EO:$EO,"&gt;="&amp;$DV115,$EO:$EO,"&lt;"&amp;$DV116)</f>
        <v>5.55</v>
      </c>
      <c r="ED115" s="128">
        <f>SUMIFS(EV:EV,$EO:$EO,"&gt;="&amp;$DV115,$EO:$EO,"&lt;"&amp;$DV116)</f>
        <v>0</v>
      </c>
      <c r="EE115" s="128">
        <f>SUMIFS(EW:EW,$EO:$EO,"&gt;="&amp;$DV115,$EO:$EO,"&lt;"&amp;$DV116)</f>
        <v>88.22</v>
      </c>
      <c r="EF115" s="128">
        <f>SUMIFS(EX:EX,$EO:$EO,"&gt;="&amp;$DV115,$EO:$EO,"&lt;"&amp;$DV116)</f>
        <v>40.79</v>
      </c>
      <c r="EG115" s="109">
        <f>DY115+DZ115</f>
        <v>10.23</v>
      </c>
      <c r="EH115" s="2">
        <f>EC115+ED115</f>
        <v>5.55</v>
      </c>
      <c r="EJ115" s="64">
        <f t="shared" si="18"/>
        <v>107</v>
      </c>
      <c r="EK115" s="57">
        <f t="shared" si="19"/>
        <v>107.5</v>
      </c>
      <c r="EL115" s="2">
        <f t="shared" si="14"/>
        <v>1027.8900000000001</v>
      </c>
      <c r="EM115" s="2">
        <f t="shared" si="20"/>
        <v>369.34</v>
      </c>
      <c r="EO115" s="33">
        <v>107</v>
      </c>
      <c r="EP115" s="33">
        <v>1251.3399999999999</v>
      </c>
      <c r="EQ115" s="33">
        <v>96.89</v>
      </c>
      <c r="ER115" s="33">
        <v>931</v>
      </c>
      <c r="ES115" s="33">
        <v>0</v>
      </c>
      <c r="ET115" s="33">
        <v>27.01</v>
      </c>
      <c r="EU115" s="33">
        <v>62.77</v>
      </c>
      <c r="EV115" s="33">
        <v>306.57</v>
      </c>
      <c r="EW115" s="33">
        <v>227.71</v>
      </c>
      <c r="EX115" s="33">
        <v>180.17</v>
      </c>
    </row>
    <row r="116" spans="93:154" x14ac:dyDescent="0.45">
      <c r="CO116" s="65">
        <f t="shared" si="15"/>
        <v>216</v>
      </c>
      <c r="CP116" s="124">
        <f>VLOOKUP($CO116,  $DI$7:$DT$158, CP$5, FALSE)</f>
        <v>1.2670355279982272E-5</v>
      </c>
      <c r="CQ116" s="140">
        <f>VLOOKUP($CO116,  Obsv_GC!$B$10:$M$211, CQ$5, FALSE)</f>
        <v>5.0000000000000004E-6</v>
      </c>
      <c r="CR116" s="124">
        <f>VLOOKUP($CO116,  $DI$7:$DT$158, CR$5, FALSE)</f>
        <v>0</v>
      </c>
      <c r="CS116" s="140">
        <f>VLOOKUP($CO116,  Obsv_GC!$B$10:$M$211, CS$5, FALSE)</f>
        <v>0</v>
      </c>
      <c r="CT116" s="124">
        <f>VLOOKUP($CO116,  $DI$7:$DT$158, CT$5, FALSE)</f>
        <v>5.037534113423932E-7</v>
      </c>
      <c r="CU116" s="140">
        <f>VLOOKUP($CO116,  Obsv_GC!$B$10:$M$211, CU$5, FALSE)</f>
        <v>2.58E-5</v>
      </c>
      <c r="CV116" s="124">
        <f>VLOOKUP($CO116,  $DI$7:$DT$158, CV$5, FALSE)</f>
        <v>0</v>
      </c>
      <c r="CW116" s="140">
        <f>VLOOKUP($CO116,  Obsv_GC!$B$10:$M$211, CW$5, FALSE)</f>
        <v>0</v>
      </c>
      <c r="CX116" s="124">
        <f>VLOOKUP($CO116,  $DI$7:$DT$158, CX$5, FALSE)</f>
        <v>0</v>
      </c>
      <c r="CY116" s="140">
        <f>VLOOKUP($CO116,  Obsv_GC!$B$10:$M$211, CY$5, FALSE)</f>
        <v>0</v>
      </c>
      <c r="CZ116" s="124">
        <f>VLOOKUP($CO116,  $DI$7:$DT$158, CZ$5, FALSE)</f>
        <v>5.5999020566150091E-5</v>
      </c>
      <c r="DA116" s="140">
        <f>VLOOKUP($CO116,  Obsv_GC!$B$10:$M$211, DA$5, FALSE)</f>
        <v>2.12E-5</v>
      </c>
      <c r="DB116" s="124">
        <f>VLOOKUP($CO116,  $DI$7:$DT$158, DB$5, FALSE)</f>
        <v>0</v>
      </c>
      <c r="DC116" s="140">
        <f>VLOOKUP($CO116,  Obsv_GC!$B$10:$M$211, DC$5, FALSE)</f>
        <v>0</v>
      </c>
      <c r="DD116" s="124">
        <f>VLOOKUP($CO116,  $DI$7:$DT$158, DD$5, FALSE)</f>
        <v>8.3333682858764766E-4</v>
      </c>
      <c r="DE116" s="140">
        <f>VLOOKUP($CO116,  Obsv_GC!$B$10:$M$211, DE$5, FALSE)</f>
        <v>3.8099999999999998E-5</v>
      </c>
      <c r="DF116" s="124">
        <f>VLOOKUP($CO116,  $DI$7:$DT$158, DF$5, FALSE)</f>
        <v>5.02694836922893E-4</v>
      </c>
      <c r="DG116" s="140">
        <f>VLOOKUP($CO116,  Obsv_GC!$B$10:$M$211, DG$5, FALSE)</f>
        <v>6.1890000000000003E-4</v>
      </c>
      <c r="DI116" s="64">
        <f t="shared" si="16"/>
        <v>216</v>
      </c>
      <c r="DJ116" s="122">
        <f>DX116/DX$4</f>
        <v>1.2670355279982272E-5</v>
      </c>
      <c r="DK116" s="122">
        <f>DY116/DY$4</f>
        <v>0</v>
      </c>
      <c r="DL116" s="122">
        <f>DZ116/DZ$4</f>
        <v>5.037534113423932E-7</v>
      </c>
      <c r="DM116" s="122">
        <f>EA116/EA$4</f>
        <v>0</v>
      </c>
      <c r="DN116" s="122">
        <f>EB116/EB$4</f>
        <v>0</v>
      </c>
      <c r="DO116" s="122">
        <f>EC116/EC$4</f>
        <v>5.5999020566150091E-5</v>
      </c>
      <c r="DP116" s="122">
        <f>ED116/ED$4</f>
        <v>0</v>
      </c>
      <c r="DQ116" s="113">
        <f>EE116/EE$4</f>
        <v>8.3333682858764766E-4</v>
      </c>
      <c r="DR116" s="113">
        <f>EF116/EF$4</f>
        <v>5.02694836922893E-4</v>
      </c>
      <c r="DS116" s="116">
        <f>EG116/EG$4</f>
        <v>4.0379095944625145E-7</v>
      </c>
      <c r="DT116" s="113">
        <f>EH116/EH$4</f>
        <v>8.0813906964178036E-6</v>
      </c>
      <c r="DV116" s="62">
        <f>Obsv_GC!B119</f>
        <v>216</v>
      </c>
      <c r="DW116" s="57">
        <f t="shared" si="17"/>
        <v>217</v>
      </c>
      <c r="DX116" s="128">
        <f>SUMIFS(EP:EP,$EO:$EO,"&gt;="&amp;$DV116,$EO:$EO,"&lt;"&amp;$DV117)</f>
        <v>20.46</v>
      </c>
      <c r="DY116" s="128">
        <f>SUMIFS(EQ:EQ,$EO:$EO,"&gt;="&amp;$DV116,$EO:$EO,"&lt;"&amp;$DV117)</f>
        <v>0</v>
      </c>
      <c r="DZ116" s="128">
        <f>SUMIFS(ER:ER,$EO:$EO,"&gt;="&amp;$DV116,$EO:$EO,"&lt;"&amp;$DV117)</f>
        <v>1.73</v>
      </c>
      <c r="EA116" s="128">
        <f>SUMIFS(ES:ES,$EO:$EO,"&gt;="&amp;$DV116,$EO:$EO,"&lt;"&amp;$DV117)</f>
        <v>0</v>
      </c>
      <c r="EB116" s="128">
        <f>SUMIFS(ET:ET,$EO:$EO,"&gt;="&amp;$DV116,$EO:$EO,"&lt;"&amp;$DV117)</f>
        <v>0</v>
      </c>
      <c r="EC116" s="128">
        <f>SUMIFS(EU:EU,$EO:$EO,"&gt;="&amp;$DV116,$EO:$EO,"&lt;"&amp;$DV117)</f>
        <v>7.14</v>
      </c>
      <c r="ED116" s="128">
        <f>SUMIFS(EV:EV,$EO:$EO,"&gt;="&amp;$DV116,$EO:$EO,"&lt;"&amp;$DV117)</f>
        <v>0</v>
      </c>
      <c r="EE116" s="128">
        <f>SUMIFS(EW:EW,$EO:$EO,"&gt;="&amp;$DV116,$EO:$EO,"&lt;"&amp;$DV117)</f>
        <v>81.459999999999994</v>
      </c>
      <c r="EF116" s="128">
        <f>SUMIFS(EX:EX,$EO:$EO,"&gt;="&amp;$DV116,$EO:$EO,"&lt;"&amp;$DV117)</f>
        <v>47.120000000000005</v>
      </c>
      <c r="EG116" s="109">
        <f>DY116+DZ116</f>
        <v>1.73</v>
      </c>
      <c r="EH116" s="2">
        <f>EC116+ED116</f>
        <v>7.14</v>
      </c>
      <c r="EJ116" s="64">
        <f t="shared" si="18"/>
        <v>108</v>
      </c>
      <c r="EK116" s="57">
        <f t="shared" si="19"/>
        <v>108.5</v>
      </c>
      <c r="EL116" s="2">
        <f t="shared" si="14"/>
        <v>1236.72</v>
      </c>
      <c r="EM116" s="2">
        <f t="shared" si="20"/>
        <v>349.45</v>
      </c>
      <c r="EO116" s="33">
        <v>108</v>
      </c>
      <c r="EP116" s="33">
        <v>1226.99</v>
      </c>
      <c r="EQ116" s="33">
        <v>90.29</v>
      </c>
      <c r="ER116" s="33">
        <v>1146.43</v>
      </c>
      <c r="ES116" s="33">
        <v>0</v>
      </c>
      <c r="ET116" s="33">
        <v>21.13</v>
      </c>
      <c r="EU116" s="33">
        <v>55.56</v>
      </c>
      <c r="EV116" s="33">
        <v>293.89</v>
      </c>
      <c r="EW116" s="33">
        <v>277.26</v>
      </c>
      <c r="EX116" s="33">
        <v>189.3</v>
      </c>
    </row>
    <row r="117" spans="93:154" x14ac:dyDescent="0.45">
      <c r="CO117" s="65">
        <f t="shared" si="15"/>
        <v>218</v>
      </c>
      <c r="CP117" s="124">
        <f>VLOOKUP($CO117,  $DI$7:$DT$158, CP$5, FALSE)</f>
        <v>1.1351300698048631E-5</v>
      </c>
      <c r="CQ117" s="140">
        <f>VLOOKUP($CO117,  Obsv_GC!$B$10:$M$211, CQ$5, FALSE)</f>
        <v>3.9999999999999998E-6</v>
      </c>
      <c r="CR117" s="124">
        <f>VLOOKUP($CO117,  $DI$7:$DT$158, CR$5, FALSE)</f>
        <v>0</v>
      </c>
      <c r="CS117" s="140">
        <f>VLOOKUP($CO117,  Obsv_GC!$B$10:$M$211, CS$5, FALSE)</f>
        <v>0</v>
      </c>
      <c r="CT117" s="124">
        <f>VLOOKUP($CO117,  $DI$7:$DT$158, CT$5, FALSE)</f>
        <v>1.0395373864117593E-6</v>
      </c>
      <c r="CU117" s="140">
        <f>VLOOKUP($CO117,  Obsv_GC!$B$10:$M$211, CU$5, FALSE)</f>
        <v>2.4199999999999999E-5</v>
      </c>
      <c r="CV117" s="124">
        <f>VLOOKUP($CO117,  $DI$7:$DT$158, CV$5, FALSE)</f>
        <v>0</v>
      </c>
      <c r="CW117" s="140">
        <f>VLOOKUP($CO117,  Obsv_GC!$B$10:$M$211, CW$5, FALSE)</f>
        <v>0</v>
      </c>
      <c r="CX117" s="124">
        <f>VLOOKUP($CO117,  $DI$7:$DT$158, CX$5, FALSE)</f>
        <v>0</v>
      </c>
      <c r="CY117" s="140">
        <f>VLOOKUP($CO117,  Obsv_GC!$B$10:$M$211, CY$5, FALSE)</f>
        <v>0</v>
      </c>
      <c r="CZ117" s="124">
        <f>VLOOKUP($CO117,  $DI$7:$DT$158, CZ$5, FALSE)</f>
        <v>6.9959560707291157E-5</v>
      </c>
      <c r="DA117" s="140">
        <f>VLOOKUP($CO117,  Obsv_GC!$B$10:$M$211, DA$5, FALSE)</f>
        <v>1.8199999999999999E-5</v>
      </c>
      <c r="DB117" s="124">
        <f>VLOOKUP($CO117,  $DI$7:$DT$158, DB$5, FALSE)</f>
        <v>0</v>
      </c>
      <c r="DC117" s="140">
        <f>VLOOKUP($CO117,  Obsv_GC!$B$10:$M$211, DC$5, FALSE)</f>
        <v>0</v>
      </c>
      <c r="DD117" s="124">
        <f>VLOOKUP($CO117,  $DI$7:$DT$158, DD$5, FALSE)</f>
        <v>6.150283591295038E-4</v>
      </c>
      <c r="DE117" s="140">
        <f>VLOOKUP($CO117,  Obsv_GC!$B$10:$M$211, DE$5, FALSE)</f>
        <v>3.4900000000000001E-5</v>
      </c>
      <c r="DF117" s="124">
        <f>VLOOKUP($CO117,  $DI$7:$DT$158, DF$5, FALSE)</f>
        <v>7.0880825477837451E-4</v>
      </c>
      <c r="DG117" s="140">
        <f>VLOOKUP($CO117,  Obsv_GC!$B$10:$M$211, DG$5, FALSE)</f>
        <v>5.9360000000000001E-4</v>
      </c>
      <c r="DI117" s="64">
        <f t="shared" si="16"/>
        <v>218</v>
      </c>
      <c r="DJ117" s="122">
        <f>DX117/DX$4</f>
        <v>1.1351300698048631E-5</v>
      </c>
      <c r="DK117" s="122">
        <f>DY117/DY$4</f>
        <v>0</v>
      </c>
      <c r="DL117" s="122">
        <f>DZ117/DZ$4</f>
        <v>1.0395373864117593E-6</v>
      </c>
      <c r="DM117" s="122">
        <f>EA117/EA$4</f>
        <v>0</v>
      </c>
      <c r="DN117" s="122">
        <f>EB117/EB$4</f>
        <v>0</v>
      </c>
      <c r="DO117" s="122">
        <f>EC117/EC$4</f>
        <v>6.9959560707291157E-5</v>
      </c>
      <c r="DP117" s="122">
        <f>ED117/ED$4</f>
        <v>0</v>
      </c>
      <c r="DQ117" s="113">
        <f>EE117/EE$4</f>
        <v>6.150283591295038E-4</v>
      </c>
      <c r="DR117" s="113">
        <f>EF117/EF$4</f>
        <v>7.0880825477837451E-4</v>
      </c>
      <c r="DS117" s="116">
        <f>EG117/EG$4</f>
        <v>8.3325648856827616E-7</v>
      </c>
      <c r="DT117" s="113">
        <f>EH117/EH$4</f>
        <v>1.0096079133339888E-5</v>
      </c>
      <c r="DV117" s="62">
        <f>Obsv_GC!B120</f>
        <v>218</v>
      </c>
      <c r="DW117" s="57">
        <f t="shared" si="17"/>
        <v>219</v>
      </c>
      <c r="DX117" s="128">
        <f>SUMIFS(EP:EP,$EO:$EO,"&gt;="&amp;$DV117,$EO:$EO,"&lt;"&amp;$DV118)</f>
        <v>18.329999999999998</v>
      </c>
      <c r="DY117" s="128">
        <f>SUMIFS(EQ:EQ,$EO:$EO,"&gt;="&amp;$DV117,$EO:$EO,"&lt;"&amp;$DV118)</f>
        <v>0</v>
      </c>
      <c r="DZ117" s="128">
        <f>SUMIFS(ER:ER,$EO:$EO,"&gt;="&amp;$DV117,$EO:$EO,"&lt;"&amp;$DV118)</f>
        <v>3.5700000000000003</v>
      </c>
      <c r="EA117" s="128">
        <f>SUMIFS(ES:ES,$EO:$EO,"&gt;="&amp;$DV117,$EO:$EO,"&lt;"&amp;$DV118)</f>
        <v>0</v>
      </c>
      <c r="EB117" s="128">
        <f>SUMIFS(ET:ET,$EO:$EO,"&gt;="&amp;$DV117,$EO:$EO,"&lt;"&amp;$DV118)</f>
        <v>0</v>
      </c>
      <c r="EC117" s="128">
        <f>SUMIFS(EU:EU,$EO:$EO,"&gt;="&amp;$DV117,$EO:$EO,"&lt;"&amp;$DV118)</f>
        <v>8.92</v>
      </c>
      <c r="ED117" s="128">
        <f>SUMIFS(EV:EV,$EO:$EO,"&gt;="&amp;$DV117,$EO:$EO,"&lt;"&amp;$DV118)</f>
        <v>0</v>
      </c>
      <c r="EE117" s="128">
        <f>SUMIFS(EW:EW,$EO:$EO,"&gt;="&amp;$DV117,$EO:$EO,"&lt;"&amp;$DV118)</f>
        <v>60.120000000000005</v>
      </c>
      <c r="EF117" s="128">
        <f>SUMIFS(EX:EX,$EO:$EO,"&gt;="&amp;$DV117,$EO:$EO,"&lt;"&amp;$DV118)</f>
        <v>66.44</v>
      </c>
      <c r="EG117" s="109">
        <f>DY117+DZ117</f>
        <v>3.5700000000000003</v>
      </c>
      <c r="EH117" s="2">
        <f>EC117+ED117</f>
        <v>8.92</v>
      </c>
      <c r="EJ117" s="64">
        <f t="shared" si="18"/>
        <v>109</v>
      </c>
      <c r="EK117" s="57">
        <f t="shared" si="19"/>
        <v>109.5</v>
      </c>
      <c r="EL117" s="2">
        <f t="shared" si="14"/>
        <v>945.48</v>
      </c>
      <c r="EM117" s="2">
        <f t="shared" si="20"/>
        <v>343.18</v>
      </c>
      <c r="EO117" s="33">
        <v>109</v>
      </c>
      <c r="EP117" s="33">
        <v>1181.4100000000001</v>
      </c>
      <c r="EQ117" s="33">
        <v>90.24</v>
      </c>
      <c r="ER117" s="33">
        <v>855.24</v>
      </c>
      <c r="ES117" s="33">
        <v>0</v>
      </c>
      <c r="ET117" s="33">
        <v>17.809999999999999</v>
      </c>
      <c r="EU117" s="33">
        <v>72.12</v>
      </c>
      <c r="EV117" s="33">
        <v>271.06</v>
      </c>
      <c r="EW117" s="33">
        <v>249.5</v>
      </c>
      <c r="EX117" s="33">
        <v>217</v>
      </c>
    </row>
    <row r="118" spans="93:154" x14ac:dyDescent="0.45">
      <c r="CO118" s="65">
        <f t="shared" si="15"/>
        <v>220</v>
      </c>
      <c r="CP118" s="124">
        <f>VLOOKUP($CO118,  $DI$7:$DT$158, CP$5, FALSE)</f>
        <v>9.3324659857933935E-6</v>
      </c>
      <c r="CQ118" s="140">
        <f>VLOOKUP($CO118,  Obsv_GC!$B$10:$M$211, CQ$5, FALSE)</f>
        <v>3.0000000000000001E-6</v>
      </c>
      <c r="CR118" s="124">
        <f>VLOOKUP($CO118,  $DI$7:$DT$158, CR$5, FALSE)</f>
        <v>0</v>
      </c>
      <c r="CS118" s="140">
        <f>VLOOKUP($CO118,  Obsv_GC!$B$10:$M$211, CS$5, FALSE)</f>
        <v>0</v>
      </c>
      <c r="CT118" s="124">
        <f>VLOOKUP($CO118,  $DI$7:$DT$158, CT$5, FALSE)</f>
        <v>1.4297278899948846E-6</v>
      </c>
      <c r="CU118" s="140">
        <f>VLOOKUP($CO118,  Obsv_GC!$B$10:$M$211, CU$5, FALSE)</f>
        <v>2.2200000000000001E-5</v>
      </c>
      <c r="CV118" s="124">
        <f>VLOOKUP($CO118,  $DI$7:$DT$158, CV$5, FALSE)</f>
        <v>0</v>
      </c>
      <c r="CW118" s="140">
        <f>VLOOKUP($CO118,  Obsv_GC!$B$10:$M$211, CW$5, FALSE)</f>
        <v>0</v>
      </c>
      <c r="CX118" s="124">
        <f>VLOOKUP($CO118,  $DI$7:$DT$158, CX$5, FALSE)</f>
        <v>0</v>
      </c>
      <c r="CY118" s="140">
        <f>VLOOKUP($CO118,  Obsv_GC!$B$10:$M$211, CY$5, FALSE)</f>
        <v>0</v>
      </c>
      <c r="CZ118" s="124">
        <f>VLOOKUP($CO118,  $DI$7:$DT$158, CZ$5, FALSE)</f>
        <v>6.9175260699361879E-5</v>
      </c>
      <c r="DA118" s="140">
        <f>VLOOKUP($CO118,  Obsv_GC!$B$10:$M$211, DA$5, FALSE)</f>
        <v>1.52E-5</v>
      </c>
      <c r="DB118" s="124">
        <f>VLOOKUP($CO118,  $DI$7:$DT$158, DB$5, FALSE)</f>
        <v>0</v>
      </c>
      <c r="DC118" s="140">
        <f>VLOOKUP($CO118,  Obsv_GC!$B$10:$M$211, DC$5, FALSE)</f>
        <v>0</v>
      </c>
      <c r="DD118" s="124">
        <f>VLOOKUP($CO118,  $DI$7:$DT$158, DD$5, FALSE)</f>
        <v>6.1308465673039192E-4</v>
      </c>
      <c r="DE118" s="140">
        <f>VLOOKUP($CO118,  Obsv_GC!$B$10:$M$211, DE$5, FALSE)</f>
        <v>3.2100000000000001E-5</v>
      </c>
      <c r="DF118" s="124">
        <f>VLOOKUP($CO118,  $DI$7:$DT$158, DF$5, FALSE)</f>
        <v>4.2684253873694707E-4</v>
      </c>
      <c r="DG118" s="140">
        <f>VLOOKUP($CO118,  Obsv_GC!$B$10:$M$211, DG$5, FALSE)</f>
        <v>5.6820000000000004E-4</v>
      </c>
      <c r="DI118" s="64">
        <f t="shared" si="16"/>
        <v>220</v>
      </c>
      <c r="DJ118" s="122">
        <f>DX118/DX$4</f>
        <v>9.3324659857933935E-6</v>
      </c>
      <c r="DK118" s="122">
        <f>DY118/DY$4</f>
        <v>0</v>
      </c>
      <c r="DL118" s="122">
        <f>DZ118/DZ$4</f>
        <v>1.4297278899948846E-6</v>
      </c>
      <c r="DM118" s="122">
        <f>EA118/EA$4</f>
        <v>0</v>
      </c>
      <c r="DN118" s="122">
        <f>EB118/EB$4</f>
        <v>0</v>
      </c>
      <c r="DO118" s="122">
        <f>EC118/EC$4</f>
        <v>6.9175260699361879E-5</v>
      </c>
      <c r="DP118" s="122">
        <f>ED118/ED$4</f>
        <v>0</v>
      </c>
      <c r="DQ118" s="113">
        <f>EE118/EE$4</f>
        <v>6.1308465673039192E-4</v>
      </c>
      <c r="DR118" s="113">
        <f>EF118/EF$4</f>
        <v>4.2684253873694707E-4</v>
      </c>
      <c r="DS118" s="116">
        <f>EG118/EG$4</f>
        <v>1.146019428254968E-6</v>
      </c>
      <c r="DT118" s="113">
        <f>EH118/EH$4</f>
        <v>9.9828943896925803E-6</v>
      </c>
      <c r="DV118" s="62">
        <f>Obsv_GC!B121</f>
        <v>220</v>
      </c>
      <c r="DW118" s="57">
        <f t="shared" si="17"/>
        <v>221</v>
      </c>
      <c r="DX118" s="128">
        <f>SUMIFS(EP:EP,$EO:$EO,"&gt;="&amp;$DV118,$EO:$EO,"&lt;"&amp;$DV119)</f>
        <v>15.07</v>
      </c>
      <c r="DY118" s="128">
        <f>SUMIFS(EQ:EQ,$EO:$EO,"&gt;="&amp;$DV118,$EO:$EO,"&lt;"&amp;$DV119)</f>
        <v>0</v>
      </c>
      <c r="DZ118" s="128">
        <f>SUMIFS(ER:ER,$EO:$EO,"&gt;="&amp;$DV118,$EO:$EO,"&lt;"&amp;$DV119)</f>
        <v>4.91</v>
      </c>
      <c r="EA118" s="128">
        <f>SUMIFS(ES:ES,$EO:$EO,"&gt;="&amp;$DV118,$EO:$EO,"&lt;"&amp;$DV119)</f>
        <v>0</v>
      </c>
      <c r="EB118" s="128">
        <f>SUMIFS(ET:ET,$EO:$EO,"&gt;="&amp;$DV118,$EO:$EO,"&lt;"&amp;$DV119)</f>
        <v>0</v>
      </c>
      <c r="EC118" s="128">
        <f>SUMIFS(EU:EU,$EO:$EO,"&gt;="&amp;$DV118,$EO:$EO,"&lt;"&amp;$DV119)</f>
        <v>8.82</v>
      </c>
      <c r="ED118" s="128">
        <f>SUMIFS(EV:EV,$EO:$EO,"&gt;="&amp;$DV118,$EO:$EO,"&lt;"&amp;$DV119)</f>
        <v>0</v>
      </c>
      <c r="EE118" s="128">
        <f>SUMIFS(EW:EW,$EO:$EO,"&gt;="&amp;$DV118,$EO:$EO,"&lt;"&amp;$DV119)</f>
        <v>59.93</v>
      </c>
      <c r="EF118" s="128">
        <f>SUMIFS(EX:EX,$EO:$EO,"&gt;="&amp;$DV118,$EO:$EO,"&lt;"&amp;$DV119)</f>
        <v>40.01</v>
      </c>
      <c r="EG118" s="109">
        <f>DY118+DZ118</f>
        <v>4.91</v>
      </c>
      <c r="EH118" s="2">
        <f>EC118+ED118</f>
        <v>8.82</v>
      </c>
      <c r="EJ118" s="64">
        <f t="shared" si="18"/>
        <v>110</v>
      </c>
      <c r="EK118" s="57">
        <f t="shared" si="19"/>
        <v>110.5</v>
      </c>
      <c r="EL118" s="2">
        <f t="shared" si="14"/>
        <v>941.45</v>
      </c>
      <c r="EM118" s="2">
        <f t="shared" si="20"/>
        <v>351.87</v>
      </c>
      <c r="EO118" s="33">
        <v>110</v>
      </c>
      <c r="EP118" s="33">
        <v>1148.1400000000001</v>
      </c>
      <c r="EQ118" s="33">
        <v>83.63</v>
      </c>
      <c r="ER118" s="33">
        <v>857.82</v>
      </c>
      <c r="ES118" s="33">
        <v>0</v>
      </c>
      <c r="ET118" s="33">
        <v>12.83</v>
      </c>
      <c r="EU118" s="33">
        <v>84.66</v>
      </c>
      <c r="EV118" s="33">
        <v>267.20999999999998</v>
      </c>
      <c r="EW118" s="33">
        <v>253.51</v>
      </c>
      <c r="EX118" s="33">
        <v>263.97000000000003</v>
      </c>
    </row>
    <row r="119" spans="93:154" x14ac:dyDescent="0.45">
      <c r="CO119" s="65">
        <f t="shared" si="15"/>
        <v>222</v>
      </c>
      <c r="CP119" s="124">
        <f>VLOOKUP($CO119,  $DI$7:$DT$158, CP$5, FALSE)</f>
        <v>7.8338218128922647E-6</v>
      </c>
      <c r="CQ119" s="140">
        <f>VLOOKUP($CO119,  Obsv_GC!$B$10:$M$211, CQ$5, FALSE)</f>
        <v>1.9999999999999999E-6</v>
      </c>
      <c r="CR119" s="124">
        <f>VLOOKUP($CO119,  $DI$7:$DT$158, CR$5, FALSE)</f>
        <v>0</v>
      </c>
      <c r="CS119" s="140">
        <f>VLOOKUP($CO119,  Obsv_GC!$B$10:$M$211, CS$5, FALSE)</f>
        <v>0</v>
      </c>
      <c r="CT119" s="124">
        <f>VLOOKUP($CO119,  $DI$7:$DT$158, CT$5, FALSE)</f>
        <v>6.7555370769615725E-7</v>
      </c>
      <c r="CU119" s="140">
        <f>VLOOKUP($CO119,  Obsv_GC!$B$10:$M$211, CU$5, FALSE)</f>
        <v>2.0599999999999999E-5</v>
      </c>
      <c r="CV119" s="124">
        <f>VLOOKUP($CO119,  $DI$7:$DT$158, CV$5, FALSE)</f>
        <v>0</v>
      </c>
      <c r="CW119" s="140">
        <f>VLOOKUP($CO119,  Obsv_GC!$B$10:$M$211, CW$5, FALSE)</f>
        <v>0</v>
      </c>
      <c r="CX119" s="124">
        <f>VLOOKUP($CO119,  $DI$7:$DT$158, CX$5, FALSE)</f>
        <v>0</v>
      </c>
      <c r="CY119" s="140">
        <f>VLOOKUP($CO119,  Obsv_GC!$B$10:$M$211, CY$5, FALSE)</f>
        <v>0</v>
      </c>
      <c r="CZ119" s="124">
        <f>VLOOKUP($CO119,  $DI$7:$DT$158, CZ$5, FALSE)</f>
        <v>6.1175400618483289E-5</v>
      </c>
      <c r="DA119" s="140">
        <f>VLOOKUP($CO119,  Obsv_GC!$B$10:$M$211, DA$5, FALSE)</f>
        <v>1.2099999999999999E-5</v>
      </c>
      <c r="DB119" s="124">
        <f>VLOOKUP($CO119,  $DI$7:$DT$158, DB$5, FALSE)</f>
        <v>0</v>
      </c>
      <c r="DC119" s="140">
        <f>VLOOKUP($CO119,  Obsv_GC!$B$10:$M$211, DC$5, FALSE)</f>
        <v>0</v>
      </c>
      <c r="DD119" s="124">
        <f>VLOOKUP($CO119,  $DI$7:$DT$158, DD$5, FALSE)</f>
        <v>7.3830001128370412E-4</v>
      </c>
      <c r="DE119" s="140">
        <f>VLOOKUP($CO119,  Obsv_GC!$B$10:$M$211, DE$5, FALSE)</f>
        <v>2.8799999999999999E-5</v>
      </c>
      <c r="DF119" s="124">
        <f>VLOOKUP($CO119,  $DI$7:$DT$158, DF$5, FALSE)</f>
        <v>6.2804849426253626E-4</v>
      </c>
      <c r="DG119" s="140">
        <f>VLOOKUP($CO119,  Obsv_GC!$B$10:$M$211, DG$5, FALSE)</f>
        <v>5.4290000000000002E-4</v>
      </c>
      <c r="DI119" s="64">
        <f t="shared" si="16"/>
        <v>222</v>
      </c>
      <c r="DJ119" s="122">
        <f>DX119/DX$4</f>
        <v>7.8338218128922647E-6</v>
      </c>
      <c r="DK119" s="122">
        <f>DY119/DY$4</f>
        <v>0</v>
      </c>
      <c r="DL119" s="122">
        <f>DZ119/DZ$4</f>
        <v>6.7555370769615725E-7</v>
      </c>
      <c r="DM119" s="122">
        <f>EA119/EA$4</f>
        <v>0</v>
      </c>
      <c r="DN119" s="122">
        <f>EB119/EB$4</f>
        <v>0</v>
      </c>
      <c r="DO119" s="122">
        <f>EC119/EC$4</f>
        <v>6.1175400618483289E-5</v>
      </c>
      <c r="DP119" s="122">
        <f>ED119/ED$4</f>
        <v>0</v>
      </c>
      <c r="DQ119" s="113">
        <f>EE119/EE$4</f>
        <v>7.3830001128370412E-4</v>
      </c>
      <c r="DR119" s="113">
        <f>EF119/EF$4</f>
        <v>6.2804849426253626E-4</v>
      </c>
      <c r="DS119" s="116">
        <f>EG119/EG$4</f>
        <v>5.4150001497994414E-7</v>
      </c>
      <c r="DT119" s="113">
        <f>EH119/EH$4</f>
        <v>8.8284100044900377E-6</v>
      </c>
      <c r="DV119" s="62">
        <f>Obsv_GC!B122</f>
        <v>222</v>
      </c>
      <c r="DW119" s="57">
        <f t="shared" si="17"/>
        <v>223</v>
      </c>
      <c r="DX119" s="128">
        <f>SUMIFS(EP:EP,$EO:$EO,"&gt;="&amp;$DV119,$EO:$EO,"&lt;"&amp;$DV120)</f>
        <v>12.65</v>
      </c>
      <c r="DY119" s="128">
        <f>SUMIFS(EQ:EQ,$EO:$EO,"&gt;="&amp;$DV119,$EO:$EO,"&lt;"&amp;$DV120)</f>
        <v>0</v>
      </c>
      <c r="DZ119" s="128">
        <f>SUMIFS(ER:ER,$EO:$EO,"&gt;="&amp;$DV119,$EO:$EO,"&lt;"&amp;$DV120)</f>
        <v>2.3199999999999998</v>
      </c>
      <c r="EA119" s="128">
        <f>SUMIFS(ES:ES,$EO:$EO,"&gt;="&amp;$DV119,$EO:$EO,"&lt;"&amp;$DV120)</f>
        <v>0</v>
      </c>
      <c r="EB119" s="128">
        <f>SUMIFS(ET:ET,$EO:$EO,"&gt;="&amp;$DV119,$EO:$EO,"&lt;"&amp;$DV120)</f>
        <v>0</v>
      </c>
      <c r="EC119" s="128">
        <f>SUMIFS(EU:EU,$EO:$EO,"&gt;="&amp;$DV119,$EO:$EO,"&lt;"&amp;$DV120)</f>
        <v>7.8</v>
      </c>
      <c r="ED119" s="128">
        <f>SUMIFS(EV:EV,$EO:$EO,"&gt;="&amp;$DV119,$EO:$EO,"&lt;"&amp;$DV120)</f>
        <v>0</v>
      </c>
      <c r="EE119" s="128">
        <f>SUMIFS(EW:EW,$EO:$EO,"&gt;="&amp;$DV119,$EO:$EO,"&lt;"&amp;$DV120)</f>
        <v>72.17</v>
      </c>
      <c r="EF119" s="128">
        <f>SUMIFS(EX:EX,$EO:$EO,"&gt;="&amp;$DV119,$EO:$EO,"&lt;"&amp;$DV120)</f>
        <v>58.870000000000005</v>
      </c>
      <c r="EG119" s="109">
        <f>DY119+DZ119</f>
        <v>2.3199999999999998</v>
      </c>
      <c r="EH119" s="2">
        <f>EC119+ED119</f>
        <v>7.8</v>
      </c>
      <c r="EJ119" s="64">
        <f t="shared" si="18"/>
        <v>111</v>
      </c>
      <c r="EK119" s="57">
        <f t="shared" si="19"/>
        <v>111.5</v>
      </c>
      <c r="EL119" s="2">
        <f t="shared" si="14"/>
        <v>1021.52</v>
      </c>
      <c r="EM119" s="2">
        <f t="shared" si="20"/>
        <v>299.51</v>
      </c>
      <c r="EO119" s="33">
        <v>111</v>
      </c>
      <c r="EP119" s="33">
        <v>1076.05</v>
      </c>
      <c r="EQ119" s="33">
        <v>87.23</v>
      </c>
      <c r="ER119" s="33">
        <v>934.29</v>
      </c>
      <c r="ES119" s="33">
        <v>0</v>
      </c>
      <c r="ET119" s="33">
        <v>8.89</v>
      </c>
      <c r="EU119" s="33">
        <v>46.04</v>
      </c>
      <c r="EV119" s="33">
        <v>253.47</v>
      </c>
      <c r="EW119" s="33">
        <v>242.16</v>
      </c>
      <c r="EX119" s="33">
        <v>234.53</v>
      </c>
    </row>
    <row r="120" spans="93:154" x14ac:dyDescent="0.45">
      <c r="CO120" s="65">
        <f t="shared" si="15"/>
        <v>224</v>
      </c>
      <c r="CP120" s="124">
        <f>VLOOKUP($CO120,  $DI$7:$DT$158, CP$5, FALSE)</f>
        <v>7.7533161341827002E-6</v>
      </c>
      <c r="CQ120" s="140">
        <f>VLOOKUP($CO120,  Obsv_GC!$B$10:$M$211, CQ$5, FALSE)</f>
        <v>9.9999999999999995E-7</v>
      </c>
      <c r="CR120" s="124">
        <f>VLOOKUP($CO120,  $DI$7:$DT$158, CR$5, FALSE)</f>
        <v>0</v>
      </c>
      <c r="CS120" s="140">
        <f>VLOOKUP($CO120,  Obsv_GC!$B$10:$M$211, CS$5, FALSE)</f>
        <v>0</v>
      </c>
      <c r="CT120" s="124">
        <f>VLOOKUP($CO120,  $DI$7:$DT$158, CT$5, FALSE)</f>
        <v>5.8237388594496319E-9</v>
      </c>
      <c r="CU120" s="140">
        <f>VLOOKUP($CO120,  Obsv_GC!$B$10:$M$211, CU$5, FALSE)</f>
        <v>1.8899999999999999E-5</v>
      </c>
      <c r="CV120" s="124">
        <f>VLOOKUP($CO120,  $DI$7:$DT$158, CV$5, FALSE)</f>
        <v>0</v>
      </c>
      <c r="CW120" s="140">
        <f>VLOOKUP($CO120,  Obsv_GC!$B$10:$M$211, CW$5, FALSE)</f>
        <v>0</v>
      </c>
      <c r="CX120" s="124">
        <f>VLOOKUP($CO120,  $DI$7:$DT$158, CX$5, FALSE)</f>
        <v>0</v>
      </c>
      <c r="CY120" s="140">
        <f>VLOOKUP($CO120,  Obsv_GC!$B$10:$M$211, CY$5, FALSE)</f>
        <v>0</v>
      </c>
      <c r="CZ120" s="124">
        <f>VLOOKUP($CO120,  $DI$7:$DT$158, CZ$5, FALSE)</f>
        <v>8.9096480900765406E-5</v>
      </c>
      <c r="DA120" s="140">
        <f>VLOOKUP($CO120,  Obsv_GC!$B$10:$M$211, DA$5, FALSE)</f>
        <v>9.0999999999999993E-6</v>
      </c>
      <c r="DB120" s="124">
        <f>VLOOKUP($CO120,  $DI$7:$DT$158, DB$5, FALSE)</f>
        <v>0</v>
      </c>
      <c r="DC120" s="140">
        <f>VLOOKUP($CO120,  Obsv_GC!$B$10:$M$211, DC$5, FALSE)</f>
        <v>0</v>
      </c>
      <c r="DD120" s="124">
        <f>VLOOKUP($CO120,  $DI$7:$DT$158, DD$5, FALSE)</f>
        <v>8.5226235194742119E-4</v>
      </c>
      <c r="DE120" s="140">
        <f>VLOOKUP($CO120,  Obsv_GC!$B$10:$M$211, DE$5, FALSE)</f>
        <v>2.55E-5</v>
      </c>
      <c r="DF120" s="124">
        <f>VLOOKUP($CO120,  $DI$7:$DT$158, DF$5, FALSE)</f>
        <v>5.5251624796767034E-4</v>
      </c>
      <c r="DG120" s="140">
        <f>VLOOKUP($CO120,  Obsv_GC!$B$10:$M$211, DG$5, FALSE)</f>
        <v>5.1749999999999995E-4</v>
      </c>
      <c r="DI120" s="64">
        <f t="shared" si="16"/>
        <v>224</v>
      </c>
      <c r="DJ120" s="122">
        <f>DX120/DX$4</f>
        <v>7.7533161341827002E-6</v>
      </c>
      <c r="DK120" s="122">
        <f>DY120/DY$4</f>
        <v>0</v>
      </c>
      <c r="DL120" s="122">
        <f>DZ120/DZ$4</f>
        <v>5.8237388594496319E-9</v>
      </c>
      <c r="DM120" s="122">
        <f>EA120/EA$4</f>
        <v>0</v>
      </c>
      <c r="DN120" s="122">
        <f>EB120/EB$4</f>
        <v>0</v>
      </c>
      <c r="DO120" s="122">
        <f>EC120/EC$4</f>
        <v>8.9096480900765406E-5</v>
      </c>
      <c r="DP120" s="122">
        <f>ED120/ED$4</f>
        <v>0</v>
      </c>
      <c r="DQ120" s="113">
        <f>EE120/EE$4</f>
        <v>8.5226235194742119E-4</v>
      </c>
      <c r="DR120" s="113">
        <f>EF120/EF$4</f>
        <v>5.5251624796767034E-4</v>
      </c>
      <c r="DS120" s="116">
        <f>EG120/EG$4</f>
        <v>4.6681035774133114E-9</v>
      </c>
      <c r="DT120" s="113">
        <f>EH120/EH$4</f>
        <v>1.2857786878334207E-5</v>
      </c>
      <c r="DV120" s="62">
        <f>Obsv_GC!B123</f>
        <v>224</v>
      </c>
      <c r="DW120" s="57">
        <f t="shared" si="17"/>
        <v>225</v>
      </c>
      <c r="DX120" s="128">
        <f>SUMIFS(EP:EP,$EO:$EO,"&gt;="&amp;$DV120,$EO:$EO,"&lt;"&amp;$DV121)</f>
        <v>12.52</v>
      </c>
      <c r="DY120" s="128">
        <f>SUMIFS(EQ:EQ,$EO:$EO,"&gt;="&amp;$DV120,$EO:$EO,"&lt;"&amp;$DV121)</f>
        <v>0</v>
      </c>
      <c r="DZ120" s="128">
        <f>SUMIFS(ER:ER,$EO:$EO,"&gt;="&amp;$DV120,$EO:$EO,"&lt;"&amp;$DV121)</f>
        <v>0.02</v>
      </c>
      <c r="EA120" s="128">
        <f>SUMIFS(ES:ES,$EO:$EO,"&gt;="&amp;$DV120,$EO:$EO,"&lt;"&amp;$DV121)</f>
        <v>0</v>
      </c>
      <c r="EB120" s="128">
        <f>SUMIFS(ET:ET,$EO:$EO,"&gt;="&amp;$DV120,$EO:$EO,"&lt;"&amp;$DV121)</f>
        <v>0</v>
      </c>
      <c r="EC120" s="128">
        <f>SUMIFS(EU:EU,$EO:$EO,"&gt;="&amp;$DV120,$EO:$EO,"&lt;"&amp;$DV121)</f>
        <v>11.36</v>
      </c>
      <c r="ED120" s="128">
        <f>SUMIFS(EV:EV,$EO:$EO,"&gt;="&amp;$DV120,$EO:$EO,"&lt;"&amp;$DV121)</f>
        <v>0</v>
      </c>
      <c r="EE120" s="128">
        <f>SUMIFS(EW:EW,$EO:$EO,"&gt;="&amp;$DV120,$EO:$EO,"&lt;"&amp;$DV121)</f>
        <v>83.31</v>
      </c>
      <c r="EF120" s="128">
        <f>SUMIFS(EX:EX,$EO:$EO,"&gt;="&amp;$DV120,$EO:$EO,"&lt;"&amp;$DV121)</f>
        <v>51.79</v>
      </c>
      <c r="EG120" s="109">
        <f>DY120+DZ120</f>
        <v>0.02</v>
      </c>
      <c r="EH120" s="2">
        <f>EC120+ED120</f>
        <v>11.36</v>
      </c>
      <c r="EJ120" s="64">
        <f t="shared" si="18"/>
        <v>112</v>
      </c>
      <c r="EK120" s="57">
        <f t="shared" si="19"/>
        <v>112.5</v>
      </c>
      <c r="EL120" s="2">
        <f t="shared" si="14"/>
        <v>929.06</v>
      </c>
      <c r="EM120" s="2">
        <f t="shared" si="20"/>
        <v>327.14</v>
      </c>
      <c r="EO120" s="33">
        <v>112</v>
      </c>
      <c r="EP120" s="33">
        <v>1073.3599999999999</v>
      </c>
      <c r="EQ120" s="33">
        <v>77.16</v>
      </c>
      <c r="ER120" s="33">
        <v>851.9</v>
      </c>
      <c r="ES120" s="33">
        <v>0</v>
      </c>
      <c r="ET120" s="33">
        <v>6.05</v>
      </c>
      <c r="EU120" s="33">
        <v>76.42</v>
      </c>
      <c r="EV120" s="33">
        <v>250.72</v>
      </c>
      <c r="EW120" s="33">
        <v>261.27999999999997</v>
      </c>
      <c r="EX120" s="33">
        <v>190.73</v>
      </c>
    </row>
    <row r="121" spans="93:154" x14ac:dyDescent="0.45">
      <c r="CO121" s="65">
        <f t="shared" si="15"/>
        <v>226</v>
      </c>
      <c r="CP121" s="124">
        <f>VLOOKUP($CO121,  $DI$7:$DT$158, CP$5, FALSE)</f>
        <v>5.8459508232176269E-6</v>
      </c>
      <c r="CQ121" s="140">
        <f>VLOOKUP($CO121,  Obsv_GC!$B$10:$M$211, CQ$5, FALSE)</f>
        <v>0</v>
      </c>
      <c r="CR121" s="124">
        <f>VLOOKUP($CO121,  $DI$7:$DT$158, CR$5, FALSE)</f>
        <v>0</v>
      </c>
      <c r="CS121" s="140">
        <f>VLOOKUP($CO121,  Obsv_GC!$B$10:$M$211, CS$5, FALSE)</f>
        <v>0</v>
      </c>
      <c r="CT121" s="124">
        <f>VLOOKUP($CO121,  $DI$7:$DT$158, CT$5, FALSE)</f>
        <v>0</v>
      </c>
      <c r="CU121" s="140">
        <f>VLOOKUP($CO121,  Obsv_GC!$B$10:$M$211, CU$5, FALSE)</f>
        <v>1.7099999999999999E-5</v>
      </c>
      <c r="CV121" s="124">
        <f>VLOOKUP($CO121,  $DI$7:$DT$158, CV$5, FALSE)</f>
        <v>0</v>
      </c>
      <c r="CW121" s="140">
        <f>VLOOKUP($CO121,  Obsv_GC!$B$10:$M$211, CW$5, FALSE)</f>
        <v>0</v>
      </c>
      <c r="CX121" s="124">
        <f>VLOOKUP($CO121,  $DI$7:$DT$158, CX$5, FALSE)</f>
        <v>0</v>
      </c>
      <c r="CY121" s="140">
        <f>VLOOKUP($CO121,  Obsv_GC!$B$10:$M$211, CY$5, FALSE)</f>
        <v>0</v>
      </c>
      <c r="CZ121" s="124">
        <f>VLOOKUP($CO121,  $DI$7:$DT$158, CZ$5, FALSE)</f>
        <v>2.7136780274352846E-5</v>
      </c>
      <c r="DA121" s="140">
        <f>VLOOKUP($CO121,  Obsv_GC!$B$10:$M$211, DA$5, FALSE)</f>
        <v>6.1E-6</v>
      </c>
      <c r="DB121" s="124">
        <f>VLOOKUP($CO121,  $DI$7:$DT$158, DB$5, FALSE)</f>
        <v>0</v>
      </c>
      <c r="DC121" s="140">
        <f>VLOOKUP($CO121,  Obsv_GC!$B$10:$M$211, DC$5, FALSE)</f>
        <v>0</v>
      </c>
      <c r="DD121" s="124">
        <f>VLOOKUP($CO121,  $DI$7:$DT$158, DD$5, FALSE)</f>
        <v>6.2914577655463213E-4</v>
      </c>
      <c r="DE121" s="140">
        <f>VLOOKUP($CO121,  Obsv_GC!$B$10:$M$211, DE$5, FALSE)</f>
        <v>2.2399999999999999E-5</v>
      </c>
      <c r="DF121" s="124">
        <f>VLOOKUP($CO121,  $DI$7:$DT$158, DF$5, FALSE)</f>
        <v>8.1047807217810215E-4</v>
      </c>
      <c r="DG121" s="140">
        <f>VLOOKUP($CO121,  Obsv_GC!$B$10:$M$211, DG$5, FALSE)</f>
        <v>4.9220000000000004E-4</v>
      </c>
      <c r="DI121" s="64">
        <f t="shared" si="16"/>
        <v>226</v>
      </c>
      <c r="DJ121" s="122">
        <f>DX121/DX$4</f>
        <v>5.8459508232176269E-6</v>
      </c>
      <c r="DK121" s="122">
        <f>DY121/DY$4</f>
        <v>0</v>
      </c>
      <c r="DL121" s="122">
        <f>DZ121/DZ$4</f>
        <v>0</v>
      </c>
      <c r="DM121" s="122">
        <f>EA121/EA$4</f>
        <v>0</v>
      </c>
      <c r="DN121" s="122">
        <f>EB121/EB$4</f>
        <v>0</v>
      </c>
      <c r="DO121" s="122">
        <f>EC121/EC$4</f>
        <v>2.7136780274352846E-5</v>
      </c>
      <c r="DP121" s="122">
        <f>ED121/ED$4</f>
        <v>0</v>
      </c>
      <c r="DQ121" s="113">
        <f>EE121/EE$4</f>
        <v>6.2914577655463213E-4</v>
      </c>
      <c r="DR121" s="113">
        <f>EF121/EF$4</f>
        <v>8.1047807217810215E-4</v>
      </c>
      <c r="DS121" s="116">
        <f>EG121/EG$4</f>
        <v>0</v>
      </c>
      <c r="DT121" s="113">
        <f>EH121/EH$4</f>
        <v>3.9161921301968622E-6</v>
      </c>
      <c r="DV121" s="62">
        <f>Obsv_GC!B124</f>
        <v>226</v>
      </c>
      <c r="DW121" s="57">
        <f t="shared" si="17"/>
        <v>227</v>
      </c>
      <c r="DX121" s="128">
        <f>SUMIFS(EP:EP,$EO:$EO,"&gt;="&amp;$DV121,$EO:$EO,"&lt;"&amp;$DV122)</f>
        <v>9.4400000000000013</v>
      </c>
      <c r="DY121" s="128">
        <f>SUMIFS(EQ:EQ,$EO:$EO,"&gt;="&amp;$DV121,$EO:$EO,"&lt;"&amp;$DV122)</f>
        <v>0</v>
      </c>
      <c r="DZ121" s="128">
        <f>SUMIFS(ER:ER,$EO:$EO,"&gt;="&amp;$DV121,$EO:$EO,"&lt;"&amp;$DV122)</f>
        <v>0</v>
      </c>
      <c r="EA121" s="128">
        <f>SUMIFS(ES:ES,$EO:$EO,"&gt;="&amp;$DV121,$EO:$EO,"&lt;"&amp;$DV122)</f>
        <v>0</v>
      </c>
      <c r="EB121" s="128">
        <f>SUMIFS(ET:ET,$EO:$EO,"&gt;="&amp;$DV121,$EO:$EO,"&lt;"&amp;$DV122)</f>
        <v>0</v>
      </c>
      <c r="EC121" s="128">
        <f>SUMIFS(EU:EU,$EO:$EO,"&gt;="&amp;$DV121,$EO:$EO,"&lt;"&amp;$DV122)</f>
        <v>3.46</v>
      </c>
      <c r="ED121" s="128">
        <f>SUMIFS(EV:EV,$EO:$EO,"&gt;="&amp;$DV121,$EO:$EO,"&lt;"&amp;$DV122)</f>
        <v>0</v>
      </c>
      <c r="EE121" s="128">
        <f>SUMIFS(EW:EW,$EO:$EO,"&gt;="&amp;$DV121,$EO:$EO,"&lt;"&amp;$DV122)</f>
        <v>61.5</v>
      </c>
      <c r="EF121" s="128">
        <f>SUMIFS(EX:EX,$EO:$EO,"&gt;="&amp;$DV121,$EO:$EO,"&lt;"&amp;$DV122)</f>
        <v>75.97</v>
      </c>
      <c r="EG121" s="109">
        <f>DY121+DZ121</f>
        <v>0</v>
      </c>
      <c r="EH121" s="2">
        <f>EC121+ED121</f>
        <v>3.46</v>
      </c>
      <c r="EJ121" s="64">
        <f t="shared" si="18"/>
        <v>113</v>
      </c>
      <c r="EK121" s="57">
        <f t="shared" si="19"/>
        <v>113.5</v>
      </c>
      <c r="EL121" s="2">
        <f t="shared" si="14"/>
        <v>947.66</v>
      </c>
      <c r="EM121" s="2">
        <f t="shared" si="20"/>
        <v>295.11</v>
      </c>
      <c r="EO121" s="33">
        <v>113</v>
      </c>
      <c r="EP121" s="33">
        <v>1039.75</v>
      </c>
      <c r="EQ121" s="33">
        <v>78.510000000000005</v>
      </c>
      <c r="ER121" s="33">
        <v>869.15</v>
      </c>
      <c r="ES121" s="33">
        <v>0</v>
      </c>
      <c r="ET121" s="33">
        <v>4.63</v>
      </c>
      <c r="EU121" s="33">
        <v>51.52</v>
      </c>
      <c r="EV121" s="33">
        <v>243.59</v>
      </c>
      <c r="EW121" s="33">
        <v>324.17</v>
      </c>
      <c r="EX121" s="33">
        <v>219.98</v>
      </c>
    </row>
    <row r="122" spans="93:154" x14ac:dyDescent="0.45">
      <c r="CO122" s="65">
        <f t="shared" si="15"/>
        <v>228</v>
      </c>
      <c r="CP122" s="124">
        <f>VLOOKUP($CO122,  $DI$7:$DT$158, CP$5, FALSE)</f>
        <v>4.8365334670900063E-6</v>
      </c>
      <c r="CQ122" s="140">
        <f>VLOOKUP($CO122,  Obsv_GC!$B$10:$M$211, CQ$5, FALSE)</f>
        <v>0</v>
      </c>
      <c r="CR122" s="124">
        <f>VLOOKUP($CO122,  $DI$7:$DT$158, CR$5, FALSE)</f>
        <v>0</v>
      </c>
      <c r="CS122" s="140">
        <f>VLOOKUP($CO122,  Obsv_GC!$B$10:$M$211, CS$5, FALSE)</f>
        <v>0</v>
      </c>
      <c r="CT122" s="124">
        <f>VLOOKUP($CO122,  $DI$7:$DT$158, CT$5, FALSE)</f>
        <v>1.1065103832954301E-7</v>
      </c>
      <c r="CU122" s="140">
        <f>VLOOKUP($CO122,  Obsv_GC!$B$10:$M$211, CU$5, FALSE)</f>
        <v>1.5500000000000001E-5</v>
      </c>
      <c r="CV122" s="124">
        <f>VLOOKUP($CO122,  $DI$7:$DT$158, CV$5, FALSE)</f>
        <v>0</v>
      </c>
      <c r="CW122" s="140">
        <f>VLOOKUP($CO122,  Obsv_GC!$B$10:$M$211, CW$5, FALSE)</f>
        <v>0</v>
      </c>
      <c r="CX122" s="124">
        <f>VLOOKUP($CO122,  $DI$7:$DT$158, CX$5, FALSE)</f>
        <v>0</v>
      </c>
      <c r="CY122" s="140">
        <f>VLOOKUP($CO122,  Obsv_GC!$B$10:$M$211, CY$5, FALSE)</f>
        <v>0</v>
      </c>
      <c r="CZ122" s="124">
        <f>VLOOKUP($CO122,  $DI$7:$DT$158, CZ$5, FALSE)</f>
        <v>3.5920940363160707E-5</v>
      </c>
      <c r="DA122" s="140">
        <f>VLOOKUP($CO122,  Obsv_GC!$B$10:$M$211, DA$5, FALSE)</f>
        <v>3.0000000000000001E-6</v>
      </c>
      <c r="DB122" s="124">
        <f>VLOOKUP($CO122,  $DI$7:$DT$158, DB$5, FALSE)</f>
        <v>0</v>
      </c>
      <c r="DC122" s="140">
        <f>VLOOKUP($CO122,  Obsv_GC!$B$10:$M$211, DC$5, FALSE)</f>
        <v>0</v>
      </c>
      <c r="DD122" s="124">
        <f>VLOOKUP($CO122,  $DI$7:$DT$158, DD$5, FALSE)</f>
        <v>6.7088422807240282E-4</v>
      </c>
      <c r="DE122" s="140">
        <f>VLOOKUP($CO122,  Obsv_GC!$B$10:$M$211, DE$5, FALSE)</f>
        <v>1.9400000000000001E-5</v>
      </c>
      <c r="DF122" s="124">
        <f>VLOOKUP($CO122,  $DI$7:$DT$158, DF$5, FALSE)</f>
        <v>4.1660087822238895E-4</v>
      </c>
      <c r="DG122" s="140">
        <f>VLOOKUP($CO122,  Obsv_GC!$B$10:$M$211, DG$5, FALSE)</f>
        <v>4.6690000000000002E-4</v>
      </c>
      <c r="DI122" s="64">
        <f t="shared" si="16"/>
        <v>228</v>
      </c>
      <c r="DJ122" s="122">
        <f>DX122/DX$4</f>
        <v>4.8365334670900063E-6</v>
      </c>
      <c r="DK122" s="122">
        <f>DY122/DY$4</f>
        <v>0</v>
      </c>
      <c r="DL122" s="122">
        <f>DZ122/DZ$4</f>
        <v>1.1065103832954301E-7</v>
      </c>
      <c r="DM122" s="122">
        <f>EA122/EA$4</f>
        <v>0</v>
      </c>
      <c r="DN122" s="122">
        <f>EB122/EB$4</f>
        <v>0</v>
      </c>
      <c r="DO122" s="122">
        <f>EC122/EC$4</f>
        <v>3.5920940363160707E-5</v>
      </c>
      <c r="DP122" s="122">
        <f>ED122/ED$4</f>
        <v>0</v>
      </c>
      <c r="DQ122" s="113">
        <f>EE122/EE$4</f>
        <v>6.7088422807240282E-4</v>
      </c>
      <c r="DR122" s="113">
        <f>EF122/EF$4</f>
        <v>4.1660087822238895E-4</v>
      </c>
      <c r="DS122" s="116">
        <f>EG122/EG$4</f>
        <v>8.8693967970852924E-8</v>
      </c>
      <c r="DT122" s="113">
        <f>EH122/EH$4</f>
        <v>5.1838612590467145E-6</v>
      </c>
      <c r="DV122" s="62">
        <f>Obsv_GC!B125</f>
        <v>228</v>
      </c>
      <c r="DW122" s="57">
        <f t="shared" si="17"/>
        <v>229</v>
      </c>
      <c r="DX122" s="128">
        <f>SUMIFS(EP:EP,$EO:$EO,"&gt;="&amp;$DV122,$EO:$EO,"&lt;"&amp;$DV123)</f>
        <v>7.81</v>
      </c>
      <c r="DY122" s="128">
        <f>SUMIFS(EQ:EQ,$EO:$EO,"&gt;="&amp;$DV122,$EO:$EO,"&lt;"&amp;$DV123)</f>
        <v>0</v>
      </c>
      <c r="DZ122" s="128">
        <f>SUMIFS(ER:ER,$EO:$EO,"&gt;="&amp;$DV122,$EO:$EO,"&lt;"&amp;$DV123)</f>
        <v>0.38</v>
      </c>
      <c r="EA122" s="128">
        <f>SUMIFS(ES:ES,$EO:$EO,"&gt;="&amp;$DV122,$EO:$EO,"&lt;"&amp;$DV123)</f>
        <v>0</v>
      </c>
      <c r="EB122" s="128">
        <f>SUMIFS(ET:ET,$EO:$EO,"&gt;="&amp;$DV122,$EO:$EO,"&lt;"&amp;$DV123)</f>
        <v>0</v>
      </c>
      <c r="EC122" s="128">
        <f>SUMIFS(EU:EU,$EO:$EO,"&gt;="&amp;$DV122,$EO:$EO,"&lt;"&amp;$DV123)</f>
        <v>4.58</v>
      </c>
      <c r="ED122" s="128">
        <f>SUMIFS(EV:EV,$EO:$EO,"&gt;="&amp;$DV122,$EO:$EO,"&lt;"&amp;$DV123)</f>
        <v>0</v>
      </c>
      <c r="EE122" s="128">
        <f>SUMIFS(EW:EW,$EO:$EO,"&gt;="&amp;$DV122,$EO:$EO,"&lt;"&amp;$DV123)</f>
        <v>65.58</v>
      </c>
      <c r="EF122" s="128">
        <f>SUMIFS(EX:EX,$EO:$EO,"&gt;="&amp;$DV122,$EO:$EO,"&lt;"&amp;$DV123)</f>
        <v>39.049999999999997</v>
      </c>
      <c r="EG122" s="109">
        <f>DY122+DZ122</f>
        <v>0.38</v>
      </c>
      <c r="EH122" s="2">
        <f>EC122+ED122</f>
        <v>4.58</v>
      </c>
      <c r="EJ122" s="64">
        <f t="shared" si="18"/>
        <v>114</v>
      </c>
      <c r="EK122" s="57">
        <f t="shared" si="19"/>
        <v>114.5</v>
      </c>
      <c r="EL122" s="2">
        <f t="shared" si="14"/>
        <v>892.68</v>
      </c>
      <c r="EM122" s="2">
        <f t="shared" si="20"/>
        <v>288.27999999999997</v>
      </c>
      <c r="EO122" s="33">
        <v>114</v>
      </c>
      <c r="EP122" s="33">
        <v>988.33</v>
      </c>
      <c r="EQ122" s="33">
        <v>82.01</v>
      </c>
      <c r="ER122" s="33">
        <v>810.67</v>
      </c>
      <c r="ES122" s="33">
        <v>0</v>
      </c>
      <c r="ET122" s="33">
        <v>3.25</v>
      </c>
      <c r="EU122" s="33">
        <v>49.21</v>
      </c>
      <c r="EV122" s="33">
        <v>239.07</v>
      </c>
      <c r="EW122" s="33">
        <v>272.26</v>
      </c>
      <c r="EX122" s="33">
        <v>235.95</v>
      </c>
    </row>
    <row r="123" spans="93:154" x14ac:dyDescent="0.45">
      <c r="CO123" s="65">
        <f t="shared" si="15"/>
        <v>230</v>
      </c>
      <c r="CP123" s="124">
        <f>VLOOKUP($CO123,  $DI$7:$DT$158, CP$5, FALSE)</f>
        <v>3.7280321987044606E-6</v>
      </c>
      <c r="CQ123" s="140">
        <f>VLOOKUP($CO123,  Obsv_GC!$B$10:$M$211, CQ$5, FALSE)</f>
        <v>0</v>
      </c>
      <c r="CR123" s="124">
        <f>VLOOKUP($CO123,  $DI$7:$DT$158, CR$5, FALSE)</f>
        <v>0</v>
      </c>
      <c r="CS123" s="140">
        <f>VLOOKUP($CO123,  Obsv_GC!$B$10:$M$211, CS$5, FALSE)</f>
        <v>0</v>
      </c>
      <c r="CT123" s="124">
        <f>VLOOKUP($CO123,  $DI$7:$DT$158, CT$5, FALSE)</f>
        <v>0</v>
      </c>
      <c r="CU123" s="140">
        <f>VLOOKUP($CO123,  Obsv_GC!$B$10:$M$211, CU$5, FALSE)</f>
        <v>1.3900000000000001E-5</v>
      </c>
      <c r="CV123" s="124">
        <f>VLOOKUP($CO123,  $DI$7:$DT$158, CV$5, FALSE)</f>
        <v>0</v>
      </c>
      <c r="CW123" s="140">
        <f>VLOOKUP($CO123,  Obsv_GC!$B$10:$M$211, CW$5, FALSE)</f>
        <v>0</v>
      </c>
      <c r="CX123" s="124">
        <f>VLOOKUP($CO123,  $DI$7:$DT$158, CX$5, FALSE)</f>
        <v>0</v>
      </c>
      <c r="CY123" s="140">
        <f>VLOOKUP($CO123,  Obsv_GC!$B$10:$M$211, CY$5, FALSE)</f>
        <v>0</v>
      </c>
      <c r="CZ123" s="124">
        <f>VLOOKUP($CO123,  $DI$7:$DT$158, CZ$5, FALSE)</f>
        <v>2.0862380210918662E-5</v>
      </c>
      <c r="DA123" s="140">
        <f>VLOOKUP($CO123,  Obsv_GC!$B$10:$M$211, DA$5, FALSE)</f>
        <v>0</v>
      </c>
      <c r="DB123" s="124">
        <f>VLOOKUP($CO123,  $DI$7:$DT$158, DB$5, FALSE)</f>
        <v>0</v>
      </c>
      <c r="DC123" s="140">
        <f>VLOOKUP($CO123,  Obsv_GC!$B$10:$M$211, DC$5, FALSE)</f>
        <v>0</v>
      </c>
      <c r="DD123" s="124">
        <f>VLOOKUP($CO123,  $DI$7:$DT$158, DD$5, FALSE)</f>
        <v>8.2576661924373823E-4</v>
      </c>
      <c r="DE123" s="140">
        <f>VLOOKUP($CO123,  Obsv_GC!$B$10:$M$211, DE$5, FALSE)</f>
        <v>1.6200000000000001E-5</v>
      </c>
      <c r="DF123" s="124">
        <f>VLOOKUP($CO123,  $DI$7:$DT$158, DF$5, FALSE)</f>
        <v>5.6382474811916155E-4</v>
      </c>
      <c r="DG123" s="140">
        <f>VLOOKUP($CO123,  Obsv_GC!$B$10:$M$211, DG$5, FALSE)</f>
        <v>4.415E-4</v>
      </c>
      <c r="DI123" s="64">
        <f t="shared" si="16"/>
        <v>230</v>
      </c>
      <c r="DJ123" s="122">
        <f>DX123/DX$4</f>
        <v>3.7280321987044606E-6</v>
      </c>
      <c r="DK123" s="122">
        <f>DY123/DY$4</f>
        <v>0</v>
      </c>
      <c r="DL123" s="122">
        <f>DZ123/DZ$4</f>
        <v>0</v>
      </c>
      <c r="DM123" s="122">
        <f>EA123/EA$4</f>
        <v>0</v>
      </c>
      <c r="DN123" s="122">
        <f>EB123/EB$4</f>
        <v>0</v>
      </c>
      <c r="DO123" s="122">
        <f>EC123/EC$4</f>
        <v>2.0862380210918662E-5</v>
      </c>
      <c r="DP123" s="122">
        <f>ED123/ED$4</f>
        <v>0</v>
      </c>
      <c r="DQ123" s="113">
        <f>EE123/EE$4</f>
        <v>8.2576661924373823E-4</v>
      </c>
      <c r="DR123" s="113">
        <f>EF123/EF$4</f>
        <v>5.6382474811916155E-4</v>
      </c>
      <c r="DS123" s="116">
        <f>EG123/EG$4</f>
        <v>0</v>
      </c>
      <c r="DT123" s="113">
        <f>EH123/EH$4</f>
        <v>3.0107141810183975E-6</v>
      </c>
      <c r="DV123" s="62">
        <f>Obsv_GC!B126</f>
        <v>230</v>
      </c>
      <c r="DW123" s="57">
        <f t="shared" si="17"/>
        <v>231</v>
      </c>
      <c r="DX123" s="128">
        <f>SUMIFS(EP:EP,$EO:$EO,"&gt;="&amp;$DV123,$EO:$EO,"&lt;"&amp;$DV124)</f>
        <v>6.02</v>
      </c>
      <c r="DY123" s="128">
        <f>SUMIFS(EQ:EQ,$EO:$EO,"&gt;="&amp;$DV123,$EO:$EO,"&lt;"&amp;$DV124)</f>
        <v>0</v>
      </c>
      <c r="DZ123" s="128">
        <f>SUMIFS(ER:ER,$EO:$EO,"&gt;="&amp;$DV123,$EO:$EO,"&lt;"&amp;$DV124)</f>
        <v>0</v>
      </c>
      <c r="EA123" s="128">
        <f>SUMIFS(ES:ES,$EO:$EO,"&gt;="&amp;$DV123,$EO:$EO,"&lt;"&amp;$DV124)</f>
        <v>0</v>
      </c>
      <c r="EB123" s="128">
        <f>SUMIFS(ET:ET,$EO:$EO,"&gt;="&amp;$DV123,$EO:$EO,"&lt;"&amp;$DV124)</f>
        <v>0</v>
      </c>
      <c r="EC123" s="128">
        <f>SUMIFS(EU:EU,$EO:$EO,"&gt;="&amp;$DV123,$EO:$EO,"&lt;"&amp;$DV124)</f>
        <v>2.66</v>
      </c>
      <c r="ED123" s="128">
        <f>SUMIFS(EV:EV,$EO:$EO,"&gt;="&amp;$DV123,$EO:$EO,"&lt;"&amp;$DV124)</f>
        <v>0</v>
      </c>
      <c r="EE123" s="128">
        <f>SUMIFS(EW:EW,$EO:$EO,"&gt;="&amp;$DV123,$EO:$EO,"&lt;"&amp;$DV124)</f>
        <v>80.72</v>
      </c>
      <c r="EF123" s="128">
        <f>SUMIFS(EX:EX,$EO:$EO,"&gt;="&amp;$DV123,$EO:$EO,"&lt;"&amp;$DV124)</f>
        <v>52.85</v>
      </c>
      <c r="EG123" s="109">
        <f>DY123+DZ123</f>
        <v>0</v>
      </c>
      <c r="EH123" s="2">
        <f>EC123+ED123</f>
        <v>2.66</v>
      </c>
      <c r="EJ123" s="64">
        <f t="shared" si="18"/>
        <v>115</v>
      </c>
      <c r="EK123" s="57">
        <f t="shared" si="19"/>
        <v>115.5</v>
      </c>
      <c r="EL123" s="2">
        <f t="shared" si="14"/>
        <v>897.77</v>
      </c>
      <c r="EM123" s="2">
        <f t="shared" si="20"/>
        <v>278.59000000000003</v>
      </c>
      <c r="EO123" s="33">
        <v>115</v>
      </c>
      <c r="EP123" s="33">
        <v>974.73</v>
      </c>
      <c r="EQ123" s="33">
        <v>69.680000000000007</v>
      </c>
      <c r="ER123" s="33">
        <v>828.09</v>
      </c>
      <c r="ES123" s="33">
        <v>0</v>
      </c>
      <c r="ET123" s="33">
        <v>1.96</v>
      </c>
      <c r="EU123" s="33">
        <v>48.51</v>
      </c>
      <c r="EV123" s="33">
        <v>230.08</v>
      </c>
      <c r="EW123" s="33">
        <v>267.60000000000002</v>
      </c>
      <c r="EX123" s="33">
        <v>231.41</v>
      </c>
    </row>
    <row r="124" spans="93:154" x14ac:dyDescent="0.45">
      <c r="CO124" s="65">
        <f t="shared" si="15"/>
        <v>232</v>
      </c>
      <c r="CP124" s="124">
        <f>VLOOKUP($CO124,  $DI$7:$DT$158, CP$5, FALSE)</f>
        <v>3.0158665793506185E-6</v>
      </c>
      <c r="CQ124" s="140">
        <f>VLOOKUP($CO124,  Obsv_GC!$B$10:$M$211, CQ$5, FALSE)</f>
        <v>0</v>
      </c>
      <c r="CR124" s="124">
        <f>VLOOKUP($CO124,  $DI$7:$DT$158, CR$5, FALSE)</f>
        <v>0</v>
      </c>
      <c r="CS124" s="140">
        <f>VLOOKUP($CO124,  Obsv_GC!$B$10:$M$211, CS$5, FALSE)</f>
        <v>0</v>
      </c>
      <c r="CT124" s="124">
        <f>VLOOKUP($CO124,  $DI$7:$DT$158, CT$5, FALSE)</f>
        <v>0</v>
      </c>
      <c r="CU124" s="140">
        <f>VLOOKUP($CO124,  Obsv_GC!$B$10:$M$211, CU$5, FALSE)</f>
        <v>1.22E-5</v>
      </c>
      <c r="CV124" s="124">
        <f>VLOOKUP($CO124,  $DI$7:$DT$158, CV$5, FALSE)</f>
        <v>0</v>
      </c>
      <c r="CW124" s="140">
        <f>VLOOKUP($CO124,  Obsv_GC!$B$10:$M$211, CW$5, FALSE)</f>
        <v>0</v>
      </c>
      <c r="CX124" s="124">
        <f>VLOOKUP($CO124,  $DI$7:$DT$158, CX$5, FALSE)</f>
        <v>0</v>
      </c>
      <c r="CY124" s="140">
        <f>VLOOKUP($CO124,  Obsv_GC!$B$10:$M$211, CY$5, FALSE)</f>
        <v>0</v>
      </c>
      <c r="CZ124" s="124">
        <f>VLOOKUP($CO124,  $DI$7:$DT$158, CZ$5, FALSE)</f>
        <v>2.8862240291797245E-5</v>
      </c>
      <c r="DA124" s="140">
        <f>VLOOKUP($CO124,  Obsv_GC!$B$10:$M$211, DA$5, FALSE)</f>
        <v>0</v>
      </c>
      <c r="DB124" s="124">
        <f>VLOOKUP($CO124,  $DI$7:$DT$158, DB$5, FALSE)</f>
        <v>0</v>
      </c>
      <c r="DC124" s="140">
        <f>VLOOKUP($CO124,  Obsv_GC!$B$10:$M$211, DC$5, FALSE)</f>
        <v>0</v>
      </c>
      <c r="DD124" s="124">
        <f>VLOOKUP($CO124,  $DI$7:$DT$158, DD$5, FALSE)</f>
        <v>6.8264874259334305E-4</v>
      </c>
      <c r="DE124" s="140">
        <f>VLOOKUP($CO124,  Obsv_GC!$B$10:$M$211, DE$5, FALSE)</f>
        <v>1.5299999999999999E-5</v>
      </c>
      <c r="DF124" s="124">
        <f>VLOOKUP($CO124,  $DI$7:$DT$158, DF$5, FALSE)</f>
        <v>3.5803138215475991E-4</v>
      </c>
      <c r="DG124" s="140">
        <f>VLOOKUP($CO124,  Obsv_GC!$B$10:$M$211, DG$5, FALSE)</f>
        <v>4.1609999999999998E-4</v>
      </c>
      <c r="DI124" s="64">
        <f t="shared" si="16"/>
        <v>232</v>
      </c>
      <c r="DJ124" s="122">
        <f>DX124/DX$4</f>
        <v>3.0158665793506185E-6</v>
      </c>
      <c r="DK124" s="122">
        <f>DY124/DY$4</f>
        <v>0</v>
      </c>
      <c r="DL124" s="122">
        <f>DZ124/DZ$4</f>
        <v>0</v>
      </c>
      <c r="DM124" s="122">
        <f>EA124/EA$4</f>
        <v>0</v>
      </c>
      <c r="DN124" s="122">
        <f>EB124/EB$4</f>
        <v>0</v>
      </c>
      <c r="DO124" s="122">
        <f>EC124/EC$4</f>
        <v>2.8862240291797245E-5</v>
      </c>
      <c r="DP124" s="122">
        <f>ED124/ED$4</f>
        <v>0</v>
      </c>
      <c r="DQ124" s="113">
        <f>EE124/EE$4</f>
        <v>6.8264874259334305E-4</v>
      </c>
      <c r="DR124" s="113">
        <f>EF124/EF$4</f>
        <v>3.5803138215475991E-4</v>
      </c>
      <c r="DS124" s="116">
        <f>EG124/EG$4</f>
        <v>0</v>
      </c>
      <c r="DT124" s="113">
        <f>EH124/EH$4</f>
        <v>4.1651985662209405E-6</v>
      </c>
      <c r="DV124" s="62">
        <f>Obsv_GC!B127</f>
        <v>232</v>
      </c>
      <c r="DW124" s="57">
        <f t="shared" si="17"/>
        <v>233</v>
      </c>
      <c r="DX124" s="128">
        <f>SUMIFS(EP:EP,$EO:$EO,"&gt;="&amp;$DV124,$EO:$EO,"&lt;"&amp;$DV125)</f>
        <v>4.8699999999999992</v>
      </c>
      <c r="DY124" s="128">
        <f>SUMIFS(EQ:EQ,$EO:$EO,"&gt;="&amp;$DV124,$EO:$EO,"&lt;"&amp;$DV125)</f>
        <v>0</v>
      </c>
      <c r="DZ124" s="128">
        <f>SUMIFS(ER:ER,$EO:$EO,"&gt;="&amp;$DV124,$EO:$EO,"&lt;"&amp;$DV125)</f>
        <v>0</v>
      </c>
      <c r="EA124" s="128">
        <f>SUMIFS(ES:ES,$EO:$EO,"&gt;="&amp;$DV124,$EO:$EO,"&lt;"&amp;$DV125)</f>
        <v>0</v>
      </c>
      <c r="EB124" s="128">
        <f>SUMIFS(ET:ET,$EO:$EO,"&gt;="&amp;$DV124,$EO:$EO,"&lt;"&amp;$DV125)</f>
        <v>0</v>
      </c>
      <c r="EC124" s="128">
        <f>SUMIFS(EU:EU,$EO:$EO,"&gt;="&amp;$DV124,$EO:$EO,"&lt;"&amp;$DV125)</f>
        <v>3.6799999999999997</v>
      </c>
      <c r="ED124" s="128">
        <f>SUMIFS(EV:EV,$EO:$EO,"&gt;="&amp;$DV124,$EO:$EO,"&lt;"&amp;$DV125)</f>
        <v>0</v>
      </c>
      <c r="EE124" s="128">
        <f>SUMIFS(EW:EW,$EO:$EO,"&gt;="&amp;$DV124,$EO:$EO,"&lt;"&amp;$DV125)</f>
        <v>66.72999999999999</v>
      </c>
      <c r="EF124" s="128">
        <f>SUMIFS(EX:EX,$EO:$EO,"&gt;="&amp;$DV124,$EO:$EO,"&lt;"&amp;$DV125)</f>
        <v>33.56</v>
      </c>
      <c r="EG124" s="109">
        <f>DY124+DZ124</f>
        <v>0</v>
      </c>
      <c r="EH124" s="2">
        <f>EC124+ED124</f>
        <v>3.6799999999999997</v>
      </c>
      <c r="EJ124" s="64">
        <f t="shared" si="18"/>
        <v>116</v>
      </c>
      <c r="EK124" s="57">
        <f t="shared" si="19"/>
        <v>116.5</v>
      </c>
      <c r="EL124" s="2">
        <f t="shared" si="14"/>
        <v>853.32999999999993</v>
      </c>
      <c r="EM124" s="2">
        <f t="shared" si="20"/>
        <v>260.2</v>
      </c>
      <c r="EO124" s="33">
        <v>116</v>
      </c>
      <c r="EP124" s="33">
        <v>948.41</v>
      </c>
      <c r="EQ124" s="33">
        <v>81.02</v>
      </c>
      <c r="ER124" s="33">
        <v>772.31</v>
      </c>
      <c r="ES124" s="33">
        <v>0</v>
      </c>
      <c r="ET124" s="33">
        <v>1.35</v>
      </c>
      <c r="EU124" s="33">
        <v>47.08</v>
      </c>
      <c r="EV124" s="33">
        <v>213.12</v>
      </c>
      <c r="EW124" s="33">
        <v>291.89999999999998</v>
      </c>
      <c r="EX124" s="33">
        <v>285.66000000000003</v>
      </c>
    </row>
    <row r="125" spans="93:154" x14ac:dyDescent="0.45">
      <c r="CO125" s="65">
        <f t="shared" si="15"/>
        <v>234</v>
      </c>
      <c r="CP125" s="124">
        <f>VLOOKUP($CO125,  $DI$7:$DT$158, CP$5, FALSE)</f>
        <v>2.0374129458036009E-6</v>
      </c>
      <c r="CQ125" s="140">
        <f>VLOOKUP($CO125,  Obsv_GC!$B$10:$M$211, CQ$5, FALSE)</f>
        <v>0</v>
      </c>
      <c r="CR125" s="124">
        <f>VLOOKUP($CO125,  $DI$7:$DT$158, CR$5, FALSE)</f>
        <v>0</v>
      </c>
      <c r="CS125" s="140">
        <f>VLOOKUP($CO125,  Obsv_GC!$B$10:$M$211, CS$5, FALSE)</f>
        <v>0</v>
      </c>
      <c r="CT125" s="124">
        <f>VLOOKUP($CO125,  $DI$7:$DT$158, CT$5, FALSE)</f>
        <v>0</v>
      </c>
      <c r="CU125" s="140">
        <f>VLOOKUP($CO125,  Obsv_GC!$B$10:$M$211, CU$5, FALSE)</f>
        <v>1.0499999999999999E-5</v>
      </c>
      <c r="CV125" s="124">
        <f>VLOOKUP($CO125,  $DI$7:$DT$158, CV$5, FALSE)</f>
        <v>0</v>
      </c>
      <c r="CW125" s="140">
        <f>VLOOKUP($CO125,  Obsv_GC!$B$10:$M$211, CW$5, FALSE)</f>
        <v>0</v>
      </c>
      <c r="CX125" s="124">
        <f>VLOOKUP($CO125,  $DI$7:$DT$158, CX$5, FALSE)</f>
        <v>0</v>
      </c>
      <c r="CY125" s="140">
        <f>VLOOKUP($CO125,  Obsv_GC!$B$10:$M$211, CY$5, FALSE)</f>
        <v>0</v>
      </c>
      <c r="CZ125" s="124">
        <f>VLOOKUP($CO125,  $DI$7:$DT$158, CZ$5, FALSE)</f>
        <v>7.4508500753280935E-6</v>
      </c>
      <c r="DA125" s="140">
        <f>VLOOKUP($CO125,  Obsv_GC!$B$10:$M$211, DA$5, FALSE)</f>
        <v>0</v>
      </c>
      <c r="DB125" s="124">
        <f>VLOOKUP($CO125,  $DI$7:$DT$158, DB$5, FALSE)</f>
        <v>0</v>
      </c>
      <c r="DC125" s="140">
        <f>VLOOKUP($CO125,  Obsv_GC!$B$10:$M$211, DC$5, FALSE)</f>
        <v>0</v>
      </c>
      <c r="DD125" s="124">
        <f>VLOOKUP($CO125,  $DI$7:$DT$158, DD$5, FALSE)</f>
        <v>6.9226495446263344E-4</v>
      </c>
      <c r="DE125" s="140">
        <f>VLOOKUP($CO125,  Obsv_GC!$B$10:$M$211, DE$5, FALSE)</f>
        <v>1.4399999999999999E-5</v>
      </c>
      <c r="DF125" s="124">
        <f>VLOOKUP($CO125,  $DI$7:$DT$158, DF$5, FALSE)</f>
        <v>4.0763942527215056E-4</v>
      </c>
      <c r="DG125" s="140">
        <f>VLOOKUP($CO125,  Obsv_GC!$B$10:$M$211, DG$5, FALSE)</f>
        <v>3.9080000000000001E-4</v>
      </c>
      <c r="DI125" s="64">
        <f t="shared" si="16"/>
        <v>234</v>
      </c>
      <c r="DJ125" s="122">
        <f>DX125/DX$4</f>
        <v>2.0374129458036009E-6</v>
      </c>
      <c r="DK125" s="122">
        <f>DY125/DY$4</f>
        <v>0</v>
      </c>
      <c r="DL125" s="122">
        <f>DZ125/DZ$4</f>
        <v>0</v>
      </c>
      <c r="DM125" s="122">
        <f>EA125/EA$4</f>
        <v>0</v>
      </c>
      <c r="DN125" s="122">
        <f>EB125/EB$4</f>
        <v>0</v>
      </c>
      <c r="DO125" s="122">
        <f>EC125/EC$4</f>
        <v>7.4508500753280935E-6</v>
      </c>
      <c r="DP125" s="122">
        <f>ED125/ED$4</f>
        <v>0</v>
      </c>
      <c r="DQ125" s="113">
        <f>EE125/EE$4</f>
        <v>6.9226495446263344E-4</v>
      </c>
      <c r="DR125" s="113">
        <f>EF125/EF$4</f>
        <v>4.0763942527215056E-4</v>
      </c>
      <c r="DS125" s="116">
        <f>EG125/EG$4</f>
        <v>0</v>
      </c>
      <c r="DT125" s="113">
        <f>EH125/EH$4</f>
        <v>1.0752550646494275E-6</v>
      </c>
      <c r="DV125" s="62">
        <f>Obsv_GC!B128</f>
        <v>234</v>
      </c>
      <c r="DW125" s="57">
        <f t="shared" si="17"/>
        <v>235</v>
      </c>
      <c r="DX125" s="128">
        <f>SUMIFS(EP:EP,$EO:$EO,"&gt;="&amp;$DV125,$EO:$EO,"&lt;"&amp;$DV126)</f>
        <v>3.29</v>
      </c>
      <c r="DY125" s="128">
        <f>SUMIFS(EQ:EQ,$EO:$EO,"&gt;="&amp;$DV125,$EO:$EO,"&lt;"&amp;$DV126)</f>
        <v>0</v>
      </c>
      <c r="DZ125" s="128">
        <f>SUMIFS(ER:ER,$EO:$EO,"&gt;="&amp;$DV125,$EO:$EO,"&lt;"&amp;$DV126)</f>
        <v>0</v>
      </c>
      <c r="EA125" s="128">
        <f>SUMIFS(ES:ES,$EO:$EO,"&gt;="&amp;$DV125,$EO:$EO,"&lt;"&amp;$DV126)</f>
        <v>0</v>
      </c>
      <c r="EB125" s="128">
        <f>SUMIFS(ET:ET,$EO:$EO,"&gt;="&amp;$DV125,$EO:$EO,"&lt;"&amp;$DV126)</f>
        <v>0</v>
      </c>
      <c r="EC125" s="128">
        <f>SUMIFS(EU:EU,$EO:$EO,"&gt;="&amp;$DV125,$EO:$EO,"&lt;"&amp;$DV126)</f>
        <v>0.95</v>
      </c>
      <c r="ED125" s="128">
        <f>SUMIFS(EV:EV,$EO:$EO,"&gt;="&amp;$DV125,$EO:$EO,"&lt;"&amp;$DV126)</f>
        <v>0</v>
      </c>
      <c r="EE125" s="128">
        <f>SUMIFS(EW:EW,$EO:$EO,"&gt;="&amp;$DV125,$EO:$EO,"&lt;"&amp;$DV126)</f>
        <v>67.67</v>
      </c>
      <c r="EF125" s="128">
        <f>SUMIFS(EX:EX,$EO:$EO,"&gt;="&amp;$DV125,$EO:$EO,"&lt;"&amp;$DV126)</f>
        <v>38.209999999999994</v>
      </c>
      <c r="EG125" s="109">
        <f>DY125+DZ125</f>
        <v>0</v>
      </c>
      <c r="EH125" s="2">
        <f>EC125+ED125</f>
        <v>0.95</v>
      </c>
      <c r="EJ125" s="64">
        <f t="shared" si="18"/>
        <v>117</v>
      </c>
      <c r="EK125" s="57">
        <f t="shared" si="19"/>
        <v>117.5</v>
      </c>
      <c r="EL125" s="2">
        <f t="shared" si="14"/>
        <v>911.24</v>
      </c>
      <c r="EM125" s="2">
        <f t="shared" si="20"/>
        <v>299.12</v>
      </c>
      <c r="EO125" s="33">
        <v>117</v>
      </c>
      <c r="EP125" s="33">
        <v>887.42</v>
      </c>
      <c r="EQ125" s="33">
        <v>66.87</v>
      </c>
      <c r="ER125" s="33">
        <v>844.37</v>
      </c>
      <c r="ES125" s="33">
        <v>0</v>
      </c>
      <c r="ET125" s="33">
        <v>0.86</v>
      </c>
      <c r="EU125" s="33">
        <v>89.74</v>
      </c>
      <c r="EV125" s="33">
        <v>209.38</v>
      </c>
      <c r="EW125" s="33">
        <v>314.82</v>
      </c>
      <c r="EX125" s="33">
        <v>219.63</v>
      </c>
    </row>
    <row r="126" spans="93:154" x14ac:dyDescent="0.45">
      <c r="CO126" s="65">
        <f t="shared" si="15"/>
        <v>236</v>
      </c>
      <c r="CP126" s="124">
        <f>VLOOKUP($CO126,  $DI$7:$DT$158, CP$5, FALSE)</f>
        <v>1.1951996916112309E-6</v>
      </c>
      <c r="CQ126" s="140">
        <f>VLOOKUP($CO126,  Obsv_GC!$B$10:$M$211, CQ$5, FALSE)</f>
        <v>0</v>
      </c>
      <c r="CR126" s="124">
        <f>VLOOKUP($CO126,  $DI$7:$DT$158, CR$5, FALSE)</f>
        <v>0</v>
      </c>
      <c r="CS126" s="140">
        <f>VLOOKUP($CO126,  Obsv_GC!$B$10:$M$211, CS$5, FALSE)</f>
        <v>0</v>
      </c>
      <c r="CT126" s="124">
        <f>VLOOKUP($CO126,  $DI$7:$DT$158, CT$5, FALSE)</f>
        <v>0</v>
      </c>
      <c r="CU126" s="140">
        <f>VLOOKUP($CO126,  Obsv_GC!$B$10:$M$211, CU$5, FALSE)</f>
        <v>8.6000000000000007E-6</v>
      </c>
      <c r="CV126" s="124">
        <f>VLOOKUP($CO126,  $DI$7:$DT$158, CV$5, FALSE)</f>
        <v>0</v>
      </c>
      <c r="CW126" s="140">
        <f>VLOOKUP($CO126,  Obsv_GC!$B$10:$M$211, CW$5, FALSE)</f>
        <v>0</v>
      </c>
      <c r="CX126" s="124">
        <f>VLOOKUP($CO126,  $DI$7:$DT$158, CX$5, FALSE)</f>
        <v>0</v>
      </c>
      <c r="CY126" s="140">
        <f>VLOOKUP($CO126,  Obsv_GC!$B$10:$M$211, CY$5, FALSE)</f>
        <v>0</v>
      </c>
      <c r="CZ126" s="124">
        <f>VLOOKUP($CO126,  $DI$7:$DT$158, CZ$5, FALSE)</f>
        <v>1.3176240133211786E-5</v>
      </c>
      <c r="DA126" s="140">
        <f>VLOOKUP($CO126,  Obsv_GC!$B$10:$M$211, DA$5, FALSE)</f>
        <v>0</v>
      </c>
      <c r="DB126" s="124">
        <f>VLOOKUP($CO126,  $DI$7:$DT$158, DB$5, FALSE)</f>
        <v>0</v>
      </c>
      <c r="DC126" s="140">
        <f>VLOOKUP($CO126,  Obsv_GC!$B$10:$M$211, DC$5, FALSE)</f>
        <v>0</v>
      </c>
      <c r="DD126" s="124">
        <f>VLOOKUP($CO126,  $DI$7:$DT$158, DD$5, FALSE)</f>
        <v>6.3671598589854156E-4</v>
      </c>
      <c r="DE126" s="140">
        <f>VLOOKUP($CO126,  Obsv_GC!$B$10:$M$211, DE$5, FALSE)</f>
        <v>1.36E-5</v>
      </c>
      <c r="DF126" s="124">
        <f>VLOOKUP($CO126,  $DI$7:$DT$158, DF$5, FALSE)</f>
        <v>4.0038491574100537E-4</v>
      </c>
      <c r="DG126" s="140">
        <f>VLOOKUP($CO126,  Obsv_GC!$B$10:$M$211, DG$5, FALSE)</f>
        <v>3.6539999999999999E-4</v>
      </c>
      <c r="DI126" s="64">
        <f t="shared" si="16"/>
        <v>236</v>
      </c>
      <c r="DJ126" s="122">
        <f>DX126/DX$4</f>
        <v>1.1951996916112309E-6</v>
      </c>
      <c r="DK126" s="122">
        <f>DY126/DY$4</f>
        <v>0</v>
      </c>
      <c r="DL126" s="122">
        <f>DZ126/DZ$4</f>
        <v>0</v>
      </c>
      <c r="DM126" s="122">
        <f>EA126/EA$4</f>
        <v>0</v>
      </c>
      <c r="DN126" s="122">
        <f>EB126/EB$4</f>
        <v>0</v>
      </c>
      <c r="DO126" s="122">
        <f>EC126/EC$4</f>
        <v>1.3176240133211786E-5</v>
      </c>
      <c r="DP126" s="122">
        <f>ED126/ED$4</f>
        <v>0</v>
      </c>
      <c r="DQ126" s="113">
        <f>EE126/EE$4</f>
        <v>6.3671598589854156E-4</v>
      </c>
      <c r="DR126" s="113">
        <f>EF126/EF$4</f>
        <v>4.0038491574100537E-4</v>
      </c>
      <c r="DS126" s="116">
        <f>EG126/EG$4</f>
        <v>0</v>
      </c>
      <c r="DT126" s="113">
        <f>EH126/EH$4</f>
        <v>1.9015036932747771E-6</v>
      </c>
      <c r="DV126" s="62">
        <f>Obsv_GC!B129</f>
        <v>236</v>
      </c>
      <c r="DW126" s="57">
        <f t="shared" si="17"/>
        <v>237</v>
      </c>
      <c r="DX126" s="128">
        <f>SUMIFS(EP:EP,$EO:$EO,"&gt;="&amp;$DV126,$EO:$EO,"&lt;"&amp;$DV127)</f>
        <v>1.9300000000000002</v>
      </c>
      <c r="DY126" s="128">
        <f>SUMIFS(EQ:EQ,$EO:$EO,"&gt;="&amp;$DV126,$EO:$EO,"&lt;"&amp;$DV127)</f>
        <v>0</v>
      </c>
      <c r="DZ126" s="128">
        <f>SUMIFS(ER:ER,$EO:$EO,"&gt;="&amp;$DV126,$EO:$EO,"&lt;"&amp;$DV127)</f>
        <v>0</v>
      </c>
      <c r="EA126" s="128">
        <f>SUMIFS(ES:ES,$EO:$EO,"&gt;="&amp;$DV126,$EO:$EO,"&lt;"&amp;$DV127)</f>
        <v>0</v>
      </c>
      <c r="EB126" s="128">
        <f>SUMIFS(ET:ET,$EO:$EO,"&gt;="&amp;$DV126,$EO:$EO,"&lt;"&amp;$DV127)</f>
        <v>0</v>
      </c>
      <c r="EC126" s="128">
        <f>SUMIFS(EU:EU,$EO:$EO,"&gt;="&amp;$DV126,$EO:$EO,"&lt;"&amp;$DV127)</f>
        <v>1.68</v>
      </c>
      <c r="ED126" s="128">
        <f>SUMIFS(EV:EV,$EO:$EO,"&gt;="&amp;$DV126,$EO:$EO,"&lt;"&amp;$DV127)</f>
        <v>0</v>
      </c>
      <c r="EE126" s="128">
        <f>SUMIFS(EW:EW,$EO:$EO,"&gt;="&amp;$DV126,$EO:$EO,"&lt;"&amp;$DV127)</f>
        <v>62.24</v>
      </c>
      <c r="EF126" s="128">
        <f>SUMIFS(EX:EX,$EO:$EO,"&gt;="&amp;$DV126,$EO:$EO,"&lt;"&amp;$DV127)</f>
        <v>37.53</v>
      </c>
      <c r="EG126" s="109">
        <f>DY126+DZ126</f>
        <v>0</v>
      </c>
      <c r="EH126" s="2">
        <f>EC126+ED126</f>
        <v>1.68</v>
      </c>
      <c r="EJ126" s="64">
        <f t="shared" si="18"/>
        <v>118</v>
      </c>
      <c r="EK126" s="57">
        <f t="shared" si="19"/>
        <v>118.5</v>
      </c>
      <c r="EL126" s="2">
        <f t="shared" si="14"/>
        <v>727.16000000000008</v>
      </c>
      <c r="EM126" s="2">
        <f t="shared" si="20"/>
        <v>256.24</v>
      </c>
      <c r="EO126" s="33">
        <v>118</v>
      </c>
      <c r="EP126" s="33">
        <v>936.36</v>
      </c>
      <c r="EQ126" s="33">
        <v>71.7</v>
      </c>
      <c r="ER126" s="33">
        <v>655.46</v>
      </c>
      <c r="ES126" s="33">
        <v>0</v>
      </c>
      <c r="ET126" s="33">
        <v>0.27</v>
      </c>
      <c r="EU126" s="33">
        <v>45.04</v>
      </c>
      <c r="EV126" s="33">
        <v>211.2</v>
      </c>
      <c r="EW126" s="33">
        <v>286.3</v>
      </c>
      <c r="EX126" s="33">
        <v>181.23</v>
      </c>
    </row>
    <row r="127" spans="93:154" x14ac:dyDescent="0.45">
      <c r="CO127" s="65">
        <f t="shared" si="15"/>
        <v>238</v>
      </c>
      <c r="CP127" s="124">
        <f>VLOOKUP($CO127,  $DI$7:$DT$158, CP$5, FALSE)</f>
        <v>1.1146940129016661E-6</v>
      </c>
      <c r="CQ127" s="140">
        <f>VLOOKUP($CO127,  Obsv_GC!$B$10:$M$211, CQ$5, FALSE)</f>
        <v>0</v>
      </c>
      <c r="CR127" s="124">
        <f>VLOOKUP($CO127,  $DI$7:$DT$158, CR$5, FALSE)</f>
        <v>0</v>
      </c>
      <c r="CS127" s="140">
        <f>VLOOKUP($CO127,  Obsv_GC!$B$10:$M$211, CS$5, FALSE)</f>
        <v>0</v>
      </c>
      <c r="CT127" s="124">
        <f>VLOOKUP($CO127,  $DI$7:$DT$158, CT$5, FALSE)</f>
        <v>0</v>
      </c>
      <c r="CU127" s="140">
        <f>VLOOKUP($CO127,  Obsv_GC!$B$10:$M$211, CU$5, FALSE)</f>
        <v>6.9999999999999999E-6</v>
      </c>
      <c r="CV127" s="124">
        <f>VLOOKUP($CO127,  $DI$7:$DT$158, CV$5, FALSE)</f>
        <v>0</v>
      </c>
      <c r="CW127" s="140">
        <f>VLOOKUP($CO127,  Obsv_GC!$B$10:$M$211, CW$5, FALSE)</f>
        <v>0</v>
      </c>
      <c r="CX127" s="124">
        <f>VLOOKUP($CO127,  $DI$7:$DT$158, CX$5, FALSE)</f>
        <v>0</v>
      </c>
      <c r="CY127" s="140">
        <f>VLOOKUP($CO127,  Obsv_GC!$B$10:$M$211, CY$5, FALSE)</f>
        <v>0</v>
      </c>
      <c r="CZ127" s="124">
        <f>VLOOKUP($CO127,  $DI$7:$DT$158, CZ$5, FALSE)</f>
        <v>6.5096900658129657E-6</v>
      </c>
      <c r="DA127" s="140">
        <f>VLOOKUP($CO127,  Obsv_GC!$B$10:$M$211, DA$5, FALSE)</f>
        <v>0</v>
      </c>
      <c r="DB127" s="124">
        <f>VLOOKUP($CO127,  $DI$7:$DT$158, DB$5, FALSE)</f>
        <v>0</v>
      </c>
      <c r="DC127" s="140">
        <f>VLOOKUP($CO127,  Obsv_GC!$B$10:$M$211, DC$5, FALSE)</f>
        <v>0</v>
      </c>
      <c r="DD127" s="124">
        <f>VLOOKUP($CO127,  $DI$7:$DT$158, DD$5, FALSE)</f>
        <v>6.31089478953744E-4</v>
      </c>
      <c r="DE127" s="140">
        <f>VLOOKUP($CO127,  Obsv_GC!$B$10:$M$211, DE$5, FALSE)</f>
        <v>1.26E-5</v>
      </c>
      <c r="DF127" s="124">
        <f>VLOOKUP($CO127,  $DI$7:$DT$158, DF$5, FALSE)</f>
        <v>4.0038491574100537E-4</v>
      </c>
      <c r="DG127" s="140">
        <f>VLOOKUP($CO127,  Obsv_GC!$B$10:$M$211, DG$5, FALSE)</f>
        <v>3.4019999999999998E-4</v>
      </c>
      <c r="DI127" s="64">
        <f t="shared" si="16"/>
        <v>238</v>
      </c>
      <c r="DJ127" s="122">
        <f>DX127/DX$4</f>
        <v>1.1146940129016661E-6</v>
      </c>
      <c r="DK127" s="122">
        <f>DY127/DY$4</f>
        <v>0</v>
      </c>
      <c r="DL127" s="122">
        <f>DZ127/DZ$4</f>
        <v>0</v>
      </c>
      <c r="DM127" s="122">
        <f>EA127/EA$4</f>
        <v>0</v>
      </c>
      <c r="DN127" s="122">
        <f>EB127/EB$4</f>
        <v>0</v>
      </c>
      <c r="DO127" s="122">
        <f>EC127/EC$4</f>
        <v>6.5096900658129657E-6</v>
      </c>
      <c r="DP127" s="122">
        <f>ED127/ED$4</f>
        <v>0</v>
      </c>
      <c r="DQ127" s="113">
        <f>EE127/EE$4</f>
        <v>6.31089478953744E-4</v>
      </c>
      <c r="DR127" s="113">
        <f>EF127/EF$4</f>
        <v>4.0038491574100537E-4</v>
      </c>
      <c r="DS127" s="116">
        <f>EG127/EG$4</f>
        <v>0</v>
      </c>
      <c r="DT127" s="113">
        <f>EH127/EH$4</f>
        <v>9.3943337227265778E-7</v>
      </c>
      <c r="DV127" s="62">
        <f>Obsv_GC!B130</f>
        <v>238</v>
      </c>
      <c r="DW127" s="57">
        <f t="shared" si="17"/>
        <v>239</v>
      </c>
      <c r="DX127" s="128">
        <f>SUMIFS(EP:EP,$EO:$EO,"&gt;="&amp;$DV127,$EO:$EO,"&lt;"&amp;$DV128)</f>
        <v>1.8</v>
      </c>
      <c r="DY127" s="128">
        <f>SUMIFS(EQ:EQ,$EO:$EO,"&gt;="&amp;$DV127,$EO:$EO,"&lt;"&amp;$DV128)</f>
        <v>0</v>
      </c>
      <c r="DZ127" s="128">
        <f>SUMIFS(ER:ER,$EO:$EO,"&gt;="&amp;$DV127,$EO:$EO,"&lt;"&amp;$DV128)</f>
        <v>0</v>
      </c>
      <c r="EA127" s="128">
        <f>SUMIFS(ES:ES,$EO:$EO,"&gt;="&amp;$DV127,$EO:$EO,"&lt;"&amp;$DV128)</f>
        <v>0</v>
      </c>
      <c r="EB127" s="128">
        <f>SUMIFS(ET:ET,$EO:$EO,"&gt;="&amp;$DV127,$EO:$EO,"&lt;"&amp;$DV128)</f>
        <v>0</v>
      </c>
      <c r="EC127" s="128">
        <f>SUMIFS(EU:EU,$EO:$EO,"&gt;="&amp;$DV127,$EO:$EO,"&lt;"&amp;$DV128)</f>
        <v>0.83</v>
      </c>
      <c r="ED127" s="128">
        <f>SUMIFS(EV:EV,$EO:$EO,"&gt;="&amp;$DV127,$EO:$EO,"&lt;"&amp;$DV128)</f>
        <v>0</v>
      </c>
      <c r="EE127" s="128">
        <f>SUMIFS(EW:EW,$EO:$EO,"&gt;="&amp;$DV127,$EO:$EO,"&lt;"&amp;$DV128)</f>
        <v>61.69</v>
      </c>
      <c r="EF127" s="128">
        <f>SUMIFS(EX:EX,$EO:$EO,"&gt;="&amp;$DV127,$EO:$EO,"&lt;"&amp;$DV128)</f>
        <v>37.53</v>
      </c>
      <c r="EG127" s="109">
        <f>DY127+DZ127</f>
        <v>0</v>
      </c>
      <c r="EH127" s="2">
        <f>EC127+ED127</f>
        <v>0.83</v>
      </c>
      <c r="EJ127" s="64">
        <f t="shared" si="18"/>
        <v>119</v>
      </c>
      <c r="EK127" s="57">
        <f t="shared" si="19"/>
        <v>119.5</v>
      </c>
      <c r="EL127" s="2">
        <f t="shared" si="14"/>
        <v>873.78</v>
      </c>
      <c r="EM127" s="2">
        <f t="shared" si="20"/>
        <v>246.38</v>
      </c>
      <c r="EO127" s="33">
        <v>119</v>
      </c>
      <c r="EP127" s="33">
        <v>835.24</v>
      </c>
      <c r="EQ127" s="33">
        <v>79.41</v>
      </c>
      <c r="ER127" s="33">
        <v>794.37</v>
      </c>
      <c r="ES127" s="33">
        <v>0</v>
      </c>
      <c r="ET127" s="33">
        <v>0.05</v>
      </c>
      <c r="EU127" s="33">
        <v>51.85</v>
      </c>
      <c r="EV127" s="33">
        <v>194.53</v>
      </c>
      <c r="EW127" s="33">
        <v>305.44</v>
      </c>
      <c r="EX127" s="33">
        <v>294.44</v>
      </c>
    </row>
    <row r="128" spans="93:154" x14ac:dyDescent="0.45">
      <c r="CO128" s="65">
        <f t="shared" si="15"/>
        <v>240</v>
      </c>
      <c r="CP128" s="124">
        <f>VLOOKUP($CO128,  $DI$7:$DT$158, CP$5, FALSE)</f>
        <v>7.4312934193444405E-7</v>
      </c>
      <c r="CQ128" s="140">
        <f>VLOOKUP($CO128,  Obsv_GC!$B$10:$M$211, CQ$5, FALSE)</f>
        <v>0</v>
      </c>
      <c r="CR128" s="124">
        <f>VLOOKUP($CO128,  $DI$7:$DT$158, CR$5, FALSE)</f>
        <v>0</v>
      </c>
      <c r="CS128" s="140">
        <f>VLOOKUP($CO128,  Obsv_GC!$B$10:$M$211, CS$5, FALSE)</f>
        <v>0</v>
      </c>
      <c r="CT128" s="124">
        <f>VLOOKUP($CO128,  $DI$7:$DT$158, CT$5, FALSE)</f>
        <v>0</v>
      </c>
      <c r="CU128" s="140">
        <f>VLOOKUP($CO128,  Obsv_GC!$B$10:$M$211, CU$5, FALSE)</f>
        <v>5.1000000000000003E-6</v>
      </c>
      <c r="CV128" s="124">
        <f>VLOOKUP($CO128,  $DI$7:$DT$158, CV$5, FALSE)</f>
        <v>0</v>
      </c>
      <c r="CW128" s="140">
        <f>VLOOKUP($CO128,  Obsv_GC!$B$10:$M$211, CW$5, FALSE)</f>
        <v>0</v>
      </c>
      <c r="CX128" s="124">
        <f>VLOOKUP($CO128,  $DI$7:$DT$158, CX$5, FALSE)</f>
        <v>0</v>
      </c>
      <c r="CY128" s="140">
        <f>VLOOKUP($CO128,  Obsv_GC!$B$10:$M$211, CY$5, FALSE)</f>
        <v>0</v>
      </c>
      <c r="CZ128" s="124">
        <f>VLOOKUP($CO128,  $DI$7:$DT$158, CZ$5, FALSE)</f>
        <v>4.7214860477342231E-5</v>
      </c>
      <c r="DA128" s="140">
        <f>VLOOKUP($CO128,  Obsv_GC!$B$10:$M$211, DA$5, FALSE)</f>
        <v>0</v>
      </c>
      <c r="DB128" s="124">
        <f>VLOOKUP($CO128,  $DI$7:$DT$158, DB$5, FALSE)</f>
        <v>0</v>
      </c>
      <c r="DC128" s="140">
        <f>VLOOKUP($CO128,  Obsv_GC!$B$10:$M$211, DC$5, FALSE)</f>
        <v>0</v>
      </c>
      <c r="DD128" s="124">
        <f>VLOOKUP($CO128,  $DI$7:$DT$158, DD$5, FALSE)</f>
        <v>5.8147391771325673E-4</v>
      </c>
      <c r="DE128" s="140">
        <f>VLOOKUP($CO128,  Obsv_GC!$B$10:$M$211, DE$5, FALSE)</f>
        <v>1.1600000000000001E-5</v>
      </c>
      <c r="DF128" s="124">
        <f>VLOOKUP($CO128,  $DI$7:$DT$158, DF$5, FALSE)</f>
        <v>2.3043736157755704E-4</v>
      </c>
      <c r="DG128" s="140">
        <f>VLOOKUP($CO128,  Obsv_GC!$B$10:$M$211, DG$5, FALSE)</f>
        <v>3.1480000000000001E-4</v>
      </c>
      <c r="DI128" s="64">
        <f t="shared" si="16"/>
        <v>240</v>
      </c>
      <c r="DJ128" s="122">
        <f>DX128/DX$4</f>
        <v>7.4312934193444405E-7</v>
      </c>
      <c r="DK128" s="122">
        <f>DY128/DY$4</f>
        <v>0</v>
      </c>
      <c r="DL128" s="122">
        <f>DZ128/DZ$4</f>
        <v>0</v>
      </c>
      <c r="DM128" s="122">
        <f>EA128/EA$4</f>
        <v>0</v>
      </c>
      <c r="DN128" s="122">
        <f>EB128/EB$4</f>
        <v>0</v>
      </c>
      <c r="DO128" s="122">
        <f>EC128/EC$4</f>
        <v>4.7214860477342231E-5</v>
      </c>
      <c r="DP128" s="122">
        <f>ED128/ED$4</f>
        <v>0</v>
      </c>
      <c r="DQ128" s="113">
        <f>EE128/EE$4</f>
        <v>5.8147391771325673E-4</v>
      </c>
      <c r="DR128" s="113">
        <f>EF128/EF$4</f>
        <v>2.3043736157755704E-4</v>
      </c>
      <c r="DS128" s="116">
        <f>EG128/EG$4</f>
        <v>0</v>
      </c>
      <c r="DT128" s="113">
        <f>EH128/EH$4</f>
        <v>6.8137215675679513E-6</v>
      </c>
      <c r="DV128" s="62">
        <f>Obsv_GC!B131</f>
        <v>240</v>
      </c>
      <c r="DW128" s="57">
        <f t="shared" si="17"/>
        <v>241</v>
      </c>
      <c r="DX128" s="128">
        <f>SUMIFS(EP:EP,$EO:$EO,"&gt;="&amp;$DV128,$EO:$EO,"&lt;"&amp;$DV129)</f>
        <v>1.2</v>
      </c>
      <c r="DY128" s="128">
        <f>SUMIFS(EQ:EQ,$EO:$EO,"&gt;="&amp;$DV128,$EO:$EO,"&lt;"&amp;$DV129)</f>
        <v>0</v>
      </c>
      <c r="DZ128" s="128">
        <f>SUMIFS(ER:ER,$EO:$EO,"&gt;="&amp;$DV128,$EO:$EO,"&lt;"&amp;$DV129)</f>
        <v>0</v>
      </c>
      <c r="EA128" s="128">
        <f>SUMIFS(ES:ES,$EO:$EO,"&gt;="&amp;$DV128,$EO:$EO,"&lt;"&amp;$DV129)</f>
        <v>0</v>
      </c>
      <c r="EB128" s="128">
        <f>SUMIFS(ET:ET,$EO:$EO,"&gt;="&amp;$DV128,$EO:$EO,"&lt;"&amp;$DV129)</f>
        <v>0</v>
      </c>
      <c r="EC128" s="128">
        <f>SUMIFS(EU:EU,$EO:$EO,"&gt;="&amp;$DV128,$EO:$EO,"&lt;"&amp;$DV129)</f>
        <v>6.02</v>
      </c>
      <c r="ED128" s="128">
        <f>SUMIFS(EV:EV,$EO:$EO,"&gt;="&amp;$DV128,$EO:$EO,"&lt;"&amp;$DV129)</f>
        <v>0</v>
      </c>
      <c r="EE128" s="128">
        <f>SUMIFS(EW:EW,$EO:$EO,"&gt;="&amp;$DV128,$EO:$EO,"&lt;"&amp;$DV129)</f>
        <v>56.84</v>
      </c>
      <c r="EF128" s="128">
        <f>SUMIFS(EX:EX,$EO:$EO,"&gt;="&amp;$DV128,$EO:$EO,"&lt;"&amp;$DV129)</f>
        <v>21.6</v>
      </c>
      <c r="EG128" s="109">
        <f>DY128+DZ128</f>
        <v>0</v>
      </c>
      <c r="EH128" s="2">
        <f>EC128+ED128</f>
        <v>6.02</v>
      </c>
      <c r="EJ128" s="64">
        <f t="shared" si="18"/>
        <v>120</v>
      </c>
      <c r="EK128" s="57">
        <f t="shared" si="19"/>
        <v>120.5</v>
      </c>
      <c r="EL128" s="2">
        <f t="shared" si="14"/>
        <v>750.75</v>
      </c>
      <c r="EM128" s="2">
        <f t="shared" si="20"/>
        <v>257.02999999999997</v>
      </c>
      <c r="EO128" s="33">
        <v>120</v>
      </c>
      <c r="EP128" s="33">
        <v>830.14</v>
      </c>
      <c r="EQ128" s="33">
        <v>69.760000000000005</v>
      </c>
      <c r="ER128" s="33">
        <v>680.99</v>
      </c>
      <c r="ES128" s="33">
        <v>0</v>
      </c>
      <c r="ET128" s="33">
        <v>0</v>
      </c>
      <c r="EU128" s="33">
        <v>61.49</v>
      </c>
      <c r="EV128" s="33">
        <v>195.54</v>
      </c>
      <c r="EW128" s="33">
        <v>304.74</v>
      </c>
      <c r="EX128" s="33">
        <v>222.83</v>
      </c>
    </row>
    <row r="129" spans="93:154" x14ac:dyDescent="0.45">
      <c r="CO129" s="65">
        <f t="shared" si="15"/>
        <v>242</v>
      </c>
      <c r="CP129" s="124">
        <f>VLOOKUP($CO129,  $DI$7:$DT$158, CP$5, FALSE)</f>
        <v>4.4587760516066644E-7</v>
      </c>
      <c r="CQ129" s="140">
        <f>VLOOKUP($CO129,  Obsv_GC!$B$10:$M$211, CQ$5, FALSE)</f>
        <v>0</v>
      </c>
      <c r="CR129" s="124">
        <f>VLOOKUP($CO129,  $DI$7:$DT$158, CR$5, FALSE)</f>
        <v>0</v>
      </c>
      <c r="CS129" s="140">
        <f>VLOOKUP($CO129,  Obsv_GC!$B$10:$M$211, CS$5, FALSE)</f>
        <v>0</v>
      </c>
      <c r="CT129" s="124">
        <f>VLOOKUP($CO129,  $DI$7:$DT$158, CT$5, FALSE)</f>
        <v>0</v>
      </c>
      <c r="CU129" s="140">
        <f>VLOOKUP($CO129,  Obsv_GC!$B$10:$M$211, CU$5, FALSE)</f>
        <v>3.4999999999999999E-6</v>
      </c>
      <c r="CV129" s="124">
        <f>VLOOKUP($CO129,  $DI$7:$DT$158, CV$5, FALSE)</f>
        <v>0</v>
      </c>
      <c r="CW129" s="140">
        <f>VLOOKUP($CO129,  Obsv_GC!$B$10:$M$211, CW$5, FALSE)</f>
        <v>0</v>
      </c>
      <c r="CX129" s="124">
        <f>VLOOKUP($CO129,  $DI$7:$DT$158, CX$5, FALSE)</f>
        <v>0</v>
      </c>
      <c r="CY129" s="140">
        <f>VLOOKUP($CO129,  Obsv_GC!$B$10:$M$211, CY$5, FALSE)</f>
        <v>0</v>
      </c>
      <c r="CZ129" s="124">
        <f>VLOOKUP($CO129,  $DI$7:$DT$158, CZ$5, FALSE)</f>
        <v>1.9764360199817682E-5</v>
      </c>
      <c r="DA129" s="140">
        <f>VLOOKUP($CO129,  Obsv_GC!$B$10:$M$211, DA$5, FALSE)</f>
        <v>0</v>
      </c>
      <c r="DB129" s="124">
        <f>VLOOKUP($CO129,  $DI$7:$DT$158, DB$5, FALSE)</f>
        <v>0</v>
      </c>
      <c r="DC129" s="140">
        <f>VLOOKUP($CO129,  Obsv_GC!$B$10:$M$211, DC$5, FALSE)</f>
        <v>0</v>
      </c>
      <c r="DD129" s="124">
        <f>VLOOKUP($CO129,  $DI$7:$DT$158, DD$5, FALSE)</f>
        <v>4.5656546353875168E-4</v>
      </c>
      <c r="DE129" s="140">
        <f>VLOOKUP($CO129,  Obsv_GC!$B$10:$M$211, DE$5, FALSE)</f>
        <v>1.08E-5</v>
      </c>
      <c r="DF129" s="124">
        <f>VLOOKUP($CO129,  $DI$7:$DT$158, DF$5, FALSE)</f>
        <v>2.8036545658602775E-4</v>
      </c>
      <c r="DG129" s="140">
        <f>VLOOKUP($CO129,  Obsv_GC!$B$10:$M$211, DG$5, FALSE)</f>
        <v>3.033E-4</v>
      </c>
      <c r="DI129" s="64">
        <f t="shared" si="16"/>
        <v>242</v>
      </c>
      <c r="DJ129" s="122">
        <f>DX129/DX$4</f>
        <v>4.4587760516066644E-7</v>
      </c>
      <c r="DK129" s="122">
        <f>DY129/DY$4</f>
        <v>0</v>
      </c>
      <c r="DL129" s="122">
        <f>DZ129/DZ$4</f>
        <v>0</v>
      </c>
      <c r="DM129" s="122">
        <f>EA129/EA$4</f>
        <v>0</v>
      </c>
      <c r="DN129" s="122">
        <f>EB129/EB$4</f>
        <v>0</v>
      </c>
      <c r="DO129" s="122">
        <f>EC129/EC$4</f>
        <v>1.9764360199817682E-5</v>
      </c>
      <c r="DP129" s="122">
        <f>ED129/ED$4</f>
        <v>0</v>
      </c>
      <c r="DQ129" s="113">
        <f>EE129/EE$4</f>
        <v>4.5656546353875168E-4</v>
      </c>
      <c r="DR129" s="113">
        <f>EF129/EF$4</f>
        <v>2.8036545658602775E-4</v>
      </c>
      <c r="DS129" s="116">
        <f>EG129/EG$4</f>
        <v>0</v>
      </c>
      <c r="DT129" s="113">
        <f>EH129/EH$4</f>
        <v>2.8522555399121659E-6</v>
      </c>
      <c r="DV129" s="62">
        <f>Obsv_GC!B132</f>
        <v>242</v>
      </c>
      <c r="DW129" s="57">
        <f t="shared" si="17"/>
        <v>243</v>
      </c>
      <c r="DX129" s="128">
        <f>SUMIFS(EP:EP,$EO:$EO,"&gt;="&amp;$DV129,$EO:$EO,"&lt;"&amp;$DV130)</f>
        <v>0.72</v>
      </c>
      <c r="DY129" s="128">
        <f>SUMIFS(EQ:EQ,$EO:$EO,"&gt;="&amp;$DV129,$EO:$EO,"&lt;"&amp;$DV130)</f>
        <v>0</v>
      </c>
      <c r="DZ129" s="128">
        <f>SUMIFS(ER:ER,$EO:$EO,"&gt;="&amp;$DV129,$EO:$EO,"&lt;"&amp;$DV130)</f>
        <v>0</v>
      </c>
      <c r="EA129" s="128">
        <f>SUMIFS(ES:ES,$EO:$EO,"&gt;="&amp;$DV129,$EO:$EO,"&lt;"&amp;$DV130)</f>
        <v>0</v>
      </c>
      <c r="EB129" s="128">
        <f>SUMIFS(ET:ET,$EO:$EO,"&gt;="&amp;$DV129,$EO:$EO,"&lt;"&amp;$DV130)</f>
        <v>0</v>
      </c>
      <c r="EC129" s="128">
        <f>SUMIFS(EU:EU,$EO:$EO,"&gt;="&amp;$DV129,$EO:$EO,"&lt;"&amp;$DV130)</f>
        <v>2.52</v>
      </c>
      <c r="ED129" s="128">
        <f>SUMIFS(EV:EV,$EO:$EO,"&gt;="&amp;$DV129,$EO:$EO,"&lt;"&amp;$DV130)</f>
        <v>0</v>
      </c>
      <c r="EE129" s="128">
        <f>SUMIFS(EW:EW,$EO:$EO,"&gt;="&amp;$DV129,$EO:$EO,"&lt;"&amp;$DV130)</f>
        <v>44.629999999999995</v>
      </c>
      <c r="EF129" s="128">
        <f>SUMIFS(EX:EX,$EO:$EO,"&gt;="&amp;$DV129,$EO:$EO,"&lt;"&amp;$DV130)</f>
        <v>26.28</v>
      </c>
      <c r="EG129" s="109">
        <f>DY129+DZ129</f>
        <v>0</v>
      </c>
      <c r="EH129" s="2">
        <f>EC129+ED129</f>
        <v>2.52</v>
      </c>
      <c r="EJ129" s="64">
        <f t="shared" si="18"/>
        <v>121</v>
      </c>
      <c r="EK129" s="57">
        <f t="shared" si="19"/>
        <v>121.5</v>
      </c>
      <c r="EL129" s="2">
        <f t="shared" si="14"/>
        <v>776.17</v>
      </c>
      <c r="EM129" s="2">
        <f t="shared" si="20"/>
        <v>244.21</v>
      </c>
      <c r="EO129" s="33">
        <v>121</v>
      </c>
      <c r="EP129" s="33">
        <v>832.52</v>
      </c>
      <c r="EQ129" s="33">
        <v>65.8</v>
      </c>
      <c r="ER129" s="33">
        <v>710.37</v>
      </c>
      <c r="ES129" s="33">
        <v>0</v>
      </c>
      <c r="ET129" s="33">
        <v>0</v>
      </c>
      <c r="EU129" s="33">
        <v>59.74</v>
      </c>
      <c r="EV129" s="33">
        <v>184.47</v>
      </c>
      <c r="EW129" s="33">
        <v>308.47000000000003</v>
      </c>
      <c r="EX129" s="33">
        <v>233.5</v>
      </c>
    </row>
    <row r="130" spans="93:154" x14ac:dyDescent="0.45">
      <c r="CO130" s="65">
        <f t="shared" si="15"/>
        <v>244</v>
      </c>
      <c r="CP130" s="124">
        <f>VLOOKUP($CO130,  $DI$7:$DT$158, CP$5, FALSE)</f>
        <v>2.1055331354809246E-7</v>
      </c>
      <c r="CQ130" s="140">
        <f>VLOOKUP($CO130,  Obsv_GC!$B$10:$M$211, CQ$5, FALSE)</f>
        <v>0</v>
      </c>
      <c r="CR130" s="124">
        <f>VLOOKUP($CO130,  $DI$7:$DT$158, CR$5, FALSE)</f>
        <v>0</v>
      </c>
      <c r="CS130" s="140">
        <f>VLOOKUP($CO130,  Obsv_GC!$B$10:$M$211, CS$5, FALSE)</f>
        <v>0</v>
      </c>
      <c r="CT130" s="124">
        <f>VLOOKUP($CO130,  $DI$7:$DT$158, CT$5, FALSE)</f>
        <v>0</v>
      </c>
      <c r="CU130" s="140">
        <f>VLOOKUP($CO130,  Obsv_GC!$B$10:$M$211, CU$5, FALSE)</f>
        <v>1.7999999999999999E-6</v>
      </c>
      <c r="CV130" s="124">
        <f>VLOOKUP($CO130,  $DI$7:$DT$158, CV$5, FALSE)</f>
        <v>0</v>
      </c>
      <c r="CW130" s="140">
        <f>VLOOKUP($CO130,  Obsv_GC!$B$10:$M$211, CW$5, FALSE)</f>
        <v>0</v>
      </c>
      <c r="CX130" s="124">
        <f>VLOOKUP($CO130,  $DI$7:$DT$158, CX$5, FALSE)</f>
        <v>0</v>
      </c>
      <c r="CY130" s="140">
        <f>VLOOKUP($CO130,  Obsv_GC!$B$10:$M$211, CY$5, FALSE)</f>
        <v>0</v>
      </c>
      <c r="CZ130" s="124">
        <f>VLOOKUP($CO130,  $DI$7:$DT$158, CZ$5, FALSE)</f>
        <v>1.3803680139555205E-5</v>
      </c>
      <c r="DA130" s="140">
        <f>VLOOKUP($CO130,  Obsv_GC!$B$10:$M$211, DA$5, FALSE)</f>
        <v>0</v>
      </c>
      <c r="DB130" s="124">
        <f>VLOOKUP($CO130,  $DI$7:$DT$158, DB$5, FALSE)</f>
        <v>0</v>
      </c>
      <c r="DC130" s="140">
        <f>VLOOKUP($CO130,  Obsv_GC!$B$10:$M$211, DC$5, FALSE)</f>
        <v>0</v>
      </c>
      <c r="DD130" s="124">
        <f>VLOOKUP($CO130,  $DI$7:$DT$158, DD$5, FALSE)</f>
        <v>5.637759958687118E-4</v>
      </c>
      <c r="DE130" s="140">
        <f>VLOOKUP($CO130,  Obsv_GC!$B$10:$M$211, DE$5, FALSE)</f>
        <v>9.9000000000000001E-6</v>
      </c>
      <c r="DF130" s="124">
        <f>VLOOKUP($CO130,  $DI$7:$DT$158, DF$5, FALSE)</f>
        <v>2.8452613117006695E-4</v>
      </c>
      <c r="DG130" s="140">
        <f>VLOOKUP($CO130,  Obsv_GC!$B$10:$M$211, DG$5, FALSE)</f>
        <v>2.9189999999999999E-4</v>
      </c>
      <c r="DI130" s="64">
        <f t="shared" si="16"/>
        <v>244</v>
      </c>
      <c r="DJ130" s="122">
        <f>DX130/DX$4</f>
        <v>2.1055331354809246E-7</v>
      </c>
      <c r="DK130" s="122">
        <f>DY130/DY$4</f>
        <v>0</v>
      </c>
      <c r="DL130" s="122">
        <f>DZ130/DZ$4</f>
        <v>0</v>
      </c>
      <c r="DM130" s="122">
        <f>EA130/EA$4</f>
        <v>0</v>
      </c>
      <c r="DN130" s="122">
        <f>EB130/EB$4</f>
        <v>0</v>
      </c>
      <c r="DO130" s="122">
        <f>EC130/EC$4</f>
        <v>1.3803680139555205E-5</v>
      </c>
      <c r="DP130" s="122">
        <f>ED130/ED$4</f>
        <v>0</v>
      </c>
      <c r="DQ130" s="113">
        <f>EE130/EE$4</f>
        <v>5.637759958687118E-4</v>
      </c>
      <c r="DR130" s="113">
        <f>EF130/EF$4</f>
        <v>2.8452613117006695E-4</v>
      </c>
      <c r="DS130" s="116">
        <f>EG130/EG$4</f>
        <v>0</v>
      </c>
      <c r="DT130" s="113">
        <f>EH130/EH$4</f>
        <v>1.9920514881926239E-6</v>
      </c>
      <c r="DV130" s="62">
        <f>Obsv_GC!B133</f>
        <v>244</v>
      </c>
      <c r="DW130" s="57">
        <f t="shared" si="17"/>
        <v>245</v>
      </c>
      <c r="DX130" s="128">
        <f>SUMIFS(EP:EP,$EO:$EO,"&gt;="&amp;$DV130,$EO:$EO,"&lt;"&amp;$DV131)</f>
        <v>0.33999999999999997</v>
      </c>
      <c r="DY130" s="128">
        <f>SUMIFS(EQ:EQ,$EO:$EO,"&gt;="&amp;$DV130,$EO:$EO,"&lt;"&amp;$DV131)</f>
        <v>0</v>
      </c>
      <c r="DZ130" s="128">
        <f>SUMIFS(ER:ER,$EO:$EO,"&gt;="&amp;$DV130,$EO:$EO,"&lt;"&amp;$DV131)</f>
        <v>0</v>
      </c>
      <c r="EA130" s="128">
        <f>SUMIFS(ES:ES,$EO:$EO,"&gt;="&amp;$DV130,$EO:$EO,"&lt;"&amp;$DV131)</f>
        <v>0</v>
      </c>
      <c r="EB130" s="128">
        <f>SUMIFS(ET:ET,$EO:$EO,"&gt;="&amp;$DV130,$EO:$EO,"&lt;"&amp;$DV131)</f>
        <v>0</v>
      </c>
      <c r="EC130" s="128">
        <f>SUMIFS(EU:EU,$EO:$EO,"&gt;="&amp;$DV130,$EO:$EO,"&lt;"&amp;$DV131)</f>
        <v>1.76</v>
      </c>
      <c r="ED130" s="128">
        <f>SUMIFS(EV:EV,$EO:$EO,"&gt;="&amp;$DV130,$EO:$EO,"&lt;"&amp;$DV131)</f>
        <v>0</v>
      </c>
      <c r="EE130" s="128">
        <f>SUMIFS(EW:EW,$EO:$EO,"&gt;="&amp;$DV130,$EO:$EO,"&lt;"&amp;$DV131)</f>
        <v>55.11</v>
      </c>
      <c r="EF130" s="128">
        <f>SUMIFS(EX:EX,$EO:$EO,"&gt;="&amp;$DV130,$EO:$EO,"&lt;"&amp;$DV131)</f>
        <v>26.67</v>
      </c>
      <c r="EG130" s="109">
        <f>DY130+DZ130</f>
        <v>0</v>
      </c>
      <c r="EH130" s="2">
        <f>EC130+ED130</f>
        <v>1.76</v>
      </c>
      <c r="EJ130" s="64">
        <f t="shared" si="18"/>
        <v>122</v>
      </c>
      <c r="EK130" s="57">
        <f t="shared" si="19"/>
        <v>122.5</v>
      </c>
      <c r="EL130" s="2">
        <f t="shared" si="14"/>
        <v>869.3900000000001</v>
      </c>
      <c r="EM130" s="2">
        <f t="shared" si="20"/>
        <v>203.12</v>
      </c>
      <c r="EO130" s="33">
        <v>122</v>
      </c>
      <c r="EP130" s="33">
        <v>717.27</v>
      </c>
      <c r="EQ130" s="33">
        <v>79.069999999999993</v>
      </c>
      <c r="ER130" s="33">
        <v>790.32</v>
      </c>
      <c r="ES130" s="33">
        <v>0</v>
      </c>
      <c r="ET130" s="33">
        <v>0</v>
      </c>
      <c r="EU130" s="33">
        <v>29.49</v>
      </c>
      <c r="EV130" s="33">
        <v>173.63</v>
      </c>
      <c r="EW130" s="33">
        <v>360.28</v>
      </c>
      <c r="EX130" s="33">
        <v>260.14</v>
      </c>
    </row>
    <row r="131" spans="93:154" x14ac:dyDescent="0.45">
      <c r="CO131" s="65">
        <f t="shared" si="15"/>
        <v>246</v>
      </c>
      <c r="CP131" s="124">
        <f>VLOOKUP($CO131,  $DI$7:$DT$158, CP$5, FALSE)</f>
        <v>1.6720410193524994E-7</v>
      </c>
      <c r="CQ131" s="140">
        <f>VLOOKUP($CO131,  Obsv_GC!$B$10:$M$211, CQ$5, FALSE)</f>
        <v>0</v>
      </c>
      <c r="CR131" s="124">
        <f>VLOOKUP($CO131,  $DI$7:$DT$158, CR$5, FALSE)</f>
        <v>0</v>
      </c>
      <c r="CS131" s="140">
        <f>VLOOKUP($CO131,  Obsv_GC!$B$10:$M$211, CS$5, FALSE)</f>
        <v>0</v>
      </c>
      <c r="CT131" s="124">
        <f>VLOOKUP($CO131,  $DI$7:$DT$158, CT$5, FALSE)</f>
        <v>0</v>
      </c>
      <c r="CU131" s="140">
        <f>VLOOKUP($CO131,  Obsv_GC!$B$10:$M$211, CU$5, FALSE)</f>
        <v>0</v>
      </c>
      <c r="CV131" s="124">
        <f>VLOOKUP($CO131,  $DI$7:$DT$158, CV$5, FALSE)</f>
        <v>0</v>
      </c>
      <c r="CW131" s="140">
        <f>VLOOKUP($CO131,  Obsv_GC!$B$10:$M$211, CW$5, FALSE)</f>
        <v>0</v>
      </c>
      <c r="CX131" s="124">
        <f>VLOOKUP($CO131,  $DI$7:$DT$158, CX$5, FALSE)</f>
        <v>0</v>
      </c>
      <c r="CY131" s="140">
        <f>VLOOKUP($CO131,  Obsv_GC!$B$10:$M$211, CY$5, FALSE)</f>
        <v>0</v>
      </c>
      <c r="CZ131" s="124">
        <f>VLOOKUP($CO131,  $DI$7:$DT$158, CZ$5, FALSE)</f>
        <v>1.4509550146691552E-5</v>
      </c>
      <c r="DA131" s="140">
        <f>VLOOKUP($CO131,  Obsv_GC!$B$10:$M$211, DA$5, FALSE)</f>
        <v>0</v>
      </c>
      <c r="DB131" s="124">
        <f>VLOOKUP($CO131,  $DI$7:$DT$158, DB$5, FALSE)</f>
        <v>0</v>
      </c>
      <c r="DC131" s="140">
        <f>VLOOKUP($CO131,  Obsv_GC!$B$10:$M$211, DC$5, FALSE)</f>
        <v>0</v>
      </c>
      <c r="DD131" s="124">
        <f>VLOOKUP($CO131,  $DI$7:$DT$158, DD$5, FALSE)</f>
        <v>5.0863622780969605E-4</v>
      </c>
      <c r="DE131" s="140">
        <f>VLOOKUP($CO131,  Obsv_GC!$B$10:$M$211, DE$5, FALSE)</f>
        <v>9.2E-6</v>
      </c>
      <c r="DF131" s="124">
        <f>VLOOKUP($CO131,  $DI$7:$DT$158, DF$5, FALSE)</f>
        <v>3.5589770288089361E-4</v>
      </c>
      <c r="DG131" s="140">
        <f>VLOOKUP($CO131,  Obsv_GC!$B$10:$M$211, DG$5, FALSE)</f>
        <v>2.8049999999999999E-4</v>
      </c>
      <c r="DI131" s="64">
        <f t="shared" si="16"/>
        <v>246</v>
      </c>
      <c r="DJ131" s="122">
        <f>DX131/DX$4</f>
        <v>1.6720410193524994E-7</v>
      </c>
      <c r="DK131" s="122">
        <f>DY131/DY$4</f>
        <v>0</v>
      </c>
      <c r="DL131" s="122">
        <f>DZ131/DZ$4</f>
        <v>0</v>
      </c>
      <c r="DM131" s="122">
        <f>EA131/EA$4</f>
        <v>0</v>
      </c>
      <c r="DN131" s="122">
        <f>EB131/EB$4</f>
        <v>0</v>
      </c>
      <c r="DO131" s="122">
        <f>EC131/EC$4</f>
        <v>1.4509550146691552E-5</v>
      </c>
      <c r="DP131" s="122">
        <f>ED131/ED$4</f>
        <v>0</v>
      </c>
      <c r="DQ131" s="113">
        <f>EE131/EE$4</f>
        <v>5.0863622780969605E-4</v>
      </c>
      <c r="DR131" s="113">
        <f>EF131/EF$4</f>
        <v>3.5589770288089361E-4</v>
      </c>
      <c r="DS131" s="116">
        <f>EG131/EG$4</f>
        <v>0</v>
      </c>
      <c r="DT131" s="113">
        <f>EH131/EH$4</f>
        <v>2.0939177574752011E-6</v>
      </c>
      <c r="DV131" s="62">
        <f>Obsv_GC!B134</f>
        <v>246</v>
      </c>
      <c r="DW131" s="57">
        <f t="shared" si="17"/>
        <v>247</v>
      </c>
      <c r="DX131" s="128">
        <f>SUMIFS(EP:EP,$EO:$EO,"&gt;="&amp;$DV131,$EO:$EO,"&lt;"&amp;$DV132)</f>
        <v>0.27</v>
      </c>
      <c r="DY131" s="128">
        <f>SUMIFS(EQ:EQ,$EO:$EO,"&gt;="&amp;$DV131,$EO:$EO,"&lt;"&amp;$DV132)</f>
        <v>0</v>
      </c>
      <c r="DZ131" s="128">
        <f>SUMIFS(ER:ER,$EO:$EO,"&gt;="&amp;$DV131,$EO:$EO,"&lt;"&amp;$DV132)</f>
        <v>0</v>
      </c>
      <c r="EA131" s="128">
        <f>SUMIFS(ES:ES,$EO:$EO,"&gt;="&amp;$DV131,$EO:$EO,"&lt;"&amp;$DV132)</f>
        <v>0</v>
      </c>
      <c r="EB131" s="128">
        <f>SUMIFS(ET:ET,$EO:$EO,"&gt;="&amp;$DV131,$EO:$EO,"&lt;"&amp;$DV132)</f>
        <v>0</v>
      </c>
      <c r="EC131" s="128">
        <f>SUMIFS(EU:EU,$EO:$EO,"&gt;="&amp;$DV131,$EO:$EO,"&lt;"&amp;$DV132)</f>
        <v>1.85</v>
      </c>
      <c r="ED131" s="128">
        <f>SUMIFS(EV:EV,$EO:$EO,"&gt;="&amp;$DV131,$EO:$EO,"&lt;"&amp;$DV132)</f>
        <v>0</v>
      </c>
      <c r="EE131" s="128">
        <f>SUMIFS(EW:EW,$EO:$EO,"&gt;="&amp;$DV131,$EO:$EO,"&lt;"&amp;$DV132)</f>
        <v>49.72</v>
      </c>
      <c r="EF131" s="128">
        <f>SUMIFS(EX:EX,$EO:$EO,"&gt;="&amp;$DV131,$EO:$EO,"&lt;"&amp;$DV132)</f>
        <v>33.36</v>
      </c>
      <c r="EG131" s="109">
        <f>DY131+DZ131</f>
        <v>0</v>
      </c>
      <c r="EH131" s="2">
        <f>EC131+ED131</f>
        <v>1.85</v>
      </c>
      <c r="EJ131" s="64">
        <f t="shared" si="18"/>
        <v>123</v>
      </c>
      <c r="EK131" s="57">
        <f t="shared" si="19"/>
        <v>123.5</v>
      </c>
      <c r="EL131" s="2">
        <f t="shared" si="14"/>
        <v>782.17</v>
      </c>
      <c r="EM131" s="2">
        <f t="shared" si="20"/>
        <v>203.01999999999998</v>
      </c>
      <c r="EO131" s="33">
        <v>123</v>
      </c>
      <c r="EP131" s="33">
        <v>753.91</v>
      </c>
      <c r="EQ131" s="33">
        <v>66.14</v>
      </c>
      <c r="ER131" s="33">
        <v>716.03</v>
      </c>
      <c r="ES131" s="33">
        <v>0</v>
      </c>
      <c r="ET131" s="33">
        <v>0</v>
      </c>
      <c r="EU131" s="33">
        <v>31.95</v>
      </c>
      <c r="EV131" s="33">
        <v>171.07</v>
      </c>
      <c r="EW131" s="33">
        <v>310</v>
      </c>
      <c r="EX131" s="33">
        <v>195.56</v>
      </c>
    </row>
    <row r="132" spans="93:154" x14ac:dyDescent="0.45">
      <c r="CO132" s="65">
        <f t="shared" si="15"/>
        <v>248</v>
      </c>
      <c r="CP132" s="124">
        <f>VLOOKUP($CO132,  $DI$7:$DT$158, CP$5, FALSE)</f>
        <v>8.6698423225685152E-8</v>
      </c>
      <c r="CQ132" s="140">
        <f>VLOOKUP($CO132,  Obsv_GC!$B$10:$M$211, CQ$5, FALSE)</f>
        <v>0</v>
      </c>
      <c r="CR132" s="124">
        <f>VLOOKUP($CO132,  $DI$7:$DT$158, CR$5, FALSE)</f>
        <v>0</v>
      </c>
      <c r="CS132" s="140">
        <f>VLOOKUP($CO132,  Obsv_GC!$B$10:$M$211, CS$5, FALSE)</f>
        <v>0</v>
      </c>
      <c r="CT132" s="124">
        <f>VLOOKUP($CO132,  $DI$7:$DT$158, CT$5, FALSE)</f>
        <v>0</v>
      </c>
      <c r="CU132" s="140">
        <f>VLOOKUP($CO132,  Obsv_GC!$B$10:$M$211, CU$5, FALSE)</f>
        <v>0</v>
      </c>
      <c r="CV132" s="124">
        <f>VLOOKUP($CO132,  $DI$7:$DT$158, CV$5, FALSE)</f>
        <v>0</v>
      </c>
      <c r="CW132" s="140">
        <f>VLOOKUP($CO132,  Obsv_GC!$B$10:$M$211, CW$5, FALSE)</f>
        <v>0</v>
      </c>
      <c r="CX132" s="124">
        <f>VLOOKUP($CO132,  $DI$7:$DT$158, CX$5, FALSE)</f>
        <v>0</v>
      </c>
      <c r="CY132" s="140">
        <f>VLOOKUP($CO132,  Obsv_GC!$B$10:$M$211, CY$5, FALSE)</f>
        <v>0</v>
      </c>
      <c r="CZ132" s="124">
        <f>VLOOKUP($CO132,  $DI$7:$DT$158, CZ$5, FALSE)</f>
        <v>0</v>
      </c>
      <c r="DA132" s="140">
        <f>VLOOKUP($CO132,  Obsv_GC!$B$10:$M$211, DA$5, FALSE)</f>
        <v>0</v>
      </c>
      <c r="DB132" s="124">
        <f>VLOOKUP($CO132,  $DI$7:$DT$158, DB$5, FALSE)</f>
        <v>0</v>
      </c>
      <c r="DC132" s="140">
        <f>VLOOKUP($CO132,  Obsv_GC!$B$10:$M$211, DC$5, FALSE)</f>
        <v>0</v>
      </c>
      <c r="DD132" s="124">
        <f>VLOOKUP($CO132,  $DI$7:$DT$158, DD$5, FALSE)</f>
        <v>5.5160228084269534E-4</v>
      </c>
      <c r="DE132" s="140">
        <f>VLOOKUP($CO132,  Obsv_GC!$B$10:$M$211, DE$5, FALSE)</f>
        <v>8.3000000000000002E-6</v>
      </c>
      <c r="DF132" s="124">
        <f>VLOOKUP($CO132,  $DI$7:$DT$158, DF$5, FALSE)</f>
        <v>2.8207240000512073E-4</v>
      </c>
      <c r="DG132" s="140">
        <f>VLOOKUP($CO132,  Obsv_GC!$B$10:$M$211, DG$5, FALSE)</f>
        <v>2.6909999999999998E-4</v>
      </c>
      <c r="DI132" s="64">
        <f t="shared" si="16"/>
        <v>248</v>
      </c>
      <c r="DJ132" s="122">
        <f>DX132/DX$4</f>
        <v>8.6698423225685152E-8</v>
      </c>
      <c r="DK132" s="122">
        <f>DY132/DY$4</f>
        <v>0</v>
      </c>
      <c r="DL132" s="122">
        <f>DZ132/DZ$4</f>
        <v>0</v>
      </c>
      <c r="DM132" s="122">
        <f>EA132/EA$4</f>
        <v>0</v>
      </c>
      <c r="DN132" s="122">
        <f>EB132/EB$4</f>
        <v>0</v>
      </c>
      <c r="DO132" s="122">
        <f>EC132/EC$4</f>
        <v>0</v>
      </c>
      <c r="DP132" s="122">
        <f>ED132/ED$4</f>
        <v>0</v>
      </c>
      <c r="DQ132" s="113">
        <f>EE132/EE$4</f>
        <v>5.5160228084269534E-4</v>
      </c>
      <c r="DR132" s="113">
        <f>EF132/EF$4</f>
        <v>2.8207240000512073E-4</v>
      </c>
      <c r="DS132" s="116">
        <f>EG132/EG$4</f>
        <v>0</v>
      </c>
      <c r="DT132" s="113">
        <f>EH132/EH$4</f>
        <v>0</v>
      </c>
      <c r="DV132" s="62">
        <f>Obsv_GC!B135</f>
        <v>248</v>
      </c>
      <c r="DW132" s="57">
        <f t="shared" si="17"/>
        <v>249</v>
      </c>
      <c r="DX132" s="128">
        <f>SUMIFS(EP:EP,$EO:$EO,"&gt;="&amp;$DV132,$EO:$EO,"&lt;"&amp;$DV133)</f>
        <v>0.14000000000000001</v>
      </c>
      <c r="DY132" s="128">
        <f>SUMIFS(EQ:EQ,$EO:$EO,"&gt;="&amp;$DV132,$EO:$EO,"&lt;"&amp;$DV133)</f>
        <v>0</v>
      </c>
      <c r="DZ132" s="128">
        <f>SUMIFS(ER:ER,$EO:$EO,"&gt;="&amp;$DV132,$EO:$EO,"&lt;"&amp;$DV133)</f>
        <v>0</v>
      </c>
      <c r="EA132" s="128">
        <f>SUMIFS(ES:ES,$EO:$EO,"&gt;="&amp;$DV132,$EO:$EO,"&lt;"&amp;$DV133)</f>
        <v>0</v>
      </c>
      <c r="EB132" s="128">
        <f>SUMIFS(ET:ET,$EO:$EO,"&gt;="&amp;$DV132,$EO:$EO,"&lt;"&amp;$DV133)</f>
        <v>0</v>
      </c>
      <c r="EC132" s="128">
        <f>SUMIFS(EU:EU,$EO:$EO,"&gt;="&amp;$DV132,$EO:$EO,"&lt;"&amp;$DV133)</f>
        <v>0</v>
      </c>
      <c r="ED132" s="128">
        <f>SUMIFS(EV:EV,$EO:$EO,"&gt;="&amp;$DV132,$EO:$EO,"&lt;"&amp;$DV133)</f>
        <v>0</v>
      </c>
      <c r="EE132" s="128">
        <f>SUMIFS(EW:EW,$EO:$EO,"&gt;="&amp;$DV132,$EO:$EO,"&lt;"&amp;$DV133)</f>
        <v>53.92</v>
      </c>
      <c r="EF132" s="128">
        <f>SUMIFS(EX:EX,$EO:$EO,"&gt;="&amp;$DV132,$EO:$EO,"&lt;"&amp;$DV133)</f>
        <v>26.439999999999998</v>
      </c>
      <c r="EG132" s="109">
        <f>DY132+DZ132</f>
        <v>0</v>
      </c>
      <c r="EH132" s="2">
        <f>EC132+ED132</f>
        <v>0</v>
      </c>
      <c r="EJ132" s="64">
        <f t="shared" si="18"/>
        <v>124</v>
      </c>
      <c r="EK132" s="57">
        <f t="shared" si="19"/>
        <v>124.5</v>
      </c>
      <c r="EL132" s="2">
        <f t="shared" si="14"/>
        <v>767.6099999999999</v>
      </c>
      <c r="EM132" s="2">
        <f t="shared" si="20"/>
        <v>198.55</v>
      </c>
      <c r="EO132" s="33">
        <v>124</v>
      </c>
      <c r="EP132" s="33">
        <v>693.5</v>
      </c>
      <c r="EQ132" s="33">
        <v>71.569999999999993</v>
      </c>
      <c r="ER132" s="33">
        <v>696.04</v>
      </c>
      <c r="ES132" s="33">
        <v>0</v>
      </c>
      <c r="ET132" s="33">
        <v>0</v>
      </c>
      <c r="EU132" s="33">
        <v>27.31</v>
      </c>
      <c r="EV132" s="33">
        <v>171.24</v>
      </c>
      <c r="EW132" s="33">
        <v>296.64</v>
      </c>
      <c r="EX132" s="33">
        <v>253.72</v>
      </c>
    </row>
    <row r="133" spans="93:154" x14ac:dyDescent="0.45">
      <c r="CO133" s="65">
        <f t="shared" si="15"/>
        <v>250</v>
      </c>
      <c r="CP133" s="124">
        <f>VLOOKUP($CO133,  $DI$7:$DT$158, CP$5, FALSE)</f>
        <v>4.3349211612842576E-8</v>
      </c>
      <c r="CQ133" s="140">
        <f>VLOOKUP($CO133,  Obsv_GC!$B$10:$M$211, CQ$5, FALSE)</f>
        <v>0</v>
      </c>
      <c r="CR133" s="124">
        <f>VLOOKUP($CO133,  $DI$7:$DT$158, CR$5, FALSE)</f>
        <v>0</v>
      </c>
      <c r="CS133" s="140">
        <f>VLOOKUP($CO133,  Obsv_GC!$B$10:$M$211, CS$5, FALSE)</f>
        <v>0</v>
      </c>
      <c r="CT133" s="124">
        <f>VLOOKUP($CO133,  $DI$7:$DT$158, CT$5, FALSE)</f>
        <v>0</v>
      </c>
      <c r="CU133" s="140">
        <f>VLOOKUP($CO133,  Obsv_GC!$B$10:$M$211, CU$5, FALSE)</f>
        <v>0</v>
      </c>
      <c r="CV133" s="124">
        <f>VLOOKUP($CO133,  $DI$7:$DT$158, CV$5, FALSE)</f>
        <v>0</v>
      </c>
      <c r="CW133" s="140">
        <f>VLOOKUP($CO133,  Obsv_GC!$B$10:$M$211, CW$5, FALSE)</f>
        <v>0</v>
      </c>
      <c r="CX133" s="124">
        <f>VLOOKUP($CO133,  $DI$7:$DT$158, CX$5, FALSE)</f>
        <v>0</v>
      </c>
      <c r="CY133" s="140">
        <f>VLOOKUP($CO133,  Obsv_GC!$B$10:$M$211, CY$5, FALSE)</f>
        <v>0</v>
      </c>
      <c r="CZ133" s="124">
        <f>VLOOKUP($CO133,  $DI$7:$DT$158, CZ$5, FALSE)</f>
        <v>0</v>
      </c>
      <c r="DA133" s="140">
        <f>VLOOKUP($CO133,  Obsv_GC!$B$10:$M$211, DA$5, FALSE)</f>
        <v>0</v>
      </c>
      <c r="DB133" s="124">
        <f>VLOOKUP($CO133,  $DI$7:$DT$158, DB$5, FALSE)</f>
        <v>0</v>
      </c>
      <c r="DC133" s="140">
        <f>VLOOKUP($CO133,  Obsv_GC!$B$10:$M$211, DC$5, FALSE)</f>
        <v>0</v>
      </c>
      <c r="DD133" s="124">
        <f>VLOOKUP($CO133,  $DI$7:$DT$158, DD$5, FALSE)</f>
        <v>4.7937839169674896E-4</v>
      </c>
      <c r="DE133" s="140">
        <f>VLOOKUP($CO133,  Obsv_GC!$B$10:$M$211, DE$5, FALSE)</f>
        <v>7.5000000000000002E-6</v>
      </c>
      <c r="DF133" s="124">
        <f>VLOOKUP($CO133,  $DI$7:$DT$158, DF$5, FALSE)</f>
        <v>2.5572146097287233E-4</v>
      </c>
      <c r="DG133" s="140">
        <f>VLOOKUP($CO133,  Obsv_GC!$B$10:$M$211, DG$5, FALSE)</f>
        <v>2.5759999999999997E-4</v>
      </c>
      <c r="DI133" s="64">
        <f t="shared" si="16"/>
        <v>250</v>
      </c>
      <c r="DJ133" s="122">
        <f>DX133/DX$4</f>
        <v>4.3349211612842576E-8</v>
      </c>
      <c r="DK133" s="122">
        <f>DY133/DY$4</f>
        <v>0</v>
      </c>
      <c r="DL133" s="122">
        <f>DZ133/DZ$4</f>
        <v>0</v>
      </c>
      <c r="DM133" s="122">
        <f>EA133/EA$4</f>
        <v>0</v>
      </c>
      <c r="DN133" s="122">
        <f>EB133/EB$4</f>
        <v>0</v>
      </c>
      <c r="DO133" s="122">
        <f>EC133/EC$4</f>
        <v>0</v>
      </c>
      <c r="DP133" s="122">
        <f>ED133/ED$4</f>
        <v>0</v>
      </c>
      <c r="DQ133" s="113">
        <f>EE133/EE$4</f>
        <v>4.7937839169674896E-4</v>
      </c>
      <c r="DR133" s="113">
        <f>EF133/EF$4</f>
        <v>2.5572146097287233E-4</v>
      </c>
      <c r="DS133" s="116">
        <f>EG133/EG$4</f>
        <v>0</v>
      </c>
      <c r="DT133" s="113">
        <f>EH133/EH$4</f>
        <v>0</v>
      </c>
      <c r="DV133" s="62">
        <f>Obsv_GC!B136</f>
        <v>250</v>
      </c>
      <c r="DW133" s="57">
        <f t="shared" si="17"/>
        <v>251</v>
      </c>
      <c r="DX133" s="128">
        <f>SUMIFS(EP:EP,$EO:$EO,"&gt;="&amp;$DV133,$EO:$EO,"&lt;"&amp;$DV134)</f>
        <v>7.0000000000000007E-2</v>
      </c>
      <c r="DY133" s="128">
        <f>SUMIFS(EQ:EQ,$EO:$EO,"&gt;="&amp;$DV133,$EO:$EO,"&lt;"&amp;$DV134)</f>
        <v>0</v>
      </c>
      <c r="DZ133" s="128">
        <f>SUMIFS(ER:ER,$EO:$EO,"&gt;="&amp;$DV133,$EO:$EO,"&lt;"&amp;$DV134)</f>
        <v>0</v>
      </c>
      <c r="EA133" s="128">
        <f>SUMIFS(ES:ES,$EO:$EO,"&gt;="&amp;$DV133,$EO:$EO,"&lt;"&amp;$DV134)</f>
        <v>0</v>
      </c>
      <c r="EB133" s="128">
        <f>SUMIFS(ET:ET,$EO:$EO,"&gt;="&amp;$DV133,$EO:$EO,"&lt;"&amp;$DV134)</f>
        <v>0</v>
      </c>
      <c r="EC133" s="128">
        <f>SUMIFS(EU:EU,$EO:$EO,"&gt;="&amp;$DV133,$EO:$EO,"&lt;"&amp;$DV134)</f>
        <v>0</v>
      </c>
      <c r="ED133" s="128">
        <f>SUMIFS(EV:EV,$EO:$EO,"&gt;="&amp;$DV133,$EO:$EO,"&lt;"&amp;$DV134)</f>
        <v>0</v>
      </c>
      <c r="EE133" s="128">
        <f>SUMIFS(EW:EW,$EO:$EO,"&gt;="&amp;$DV133,$EO:$EO,"&lt;"&amp;$DV134)</f>
        <v>46.86</v>
      </c>
      <c r="EF133" s="128">
        <f>SUMIFS(EX:EX,$EO:$EO,"&gt;="&amp;$DV133,$EO:$EO,"&lt;"&amp;$DV134)</f>
        <v>23.97</v>
      </c>
      <c r="EG133" s="109">
        <f>DY133+DZ133</f>
        <v>0</v>
      </c>
      <c r="EH133" s="2">
        <f>EC133+ED133</f>
        <v>0</v>
      </c>
      <c r="EJ133" s="64">
        <f t="shared" si="18"/>
        <v>125</v>
      </c>
      <c r="EK133" s="57">
        <f t="shared" si="19"/>
        <v>125.5</v>
      </c>
      <c r="EL133" s="2">
        <f t="shared" si="14"/>
        <v>788.73</v>
      </c>
      <c r="EM133" s="2">
        <f t="shared" si="20"/>
        <v>210.56</v>
      </c>
      <c r="EO133" s="33">
        <v>125</v>
      </c>
      <c r="EP133" s="33">
        <v>681.33</v>
      </c>
      <c r="EQ133" s="33">
        <v>78.34</v>
      </c>
      <c r="ER133" s="33">
        <v>710.39</v>
      </c>
      <c r="ES133" s="33">
        <v>0</v>
      </c>
      <c r="ET133" s="33">
        <v>0</v>
      </c>
      <c r="EU133" s="33">
        <v>53.33</v>
      </c>
      <c r="EV133" s="33">
        <v>157.22999999999999</v>
      </c>
      <c r="EW133" s="33">
        <v>265.67</v>
      </c>
      <c r="EX133" s="33">
        <v>268.60000000000002</v>
      </c>
    </row>
    <row r="134" spans="93:154" x14ac:dyDescent="0.45">
      <c r="CO134" s="65">
        <f t="shared" si="15"/>
        <v>252</v>
      </c>
      <c r="CP134" s="124">
        <f>VLOOKUP($CO134,  $DI$7:$DT$158, CP$5, FALSE)</f>
        <v>7.4312934193444416E-8</v>
      </c>
      <c r="CQ134" s="140">
        <f>VLOOKUP($CO134,  Obsv_GC!$B$10:$M$211, CQ$5, FALSE)</f>
        <v>0</v>
      </c>
      <c r="CR134" s="124">
        <f>VLOOKUP($CO134,  $DI$7:$DT$158, CR$5, FALSE)</f>
        <v>0</v>
      </c>
      <c r="CS134" s="140">
        <f>VLOOKUP($CO134,  Obsv_GC!$B$10:$M$211, CS$5, FALSE)</f>
        <v>0</v>
      </c>
      <c r="CT134" s="124">
        <f>VLOOKUP($CO134,  $DI$7:$DT$158, CT$5, FALSE)</f>
        <v>0</v>
      </c>
      <c r="CU134" s="140">
        <f>VLOOKUP($CO134,  Obsv_GC!$B$10:$M$211, CU$5, FALSE)</f>
        <v>0</v>
      </c>
      <c r="CV134" s="124">
        <f>VLOOKUP($CO134,  $DI$7:$DT$158, CV$5, FALSE)</f>
        <v>0</v>
      </c>
      <c r="CW134" s="140">
        <f>VLOOKUP($CO134,  Obsv_GC!$B$10:$M$211, CW$5, FALSE)</f>
        <v>0</v>
      </c>
      <c r="CX134" s="124">
        <f>VLOOKUP($CO134,  $DI$7:$DT$158, CX$5, FALSE)</f>
        <v>0</v>
      </c>
      <c r="CY134" s="140">
        <f>VLOOKUP($CO134,  Obsv_GC!$B$10:$M$211, CY$5, FALSE)</f>
        <v>0</v>
      </c>
      <c r="CZ134" s="124">
        <f>VLOOKUP($CO134,  $DI$7:$DT$158, CZ$5, FALSE)</f>
        <v>0</v>
      </c>
      <c r="DA134" s="140">
        <f>VLOOKUP($CO134,  Obsv_GC!$B$10:$M$211, DA$5, FALSE)</f>
        <v>0</v>
      </c>
      <c r="DB134" s="124">
        <f>VLOOKUP($CO134,  $DI$7:$DT$158, DB$5, FALSE)</f>
        <v>0</v>
      </c>
      <c r="DC134" s="140">
        <f>VLOOKUP($CO134,  Obsv_GC!$B$10:$M$211, DC$5, FALSE)</f>
        <v>0</v>
      </c>
      <c r="DD134" s="124">
        <f>VLOOKUP($CO134,  $DI$7:$DT$158, DD$5, FALSE)</f>
        <v>4.665908759131182E-4</v>
      </c>
      <c r="DE134" s="140">
        <f>VLOOKUP($CO134,  Obsv_GC!$B$10:$M$211, DE$5, FALSE)</f>
        <v>6.4999999999999996E-6</v>
      </c>
      <c r="DF134" s="124">
        <f>VLOOKUP($CO134,  $DI$7:$DT$158, DF$5, FALSE)</f>
        <v>1.87550408172845E-4</v>
      </c>
      <c r="DG134" s="140">
        <f>VLOOKUP($CO134,  Obsv_GC!$B$10:$M$211, DG$5, FALSE)</f>
        <v>2.4620000000000002E-4</v>
      </c>
      <c r="DI134" s="64">
        <f t="shared" si="16"/>
        <v>252</v>
      </c>
      <c r="DJ134" s="122">
        <f>DX134/DX$4</f>
        <v>7.4312934193444416E-8</v>
      </c>
      <c r="DK134" s="122">
        <f>DY134/DY$4</f>
        <v>0</v>
      </c>
      <c r="DL134" s="122">
        <f>DZ134/DZ$4</f>
        <v>0</v>
      </c>
      <c r="DM134" s="122">
        <f>EA134/EA$4</f>
        <v>0</v>
      </c>
      <c r="DN134" s="122">
        <f>EB134/EB$4</f>
        <v>0</v>
      </c>
      <c r="DO134" s="122">
        <f>EC134/EC$4</f>
        <v>0</v>
      </c>
      <c r="DP134" s="122">
        <f>ED134/ED$4</f>
        <v>0</v>
      </c>
      <c r="DQ134" s="113">
        <f>EE134/EE$4</f>
        <v>4.665908759131182E-4</v>
      </c>
      <c r="DR134" s="113">
        <f>EF134/EF$4</f>
        <v>1.87550408172845E-4</v>
      </c>
      <c r="DS134" s="116">
        <f>EG134/EG$4</f>
        <v>0</v>
      </c>
      <c r="DT134" s="113">
        <f>EH134/EH$4</f>
        <v>0</v>
      </c>
      <c r="DV134" s="62">
        <f>Obsv_GC!B137</f>
        <v>252</v>
      </c>
      <c r="DW134" s="57">
        <f t="shared" si="17"/>
        <v>253</v>
      </c>
      <c r="DX134" s="128">
        <f>SUMIFS(EP:EP,$EO:$EO,"&gt;="&amp;$DV134,$EO:$EO,"&lt;"&amp;$DV135)</f>
        <v>0.12000000000000001</v>
      </c>
      <c r="DY134" s="128">
        <f>SUMIFS(EQ:EQ,$EO:$EO,"&gt;="&amp;$DV134,$EO:$EO,"&lt;"&amp;$DV135)</f>
        <v>0</v>
      </c>
      <c r="DZ134" s="128">
        <f>SUMIFS(ER:ER,$EO:$EO,"&gt;="&amp;$DV134,$EO:$EO,"&lt;"&amp;$DV135)</f>
        <v>0</v>
      </c>
      <c r="EA134" s="128">
        <f>SUMIFS(ES:ES,$EO:$EO,"&gt;="&amp;$DV134,$EO:$EO,"&lt;"&amp;$DV135)</f>
        <v>0</v>
      </c>
      <c r="EB134" s="128">
        <f>SUMIFS(ET:ET,$EO:$EO,"&gt;="&amp;$DV134,$EO:$EO,"&lt;"&amp;$DV135)</f>
        <v>0</v>
      </c>
      <c r="EC134" s="128">
        <f>SUMIFS(EU:EU,$EO:$EO,"&gt;="&amp;$DV134,$EO:$EO,"&lt;"&amp;$DV135)</f>
        <v>0</v>
      </c>
      <c r="ED134" s="128">
        <f>SUMIFS(EV:EV,$EO:$EO,"&gt;="&amp;$DV134,$EO:$EO,"&lt;"&amp;$DV135)</f>
        <v>0</v>
      </c>
      <c r="EE134" s="128">
        <f>SUMIFS(EW:EW,$EO:$EO,"&gt;="&amp;$DV134,$EO:$EO,"&lt;"&amp;$DV135)</f>
        <v>45.61</v>
      </c>
      <c r="EF134" s="128">
        <f>SUMIFS(EX:EX,$EO:$EO,"&gt;="&amp;$DV134,$EO:$EO,"&lt;"&amp;$DV135)</f>
        <v>17.579999999999998</v>
      </c>
      <c r="EG134" s="109">
        <f>DY134+DZ134</f>
        <v>0</v>
      </c>
      <c r="EH134" s="2">
        <f>EC134+ED134</f>
        <v>0</v>
      </c>
      <c r="EJ134" s="64">
        <f t="shared" si="18"/>
        <v>126</v>
      </c>
      <c r="EK134" s="57">
        <f t="shared" si="19"/>
        <v>126.5</v>
      </c>
      <c r="EL134" s="2">
        <f t="shared" si="14"/>
        <v>640.61</v>
      </c>
      <c r="EM134" s="2">
        <f t="shared" si="20"/>
        <v>188.08</v>
      </c>
      <c r="EO134" s="33">
        <v>126</v>
      </c>
      <c r="EP134" s="33">
        <v>659.38</v>
      </c>
      <c r="EQ134" s="33">
        <v>50.42</v>
      </c>
      <c r="ER134" s="33">
        <v>590.19000000000005</v>
      </c>
      <c r="ES134" s="33">
        <v>0</v>
      </c>
      <c r="ET134" s="33">
        <v>0</v>
      </c>
      <c r="EU134" s="33">
        <v>38.15</v>
      </c>
      <c r="EV134" s="33">
        <v>149.93</v>
      </c>
      <c r="EW134" s="33">
        <v>280.41000000000003</v>
      </c>
      <c r="EX134" s="33">
        <v>287.39999999999998</v>
      </c>
    </row>
    <row r="135" spans="93:154" x14ac:dyDescent="0.45">
      <c r="CO135" s="65">
        <f t="shared" si="15"/>
        <v>254</v>
      </c>
      <c r="CP135" s="124">
        <f>VLOOKUP($CO135,  $DI$7:$DT$158, CP$5, FALSE)</f>
        <v>3.096372258060184E-8</v>
      </c>
      <c r="CQ135" s="140">
        <f>VLOOKUP($CO135,  Obsv_GC!$B$10:$M$211, CQ$5, FALSE)</f>
        <v>0</v>
      </c>
      <c r="CR135" s="124">
        <f>VLOOKUP($CO135,  $DI$7:$DT$158, CR$5, FALSE)</f>
        <v>0</v>
      </c>
      <c r="CS135" s="140">
        <f>VLOOKUP($CO135,  Obsv_GC!$B$10:$M$211, CS$5, FALSE)</f>
        <v>0</v>
      </c>
      <c r="CT135" s="124">
        <f>VLOOKUP($CO135,  $DI$7:$DT$158, CT$5, FALSE)</f>
        <v>0</v>
      </c>
      <c r="CU135" s="140">
        <f>VLOOKUP($CO135,  Obsv_GC!$B$10:$M$211, CU$5, FALSE)</f>
        <v>0</v>
      </c>
      <c r="CV135" s="124">
        <f>VLOOKUP($CO135,  $DI$7:$DT$158, CV$5, FALSE)</f>
        <v>0</v>
      </c>
      <c r="CW135" s="140">
        <f>VLOOKUP($CO135,  Obsv_GC!$B$10:$M$211, CW$5, FALSE)</f>
        <v>0</v>
      </c>
      <c r="CX135" s="124">
        <f>VLOOKUP($CO135,  $DI$7:$DT$158, CX$5, FALSE)</f>
        <v>0</v>
      </c>
      <c r="CY135" s="140">
        <f>VLOOKUP($CO135,  Obsv_GC!$B$10:$M$211, CY$5, FALSE)</f>
        <v>0</v>
      </c>
      <c r="CZ135" s="124">
        <f>VLOOKUP($CO135,  $DI$7:$DT$158, CZ$5, FALSE)</f>
        <v>6.5881200666058931E-6</v>
      </c>
      <c r="DA135" s="140">
        <f>VLOOKUP($CO135,  Obsv_GC!$B$10:$M$211, DA$5, FALSE)</f>
        <v>0</v>
      </c>
      <c r="DB135" s="124">
        <f>VLOOKUP($CO135,  $DI$7:$DT$158, DB$5, FALSE)</f>
        <v>0</v>
      </c>
      <c r="DC135" s="140">
        <f>VLOOKUP($CO135,  Obsv_GC!$B$10:$M$211, DC$5, FALSE)</f>
        <v>0</v>
      </c>
      <c r="DD135" s="124">
        <f>VLOOKUP($CO135,  $DI$7:$DT$158, DD$5, FALSE)</f>
        <v>3.9232098424179086E-4</v>
      </c>
      <c r="DE135" s="140">
        <f>VLOOKUP($CO135,  Obsv_GC!$B$10:$M$211, DE$5, FALSE)</f>
        <v>5.8000000000000004E-6</v>
      </c>
      <c r="DF135" s="124">
        <f>VLOOKUP($CO135,  $DI$7:$DT$158, DF$5, FALSE)</f>
        <v>2.7951198487648123E-4</v>
      </c>
      <c r="DG135" s="140">
        <f>VLOOKUP($CO135,  Obsv_GC!$B$10:$M$211, DG$5, FALSE)</f>
        <v>2.3479999999999999E-4</v>
      </c>
      <c r="DI135" s="64">
        <f t="shared" si="16"/>
        <v>254</v>
      </c>
      <c r="DJ135" s="122">
        <f>DX135/DX$4</f>
        <v>3.096372258060184E-8</v>
      </c>
      <c r="DK135" s="122">
        <f>DY135/DY$4</f>
        <v>0</v>
      </c>
      <c r="DL135" s="122">
        <f>DZ135/DZ$4</f>
        <v>0</v>
      </c>
      <c r="DM135" s="122">
        <f>EA135/EA$4</f>
        <v>0</v>
      </c>
      <c r="DN135" s="122">
        <f>EB135/EB$4</f>
        <v>0</v>
      </c>
      <c r="DO135" s="122">
        <f>EC135/EC$4</f>
        <v>6.5881200666058931E-6</v>
      </c>
      <c r="DP135" s="122">
        <f>ED135/ED$4</f>
        <v>0</v>
      </c>
      <c r="DQ135" s="113">
        <f>EE135/EE$4</f>
        <v>3.9232098424179086E-4</v>
      </c>
      <c r="DR135" s="113">
        <f>EF135/EF$4</f>
        <v>2.7951198487648123E-4</v>
      </c>
      <c r="DS135" s="116">
        <f>EG135/EG$4</f>
        <v>0</v>
      </c>
      <c r="DT135" s="113">
        <f>EH135/EH$4</f>
        <v>9.5075184663738857E-7</v>
      </c>
      <c r="DV135" s="62">
        <f>Obsv_GC!B138</f>
        <v>254</v>
      </c>
      <c r="DW135" s="57">
        <f t="shared" si="17"/>
        <v>255</v>
      </c>
      <c r="DX135" s="128">
        <f>SUMIFS(EP:EP,$EO:$EO,"&gt;="&amp;$DV135,$EO:$EO,"&lt;"&amp;$DV136)</f>
        <v>0.05</v>
      </c>
      <c r="DY135" s="128">
        <f>SUMIFS(EQ:EQ,$EO:$EO,"&gt;="&amp;$DV135,$EO:$EO,"&lt;"&amp;$DV136)</f>
        <v>0</v>
      </c>
      <c r="DZ135" s="128">
        <f>SUMIFS(ER:ER,$EO:$EO,"&gt;="&amp;$DV135,$EO:$EO,"&lt;"&amp;$DV136)</f>
        <v>0</v>
      </c>
      <c r="EA135" s="128">
        <f>SUMIFS(ES:ES,$EO:$EO,"&gt;="&amp;$DV135,$EO:$EO,"&lt;"&amp;$DV136)</f>
        <v>0</v>
      </c>
      <c r="EB135" s="128">
        <f>SUMIFS(ET:ET,$EO:$EO,"&gt;="&amp;$DV135,$EO:$EO,"&lt;"&amp;$DV136)</f>
        <v>0</v>
      </c>
      <c r="EC135" s="128">
        <f>SUMIFS(EU:EU,$EO:$EO,"&gt;="&amp;$DV135,$EO:$EO,"&lt;"&amp;$DV136)</f>
        <v>0.84</v>
      </c>
      <c r="ED135" s="128">
        <f>SUMIFS(EV:EV,$EO:$EO,"&gt;="&amp;$DV135,$EO:$EO,"&lt;"&amp;$DV136)</f>
        <v>0</v>
      </c>
      <c r="EE135" s="128">
        <f>SUMIFS(EW:EW,$EO:$EO,"&gt;="&amp;$DV135,$EO:$EO,"&lt;"&amp;$DV136)</f>
        <v>38.349999999999994</v>
      </c>
      <c r="EF135" s="128">
        <f>SUMIFS(EX:EX,$EO:$EO,"&gt;="&amp;$DV135,$EO:$EO,"&lt;"&amp;$DV136)</f>
        <v>26.200000000000003</v>
      </c>
      <c r="EG135" s="109">
        <f>DY135+DZ135</f>
        <v>0</v>
      </c>
      <c r="EH135" s="2">
        <f>EC135+ED135</f>
        <v>0.84</v>
      </c>
      <c r="EJ135" s="64">
        <f t="shared" si="18"/>
        <v>127</v>
      </c>
      <c r="EK135" s="57">
        <f t="shared" si="19"/>
        <v>127.5</v>
      </c>
      <c r="EL135" s="2">
        <f t="shared" si="14"/>
        <v>703.79</v>
      </c>
      <c r="EM135" s="2">
        <f t="shared" si="20"/>
        <v>202.20000000000002</v>
      </c>
      <c r="EO135" s="33">
        <v>127</v>
      </c>
      <c r="EP135" s="33">
        <v>600.9</v>
      </c>
      <c r="EQ135" s="33">
        <v>59.67</v>
      </c>
      <c r="ER135" s="33">
        <v>644.12</v>
      </c>
      <c r="ES135" s="33">
        <v>0</v>
      </c>
      <c r="ET135" s="33">
        <v>0</v>
      </c>
      <c r="EU135" s="33">
        <v>58.12</v>
      </c>
      <c r="EV135" s="33">
        <v>144.08000000000001</v>
      </c>
      <c r="EW135" s="33">
        <v>275.52</v>
      </c>
      <c r="EX135" s="33">
        <v>235.01</v>
      </c>
    </row>
    <row r="136" spans="93:154" x14ac:dyDescent="0.45">
      <c r="CO136" s="65">
        <f t="shared" si="15"/>
        <v>256</v>
      </c>
      <c r="CP136" s="124">
        <f>VLOOKUP($CO136,  $DI$7:$DT$158, CP$5, FALSE)</f>
        <v>6.1927445161203671E-9</v>
      </c>
      <c r="CQ136" s="140">
        <f>VLOOKUP($CO136,  Obsv_GC!$B$10:$M$211, CQ$5, FALSE)</f>
        <v>0</v>
      </c>
      <c r="CR136" s="124">
        <f>VLOOKUP($CO136,  $DI$7:$DT$158, CR$5, FALSE)</f>
        <v>0</v>
      </c>
      <c r="CS136" s="140">
        <f>VLOOKUP($CO136,  Obsv_GC!$B$10:$M$211, CS$5, FALSE)</f>
        <v>0</v>
      </c>
      <c r="CT136" s="124">
        <f>VLOOKUP($CO136,  $DI$7:$DT$158, CT$5, FALSE)</f>
        <v>0</v>
      </c>
      <c r="CU136" s="140">
        <f>VLOOKUP($CO136,  Obsv_GC!$B$10:$M$211, CU$5, FALSE)</f>
        <v>0</v>
      </c>
      <c r="CV136" s="124">
        <f>VLOOKUP($CO136,  $DI$7:$DT$158, CV$5, FALSE)</f>
        <v>0</v>
      </c>
      <c r="CW136" s="140">
        <f>VLOOKUP($CO136,  Obsv_GC!$B$10:$M$211, CW$5, FALSE)</f>
        <v>0</v>
      </c>
      <c r="CX136" s="124">
        <f>VLOOKUP($CO136,  $DI$7:$DT$158, CX$5, FALSE)</f>
        <v>0</v>
      </c>
      <c r="CY136" s="140">
        <f>VLOOKUP($CO136,  Obsv_GC!$B$10:$M$211, CY$5, FALSE)</f>
        <v>0</v>
      </c>
      <c r="CZ136" s="124">
        <f>VLOOKUP($CO136,  $DI$7:$DT$158, CZ$5, FALSE)</f>
        <v>0</v>
      </c>
      <c r="DA136" s="140">
        <f>VLOOKUP($CO136,  Obsv_GC!$B$10:$M$211, DA$5, FALSE)</f>
        <v>0</v>
      </c>
      <c r="DB136" s="124">
        <f>VLOOKUP($CO136,  $DI$7:$DT$158, DB$5, FALSE)</f>
        <v>0</v>
      </c>
      <c r="DC136" s="140">
        <f>VLOOKUP($CO136,  Obsv_GC!$B$10:$M$211, DC$5, FALSE)</f>
        <v>0</v>
      </c>
      <c r="DD136" s="124">
        <f>VLOOKUP($CO136,  $DI$7:$DT$158, DD$5, FALSE)</f>
        <v>3.3769271681412038E-4</v>
      </c>
      <c r="DE136" s="140">
        <f>VLOOKUP($CO136,  Obsv_GC!$B$10:$M$211, DE$5, FALSE)</f>
        <v>5.0000000000000004E-6</v>
      </c>
      <c r="DF136" s="124">
        <f>VLOOKUP($CO136,  $DI$7:$DT$158, DF$5, FALSE)</f>
        <v>1.3484853010834819E-4</v>
      </c>
      <c r="DG136" s="140">
        <f>VLOOKUP($CO136,  Obsv_GC!$B$10:$M$211, DG$5, FALSE)</f>
        <v>2.2330000000000001E-4</v>
      </c>
      <c r="DI136" s="64">
        <f t="shared" si="16"/>
        <v>256</v>
      </c>
      <c r="DJ136" s="122">
        <f>DX136/DX$4</f>
        <v>6.1927445161203671E-9</v>
      </c>
      <c r="DK136" s="122">
        <f>DY136/DY$4</f>
        <v>0</v>
      </c>
      <c r="DL136" s="122">
        <f>DZ136/DZ$4</f>
        <v>0</v>
      </c>
      <c r="DM136" s="122">
        <f>EA136/EA$4</f>
        <v>0</v>
      </c>
      <c r="DN136" s="122">
        <f>EB136/EB$4</f>
        <v>0</v>
      </c>
      <c r="DO136" s="122">
        <f>EC136/EC$4</f>
        <v>0</v>
      </c>
      <c r="DP136" s="122">
        <f>ED136/ED$4</f>
        <v>0</v>
      </c>
      <c r="DQ136" s="113">
        <f>EE136/EE$4</f>
        <v>3.3769271681412038E-4</v>
      </c>
      <c r="DR136" s="113">
        <f>EF136/EF$4</f>
        <v>1.3484853010834819E-4</v>
      </c>
      <c r="DS136" s="116">
        <f>EG136/EG$4</f>
        <v>0</v>
      </c>
      <c r="DT136" s="113">
        <f>EH136/EH$4</f>
        <v>0</v>
      </c>
      <c r="DV136" s="62">
        <f>Obsv_GC!B139</f>
        <v>256</v>
      </c>
      <c r="DW136" s="57">
        <f t="shared" si="17"/>
        <v>257</v>
      </c>
      <c r="DX136" s="128">
        <f>SUMIFS(EP:EP,$EO:$EO,"&gt;="&amp;$DV136,$EO:$EO,"&lt;"&amp;$DV137)</f>
        <v>0.01</v>
      </c>
      <c r="DY136" s="128">
        <f>SUMIFS(EQ:EQ,$EO:$EO,"&gt;="&amp;$DV136,$EO:$EO,"&lt;"&amp;$DV137)</f>
        <v>0</v>
      </c>
      <c r="DZ136" s="128">
        <f>SUMIFS(ER:ER,$EO:$EO,"&gt;="&amp;$DV136,$EO:$EO,"&lt;"&amp;$DV137)</f>
        <v>0</v>
      </c>
      <c r="EA136" s="128">
        <f>SUMIFS(ES:ES,$EO:$EO,"&gt;="&amp;$DV136,$EO:$EO,"&lt;"&amp;$DV137)</f>
        <v>0</v>
      </c>
      <c r="EB136" s="128">
        <f>SUMIFS(ET:ET,$EO:$EO,"&gt;="&amp;$DV136,$EO:$EO,"&lt;"&amp;$DV137)</f>
        <v>0</v>
      </c>
      <c r="EC136" s="128">
        <f>SUMIFS(EU:EU,$EO:$EO,"&gt;="&amp;$DV136,$EO:$EO,"&lt;"&amp;$DV137)</f>
        <v>0</v>
      </c>
      <c r="ED136" s="128">
        <f>SUMIFS(EV:EV,$EO:$EO,"&gt;="&amp;$DV136,$EO:$EO,"&lt;"&amp;$DV137)</f>
        <v>0</v>
      </c>
      <c r="EE136" s="128">
        <f>SUMIFS(EW:EW,$EO:$EO,"&gt;="&amp;$DV136,$EO:$EO,"&lt;"&amp;$DV137)</f>
        <v>33.01</v>
      </c>
      <c r="EF136" s="128">
        <f>SUMIFS(EX:EX,$EO:$EO,"&gt;="&amp;$DV136,$EO:$EO,"&lt;"&amp;$DV137)</f>
        <v>12.64</v>
      </c>
      <c r="EG136" s="109">
        <f>DY136+DZ136</f>
        <v>0</v>
      </c>
      <c r="EH136" s="2">
        <f>EC136+ED136</f>
        <v>0</v>
      </c>
      <c r="EJ136" s="64">
        <f t="shared" si="18"/>
        <v>128</v>
      </c>
      <c r="EK136" s="57">
        <f t="shared" si="19"/>
        <v>128.5</v>
      </c>
      <c r="EL136" s="2">
        <f t="shared" ref="EL136:EL199" si="21">EQ136 + ER136</f>
        <v>602.93999999999994</v>
      </c>
      <c r="EM136" s="2">
        <f t="shared" si="20"/>
        <v>170.87</v>
      </c>
      <c r="EO136" s="33">
        <v>128</v>
      </c>
      <c r="EP136" s="33">
        <v>589.30999999999995</v>
      </c>
      <c r="EQ136" s="33">
        <v>48.42</v>
      </c>
      <c r="ER136" s="33">
        <v>554.52</v>
      </c>
      <c r="ES136" s="33">
        <v>0</v>
      </c>
      <c r="ET136" s="33">
        <v>0</v>
      </c>
      <c r="EU136" s="33">
        <v>33.200000000000003</v>
      </c>
      <c r="EV136" s="33">
        <v>137.66999999999999</v>
      </c>
      <c r="EW136" s="33">
        <v>282.92</v>
      </c>
      <c r="EX136" s="33">
        <v>236.91</v>
      </c>
    </row>
    <row r="137" spans="93:154" x14ac:dyDescent="0.45">
      <c r="CO137" s="65">
        <f t="shared" ref="CO137:CO157" si="22">$DV137</f>
        <v>258</v>
      </c>
      <c r="CP137" s="124">
        <f>VLOOKUP($CO137,  $DI$7:$DT$158, CP$5, FALSE)</f>
        <v>0</v>
      </c>
      <c r="CQ137" s="140">
        <f>VLOOKUP($CO137,  Obsv_GC!$B$10:$M$211, CQ$5, FALSE)</f>
        <v>0</v>
      </c>
      <c r="CR137" s="124">
        <f>VLOOKUP($CO137,  $DI$7:$DT$158, CR$5, FALSE)</f>
        <v>0</v>
      </c>
      <c r="CS137" s="140">
        <f>VLOOKUP($CO137,  Obsv_GC!$B$10:$M$211, CS$5, FALSE)</f>
        <v>0</v>
      </c>
      <c r="CT137" s="124">
        <f>VLOOKUP($CO137,  $DI$7:$DT$158, CT$5, FALSE)</f>
        <v>0</v>
      </c>
      <c r="CU137" s="140">
        <f>VLOOKUP($CO137,  Obsv_GC!$B$10:$M$211, CU$5, FALSE)</f>
        <v>0</v>
      </c>
      <c r="CV137" s="124">
        <f>VLOOKUP($CO137,  $DI$7:$DT$158, CV$5, FALSE)</f>
        <v>0</v>
      </c>
      <c r="CW137" s="140">
        <f>VLOOKUP($CO137,  Obsv_GC!$B$10:$M$211, CW$5, FALSE)</f>
        <v>0</v>
      </c>
      <c r="CX137" s="124">
        <f>VLOOKUP($CO137,  $DI$7:$DT$158, CX$5, FALSE)</f>
        <v>0</v>
      </c>
      <c r="CY137" s="140">
        <f>VLOOKUP($CO137,  Obsv_GC!$B$10:$M$211, CY$5, FALSE)</f>
        <v>0</v>
      </c>
      <c r="CZ137" s="124">
        <f>VLOOKUP($CO137,  $DI$7:$DT$158, CZ$5, FALSE)</f>
        <v>0</v>
      </c>
      <c r="DA137" s="140">
        <f>VLOOKUP($CO137,  Obsv_GC!$B$10:$M$211, DA$5, FALSE)</f>
        <v>0</v>
      </c>
      <c r="DB137" s="124">
        <f>VLOOKUP($CO137,  $DI$7:$DT$158, DB$5, FALSE)</f>
        <v>0</v>
      </c>
      <c r="DC137" s="140">
        <f>VLOOKUP($CO137,  Obsv_GC!$B$10:$M$211, DC$5, FALSE)</f>
        <v>0</v>
      </c>
      <c r="DD137" s="124">
        <f>VLOOKUP($CO137,  $DI$7:$DT$158, DD$5, FALSE)</f>
        <v>4.0214179636361937E-4</v>
      </c>
      <c r="DE137" s="140">
        <f>VLOOKUP($CO137,  Obsv_GC!$B$10:$M$211, DE$5, FALSE)</f>
        <v>4.1999999999999996E-6</v>
      </c>
      <c r="DF137" s="124">
        <f>VLOOKUP($CO137,  $DI$7:$DT$158, DF$5, FALSE)</f>
        <v>1.562920068107042E-4</v>
      </c>
      <c r="DG137" s="140">
        <f>VLOOKUP($CO137,  Obsv_GC!$B$10:$M$211, DG$5, FALSE)</f>
        <v>2.119E-4</v>
      </c>
      <c r="DI137" s="64">
        <f t="shared" ref="DI137:DI157" si="23">$DV137</f>
        <v>258</v>
      </c>
      <c r="DJ137" s="122">
        <f>DX137/DX$4</f>
        <v>0</v>
      </c>
      <c r="DK137" s="122">
        <f>DY137/DY$4</f>
        <v>0</v>
      </c>
      <c r="DL137" s="122">
        <f>DZ137/DZ$4</f>
        <v>0</v>
      </c>
      <c r="DM137" s="122">
        <f>EA137/EA$4</f>
        <v>0</v>
      </c>
      <c r="DN137" s="122">
        <f>EB137/EB$4</f>
        <v>0</v>
      </c>
      <c r="DO137" s="122">
        <f>EC137/EC$4</f>
        <v>0</v>
      </c>
      <c r="DP137" s="122">
        <f>ED137/ED$4</f>
        <v>0</v>
      </c>
      <c r="DQ137" s="113">
        <f>EE137/EE$4</f>
        <v>4.0214179636361937E-4</v>
      </c>
      <c r="DR137" s="113">
        <f>EF137/EF$4</f>
        <v>1.562920068107042E-4</v>
      </c>
      <c r="DS137" s="116">
        <f>EG137/EG$4</f>
        <v>0</v>
      </c>
      <c r="DT137" s="113">
        <f>EH137/EH$4</f>
        <v>0</v>
      </c>
      <c r="DV137" s="62">
        <f>Obsv_GC!B140</f>
        <v>258</v>
      </c>
      <c r="DW137" s="57">
        <f t="shared" ref="DW137:DW200" si="24">AVERAGE(DV137:DV138)</f>
        <v>259</v>
      </c>
      <c r="DX137" s="128">
        <f>SUMIFS(EP:EP,$EO:$EO,"&gt;="&amp;$DV137,$EO:$EO,"&lt;"&amp;$DV138)</f>
        <v>0</v>
      </c>
      <c r="DY137" s="128">
        <f>SUMIFS(EQ:EQ,$EO:$EO,"&gt;="&amp;$DV137,$EO:$EO,"&lt;"&amp;$DV138)</f>
        <v>0</v>
      </c>
      <c r="DZ137" s="128">
        <f>SUMIFS(ER:ER,$EO:$EO,"&gt;="&amp;$DV137,$EO:$EO,"&lt;"&amp;$DV138)</f>
        <v>0</v>
      </c>
      <c r="EA137" s="128">
        <f>SUMIFS(ES:ES,$EO:$EO,"&gt;="&amp;$DV137,$EO:$EO,"&lt;"&amp;$DV138)</f>
        <v>0</v>
      </c>
      <c r="EB137" s="128">
        <f>SUMIFS(ET:ET,$EO:$EO,"&gt;="&amp;$DV137,$EO:$EO,"&lt;"&amp;$DV138)</f>
        <v>0</v>
      </c>
      <c r="EC137" s="128">
        <f>SUMIFS(EU:EU,$EO:$EO,"&gt;="&amp;$DV137,$EO:$EO,"&lt;"&amp;$DV138)</f>
        <v>0</v>
      </c>
      <c r="ED137" s="128">
        <f>SUMIFS(EV:EV,$EO:$EO,"&gt;="&amp;$DV137,$EO:$EO,"&lt;"&amp;$DV138)</f>
        <v>0</v>
      </c>
      <c r="EE137" s="128">
        <f>SUMIFS(EW:EW,$EO:$EO,"&gt;="&amp;$DV137,$EO:$EO,"&lt;"&amp;$DV138)</f>
        <v>39.31</v>
      </c>
      <c r="EF137" s="128">
        <f>SUMIFS(EX:EX,$EO:$EO,"&gt;="&amp;$DV137,$EO:$EO,"&lt;"&amp;$DV138)</f>
        <v>14.65</v>
      </c>
      <c r="EG137" s="109">
        <f>DY137+DZ137</f>
        <v>0</v>
      </c>
      <c r="EH137" s="2">
        <f>EC137+ED137</f>
        <v>0</v>
      </c>
      <c r="EJ137" s="64">
        <f t="shared" ref="EJ137:EJ200" si="25">$EO137</f>
        <v>129</v>
      </c>
      <c r="EK137" s="57">
        <f t="shared" ref="EK137:EK200" si="26">AVERAGE(EJ137:EJ138)</f>
        <v>129.5</v>
      </c>
      <c r="EL137" s="2">
        <f t="shared" si="21"/>
        <v>735.53</v>
      </c>
      <c r="EM137" s="2">
        <f t="shared" ref="EM137:EM200" si="27">EU137+EV137</f>
        <v>182.51</v>
      </c>
      <c r="EO137" s="33">
        <v>129</v>
      </c>
      <c r="EP137" s="33">
        <v>563.53</v>
      </c>
      <c r="EQ137" s="33">
        <v>53.66</v>
      </c>
      <c r="ER137" s="33">
        <v>681.87</v>
      </c>
      <c r="ES137" s="33">
        <v>0</v>
      </c>
      <c r="ET137" s="33">
        <v>0</v>
      </c>
      <c r="EU137" s="33">
        <v>49.1</v>
      </c>
      <c r="EV137" s="33">
        <v>133.41</v>
      </c>
      <c r="EW137" s="33">
        <v>290.89</v>
      </c>
      <c r="EX137" s="33">
        <v>271.85000000000002</v>
      </c>
    </row>
    <row r="138" spans="93:154" x14ac:dyDescent="0.45">
      <c r="CO138" s="65">
        <f t="shared" si="22"/>
        <v>260</v>
      </c>
      <c r="CP138" s="124">
        <f>VLOOKUP($CO138,  $DI$7:$DT$158, CP$5, FALSE)</f>
        <v>0</v>
      </c>
      <c r="CQ138" s="140">
        <f>VLOOKUP($CO138,  Obsv_GC!$B$10:$M$211, CQ$5, FALSE)</f>
        <v>0</v>
      </c>
      <c r="CR138" s="124">
        <f>VLOOKUP($CO138,  $DI$7:$DT$158, CR$5, FALSE)</f>
        <v>0</v>
      </c>
      <c r="CS138" s="140">
        <f>VLOOKUP($CO138,  Obsv_GC!$B$10:$M$211, CS$5, FALSE)</f>
        <v>0</v>
      </c>
      <c r="CT138" s="124">
        <f>VLOOKUP($CO138,  $DI$7:$DT$158, CT$5, FALSE)</f>
        <v>0</v>
      </c>
      <c r="CU138" s="140">
        <f>VLOOKUP($CO138,  Obsv_GC!$B$10:$M$211, CU$5, FALSE)</f>
        <v>0</v>
      </c>
      <c r="CV138" s="124">
        <f>VLOOKUP($CO138,  $DI$7:$DT$158, CV$5, FALSE)</f>
        <v>0</v>
      </c>
      <c r="CW138" s="140">
        <f>VLOOKUP($CO138,  Obsv_GC!$B$10:$M$211, CW$5, FALSE)</f>
        <v>0</v>
      </c>
      <c r="CX138" s="124">
        <f>VLOOKUP($CO138,  $DI$7:$DT$158, CX$5, FALSE)</f>
        <v>0</v>
      </c>
      <c r="CY138" s="140">
        <f>VLOOKUP($CO138,  Obsv_GC!$B$10:$M$211, CY$5, FALSE)</f>
        <v>0</v>
      </c>
      <c r="CZ138" s="124">
        <f>VLOOKUP($CO138,  $DI$7:$DT$158, CZ$5, FALSE)</f>
        <v>0</v>
      </c>
      <c r="DA138" s="140">
        <f>VLOOKUP($CO138,  Obsv_GC!$B$10:$M$211, DA$5, FALSE)</f>
        <v>0</v>
      </c>
      <c r="DB138" s="124">
        <f>VLOOKUP($CO138,  $DI$7:$DT$158, DB$5, FALSE)</f>
        <v>0</v>
      </c>
      <c r="DC138" s="140">
        <f>VLOOKUP($CO138,  Obsv_GC!$B$10:$M$211, DC$5, FALSE)</f>
        <v>0</v>
      </c>
      <c r="DD138" s="124">
        <f>VLOOKUP($CO138,  $DI$7:$DT$158, DD$5, FALSE)</f>
        <v>4.1359941050575245E-4</v>
      </c>
      <c r="DE138" s="140">
        <f>VLOOKUP($CO138,  Obsv_GC!$B$10:$M$211, DE$5, FALSE)</f>
        <v>3.3000000000000002E-6</v>
      </c>
      <c r="DF138" s="124">
        <f>VLOOKUP($CO138,  $DI$7:$DT$158, DF$5, FALSE)</f>
        <v>1.3015443570584239E-4</v>
      </c>
      <c r="DG138" s="140">
        <f>VLOOKUP($CO138,  Obsv_GC!$B$10:$M$211, DG$5, FALSE)</f>
        <v>2.0049999999999999E-4</v>
      </c>
      <c r="DI138" s="64">
        <f t="shared" si="23"/>
        <v>260</v>
      </c>
      <c r="DJ138" s="122">
        <f>DX138/DX$4</f>
        <v>0</v>
      </c>
      <c r="DK138" s="122">
        <f>DY138/DY$4</f>
        <v>0</v>
      </c>
      <c r="DL138" s="122">
        <f>DZ138/DZ$4</f>
        <v>0</v>
      </c>
      <c r="DM138" s="122">
        <f>EA138/EA$4</f>
        <v>0</v>
      </c>
      <c r="DN138" s="122">
        <f>EB138/EB$4</f>
        <v>0</v>
      </c>
      <c r="DO138" s="122">
        <f>EC138/EC$4</f>
        <v>0</v>
      </c>
      <c r="DP138" s="122">
        <f>ED138/ED$4</f>
        <v>0</v>
      </c>
      <c r="DQ138" s="113">
        <f>EE138/EE$4</f>
        <v>4.1359941050575245E-4</v>
      </c>
      <c r="DR138" s="113">
        <f>EF138/EF$4</f>
        <v>1.3015443570584239E-4</v>
      </c>
      <c r="DS138" s="116">
        <f>EG138/EG$4</f>
        <v>0</v>
      </c>
      <c r="DT138" s="113">
        <f>EH138/EH$4</f>
        <v>0</v>
      </c>
      <c r="DV138" s="62">
        <f>Obsv_GC!B141</f>
        <v>260</v>
      </c>
      <c r="DW138" s="57">
        <f t="shared" si="24"/>
        <v>261</v>
      </c>
      <c r="DX138" s="128">
        <f>SUMIFS(EP:EP,$EO:$EO,"&gt;="&amp;$DV138,$EO:$EO,"&lt;"&amp;$DV139)</f>
        <v>0</v>
      </c>
      <c r="DY138" s="128">
        <f>SUMIFS(EQ:EQ,$EO:$EO,"&gt;="&amp;$DV138,$EO:$EO,"&lt;"&amp;$DV139)</f>
        <v>0</v>
      </c>
      <c r="DZ138" s="128">
        <f>SUMIFS(ER:ER,$EO:$EO,"&gt;="&amp;$DV138,$EO:$EO,"&lt;"&amp;$DV139)</f>
        <v>0</v>
      </c>
      <c r="EA138" s="128">
        <f>SUMIFS(ES:ES,$EO:$EO,"&gt;="&amp;$DV138,$EO:$EO,"&lt;"&amp;$DV139)</f>
        <v>0</v>
      </c>
      <c r="EB138" s="128">
        <f>SUMIFS(ET:ET,$EO:$EO,"&gt;="&amp;$DV138,$EO:$EO,"&lt;"&amp;$DV139)</f>
        <v>0</v>
      </c>
      <c r="EC138" s="128">
        <f>SUMIFS(EU:EU,$EO:$EO,"&gt;="&amp;$DV138,$EO:$EO,"&lt;"&amp;$DV139)</f>
        <v>0</v>
      </c>
      <c r="ED138" s="128">
        <f>SUMIFS(EV:EV,$EO:$EO,"&gt;="&amp;$DV138,$EO:$EO,"&lt;"&amp;$DV139)</f>
        <v>0</v>
      </c>
      <c r="EE138" s="128">
        <f>SUMIFS(EW:EW,$EO:$EO,"&gt;="&amp;$DV138,$EO:$EO,"&lt;"&amp;$DV139)</f>
        <v>40.43</v>
      </c>
      <c r="EF138" s="128">
        <f>SUMIFS(EX:EX,$EO:$EO,"&gt;="&amp;$DV138,$EO:$EO,"&lt;"&amp;$DV139)</f>
        <v>12.2</v>
      </c>
      <c r="EG138" s="109">
        <f>DY138+DZ138</f>
        <v>0</v>
      </c>
      <c r="EH138" s="2">
        <f>EC138+ED138</f>
        <v>0</v>
      </c>
      <c r="EJ138" s="64">
        <f t="shared" si="25"/>
        <v>130</v>
      </c>
      <c r="EK138" s="57">
        <f t="shared" si="26"/>
        <v>130.5</v>
      </c>
      <c r="EL138" s="2">
        <f t="shared" si="21"/>
        <v>604.73</v>
      </c>
      <c r="EM138" s="2">
        <f t="shared" si="27"/>
        <v>172.18</v>
      </c>
      <c r="EO138" s="33">
        <v>130</v>
      </c>
      <c r="EP138" s="33">
        <v>530.78</v>
      </c>
      <c r="EQ138" s="33">
        <v>47.5</v>
      </c>
      <c r="ER138" s="33">
        <v>557.23</v>
      </c>
      <c r="ES138" s="33">
        <v>0</v>
      </c>
      <c r="ET138" s="33">
        <v>0</v>
      </c>
      <c r="EU138" s="33">
        <v>51.27</v>
      </c>
      <c r="EV138" s="33">
        <v>120.91</v>
      </c>
      <c r="EW138" s="33">
        <v>321.38</v>
      </c>
      <c r="EX138" s="33">
        <v>276.93</v>
      </c>
    </row>
    <row r="139" spans="93:154" x14ac:dyDescent="0.45">
      <c r="CO139" s="65">
        <f t="shared" si="22"/>
        <v>262</v>
      </c>
      <c r="CP139" s="124">
        <f>VLOOKUP($CO139,  $DI$7:$DT$158, CP$5, FALSE)</f>
        <v>0</v>
      </c>
      <c r="CQ139" s="140">
        <f>VLOOKUP($CO139,  Obsv_GC!$B$10:$M$211, CQ$5, FALSE)</f>
        <v>0</v>
      </c>
      <c r="CR139" s="124">
        <f>VLOOKUP($CO139,  $DI$7:$DT$158, CR$5, FALSE)</f>
        <v>0</v>
      </c>
      <c r="CS139" s="140">
        <f>VLOOKUP($CO139,  Obsv_GC!$B$10:$M$211, CS$5, FALSE)</f>
        <v>0</v>
      </c>
      <c r="CT139" s="124">
        <f>VLOOKUP($CO139,  $DI$7:$DT$158, CT$5, FALSE)</f>
        <v>0</v>
      </c>
      <c r="CU139" s="140">
        <f>VLOOKUP($CO139,  Obsv_GC!$B$10:$M$211, CU$5, FALSE)</f>
        <v>0</v>
      </c>
      <c r="CV139" s="124">
        <f>VLOOKUP($CO139,  $DI$7:$DT$158, CV$5, FALSE)</f>
        <v>0</v>
      </c>
      <c r="CW139" s="140">
        <f>VLOOKUP($CO139,  Obsv_GC!$B$10:$M$211, CW$5, FALSE)</f>
        <v>0</v>
      </c>
      <c r="CX139" s="124">
        <f>VLOOKUP($CO139,  $DI$7:$DT$158, CX$5, FALSE)</f>
        <v>0</v>
      </c>
      <c r="CY139" s="140">
        <f>VLOOKUP($CO139,  Obsv_GC!$B$10:$M$211, CY$5, FALSE)</f>
        <v>0</v>
      </c>
      <c r="CZ139" s="124">
        <f>VLOOKUP($CO139,  $DI$7:$DT$158, CZ$5, FALSE)</f>
        <v>6.5881200666058931E-6</v>
      </c>
      <c r="DA139" s="140">
        <f>VLOOKUP($CO139,  Obsv_GC!$B$10:$M$211, DA$5, FALSE)</f>
        <v>0</v>
      </c>
      <c r="DB139" s="124">
        <f>VLOOKUP($CO139,  $DI$7:$DT$158, DB$5, FALSE)</f>
        <v>0</v>
      </c>
      <c r="DC139" s="140">
        <f>VLOOKUP($CO139,  Obsv_GC!$B$10:$M$211, DC$5, FALSE)</f>
        <v>0</v>
      </c>
      <c r="DD139" s="124">
        <f>VLOOKUP($CO139,  $DI$7:$DT$158, DD$5, FALSE)</f>
        <v>2.8388285039660232E-4</v>
      </c>
      <c r="DE139" s="140">
        <f>VLOOKUP($CO139,  Obsv_GC!$B$10:$M$211, DE$5, FALSE)</f>
        <v>3.0000000000000001E-6</v>
      </c>
      <c r="DF139" s="124">
        <f>VLOOKUP($CO139,  $DI$7:$DT$158, DF$5, FALSE)</f>
        <v>1.2556702526702991E-4</v>
      </c>
      <c r="DG139" s="140">
        <f>VLOOKUP($CO139,  Obsv_GC!$B$10:$M$211, DG$5, FALSE)</f>
        <v>1.8900000000000001E-4</v>
      </c>
      <c r="DI139" s="64">
        <f t="shared" si="23"/>
        <v>262</v>
      </c>
      <c r="DJ139" s="122">
        <f>DX139/DX$4</f>
        <v>0</v>
      </c>
      <c r="DK139" s="122">
        <f>DY139/DY$4</f>
        <v>0</v>
      </c>
      <c r="DL139" s="122">
        <f>DZ139/DZ$4</f>
        <v>0</v>
      </c>
      <c r="DM139" s="122">
        <f>EA139/EA$4</f>
        <v>0</v>
      </c>
      <c r="DN139" s="122">
        <f>EB139/EB$4</f>
        <v>0</v>
      </c>
      <c r="DO139" s="122">
        <f>EC139/EC$4</f>
        <v>6.5881200666058931E-6</v>
      </c>
      <c r="DP139" s="122">
        <f>ED139/ED$4</f>
        <v>0</v>
      </c>
      <c r="DQ139" s="113">
        <f>EE139/EE$4</f>
        <v>2.8388285039660232E-4</v>
      </c>
      <c r="DR139" s="113">
        <f>EF139/EF$4</f>
        <v>1.2556702526702991E-4</v>
      </c>
      <c r="DS139" s="116">
        <f>EG139/EG$4</f>
        <v>0</v>
      </c>
      <c r="DT139" s="113">
        <f>EH139/EH$4</f>
        <v>9.5075184663738857E-7</v>
      </c>
      <c r="DV139" s="62">
        <f>Obsv_GC!B142</f>
        <v>262</v>
      </c>
      <c r="DW139" s="57">
        <f t="shared" si="24"/>
        <v>263</v>
      </c>
      <c r="DX139" s="128">
        <f>SUMIFS(EP:EP,$EO:$EO,"&gt;="&amp;$DV139,$EO:$EO,"&lt;"&amp;$DV140)</f>
        <v>0</v>
      </c>
      <c r="DY139" s="128">
        <f>SUMIFS(EQ:EQ,$EO:$EO,"&gt;="&amp;$DV139,$EO:$EO,"&lt;"&amp;$DV140)</f>
        <v>0</v>
      </c>
      <c r="DZ139" s="128">
        <f>SUMIFS(ER:ER,$EO:$EO,"&gt;="&amp;$DV139,$EO:$EO,"&lt;"&amp;$DV140)</f>
        <v>0</v>
      </c>
      <c r="EA139" s="128">
        <f>SUMIFS(ES:ES,$EO:$EO,"&gt;="&amp;$DV139,$EO:$EO,"&lt;"&amp;$DV140)</f>
        <v>0</v>
      </c>
      <c r="EB139" s="128">
        <f>SUMIFS(ET:ET,$EO:$EO,"&gt;="&amp;$DV139,$EO:$EO,"&lt;"&amp;$DV140)</f>
        <v>0</v>
      </c>
      <c r="EC139" s="128">
        <f>SUMIFS(EU:EU,$EO:$EO,"&gt;="&amp;$DV139,$EO:$EO,"&lt;"&amp;$DV140)</f>
        <v>0.84</v>
      </c>
      <c r="ED139" s="128">
        <f>SUMIFS(EV:EV,$EO:$EO,"&gt;="&amp;$DV139,$EO:$EO,"&lt;"&amp;$DV140)</f>
        <v>0</v>
      </c>
      <c r="EE139" s="128">
        <f>SUMIFS(EW:EW,$EO:$EO,"&gt;="&amp;$DV139,$EO:$EO,"&lt;"&amp;$DV140)</f>
        <v>27.75</v>
      </c>
      <c r="EF139" s="128">
        <f>SUMIFS(EX:EX,$EO:$EO,"&gt;="&amp;$DV139,$EO:$EO,"&lt;"&amp;$DV140)</f>
        <v>11.77</v>
      </c>
      <c r="EG139" s="109">
        <f>DY139+DZ139</f>
        <v>0</v>
      </c>
      <c r="EH139" s="2">
        <f>EC139+ED139</f>
        <v>0.84</v>
      </c>
      <c r="EJ139" s="64">
        <f t="shared" si="25"/>
        <v>131</v>
      </c>
      <c r="EK139" s="57">
        <f t="shared" si="26"/>
        <v>131.5</v>
      </c>
      <c r="EL139" s="2">
        <f t="shared" si="21"/>
        <v>636.57000000000005</v>
      </c>
      <c r="EM139" s="2">
        <f t="shared" si="27"/>
        <v>157.86000000000001</v>
      </c>
      <c r="EO139" s="33">
        <v>131</v>
      </c>
      <c r="EP139" s="33">
        <v>530.96</v>
      </c>
      <c r="EQ139" s="33">
        <v>49.98</v>
      </c>
      <c r="ER139" s="33">
        <v>586.59</v>
      </c>
      <c r="ES139" s="33">
        <v>0</v>
      </c>
      <c r="ET139" s="33">
        <v>0</v>
      </c>
      <c r="EU139" s="33">
        <v>34.18</v>
      </c>
      <c r="EV139" s="33">
        <v>123.68</v>
      </c>
      <c r="EW139" s="33">
        <v>246.39</v>
      </c>
      <c r="EX139" s="33">
        <v>235.65</v>
      </c>
    </row>
    <row r="140" spans="93:154" x14ac:dyDescent="0.45">
      <c r="CO140" s="65">
        <f t="shared" si="22"/>
        <v>264</v>
      </c>
      <c r="CP140" s="124">
        <f>VLOOKUP($CO140,  $DI$7:$DT$158, CP$5, FALSE)</f>
        <v>0</v>
      </c>
      <c r="CQ140" s="140">
        <f>VLOOKUP($CO140,  Obsv_GC!$B$10:$M$211, CQ$5, FALSE)</f>
        <v>0</v>
      </c>
      <c r="CR140" s="124">
        <f>VLOOKUP($CO140,  $DI$7:$DT$158, CR$5, FALSE)</f>
        <v>0</v>
      </c>
      <c r="CS140" s="140">
        <f>VLOOKUP($CO140,  Obsv_GC!$B$10:$M$211, CS$5, FALSE)</f>
        <v>0</v>
      </c>
      <c r="CT140" s="124">
        <f>VLOOKUP($CO140,  $DI$7:$DT$158, CT$5, FALSE)</f>
        <v>0</v>
      </c>
      <c r="CU140" s="140">
        <f>VLOOKUP($CO140,  Obsv_GC!$B$10:$M$211, CU$5, FALSE)</f>
        <v>0</v>
      </c>
      <c r="CV140" s="124">
        <f>VLOOKUP($CO140,  $DI$7:$DT$158, CV$5, FALSE)</f>
        <v>0</v>
      </c>
      <c r="CW140" s="140">
        <f>VLOOKUP($CO140,  Obsv_GC!$B$10:$M$211, CW$5, FALSE)</f>
        <v>0</v>
      </c>
      <c r="CX140" s="124">
        <f>VLOOKUP($CO140,  $DI$7:$DT$158, CX$5, FALSE)</f>
        <v>0</v>
      </c>
      <c r="CY140" s="140">
        <f>VLOOKUP($CO140,  Obsv_GC!$B$10:$M$211, CY$5, FALSE)</f>
        <v>0</v>
      </c>
      <c r="CZ140" s="124">
        <f>VLOOKUP($CO140,  $DI$7:$DT$158, CZ$5, FALSE)</f>
        <v>0</v>
      </c>
      <c r="DA140" s="140">
        <f>VLOOKUP($CO140,  Obsv_GC!$B$10:$M$211, DA$5, FALSE)</f>
        <v>0</v>
      </c>
      <c r="DB140" s="124">
        <f>VLOOKUP($CO140,  $DI$7:$DT$158, DB$5, FALSE)</f>
        <v>0</v>
      </c>
      <c r="DC140" s="140">
        <f>VLOOKUP($CO140,  Obsv_GC!$B$10:$M$211, DC$5, FALSE)</f>
        <v>0</v>
      </c>
      <c r="DD140" s="124">
        <f>VLOOKUP($CO140,  $DI$7:$DT$158, DD$5, FALSE)</f>
        <v>2.3068678473669844E-4</v>
      </c>
      <c r="DE140" s="140">
        <f>VLOOKUP($CO140,  Obsv_GC!$B$10:$M$211, DE$5, FALSE)</f>
        <v>2.7999999999999999E-6</v>
      </c>
      <c r="DF140" s="124">
        <f>VLOOKUP($CO140,  $DI$7:$DT$158, DF$5, FALSE)</f>
        <v>1.4861076142478561E-4</v>
      </c>
      <c r="DG140" s="140">
        <f>VLOOKUP($CO140,  Obsv_GC!$B$10:$M$211, DG$5, FALSE)</f>
        <v>1.7760000000000001E-4</v>
      </c>
      <c r="DI140" s="64">
        <f t="shared" si="23"/>
        <v>264</v>
      </c>
      <c r="DJ140" s="122">
        <f>DX140/DX$4</f>
        <v>0</v>
      </c>
      <c r="DK140" s="122">
        <f>DY140/DY$4</f>
        <v>0</v>
      </c>
      <c r="DL140" s="122">
        <f>DZ140/DZ$4</f>
        <v>0</v>
      </c>
      <c r="DM140" s="122">
        <f>EA140/EA$4</f>
        <v>0</v>
      </c>
      <c r="DN140" s="122">
        <f>EB140/EB$4</f>
        <v>0</v>
      </c>
      <c r="DO140" s="122">
        <f>EC140/EC$4</f>
        <v>0</v>
      </c>
      <c r="DP140" s="122">
        <f>ED140/ED$4</f>
        <v>0</v>
      </c>
      <c r="DQ140" s="113">
        <f>EE140/EE$4</f>
        <v>2.3068678473669844E-4</v>
      </c>
      <c r="DR140" s="113">
        <f>EF140/EF$4</f>
        <v>1.4861076142478561E-4</v>
      </c>
      <c r="DS140" s="116">
        <f>EG140/EG$4</f>
        <v>0</v>
      </c>
      <c r="DT140" s="113">
        <f>EH140/EH$4</f>
        <v>0</v>
      </c>
      <c r="DV140" s="62">
        <f>Obsv_GC!B143</f>
        <v>264</v>
      </c>
      <c r="DW140" s="57">
        <f t="shared" si="24"/>
        <v>265</v>
      </c>
      <c r="DX140" s="128">
        <f>SUMIFS(EP:EP,$EO:$EO,"&gt;="&amp;$DV140,$EO:$EO,"&lt;"&amp;$DV141)</f>
        <v>0</v>
      </c>
      <c r="DY140" s="128">
        <f>SUMIFS(EQ:EQ,$EO:$EO,"&gt;="&amp;$DV140,$EO:$EO,"&lt;"&amp;$DV141)</f>
        <v>0</v>
      </c>
      <c r="DZ140" s="128">
        <f>SUMIFS(ER:ER,$EO:$EO,"&gt;="&amp;$DV140,$EO:$EO,"&lt;"&amp;$DV141)</f>
        <v>0</v>
      </c>
      <c r="EA140" s="128">
        <f>SUMIFS(ES:ES,$EO:$EO,"&gt;="&amp;$DV140,$EO:$EO,"&lt;"&amp;$DV141)</f>
        <v>0</v>
      </c>
      <c r="EB140" s="128">
        <f>SUMIFS(ET:ET,$EO:$EO,"&gt;="&amp;$DV140,$EO:$EO,"&lt;"&amp;$DV141)</f>
        <v>0</v>
      </c>
      <c r="EC140" s="128">
        <f>SUMIFS(EU:EU,$EO:$EO,"&gt;="&amp;$DV140,$EO:$EO,"&lt;"&amp;$DV141)</f>
        <v>0</v>
      </c>
      <c r="ED140" s="128">
        <f>SUMIFS(EV:EV,$EO:$EO,"&gt;="&amp;$DV140,$EO:$EO,"&lt;"&amp;$DV141)</f>
        <v>0</v>
      </c>
      <c r="EE140" s="128">
        <f>SUMIFS(EW:EW,$EO:$EO,"&gt;="&amp;$DV140,$EO:$EO,"&lt;"&amp;$DV141)</f>
        <v>22.55</v>
      </c>
      <c r="EF140" s="128">
        <f>SUMIFS(EX:EX,$EO:$EO,"&gt;="&amp;$DV140,$EO:$EO,"&lt;"&amp;$DV141)</f>
        <v>13.93</v>
      </c>
      <c r="EG140" s="109">
        <f>DY140+DZ140</f>
        <v>0</v>
      </c>
      <c r="EH140" s="2">
        <f>EC140+ED140</f>
        <v>0</v>
      </c>
      <c r="EJ140" s="64">
        <f t="shared" si="25"/>
        <v>132</v>
      </c>
      <c r="EK140" s="57">
        <f t="shared" si="26"/>
        <v>132.5</v>
      </c>
      <c r="EL140" s="2">
        <f t="shared" si="21"/>
        <v>550.74</v>
      </c>
      <c r="EM140" s="2">
        <f t="shared" si="27"/>
        <v>142.38</v>
      </c>
      <c r="EO140" s="33">
        <v>132</v>
      </c>
      <c r="EP140" s="33">
        <v>503.12</v>
      </c>
      <c r="EQ140" s="33">
        <v>46.52</v>
      </c>
      <c r="ER140" s="33">
        <v>504.22</v>
      </c>
      <c r="ES140" s="33">
        <v>0</v>
      </c>
      <c r="ET140" s="33">
        <v>0</v>
      </c>
      <c r="EU140" s="33">
        <v>23.34</v>
      </c>
      <c r="EV140" s="33">
        <v>119.04</v>
      </c>
      <c r="EW140" s="33">
        <v>313.49</v>
      </c>
      <c r="EX140" s="33">
        <v>281.07</v>
      </c>
    </row>
    <row r="141" spans="93:154" x14ac:dyDescent="0.45">
      <c r="CO141" s="65">
        <f t="shared" si="22"/>
        <v>266</v>
      </c>
      <c r="CP141" s="124">
        <f>VLOOKUP($CO141,  $DI$7:$DT$158, CP$5, FALSE)</f>
        <v>0</v>
      </c>
      <c r="CQ141" s="140">
        <f>VLOOKUP($CO141,  Obsv_GC!$B$10:$M$211, CQ$5, FALSE)</f>
        <v>0</v>
      </c>
      <c r="CR141" s="124">
        <f>VLOOKUP($CO141,  $DI$7:$DT$158, CR$5, FALSE)</f>
        <v>0</v>
      </c>
      <c r="CS141" s="140">
        <f>VLOOKUP($CO141,  Obsv_GC!$B$10:$M$211, CS$5, FALSE)</f>
        <v>0</v>
      </c>
      <c r="CT141" s="124">
        <f>VLOOKUP($CO141,  $DI$7:$DT$158, CT$5, FALSE)</f>
        <v>0</v>
      </c>
      <c r="CU141" s="140">
        <f>VLOOKUP($CO141,  Obsv_GC!$B$10:$M$211, CU$5, FALSE)</f>
        <v>0</v>
      </c>
      <c r="CV141" s="124">
        <f>VLOOKUP($CO141,  $DI$7:$DT$158, CV$5, FALSE)</f>
        <v>0</v>
      </c>
      <c r="CW141" s="140">
        <f>VLOOKUP($CO141,  Obsv_GC!$B$10:$M$211, CW$5, FALSE)</f>
        <v>0</v>
      </c>
      <c r="CX141" s="124">
        <f>VLOOKUP($CO141,  $DI$7:$DT$158, CX$5, FALSE)</f>
        <v>0</v>
      </c>
      <c r="CY141" s="140">
        <f>VLOOKUP($CO141,  Obsv_GC!$B$10:$M$211, CY$5, FALSE)</f>
        <v>0</v>
      </c>
      <c r="CZ141" s="124">
        <f>VLOOKUP($CO141,  $DI$7:$DT$158, CZ$5, FALSE)</f>
        <v>0</v>
      </c>
      <c r="DA141" s="140">
        <f>VLOOKUP($CO141,  Obsv_GC!$B$10:$M$211, DA$5, FALSE)</f>
        <v>0</v>
      </c>
      <c r="DB141" s="124">
        <f>VLOOKUP($CO141,  $DI$7:$DT$158, DB$5, FALSE)</f>
        <v>0</v>
      </c>
      <c r="DC141" s="140">
        <f>VLOOKUP($CO141,  Obsv_GC!$B$10:$M$211, DC$5, FALSE)</f>
        <v>0</v>
      </c>
      <c r="DD141" s="124">
        <f>VLOOKUP($CO141,  $DI$7:$DT$158, DD$5, FALSE)</f>
        <v>1.5488239117133546E-4</v>
      </c>
      <c r="DE141" s="140">
        <f>VLOOKUP($CO141,  Obsv_GC!$B$10:$M$211, DE$5, FALSE)</f>
        <v>2.5000000000000002E-6</v>
      </c>
      <c r="DF141" s="124">
        <f>VLOOKUP($CO141,  $DI$7:$DT$158, DF$5, FALSE)</f>
        <v>9.3241784267955954E-5</v>
      </c>
      <c r="DG141" s="140">
        <f>VLOOKUP($CO141,  Obsv_GC!$B$10:$M$211, DG$5, FALSE)</f>
        <v>1.662E-4</v>
      </c>
      <c r="DI141" s="64">
        <f t="shared" si="23"/>
        <v>266</v>
      </c>
      <c r="DJ141" s="122">
        <f>DX141/DX$4</f>
        <v>0</v>
      </c>
      <c r="DK141" s="122">
        <f>DY141/DY$4</f>
        <v>0</v>
      </c>
      <c r="DL141" s="122">
        <f>DZ141/DZ$4</f>
        <v>0</v>
      </c>
      <c r="DM141" s="122">
        <f>EA141/EA$4</f>
        <v>0</v>
      </c>
      <c r="DN141" s="122">
        <f>EB141/EB$4</f>
        <v>0</v>
      </c>
      <c r="DO141" s="122">
        <f>EC141/EC$4</f>
        <v>0</v>
      </c>
      <c r="DP141" s="122">
        <f>ED141/ED$4</f>
        <v>0</v>
      </c>
      <c r="DQ141" s="113">
        <f>EE141/EE$4</f>
        <v>1.5488239117133546E-4</v>
      </c>
      <c r="DR141" s="113">
        <f>EF141/EF$4</f>
        <v>9.3241784267955954E-5</v>
      </c>
      <c r="DS141" s="116">
        <f>EG141/EG$4</f>
        <v>0</v>
      </c>
      <c r="DT141" s="113">
        <f>EH141/EH$4</f>
        <v>0</v>
      </c>
      <c r="DV141" s="62">
        <f>Obsv_GC!B144</f>
        <v>266</v>
      </c>
      <c r="DW141" s="57">
        <f t="shared" si="24"/>
        <v>267</v>
      </c>
      <c r="DX141" s="128">
        <f>SUMIFS(EP:EP,$EO:$EO,"&gt;="&amp;$DV141,$EO:$EO,"&lt;"&amp;$DV142)</f>
        <v>0</v>
      </c>
      <c r="DY141" s="128">
        <f>SUMIFS(EQ:EQ,$EO:$EO,"&gt;="&amp;$DV141,$EO:$EO,"&lt;"&amp;$DV142)</f>
        <v>0</v>
      </c>
      <c r="DZ141" s="128">
        <f>SUMIFS(ER:ER,$EO:$EO,"&gt;="&amp;$DV141,$EO:$EO,"&lt;"&amp;$DV142)</f>
        <v>0</v>
      </c>
      <c r="EA141" s="128">
        <f>SUMIFS(ES:ES,$EO:$EO,"&gt;="&amp;$DV141,$EO:$EO,"&lt;"&amp;$DV142)</f>
        <v>0</v>
      </c>
      <c r="EB141" s="128">
        <f>SUMIFS(ET:ET,$EO:$EO,"&gt;="&amp;$DV141,$EO:$EO,"&lt;"&amp;$DV142)</f>
        <v>0</v>
      </c>
      <c r="EC141" s="128">
        <f>SUMIFS(EU:EU,$EO:$EO,"&gt;="&amp;$DV141,$EO:$EO,"&lt;"&amp;$DV142)</f>
        <v>0</v>
      </c>
      <c r="ED141" s="128">
        <f>SUMIFS(EV:EV,$EO:$EO,"&gt;="&amp;$DV141,$EO:$EO,"&lt;"&amp;$DV142)</f>
        <v>0</v>
      </c>
      <c r="EE141" s="128">
        <f>SUMIFS(EW:EW,$EO:$EO,"&gt;="&amp;$DV141,$EO:$EO,"&lt;"&amp;$DV142)</f>
        <v>15.14</v>
      </c>
      <c r="EF141" s="128">
        <f>SUMIFS(EX:EX,$EO:$EO,"&gt;="&amp;$DV141,$EO:$EO,"&lt;"&amp;$DV142)</f>
        <v>8.74</v>
      </c>
      <c r="EG141" s="109">
        <f>DY141+DZ141</f>
        <v>0</v>
      </c>
      <c r="EH141" s="2">
        <f>EC141+ED141</f>
        <v>0</v>
      </c>
      <c r="EJ141" s="64">
        <f t="shared" si="25"/>
        <v>133</v>
      </c>
      <c r="EK141" s="57">
        <f t="shared" si="26"/>
        <v>133.5</v>
      </c>
      <c r="EL141" s="2">
        <f t="shared" si="21"/>
        <v>613.40000000000009</v>
      </c>
      <c r="EM141" s="2">
        <f t="shared" si="27"/>
        <v>190.36</v>
      </c>
      <c r="EO141" s="33">
        <v>133</v>
      </c>
      <c r="EP141" s="33">
        <v>487.53</v>
      </c>
      <c r="EQ141" s="33">
        <v>43.19</v>
      </c>
      <c r="ER141" s="33">
        <v>570.21</v>
      </c>
      <c r="ES141" s="33">
        <v>0</v>
      </c>
      <c r="ET141" s="33">
        <v>0</v>
      </c>
      <c r="EU141" s="33">
        <v>85.05</v>
      </c>
      <c r="EV141" s="33">
        <v>105.31</v>
      </c>
      <c r="EW141" s="33">
        <v>293.33999999999997</v>
      </c>
      <c r="EX141" s="33">
        <v>242.57</v>
      </c>
    </row>
    <row r="142" spans="93:154" x14ac:dyDescent="0.45">
      <c r="CO142" s="65">
        <f t="shared" si="22"/>
        <v>268</v>
      </c>
      <c r="CP142" s="124">
        <f>VLOOKUP($CO142,  $DI$7:$DT$158, CP$5, FALSE)</f>
        <v>0</v>
      </c>
      <c r="CQ142" s="140">
        <f>VLOOKUP($CO142,  Obsv_GC!$B$10:$M$211, CQ$5, FALSE)</f>
        <v>0</v>
      </c>
      <c r="CR142" s="124">
        <f>VLOOKUP($CO142,  $DI$7:$DT$158, CR$5, FALSE)</f>
        <v>0</v>
      </c>
      <c r="CS142" s="140">
        <f>VLOOKUP($CO142,  Obsv_GC!$B$10:$M$211, CS$5, FALSE)</f>
        <v>0</v>
      </c>
      <c r="CT142" s="124">
        <f>VLOOKUP($CO142,  $DI$7:$DT$158, CT$5, FALSE)</f>
        <v>0</v>
      </c>
      <c r="CU142" s="140">
        <f>VLOOKUP($CO142,  Obsv_GC!$B$10:$M$211, CU$5, FALSE)</f>
        <v>0</v>
      </c>
      <c r="CV142" s="124">
        <f>VLOOKUP($CO142,  $DI$7:$DT$158, CV$5, FALSE)</f>
        <v>0</v>
      </c>
      <c r="CW142" s="140">
        <f>VLOOKUP($CO142,  Obsv_GC!$B$10:$M$211, CW$5, FALSE)</f>
        <v>0</v>
      </c>
      <c r="CX142" s="124">
        <f>VLOOKUP($CO142,  $DI$7:$DT$158, CX$5, FALSE)</f>
        <v>0</v>
      </c>
      <c r="CY142" s="140">
        <f>VLOOKUP($CO142,  Obsv_GC!$B$10:$M$211, CY$5, FALSE)</f>
        <v>0</v>
      </c>
      <c r="CZ142" s="124">
        <f>VLOOKUP($CO142,  $DI$7:$DT$158, CZ$5, FALSE)</f>
        <v>0</v>
      </c>
      <c r="DA142" s="140">
        <f>VLOOKUP($CO142,  Obsv_GC!$B$10:$M$211, DA$5, FALSE)</f>
        <v>0</v>
      </c>
      <c r="DB142" s="124">
        <f>VLOOKUP($CO142,  $DI$7:$DT$158, DB$5, FALSE)</f>
        <v>0</v>
      </c>
      <c r="DC142" s="140">
        <f>VLOOKUP($CO142,  Obsv_GC!$B$10:$M$211, DC$5, FALSE)</f>
        <v>0</v>
      </c>
      <c r="DD142" s="124">
        <f>VLOOKUP($CO142,  $DI$7:$DT$158, DD$5, FALSE)</f>
        <v>1.1467844154760043E-4</v>
      </c>
      <c r="DE142" s="140">
        <f>VLOOKUP($CO142,  Obsv_GC!$B$10:$M$211, DE$5, FALSE)</f>
        <v>2.2000000000000001E-6</v>
      </c>
      <c r="DF142" s="124">
        <f>VLOOKUP($CO142,  $DI$7:$DT$158, DF$5, FALSE)</f>
        <v>5.95296517408689E-5</v>
      </c>
      <c r="DG142" s="140">
        <f>VLOOKUP($CO142,  Obsv_GC!$B$10:$M$211, DG$5, FALSE)</f>
        <v>1.5469999999999999E-4</v>
      </c>
      <c r="DI142" s="64">
        <f t="shared" si="23"/>
        <v>268</v>
      </c>
      <c r="DJ142" s="122">
        <f>DX142/DX$4</f>
        <v>0</v>
      </c>
      <c r="DK142" s="122">
        <f>DY142/DY$4</f>
        <v>0</v>
      </c>
      <c r="DL142" s="122">
        <f>DZ142/DZ$4</f>
        <v>0</v>
      </c>
      <c r="DM142" s="122">
        <f>EA142/EA$4</f>
        <v>0</v>
      </c>
      <c r="DN142" s="122">
        <f>EB142/EB$4</f>
        <v>0</v>
      </c>
      <c r="DO142" s="122">
        <f>EC142/EC$4</f>
        <v>0</v>
      </c>
      <c r="DP142" s="122">
        <f>ED142/ED$4</f>
        <v>0</v>
      </c>
      <c r="DQ142" s="113">
        <f>EE142/EE$4</f>
        <v>1.1467844154760043E-4</v>
      </c>
      <c r="DR142" s="113">
        <f>EF142/EF$4</f>
        <v>5.95296517408689E-5</v>
      </c>
      <c r="DS142" s="116">
        <f>EG142/EG$4</f>
        <v>0</v>
      </c>
      <c r="DT142" s="113">
        <f>EH142/EH$4</f>
        <v>0</v>
      </c>
      <c r="DV142" s="62">
        <f>Obsv_GC!B145</f>
        <v>268</v>
      </c>
      <c r="DW142" s="57">
        <f t="shared" si="24"/>
        <v>269</v>
      </c>
      <c r="DX142" s="128">
        <f>SUMIFS(EP:EP,$EO:$EO,"&gt;="&amp;$DV142,$EO:$EO,"&lt;"&amp;$DV143)</f>
        <v>0</v>
      </c>
      <c r="DY142" s="128">
        <f>SUMIFS(EQ:EQ,$EO:$EO,"&gt;="&amp;$DV142,$EO:$EO,"&lt;"&amp;$DV143)</f>
        <v>0</v>
      </c>
      <c r="DZ142" s="128">
        <f>SUMIFS(ER:ER,$EO:$EO,"&gt;="&amp;$DV142,$EO:$EO,"&lt;"&amp;$DV143)</f>
        <v>0</v>
      </c>
      <c r="EA142" s="128">
        <f>SUMIFS(ES:ES,$EO:$EO,"&gt;="&amp;$DV142,$EO:$EO,"&lt;"&amp;$DV143)</f>
        <v>0</v>
      </c>
      <c r="EB142" s="128">
        <f>SUMIFS(ET:ET,$EO:$EO,"&gt;="&amp;$DV142,$EO:$EO,"&lt;"&amp;$DV143)</f>
        <v>0</v>
      </c>
      <c r="EC142" s="128">
        <f>SUMIFS(EU:EU,$EO:$EO,"&gt;="&amp;$DV142,$EO:$EO,"&lt;"&amp;$DV143)</f>
        <v>0</v>
      </c>
      <c r="ED142" s="128">
        <f>SUMIFS(EV:EV,$EO:$EO,"&gt;="&amp;$DV142,$EO:$EO,"&lt;"&amp;$DV143)</f>
        <v>0</v>
      </c>
      <c r="EE142" s="128">
        <f>SUMIFS(EW:EW,$EO:$EO,"&gt;="&amp;$DV142,$EO:$EO,"&lt;"&amp;$DV143)</f>
        <v>11.21</v>
      </c>
      <c r="EF142" s="128">
        <f>SUMIFS(EX:EX,$EO:$EO,"&gt;="&amp;$DV142,$EO:$EO,"&lt;"&amp;$DV143)</f>
        <v>5.58</v>
      </c>
      <c r="EG142" s="109">
        <f>DY142+DZ142</f>
        <v>0</v>
      </c>
      <c r="EH142" s="2">
        <f>EC142+ED142</f>
        <v>0</v>
      </c>
      <c r="EJ142" s="64">
        <f t="shared" si="25"/>
        <v>134</v>
      </c>
      <c r="EK142" s="57">
        <f t="shared" si="26"/>
        <v>134.5</v>
      </c>
      <c r="EL142" s="2">
        <f t="shared" si="21"/>
        <v>583.92999999999995</v>
      </c>
      <c r="EM142" s="2">
        <f t="shared" si="27"/>
        <v>125.12</v>
      </c>
      <c r="EO142" s="33">
        <v>134</v>
      </c>
      <c r="EP142" s="33">
        <v>464.38</v>
      </c>
      <c r="EQ142" s="33">
        <v>43.87</v>
      </c>
      <c r="ER142" s="33">
        <v>540.05999999999995</v>
      </c>
      <c r="ES142" s="33">
        <v>0</v>
      </c>
      <c r="ET142" s="33">
        <v>0</v>
      </c>
      <c r="EU142" s="33">
        <v>24.44</v>
      </c>
      <c r="EV142" s="33">
        <v>100.68</v>
      </c>
      <c r="EW142" s="33">
        <v>265.99</v>
      </c>
      <c r="EX142" s="33">
        <v>261.7</v>
      </c>
    </row>
    <row r="143" spans="93:154" x14ac:dyDescent="0.45">
      <c r="CO143" s="65">
        <f t="shared" si="22"/>
        <v>270</v>
      </c>
      <c r="CP143" s="124">
        <f>VLOOKUP($CO143,  $DI$7:$DT$158, CP$5, FALSE)</f>
        <v>0</v>
      </c>
      <c r="CQ143" s="140">
        <f>VLOOKUP($CO143,  Obsv_GC!$B$10:$M$211, CQ$5, FALSE)</f>
        <v>0</v>
      </c>
      <c r="CR143" s="124">
        <f>VLOOKUP($CO143,  $DI$7:$DT$158, CR$5, FALSE)</f>
        <v>0</v>
      </c>
      <c r="CS143" s="140">
        <f>VLOOKUP($CO143,  Obsv_GC!$B$10:$M$211, CS$5, FALSE)</f>
        <v>0</v>
      </c>
      <c r="CT143" s="124">
        <f>VLOOKUP($CO143,  $DI$7:$DT$158, CT$5, FALSE)</f>
        <v>0</v>
      </c>
      <c r="CU143" s="140">
        <f>VLOOKUP($CO143,  Obsv_GC!$B$10:$M$211, CU$5, FALSE)</f>
        <v>0</v>
      </c>
      <c r="CV143" s="124">
        <f>VLOOKUP($CO143,  $DI$7:$DT$158, CV$5, FALSE)</f>
        <v>0</v>
      </c>
      <c r="CW143" s="140">
        <f>VLOOKUP($CO143,  Obsv_GC!$B$10:$M$211, CW$5, FALSE)</f>
        <v>0</v>
      </c>
      <c r="CX143" s="124">
        <f>VLOOKUP($CO143,  $DI$7:$DT$158, CX$5, FALSE)</f>
        <v>0</v>
      </c>
      <c r="CY143" s="140">
        <f>VLOOKUP($CO143,  Obsv_GC!$B$10:$M$211, CY$5, FALSE)</f>
        <v>0</v>
      </c>
      <c r="CZ143" s="124">
        <f>VLOOKUP($CO143,  $DI$7:$DT$158, CZ$5, FALSE)</f>
        <v>0</v>
      </c>
      <c r="DA143" s="140">
        <f>VLOOKUP($CO143,  Obsv_GC!$B$10:$M$211, DA$5, FALSE)</f>
        <v>0</v>
      </c>
      <c r="DB143" s="124">
        <f>VLOOKUP($CO143,  $DI$7:$DT$158, DB$5, FALSE)</f>
        <v>0</v>
      </c>
      <c r="DC143" s="140">
        <f>VLOOKUP($CO143,  Obsv_GC!$B$10:$M$211, DC$5, FALSE)</f>
        <v>0</v>
      </c>
      <c r="DD143" s="124">
        <f>VLOOKUP($CO143,  $DI$7:$DT$158, DD$5, FALSE)</f>
        <v>9.8208121218284033E-5</v>
      </c>
      <c r="DE143" s="140">
        <f>VLOOKUP($CO143,  Obsv_GC!$B$10:$M$211, DE$5, FALSE)</f>
        <v>1.7999999999999999E-6</v>
      </c>
      <c r="DF143" s="124">
        <f>VLOOKUP($CO143,  $DI$7:$DT$158, DF$5, FALSE)</f>
        <v>2.4003891830995525E-5</v>
      </c>
      <c r="DG143" s="140">
        <f>VLOOKUP($CO143,  Obsv_GC!$B$10:$M$211, DG$5, FALSE)</f>
        <v>1.4329999999999999E-4</v>
      </c>
      <c r="DI143" s="64">
        <f t="shared" si="23"/>
        <v>270</v>
      </c>
      <c r="DJ143" s="122">
        <f>DX143/DX$4</f>
        <v>0</v>
      </c>
      <c r="DK143" s="122">
        <f>DY143/DY$4</f>
        <v>0</v>
      </c>
      <c r="DL143" s="122">
        <f>DZ143/DZ$4</f>
        <v>0</v>
      </c>
      <c r="DM143" s="122">
        <f>EA143/EA$4</f>
        <v>0</v>
      </c>
      <c r="DN143" s="122">
        <f>EB143/EB$4</f>
        <v>0</v>
      </c>
      <c r="DO143" s="122">
        <f>EC143/EC$4</f>
        <v>0</v>
      </c>
      <c r="DP143" s="122">
        <f>ED143/ED$4</f>
        <v>0</v>
      </c>
      <c r="DQ143" s="113">
        <f>EE143/EE$4</f>
        <v>9.8208121218284033E-5</v>
      </c>
      <c r="DR143" s="113">
        <f>EF143/EF$4</f>
        <v>2.4003891830995525E-5</v>
      </c>
      <c r="DS143" s="116">
        <f>EG143/EG$4</f>
        <v>0</v>
      </c>
      <c r="DT143" s="113">
        <f>EH143/EH$4</f>
        <v>0</v>
      </c>
      <c r="DV143" s="62">
        <f>Obsv_GC!B146</f>
        <v>270</v>
      </c>
      <c r="DW143" s="57">
        <f t="shared" si="24"/>
        <v>271</v>
      </c>
      <c r="DX143" s="128">
        <f>SUMIFS(EP:EP,$EO:$EO,"&gt;="&amp;$DV143,$EO:$EO,"&lt;"&amp;$DV144)</f>
        <v>0</v>
      </c>
      <c r="DY143" s="128">
        <f>SUMIFS(EQ:EQ,$EO:$EO,"&gt;="&amp;$DV143,$EO:$EO,"&lt;"&amp;$DV144)</f>
        <v>0</v>
      </c>
      <c r="DZ143" s="128">
        <f>SUMIFS(ER:ER,$EO:$EO,"&gt;="&amp;$DV143,$EO:$EO,"&lt;"&amp;$DV144)</f>
        <v>0</v>
      </c>
      <c r="EA143" s="128">
        <f>SUMIFS(ES:ES,$EO:$EO,"&gt;="&amp;$DV143,$EO:$EO,"&lt;"&amp;$DV144)</f>
        <v>0</v>
      </c>
      <c r="EB143" s="128">
        <f>SUMIFS(ET:ET,$EO:$EO,"&gt;="&amp;$DV143,$EO:$EO,"&lt;"&amp;$DV144)</f>
        <v>0</v>
      </c>
      <c r="EC143" s="128">
        <f>SUMIFS(EU:EU,$EO:$EO,"&gt;="&amp;$DV143,$EO:$EO,"&lt;"&amp;$DV144)</f>
        <v>0</v>
      </c>
      <c r="ED143" s="128">
        <f>SUMIFS(EV:EV,$EO:$EO,"&gt;="&amp;$DV143,$EO:$EO,"&lt;"&amp;$DV144)</f>
        <v>0</v>
      </c>
      <c r="EE143" s="128">
        <f>SUMIFS(EW:EW,$EO:$EO,"&gt;="&amp;$DV143,$EO:$EO,"&lt;"&amp;$DV144)</f>
        <v>9.6</v>
      </c>
      <c r="EF143" s="128">
        <f>SUMIFS(EX:EX,$EO:$EO,"&gt;="&amp;$DV143,$EO:$EO,"&lt;"&amp;$DV144)</f>
        <v>2.25</v>
      </c>
      <c r="EG143" s="109">
        <f>DY143+DZ143</f>
        <v>0</v>
      </c>
      <c r="EH143" s="2">
        <f>EC143+ED143</f>
        <v>0</v>
      </c>
      <c r="EJ143" s="64">
        <f t="shared" si="25"/>
        <v>135</v>
      </c>
      <c r="EK143" s="57">
        <f t="shared" si="26"/>
        <v>135.5</v>
      </c>
      <c r="EL143" s="2">
        <f t="shared" si="21"/>
        <v>569.13</v>
      </c>
      <c r="EM143" s="2">
        <f t="shared" si="27"/>
        <v>132.83000000000001</v>
      </c>
      <c r="EO143" s="33">
        <v>135</v>
      </c>
      <c r="EP143" s="33">
        <v>456.06</v>
      </c>
      <c r="EQ143" s="33">
        <v>41.02</v>
      </c>
      <c r="ER143" s="33">
        <v>528.11</v>
      </c>
      <c r="ES143" s="33">
        <v>0</v>
      </c>
      <c r="ET143" s="33">
        <v>0</v>
      </c>
      <c r="EU143" s="33">
        <v>38.880000000000003</v>
      </c>
      <c r="EV143" s="33">
        <v>93.95</v>
      </c>
      <c r="EW143" s="33">
        <v>304.55</v>
      </c>
      <c r="EX143" s="33">
        <v>317.01</v>
      </c>
    </row>
    <row r="144" spans="93:154" x14ac:dyDescent="0.45">
      <c r="CO144" s="65">
        <f t="shared" si="22"/>
        <v>272</v>
      </c>
      <c r="CP144" s="124">
        <f>VLOOKUP($CO144,  $DI$7:$DT$158, CP$5, FALSE)</f>
        <v>0</v>
      </c>
      <c r="CQ144" s="140">
        <f>VLOOKUP($CO144,  Obsv_GC!$B$10:$M$211, CQ$5, FALSE)</f>
        <v>0</v>
      </c>
      <c r="CR144" s="124">
        <f>VLOOKUP($CO144,  $DI$7:$DT$158, CR$5, FALSE)</f>
        <v>0</v>
      </c>
      <c r="CS144" s="140">
        <f>VLOOKUP($CO144,  Obsv_GC!$B$10:$M$211, CS$5, FALSE)</f>
        <v>0</v>
      </c>
      <c r="CT144" s="124">
        <f>VLOOKUP($CO144,  $DI$7:$DT$158, CT$5, FALSE)</f>
        <v>0</v>
      </c>
      <c r="CU144" s="140">
        <f>VLOOKUP($CO144,  Obsv_GC!$B$10:$M$211, CU$5, FALSE)</f>
        <v>0</v>
      </c>
      <c r="CV144" s="124">
        <f>VLOOKUP($CO144,  $DI$7:$DT$158, CV$5, FALSE)</f>
        <v>0</v>
      </c>
      <c r="CW144" s="140">
        <f>VLOOKUP($CO144,  Obsv_GC!$B$10:$M$211, CW$5, FALSE)</f>
        <v>0</v>
      </c>
      <c r="CX144" s="124">
        <f>VLOOKUP($CO144,  $DI$7:$DT$158, CX$5, FALSE)</f>
        <v>0</v>
      </c>
      <c r="CY144" s="140">
        <f>VLOOKUP($CO144,  Obsv_GC!$B$10:$M$211, CY$5, FALSE)</f>
        <v>0</v>
      </c>
      <c r="CZ144" s="124">
        <f>VLOOKUP($CO144,  $DI$7:$DT$158, CZ$5, FALSE)</f>
        <v>0</v>
      </c>
      <c r="DA144" s="140">
        <f>VLOOKUP($CO144,  Obsv_GC!$B$10:$M$211, DA$5, FALSE)</f>
        <v>0</v>
      </c>
      <c r="DB144" s="124">
        <f>VLOOKUP($CO144,  $DI$7:$DT$158, DB$5, FALSE)</f>
        <v>0</v>
      </c>
      <c r="DC144" s="140">
        <f>VLOOKUP($CO144,  Obsv_GC!$B$10:$M$211, DC$5, FALSE)</f>
        <v>0</v>
      </c>
      <c r="DD144" s="124">
        <f>VLOOKUP($CO144,  $DI$7:$DT$158, DD$5, FALSE)</f>
        <v>9.5343717682750751E-5</v>
      </c>
      <c r="DE144" s="140">
        <f>VLOOKUP($CO144,  Obsv_GC!$B$10:$M$211, DE$5, FALSE)</f>
        <v>1.5999999999999999E-6</v>
      </c>
      <c r="DF144" s="124">
        <f>VLOOKUP($CO144,  $DI$7:$DT$158, DF$5, FALSE)</f>
        <v>1.8989745537409789E-5</v>
      </c>
      <c r="DG144" s="140">
        <f>VLOOKUP($CO144,  Obsv_GC!$B$10:$M$211, DG$5, FALSE)</f>
        <v>1.25E-4</v>
      </c>
      <c r="DI144" s="64">
        <f t="shared" si="23"/>
        <v>272</v>
      </c>
      <c r="DJ144" s="122">
        <f>DX144/DX$4</f>
        <v>0</v>
      </c>
      <c r="DK144" s="122">
        <f>DY144/DY$4</f>
        <v>0</v>
      </c>
      <c r="DL144" s="122">
        <f>DZ144/DZ$4</f>
        <v>0</v>
      </c>
      <c r="DM144" s="122">
        <f>EA144/EA$4</f>
        <v>0</v>
      </c>
      <c r="DN144" s="122">
        <f>EB144/EB$4</f>
        <v>0</v>
      </c>
      <c r="DO144" s="122">
        <f>EC144/EC$4</f>
        <v>0</v>
      </c>
      <c r="DP144" s="122">
        <f>ED144/ED$4</f>
        <v>0</v>
      </c>
      <c r="DQ144" s="113">
        <f>EE144/EE$4</f>
        <v>9.5343717682750751E-5</v>
      </c>
      <c r="DR144" s="113">
        <f>EF144/EF$4</f>
        <v>1.8989745537409789E-5</v>
      </c>
      <c r="DS144" s="116">
        <f>EG144/EG$4</f>
        <v>0</v>
      </c>
      <c r="DT144" s="113">
        <f>EH144/EH$4</f>
        <v>0</v>
      </c>
      <c r="DV144" s="62">
        <f>Obsv_GC!B147</f>
        <v>272</v>
      </c>
      <c r="DW144" s="57">
        <f t="shared" si="24"/>
        <v>273</v>
      </c>
      <c r="DX144" s="128">
        <f>SUMIFS(EP:EP,$EO:$EO,"&gt;="&amp;$DV144,$EO:$EO,"&lt;"&amp;$DV145)</f>
        <v>0</v>
      </c>
      <c r="DY144" s="128">
        <f>SUMIFS(EQ:EQ,$EO:$EO,"&gt;="&amp;$DV144,$EO:$EO,"&lt;"&amp;$DV145)</f>
        <v>0</v>
      </c>
      <c r="DZ144" s="128">
        <f>SUMIFS(ER:ER,$EO:$EO,"&gt;="&amp;$DV144,$EO:$EO,"&lt;"&amp;$DV145)</f>
        <v>0</v>
      </c>
      <c r="EA144" s="128">
        <f>SUMIFS(ES:ES,$EO:$EO,"&gt;="&amp;$DV144,$EO:$EO,"&lt;"&amp;$DV145)</f>
        <v>0</v>
      </c>
      <c r="EB144" s="128">
        <f>SUMIFS(ET:ET,$EO:$EO,"&gt;="&amp;$DV144,$EO:$EO,"&lt;"&amp;$DV145)</f>
        <v>0</v>
      </c>
      <c r="EC144" s="128">
        <f>SUMIFS(EU:EU,$EO:$EO,"&gt;="&amp;$DV144,$EO:$EO,"&lt;"&amp;$DV145)</f>
        <v>0</v>
      </c>
      <c r="ED144" s="128">
        <f>SUMIFS(EV:EV,$EO:$EO,"&gt;="&amp;$DV144,$EO:$EO,"&lt;"&amp;$DV145)</f>
        <v>0</v>
      </c>
      <c r="EE144" s="128">
        <f>SUMIFS(EW:EW,$EO:$EO,"&gt;="&amp;$DV144,$EO:$EO,"&lt;"&amp;$DV145)</f>
        <v>9.32</v>
      </c>
      <c r="EF144" s="128">
        <f>SUMIFS(EX:EX,$EO:$EO,"&gt;="&amp;$DV144,$EO:$EO,"&lt;"&amp;$DV145)</f>
        <v>1.7799999999999998</v>
      </c>
      <c r="EG144" s="109">
        <f>DY144+DZ144</f>
        <v>0</v>
      </c>
      <c r="EH144" s="2">
        <f>EC144+ED144</f>
        <v>0</v>
      </c>
      <c r="EJ144" s="64">
        <f t="shared" si="25"/>
        <v>136</v>
      </c>
      <c r="EK144" s="57">
        <f t="shared" si="26"/>
        <v>136.5</v>
      </c>
      <c r="EL144" s="2">
        <f t="shared" si="21"/>
        <v>638.36</v>
      </c>
      <c r="EM144" s="2">
        <f t="shared" si="27"/>
        <v>169.49</v>
      </c>
      <c r="EO144" s="33">
        <v>136</v>
      </c>
      <c r="EP144" s="33">
        <v>430.16</v>
      </c>
      <c r="EQ144" s="33">
        <v>37.08</v>
      </c>
      <c r="ER144" s="33">
        <v>601.28</v>
      </c>
      <c r="ES144" s="33">
        <v>0</v>
      </c>
      <c r="ET144" s="33">
        <v>0</v>
      </c>
      <c r="EU144" s="33">
        <v>75.53</v>
      </c>
      <c r="EV144" s="33">
        <v>93.96</v>
      </c>
      <c r="EW144" s="33">
        <v>220.8</v>
      </c>
      <c r="EX144" s="33">
        <v>229.23</v>
      </c>
    </row>
    <row r="145" spans="93:154" x14ac:dyDescent="0.45">
      <c r="CO145" s="65">
        <f t="shared" si="22"/>
        <v>274</v>
      </c>
      <c r="CP145" s="124">
        <f>VLOOKUP($CO145,  $DI$7:$DT$158, CP$5, FALSE)</f>
        <v>0</v>
      </c>
      <c r="CQ145" s="140">
        <f>VLOOKUP($CO145,  Obsv_GC!$B$10:$M$211, CQ$5, FALSE)</f>
        <v>0</v>
      </c>
      <c r="CR145" s="124">
        <f>VLOOKUP($CO145,  $DI$7:$DT$158, CR$5, FALSE)</f>
        <v>0</v>
      </c>
      <c r="CS145" s="140">
        <f>VLOOKUP($CO145,  Obsv_GC!$B$10:$M$211, CS$5, FALSE)</f>
        <v>0</v>
      </c>
      <c r="CT145" s="124">
        <f>VLOOKUP($CO145,  $DI$7:$DT$158, CT$5, FALSE)</f>
        <v>0</v>
      </c>
      <c r="CU145" s="140">
        <f>VLOOKUP($CO145,  Obsv_GC!$B$10:$M$211, CU$5, FALSE)</f>
        <v>0</v>
      </c>
      <c r="CV145" s="124">
        <f>VLOOKUP($CO145,  $DI$7:$DT$158, CV$5, FALSE)</f>
        <v>0</v>
      </c>
      <c r="CW145" s="140">
        <f>VLOOKUP($CO145,  Obsv_GC!$B$10:$M$211, CW$5, FALSE)</f>
        <v>0</v>
      </c>
      <c r="CX145" s="124">
        <f>VLOOKUP($CO145,  $DI$7:$DT$158, CX$5, FALSE)</f>
        <v>0</v>
      </c>
      <c r="CY145" s="140">
        <f>VLOOKUP($CO145,  Obsv_GC!$B$10:$M$211, CY$5, FALSE)</f>
        <v>0</v>
      </c>
      <c r="CZ145" s="124">
        <f>VLOOKUP($CO145,  $DI$7:$DT$158, CZ$5, FALSE)</f>
        <v>0</v>
      </c>
      <c r="DA145" s="140">
        <f>VLOOKUP($CO145,  Obsv_GC!$B$10:$M$211, DA$5, FALSE)</f>
        <v>0</v>
      </c>
      <c r="DB145" s="124">
        <f>VLOOKUP($CO145,  $DI$7:$DT$158, DB$5, FALSE)</f>
        <v>0</v>
      </c>
      <c r="DC145" s="140">
        <f>VLOOKUP($CO145,  Obsv_GC!$B$10:$M$211, DC$5, FALSE)</f>
        <v>0</v>
      </c>
      <c r="DD145" s="124">
        <f>VLOOKUP($CO145,  $DI$7:$DT$158, DD$5, FALSE)</f>
        <v>9.7901220839476897E-5</v>
      </c>
      <c r="DE145" s="140">
        <f>VLOOKUP($CO145,  Obsv_GC!$B$10:$M$211, DE$5, FALSE)</f>
        <v>1.3E-6</v>
      </c>
      <c r="DF145" s="124">
        <f>VLOOKUP($CO145,  $DI$7:$DT$158, DF$5, FALSE)</f>
        <v>1.0455028441944716E-5</v>
      </c>
      <c r="DG145" s="140">
        <f>VLOOKUP($CO145,  Obsv_GC!$B$10:$M$211, DG$5, FALSE)</f>
        <v>1.066E-4</v>
      </c>
      <c r="DI145" s="64">
        <f t="shared" si="23"/>
        <v>274</v>
      </c>
      <c r="DJ145" s="122">
        <f>DX145/DX$4</f>
        <v>0</v>
      </c>
      <c r="DK145" s="122">
        <f>DY145/DY$4</f>
        <v>0</v>
      </c>
      <c r="DL145" s="122">
        <f>DZ145/DZ$4</f>
        <v>0</v>
      </c>
      <c r="DM145" s="122">
        <f>EA145/EA$4</f>
        <v>0</v>
      </c>
      <c r="DN145" s="122">
        <f>EB145/EB$4</f>
        <v>0</v>
      </c>
      <c r="DO145" s="122">
        <f>EC145/EC$4</f>
        <v>0</v>
      </c>
      <c r="DP145" s="122">
        <f>ED145/ED$4</f>
        <v>0</v>
      </c>
      <c r="DQ145" s="113">
        <f>EE145/EE$4</f>
        <v>9.7901220839476897E-5</v>
      </c>
      <c r="DR145" s="113">
        <f>EF145/EF$4</f>
        <v>1.0455028441944716E-5</v>
      </c>
      <c r="DS145" s="116">
        <f>EG145/EG$4</f>
        <v>0</v>
      </c>
      <c r="DT145" s="113">
        <f>EH145/EH$4</f>
        <v>0</v>
      </c>
      <c r="DV145" s="62">
        <f>Obsv_GC!B148</f>
        <v>274</v>
      </c>
      <c r="DW145" s="57">
        <f t="shared" si="24"/>
        <v>275</v>
      </c>
      <c r="DX145" s="128">
        <f>SUMIFS(EP:EP,$EO:$EO,"&gt;="&amp;$DV145,$EO:$EO,"&lt;"&amp;$DV146)</f>
        <v>0</v>
      </c>
      <c r="DY145" s="128">
        <f>SUMIFS(EQ:EQ,$EO:$EO,"&gt;="&amp;$DV145,$EO:$EO,"&lt;"&amp;$DV146)</f>
        <v>0</v>
      </c>
      <c r="DZ145" s="128">
        <f>SUMIFS(ER:ER,$EO:$EO,"&gt;="&amp;$DV145,$EO:$EO,"&lt;"&amp;$DV146)</f>
        <v>0</v>
      </c>
      <c r="EA145" s="128">
        <f>SUMIFS(ES:ES,$EO:$EO,"&gt;="&amp;$DV145,$EO:$EO,"&lt;"&amp;$DV146)</f>
        <v>0</v>
      </c>
      <c r="EB145" s="128">
        <f>SUMIFS(ET:ET,$EO:$EO,"&gt;="&amp;$DV145,$EO:$EO,"&lt;"&amp;$DV146)</f>
        <v>0</v>
      </c>
      <c r="EC145" s="128">
        <f>SUMIFS(EU:EU,$EO:$EO,"&gt;="&amp;$DV145,$EO:$EO,"&lt;"&amp;$DV146)</f>
        <v>0</v>
      </c>
      <c r="ED145" s="128">
        <f>SUMIFS(EV:EV,$EO:$EO,"&gt;="&amp;$DV145,$EO:$EO,"&lt;"&amp;$DV146)</f>
        <v>0</v>
      </c>
      <c r="EE145" s="128">
        <f>SUMIFS(EW:EW,$EO:$EO,"&gt;="&amp;$DV145,$EO:$EO,"&lt;"&amp;$DV146)</f>
        <v>9.57</v>
      </c>
      <c r="EF145" s="128">
        <f>SUMIFS(EX:EX,$EO:$EO,"&gt;="&amp;$DV145,$EO:$EO,"&lt;"&amp;$DV146)</f>
        <v>0.98</v>
      </c>
      <c r="EG145" s="109">
        <f>DY145+DZ145</f>
        <v>0</v>
      </c>
      <c r="EH145" s="2">
        <f>EC145+ED145</f>
        <v>0</v>
      </c>
      <c r="EJ145" s="64">
        <f t="shared" si="25"/>
        <v>137</v>
      </c>
      <c r="EK145" s="57">
        <f t="shared" si="26"/>
        <v>137.5</v>
      </c>
      <c r="EL145" s="2">
        <f t="shared" si="21"/>
        <v>746.5</v>
      </c>
      <c r="EM145" s="2">
        <f t="shared" si="27"/>
        <v>125.72</v>
      </c>
      <c r="EO145" s="33">
        <v>137</v>
      </c>
      <c r="EP145" s="33">
        <v>408.28</v>
      </c>
      <c r="EQ145" s="33">
        <v>39.270000000000003</v>
      </c>
      <c r="ER145" s="33">
        <v>707.23</v>
      </c>
      <c r="ES145" s="33">
        <v>0</v>
      </c>
      <c r="ET145" s="33">
        <v>0</v>
      </c>
      <c r="EU145" s="33">
        <v>32.42</v>
      </c>
      <c r="EV145" s="33">
        <v>93.3</v>
      </c>
      <c r="EW145" s="33">
        <v>218.33</v>
      </c>
      <c r="EX145" s="33">
        <v>201.18</v>
      </c>
    </row>
    <row r="146" spans="93:154" x14ac:dyDescent="0.45">
      <c r="CO146" s="65">
        <f t="shared" si="22"/>
        <v>276</v>
      </c>
      <c r="CP146" s="124">
        <f>VLOOKUP($CO146,  $DI$7:$DT$158, CP$5, FALSE)</f>
        <v>0</v>
      </c>
      <c r="CQ146" s="140">
        <f>VLOOKUP($CO146,  Obsv_GC!$B$10:$M$211, CQ$5, FALSE)</f>
        <v>0</v>
      </c>
      <c r="CR146" s="124">
        <f>VLOOKUP($CO146,  $DI$7:$DT$158, CR$5, FALSE)</f>
        <v>0</v>
      </c>
      <c r="CS146" s="140">
        <f>VLOOKUP($CO146,  Obsv_GC!$B$10:$M$211, CS$5, FALSE)</f>
        <v>0</v>
      </c>
      <c r="CT146" s="124">
        <f>VLOOKUP($CO146,  $DI$7:$DT$158, CT$5, FALSE)</f>
        <v>0</v>
      </c>
      <c r="CU146" s="140">
        <f>VLOOKUP($CO146,  Obsv_GC!$B$10:$M$211, CU$5, FALSE)</f>
        <v>0</v>
      </c>
      <c r="CV146" s="124">
        <f>VLOOKUP($CO146,  $DI$7:$DT$158, CV$5, FALSE)</f>
        <v>0</v>
      </c>
      <c r="CW146" s="140">
        <f>VLOOKUP($CO146,  Obsv_GC!$B$10:$M$211, CW$5, FALSE)</f>
        <v>0</v>
      </c>
      <c r="CX146" s="124">
        <f>VLOOKUP($CO146,  $DI$7:$DT$158, CX$5, FALSE)</f>
        <v>0</v>
      </c>
      <c r="CY146" s="140">
        <f>VLOOKUP($CO146,  Obsv_GC!$B$10:$M$211, CY$5, FALSE)</f>
        <v>0</v>
      </c>
      <c r="CZ146" s="124">
        <f>VLOOKUP($CO146,  $DI$7:$DT$158, CZ$5, FALSE)</f>
        <v>0</v>
      </c>
      <c r="DA146" s="140">
        <f>VLOOKUP($CO146,  Obsv_GC!$B$10:$M$211, DA$5, FALSE)</f>
        <v>0</v>
      </c>
      <c r="DB146" s="124">
        <f>VLOOKUP($CO146,  $DI$7:$DT$158, DB$5, FALSE)</f>
        <v>0</v>
      </c>
      <c r="DC146" s="140">
        <f>VLOOKUP($CO146,  Obsv_GC!$B$10:$M$211, DC$5, FALSE)</f>
        <v>0</v>
      </c>
      <c r="DD146" s="124">
        <f>VLOOKUP($CO146,  $DI$7:$DT$158, DD$5, FALSE)</f>
        <v>1.1181403801206714E-4</v>
      </c>
      <c r="DE146" s="140">
        <f>VLOOKUP($CO146,  Obsv_GC!$B$10:$M$211, DE$5, FALSE)</f>
        <v>9.9999999999999995E-7</v>
      </c>
      <c r="DF146" s="124">
        <f>VLOOKUP($CO146,  $DI$7:$DT$158, DF$5, FALSE)</f>
        <v>5.2275142209723581E-6</v>
      </c>
      <c r="DG146" s="140">
        <f>VLOOKUP($CO146,  Obsv_GC!$B$10:$M$211, DG$5, FALSE)</f>
        <v>8.8300000000000005E-5</v>
      </c>
      <c r="DI146" s="64">
        <f t="shared" si="23"/>
        <v>276</v>
      </c>
      <c r="DJ146" s="122">
        <f>DX146/DX$4</f>
        <v>0</v>
      </c>
      <c r="DK146" s="122">
        <f>DY146/DY$4</f>
        <v>0</v>
      </c>
      <c r="DL146" s="122">
        <f>DZ146/DZ$4</f>
        <v>0</v>
      </c>
      <c r="DM146" s="122">
        <f>EA146/EA$4</f>
        <v>0</v>
      </c>
      <c r="DN146" s="122">
        <f>EB146/EB$4</f>
        <v>0</v>
      </c>
      <c r="DO146" s="122">
        <f>EC146/EC$4</f>
        <v>0</v>
      </c>
      <c r="DP146" s="122">
        <f>ED146/ED$4</f>
        <v>0</v>
      </c>
      <c r="DQ146" s="113">
        <f>EE146/EE$4</f>
        <v>1.1181403801206714E-4</v>
      </c>
      <c r="DR146" s="113">
        <f>EF146/EF$4</f>
        <v>5.2275142209723581E-6</v>
      </c>
      <c r="DS146" s="116">
        <f>EG146/EG$4</f>
        <v>0</v>
      </c>
      <c r="DT146" s="113">
        <f>EH146/EH$4</f>
        <v>0</v>
      </c>
      <c r="DV146" s="62">
        <f>Obsv_GC!B149</f>
        <v>276</v>
      </c>
      <c r="DW146" s="57">
        <f t="shared" si="24"/>
        <v>277</v>
      </c>
      <c r="DX146" s="128">
        <f>SUMIFS(EP:EP,$EO:$EO,"&gt;="&amp;$DV146,$EO:$EO,"&lt;"&amp;$DV147)</f>
        <v>0</v>
      </c>
      <c r="DY146" s="128">
        <f>SUMIFS(EQ:EQ,$EO:$EO,"&gt;="&amp;$DV146,$EO:$EO,"&lt;"&amp;$DV147)</f>
        <v>0</v>
      </c>
      <c r="DZ146" s="128">
        <f>SUMIFS(ER:ER,$EO:$EO,"&gt;="&amp;$DV146,$EO:$EO,"&lt;"&amp;$DV147)</f>
        <v>0</v>
      </c>
      <c r="EA146" s="128">
        <f>SUMIFS(ES:ES,$EO:$EO,"&gt;="&amp;$DV146,$EO:$EO,"&lt;"&amp;$DV147)</f>
        <v>0</v>
      </c>
      <c r="EB146" s="128">
        <f>SUMIFS(ET:ET,$EO:$EO,"&gt;="&amp;$DV146,$EO:$EO,"&lt;"&amp;$DV147)</f>
        <v>0</v>
      </c>
      <c r="EC146" s="128">
        <f>SUMIFS(EU:EU,$EO:$EO,"&gt;="&amp;$DV146,$EO:$EO,"&lt;"&amp;$DV147)</f>
        <v>0</v>
      </c>
      <c r="ED146" s="128">
        <f>SUMIFS(EV:EV,$EO:$EO,"&gt;="&amp;$DV146,$EO:$EO,"&lt;"&amp;$DV147)</f>
        <v>0</v>
      </c>
      <c r="EE146" s="128">
        <f>SUMIFS(EW:EW,$EO:$EO,"&gt;="&amp;$DV146,$EO:$EO,"&lt;"&amp;$DV147)</f>
        <v>10.93</v>
      </c>
      <c r="EF146" s="128">
        <f>SUMIFS(EX:EX,$EO:$EO,"&gt;="&amp;$DV146,$EO:$EO,"&lt;"&amp;$DV147)</f>
        <v>0.49</v>
      </c>
      <c r="EG146" s="109">
        <f>DY146+DZ146</f>
        <v>0</v>
      </c>
      <c r="EH146" s="2">
        <f>EC146+ED146</f>
        <v>0</v>
      </c>
      <c r="EJ146" s="64">
        <f t="shared" si="25"/>
        <v>138</v>
      </c>
      <c r="EK146" s="57">
        <f t="shared" si="26"/>
        <v>138.5</v>
      </c>
      <c r="EL146" s="2">
        <f t="shared" si="21"/>
        <v>559.89</v>
      </c>
      <c r="EM146" s="2">
        <f t="shared" si="27"/>
        <v>114.03999999999999</v>
      </c>
      <c r="EO146" s="33">
        <v>138</v>
      </c>
      <c r="EP146" s="33">
        <v>384.33</v>
      </c>
      <c r="EQ146" s="33">
        <v>36.33</v>
      </c>
      <c r="ER146" s="33">
        <v>523.55999999999995</v>
      </c>
      <c r="ES146" s="33">
        <v>0</v>
      </c>
      <c r="ET146" s="33">
        <v>0</v>
      </c>
      <c r="EU146" s="33">
        <v>29.38</v>
      </c>
      <c r="EV146" s="33">
        <v>84.66</v>
      </c>
      <c r="EW146" s="33">
        <v>231.45</v>
      </c>
      <c r="EX146" s="33">
        <v>300.14999999999998</v>
      </c>
    </row>
    <row r="147" spans="93:154" x14ac:dyDescent="0.45">
      <c r="CO147" s="65">
        <f t="shared" si="22"/>
        <v>278</v>
      </c>
      <c r="CP147" s="124">
        <f>VLOOKUP($CO147,  $DI$7:$DT$158, CP$5, FALSE)</f>
        <v>0</v>
      </c>
      <c r="CQ147" s="140">
        <f>VLOOKUP($CO147,  Obsv_GC!$B$10:$M$211, CQ$5, FALSE)</f>
        <v>0</v>
      </c>
      <c r="CR147" s="124">
        <f>VLOOKUP($CO147,  $DI$7:$DT$158, CR$5, FALSE)</f>
        <v>0</v>
      </c>
      <c r="CS147" s="140">
        <f>VLOOKUP($CO147,  Obsv_GC!$B$10:$M$211, CS$5, FALSE)</f>
        <v>0</v>
      </c>
      <c r="CT147" s="124">
        <f>VLOOKUP($CO147,  $DI$7:$DT$158, CT$5, FALSE)</f>
        <v>0</v>
      </c>
      <c r="CU147" s="140">
        <f>VLOOKUP($CO147,  Obsv_GC!$B$10:$M$211, CU$5, FALSE)</f>
        <v>0</v>
      </c>
      <c r="CV147" s="124">
        <f>VLOOKUP($CO147,  $DI$7:$DT$158, CV$5, FALSE)</f>
        <v>0</v>
      </c>
      <c r="CW147" s="140">
        <f>VLOOKUP($CO147,  Obsv_GC!$B$10:$M$211, CW$5, FALSE)</f>
        <v>0</v>
      </c>
      <c r="CX147" s="124">
        <f>VLOOKUP($CO147,  $DI$7:$DT$158, CX$5, FALSE)</f>
        <v>0</v>
      </c>
      <c r="CY147" s="140">
        <f>VLOOKUP($CO147,  Obsv_GC!$B$10:$M$211, CY$5, FALSE)</f>
        <v>0</v>
      </c>
      <c r="CZ147" s="124">
        <f>VLOOKUP($CO147,  $DI$7:$DT$158, CZ$5, FALSE)</f>
        <v>0</v>
      </c>
      <c r="DA147" s="140">
        <f>VLOOKUP($CO147,  Obsv_GC!$B$10:$M$211, DA$5, FALSE)</f>
        <v>0</v>
      </c>
      <c r="DB147" s="124">
        <f>VLOOKUP($CO147,  $DI$7:$DT$158, DB$5, FALSE)</f>
        <v>0</v>
      </c>
      <c r="DC147" s="140">
        <f>VLOOKUP($CO147,  Obsv_GC!$B$10:$M$211, DC$5, FALSE)</f>
        <v>0</v>
      </c>
      <c r="DD147" s="124">
        <f>VLOOKUP($CO147,  $DI$7:$DT$158, DD$5, FALSE)</f>
        <v>9.8515021597091169E-5</v>
      </c>
      <c r="DE147" s="140">
        <f>VLOOKUP($CO147,  Obsv_GC!$B$10:$M$211, DE$5, FALSE)</f>
        <v>7.9999999999999996E-7</v>
      </c>
      <c r="DF147" s="124">
        <f>VLOOKUP($CO147,  $DI$7:$DT$158, DF$5, FALSE)</f>
        <v>3.3072028744927164E-6</v>
      </c>
      <c r="DG147" s="140">
        <f>VLOOKUP($CO147,  Obsv_GC!$B$10:$M$211, DG$5, FALSE)</f>
        <v>6.9900000000000005E-5</v>
      </c>
      <c r="DI147" s="64">
        <f t="shared" si="23"/>
        <v>278</v>
      </c>
      <c r="DJ147" s="122">
        <f>DX147/DX$4</f>
        <v>0</v>
      </c>
      <c r="DK147" s="122">
        <f>DY147/DY$4</f>
        <v>0</v>
      </c>
      <c r="DL147" s="122">
        <f>DZ147/DZ$4</f>
        <v>0</v>
      </c>
      <c r="DM147" s="122">
        <f>EA147/EA$4</f>
        <v>0</v>
      </c>
      <c r="DN147" s="122">
        <f>EB147/EB$4</f>
        <v>0</v>
      </c>
      <c r="DO147" s="122">
        <f>EC147/EC$4</f>
        <v>0</v>
      </c>
      <c r="DP147" s="122">
        <f>ED147/ED$4</f>
        <v>0</v>
      </c>
      <c r="DQ147" s="113">
        <f>EE147/EE$4</f>
        <v>9.8515021597091169E-5</v>
      </c>
      <c r="DR147" s="113">
        <f>EF147/EF$4</f>
        <v>3.3072028744927164E-6</v>
      </c>
      <c r="DS147" s="116">
        <f>EG147/EG$4</f>
        <v>0</v>
      </c>
      <c r="DT147" s="113">
        <f>EH147/EH$4</f>
        <v>0</v>
      </c>
      <c r="DV147" s="62">
        <f>Obsv_GC!B150</f>
        <v>278</v>
      </c>
      <c r="DW147" s="57">
        <f t="shared" si="24"/>
        <v>279</v>
      </c>
      <c r="DX147" s="128">
        <f>SUMIFS(EP:EP,$EO:$EO,"&gt;="&amp;$DV147,$EO:$EO,"&lt;"&amp;$DV148)</f>
        <v>0</v>
      </c>
      <c r="DY147" s="128">
        <f>SUMIFS(EQ:EQ,$EO:$EO,"&gt;="&amp;$DV147,$EO:$EO,"&lt;"&amp;$DV148)</f>
        <v>0</v>
      </c>
      <c r="DZ147" s="128">
        <f>SUMIFS(ER:ER,$EO:$EO,"&gt;="&amp;$DV147,$EO:$EO,"&lt;"&amp;$DV148)</f>
        <v>0</v>
      </c>
      <c r="EA147" s="128">
        <f>SUMIFS(ES:ES,$EO:$EO,"&gt;="&amp;$DV147,$EO:$EO,"&lt;"&amp;$DV148)</f>
        <v>0</v>
      </c>
      <c r="EB147" s="128">
        <f>SUMIFS(ET:ET,$EO:$EO,"&gt;="&amp;$DV147,$EO:$EO,"&lt;"&amp;$DV148)</f>
        <v>0</v>
      </c>
      <c r="EC147" s="128">
        <f>SUMIFS(EU:EU,$EO:$EO,"&gt;="&amp;$DV147,$EO:$EO,"&lt;"&amp;$DV148)</f>
        <v>0</v>
      </c>
      <c r="ED147" s="128">
        <f>SUMIFS(EV:EV,$EO:$EO,"&gt;="&amp;$DV147,$EO:$EO,"&lt;"&amp;$DV148)</f>
        <v>0</v>
      </c>
      <c r="EE147" s="128">
        <f>SUMIFS(EW:EW,$EO:$EO,"&gt;="&amp;$DV147,$EO:$EO,"&lt;"&amp;$DV148)</f>
        <v>9.629999999999999</v>
      </c>
      <c r="EF147" s="128">
        <f>SUMIFS(EX:EX,$EO:$EO,"&gt;="&amp;$DV147,$EO:$EO,"&lt;"&amp;$DV148)</f>
        <v>0.31</v>
      </c>
      <c r="EG147" s="109">
        <f>DY147+DZ147</f>
        <v>0</v>
      </c>
      <c r="EH147" s="2">
        <f>EC147+ED147</f>
        <v>0</v>
      </c>
      <c r="EJ147" s="64">
        <f t="shared" si="25"/>
        <v>139</v>
      </c>
      <c r="EK147" s="57">
        <f t="shared" si="26"/>
        <v>139.5</v>
      </c>
      <c r="EL147" s="2">
        <f t="shared" si="21"/>
        <v>455.84000000000003</v>
      </c>
      <c r="EM147" s="2">
        <f t="shared" si="27"/>
        <v>127.61999999999999</v>
      </c>
      <c r="EO147" s="33">
        <v>139</v>
      </c>
      <c r="EP147" s="33">
        <v>377.85</v>
      </c>
      <c r="EQ147" s="33">
        <v>37.840000000000003</v>
      </c>
      <c r="ER147" s="33">
        <v>418</v>
      </c>
      <c r="ES147" s="33">
        <v>0</v>
      </c>
      <c r="ET147" s="33">
        <v>0</v>
      </c>
      <c r="EU147" s="33">
        <v>47.41</v>
      </c>
      <c r="EV147" s="33">
        <v>80.209999999999994</v>
      </c>
      <c r="EW147" s="33">
        <v>203.2</v>
      </c>
      <c r="EX147" s="33">
        <v>231.67</v>
      </c>
    </row>
    <row r="148" spans="93:154" x14ac:dyDescent="0.45">
      <c r="CO148" s="65">
        <f t="shared" si="22"/>
        <v>280</v>
      </c>
      <c r="CP148" s="124">
        <f>VLOOKUP($CO148,  $DI$7:$DT$158, CP$5, FALSE)</f>
        <v>0</v>
      </c>
      <c r="CQ148" s="140">
        <f>VLOOKUP($CO148,  Obsv_GC!$B$10:$M$211, CQ$5, FALSE)</f>
        <v>0</v>
      </c>
      <c r="CR148" s="124">
        <f>VLOOKUP($CO148,  $DI$7:$DT$158, CR$5, FALSE)</f>
        <v>0</v>
      </c>
      <c r="CS148" s="140">
        <f>VLOOKUP($CO148,  Obsv_GC!$B$10:$M$211, CS$5, FALSE)</f>
        <v>0</v>
      </c>
      <c r="CT148" s="124">
        <f>VLOOKUP($CO148,  $DI$7:$DT$158, CT$5, FALSE)</f>
        <v>0</v>
      </c>
      <c r="CU148" s="140">
        <f>VLOOKUP($CO148,  Obsv_GC!$B$10:$M$211, CU$5, FALSE)</f>
        <v>0</v>
      </c>
      <c r="CV148" s="124">
        <f>VLOOKUP($CO148,  $DI$7:$DT$158, CV$5, FALSE)</f>
        <v>0</v>
      </c>
      <c r="CW148" s="140">
        <f>VLOOKUP($CO148,  Obsv_GC!$B$10:$M$211, CW$5, FALSE)</f>
        <v>0</v>
      </c>
      <c r="CX148" s="124">
        <f>VLOOKUP($CO148,  $DI$7:$DT$158, CX$5, FALSE)</f>
        <v>0</v>
      </c>
      <c r="CY148" s="140">
        <f>VLOOKUP($CO148,  Obsv_GC!$B$10:$M$211, CY$5, FALSE)</f>
        <v>0</v>
      </c>
      <c r="CZ148" s="124">
        <f>VLOOKUP($CO148,  $DI$7:$DT$158, CZ$5, FALSE)</f>
        <v>0</v>
      </c>
      <c r="DA148" s="140">
        <f>VLOOKUP($CO148,  Obsv_GC!$B$10:$M$211, DA$5, FALSE)</f>
        <v>0</v>
      </c>
      <c r="DB148" s="124">
        <f>VLOOKUP($CO148,  $DI$7:$DT$158, DB$5, FALSE)</f>
        <v>0</v>
      </c>
      <c r="DC148" s="140">
        <f>VLOOKUP($CO148,  Obsv_GC!$B$10:$M$211, DC$5, FALSE)</f>
        <v>0</v>
      </c>
      <c r="DD148" s="124">
        <f>VLOOKUP($CO148,  $DI$7:$DT$158, DD$5, FALSE)</f>
        <v>8.1635500762698615E-5</v>
      </c>
      <c r="DE148" s="140">
        <f>VLOOKUP($CO148,  Obsv_GC!$B$10:$M$211, DE$5, FALSE)</f>
        <v>0</v>
      </c>
      <c r="DF148" s="124">
        <f>VLOOKUP($CO148,  $DI$7:$DT$158, DF$5, FALSE)</f>
        <v>1.0668396369331344E-6</v>
      </c>
      <c r="DG148" s="140">
        <f>VLOOKUP($CO148,  Obsv_GC!$B$10:$M$211, DG$5, FALSE)</f>
        <v>5.1600000000000001E-5</v>
      </c>
      <c r="DI148" s="64">
        <f t="shared" si="23"/>
        <v>280</v>
      </c>
      <c r="DJ148" s="122">
        <f>DX148/DX$4</f>
        <v>0</v>
      </c>
      <c r="DK148" s="122">
        <f>DY148/DY$4</f>
        <v>0</v>
      </c>
      <c r="DL148" s="122">
        <f>DZ148/DZ$4</f>
        <v>0</v>
      </c>
      <c r="DM148" s="122">
        <f>EA148/EA$4</f>
        <v>0</v>
      </c>
      <c r="DN148" s="122">
        <f>EB148/EB$4</f>
        <v>0</v>
      </c>
      <c r="DO148" s="122">
        <f>EC148/EC$4</f>
        <v>0</v>
      </c>
      <c r="DP148" s="122">
        <f>ED148/ED$4</f>
        <v>0</v>
      </c>
      <c r="DQ148" s="113">
        <f>EE148/EE$4</f>
        <v>8.1635500762698615E-5</v>
      </c>
      <c r="DR148" s="113">
        <f>EF148/EF$4</f>
        <v>1.0668396369331344E-6</v>
      </c>
      <c r="DS148" s="116">
        <f>EG148/EG$4</f>
        <v>0</v>
      </c>
      <c r="DT148" s="113">
        <f>EH148/EH$4</f>
        <v>0</v>
      </c>
      <c r="DV148" s="62">
        <f>Obsv_GC!B151</f>
        <v>280</v>
      </c>
      <c r="DW148" s="57">
        <f t="shared" si="24"/>
        <v>281</v>
      </c>
      <c r="DX148" s="128">
        <f>SUMIFS(EP:EP,$EO:$EO,"&gt;="&amp;$DV148,$EO:$EO,"&lt;"&amp;$DV149)</f>
        <v>0</v>
      </c>
      <c r="DY148" s="128">
        <f>SUMIFS(EQ:EQ,$EO:$EO,"&gt;="&amp;$DV148,$EO:$EO,"&lt;"&amp;$DV149)</f>
        <v>0</v>
      </c>
      <c r="DZ148" s="128">
        <f>SUMIFS(ER:ER,$EO:$EO,"&gt;="&amp;$DV148,$EO:$EO,"&lt;"&amp;$DV149)</f>
        <v>0</v>
      </c>
      <c r="EA148" s="128">
        <f>SUMIFS(ES:ES,$EO:$EO,"&gt;="&amp;$DV148,$EO:$EO,"&lt;"&amp;$DV149)</f>
        <v>0</v>
      </c>
      <c r="EB148" s="128">
        <f>SUMIFS(ET:ET,$EO:$EO,"&gt;="&amp;$DV148,$EO:$EO,"&lt;"&amp;$DV149)</f>
        <v>0</v>
      </c>
      <c r="EC148" s="128">
        <f>SUMIFS(EU:EU,$EO:$EO,"&gt;="&amp;$DV148,$EO:$EO,"&lt;"&amp;$DV149)</f>
        <v>0</v>
      </c>
      <c r="ED148" s="128">
        <f>SUMIFS(EV:EV,$EO:$EO,"&gt;="&amp;$DV148,$EO:$EO,"&lt;"&amp;$DV149)</f>
        <v>0</v>
      </c>
      <c r="EE148" s="128">
        <f>SUMIFS(EW:EW,$EO:$EO,"&gt;="&amp;$DV148,$EO:$EO,"&lt;"&amp;$DV149)</f>
        <v>7.98</v>
      </c>
      <c r="EF148" s="128">
        <f>SUMIFS(EX:EX,$EO:$EO,"&gt;="&amp;$DV148,$EO:$EO,"&lt;"&amp;$DV149)</f>
        <v>0.1</v>
      </c>
      <c r="EG148" s="109">
        <f>DY148+DZ148</f>
        <v>0</v>
      </c>
      <c r="EH148" s="2">
        <f>EC148+ED148</f>
        <v>0</v>
      </c>
      <c r="EJ148" s="64">
        <f t="shared" si="25"/>
        <v>140</v>
      </c>
      <c r="EK148" s="57">
        <f t="shared" si="26"/>
        <v>140.5</v>
      </c>
      <c r="EL148" s="2">
        <f t="shared" si="21"/>
        <v>453.34</v>
      </c>
      <c r="EM148" s="2">
        <f t="shared" si="27"/>
        <v>127.91</v>
      </c>
      <c r="EO148" s="33">
        <v>140</v>
      </c>
      <c r="EP148" s="33">
        <v>362.34</v>
      </c>
      <c r="EQ148" s="33">
        <v>36.9</v>
      </c>
      <c r="ER148" s="33">
        <v>416.44</v>
      </c>
      <c r="ES148" s="33">
        <v>0</v>
      </c>
      <c r="ET148" s="33">
        <v>0</v>
      </c>
      <c r="EU148" s="33">
        <v>51.54</v>
      </c>
      <c r="EV148" s="33">
        <v>76.37</v>
      </c>
      <c r="EW148" s="33">
        <v>176.51</v>
      </c>
      <c r="EX148" s="33">
        <v>253.6</v>
      </c>
    </row>
    <row r="149" spans="93:154" x14ac:dyDescent="0.45">
      <c r="CO149" s="65">
        <f t="shared" si="22"/>
        <v>282</v>
      </c>
      <c r="CP149" s="124">
        <f>VLOOKUP($CO149,  $DI$7:$DT$158, CP$5, FALSE)</f>
        <v>0</v>
      </c>
      <c r="CQ149" s="140">
        <f>VLOOKUP($CO149,  Obsv_GC!$B$10:$M$211, CQ$5, FALSE)</f>
        <v>0</v>
      </c>
      <c r="CR149" s="124">
        <f>VLOOKUP($CO149,  $DI$7:$DT$158, CR$5, FALSE)</f>
        <v>0</v>
      </c>
      <c r="CS149" s="140">
        <f>VLOOKUP($CO149,  Obsv_GC!$B$10:$M$211, CS$5, FALSE)</f>
        <v>0</v>
      </c>
      <c r="CT149" s="124">
        <f>VLOOKUP($CO149,  $DI$7:$DT$158, CT$5, FALSE)</f>
        <v>0</v>
      </c>
      <c r="CU149" s="140">
        <f>VLOOKUP($CO149,  Obsv_GC!$B$10:$M$211, CU$5, FALSE)</f>
        <v>0</v>
      </c>
      <c r="CV149" s="124">
        <f>VLOOKUP($CO149,  $DI$7:$DT$158, CV$5, FALSE)</f>
        <v>0</v>
      </c>
      <c r="CW149" s="140">
        <f>VLOOKUP($CO149,  Obsv_GC!$B$10:$M$211, CW$5, FALSE)</f>
        <v>0</v>
      </c>
      <c r="CX149" s="124">
        <f>VLOOKUP($CO149,  $DI$7:$DT$158, CX$5, FALSE)</f>
        <v>0</v>
      </c>
      <c r="CY149" s="140">
        <f>VLOOKUP($CO149,  Obsv_GC!$B$10:$M$211, CY$5, FALSE)</f>
        <v>0</v>
      </c>
      <c r="CZ149" s="124">
        <f>VLOOKUP($CO149,  $DI$7:$DT$158, CZ$5, FALSE)</f>
        <v>0</v>
      </c>
      <c r="DA149" s="140">
        <f>VLOOKUP($CO149,  Obsv_GC!$B$10:$M$211, DA$5, FALSE)</f>
        <v>0</v>
      </c>
      <c r="DB149" s="124">
        <f>VLOOKUP($CO149,  $DI$7:$DT$158, DB$5, FALSE)</f>
        <v>0</v>
      </c>
      <c r="DC149" s="140">
        <f>VLOOKUP($CO149,  Obsv_GC!$B$10:$M$211, DC$5, FALSE)</f>
        <v>0</v>
      </c>
      <c r="DD149" s="124">
        <f>VLOOKUP($CO149,  $DI$7:$DT$158, DD$5, FALSE)</f>
        <v>4.2761452780461175E-5</v>
      </c>
      <c r="DE149" s="140">
        <f>VLOOKUP($CO149,  Obsv_GC!$B$10:$M$211, DE$5, FALSE)</f>
        <v>0</v>
      </c>
      <c r="DF149" s="124">
        <f>VLOOKUP($CO149,  $DI$7:$DT$158, DF$5, FALSE)</f>
        <v>0</v>
      </c>
      <c r="DG149" s="140">
        <f>VLOOKUP($CO149,  Obsv_GC!$B$10:$M$211, DG$5, FALSE)</f>
        <v>5.02E-5</v>
      </c>
      <c r="DI149" s="64">
        <f t="shared" si="23"/>
        <v>282</v>
      </c>
      <c r="DJ149" s="122">
        <f>DX149/DX$4</f>
        <v>0</v>
      </c>
      <c r="DK149" s="122">
        <f>DY149/DY$4</f>
        <v>0</v>
      </c>
      <c r="DL149" s="122">
        <f>DZ149/DZ$4</f>
        <v>0</v>
      </c>
      <c r="DM149" s="122">
        <f>EA149/EA$4</f>
        <v>0</v>
      </c>
      <c r="DN149" s="122">
        <f>EB149/EB$4</f>
        <v>0</v>
      </c>
      <c r="DO149" s="122">
        <f>EC149/EC$4</f>
        <v>0</v>
      </c>
      <c r="DP149" s="122">
        <f>ED149/ED$4</f>
        <v>0</v>
      </c>
      <c r="DQ149" s="113">
        <f>EE149/EE$4</f>
        <v>4.2761452780461175E-5</v>
      </c>
      <c r="DR149" s="113">
        <f>EF149/EF$4</f>
        <v>0</v>
      </c>
      <c r="DS149" s="116">
        <f>EG149/EG$4</f>
        <v>0</v>
      </c>
      <c r="DT149" s="113">
        <f>EH149/EH$4</f>
        <v>0</v>
      </c>
      <c r="DV149" s="62">
        <f>Obsv_GC!B152</f>
        <v>282</v>
      </c>
      <c r="DW149" s="57">
        <f t="shared" si="24"/>
        <v>283</v>
      </c>
      <c r="DX149" s="128">
        <f>SUMIFS(EP:EP,$EO:$EO,"&gt;="&amp;$DV149,$EO:$EO,"&lt;"&amp;$DV150)</f>
        <v>0</v>
      </c>
      <c r="DY149" s="128">
        <f>SUMIFS(EQ:EQ,$EO:$EO,"&gt;="&amp;$DV149,$EO:$EO,"&lt;"&amp;$DV150)</f>
        <v>0</v>
      </c>
      <c r="DZ149" s="128">
        <f>SUMIFS(ER:ER,$EO:$EO,"&gt;="&amp;$DV149,$EO:$EO,"&lt;"&amp;$DV150)</f>
        <v>0</v>
      </c>
      <c r="EA149" s="128">
        <f>SUMIFS(ES:ES,$EO:$EO,"&gt;="&amp;$DV149,$EO:$EO,"&lt;"&amp;$DV150)</f>
        <v>0</v>
      </c>
      <c r="EB149" s="128">
        <f>SUMIFS(ET:ET,$EO:$EO,"&gt;="&amp;$DV149,$EO:$EO,"&lt;"&amp;$DV150)</f>
        <v>0</v>
      </c>
      <c r="EC149" s="128">
        <f>SUMIFS(EU:EU,$EO:$EO,"&gt;="&amp;$DV149,$EO:$EO,"&lt;"&amp;$DV150)</f>
        <v>0</v>
      </c>
      <c r="ED149" s="128">
        <f>SUMIFS(EV:EV,$EO:$EO,"&gt;="&amp;$DV149,$EO:$EO,"&lt;"&amp;$DV150)</f>
        <v>0</v>
      </c>
      <c r="EE149" s="128">
        <f>SUMIFS(EW:EW,$EO:$EO,"&gt;="&amp;$DV149,$EO:$EO,"&lt;"&amp;$DV150)</f>
        <v>4.18</v>
      </c>
      <c r="EF149" s="128">
        <f>SUMIFS(EX:EX,$EO:$EO,"&gt;="&amp;$DV149,$EO:$EO,"&lt;"&amp;$DV150)</f>
        <v>0</v>
      </c>
      <c r="EG149" s="109">
        <f>DY149+DZ149</f>
        <v>0</v>
      </c>
      <c r="EH149" s="2">
        <f>EC149+ED149</f>
        <v>0</v>
      </c>
      <c r="EJ149" s="64">
        <f t="shared" si="25"/>
        <v>141</v>
      </c>
      <c r="EK149" s="57">
        <f t="shared" si="26"/>
        <v>141.5</v>
      </c>
      <c r="EL149" s="2">
        <f t="shared" si="21"/>
        <v>409.84</v>
      </c>
      <c r="EM149" s="2">
        <f t="shared" si="27"/>
        <v>113.67999999999999</v>
      </c>
      <c r="EO149" s="33">
        <v>141</v>
      </c>
      <c r="EP149" s="33">
        <v>349.64</v>
      </c>
      <c r="EQ149" s="33">
        <v>36.5</v>
      </c>
      <c r="ER149" s="33">
        <v>373.34</v>
      </c>
      <c r="ES149" s="33">
        <v>0</v>
      </c>
      <c r="ET149" s="33">
        <v>0</v>
      </c>
      <c r="EU149" s="33">
        <v>39.33</v>
      </c>
      <c r="EV149" s="33">
        <v>74.349999999999994</v>
      </c>
      <c r="EW149" s="33">
        <v>181.5</v>
      </c>
      <c r="EX149" s="33">
        <v>223.87</v>
      </c>
    </row>
    <row r="150" spans="93:154" x14ac:dyDescent="0.45">
      <c r="CO150" s="65">
        <f t="shared" si="22"/>
        <v>284</v>
      </c>
      <c r="CP150" s="124">
        <f>VLOOKUP($CO150,  $DI$7:$DT$158, CP$5, FALSE)</f>
        <v>0</v>
      </c>
      <c r="CQ150" s="140">
        <f>VLOOKUP($CO150,  Obsv_GC!$B$10:$M$211, CQ$5, FALSE)</f>
        <v>0</v>
      </c>
      <c r="CR150" s="124">
        <f>VLOOKUP($CO150,  $DI$7:$DT$158, CR$5, FALSE)</f>
        <v>0</v>
      </c>
      <c r="CS150" s="140">
        <f>VLOOKUP($CO150,  Obsv_GC!$B$10:$M$211, CS$5, FALSE)</f>
        <v>0</v>
      </c>
      <c r="CT150" s="124">
        <f>VLOOKUP($CO150,  $DI$7:$DT$158, CT$5, FALSE)</f>
        <v>0</v>
      </c>
      <c r="CU150" s="140">
        <f>VLOOKUP($CO150,  Obsv_GC!$B$10:$M$211, CU$5, FALSE)</f>
        <v>0</v>
      </c>
      <c r="CV150" s="124">
        <f>VLOOKUP($CO150,  $DI$7:$DT$158, CV$5, FALSE)</f>
        <v>0</v>
      </c>
      <c r="CW150" s="140">
        <f>VLOOKUP($CO150,  Obsv_GC!$B$10:$M$211, CW$5, FALSE)</f>
        <v>0</v>
      </c>
      <c r="CX150" s="124">
        <f>VLOOKUP($CO150,  $DI$7:$DT$158, CX$5, FALSE)</f>
        <v>0</v>
      </c>
      <c r="CY150" s="140">
        <f>VLOOKUP($CO150,  Obsv_GC!$B$10:$M$211, CY$5, FALSE)</f>
        <v>0</v>
      </c>
      <c r="CZ150" s="124">
        <f>VLOOKUP($CO150,  $DI$7:$DT$158, CZ$5, FALSE)</f>
        <v>0</v>
      </c>
      <c r="DA150" s="140">
        <f>VLOOKUP($CO150,  Obsv_GC!$B$10:$M$211, DA$5, FALSE)</f>
        <v>0</v>
      </c>
      <c r="DB150" s="124">
        <f>VLOOKUP($CO150,  $DI$7:$DT$158, DB$5, FALSE)</f>
        <v>0</v>
      </c>
      <c r="DC150" s="140">
        <f>VLOOKUP($CO150,  Obsv_GC!$B$10:$M$211, DC$5, FALSE)</f>
        <v>0</v>
      </c>
      <c r="DD150" s="124">
        <f>VLOOKUP($CO150,  $DI$7:$DT$158, DD$5, FALSE)</f>
        <v>2.618883232487574E-5</v>
      </c>
      <c r="DE150" s="140">
        <f>VLOOKUP($CO150,  Obsv_GC!$B$10:$M$211, DE$5, FALSE)</f>
        <v>0</v>
      </c>
      <c r="DF150" s="124">
        <f>VLOOKUP($CO150,  $DI$7:$DT$158, DF$5, FALSE)</f>
        <v>0</v>
      </c>
      <c r="DG150" s="140">
        <f>VLOOKUP($CO150,  Obsv_GC!$B$10:$M$211, DG$5, FALSE)</f>
        <v>4.88E-5</v>
      </c>
      <c r="DI150" s="64">
        <f t="shared" si="23"/>
        <v>284</v>
      </c>
      <c r="DJ150" s="122">
        <f>DX150/DX$4</f>
        <v>0</v>
      </c>
      <c r="DK150" s="122">
        <f>DY150/DY$4</f>
        <v>0</v>
      </c>
      <c r="DL150" s="122">
        <f>DZ150/DZ$4</f>
        <v>0</v>
      </c>
      <c r="DM150" s="122">
        <f>EA150/EA$4</f>
        <v>0</v>
      </c>
      <c r="DN150" s="122">
        <f>EB150/EB$4</f>
        <v>0</v>
      </c>
      <c r="DO150" s="122">
        <f>EC150/EC$4</f>
        <v>0</v>
      </c>
      <c r="DP150" s="122">
        <f>ED150/ED$4</f>
        <v>0</v>
      </c>
      <c r="DQ150" s="113">
        <f>EE150/EE$4</f>
        <v>2.618883232487574E-5</v>
      </c>
      <c r="DR150" s="113">
        <f>EF150/EF$4</f>
        <v>0</v>
      </c>
      <c r="DS150" s="116">
        <f>EG150/EG$4</f>
        <v>0</v>
      </c>
      <c r="DT150" s="113">
        <f>EH150/EH$4</f>
        <v>0</v>
      </c>
      <c r="DV150" s="62">
        <f>Obsv_GC!B153</f>
        <v>284</v>
      </c>
      <c r="DW150" s="57">
        <f t="shared" si="24"/>
        <v>285</v>
      </c>
      <c r="DX150" s="128">
        <f>SUMIFS(EP:EP,$EO:$EO,"&gt;="&amp;$DV150,$EO:$EO,"&lt;"&amp;$DV151)</f>
        <v>0</v>
      </c>
      <c r="DY150" s="128">
        <f>SUMIFS(EQ:EQ,$EO:$EO,"&gt;="&amp;$DV150,$EO:$EO,"&lt;"&amp;$DV151)</f>
        <v>0</v>
      </c>
      <c r="DZ150" s="128">
        <f>SUMIFS(ER:ER,$EO:$EO,"&gt;="&amp;$DV150,$EO:$EO,"&lt;"&amp;$DV151)</f>
        <v>0</v>
      </c>
      <c r="EA150" s="128">
        <f>SUMIFS(ES:ES,$EO:$EO,"&gt;="&amp;$DV150,$EO:$EO,"&lt;"&amp;$DV151)</f>
        <v>0</v>
      </c>
      <c r="EB150" s="128">
        <f>SUMIFS(ET:ET,$EO:$EO,"&gt;="&amp;$DV150,$EO:$EO,"&lt;"&amp;$DV151)</f>
        <v>0</v>
      </c>
      <c r="EC150" s="128">
        <f>SUMIFS(EU:EU,$EO:$EO,"&gt;="&amp;$DV150,$EO:$EO,"&lt;"&amp;$DV151)</f>
        <v>0</v>
      </c>
      <c r="ED150" s="128">
        <f>SUMIFS(EV:EV,$EO:$EO,"&gt;="&amp;$DV150,$EO:$EO,"&lt;"&amp;$DV151)</f>
        <v>0</v>
      </c>
      <c r="EE150" s="128">
        <f>SUMIFS(EW:EW,$EO:$EO,"&gt;="&amp;$DV150,$EO:$EO,"&lt;"&amp;$DV151)</f>
        <v>2.5599999999999996</v>
      </c>
      <c r="EF150" s="128">
        <f>SUMIFS(EX:EX,$EO:$EO,"&gt;="&amp;$DV150,$EO:$EO,"&lt;"&amp;$DV151)</f>
        <v>0</v>
      </c>
      <c r="EG150" s="109">
        <f>DY150+DZ150</f>
        <v>0</v>
      </c>
      <c r="EH150" s="2">
        <f>EC150+ED150</f>
        <v>0</v>
      </c>
      <c r="EJ150" s="64">
        <f t="shared" si="25"/>
        <v>142</v>
      </c>
      <c r="EK150" s="57">
        <f t="shared" si="26"/>
        <v>142.5</v>
      </c>
      <c r="EL150" s="2">
        <f t="shared" si="21"/>
        <v>444.44</v>
      </c>
      <c r="EM150" s="2">
        <f t="shared" si="27"/>
        <v>114.4</v>
      </c>
      <c r="EO150" s="33">
        <v>142</v>
      </c>
      <c r="EP150" s="33">
        <v>332.78</v>
      </c>
      <c r="EQ150" s="33">
        <v>33.369999999999997</v>
      </c>
      <c r="ER150" s="33">
        <v>411.07</v>
      </c>
      <c r="ES150" s="33">
        <v>0</v>
      </c>
      <c r="ET150" s="33">
        <v>0</v>
      </c>
      <c r="EU150" s="33">
        <v>40.31</v>
      </c>
      <c r="EV150" s="33">
        <v>74.09</v>
      </c>
      <c r="EW150" s="33">
        <v>195.17</v>
      </c>
      <c r="EX150" s="33">
        <v>257.83</v>
      </c>
    </row>
    <row r="151" spans="93:154" x14ac:dyDescent="0.45">
      <c r="CO151" s="65">
        <f t="shared" si="22"/>
        <v>286</v>
      </c>
      <c r="CP151" s="124">
        <f>VLOOKUP($CO151,  $DI$7:$DT$158, CP$5, FALSE)</f>
        <v>0</v>
      </c>
      <c r="CQ151" s="140">
        <f>VLOOKUP($CO151,  Obsv_GC!$B$10:$M$211, CQ$5, FALSE)</f>
        <v>0</v>
      </c>
      <c r="CR151" s="124">
        <f>VLOOKUP($CO151,  $DI$7:$DT$158, CR$5, FALSE)</f>
        <v>0</v>
      </c>
      <c r="CS151" s="140">
        <f>VLOOKUP($CO151,  Obsv_GC!$B$10:$M$211, CS$5, FALSE)</f>
        <v>0</v>
      </c>
      <c r="CT151" s="124">
        <f>VLOOKUP($CO151,  $DI$7:$DT$158, CT$5, FALSE)</f>
        <v>0</v>
      </c>
      <c r="CU151" s="140">
        <f>VLOOKUP($CO151,  Obsv_GC!$B$10:$M$211, CU$5, FALSE)</f>
        <v>0</v>
      </c>
      <c r="CV151" s="124">
        <f>VLOOKUP($CO151,  $DI$7:$DT$158, CV$5, FALSE)</f>
        <v>0</v>
      </c>
      <c r="CW151" s="140">
        <f>VLOOKUP($CO151,  Obsv_GC!$B$10:$M$211, CW$5, FALSE)</f>
        <v>0</v>
      </c>
      <c r="CX151" s="124">
        <f>VLOOKUP($CO151,  $DI$7:$DT$158, CX$5, FALSE)</f>
        <v>0</v>
      </c>
      <c r="CY151" s="140">
        <f>VLOOKUP($CO151,  Obsv_GC!$B$10:$M$211, CY$5, FALSE)</f>
        <v>0</v>
      </c>
      <c r="CZ151" s="124">
        <f>VLOOKUP($CO151,  $DI$7:$DT$158, CZ$5, FALSE)</f>
        <v>0</v>
      </c>
      <c r="DA151" s="140">
        <f>VLOOKUP($CO151,  Obsv_GC!$B$10:$M$211, DA$5, FALSE)</f>
        <v>0</v>
      </c>
      <c r="DB151" s="124">
        <f>VLOOKUP($CO151,  $DI$7:$DT$158, DB$5, FALSE)</f>
        <v>0</v>
      </c>
      <c r="DC151" s="140">
        <f>VLOOKUP($CO151,  Obsv_GC!$B$10:$M$211, DC$5, FALSE)</f>
        <v>0</v>
      </c>
      <c r="DD151" s="124">
        <f>VLOOKUP($CO151,  $DI$7:$DT$158, DD$5, FALSE)</f>
        <v>3.0178537249368533E-5</v>
      </c>
      <c r="DE151" s="140">
        <f>VLOOKUP($CO151,  Obsv_GC!$B$10:$M$211, DE$5, FALSE)</f>
        <v>0</v>
      </c>
      <c r="DF151" s="124">
        <f>VLOOKUP($CO151,  $DI$7:$DT$158, DF$5, FALSE)</f>
        <v>0</v>
      </c>
      <c r="DG151" s="140">
        <f>VLOOKUP($CO151,  Obsv_GC!$B$10:$M$211, DG$5, FALSE)</f>
        <v>4.7500000000000003E-5</v>
      </c>
      <c r="DI151" s="64">
        <f t="shared" si="23"/>
        <v>286</v>
      </c>
      <c r="DJ151" s="122">
        <f>DX151/DX$4</f>
        <v>0</v>
      </c>
      <c r="DK151" s="122">
        <f>DY151/DY$4</f>
        <v>0</v>
      </c>
      <c r="DL151" s="122">
        <f>DZ151/DZ$4</f>
        <v>0</v>
      </c>
      <c r="DM151" s="122">
        <f>EA151/EA$4</f>
        <v>0</v>
      </c>
      <c r="DN151" s="122">
        <f>EB151/EB$4</f>
        <v>0</v>
      </c>
      <c r="DO151" s="122">
        <f>EC151/EC$4</f>
        <v>0</v>
      </c>
      <c r="DP151" s="122">
        <f>ED151/ED$4</f>
        <v>0</v>
      </c>
      <c r="DQ151" s="113">
        <f>EE151/EE$4</f>
        <v>3.0178537249368533E-5</v>
      </c>
      <c r="DR151" s="113">
        <f>EF151/EF$4</f>
        <v>0</v>
      </c>
      <c r="DS151" s="116">
        <f>EG151/EG$4</f>
        <v>0</v>
      </c>
      <c r="DT151" s="113">
        <f>EH151/EH$4</f>
        <v>0</v>
      </c>
      <c r="DV151" s="62">
        <f>Obsv_GC!B154</f>
        <v>286</v>
      </c>
      <c r="DW151" s="57">
        <f t="shared" si="24"/>
        <v>287</v>
      </c>
      <c r="DX151" s="128">
        <f>SUMIFS(EP:EP,$EO:$EO,"&gt;="&amp;$DV151,$EO:$EO,"&lt;"&amp;$DV152)</f>
        <v>0</v>
      </c>
      <c r="DY151" s="128">
        <f>SUMIFS(EQ:EQ,$EO:$EO,"&gt;="&amp;$DV151,$EO:$EO,"&lt;"&amp;$DV152)</f>
        <v>0</v>
      </c>
      <c r="DZ151" s="128">
        <f>SUMIFS(ER:ER,$EO:$EO,"&gt;="&amp;$DV151,$EO:$EO,"&lt;"&amp;$DV152)</f>
        <v>0</v>
      </c>
      <c r="EA151" s="128">
        <f>SUMIFS(ES:ES,$EO:$EO,"&gt;="&amp;$DV151,$EO:$EO,"&lt;"&amp;$DV152)</f>
        <v>0</v>
      </c>
      <c r="EB151" s="128">
        <f>SUMIFS(ET:ET,$EO:$EO,"&gt;="&amp;$DV151,$EO:$EO,"&lt;"&amp;$DV152)</f>
        <v>0</v>
      </c>
      <c r="EC151" s="128">
        <f>SUMIFS(EU:EU,$EO:$EO,"&gt;="&amp;$DV151,$EO:$EO,"&lt;"&amp;$DV152)</f>
        <v>0</v>
      </c>
      <c r="ED151" s="128">
        <f>SUMIFS(EV:EV,$EO:$EO,"&gt;="&amp;$DV151,$EO:$EO,"&lt;"&amp;$DV152)</f>
        <v>0</v>
      </c>
      <c r="EE151" s="128">
        <f>SUMIFS(EW:EW,$EO:$EO,"&gt;="&amp;$DV151,$EO:$EO,"&lt;"&amp;$DV152)</f>
        <v>2.95</v>
      </c>
      <c r="EF151" s="128">
        <f>SUMIFS(EX:EX,$EO:$EO,"&gt;="&amp;$DV151,$EO:$EO,"&lt;"&amp;$DV152)</f>
        <v>0</v>
      </c>
      <c r="EG151" s="109">
        <f>DY151+DZ151</f>
        <v>0</v>
      </c>
      <c r="EH151" s="2">
        <f>EC151+ED151</f>
        <v>0</v>
      </c>
      <c r="EJ151" s="64">
        <f t="shared" si="25"/>
        <v>143</v>
      </c>
      <c r="EK151" s="57">
        <f t="shared" si="26"/>
        <v>143.5</v>
      </c>
      <c r="EL151" s="2">
        <f t="shared" si="21"/>
        <v>385.56</v>
      </c>
      <c r="EM151" s="2">
        <f t="shared" si="27"/>
        <v>92.15</v>
      </c>
      <c r="EO151" s="33">
        <v>143</v>
      </c>
      <c r="EP151" s="33">
        <v>322.08999999999997</v>
      </c>
      <c r="EQ151" s="33">
        <v>28.85</v>
      </c>
      <c r="ER151" s="33">
        <v>356.71</v>
      </c>
      <c r="ES151" s="33">
        <v>0</v>
      </c>
      <c r="ET151" s="33">
        <v>0</v>
      </c>
      <c r="EU151" s="33">
        <v>25.79</v>
      </c>
      <c r="EV151" s="33">
        <v>66.36</v>
      </c>
      <c r="EW151" s="33">
        <v>186.69</v>
      </c>
      <c r="EX151" s="33">
        <v>360.14</v>
      </c>
    </row>
    <row r="152" spans="93:154" x14ac:dyDescent="0.45">
      <c r="CO152" s="65">
        <f t="shared" si="22"/>
        <v>288</v>
      </c>
      <c r="CP152" s="124">
        <f>VLOOKUP($CO152,  $DI$7:$DT$158, CP$5, FALSE)</f>
        <v>0</v>
      </c>
      <c r="CQ152" s="140">
        <f>VLOOKUP($CO152,  Obsv_GC!$B$10:$M$211, CQ$5, FALSE)</f>
        <v>0</v>
      </c>
      <c r="CR152" s="124">
        <f>VLOOKUP($CO152,  $DI$7:$DT$158, CR$5, FALSE)</f>
        <v>0</v>
      </c>
      <c r="CS152" s="140">
        <f>VLOOKUP($CO152,  Obsv_GC!$B$10:$M$211, CS$5, FALSE)</f>
        <v>0</v>
      </c>
      <c r="CT152" s="124">
        <f>VLOOKUP($CO152,  $DI$7:$DT$158, CT$5, FALSE)</f>
        <v>0</v>
      </c>
      <c r="CU152" s="140">
        <f>VLOOKUP($CO152,  Obsv_GC!$B$10:$M$211, CU$5, FALSE)</f>
        <v>0</v>
      </c>
      <c r="CV152" s="124">
        <f>VLOOKUP($CO152,  $DI$7:$DT$158, CV$5, FALSE)</f>
        <v>0</v>
      </c>
      <c r="CW152" s="140">
        <f>VLOOKUP($CO152,  Obsv_GC!$B$10:$M$211, CW$5, FALSE)</f>
        <v>0</v>
      </c>
      <c r="CX152" s="124">
        <f>VLOOKUP($CO152,  $DI$7:$DT$158, CX$5, FALSE)</f>
        <v>0</v>
      </c>
      <c r="CY152" s="140">
        <f>VLOOKUP($CO152,  Obsv_GC!$B$10:$M$211, CY$5, FALSE)</f>
        <v>0</v>
      </c>
      <c r="CZ152" s="124">
        <f>VLOOKUP($CO152,  $DI$7:$DT$158, CZ$5, FALSE)</f>
        <v>0</v>
      </c>
      <c r="DA152" s="140">
        <f>VLOOKUP($CO152,  Obsv_GC!$B$10:$M$211, DA$5, FALSE)</f>
        <v>0</v>
      </c>
      <c r="DB152" s="124">
        <f>VLOOKUP($CO152,  $DI$7:$DT$158, DB$5, FALSE)</f>
        <v>0</v>
      </c>
      <c r="DC152" s="140">
        <f>VLOOKUP($CO152,  Obsv_GC!$B$10:$M$211, DC$5, FALSE)</f>
        <v>0</v>
      </c>
      <c r="DD152" s="124">
        <f>VLOOKUP($CO152,  $DI$7:$DT$158, DD$5, FALSE)</f>
        <v>3.365674154251609E-5</v>
      </c>
      <c r="DE152" s="140">
        <f>VLOOKUP($CO152,  Obsv_GC!$B$10:$M$211, DE$5, FALSE)</f>
        <v>0</v>
      </c>
      <c r="DF152" s="124">
        <f>VLOOKUP($CO152,  $DI$7:$DT$158, DF$5, FALSE)</f>
        <v>0</v>
      </c>
      <c r="DG152" s="140">
        <f>VLOOKUP($CO152,  Obsv_GC!$B$10:$M$211, DG$5, FALSE)</f>
        <v>4.6100000000000002E-5</v>
      </c>
      <c r="DI152" s="64">
        <f t="shared" si="23"/>
        <v>288</v>
      </c>
      <c r="DJ152" s="122">
        <f>DX152/DX$4</f>
        <v>0</v>
      </c>
      <c r="DK152" s="122">
        <f t="shared" ref="DK152:DK157" si="28">DY152/DY$4</f>
        <v>0</v>
      </c>
      <c r="DL152" s="122">
        <f t="shared" ref="DL152:DL157" si="29">DZ152/DZ$4</f>
        <v>0</v>
      </c>
      <c r="DM152" s="122">
        <f t="shared" ref="DM152:DM157" si="30">EA152/EA$4</f>
        <v>0</v>
      </c>
      <c r="DN152" s="122">
        <f t="shared" ref="DN152:DN157" si="31">EB152/EB$4</f>
        <v>0</v>
      </c>
      <c r="DO152" s="122">
        <f t="shared" ref="DO152:DO157" si="32">EC152/EC$4</f>
        <v>0</v>
      </c>
      <c r="DP152" s="122">
        <f t="shared" ref="DP152:DP157" si="33">ED152/ED$4</f>
        <v>0</v>
      </c>
      <c r="DQ152" s="113">
        <f t="shared" ref="DQ152:DQ157" si="34">EE152/EE$4</f>
        <v>3.365674154251609E-5</v>
      </c>
      <c r="DR152" s="113">
        <f t="shared" ref="DR152:DR157" si="35">EF152/EF$4</f>
        <v>0</v>
      </c>
      <c r="DS152" s="116">
        <f t="shared" ref="DS152:DS157" si="36">EG152/EG$4</f>
        <v>0</v>
      </c>
      <c r="DT152" s="113">
        <f t="shared" ref="DT152:DT157" si="37">EH152/EH$4</f>
        <v>0</v>
      </c>
      <c r="DV152" s="62">
        <f>Obsv_GC!B155</f>
        <v>288</v>
      </c>
      <c r="DW152" s="57">
        <f t="shared" si="24"/>
        <v>289</v>
      </c>
      <c r="DX152" s="128">
        <f>SUMIFS(EP:EP,$EO:$EO,"&gt;="&amp;$DV152,$EO:$EO,"&lt;"&amp;$DV153)</f>
        <v>0</v>
      </c>
      <c r="DY152" s="128">
        <f>SUMIFS(EQ:EQ,$EO:$EO,"&gt;="&amp;$DV152,$EO:$EO,"&lt;"&amp;$DV153)</f>
        <v>0</v>
      </c>
      <c r="DZ152" s="128">
        <f>SUMIFS(ER:ER,$EO:$EO,"&gt;="&amp;$DV152,$EO:$EO,"&lt;"&amp;$DV153)</f>
        <v>0</v>
      </c>
      <c r="EA152" s="128">
        <f>SUMIFS(ES:ES,$EO:$EO,"&gt;="&amp;$DV152,$EO:$EO,"&lt;"&amp;$DV153)</f>
        <v>0</v>
      </c>
      <c r="EB152" s="128">
        <f>SUMIFS(ET:ET,$EO:$EO,"&gt;="&amp;$DV152,$EO:$EO,"&lt;"&amp;$DV153)</f>
        <v>0</v>
      </c>
      <c r="EC152" s="128">
        <f>SUMIFS(EU:EU,$EO:$EO,"&gt;="&amp;$DV152,$EO:$EO,"&lt;"&amp;$DV153)</f>
        <v>0</v>
      </c>
      <c r="ED152" s="128">
        <f>SUMIFS(EV:EV,$EO:$EO,"&gt;="&amp;$DV152,$EO:$EO,"&lt;"&amp;$DV153)</f>
        <v>0</v>
      </c>
      <c r="EE152" s="128">
        <f>SUMIFS(EW:EW,$EO:$EO,"&gt;="&amp;$DV152,$EO:$EO,"&lt;"&amp;$DV153)</f>
        <v>3.29</v>
      </c>
      <c r="EF152" s="128">
        <f>SUMIFS(EX:EX,$EO:$EO,"&gt;="&amp;$DV152,$EO:$EO,"&lt;"&amp;$DV153)</f>
        <v>0</v>
      </c>
      <c r="EG152" s="109">
        <f>DY152+DZ152</f>
        <v>0</v>
      </c>
      <c r="EH152" s="2">
        <f>EC152+ED152</f>
        <v>0</v>
      </c>
      <c r="EJ152" s="64">
        <f t="shared" si="25"/>
        <v>144</v>
      </c>
      <c r="EK152" s="57">
        <f t="shared" si="26"/>
        <v>144.5</v>
      </c>
      <c r="EL152" s="2">
        <f t="shared" si="21"/>
        <v>585.73</v>
      </c>
      <c r="EM152" s="2">
        <f t="shared" si="27"/>
        <v>77.98</v>
      </c>
      <c r="EO152" s="33">
        <v>144</v>
      </c>
      <c r="EP152" s="33">
        <v>317.97000000000003</v>
      </c>
      <c r="EQ152" s="33">
        <v>29.85</v>
      </c>
      <c r="ER152" s="33">
        <v>555.88</v>
      </c>
      <c r="ES152" s="33">
        <v>0</v>
      </c>
      <c r="ET152" s="33">
        <v>0</v>
      </c>
      <c r="EU152" s="33">
        <v>16.66</v>
      </c>
      <c r="EV152" s="33">
        <v>61.32</v>
      </c>
      <c r="EW152" s="33">
        <v>188.13</v>
      </c>
      <c r="EX152" s="33">
        <v>268.8</v>
      </c>
    </row>
    <row r="153" spans="93:154" x14ac:dyDescent="0.45">
      <c r="CO153" s="65">
        <f t="shared" si="22"/>
        <v>290</v>
      </c>
      <c r="CP153" s="124">
        <f>VLOOKUP($CO153,  $DI$7:$DT$158, CP$5, FALSE)</f>
        <v>0</v>
      </c>
      <c r="CQ153" s="140">
        <f>VLOOKUP($CO153,  Obsv_GC!$B$10:$M$211, CQ$5, FALSE)</f>
        <v>0</v>
      </c>
      <c r="CR153" s="124">
        <f>VLOOKUP($CO153,  $DI$7:$DT$158, CR$5, FALSE)</f>
        <v>0</v>
      </c>
      <c r="CS153" s="140">
        <f>VLOOKUP($CO153,  Obsv_GC!$B$10:$M$211, CS$5, FALSE)</f>
        <v>0</v>
      </c>
      <c r="CT153" s="124">
        <f>VLOOKUP($CO153,  $DI$7:$DT$158, CT$5, FALSE)</f>
        <v>0</v>
      </c>
      <c r="CU153" s="140">
        <f>VLOOKUP($CO153,  Obsv_GC!$B$10:$M$211, CU$5, FALSE)</f>
        <v>0</v>
      </c>
      <c r="CV153" s="124">
        <f>VLOOKUP($CO153,  $DI$7:$DT$158, CV$5, FALSE)</f>
        <v>0</v>
      </c>
      <c r="CW153" s="140">
        <f>VLOOKUP($CO153,  Obsv_GC!$B$10:$M$211, CW$5, FALSE)</f>
        <v>0</v>
      </c>
      <c r="CX153" s="124">
        <f>VLOOKUP($CO153,  $DI$7:$DT$158, CX$5, FALSE)</f>
        <v>0</v>
      </c>
      <c r="CY153" s="140">
        <f>VLOOKUP($CO153,  Obsv_GC!$B$10:$M$211, CY$5, FALSE)</f>
        <v>0</v>
      </c>
      <c r="CZ153" s="124">
        <f>VLOOKUP($CO153,  $DI$7:$DT$158, CZ$5, FALSE)</f>
        <v>0</v>
      </c>
      <c r="DA153" s="140">
        <f>VLOOKUP($CO153,  Obsv_GC!$B$10:$M$211, DA$5, FALSE)</f>
        <v>0</v>
      </c>
      <c r="DB153" s="124">
        <f>VLOOKUP($CO153,  $DI$7:$DT$158, DB$5, FALSE)</f>
        <v>0</v>
      </c>
      <c r="DC153" s="140">
        <f>VLOOKUP($CO153,  Obsv_GC!$B$10:$M$211, DC$5, FALSE)</f>
        <v>0</v>
      </c>
      <c r="DD153" s="124">
        <f>VLOOKUP($CO153,  $DI$7:$DT$158, DD$5, FALSE)</f>
        <v>2.6291132451144792E-5</v>
      </c>
      <c r="DE153" s="140">
        <f>VLOOKUP($CO153,  Obsv_GC!$B$10:$M$211, DE$5, FALSE)</f>
        <v>0</v>
      </c>
      <c r="DF153" s="124">
        <f>VLOOKUP($CO153,  $DI$7:$DT$158, DF$5, FALSE)</f>
        <v>0</v>
      </c>
      <c r="DG153" s="140">
        <f>VLOOKUP($CO153,  Obsv_GC!$B$10:$M$211, DG$5, FALSE)</f>
        <v>4.4700000000000002E-5</v>
      </c>
      <c r="DI153" s="64">
        <f t="shared" si="23"/>
        <v>290</v>
      </c>
      <c r="DJ153" s="122">
        <f>DX153/DX$4</f>
        <v>0</v>
      </c>
      <c r="DK153" s="122">
        <f t="shared" si="28"/>
        <v>0</v>
      </c>
      <c r="DL153" s="122">
        <f t="shared" si="29"/>
        <v>0</v>
      </c>
      <c r="DM153" s="122">
        <f t="shared" si="30"/>
        <v>0</v>
      </c>
      <c r="DN153" s="122">
        <f t="shared" si="31"/>
        <v>0</v>
      </c>
      <c r="DO153" s="122">
        <f t="shared" si="32"/>
        <v>0</v>
      </c>
      <c r="DP153" s="122">
        <f t="shared" si="33"/>
        <v>0</v>
      </c>
      <c r="DQ153" s="113">
        <f t="shared" si="34"/>
        <v>2.6291132451144792E-5</v>
      </c>
      <c r="DR153" s="113">
        <f t="shared" si="35"/>
        <v>0</v>
      </c>
      <c r="DS153" s="116">
        <f t="shared" si="36"/>
        <v>0</v>
      </c>
      <c r="DT153" s="113">
        <f t="shared" si="37"/>
        <v>0</v>
      </c>
      <c r="DV153" s="62">
        <f>Obsv_GC!B156</f>
        <v>290</v>
      </c>
      <c r="DW153" s="57">
        <f t="shared" si="24"/>
        <v>291</v>
      </c>
      <c r="DX153" s="128">
        <f>SUMIFS(EP:EP,$EO:$EO,"&gt;="&amp;$DV153,$EO:$EO,"&lt;"&amp;$DV154)</f>
        <v>0</v>
      </c>
      <c r="DY153" s="128">
        <f>SUMIFS(EQ:EQ,$EO:$EO,"&gt;="&amp;$DV153,$EO:$EO,"&lt;"&amp;$DV154)</f>
        <v>0</v>
      </c>
      <c r="DZ153" s="128">
        <f>SUMIFS(ER:ER,$EO:$EO,"&gt;="&amp;$DV153,$EO:$EO,"&lt;"&amp;$DV154)</f>
        <v>0</v>
      </c>
      <c r="EA153" s="128">
        <f>SUMIFS(ES:ES,$EO:$EO,"&gt;="&amp;$DV153,$EO:$EO,"&lt;"&amp;$DV154)</f>
        <v>0</v>
      </c>
      <c r="EB153" s="128">
        <f>SUMIFS(ET:ET,$EO:$EO,"&gt;="&amp;$DV153,$EO:$EO,"&lt;"&amp;$DV154)</f>
        <v>0</v>
      </c>
      <c r="EC153" s="128">
        <f>SUMIFS(EU:EU,$EO:$EO,"&gt;="&amp;$DV153,$EO:$EO,"&lt;"&amp;$DV154)</f>
        <v>0</v>
      </c>
      <c r="ED153" s="128">
        <f>SUMIFS(EV:EV,$EO:$EO,"&gt;="&amp;$DV153,$EO:$EO,"&lt;"&amp;$DV154)</f>
        <v>0</v>
      </c>
      <c r="EE153" s="128">
        <f>SUMIFS(EW:EW,$EO:$EO,"&gt;="&amp;$DV153,$EO:$EO,"&lt;"&amp;$DV154)</f>
        <v>2.5700000000000003</v>
      </c>
      <c r="EF153" s="128">
        <f>SUMIFS(EX:EX,$EO:$EO,"&gt;="&amp;$DV153,$EO:$EO,"&lt;"&amp;$DV154)</f>
        <v>0</v>
      </c>
      <c r="EG153" s="109">
        <f>DY153+DZ153</f>
        <v>0</v>
      </c>
      <c r="EH153" s="2">
        <f>EC153+ED153</f>
        <v>0</v>
      </c>
      <c r="EJ153" s="64">
        <f t="shared" si="25"/>
        <v>145</v>
      </c>
      <c r="EK153" s="57">
        <f t="shared" si="26"/>
        <v>145.5</v>
      </c>
      <c r="EL153" s="2">
        <f t="shared" si="21"/>
        <v>345.38</v>
      </c>
      <c r="EM153" s="2">
        <f t="shared" si="27"/>
        <v>85</v>
      </c>
      <c r="EO153" s="33">
        <v>145</v>
      </c>
      <c r="EP153" s="33">
        <v>292.70999999999998</v>
      </c>
      <c r="EQ153" s="33">
        <v>28.44</v>
      </c>
      <c r="ER153" s="33">
        <v>316.94</v>
      </c>
      <c r="ES153" s="33">
        <v>0</v>
      </c>
      <c r="ET153" s="33">
        <v>0</v>
      </c>
      <c r="EU153" s="33">
        <v>26.56</v>
      </c>
      <c r="EV153" s="33">
        <v>58.44</v>
      </c>
      <c r="EW153" s="33">
        <v>196.59</v>
      </c>
      <c r="EX153" s="33">
        <v>273.05</v>
      </c>
    </row>
    <row r="154" spans="93:154" x14ac:dyDescent="0.45">
      <c r="CO154" s="65">
        <f t="shared" si="22"/>
        <v>292</v>
      </c>
      <c r="CP154" s="124">
        <f>VLOOKUP($CO154,  $DI$7:$DT$158, CP$5, FALSE)</f>
        <v>0</v>
      </c>
      <c r="CQ154" s="140">
        <f>VLOOKUP($CO154,  Obsv_GC!$B$10:$M$211, CQ$5, FALSE)</f>
        <v>0</v>
      </c>
      <c r="CR154" s="124">
        <f>VLOOKUP($CO154,  $DI$7:$DT$158, CR$5, FALSE)</f>
        <v>0</v>
      </c>
      <c r="CS154" s="140">
        <f>VLOOKUP($CO154,  Obsv_GC!$B$10:$M$211, CS$5, FALSE)</f>
        <v>0</v>
      </c>
      <c r="CT154" s="124">
        <f>VLOOKUP($CO154,  $DI$7:$DT$158, CT$5, FALSE)</f>
        <v>0</v>
      </c>
      <c r="CU154" s="140">
        <f>VLOOKUP($CO154,  Obsv_GC!$B$10:$M$211, CU$5, FALSE)</f>
        <v>0</v>
      </c>
      <c r="CV154" s="124">
        <f>VLOOKUP($CO154,  $DI$7:$DT$158, CV$5, FALSE)</f>
        <v>0</v>
      </c>
      <c r="CW154" s="140">
        <f>VLOOKUP($CO154,  Obsv_GC!$B$10:$M$211, CW$5, FALSE)</f>
        <v>0</v>
      </c>
      <c r="CX154" s="124">
        <f>VLOOKUP($CO154,  $DI$7:$DT$158, CX$5, FALSE)</f>
        <v>0</v>
      </c>
      <c r="CY154" s="140">
        <f>VLOOKUP($CO154,  Obsv_GC!$B$10:$M$211, CY$5, FALSE)</f>
        <v>0</v>
      </c>
      <c r="CZ154" s="124">
        <f>VLOOKUP($CO154,  $DI$7:$DT$158, CZ$5, FALSE)</f>
        <v>0</v>
      </c>
      <c r="DA154" s="140">
        <f>VLOOKUP($CO154,  Obsv_GC!$B$10:$M$211, DA$5, FALSE)</f>
        <v>0</v>
      </c>
      <c r="DB154" s="124">
        <f>VLOOKUP($CO154,  $DI$7:$DT$158, DB$5, FALSE)</f>
        <v>0</v>
      </c>
      <c r="DC154" s="140">
        <f>VLOOKUP($CO154,  Obsv_GC!$B$10:$M$211, DC$5, FALSE)</f>
        <v>0</v>
      </c>
      <c r="DD154" s="124">
        <f>VLOOKUP($CO154,  $DI$7:$DT$158, DD$5, FALSE)</f>
        <v>1.7391021465737797E-5</v>
      </c>
      <c r="DE154" s="140">
        <f>VLOOKUP($CO154,  Obsv_GC!$B$10:$M$211, DE$5, FALSE)</f>
        <v>0</v>
      </c>
      <c r="DF154" s="124">
        <f>VLOOKUP($CO154,  $DI$7:$DT$158, DF$5, FALSE)</f>
        <v>0</v>
      </c>
      <c r="DG154" s="140">
        <f>VLOOKUP($CO154,  Obsv_GC!$B$10:$M$211, DG$5, FALSE)</f>
        <v>4.3300000000000002E-5</v>
      </c>
      <c r="DI154" s="64">
        <f t="shared" si="23"/>
        <v>292</v>
      </c>
      <c r="DJ154" s="122">
        <f>DX154/DX$4</f>
        <v>0</v>
      </c>
      <c r="DK154" s="122">
        <f t="shared" si="28"/>
        <v>0</v>
      </c>
      <c r="DL154" s="122">
        <f t="shared" si="29"/>
        <v>0</v>
      </c>
      <c r="DM154" s="122">
        <f t="shared" si="30"/>
        <v>0</v>
      </c>
      <c r="DN154" s="122">
        <f t="shared" si="31"/>
        <v>0</v>
      </c>
      <c r="DO154" s="122">
        <f t="shared" si="32"/>
        <v>0</v>
      </c>
      <c r="DP154" s="122">
        <f t="shared" si="33"/>
        <v>0</v>
      </c>
      <c r="DQ154" s="113">
        <f t="shared" si="34"/>
        <v>1.7391021465737797E-5</v>
      </c>
      <c r="DR154" s="113">
        <f t="shared" si="35"/>
        <v>0</v>
      </c>
      <c r="DS154" s="116">
        <f t="shared" si="36"/>
        <v>0</v>
      </c>
      <c r="DT154" s="113">
        <f t="shared" si="37"/>
        <v>0</v>
      </c>
      <c r="DV154" s="62">
        <f>Obsv_GC!B157</f>
        <v>292</v>
      </c>
      <c r="DW154" s="57">
        <f t="shared" si="24"/>
        <v>293</v>
      </c>
      <c r="DX154" s="128">
        <f>SUMIFS(EP:EP,$EO:$EO,"&gt;="&amp;$DV154,$EO:$EO,"&lt;"&amp;$DV155)</f>
        <v>0</v>
      </c>
      <c r="DY154" s="128">
        <f>SUMIFS(EQ:EQ,$EO:$EO,"&gt;="&amp;$DV154,$EO:$EO,"&lt;"&amp;$DV155)</f>
        <v>0</v>
      </c>
      <c r="DZ154" s="128">
        <f>SUMIFS(ER:ER,$EO:$EO,"&gt;="&amp;$DV154,$EO:$EO,"&lt;"&amp;$DV155)</f>
        <v>0</v>
      </c>
      <c r="EA154" s="128">
        <f>SUMIFS(ES:ES,$EO:$EO,"&gt;="&amp;$DV154,$EO:$EO,"&lt;"&amp;$DV155)</f>
        <v>0</v>
      </c>
      <c r="EB154" s="128">
        <f>SUMIFS(ET:ET,$EO:$EO,"&gt;="&amp;$DV154,$EO:$EO,"&lt;"&amp;$DV155)</f>
        <v>0</v>
      </c>
      <c r="EC154" s="128">
        <f>SUMIFS(EU:EU,$EO:$EO,"&gt;="&amp;$DV154,$EO:$EO,"&lt;"&amp;$DV155)</f>
        <v>0</v>
      </c>
      <c r="ED154" s="128">
        <f>SUMIFS(EV:EV,$EO:$EO,"&gt;="&amp;$DV154,$EO:$EO,"&lt;"&amp;$DV155)</f>
        <v>0</v>
      </c>
      <c r="EE154" s="128">
        <f>SUMIFS(EW:EW,$EO:$EO,"&gt;="&amp;$DV154,$EO:$EO,"&lt;"&amp;$DV155)</f>
        <v>1.7</v>
      </c>
      <c r="EF154" s="128">
        <f>SUMIFS(EX:EX,$EO:$EO,"&gt;="&amp;$DV154,$EO:$EO,"&lt;"&amp;$DV155)</f>
        <v>0</v>
      </c>
      <c r="EG154" s="109">
        <f>DY154+DZ154</f>
        <v>0</v>
      </c>
      <c r="EH154" s="2">
        <f>EC154+ED154</f>
        <v>0</v>
      </c>
      <c r="EJ154" s="64">
        <f t="shared" si="25"/>
        <v>146</v>
      </c>
      <c r="EK154" s="57">
        <f t="shared" si="26"/>
        <v>146.5</v>
      </c>
      <c r="EL154" s="2">
        <f t="shared" si="21"/>
        <v>426.38</v>
      </c>
      <c r="EM154" s="2">
        <f t="shared" si="27"/>
        <v>74.239999999999995</v>
      </c>
      <c r="EO154" s="33">
        <v>146</v>
      </c>
      <c r="EP154" s="33">
        <v>301.01</v>
      </c>
      <c r="EQ154" s="33">
        <v>32.28</v>
      </c>
      <c r="ER154" s="33">
        <v>394.1</v>
      </c>
      <c r="ES154" s="33">
        <v>0</v>
      </c>
      <c r="ET154" s="33">
        <v>0</v>
      </c>
      <c r="EU154" s="33">
        <v>20.38</v>
      </c>
      <c r="EV154" s="33">
        <v>53.86</v>
      </c>
      <c r="EW154" s="33">
        <v>198.49</v>
      </c>
      <c r="EX154" s="33">
        <v>261.83</v>
      </c>
    </row>
    <row r="155" spans="93:154" x14ac:dyDescent="0.45">
      <c r="CO155" s="65">
        <f t="shared" si="22"/>
        <v>294</v>
      </c>
      <c r="CP155" s="124">
        <f>VLOOKUP($CO155,  $DI$7:$DT$158, CP$5, FALSE)</f>
        <v>0</v>
      </c>
      <c r="CQ155" s="140">
        <f>VLOOKUP($CO155,  Obsv_GC!$B$10:$M$211, CQ$5, FALSE)</f>
        <v>0</v>
      </c>
      <c r="CR155" s="124">
        <f>VLOOKUP($CO155,  $DI$7:$DT$158, CR$5, FALSE)</f>
        <v>0</v>
      </c>
      <c r="CS155" s="140">
        <f>VLOOKUP($CO155,  Obsv_GC!$B$10:$M$211, CS$5, FALSE)</f>
        <v>0</v>
      </c>
      <c r="CT155" s="124">
        <f>VLOOKUP($CO155,  $DI$7:$DT$158, CT$5, FALSE)</f>
        <v>0</v>
      </c>
      <c r="CU155" s="140">
        <f>VLOOKUP($CO155,  Obsv_GC!$B$10:$M$211, CU$5, FALSE)</f>
        <v>0</v>
      </c>
      <c r="CV155" s="124">
        <f>VLOOKUP($CO155,  $DI$7:$DT$158, CV$5, FALSE)</f>
        <v>0</v>
      </c>
      <c r="CW155" s="140">
        <f>VLOOKUP($CO155,  Obsv_GC!$B$10:$M$211, CW$5, FALSE)</f>
        <v>0</v>
      </c>
      <c r="CX155" s="124">
        <f>VLOOKUP($CO155,  $DI$7:$DT$158, CX$5, FALSE)</f>
        <v>0</v>
      </c>
      <c r="CY155" s="140">
        <f>VLOOKUP($CO155,  Obsv_GC!$B$10:$M$211, CY$5, FALSE)</f>
        <v>0</v>
      </c>
      <c r="CZ155" s="124">
        <f>VLOOKUP($CO155,  $DI$7:$DT$158, CZ$5, FALSE)</f>
        <v>0</v>
      </c>
      <c r="DA155" s="140">
        <f>VLOOKUP($CO155,  Obsv_GC!$B$10:$M$211, DA$5, FALSE)</f>
        <v>0</v>
      </c>
      <c r="DB155" s="124">
        <f>VLOOKUP($CO155,  $DI$7:$DT$158, DB$5, FALSE)</f>
        <v>0</v>
      </c>
      <c r="DC155" s="140">
        <f>VLOOKUP($CO155,  Obsv_GC!$B$10:$M$211, DC$5, FALSE)</f>
        <v>0</v>
      </c>
      <c r="DD155" s="124">
        <f>VLOOKUP($CO155,  $DI$7:$DT$158, DD$5, FALSE)</f>
        <v>8.9001109854069909E-6</v>
      </c>
      <c r="DE155" s="140">
        <f>VLOOKUP($CO155,  Obsv_GC!$B$10:$M$211, DE$5, FALSE)</f>
        <v>0</v>
      </c>
      <c r="DF155" s="124">
        <f>VLOOKUP($CO155,  $DI$7:$DT$158, DF$5, FALSE)</f>
        <v>0</v>
      </c>
      <c r="DG155" s="140">
        <f>VLOOKUP($CO155,  Obsv_GC!$B$10:$M$211, DG$5, FALSE)</f>
        <v>4.1900000000000002E-5</v>
      </c>
      <c r="DI155" s="64">
        <f t="shared" si="23"/>
        <v>294</v>
      </c>
      <c r="DJ155" s="122">
        <f>DX155/DX$4</f>
        <v>0</v>
      </c>
      <c r="DK155" s="122">
        <f t="shared" si="28"/>
        <v>0</v>
      </c>
      <c r="DL155" s="122">
        <f t="shared" si="29"/>
        <v>0</v>
      </c>
      <c r="DM155" s="122">
        <f t="shared" si="30"/>
        <v>0</v>
      </c>
      <c r="DN155" s="122">
        <f t="shared" si="31"/>
        <v>0</v>
      </c>
      <c r="DO155" s="122">
        <f t="shared" si="32"/>
        <v>0</v>
      </c>
      <c r="DP155" s="122">
        <f t="shared" si="33"/>
        <v>0</v>
      </c>
      <c r="DQ155" s="113">
        <f t="shared" si="34"/>
        <v>8.9001109854069909E-6</v>
      </c>
      <c r="DR155" s="113">
        <f t="shared" si="35"/>
        <v>0</v>
      </c>
      <c r="DS155" s="116">
        <f t="shared" si="36"/>
        <v>0</v>
      </c>
      <c r="DT155" s="113">
        <f t="shared" si="37"/>
        <v>0</v>
      </c>
      <c r="DV155" s="62">
        <f>Obsv_GC!B158</f>
        <v>294</v>
      </c>
      <c r="DW155" s="57">
        <f t="shared" si="24"/>
        <v>295</v>
      </c>
      <c r="DX155" s="128">
        <f>SUMIFS(EP:EP,$EO:$EO,"&gt;="&amp;$DV155,$EO:$EO,"&lt;"&amp;$DV156)</f>
        <v>0</v>
      </c>
      <c r="DY155" s="128">
        <f>SUMIFS(EQ:EQ,$EO:$EO,"&gt;="&amp;$DV155,$EO:$EO,"&lt;"&amp;$DV156)</f>
        <v>0</v>
      </c>
      <c r="DZ155" s="128">
        <f>SUMIFS(ER:ER,$EO:$EO,"&gt;="&amp;$DV155,$EO:$EO,"&lt;"&amp;$DV156)</f>
        <v>0</v>
      </c>
      <c r="EA155" s="128">
        <f>SUMIFS(ES:ES,$EO:$EO,"&gt;="&amp;$DV155,$EO:$EO,"&lt;"&amp;$DV156)</f>
        <v>0</v>
      </c>
      <c r="EB155" s="128">
        <f>SUMIFS(ET:ET,$EO:$EO,"&gt;="&amp;$DV155,$EO:$EO,"&lt;"&amp;$DV156)</f>
        <v>0</v>
      </c>
      <c r="EC155" s="128">
        <f>SUMIFS(EU:EU,$EO:$EO,"&gt;="&amp;$DV155,$EO:$EO,"&lt;"&amp;$DV156)</f>
        <v>0</v>
      </c>
      <c r="ED155" s="128">
        <f>SUMIFS(EV:EV,$EO:$EO,"&gt;="&amp;$DV155,$EO:$EO,"&lt;"&amp;$DV156)</f>
        <v>0</v>
      </c>
      <c r="EE155" s="128">
        <f>SUMIFS(EW:EW,$EO:$EO,"&gt;="&amp;$DV155,$EO:$EO,"&lt;"&amp;$DV156)</f>
        <v>0.87</v>
      </c>
      <c r="EF155" s="128">
        <f>SUMIFS(EX:EX,$EO:$EO,"&gt;="&amp;$DV155,$EO:$EO,"&lt;"&amp;$DV156)</f>
        <v>0</v>
      </c>
      <c r="EG155" s="109">
        <f>DY155+DZ155</f>
        <v>0</v>
      </c>
      <c r="EH155" s="2">
        <f>EC155+ED155</f>
        <v>0</v>
      </c>
      <c r="EJ155" s="64">
        <f t="shared" si="25"/>
        <v>147</v>
      </c>
      <c r="EK155" s="57">
        <f t="shared" si="26"/>
        <v>147.5</v>
      </c>
      <c r="EL155" s="2">
        <f t="shared" si="21"/>
        <v>396.84999999999997</v>
      </c>
      <c r="EM155" s="2">
        <f t="shared" si="27"/>
        <v>58.32</v>
      </c>
      <c r="EO155" s="33">
        <v>147</v>
      </c>
      <c r="EP155" s="33">
        <v>274.87</v>
      </c>
      <c r="EQ155" s="33">
        <v>30.84</v>
      </c>
      <c r="ER155" s="33">
        <v>366.01</v>
      </c>
      <c r="ES155" s="33">
        <v>0</v>
      </c>
      <c r="ET155" s="33">
        <v>0</v>
      </c>
      <c r="EU155" s="33">
        <v>3.83</v>
      </c>
      <c r="EV155" s="33">
        <v>54.49</v>
      </c>
      <c r="EW155" s="33">
        <v>228.3</v>
      </c>
      <c r="EX155" s="33">
        <v>260.74</v>
      </c>
    </row>
    <row r="156" spans="93:154" x14ac:dyDescent="0.45">
      <c r="CO156" s="65">
        <f t="shared" si="22"/>
        <v>296</v>
      </c>
      <c r="CP156" s="124">
        <f>VLOOKUP($CO156,  $DI$7:$DT$158, CP$5, FALSE)</f>
        <v>0</v>
      </c>
      <c r="CQ156" s="140">
        <f>VLOOKUP($CO156,  Obsv_GC!$B$10:$M$211, CQ$5, FALSE)</f>
        <v>0</v>
      </c>
      <c r="CR156" s="124">
        <f>VLOOKUP($CO156,  $DI$7:$DT$158, CR$5, FALSE)</f>
        <v>0</v>
      </c>
      <c r="CS156" s="140">
        <f>VLOOKUP($CO156,  Obsv_GC!$B$10:$M$211, CS$5, FALSE)</f>
        <v>0</v>
      </c>
      <c r="CT156" s="124">
        <f>VLOOKUP($CO156,  $DI$7:$DT$158, CT$5, FALSE)</f>
        <v>0</v>
      </c>
      <c r="CU156" s="140">
        <f>VLOOKUP($CO156,  Obsv_GC!$B$10:$M$211, CU$5, FALSE)</f>
        <v>0</v>
      </c>
      <c r="CV156" s="124">
        <f>VLOOKUP($CO156,  $DI$7:$DT$158, CV$5, FALSE)</f>
        <v>0</v>
      </c>
      <c r="CW156" s="140">
        <f>VLOOKUP($CO156,  Obsv_GC!$B$10:$M$211, CW$5, FALSE)</f>
        <v>0</v>
      </c>
      <c r="CX156" s="124">
        <f>VLOOKUP($CO156,  $DI$7:$DT$158, CX$5, FALSE)</f>
        <v>0</v>
      </c>
      <c r="CY156" s="140">
        <f>VLOOKUP($CO156,  Obsv_GC!$B$10:$M$211, CY$5, FALSE)</f>
        <v>0</v>
      </c>
      <c r="CZ156" s="124">
        <f>VLOOKUP($CO156,  $DI$7:$DT$158, CZ$5, FALSE)</f>
        <v>0</v>
      </c>
      <c r="DA156" s="140">
        <f>VLOOKUP($CO156,  Obsv_GC!$B$10:$M$211, DA$5, FALSE)</f>
        <v>0</v>
      </c>
      <c r="DB156" s="124">
        <f>VLOOKUP($CO156,  $DI$7:$DT$158, DB$5, FALSE)</f>
        <v>0</v>
      </c>
      <c r="DC156" s="140">
        <f>VLOOKUP($CO156,  Obsv_GC!$B$10:$M$211, DC$5, FALSE)</f>
        <v>0</v>
      </c>
      <c r="DD156" s="124">
        <f>VLOOKUP($CO156,  $DI$7:$DT$158, DD$5, FALSE)</f>
        <v>7.4679092176403484E-6</v>
      </c>
      <c r="DE156" s="140">
        <f>VLOOKUP($CO156,  Obsv_GC!$B$10:$M$211, DE$5, FALSE)</f>
        <v>0</v>
      </c>
      <c r="DF156" s="124">
        <f>VLOOKUP($CO156,  $DI$7:$DT$158, DF$5, FALSE)</f>
        <v>0</v>
      </c>
      <c r="DG156" s="140">
        <f>VLOOKUP($CO156,  Obsv_GC!$B$10:$M$211, DG$5, FALSE)</f>
        <v>4.0500000000000002E-5</v>
      </c>
      <c r="DI156" s="64">
        <f t="shared" si="23"/>
        <v>296</v>
      </c>
      <c r="DJ156" s="122">
        <f>DX156/DX$4</f>
        <v>0</v>
      </c>
      <c r="DK156" s="122">
        <f t="shared" si="28"/>
        <v>0</v>
      </c>
      <c r="DL156" s="122">
        <f t="shared" si="29"/>
        <v>0</v>
      </c>
      <c r="DM156" s="122">
        <f t="shared" si="30"/>
        <v>0</v>
      </c>
      <c r="DN156" s="122">
        <f t="shared" si="31"/>
        <v>0</v>
      </c>
      <c r="DO156" s="122">
        <f t="shared" si="32"/>
        <v>0</v>
      </c>
      <c r="DP156" s="122">
        <f t="shared" si="33"/>
        <v>0</v>
      </c>
      <c r="DQ156" s="113">
        <f t="shared" si="34"/>
        <v>7.4679092176403484E-6</v>
      </c>
      <c r="DR156" s="113">
        <f t="shared" si="35"/>
        <v>0</v>
      </c>
      <c r="DS156" s="116">
        <f t="shared" si="36"/>
        <v>0</v>
      </c>
      <c r="DT156" s="113">
        <f t="shared" si="37"/>
        <v>0</v>
      </c>
      <c r="DV156" s="62">
        <f>Obsv_GC!B159</f>
        <v>296</v>
      </c>
      <c r="DW156" s="57">
        <f t="shared" si="24"/>
        <v>297</v>
      </c>
      <c r="DX156" s="128">
        <f>SUMIFS(EP:EP,$EO:$EO,"&gt;="&amp;$DV156,$EO:$EO,"&lt;"&amp;$DV157)</f>
        <v>0</v>
      </c>
      <c r="DY156" s="128">
        <f>SUMIFS(EQ:EQ,$EO:$EO,"&gt;="&amp;$DV156,$EO:$EO,"&lt;"&amp;$DV157)</f>
        <v>0</v>
      </c>
      <c r="DZ156" s="128">
        <f>SUMIFS(ER:ER,$EO:$EO,"&gt;="&amp;$DV156,$EO:$EO,"&lt;"&amp;$DV157)</f>
        <v>0</v>
      </c>
      <c r="EA156" s="128">
        <f>SUMIFS(ES:ES,$EO:$EO,"&gt;="&amp;$DV156,$EO:$EO,"&lt;"&amp;$DV157)</f>
        <v>0</v>
      </c>
      <c r="EB156" s="128">
        <f>SUMIFS(ET:ET,$EO:$EO,"&gt;="&amp;$DV156,$EO:$EO,"&lt;"&amp;$DV157)</f>
        <v>0</v>
      </c>
      <c r="EC156" s="128">
        <f>SUMIFS(EU:EU,$EO:$EO,"&gt;="&amp;$DV156,$EO:$EO,"&lt;"&amp;$DV157)</f>
        <v>0</v>
      </c>
      <c r="ED156" s="128">
        <f>SUMIFS(EV:EV,$EO:$EO,"&gt;="&amp;$DV156,$EO:$EO,"&lt;"&amp;$DV157)</f>
        <v>0</v>
      </c>
      <c r="EE156" s="128">
        <f>SUMIFS(EW:EW,$EO:$EO,"&gt;="&amp;$DV156,$EO:$EO,"&lt;"&amp;$DV157)</f>
        <v>0.73</v>
      </c>
      <c r="EF156" s="128">
        <f>SUMIFS(EX:EX,$EO:$EO,"&gt;="&amp;$DV156,$EO:$EO,"&lt;"&amp;$DV157)</f>
        <v>0</v>
      </c>
      <c r="EG156" s="109">
        <f>DY156+DZ156</f>
        <v>0</v>
      </c>
      <c r="EH156" s="2">
        <f>EC156+ED156</f>
        <v>0</v>
      </c>
      <c r="EJ156" s="64">
        <f t="shared" si="25"/>
        <v>148</v>
      </c>
      <c r="EK156" s="57">
        <f t="shared" si="26"/>
        <v>148.5</v>
      </c>
      <c r="EL156" s="2">
        <f t="shared" si="21"/>
        <v>342.73</v>
      </c>
      <c r="EM156" s="2">
        <f t="shared" si="27"/>
        <v>75.67</v>
      </c>
      <c r="EO156" s="33">
        <v>148</v>
      </c>
      <c r="EP156" s="33">
        <v>255.82</v>
      </c>
      <c r="EQ156" s="33">
        <v>30.36</v>
      </c>
      <c r="ER156" s="33">
        <v>312.37</v>
      </c>
      <c r="ES156" s="33">
        <v>0</v>
      </c>
      <c r="ET156" s="33">
        <v>0</v>
      </c>
      <c r="EU156" s="33">
        <v>21.17</v>
      </c>
      <c r="EV156" s="33">
        <v>54.5</v>
      </c>
      <c r="EW156" s="33">
        <v>195.02</v>
      </c>
      <c r="EX156" s="33">
        <v>215.28</v>
      </c>
    </row>
    <row r="157" spans="93:154" x14ac:dyDescent="0.45">
      <c r="CO157" s="65">
        <f t="shared" si="22"/>
        <v>298</v>
      </c>
      <c r="CP157" s="124">
        <f>VLOOKUP($CO157,  $DI$7:$DT$158, CP$5, FALSE)</f>
        <v>0</v>
      </c>
      <c r="CQ157" s="140">
        <f>VLOOKUP($CO157,  Obsv_GC!$B$10:$M$211, CQ$5, FALSE)</f>
        <v>0</v>
      </c>
      <c r="CR157" s="124">
        <f>VLOOKUP($CO157,  $DI$7:$DT$158, CR$5, FALSE)</f>
        <v>0</v>
      </c>
      <c r="CS157" s="140">
        <f>VLOOKUP($CO157,  Obsv_GC!$B$10:$M$211, CS$5, FALSE)</f>
        <v>0</v>
      </c>
      <c r="CT157" s="124">
        <f>VLOOKUP($CO157,  $DI$7:$DT$158, CT$5, FALSE)</f>
        <v>0</v>
      </c>
      <c r="CU157" s="140">
        <f>VLOOKUP($CO157,  Obsv_GC!$B$10:$M$211, CU$5, FALSE)</f>
        <v>0</v>
      </c>
      <c r="CV157" s="124">
        <f>VLOOKUP($CO157,  $DI$7:$DT$158, CV$5, FALSE)</f>
        <v>0</v>
      </c>
      <c r="CW157" s="140">
        <f>VLOOKUP($CO157,  Obsv_GC!$B$10:$M$211, CW$5, FALSE)</f>
        <v>0</v>
      </c>
      <c r="CX157" s="124">
        <f>VLOOKUP($CO157,  $DI$7:$DT$158, CX$5, FALSE)</f>
        <v>0</v>
      </c>
      <c r="CY157" s="140">
        <f>VLOOKUP($CO157,  Obsv_GC!$B$10:$M$211, CY$5, FALSE)</f>
        <v>0</v>
      </c>
      <c r="CZ157" s="124">
        <f>VLOOKUP($CO157,  $DI$7:$DT$158, CZ$5, FALSE)</f>
        <v>0</v>
      </c>
      <c r="DA157" s="140">
        <f>VLOOKUP($CO157,  Obsv_GC!$B$10:$M$211, DA$5, FALSE)</f>
        <v>0</v>
      </c>
      <c r="DB157" s="124">
        <f>VLOOKUP($CO157,  $DI$7:$DT$158, DB$5, FALSE)</f>
        <v>0</v>
      </c>
      <c r="DC157" s="140">
        <f>VLOOKUP($CO157,  Obsv_GC!$B$10:$M$211, DC$5, FALSE)</f>
        <v>0</v>
      </c>
      <c r="DD157" s="124">
        <f>VLOOKUP($CO157,  $DI$7:$DT$158, DD$5, FALSE)</f>
        <v>5.0127061871832479E-6</v>
      </c>
      <c r="DE157" s="140">
        <f>VLOOKUP($CO157,  Obsv_GC!$B$10:$M$211, DE$5, FALSE)</f>
        <v>0</v>
      </c>
      <c r="DF157" s="124">
        <f>VLOOKUP($CO157,  $DI$7:$DT$158, DF$5, FALSE)</f>
        <v>0</v>
      </c>
      <c r="DG157" s="140">
        <f>VLOOKUP($CO157,  Obsv_GC!$B$10:$M$211, DG$5, FALSE)</f>
        <v>3.9199999999999997E-5</v>
      </c>
      <c r="DI157" s="64">
        <f t="shared" si="23"/>
        <v>298</v>
      </c>
      <c r="DJ157" s="122">
        <f>DX157/DX$4</f>
        <v>0</v>
      </c>
      <c r="DK157" s="122">
        <f t="shared" si="28"/>
        <v>0</v>
      </c>
      <c r="DL157" s="122">
        <f t="shared" si="29"/>
        <v>0</v>
      </c>
      <c r="DM157" s="122">
        <f t="shared" si="30"/>
        <v>0</v>
      </c>
      <c r="DN157" s="122">
        <f t="shared" si="31"/>
        <v>0</v>
      </c>
      <c r="DO157" s="122">
        <f t="shared" si="32"/>
        <v>0</v>
      </c>
      <c r="DP157" s="122">
        <f t="shared" si="33"/>
        <v>0</v>
      </c>
      <c r="DQ157" s="113">
        <f t="shared" si="34"/>
        <v>5.0127061871832479E-6</v>
      </c>
      <c r="DR157" s="113">
        <f t="shared" si="35"/>
        <v>0</v>
      </c>
      <c r="DS157" s="116">
        <f t="shared" si="36"/>
        <v>0</v>
      </c>
      <c r="DT157" s="113">
        <f t="shared" si="37"/>
        <v>0</v>
      </c>
      <c r="DV157" s="62">
        <f>Obsv_GC!B160</f>
        <v>298</v>
      </c>
      <c r="DW157" s="57">
        <f t="shared" si="24"/>
        <v>299</v>
      </c>
      <c r="DX157" s="128">
        <f>SUMIFS(EP:EP,$EO:$EO,"&gt;="&amp;$DV157,$EO:$EO,"&lt;"&amp;$DV158)</f>
        <v>0</v>
      </c>
      <c r="DY157" s="128">
        <f>SUMIFS(EQ:EQ,$EO:$EO,"&gt;="&amp;$DV157,$EO:$EO,"&lt;"&amp;$DV158)</f>
        <v>0</v>
      </c>
      <c r="DZ157" s="128">
        <f>SUMIFS(ER:ER,$EO:$EO,"&gt;="&amp;$DV157,$EO:$EO,"&lt;"&amp;$DV158)</f>
        <v>0</v>
      </c>
      <c r="EA157" s="128">
        <f>SUMIFS(ES:ES,$EO:$EO,"&gt;="&amp;$DV157,$EO:$EO,"&lt;"&amp;$DV158)</f>
        <v>0</v>
      </c>
      <c r="EB157" s="128">
        <f>SUMIFS(ET:ET,$EO:$EO,"&gt;="&amp;$DV157,$EO:$EO,"&lt;"&amp;$DV158)</f>
        <v>0</v>
      </c>
      <c r="EC157" s="128">
        <f>SUMIFS(EU:EU,$EO:$EO,"&gt;="&amp;$DV157,$EO:$EO,"&lt;"&amp;$DV158)</f>
        <v>0</v>
      </c>
      <c r="ED157" s="128">
        <f>SUMIFS(EV:EV,$EO:$EO,"&gt;="&amp;$DV157,$EO:$EO,"&lt;"&amp;$DV158)</f>
        <v>0</v>
      </c>
      <c r="EE157" s="128">
        <f>SUMIFS(EW:EW,$EO:$EO,"&gt;="&amp;$DV157,$EO:$EO,"&lt;"&amp;$DV158)</f>
        <v>0.49</v>
      </c>
      <c r="EF157" s="128">
        <f>SUMIFS(EX:EX,$EO:$EO,"&gt;="&amp;$DV157,$EO:$EO,"&lt;"&amp;$DV158)</f>
        <v>0</v>
      </c>
      <c r="EG157" s="109">
        <f>DY157+DZ157</f>
        <v>0</v>
      </c>
      <c r="EH157" s="2">
        <f>EC157+ED157</f>
        <v>0</v>
      </c>
      <c r="EJ157" s="64">
        <f t="shared" si="25"/>
        <v>149</v>
      </c>
      <c r="EK157" s="57">
        <f t="shared" si="26"/>
        <v>149.5</v>
      </c>
      <c r="EL157" s="2">
        <f t="shared" si="21"/>
        <v>374.69</v>
      </c>
      <c r="EM157" s="2">
        <f t="shared" si="27"/>
        <v>73.28</v>
      </c>
      <c r="EO157" s="33">
        <v>149</v>
      </c>
      <c r="EP157" s="33">
        <v>252.78</v>
      </c>
      <c r="EQ157" s="33">
        <v>29.41</v>
      </c>
      <c r="ER157" s="33">
        <v>345.28</v>
      </c>
      <c r="ES157" s="33">
        <v>0</v>
      </c>
      <c r="ET157" s="33">
        <v>0</v>
      </c>
      <c r="EU157" s="33">
        <v>22</v>
      </c>
      <c r="EV157" s="33">
        <v>51.28</v>
      </c>
      <c r="EW157" s="33">
        <v>205.02</v>
      </c>
      <c r="EX157" s="33">
        <v>204.47</v>
      </c>
    </row>
    <row r="158" spans="93:154" x14ac:dyDescent="0.45">
      <c r="CO158" s="65">
        <f>$DV208</f>
        <v>400</v>
      </c>
      <c r="CP158" s="124">
        <f>VLOOKUP($CO158,  $DI$7:$DT$158, CP$5, FALSE)</f>
        <v>0</v>
      </c>
      <c r="CQ158" s="140">
        <f>VLOOKUP($CO158,  Obsv_GC!$B$10:$M$211, CQ$5, FALSE)</f>
        <v>0</v>
      </c>
      <c r="CR158" s="124">
        <f>VLOOKUP($CO158,  $DI$7:$DT$158, CR$5, FALSE)</f>
        <v>0</v>
      </c>
      <c r="CS158" s="140">
        <f>VLOOKUP($CO158,  Obsv_GC!$B$10:$M$211, CS$5, FALSE)</f>
        <v>0</v>
      </c>
      <c r="CT158" s="124">
        <f>VLOOKUP($CO158,  $DI$7:$DT$158, CT$5, FALSE)</f>
        <v>0</v>
      </c>
      <c r="CU158" s="140">
        <f>VLOOKUP($CO158,  Obsv_GC!$B$10:$M$211, CU$5, FALSE)</f>
        <v>0</v>
      </c>
      <c r="CV158" s="124">
        <f>VLOOKUP($CO158,  $DI$7:$DT$158, CV$5, FALSE)</f>
        <v>0</v>
      </c>
      <c r="CW158" s="140">
        <f>VLOOKUP($CO158,  Obsv_GC!$B$10:$M$211, CW$5, FALSE)</f>
        <v>0</v>
      </c>
      <c r="CX158" s="124">
        <f>VLOOKUP($CO158,  $DI$7:$DT$158, CX$5, FALSE)</f>
        <v>0</v>
      </c>
      <c r="CY158" s="140">
        <f>VLOOKUP($CO158,  Obsv_GC!$B$10:$M$211, CY$5, FALSE)</f>
        <v>0</v>
      </c>
      <c r="CZ158" s="124">
        <f>VLOOKUP($CO158,  $DI$7:$DT$158, CZ$5, FALSE)</f>
        <v>0</v>
      </c>
      <c r="DA158" s="140">
        <f>VLOOKUP($CO158,  Obsv_GC!$B$10:$M$211, DA$5, FALSE)</f>
        <v>0</v>
      </c>
      <c r="DB158" s="124">
        <f>VLOOKUP($CO158,  $DI$7:$DT$158, DB$5, FALSE)</f>
        <v>0</v>
      </c>
      <c r="DC158" s="140">
        <f>VLOOKUP($CO158,  Obsv_GC!$B$10:$M$211, DC$5, FALSE)</f>
        <v>0</v>
      </c>
      <c r="DD158" s="124">
        <f>VLOOKUP($CO158,  $DI$7:$DT$158, DD$5, FALSE)</f>
        <v>0</v>
      </c>
      <c r="DE158" s="140">
        <f>VLOOKUP($CO158,  Obsv_GC!$B$10:$M$211, DE$5, FALSE)</f>
        <v>0</v>
      </c>
      <c r="DF158" s="124">
        <f>VLOOKUP($CO158,  $DI$7:$DT$158, DF$5, FALSE)</f>
        <v>0</v>
      </c>
      <c r="DG158" s="140">
        <f>VLOOKUP($CO158,  Obsv_GC!$B$10:$M$211, DG$5, FALSE)</f>
        <v>0</v>
      </c>
      <c r="DI158" s="64">
        <f>$DV208</f>
        <v>400</v>
      </c>
      <c r="DJ158" s="122">
        <f>DX208/DX$4</f>
        <v>0</v>
      </c>
      <c r="DK158" s="122">
        <f>DY208/DY$4</f>
        <v>0</v>
      </c>
      <c r="DL158" s="122">
        <f>DZ208/DZ$4</f>
        <v>0</v>
      </c>
      <c r="DM158" s="122">
        <f>EA208/EA$4</f>
        <v>0</v>
      </c>
      <c r="DN158" s="122">
        <f>EB208/EB$4</f>
        <v>0</v>
      </c>
      <c r="DO158" s="122">
        <f>EC208/EC$4</f>
        <v>0</v>
      </c>
      <c r="DP158" s="122">
        <f>ED208/ED$4</f>
        <v>0</v>
      </c>
      <c r="DQ158" s="113">
        <f>EE208/EE$4</f>
        <v>0</v>
      </c>
      <c r="DR158" s="113">
        <f>EF208/EF$4</f>
        <v>0</v>
      </c>
      <c r="DS158" s="116">
        <f>EG208/EG$4</f>
        <v>0</v>
      </c>
      <c r="DT158" s="113">
        <f>EH208/EH$4</f>
        <v>0</v>
      </c>
      <c r="DV158" s="62">
        <f>Obsv_GC!B161</f>
        <v>300</v>
      </c>
      <c r="DW158" s="57">
        <f t="shared" si="24"/>
        <v>301</v>
      </c>
      <c r="DX158" s="128">
        <f>SUMIFS(EP:EP,$EO:$EO,"&gt;="&amp;$DV158,$EO:$EO,"&lt;"&amp;$DV159)</f>
        <v>0</v>
      </c>
      <c r="DY158" s="128">
        <f>SUMIFS(EQ:EQ,$EO:$EO,"&gt;="&amp;$DV158,$EO:$EO,"&lt;"&amp;$DV159)</f>
        <v>0</v>
      </c>
      <c r="DZ158" s="128">
        <f>SUMIFS(ER:ER,$EO:$EO,"&gt;="&amp;$DV158,$EO:$EO,"&lt;"&amp;$DV159)</f>
        <v>0</v>
      </c>
      <c r="EA158" s="128">
        <f>SUMIFS(ES:ES,$EO:$EO,"&gt;="&amp;$DV158,$EO:$EO,"&lt;"&amp;$DV159)</f>
        <v>0</v>
      </c>
      <c r="EB158" s="128">
        <f>SUMIFS(ET:ET,$EO:$EO,"&gt;="&amp;$DV158,$EO:$EO,"&lt;"&amp;$DV159)</f>
        <v>0</v>
      </c>
      <c r="EC158" s="128">
        <f>SUMIFS(EU:EU,$EO:$EO,"&gt;="&amp;$DV158,$EO:$EO,"&lt;"&amp;$DV159)</f>
        <v>0</v>
      </c>
      <c r="ED158" s="128">
        <f>SUMIFS(EV:EV,$EO:$EO,"&gt;="&amp;$DV158,$EO:$EO,"&lt;"&amp;$DV159)</f>
        <v>0</v>
      </c>
      <c r="EE158" s="128">
        <f>SUMIFS(EW:EW,$EO:$EO,"&gt;="&amp;$DV158,$EO:$EO,"&lt;"&amp;$DV159)</f>
        <v>0</v>
      </c>
      <c r="EF158" s="128">
        <f>SUMIFS(EX:EX,$EO:$EO,"&gt;="&amp;$DV158,$EO:$EO,"&lt;"&amp;$DV159)</f>
        <v>0</v>
      </c>
      <c r="EG158" s="109">
        <f>DY158+DZ158</f>
        <v>0</v>
      </c>
      <c r="EH158" s="2">
        <f>EC158+ED158</f>
        <v>0</v>
      </c>
      <c r="EJ158" s="64">
        <f t="shared" si="25"/>
        <v>150</v>
      </c>
      <c r="EK158" s="57">
        <f t="shared" si="26"/>
        <v>150.5</v>
      </c>
      <c r="EL158" s="2">
        <f t="shared" si="21"/>
        <v>492.28000000000003</v>
      </c>
      <c r="EM158" s="2">
        <f t="shared" si="27"/>
        <v>64.73</v>
      </c>
      <c r="EO158" s="33">
        <v>150</v>
      </c>
      <c r="EP158" s="33">
        <v>222.97</v>
      </c>
      <c r="EQ158" s="33">
        <v>26.91</v>
      </c>
      <c r="ER158" s="33">
        <v>465.37</v>
      </c>
      <c r="ES158" s="33">
        <v>0</v>
      </c>
      <c r="ET158" s="33">
        <v>0</v>
      </c>
      <c r="EU158" s="33">
        <v>12.49</v>
      </c>
      <c r="EV158" s="33">
        <v>52.24</v>
      </c>
      <c r="EW158" s="33">
        <v>202.22</v>
      </c>
      <c r="EX158" s="33">
        <v>215.05</v>
      </c>
    </row>
    <row r="159" spans="93:154" x14ac:dyDescent="0.45">
      <c r="DV159" s="62">
        <f>Obsv_GC!B162</f>
        <v>302</v>
      </c>
      <c r="DW159" s="57">
        <f t="shared" si="24"/>
        <v>303</v>
      </c>
      <c r="DX159" s="128">
        <f>SUMIFS(EP:EP,$EO:$EO,"&gt;="&amp;$DV159,$EO:$EO,"&lt;"&amp;$DV160)</f>
        <v>0</v>
      </c>
      <c r="DY159" s="128">
        <f>SUMIFS(EQ:EQ,$EO:$EO,"&gt;="&amp;$DV159,$EO:$EO,"&lt;"&amp;$DV160)</f>
        <v>0</v>
      </c>
      <c r="DZ159" s="128">
        <f>SUMIFS(ER:ER,$EO:$EO,"&gt;="&amp;$DV159,$EO:$EO,"&lt;"&amp;$DV160)</f>
        <v>0</v>
      </c>
      <c r="EA159" s="128">
        <f>SUMIFS(ES:ES,$EO:$EO,"&gt;="&amp;$DV159,$EO:$EO,"&lt;"&amp;$DV160)</f>
        <v>0</v>
      </c>
      <c r="EB159" s="128">
        <f>SUMIFS(ET:ET,$EO:$EO,"&gt;="&amp;$DV159,$EO:$EO,"&lt;"&amp;$DV160)</f>
        <v>0</v>
      </c>
      <c r="EC159" s="128">
        <f>SUMIFS(EU:EU,$EO:$EO,"&gt;="&amp;$DV159,$EO:$EO,"&lt;"&amp;$DV160)</f>
        <v>0</v>
      </c>
      <c r="ED159" s="128">
        <f>SUMIFS(EV:EV,$EO:$EO,"&gt;="&amp;$DV159,$EO:$EO,"&lt;"&amp;$DV160)</f>
        <v>0</v>
      </c>
      <c r="EE159" s="128">
        <f>SUMIFS(EW:EW,$EO:$EO,"&gt;="&amp;$DV159,$EO:$EO,"&lt;"&amp;$DV160)</f>
        <v>0</v>
      </c>
      <c r="EF159" s="128">
        <f>SUMIFS(EX:EX,$EO:$EO,"&gt;="&amp;$DV159,$EO:$EO,"&lt;"&amp;$DV160)</f>
        <v>0</v>
      </c>
      <c r="EG159" s="109">
        <f>DY159+DZ159</f>
        <v>0</v>
      </c>
      <c r="EH159" s="2">
        <f>EC159+ED159</f>
        <v>0</v>
      </c>
      <c r="EJ159" s="64">
        <f t="shared" si="25"/>
        <v>151</v>
      </c>
      <c r="EK159" s="57">
        <f t="shared" si="26"/>
        <v>151.5</v>
      </c>
      <c r="EL159" s="2">
        <f t="shared" si="21"/>
        <v>363.12</v>
      </c>
      <c r="EM159" s="2">
        <f t="shared" si="27"/>
        <v>69.95</v>
      </c>
      <c r="EO159" s="33">
        <v>151</v>
      </c>
      <c r="EP159" s="33">
        <v>211.87</v>
      </c>
      <c r="EQ159" s="33">
        <v>28.3</v>
      </c>
      <c r="ER159" s="33">
        <v>334.82</v>
      </c>
      <c r="ES159" s="33">
        <v>0</v>
      </c>
      <c r="ET159" s="33">
        <v>0</v>
      </c>
      <c r="EU159" s="33">
        <v>27.6</v>
      </c>
      <c r="EV159" s="33">
        <v>42.35</v>
      </c>
      <c r="EW159" s="33">
        <v>193.13</v>
      </c>
      <c r="EX159" s="33">
        <v>280.60000000000002</v>
      </c>
    </row>
    <row r="160" spans="93:154" x14ac:dyDescent="0.45">
      <c r="DV160" s="62">
        <f>Obsv_GC!B163</f>
        <v>304</v>
      </c>
      <c r="DW160" s="57">
        <f t="shared" si="24"/>
        <v>305</v>
      </c>
      <c r="DX160" s="128">
        <f>SUMIFS(EP:EP,$EO:$EO,"&gt;="&amp;$DV160,$EO:$EO,"&lt;"&amp;$DV161)</f>
        <v>0</v>
      </c>
      <c r="DY160" s="128">
        <f>SUMIFS(EQ:EQ,$EO:$EO,"&gt;="&amp;$DV160,$EO:$EO,"&lt;"&amp;$DV161)</f>
        <v>0</v>
      </c>
      <c r="DZ160" s="128">
        <f>SUMIFS(ER:ER,$EO:$EO,"&gt;="&amp;$DV160,$EO:$EO,"&lt;"&amp;$DV161)</f>
        <v>0</v>
      </c>
      <c r="EA160" s="128">
        <f>SUMIFS(ES:ES,$EO:$EO,"&gt;="&amp;$DV160,$EO:$EO,"&lt;"&amp;$DV161)</f>
        <v>0</v>
      </c>
      <c r="EB160" s="128">
        <f>SUMIFS(ET:ET,$EO:$EO,"&gt;="&amp;$DV160,$EO:$EO,"&lt;"&amp;$DV161)</f>
        <v>0</v>
      </c>
      <c r="EC160" s="128">
        <f>SUMIFS(EU:EU,$EO:$EO,"&gt;="&amp;$DV160,$EO:$EO,"&lt;"&amp;$DV161)</f>
        <v>0</v>
      </c>
      <c r="ED160" s="128">
        <f>SUMIFS(EV:EV,$EO:$EO,"&gt;="&amp;$DV160,$EO:$EO,"&lt;"&amp;$DV161)</f>
        <v>0</v>
      </c>
      <c r="EE160" s="128">
        <f>SUMIFS(EW:EW,$EO:$EO,"&gt;="&amp;$DV160,$EO:$EO,"&lt;"&amp;$DV161)</f>
        <v>0</v>
      </c>
      <c r="EF160" s="128">
        <f>SUMIFS(EX:EX,$EO:$EO,"&gt;="&amp;$DV160,$EO:$EO,"&lt;"&amp;$DV161)</f>
        <v>0</v>
      </c>
      <c r="EG160" s="109">
        <f>DY160+DZ160</f>
        <v>0</v>
      </c>
      <c r="EH160" s="2">
        <f>EC160+ED160</f>
        <v>0</v>
      </c>
      <c r="EJ160" s="64">
        <f t="shared" si="25"/>
        <v>152</v>
      </c>
      <c r="EK160" s="57">
        <f t="shared" si="26"/>
        <v>152.5</v>
      </c>
      <c r="EL160" s="2">
        <f t="shared" si="21"/>
        <v>357.64000000000004</v>
      </c>
      <c r="EM160" s="2">
        <f t="shared" si="27"/>
        <v>45.71</v>
      </c>
      <c r="EO160" s="33">
        <v>152</v>
      </c>
      <c r="EP160" s="33">
        <v>197.27</v>
      </c>
      <c r="EQ160" s="33">
        <v>25.6</v>
      </c>
      <c r="ER160" s="33">
        <v>332.04</v>
      </c>
      <c r="ES160" s="33">
        <v>0</v>
      </c>
      <c r="ET160" s="33">
        <v>0</v>
      </c>
      <c r="EU160" s="33">
        <v>5.35</v>
      </c>
      <c r="EV160" s="33">
        <v>40.36</v>
      </c>
      <c r="EW160" s="33">
        <v>234.33</v>
      </c>
      <c r="EX160" s="33">
        <v>265.56</v>
      </c>
    </row>
    <row r="161" spans="126:154" x14ac:dyDescent="0.45">
      <c r="DV161" s="62">
        <f>Obsv_GC!B164</f>
        <v>306</v>
      </c>
      <c r="DW161" s="57">
        <f t="shared" si="24"/>
        <v>307</v>
      </c>
      <c r="DX161" s="128">
        <f>SUMIFS(EP:EP,$EO:$EO,"&gt;="&amp;$DV161,$EO:$EO,"&lt;"&amp;$DV162)</f>
        <v>0</v>
      </c>
      <c r="DY161" s="128">
        <f>SUMIFS(EQ:EQ,$EO:$EO,"&gt;="&amp;$DV161,$EO:$EO,"&lt;"&amp;$DV162)</f>
        <v>0</v>
      </c>
      <c r="DZ161" s="128">
        <f>SUMIFS(ER:ER,$EO:$EO,"&gt;="&amp;$DV161,$EO:$EO,"&lt;"&amp;$DV162)</f>
        <v>0</v>
      </c>
      <c r="EA161" s="128">
        <f>SUMIFS(ES:ES,$EO:$EO,"&gt;="&amp;$DV161,$EO:$EO,"&lt;"&amp;$DV162)</f>
        <v>0</v>
      </c>
      <c r="EB161" s="128">
        <f>SUMIFS(ET:ET,$EO:$EO,"&gt;="&amp;$DV161,$EO:$EO,"&lt;"&amp;$DV162)</f>
        <v>0</v>
      </c>
      <c r="EC161" s="128">
        <f>SUMIFS(EU:EU,$EO:$EO,"&gt;="&amp;$DV161,$EO:$EO,"&lt;"&amp;$DV162)</f>
        <v>0</v>
      </c>
      <c r="ED161" s="128">
        <f>SUMIFS(EV:EV,$EO:$EO,"&gt;="&amp;$DV161,$EO:$EO,"&lt;"&amp;$DV162)</f>
        <v>0</v>
      </c>
      <c r="EE161" s="128">
        <f>SUMIFS(EW:EW,$EO:$EO,"&gt;="&amp;$DV161,$EO:$EO,"&lt;"&amp;$DV162)</f>
        <v>0</v>
      </c>
      <c r="EF161" s="128">
        <f>SUMIFS(EX:EX,$EO:$EO,"&gt;="&amp;$DV161,$EO:$EO,"&lt;"&amp;$DV162)</f>
        <v>0</v>
      </c>
      <c r="EG161" s="109">
        <f>DY161+DZ161</f>
        <v>0</v>
      </c>
      <c r="EH161" s="2">
        <f>EC161+ED161</f>
        <v>0</v>
      </c>
      <c r="EJ161" s="64">
        <f t="shared" si="25"/>
        <v>153</v>
      </c>
      <c r="EK161" s="57">
        <f t="shared" si="26"/>
        <v>153.5</v>
      </c>
      <c r="EL161" s="2">
        <f t="shared" si="21"/>
        <v>385.4</v>
      </c>
      <c r="EM161" s="2">
        <f t="shared" si="27"/>
        <v>61.019999999999996</v>
      </c>
      <c r="EO161" s="33">
        <v>153</v>
      </c>
      <c r="EP161" s="33">
        <v>189.51</v>
      </c>
      <c r="EQ161" s="33">
        <v>24.07</v>
      </c>
      <c r="ER161" s="33">
        <v>361.33</v>
      </c>
      <c r="ES161" s="33">
        <v>0</v>
      </c>
      <c r="ET161" s="33">
        <v>0</v>
      </c>
      <c r="EU161" s="33">
        <v>18.37</v>
      </c>
      <c r="EV161" s="33">
        <v>42.65</v>
      </c>
      <c r="EW161" s="33">
        <v>186.85</v>
      </c>
      <c r="EX161" s="33">
        <v>171.42</v>
      </c>
    </row>
    <row r="162" spans="126:154" x14ac:dyDescent="0.45">
      <c r="DV162" s="62">
        <f>Obsv_GC!B165</f>
        <v>308</v>
      </c>
      <c r="DW162" s="57">
        <f t="shared" si="24"/>
        <v>309</v>
      </c>
      <c r="DX162" s="128">
        <f>SUMIFS(EP:EP,$EO:$EO,"&gt;="&amp;$DV162,$EO:$EO,"&lt;"&amp;$DV163)</f>
        <v>0</v>
      </c>
      <c r="DY162" s="128">
        <f>SUMIFS(EQ:EQ,$EO:$EO,"&gt;="&amp;$DV162,$EO:$EO,"&lt;"&amp;$DV163)</f>
        <v>0</v>
      </c>
      <c r="DZ162" s="128">
        <f>SUMIFS(ER:ER,$EO:$EO,"&gt;="&amp;$DV162,$EO:$EO,"&lt;"&amp;$DV163)</f>
        <v>0</v>
      </c>
      <c r="EA162" s="128">
        <f>SUMIFS(ES:ES,$EO:$EO,"&gt;="&amp;$DV162,$EO:$EO,"&lt;"&amp;$DV163)</f>
        <v>0</v>
      </c>
      <c r="EB162" s="128">
        <f>SUMIFS(ET:ET,$EO:$EO,"&gt;="&amp;$DV162,$EO:$EO,"&lt;"&amp;$DV163)</f>
        <v>0</v>
      </c>
      <c r="EC162" s="128">
        <f>SUMIFS(EU:EU,$EO:$EO,"&gt;="&amp;$DV162,$EO:$EO,"&lt;"&amp;$DV163)</f>
        <v>0</v>
      </c>
      <c r="ED162" s="128">
        <f>SUMIFS(EV:EV,$EO:$EO,"&gt;="&amp;$DV162,$EO:$EO,"&lt;"&amp;$DV163)</f>
        <v>0</v>
      </c>
      <c r="EE162" s="128">
        <f>SUMIFS(EW:EW,$EO:$EO,"&gt;="&amp;$DV162,$EO:$EO,"&lt;"&amp;$DV163)</f>
        <v>0</v>
      </c>
      <c r="EF162" s="128">
        <f>SUMIFS(EX:EX,$EO:$EO,"&gt;="&amp;$DV162,$EO:$EO,"&lt;"&amp;$DV163)</f>
        <v>0</v>
      </c>
      <c r="EG162" s="109">
        <f>DY162+DZ162</f>
        <v>0</v>
      </c>
      <c r="EH162" s="2">
        <f>EC162+ED162</f>
        <v>0</v>
      </c>
      <c r="EJ162" s="64">
        <f t="shared" si="25"/>
        <v>154</v>
      </c>
      <c r="EK162" s="57">
        <f t="shared" si="26"/>
        <v>154.5</v>
      </c>
      <c r="EL162" s="2">
        <f t="shared" si="21"/>
        <v>410.59999999999997</v>
      </c>
      <c r="EM162" s="2">
        <f t="shared" si="27"/>
        <v>57.64</v>
      </c>
      <c r="EO162" s="33">
        <v>154</v>
      </c>
      <c r="EP162" s="33">
        <v>185.38</v>
      </c>
      <c r="EQ162" s="33">
        <v>22.33</v>
      </c>
      <c r="ER162" s="33">
        <v>388.27</v>
      </c>
      <c r="ES162" s="33">
        <v>0</v>
      </c>
      <c r="ET162" s="33">
        <v>0</v>
      </c>
      <c r="EU162" s="33">
        <v>12.75</v>
      </c>
      <c r="EV162" s="33">
        <v>44.89</v>
      </c>
      <c r="EW162" s="33">
        <v>190.86</v>
      </c>
      <c r="EX162" s="33">
        <v>212.6</v>
      </c>
    </row>
    <row r="163" spans="126:154" x14ac:dyDescent="0.45">
      <c r="DV163" s="62">
        <f>Obsv_GC!B166</f>
        <v>310</v>
      </c>
      <c r="DW163" s="57">
        <f t="shared" si="24"/>
        <v>311</v>
      </c>
      <c r="DX163" s="128">
        <f>SUMIFS(EP:EP,$EO:$EO,"&gt;="&amp;$DV163,$EO:$EO,"&lt;"&amp;$DV164)</f>
        <v>0</v>
      </c>
      <c r="DY163" s="128">
        <f>SUMIFS(EQ:EQ,$EO:$EO,"&gt;="&amp;$DV163,$EO:$EO,"&lt;"&amp;$DV164)</f>
        <v>0</v>
      </c>
      <c r="DZ163" s="128">
        <f>SUMIFS(ER:ER,$EO:$EO,"&gt;="&amp;$DV163,$EO:$EO,"&lt;"&amp;$DV164)</f>
        <v>0</v>
      </c>
      <c r="EA163" s="128">
        <f>SUMIFS(ES:ES,$EO:$EO,"&gt;="&amp;$DV163,$EO:$EO,"&lt;"&amp;$DV164)</f>
        <v>0</v>
      </c>
      <c r="EB163" s="128">
        <f>SUMIFS(ET:ET,$EO:$EO,"&gt;="&amp;$DV163,$EO:$EO,"&lt;"&amp;$DV164)</f>
        <v>0</v>
      </c>
      <c r="EC163" s="128">
        <f>SUMIFS(EU:EU,$EO:$EO,"&gt;="&amp;$DV163,$EO:$EO,"&lt;"&amp;$DV164)</f>
        <v>0</v>
      </c>
      <c r="ED163" s="128">
        <f>SUMIFS(EV:EV,$EO:$EO,"&gt;="&amp;$DV163,$EO:$EO,"&lt;"&amp;$DV164)</f>
        <v>0</v>
      </c>
      <c r="EE163" s="128">
        <f>SUMIFS(EW:EW,$EO:$EO,"&gt;="&amp;$DV163,$EO:$EO,"&lt;"&amp;$DV164)</f>
        <v>0</v>
      </c>
      <c r="EF163" s="128">
        <f>SUMIFS(EX:EX,$EO:$EO,"&gt;="&amp;$DV163,$EO:$EO,"&lt;"&amp;$DV164)</f>
        <v>0</v>
      </c>
      <c r="EG163" s="109">
        <f>DY163+DZ163</f>
        <v>0</v>
      </c>
      <c r="EH163" s="2">
        <f>EC163+ED163</f>
        <v>0</v>
      </c>
      <c r="EJ163" s="64">
        <f t="shared" si="25"/>
        <v>155</v>
      </c>
      <c r="EK163" s="57">
        <f t="shared" si="26"/>
        <v>155.5</v>
      </c>
      <c r="EL163" s="2">
        <f t="shared" si="21"/>
        <v>307.18</v>
      </c>
      <c r="EM163" s="2">
        <f t="shared" si="27"/>
        <v>60.269999999999996</v>
      </c>
      <c r="EO163" s="33">
        <v>155</v>
      </c>
      <c r="EP163" s="33">
        <v>171.85</v>
      </c>
      <c r="EQ163" s="33">
        <v>21.61</v>
      </c>
      <c r="ER163" s="33">
        <v>285.57</v>
      </c>
      <c r="ES163" s="33">
        <v>0</v>
      </c>
      <c r="ET163" s="33">
        <v>0</v>
      </c>
      <c r="EU163" s="33">
        <v>20.239999999999998</v>
      </c>
      <c r="EV163" s="33">
        <v>40.03</v>
      </c>
      <c r="EW163" s="33">
        <v>218.28</v>
      </c>
      <c r="EX163" s="33">
        <v>249.89</v>
      </c>
    </row>
    <row r="164" spans="126:154" x14ac:dyDescent="0.45">
      <c r="DV164" s="62">
        <f>Obsv_GC!B167</f>
        <v>312</v>
      </c>
      <c r="DW164" s="57">
        <f t="shared" si="24"/>
        <v>313</v>
      </c>
      <c r="DX164" s="128">
        <f>SUMIFS(EP:EP,$EO:$EO,"&gt;="&amp;$DV164,$EO:$EO,"&lt;"&amp;$DV165)</f>
        <v>0</v>
      </c>
      <c r="DY164" s="128">
        <f>SUMIFS(EQ:EQ,$EO:$EO,"&gt;="&amp;$DV164,$EO:$EO,"&lt;"&amp;$DV165)</f>
        <v>0</v>
      </c>
      <c r="DZ164" s="128">
        <f>SUMIFS(ER:ER,$EO:$EO,"&gt;="&amp;$DV164,$EO:$EO,"&lt;"&amp;$DV165)</f>
        <v>0</v>
      </c>
      <c r="EA164" s="128">
        <f>SUMIFS(ES:ES,$EO:$EO,"&gt;="&amp;$DV164,$EO:$EO,"&lt;"&amp;$DV165)</f>
        <v>0</v>
      </c>
      <c r="EB164" s="128">
        <f>SUMIFS(ET:ET,$EO:$EO,"&gt;="&amp;$DV164,$EO:$EO,"&lt;"&amp;$DV165)</f>
        <v>0</v>
      </c>
      <c r="EC164" s="128">
        <f>SUMIFS(EU:EU,$EO:$EO,"&gt;="&amp;$DV164,$EO:$EO,"&lt;"&amp;$DV165)</f>
        <v>0</v>
      </c>
      <c r="ED164" s="128">
        <f>SUMIFS(EV:EV,$EO:$EO,"&gt;="&amp;$DV164,$EO:$EO,"&lt;"&amp;$DV165)</f>
        <v>0</v>
      </c>
      <c r="EE164" s="128">
        <f>SUMIFS(EW:EW,$EO:$EO,"&gt;="&amp;$DV164,$EO:$EO,"&lt;"&amp;$DV165)</f>
        <v>0</v>
      </c>
      <c r="EF164" s="128">
        <f>SUMIFS(EX:EX,$EO:$EO,"&gt;="&amp;$DV164,$EO:$EO,"&lt;"&amp;$DV165)</f>
        <v>0</v>
      </c>
      <c r="EG164" s="109">
        <f>DY164+DZ164</f>
        <v>0</v>
      </c>
      <c r="EH164" s="2">
        <f>EC164+ED164</f>
        <v>0</v>
      </c>
      <c r="EJ164" s="64">
        <f t="shared" si="25"/>
        <v>156</v>
      </c>
      <c r="EK164" s="57">
        <f t="shared" si="26"/>
        <v>156.5</v>
      </c>
      <c r="EL164" s="2">
        <f t="shared" si="21"/>
        <v>364.1</v>
      </c>
      <c r="EM164" s="2">
        <f t="shared" si="27"/>
        <v>47.91</v>
      </c>
      <c r="EO164" s="33">
        <v>156</v>
      </c>
      <c r="EP164" s="33">
        <v>155.74</v>
      </c>
      <c r="EQ164" s="33">
        <v>17.87</v>
      </c>
      <c r="ER164" s="33">
        <v>346.23</v>
      </c>
      <c r="ES164" s="33">
        <v>0</v>
      </c>
      <c r="ET164" s="33">
        <v>0</v>
      </c>
      <c r="EU164" s="33">
        <v>13.62</v>
      </c>
      <c r="EV164" s="33">
        <v>34.29</v>
      </c>
      <c r="EW164" s="33">
        <v>193.37</v>
      </c>
      <c r="EX164" s="33">
        <v>200.7</v>
      </c>
    </row>
    <row r="165" spans="126:154" x14ac:dyDescent="0.45">
      <c r="DV165" s="62">
        <f>Obsv_GC!B168</f>
        <v>314</v>
      </c>
      <c r="DW165" s="57">
        <f t="shared" si="24"/>
        <v>315</v>
      </c>
      <c r="DX165" s="128">
        <f>SUMIFS(EP:EP,$EO:$EO,"&gt;="&amp;$DV165,$EO:$EO,"&lt;"&amp;$DV166)</f>
        <v>0</v>
      </c>
      <c r="DY165" s="128">
        <f>SUMIFS(EQ:EQ,$EO:$EO,"&gt;="&amp;$DV165,$EO:$EO,"&lt;"&amp;$DV166)</f>
        <v>0</v>
      </c>
      <c r="DZ165" s="128">
        <f>SUMIFS(ER:ER,$EO:$EO,"&gt;="&amp;$DV165,$EO:$EO,"&lt;"&amp;$DV166)</f>
        <v>0</v>
      </c>
      <c r="EA165" s="128">
        <f>SUMIFS(ES:ES,$EO:$EO,"&gt;="&amp;$DV165,$EO:$EO,"&lt;"&amp;$DV166)</f>
        <v>0</v>
      </c>
      <c r="EB165" s="128">
        <f>SUMIFS(ET:ET,$EO:$EO,"&gt;="&amp;$DV165,$EO:$EO,"&lt;"&amp;$DV166)</f>
        <v>0</v>
      </c>
      <c r="EC165" s="128">
        <f>SUMIFS(EU:EU,$EO:$EO,"&gt;="&amp;$DV165,$EO:$EO,"&lt;"&amp;$DV166)</f>
        <v>0</v>
      </c>
      <c r="ED165" s="128">
        <f>SUMIFS(EV:EV,$EO:$EO,"&gt;="&amp;$DV165,$EO:$EO,"&lt;"&amp;$DV166)</f>
        <v>0</v>
      </c>
      <c r="EE165" s="128">
        <f>SUMIFS(EW:EW,$EO:$EO,"&gt;="&amp;$DV165,$EO:$EO,"&lt;"&amp;$DV166)</f>
        <v>0</v>
      </c>
      <c r="EF165" s="128">
        <f>SUMIFS(EX:EX,$EO:$EO,"&gt;="&amp;$DV165,$EO:$EO,"&lt;"&amp;$DV166)</f>
        <v>0</v>
      </c>
      <c r="EG165" s="109">
        <f>DY165+DZ165</f>
        <v>0</v>
      </c>
      <c r="EH165" s="2">
        <f>EC165+ED165</f>
        <v>0</v>
      </c>
      <c r="EJ165" s="64">
        <f t="shared" si="25"/>
        <v>157</v>
      </c>
      <c r="EK165" s="57">
        <f t="shared" si="26"/>
        <v>157.5</v>
      </c>
      <c r="EL165" s="2">
        <f t="shared" si="21"/>
        <v>304.28000000000003</v>
      </c>
      <c r="EM165" s="2">
        <f t="shared" si="27"/>
        <v>43.150000000000006</v>
      </c>
      <c r="EO165" s="33">
        <v>157</v>
      </c>
      <c r="EP165" s="33">
        <v>146.47999999999999</v>
      </c>
      <c r="EQ165" s="33">
        <v>18.8</v>
      </c>
      <c r="ER165" s="33">
        <v>285.48</v>
      </c>
      <c r="ES165" s="33">
        <v>0</v>
      </c>
      <c r="ET165" s="33">
        <v>0</v>
      </c>
      <c r="EU165" s="33">
        <v>10.130000000000001</v>
      </c>
      <c r="EV165" s="33">
        <v>33.020000000000003</v>
      </c>
      <c r="EW165" s="33">
        <v>203.68</v>
      </c>
      <c r="EX165" s="33">
        <v>196.41</v>
      </c>
    </row>
    <row r="166" spans="126:154" x14ac:dyDescent="0.45">
      <c r="DV166" s="62">
        <f>Obsv_GC!B169</f>
        <v>316</v>
      </c>
      <c r="DW166" s="57">
        <f t="shared" si="24"/>
        <v>317</v>
      </c>
      <c r="DX166" s="128">
        <f>SUMIFS(EP:EP,$EO:$EO,"&gt;="&amp;$DV166,$EO:$EO,"&lt;"&amp;$DV167)</f>
        <v>0</v>
      </c>
      <c r="DY166" s="128">
        <f>SUMIFS(EQ:EQ,$EO:$EO,"&gt;="&amp;$DV166,$EO:$EO,"&lt;"&amp;$DV167)</f>
        <v>0</v>
      </c>
      <c r="DZ166" s="128">
        <f>SUMIFS(ER:ER,$EO:$EO,"&gt;="&amp;$DV166,$EO:$EO,"&lt;"&amp;$DV167)</f>
        <v>0</v>
      </c>
      <c r="EA166" s="128">
        <f>SUMIFS(ES:ES,$EO:$EO,"&gt;="&amp;$DV166,$EO:$EO,"&lt;"&amp;$DV167)</f>
        <v>0</v>
      </c>
      <c r="EB166" s="128">
        <f>SUMIFS(ET:ET,$EO:$EO,"&gt;="&amp;$DV166,$EO:$EO,"&lt;"&amp;$DV167)</f>
        <v>0</v>
      </c>
      <c r="EC166" s="128">
        <f>SUMIFS(EU:EU,$EO:$EO,"&gt;="&amp;$DV166,$EO:$EO,"&lt;"&amp;$DV167)</f>
        <v>0</v>
      </c>
      <c r="ED166" s="128">
        <f>SUMIFS(EV:EV,$EO:$EO,"&gt;="&amp;$DV166,$EO:$EO,"&lt;"&amp;$DV167)</f>
        <v>0</v>
      </c>
      <c r="EE166" s="128">
        <f>SUMIFS(EW:EW,$EO:$EO,"&gt;="&amp;$DV166,$EO:$EO,"&lt;"&amp;$DV167)</f>
        <v>0</v>
      </c>
      <c r="EF166" s="128">
        <f>SUMIFS(EX:EX,$EO:$EO,"&gt;="&amp;$DV166,$EO:$EO,"&lt;"&amp;$DV167)</f>
        <v>0</v>
      </c>
      <c r="EG166" s="109">
        <f>DY166+DZ166</f>
        <v>0</v>
      </c>
      <c r="EH166" s="2">
        <f>EC166+ED166</f>
        <v>0</v>
      </c>
      <c r="EJ166" s="64">
        <f t="shared" si="25"/>
        <v>158</v>
      </c>
      <c r="EK166" s="57">
        <f t="shared" si="26"/>
        <v>158.5</v>
      </c>
      <c r="EL166" s="2">
        <f t="shared" si="21"/>
        <v>307.22999999999996</v>
      </c>
      <c r="EM166" s="2">
        <f t="shared" si="27"/>
        <v>52.1</v>
      </c>
      <c r="EO166" s="33">
        <v>158</v>
      </c>
      <c r="EP166" s="33">
        <v>135.28</v>
      </c>
      <c r="EQ166" s="33">
        <v>14.7</v>
      </c>
      <c r="ER166" s="33">
        <v>292.52999999999997</v>
      </c>
      <c r="ES166" s="33">
        <v>0</v>
      </c>
      <c r="ET166" s="33">
        <v>0</v>
      </c>
      <c r="EU166" s="33">
        <v>21.18</v>
      </c>
      <c r="EV166" s="33">
        <v>30.92</v>
      </c>
      <c r="EW166" s="33">
        <v>183.16</v>
      </c>
      <c r="EX166" s="33">
        <v>195.64</v>
      </c>
    </row>
    <row r="167" spans="126:154" x14ac:dyDescent="0.45">
      <c r="DV167" s="62">
        <f>Obsv_GC!B170</f>
        <v>318</v>
      </c>
      <c r="DW167" s="57">
        <f t="shared" si="24"/>
        <v>319</v>
      </c>
      <c r="DX167" s="128">
        <f>SUMIFS(EP:EP,$EO:$EO,"&gt;="&amp;$DV167,$EO:$EO,"&lt;"&amp;$DV168)</f>
        <v>0</v>
      </c>
      <c r="DY167" s="128">
        <f>SUMIFS(EQ:EQ,$EO:$EO,"&gt;="&amp;$DV167,$EO:$EO,"&lt;"&amp;$DV168)</f>
        <v>0</v>
      </c>
      <c r="DZ167" s="128">
        <f>SUMIFS(ER:ER,$EO:$EO,"&gt;="&amp;$DV167,$EO:$EO,"&lt;"&amp;$DV168)</f>
        <v>0</v>
      </c>
      <c r="EA167" s="128">
        <f>SUMIFS(ES:ES,$EO:$EO,"&gt;="&amp;$DV167,$EO:$EO,"&lt;"&amp;$DV168)</f>
        <v>0</v>
      </c>
      <c r="EB167" s="128">
        <f>SUMIFS(ET:ET,$EO:$EO,"&gt;="&amp;$DV167,$EO:$EO,"&lt;"&amp;$DV168)</f>
        <v>0</v>
      </c>
      <c r="EC167" s="128">
        <f>SUMIFS(EU:EU,$EO:$EO,"&gt;="&amp;$DV167,$EO:$EO,"&lt;"&amp;$DV168)</f>
        <v>0</v>
      </c>
      <c r="ED167" s="128">
        <f>SUMIFS(EV:EV,$EO:$EO,"&gt;="&amp;$DV167,$EO:$EO,"&lt;"&amp;$DV168)</f>
        <v>0</v>
      </c>
      <c r="EE167" s="128">
        <f>SUMIFS(EW:EW,$EO:$EO,"&gt;="&amp;$DV167,$EO:$EO,"&lt;"&amp;$DV168)</f>
        <v>0</v>
      </c>
      <c r="EF167" s="128">
        <f>SUMIFS(EX:EX,$EO:$EO,"&gt;="&amp;$DV167,$EO:$EO,"&lt;"&amp;$DV168)</f>
        <v>0</v>
      </c>
      <c r="EG167" s="109">
        <f>DY167+DZ167</f>
        <v>0</v>
      </c>
      <c r="EH167" s="2">
        <f>EC167+ED167</f>
        <v>0</v>
      </c>
      <c r="EJ167" s="64">
        <f t="shared" si="25"/>
        <v>159</v>
      </c>
      <c r="EK167" s="57">
        <f t="shared" si="26"/>
        <v>159.5</v>
      </c>
      <c r="EL167" s="2">
        <f t="shared" si="21"/>
        <v>263.88</v>
      </c>
      <c r="EM167" s="2">
        <f t="shared" si="27"/>
        <v>41.58</v>
      </c>
      <c r="EO167" s="33">
        <v>159</v>
      </c>
      <c r="EP167" s="33">
        <v>124.93</v>
      </c>
      <c r="EQ167" s="33">
        <v>13.03</v>
      </c>
      <c r="ER167" s="33">
        <v>250.85</v>
      </c>
      <c r="ES167" s="33">
        <v>0</v>
      </c>
      <c r="ET167" s="33">
        <v>0</v>
      </c>
      <c r="EU167" s="33">
        <v>9.4700000000000006</v>
      </c>
      <c r="EV167" s="33">
        <v>32.11</v>
      </c>
      <c r="EW167" s="33">
        <v>166.23</v>
      </c>
      <c r="EX167" s="33">
        <v>201.25</v>
      </c>
    </row>
    <row r="168" spans="126:154" x14ac:dyDescent="0.45">
      <c r="DV168" s="62">
        <f>Obsv_GC!B171</f>
        <v>320</v>
      </c>
      <c r="DW168" s="57">
        <f t="shared" si="24"/>
        <v>321</v>
      </c>
      <c r="DX168" s="128">
        <f>SUMIFS(EP:EP,$EO:$EO,"&gt;="&amp;$DV168,$EO:$EO,"&lt;"&amp;$DV169)</f>
        <v>0</v>
      </c>
      <c r="DY168" s="128">
        <f>SUMIFS(EQ:EQ,$EO:$EO,"&gt;="&amp;$DV168,$EO:$EO,"&lt;"&amp;$DV169)</f>
        <v>0</v>
      </c>
      <c r="DZ168" s="128">
        <f>SUMIFS(ER:ER,$EO:$EO,"&gt;="&amp;$DV168,$EO:$EO,"&lt;"&amp;$DV169)</f>
        <v>0</v>
      </c>
      <c r="EA168" s="128">
        <f>SUMIFS(ES:ES,$EO:$EO,"&gt;="&amp;$DV168,$EO:$EO,"&lt;"&amp;$DV169)</f>
        <v>0</v>
      </c>
      <c r="EB168" s="128">
        <f>SUMIFS(ET:ET,$EO:$EO,"&gt;="&amp;$DV168,$EO:$EO,"&lt;"&amp;$DV169)</f>
        <v>0</v>
      </c>
      <c r="EC168" s="128">
        <f>SUMIFS(EU:EU,$EO:$EO,"&gt;="&amp;$DV168,$EO:$EO,"&lt;"&amp;$DV169)</f>
        <v>0</v>
      </c>
      <c r="ED168" s="128">
        <f>SUMIFS(EV:EV,$EO:$EO,"&gt;="&amp;$DV168,$EO:$EO,"&lt;"&amp;$DV169)</f>
        <v>0</v>
      </c>
      <c r="EE168" s="128">
        <f>SUMIFS(EW:EW,$EO:$EO,"&gt;="&amp;$DV168,$EO:$EO,"&lt;"&amp;$DV169)</f>
        <v>0</v>
      </c>
      <c r="EF168" s="128">
        <f>SUMIFS(EX:EX,$EO:$EO,"&gt;="&amp;$DV168,$EO:$EO,"&lt;"&amp;$DV169)</f>
        <v>0</v>
      </c>
      <c r="EG168" s="109">
        <f>DY168+DZ168</f>
        <v>0</v>
      </c>
      <c r="EH168" s="2">
        <f>EC168+ED168</f>
        <v>0</v>
      </c>
      <c r="EJ168" s="64">
        <f t="shared" si="25"/>
        <v>160</v>
      </c>
      <c r="EK168" s="57">
        <f t="shared" si="26"/>
        <v>160.5</v>
      </c>
      <c r="EL168" s="2">
        <f t="shared" si="21"/>
        <v>228.76</v>
      </c>
      <c r="EM168" s="2">
        <f t="shared" si="27"/>
        <v>35.72</v>
      </c>
      <c r="EO168" s="33">
        <v>160</v>
      </c>
      <c r="EP168" s="33">
        <v>114.62</v>
      </c>
      <c r="EQ168" s="33">
        <v>14.01</v>
      </c>
      <c r="ER168" s="33">
        <v>214.75</v>
      </c>
      <c r="ES168" s="33">
        <v>0</v>
      </c>
      <c r="ET168" s="33">
        <v>0</v>
      </c>
      <c r="EU168" s="33">
        <v>6.46</v>
      </c>
      <c r="EV168" s="33">
        <v>29.26</v>
      </c>
      <c r="EW168" s="33">
        <v>199.73</v>
      </c>
      <c r="EX168" s="33">
        <v>211.22</v>
      </c>
    </row>
    <row r="169" spans="126:154" x14ac:dyDescent="0.45">
      <c r="DV169" s="62">
        <f>Obsv_GC!B172</f>
        <v>322</v>
      </c>
      <c r="DW169" s="57">
        <f t="shared" si="24"/>
        <v>323</v>
      </c>
      <c r="DX169" s="128">
        <f>SUMIFS(EP:EP,$EO:$EO,"&gt;="&amp;$DV169,$EO:$EO,"&lt;"&amp;$DV170)</f>
        <v>0</v>
      </c>
      <c r="DY169" s="128">
        <f>SUMIFS(EQ:EQ,$EO:$EO,"&gt;="&amp;$DV169,$EO:$EO,"&lt;"&amp;$DV170)</f>
        <v>0</v>
      </c>
      <c r="DZ169" s="128">
        <f>SUMIFS(ER:ER,$EO:$EO,"&gt;="&amp;$DV169,$EO:$EO,"&lt;"&amp;$DV170)</f>
        <v>0</v>
      </c>
      <c r="EA169" s="128">
        <f>SUMIFS(ES:ES,$EO:$EO,"&gt;="&amp;$DV169,$EO:$EO,"&lt;"&amp;$DV170)</f>
        <v>0</v>
      </c>
      <c r="EB169" s="128">
        <f>SUMIFS(ET:ET,$EO:$EO,"&gt;="&amp;$DV169,$EO:$EO,"&lt;"&amp;$DV170)</f>
        <v>0</v>
      </c>
      <c r="EC169" s="128">
        <f>SUMIFS(EU:EU,$EO:$EO,"&gt;="&amp;$DV169,$EO:$EO,"&lt;"&amp;$DV170)</f>
        <v>0</v>
      </c>
      <c r="ED169" s="128">
        <f>SUMIFS(EV:EV,$EO:$EO,"&gt;="&amp;$DV169,$EO:$EO,"&lt;"&amp;$DV170)</f>
        <v>0</v>
      </c>
      <c r="EE169" s="128">
        <f>SUMIFS(EW:EW,$EO:$EO,"&gt;="&amp;$DV169,$EO:$EO,"&lt;"&amp;$DV170)</f>
        <v>0</v>
      </c>
      <c r="EF169" s="128">
        <f>SUMIFS(EX:EX,$EO:$EO,"&gt;="&amp;$DV169,$EO:$EO,"&lt;"&amp;$DV170)</f>
        <v>0</v>
      </c>
      <c r="EG169" s="109">
        <f>DY169+DZ169</f>
        <v>0</v>
      </c>
      <c r="EH169" s="2">
        <f>EC169+ED169</f>
        <v>0</v>
      </c>
      <c r="EJ169" s="64">
        <f t="shared" si="25"/>
        <v>161</v>
      </c>
      <c r="EK169" s="57">
        <f t="shared" si="26"/>
        <v>161.5</v>
      </c>
      <c r="EL169" s="2">
        <f t="shared" si="21"/>
        <v>252.69</v>
      </c>
      <c r="EM169" s="2">
        <f t="shared" si="27"/>
        <v>40.21</v>
      </c>
      <c r="EO169" s="33">
        <v>161</v>
      </c>
      <c r="EP169" s="33">
        <v>109.97</v>
      </c>
      <c r="EQ169" s="33">
        <v>11.45</v>
      </c>
      <c r="ER169" s="33">
        <v>241.24</v>
      </c>
      <c r="ES169" s="33">
        <v>0</v>
      </c>
      <c r="ET169" s="33">
        <v>0</v>
      </c>
      <c r="EU169" s="33">
        <v>10.79</v>
      </c>
      <c r="EV169" s="33">
        <v>29.42</v>
      </c>
      <c r="EW169" s="33">
        <v>155.25</v>
      </c>
      <c r="EX169" s="33">
        <v>169.55</v>
      </c>
    </row>
    <row r="170" spans="126:154" x14ac:dyDescent="0.45">
      <c r="DV170" s="62">
        <f>Obsv_GC!B173</f>
        <v>324</v>
      </c>
      <c r="DW170" s="57">
        <f t="shared" si="24"/>
        <v>325</v>
      </c>
      <c r="DX170" s="128">
        <f>SUMIFS(EP:EP,$EO:$EO,"&gt;="&amp;$DV170,$EO:$EO,"&lt;"&amp;$DV171)</f>
        <v>0</v>
      </c>
      <c r="DY170" s="128">
        <f>SUMIFS(EQ:EQ,$EO:$EO,"&gt;="&amp;$DV170,$EO:$EO,"&lt;"&amp;$DV171)</f>
        <v>0</v>
      </c>
      <c r="DZ170" s="128">
        <f>SUMIFS(ER:ER,$EO:$EO,"&gt;="&amp;$DV170,$EO:$EO,"&lt;"&amp;$DV171)</f>
        <v>0</v>
      </c>
      <c r="EA170" s="128">
        <f>SUMIFS(ES:ES,$EO:$EO,"&gt;="&amp;$DV170,$EO:$EO,"&lt;"&amp;$DV171)</f>
        <v>0</v>
      </c>
      <c r="EB170" s="128">
        <f>SUMIFS(ET:ET,$EO:$EO,"&gt;="&amp;$DV170,$EO:$EO,"&lt;"&amp;$DV171)</f>
        <v>0</v>
      </c>
      <c r="EC170" s="128">
        <f>SUMIFS(EU:EU,$EO:$EO,"&gt;="&amp;$DV170,$EO:$EO,"&lt;"&amp;$DV171)</f>
        <v>0</v>
      </c>
      <c r="ED170" s="128">
        <f>SUMIFS(EV:EV,$EO:$EO,"&gt;="&amp;$DV170,$EO:$EO,"&lt;"&amp;$DV171)</f>
        <v>0</v>
      </c>
      <c r="EE170" s="128">
        <f>SUMIFS(EW:EW,$EO:$EO,"&gt;="&amp;$DV170,$EO:$EO,"&lt;"&amp;$DV171)</f>
        <v>0</v>
      </c>
      <c r="EF170" s="128">
        <f>SUMIFS(EX:EX,$EO:$EO,"&gt;="&amp;$DV170,$EO:$EO,"&lt;"&amp;$DV171)</f>
        <v>0</v>
      </c>
      <c r="EG170" s="109">
        <f>DY170+DZ170</f>
        <v>0</v>
      </c>
      <c r="EH170" s="2">
        <f>EC170+ED170</f>
        <v>0</v>
      </c>
      <c r="EJ170" s="64">
        <f t="shared" si="25"/>
        <v>162</v>
      </c>
      <c r="EK170" s="57">
        <f t="shared" si="26"/>
        <v>162.5</v>
      </c>
      <c r="EL170" s="2">
        <f t="shared" si="21"/>
        <v>197.75</v>
      </c>
      <c r="EM170" s="2">
        <f t="shared" si="27"/>
        <v>50.91</v>
      </c>
      <c r="EO170" s="33">
        <v>162</v>
      </c>
      <c r="EP170" s="33">
        <v>101</v>
      </c>
      <c r="EQ170" s="33">
        <v>10.74</v>
      </c>
      <c r="ER170" s="33">
        <v>187.01</v>
      </c>
      <c r="ES170" s="33">
        <v>0</v>
      </c>
      <c r="ET170" s="33">
        <v>0</v>
      </c>
      <c r="EU170" s="33">
        <v>23.24</v>
      </c>
      <c r="EV170" s="33">
        <v>27.67</v>
      </c>
      <c r="EW170" s="33">
        <v>171.7</v>
      </c>
      <c r="EX170" s="33">
        <v>152.72</v>
      </c>
    </row>
    <row r="171" spans="126:154" x14ac:dyDescent="0.45">
      <c r="DV171" s="62">
        <f>Obsv_GC!B174</f>
        <v>326</v>
      </c>
      <c r="DW171" s="57">
        <f t="shared" si="24"/>
        <v>327</v>
      </c>
      <c r="DX171" s="128">
        <f>SUMIFS(EP:EP,$EO:$EO,"&gt;="&amp;$DV171,$EO:$EO,"&lt;"&amp;$DV172)</f>
        <v>0</v>
      </c>
      <c r="DY171" s="128">
        <f>SUMIFS(EQ:EQ,$EO:$EO,"&gt;="&amp;$DV171,$EO:$EO,"&lt;"&amp;$DV172)</f>
        <v>0</v>
      </c>
      <c r="DZ171" s="128">
        <f>SUMIFS(ER:ER,$EO:$EO,"&gt;="&amp;$DV171,$EO:$EO,"&lt;"&amp;$DV172)</f>
        <v>0</v>
      </c>
      <c r="EA171" s="128">
        <f>SUMIFS(ES:ES,$EO:$EO,"&gt;="&amp;$DV171,$EO:$EO,"&lt;"&amp;$DV172)</f>
        <v>0</v>
      </c>
      <c r="EB171" s="128">
        <f>SUMIFS(ET:ET,$EO:$EO,"&gt;="&amp;$DV171,$EO:$EO,"&lt;"&amp;$DV172)</f>
        <v>0</v>
      </c>
      <c r="EC171" s="128">
        <f>SUMIFS(EU:EU,$EO:$EO,"&gt;="&amp;$DV171,$EO:$EO,"&lt;"&amp;$DV172)</f>
        <v>0</v>
      </c>
      <c r="ED171" s="128">
        <f>SUMIFS(EV:EV,$EO:$EO,"&gt;="&amp;$DV171,$EO:$EO,"&lt;"&amp;$DV172)</f>
        <v>0</v>
      </c>
      <c r="EE171" s="128">
        <f>SUMIFS(EW:EW,$EO:$EO,"&gt;="&amp;$DV171,$EO:$EO,"&lt;"&amp;$DV172)</f>
        <v>0</v>
      </c>
      <c r="EF171" s="128">
        <f>SUMIFS(EX:EX,$EO:$EO,"&gt;="&amp;$DV171,$EO:$EO,"&lt;"&amp;$DV172)</f>
        <v>0</v>
      </c>
      <c r="EG171" s="109">
        <f>DY171+DZ171</f>
        <v>0</v>
      </c>
      <c r="EH171" s="2">
        <f>EC171+ED171</f>
        <v>0</v>
      </c>
      <c r="EJ171" s="64">
        <f t="shared" si="25"/>
        <v>163</v>
      </c>
      <c r="EK171" s="57">
        <f t="shared" si="26"/>
        <v>163.5</v>
      </c>
      <c r="EL171" s="2">
        <f t="shared" si="21"/>
        <v>232.82000000000002</v>
      </c>
      <c r="EM171" s="2">
        <f t="shared" si="27"/>
        <v>27.7</v>
      </c>
      <c r="EO171" s="33">
        <v>163</v>
      </c>
      <c r="EP171" s="33">
        <v>93.79</v>
      </c>
      <c r="EQ171" s="33">
        <v>7.36</v>
      </c>
      <c r="ER171" s="33">
        <v>225.46</v>
      </c>
      <c r="ES171" s="33">
        <v>0</v>
      </c>
      <c r="ET171" s="33">
        <v>0</v>
      </c>
      <c r="EU171" s="33">
        <v>3.29</v>
      </c>
      <c r="EV171" s="33">
        <v>24.41</v>
      </c>
      <c r="EW171" s="33">
        <v>218.15</v>
      </c>
      <c r="EX171" s="33">
        <v>165.51</v>
      </c>
    </row>
    <row r="172" spans="126:154" x14ac:dyDescent="0.45">
      <c r="DV172" s="62">
        <f>Obsv_GC!B175</f>
        <v>328</v>
      </c>
      <c r="DW172" s="57">
        <f t="shared" si="24"/>
        <v>329</v>
      </c>
      <c r="DX172" s="128">
        <f>SUMIFS(EP:EP,$EO:$EO,"&gt;="&amp;$DV172,$EO:$EO,"&lt;"&amp;$DV173)</f>
        <v>0</v>
      </c>
      <c r="DY172" s="128">
        <f>SUMIFS(EQ:EQ,$EO:$EO,"&gt;="&amp;$DV172,$EO:$EO,"&lt;"&amp;$DV173)</f>
        <v>0</v>
      </c>
      <c r="DZ172" s="128">
        <f>SUMIFS(ER:ER,$EO:$EO,"&gt;="&amp;$DV172,$EO:$EO,"&lt;"&amp;$DV173)</f>
        <v>0</v>
      </c>
      <c r="EA172" s="128">
        <f>SUMIFS(ES:ES,$EO:$EO,"&gt;="&amp;$DV172,$EO:$EO,"&lt;"&amp;$DV173)</f>
        <v>0</v>
      </c>
      <c r="EB172" s="128">
        <f>SUMIFS(ET:ET,$EO:$EO,"&gt;="&amp;$DV172,$EO:$EO,"&lt;"&amp;$DV173)</f>
        <v>0</v>
      </c>
      <c r="EC172" s="128">
        <f>SUMIFS(EU:EU,$EO:$EO,"&gt;="&amp;$DV172,$EO:$EO,"&lt;"&amp;$DV173)</f>
        <v>0</v>
      </c>
      <c r="ED172" s="128">
        <f>SUMIFS(EV:EV,$EO:$EO,"&gt;="&amp;$DV172,$EO:$EO,"&lt;"&amp;$DV173)</f>
        <v>0</v>
      </c>
      <c r="EE172" s="128">
        <f>SUMIFS(EW:EW,$EO:$EO,"&gt;="&amp;$DV172,$EO:$EO,"&lt;"&amp;$DV173)</f>
        <v>0</v>
      </c>
      <c r="EF172" s="128">
        <f>SUMIFS(EX:EX,$EO:$EO,"&gt;="&amp;$DV172,$EO:$EO,"&lt;"&amp;$DV173)</f>
        <v>0</v>
      </c>
      <c r="EG172" s="109">
        <f>DY172+DZ172</f>
        <v>0</v>
      </c>
      <c r="EH172" s="2">
        <f>EC172+ED172</f>
        <v>0</v>
      </c>
      <c r="EJ172" s="64">
        <f t="shared" si="25"/>
        <v>164</v>
      </c>
      <c r="EK172" s="57">
        <f t="shared" si="26"/>
        <v>164.5</v>
      </c>
      <c r="EL172" s="2">
        <f t="shared" si="21"/>
        <v>253.29000000000002</v>
      </c>
      <c r="EM172" s="2">
        <f t="shared" si="27"/>
        <v>31.22</v>
      </c>
      <c r="EO172" s="33">
        <v>164</v>
      </c>
      <c r="EP172" s="33">
        <v>83.37</v>
      </c>
      <c r="EQ172" s="33">
        <v>7.08</v>
      </c>
      <c r="ER172" s="33">
        <v>246.21</v>
      </c>
      <c r="ES172" s="33">
        <v>0</v>
      </c>
      <c r="ET172" s="33">
        <v>0</v>
      </c>
      <c r="EU172" s="33">
        <v>6.26</v>
      </c>
      <c r="EV172" s="33">
        <v>24.96</v>
      </c>
      <c r="EW172" s="33">
        <v>209.15</v>
      </c>
      <c r="EX172" s="33">
        <v>107.32</v>
      </c>
    </row>
    <row r="173" spans="126:154" x14ac:dyDescent="0.45">
      <c r="DV173" s="62">
        <f>Obsv_GC!B176</f>
        <v>330</v>
      </c>
      <c r="DW173" s="57">
        <f t="shared" si="24"/>
        <v>331</v>
      </c>
      <c r="DX173" s="128">
        <f>SUMIFS(EP:EP,$EO:$EO,"&gt;="&amp;$DV173,$EO:$EO,"&lt;"&amp;$DV174)</f>
        <v>0</v>
      </c>
      <c r="DY173" s="128">
        <f>SUMIFS(EQ:EQ,$EO:$EO,"&gt;="&amp;$DV173,$EO:$EO,"&lt;"&amp;$DV174)</f>
        <v>0</v>
      </c>
      <c r="DZ173" s="128">
        <f>SUMIFS(ER:ER,$EO:$EO,"&gt;="&amp;$DV173,$EO:$EO,"&lt;"&amp;$DV174)</f>
        <v>0</v>
      </c>
      <c r="EA173" s="128">
        <f>SUMIFS(ES:ES,$EO:$EO,"&gt;="&amp;$DV173,$EO:$EO,"&lt;"&amp;$DV174)</f>
        <v>0</v>
      </c>
      <c r="EB173" s="128">
        <f>SUMIFS(ET:ET,$EO:$EO,"&gt;="&amp;$DV173,$EO:$EO,"&lt;"&amp;$DV174)</f>
        <v>0</v>
      </c>
      <c r="EC173" s="128">
        <f>SUMIFS(EU:EU,$EO:$EO,"&gt;="&amp;$DV173,$EO:$EO,"&lt;"&amp;$DV174)</f>
        <v>0</v>
      </c>
      <c r="ED173" s="128">
        <f>SUMIFS(EV:EV,$EO:$EO,"&gt;="&amp;$DV173,$EO:$EO,"&lt;"&amp;$DV174)</f>
        <v>0</v>
      </c>
      <c r="EE173" s="128">
        <f>SUMIFS(EW:EW,$EO:$EO,"&gt;="&amp;$DV173,$EO:$EO,"&lt;"&amp;$DV174)</f>
        <v>0</v>
      </c>
      <c r="EF173" s="128">
        <f>SUMIFS(EX:EX,$EO:$EO,"&gt;="&amp;$DV173,$EO:$EO,"&lt;"&amp;$DV174)</f>
        <v>0</v>
      </c>
      <c r="EG173" s="109">
        <f>DY173+DZ173</f>
        <v>0</v>
      </c>
      <c r="EH173" s="2">
        <f>EC173+ED173</f>
        <v>0</v>
      </c>
      <c r="EJ173" s="64">
        <f t="shared" si="25"/>
        <v>165</v>
      </c>
      <c r="EK173" s="57">
        <f t="shared" si="26"/>
        <v>165.5</v>
      </c>
      <c r="EL173" s="2">
        <f t="shared" si="21"/>
        <v>206.89000000000001</v>
      </c>
      <c r="EM173" s="2">
        <f t="shared" si="27"/>
        <v>29.15</v>
      </c>
      <c r="EO173" s="33">
        <v>165</v>
      </c>
      <c r="EP173" s="33">
        <v>84.16</v>
      </c>
      <c r="EQ173" s="33">
        <v>5.61</v>
      </c>
      <c r="ER173" s="33">
        <v>201.28</v>
      </c>
      <c r="ES173" s="33">
        <v>0</v>
      </c>
      <c r="ET173" s="33">
        <v>0</v>
      </c>
      <c r="EU173" s="33">
        <v>6.67</v>
      </c>
      <c r="EV173" s="33">
        <v>22.48</v>
      </c>
      <c r="EW173" s="33">
        <v>235.04</v>
      </c>
      <c r="EX173" s="33">
        <v>98.33</v>
      </c>
    </row>
    <row r="174" spans="126:154" x14ac:dyDescent="0.45">
      <c r="DV174" s="62">
        <f>Obsv_GC!B177</f>
        <v>332</v>
      </c>
      <c r="DW174" s="57">
        <f t="shared" si="24"/>
        <v>333</v>
      </c>
      <c r="DX174" s="128">
        <f>SUMIFS(EP:EP,$EO:$EO,"&gt;="&amp;$DV174,$EO:$EO,"&lt;"&amp;$DV175)</f>
        <v>0</v>
      </c>
      <c r="DY174" s="128">
        <f>SUMIFS(EQ:EQ,$EO:$EO,"&gt;="&amp;$DV174,$EO:$EO,"&lt;"&amp;$DV175)</f>
        <v>0</v>
      </c>
      <c r="DZ174" s="128">
        <f>SUMIFS(ER:ER,$EO:$EO,"&gt;="&amp;$DV174,$EO:$EO,"&lt;"&amp;$DV175)</f>
        <v>0</v>
      </c>
      <c r="EA174" s="128">
        <f>SUMIFS(ES:ES,$EO:$EO,"&gt;="&amp;$DV174,$EO:$EO,"&lt;"&amp;$DV175)</f>
        <v>0</v>
      </c>
      <c r="EB174" s="128">
        <f>SUMIFS(ET:ET,$EO:$EO,"&gt;="&amp;$DV174,$EO:$EO,"&lt;"&amp;$DV175)</f>
        <v>0</v>
      </c>
      <c r="EC174" s="128">
        <f>SUMIFS(EU:EU,$EO:$EO,"&gt;="&amp;$DV174,$EO:$EO,"&lt;"&amp;$DV175)</f>
        <v>0</v>
      </c>
      <c r="ED174" s="128">
        <f>SUMIFS(EV:EV,$EO:$EO,"&gt;="&amp;$DV174,$EO:$EO,"&lt;"&amp;$DV175)</f>
        <v>0</v>
      </c>
      <c r="EE174" s="128">
        <f>SUMIFS(EW:EW,$EO:$EO,"&gt;="&amp;$DV174,$EO:$EO,"&lt;"&amp;$DV175)</f>
        <v>0</v>
      </c>
      <c r="EF174" s="128">
        <f>SUMIFS(EX:EX,$EO:$EO,"&gt;="&amp;$DV174,$EO:$EO,"&lt;"&amp;$DV175)</f>
        <v>0</v>
      </c>
      <c r="EG174" s="109">
        <f>DY174+DZ174</f>
        <v>0</v>
      </c>
      <c r="EH174" s="2">
        <f>EC174+ED174</f>
        <v>0</v>
      </c>
      <c r="EJ174" s="64">
        <f t="shared" si="25"/>
        <v>166</v>
      </c>
      <c r="EK174" s="57">
        <f t="shared" si="26"/>
        <v>166.5</v>
      </c>
      <c r="EL174" s="2">
        <f t="shared" si="21"/>
        <v>242.79</v>
      </c>
      <c r="EM174" s="2">
        <f t="shared" si="27"/>
        <v>26.419999999999998</v>
      </c>
      <c r="EO174" s="33">
        <v>166</v>
      </c>
      <c r="EP174" s="33">
        <v>76.25</v>
      </c>
      <c r="EQ174" s="33">
        <v>4.95</v>
      </c>
      <c r="ER174" s="33">
        <v>237.84</v>
      </c>
      <c r="ES174" s="33">
        <v>0</v>
      </c>
      <c r="ET174" s="33">
        <v>0</v>
      </c>
      <c r="EU174" s="33">
        <v>6.38</v>
      </c>
      <c r="EV174" s="33">
        <v>20.04</v>
      </c>
      <c r="EW174" s="33">
        <v>175.88</v>
      </c>
      <c r="EX174" s="33">
        <v>90.47</v>
      </c>
    </row>
    <row r="175" spans="126:154" x14ac:dyDescent="0.45">
      <c r="DV175" s="62">
        <f>Obsv_GC!B178</f>
        <v>334</v>
      </c>
      <c r="DW175" s="57">
        <f t="shared" si="24"/>
        <v>335</v>
      </c>
      <c r="DX175" s="128">
        <f>SUMIFS(EP:EP,$EO:$EO,"&gt;="&amp;$DV175,$EO:$EO,"&lt;"&amp;$DV176)</f>
        <v>0</v>
      </c>
      <c r="DY175" s="128">
        <f>SUMIFS(EQ:EQ,$EO:$EO,"&gt;="&amp;$DV175,$EO:$EO,"&lt;"&amp;$DV176)</f>
        <v>0</v>
      </c>
      <c r="DZ175" s="128">
        <f>SUMIFS(ER:ER,$EO:$EO,"&gt;="&amp;$DV175,$EO:$EO,"&lt;"&amp;$DV176)</f>
        <v>0</v>
      </c>
      <c r="EA175" s="128">
        <f>SUMIFS(ES:ES,$EO:$EO,"&gt;="&amp;$DV175,$EO:$EO,"&lt;"&amp;$DV176)</f>
        <v>0</v>
      </c>
      <c r="EB175" s="128">
        <f>SUMIFS(ET:ET,$EO:$EO,"&gt;="&amp;$DV175,$EO:$EO,"&lt;"&amp;$DV176)</f>
        <v>0</v>
      </c>
      <c r="EC175" s="128">
        <f>SUMIFS(EU:EU,$EO:$EO,"&gt;="&amp;$DV175,$EO:$EO,"&lt;"&amp;$DV176)</f>
        <v>0</v>
      </c>
      <c r="ED175" s="128">
        <f>SUMIFS(EV:EV,$EO:$EO,"&gt;="&amp;$DV175,$EO:$EO,"&lt;"&amp;$DV176)</f>
        <v>0</v>
      </c>
      <c r="EE175" s="128">
        <f>SUMIFS(EW:EW,$EO:$EO,"&gt;="&amp;$DV175,$EO:$EO,"&lt;"&amp;$DV176)</f>
        <v>0</v>
      </c>
      <c r="EF175" s="128">
        <f>SUMIFS(EX:EX,$EO:$EO,"&gt;="&amp;$DV175,$EO:$EO,"&lt;"&amp;$DV176)</f>
        <v>0</v>
      </c>
      <c r="EG175" s="109">
        <f>DY175+DZ175</f>
        <v>0</v>
      </c>
      <c r="EH175" s="2">
        <f>EC175+ED175</f>
        <v>0</v>
      </c>
      <c r="EJ175" s="64">
        <f t="shared" si="25"/>
        <v>167</v>
      </c>
      <c r="EK175" s="57">
        <f t="shared" si="26"/>
        <v>167.5</v>
      </c>
      <c r="EL175" s="2">
        <f t="shared" si="21"/>
        <v>206.52</v>
      </c>
      <c r="EM175" s="2">
        <f t="shared" si="27"/>
        <v>47.09</v>
      </c>
      <c r="EO175" s="33">
        <v>167</v>
      </c>
      <c r="EP175" s="33">
        <v>70.959999999999994</v>
      </c>
      <c r="EQ175" s="33">
        <v>2.93</v>
      </c>
      <c r="ER175" s="33">
        <v>203.59</v>
      </c>
      <c r="ES175" s="33">
        <v>0</v>
      </c>
      <c r="ET175" s="33">
        <v>0</v>
      </c>
      <c r="EU175" s="33">
        <v>29.4</v>
      </c>
      <c r="EV175" s="33">
        <v>17.690000000000001</v>
      </c>
      <c r="EW175" s="33">
        <v>205.74</v>
      </c>
      <c r="EX175" s="33">
        <v>96.14</v>
      </c>
    </row>
    <row r="176" spans="126:154" x14ac:dyDescent="0.45">
      <c r="DV176" s="62">
        <f>Obsv_GC!B179</f>
        <v>336</v>
      </c>
      <c r="DW176" s="57">
        <f t="shared" si="24"/>
        <v>337</v>
      </c>
      <c r="DX176" s="128">
        <f>SUMIFS(EP:EP,$EO:$EO,"&gt;="&amp;$DV176,$EO:$EO,"&lt;"&amp;$DV177)</f>
        <v>0</v>
      </c>
      <c r="DY176" s="128">
        <f>SUMIFS(EQ:EQ,$EO:$EO,"&gt;="&amp;$DV176,$EO:$EO,"&lt;"&amp;$DV177)</f>
        <v>0</v>
      </c>
      <c r="DZ176" s="128">
        <f>SUMIFS(ER:ER,$EO:$EO,"&gt;="&amp;$DV176,$EO:$EO,"&lt;"&amp;$DV177)</f>
        <v>0</v>
      </c>
      <c r="EA176" s="128">
        <f>SUMIFS(ES:ES,$EO:$EO,"&gt;="&amp;$DV176,$EO:$EO,"&lt;"&amp;$DV177)</f>
        <v>0</v>
      </c>
      <c r="EB176" s="128">
        <f>SUMIFS(ET:ET,$EO:$EO,"&gt;="&amp;$DV176,$EO:$EO,"&lt;"&amp;$DV177)</f>
        <v>0</v>
      </c>
      <c r="EC176" s="128">
        <f>SUMIFS(EU:EU,$EO:$EO,"&gt;="&amp;$DV176,$EO:$EO,"&lt;"&amp;$DV177)</f>
        <v>0</v>
      </c>
      <c r="ED176" s="128">
        <f>SUMIFS(EV:EV,$EO:$EO,"&gt;="&amp;$DV176,$EO:$EO,"&lt;"&amp;$DV177)</f>
        <v>0</v>
      </c>
      <c r="EE176" s="128">
        <f>SUMIFS(EW:EW,$EO:$EO,"&gt;="&amp;$DV176,$EO:$EO,"&lt;"&amp;$DV177)</f>
        <v>0</v>
      </c>
      <c r="EF176" s="128">
        <f>SUMIFS(EX:EX,$EO:$EO,"&gt;="&amp;$DV176,$EO:$EO,"&lt;"&amp;$DV177)</f>
        <v>0</v>
      </c>
      <c r="EG176" s="109">
        <f>DY176+DZ176</f>
        <v>0</v>
      </c>
      <c r="EH176" s="2">
        <f>EC176+ED176</f>
        <v>0</v>
      </c>
      <c r="EJ176" s="64">
        <f t="shared" si="25"/>
        <v>168</v>
      </c>
      <c r="EK176" s="57">
        <f t="shared" si="26"/>
        <v>168.5</v>
      </c>
      <c r="EL176" s="2">
        <f t="shared" si="21"/>
        <v>222.49</v>
      </c>
      <c r="EM176" s="2">
        <f t="shared" si="27"/>
        <v>28.45</v>
      </c>
      <c r="EO176" s="33">
        <v>168</v>
      </c>
      <c r="EP176" s="33">
        <v>62.27</v>
      </c>
      <c r="EQ176" s="33">
        <v>2.25</v>
      </c>
      <c r="ER176" s="33">
        <v>220.24</v>
      </c>
      <c r="ES176" s="33">
        <v>0</v>
      </c>
      <c r="ET176" s="33">
        <v>0</v>
      </c>
      <c r="EU176" s="33">
        <v>9.32</v>
      </c>
      <c r="EV176" s="33">
        <v>19.13</v>
      </c>
      <c r="EW176" s="33">
        <v>184.24</v>
      </c>
      <c r="EX176" s="33">
        <v>72.06</v>
      </c>
    </row>
    <row r="177" spans="126:154" x14ac:dyDescent="0.45">
      <c r="DV177" s="62">
        <f>Obsv_GC!B180</f>
        <v>338</v>
      </c>
      <c r="DW177" s="57">
        <f t="shared" si="24"/>
        <v>339</v>
      </c>
      <c r="DX177" s="128">
        <f>SUMIFS(EP:EP,$EO:$EO,"&gt;="&amp;$DV177,$EO:$EO,"&lt;"&amp;$DV178)</f>
        <v>0</v>
      </c>
      <c r="DY177" s="128">
        <f>SUMIFS(EQ:EQ,$EO:$EO,"&gt;="&amp;$DV177,$EO:$EO,"&lt;"&amp;$DV178)</f>
        <v>0</v>
      </c>
      <c r="DZ177" s="128">
        <f>SUMIFS(ER:ER,$EO:$EO,"&gt;="&amp;$DV177,$EO:$EO,"&lt;"&amp;$DV178)</f>
        <v>0</v>
      </c>
      <c r="EA177" s="128">
        <f>SUMIFS(ES:ES,$EO:$EO,"&gt;="&amp;$DV177,$EO:$EO,"&lt;"&amp;$DV178)</f>
        <v>0</v>
      </c>
      <c r="EB177" s="128">
        <f>SUMIFS(ET:ET,$EO:$EO,"&gt;="&amp;$DV177,$EO:$EO,"&lt;"&amp;$DV178)</f>
        <v>0</v>
      </c>
      <c r="EC177" s="128">
        <f>SUMIFS(EU:EU,$EO:$EO,"&gt;="&amp;$DV177,$EO:$EO,"&lt;"&amp;$DV178)</f>
        <v>0</v>
      </c>
      <c r="ED177" s="128">
        <f>SUMIFS(EV:EV,$EO:$EO,"&gt;="&amp;$DV177,$EO:$EO,"&lt;"&amp;$DV178)</f>
        <v>0</v>
      </c>
      <c r="EE177" s="128">
        <f>SUMIFS(EW:EW,$EO:$EO,"&gt;="&amp;$DV177,$EO:$EO,"&lt;"&amp;$DV178)</f>
        <v>0</v>
      </c>
      <c r="EF177" s="128">
        <f>SUMIFS(EX:EX,$EO:$EO,"&gt;="&amp;$DV177,$EO:$EO,"&lt;"&amp;$DV178)</f>
        <v>0</v>
      </c>
      <c r="EG177" s="109">
        <f>DY177+DZ177</f>
        <v>0</v>
      </c>
      <c r="EH177" s="2">
        <f>EC177+ED177</f>
        <v>0</v>
      </c>
      <c r="EJ177" s="64">
        <f t="shared" si="25"/>
        <v>169</v>
      </c>
      <c r="EK177" s="57">
        <f t="shared" si="26"/>
        <v>169.5</v>
      </c>
      <c r="EL177" s="2">
        <f t="shared" si="21"/>
        <v>156.48999999999998</v>
      </c>
      <c r="EM177" s="2">
        <f t="shared" si="27"/>
        <v>28.75</v>
      </c>
      <c r="EO177" s="33">
        <v>169</v>
      </c>
      <c r="EP177" s="33">
        <v>66.86</v>
      </c>
      <c r="EQ177" s="33">
        <v>1.89</v>
      </c>
      <c r="ER177" s="33">
        <v>154.6</v>
      </c>
      <c r="ES177" s="33">
        <v>0</v>
      </c>
      <c r="ET177" s="33">
        <v>0</v>
      </c>
      <c r="EU177" s="33">
        <v>10.3</v>
      </c>
      <c r="EV177" s="33">
        <v>18.45</v>
      </c>
      <c r="EW177" s="33">
        <v>147.30000000000001</v>
      </c>
      <c r="EX177" s="33">
        <v>103.6</v>
      </c>
    </row>
    <row r="178" spans="126:154" x14ac:dyDescent="0.45">
      <c r="DV178" s="62">
        <f>Obsv_GC!B181</f>
        <v>340</v>
      </c>
      <c r="DW178" s="57">
        <f t="shared" si="24"/>
        <v>341</v>
      </c>
      <c r="DX178" s="128">
        <f>SUMIFS(EP:EP,$EO:$EO,"&gt;="&amp;$DV178,$EO:$EO,"&lt;"&amp;$DV179)</f>
        <v>0</v>
      </c>
      <c r="DY178" s="128">
        <f>SUMIFS(EQ:EQ,$EO:$EO,"&gt;="&amp;$DV178,$EO:$EO,"&lt;"&amp;$DV179)</f>
        <v>0</v>
      </c>
      <c r="DZ178" s="128">
        <f>SUMIFS(ER:ER,$EO:$EO,"&gt;="&amp;$DV178,$EO:$EO,"&lt;"&amp;$DV179)</f>
        <v>0</v>
      </c>
      <c r="EA178" s="128">
        <f>SUMIFS(ES:ES,$EO:$EO,"&gt;="&amp;$DV178,$EO:$EO,"&lt;"&amp;$DV179)</f>
        <v>0</v>
      </c>
      <c r="EB178" s="128">
        <f>SUMIFS(ET:ET,$EO:$EO,"&gt;="&amp;$DV178,$EO:$EO,"&lt;"&amp;$DV179)</f>
        <v>0</v>
      </c>
      <c r="EC178" s="128">
        <f>SUMIFS(EU:EU,$EO:$EO,"&gt;="&amp;$DV178,$EO:$EO,"&lt;"&amp;$DV179)</f>
        <v>0</v>
      </c>
      <c r="ED178" s="128">
        <f>SUMIFS(EV:EV,$EO:$EO,"&gt;="&amp;$DV178,$EO:$EO,"&lt;"&amp;$DV179)</f>
        <v>0</v>
      </c>
      <c r="EE178" s="128">
        <f>SUMIFS(EW:EW,$EO:$EO,"&gt;="&amp;$DV178,$EO:$EO,"&lt;"&amp;$DV179)</f>
        <v>0</v>
      </c>
      <c r="EF178" s="128">
        <f>SUMIFS(EX:EX,$EO:$EO,"&gt;="&amp;$DV178,$EO:$EO,"&lt;"&amp;$DV179)</f>
        <v>0</v>
      </c>
      <c r="EG178" s="109">
        <f>DY178+DZ178</f>
        <v>0</v>
      </c>
      <c r="EH178" s="2">
        <f>EC178+ED178</f>
        <v>0</v>
      </c>
      <c r="EJ178" s="64">
        <f t="shared" si="25"/>
        <v>170</v>
      </c>
      <c r="EK178" s="57">
        <f t="shared" si="26"/>
        <v>170.5</v>
      </c>
      <c r="EL178" s="2">
        <f t="shared" si="21"/>
        <v>169.35999999999999</v>
      </c>
      <c r="EM178" s="2">
        <f t="shared" si="27"/>
        <v>28.5</v>
      </c>
      <c r="EO178" s="33">
        <v>170</v>
      </c>
      <c r="EP178" s="33">
        <v>55.74</v>
      </c>
      <c r="EQ178" s="33">
        <v>0.97</v>
      </c>
      <c r="ER178" s="33">
        <v>168.39</v>
      </c>
      <c r="ES178" s="33">
        <v>0</v>
      </c>
      <c r="ET178" s="33">
        <v>0</v>
      </c>
      <c r="EU178" s="33">
        <v>9.77</v>
      </c>
      <c r="EV178" s="33">
        <v>18.73</v>
      </c>
      <c r="EW178" s="33">
        <v>183.16</v>
      </c>
      <c r="EX178" s="33">
        <v>95.96</v>
      </c>
    </row>
    <row r="179" spans="126:154" x14ac:dyDescent="0.45">
      <c r="DV179" s="62">
        <f>Obsv_GC!B182</f>
        <v>342</v>
      </c>
      <c r="DW179" s="57">
        <f t="shared" si="24"/>
        <v>343</v>
      </c>
      <c r="DX179" s="128">
        <f>SUMIFS(EP:EP,$EO:$EO,"&gt;="&amp;$DV179,$EO:$EO,"&lt;"&amp;$DV180)</f>
        <v>0</v>
      </c>
      <c r="DY179" s="128">
        <f>SUMIFS(EQ:EQ,$EO:$EO,"&gt;="&amp;$DV179,$EO:$EO,"&lt;"&amp;$DV180)</f>
        <v>0</v>
      </c>
      <c r="DZ179" s="128">
        <f>SUMIFS(ER:ER,$EO:$EO,"&gt;="&amp;$DV179,$EO:$EO,"&lt;"&amp;$DV180)</f>
        <v>0</v>
      </c>
      <c r="EA179" s="128">
        <f>SUMIFS(ES:ES,$EO:$EO,"&gt;="&amp;$DV179,$EO:$EO,"&lt;"&amp;$DV180)</f>
        <v>0</v>
      </c>
      <c r="EB179" s="128">
        <f>SUMIFS(ET:ET,$EO:$EO,"&gt;="&amp;$DV179,$EO:$EO,"&lt;"&amp;$DV180)</f>
        <v>0</v>
      </c>
      <c r="EC179" s="128">
        <f>SUMIFS(EU:EU,$EO:$EO,"&gt;="&amp;$DV179,$EO:$EO,"&lt;"&amp;$DV180)</f>
        <v>0</v>
      </c>
      <c r="ED179" s="128">
        <f>SUMIFS(EV:EV,$EO:$EO,"&gt;="&amp;$DV179,$EO:$EO,"&lt;"&amp;$DV180)</f>
        <v>0</v>
      </c>
      <c r="EE179" s="128">
        <f>SUMIFS(EW:EW,$EO:$EO,"&gt;="&amp;$DV179,$EO:$EO,"&lt;"&amp;$DV180)</f>
        <v>0</v>
      </c>
      <c r="EF179" s="128">
        <f>SUMIFS(EX:EX,$EO:$EO,"&gt;="&amp;$DV179,$EO:$EO,"&lt;"&amp;$DV180)</f>
        <v>0</v>
      </c>
      <c r="EG179" s="109">
        <f>DY179+DZ179</f>
        <v>0</v>
      </c>
      <c r="EH179" s="2">
        <f>EC179+ED179</f>
        <v>0</v>
      </c>
      <c r="EJ179" s="64">
        <f t="shared" si="25"/>
        <v>171</v>
      </c>
      <c r="EK179" s="57">
        <f t="shared" si="26"/>
        <v>171.5</v>
      </c>
      <c r="EL179" s="2">
        <f t="shared" si="21"/>
        <v>149.06</v>
      </c>
      <c r="EM179" s="2">
        <f t="shared" si="27"/>
        <v>45.85</v>
      </c>
      <c r="EO179" s="33">
        <v>171</v>
      </c>
      <c r="EP179" s="33">
        <v>54.72</v>
      </c>
      <c r="EQ179" s="33">
        <v>0.49</v>
      </c>
      <c r="ER179" s="33">
        <v>148.57</v>
      </c>
      <c r="ES179" s="33">
        <v>0</v>
      </c>
      <c r="ET179" s="33">
        <v>0</v>
      </c>
      <c r="EU179" s="33">
        <v>28.6</v>
      </c>
      <c r="EV179" s="33">
        <v>17.25</v>
      </c>
      <c r="EW179" s="33">
        <v>158</v>
      </c>
      <c r="EX179" s="33">
        <v>125.7</v>
      </c>
    </row>
    <row r="180" spans="126:154" x14ac:dyDescent="0.45">
      <c r="DV180" s="62">
        <f>Obsv_GC!B183</f>
        <v>344</v>
      </c>
      <c r="DW180" s="57">
        <f t="shared" si="24"/>
        <v>345</v>
      </c>
      <c r="DX180" s="128">
        <f>SUMIFS(EP:EP,$EO:$EO,"&gt;="&amp;$DV180,$EO:$EO,"&lt;"&amp;$DV181)</f>
        <v>0</v>
      </c>
      <c r="DY180" s="128">
        <f>SUMIFS(EQ:EQ,$EO:$EO,"&gt;="&amp;$DV180,$EO:$EO,"&lt;"&amp;$DV181)</f>
        <v>0</v>
      </c>
      <c r="DZ180" s="128">
        <f>SUMIFS(ER:ER,$EO:$EO,"&gt;="&amp;$DV180,$EO:$EO,"&lt;"&amp;$DV181)</f>
        <v>0</v>
      </c>
      <c r="EA180" s="128">
        <f>SUMIFS(ES:ES,$EO:$EO,"&gt;="&amp;$DV180,$EO:$EO,"&lt;"&amp;$DV181)</f>
        <v>0</v>
      </c>
      <c r="EB180" s="128">
        <f>SUMIFS(ET:ET,$EO:$EO,"&gt;="&amp;$DV180,$EO:$EO,"&lt;"&amp;$DV181)</f>
        <v>0</v>
      </c>
      <c r="EC180" s="128">
        <f>SUMIFS(EU:EU,$EO:$EO,"&gt;="&amp;$DV180,$EO:$EO,"&lt;"&amp;$DV181)</f>
        <v>0</v>
      </c>
      <c r="ED180" s="128">
        <f>SUMIFS(EV:EV,$EO:$EO,"&gt;="&amp;$DV180,$EO:$EO,"&lt;"&amp;$DV181)</f>
        <v>0</v>
      </c>
      <c r="EE180" s="128">
        <f>SUMIFS(EW:EW,$EO:$EO,"&gt;="&amp;$DV180,$EO:$EO,"&lt;"&amp;$DV181)</f>
        <v>0</v>
      </c>
      <c r="EF180" s="128">
        <f>SUMIFS(EX:EX,$EO:$EO,"&gt;="&amp;$DV180,$EO:$EO,"&lt;"&amp;$DV181)</f>
        <v>0</v>
      </c>
      <c r="EG180" s="109">
        <f>DY180+DZ180</f>
        <v>0</v>
      </c>
      <c r="EH180" s="2">
        <f>EC180+ED180</f>
        <v>0</v>
      </c>
      <c r="EJ180" s="64">
        <f t="shared" si="25"/>
        <v>172</v>
      </c>
      <c r="EK180" s="57">
        <f t="shared" si="26"/>
        <v>172.5</v>
      </c>
      <c r="EL180" s="2">
        <f t="shared" si="21"/>
        <v>142.32999999999998</v>
      </c>
      <c r="EM180" s="2">
        <f t="shared" si="27"/>
        <v>22.52</v>
      </c>
      <c r="EO180" s="33">
        <v>172</v>
      </c>
      <c r="EP180" s="33">
        <v>54.59</v>
      </c>
      <c r="EQ180" s="33">
        <v>0.51</v>
      </c>
      <c r="ER180" s="33">
        <v>141.82</v>
      </c>
      <c r="ES180" s="33">
        <v>0</v>
      </c>
      <c r="ET180" s="33">
        <v>0</v>
      </c>
      <c r="EU180" s="33">
        <v>7.43</v>
      </c>
      <c r="EV180" s="33">
        <v>15.09</v>
      </c>
      <c r="EW180" s="33">
        <v>222.39</v>
      </c>
      <c r="EX180" s="33">
        <v>201.03</v>
      </c>
    </row>
    <row r="181" spans="126:154" x14ac:dyDescent="0.45">
      <c r="DV181" s="62">
        <f>Obsv_GC!B184</f>
        <v>346</v>
      </c>
      <c r="DW181" s="57">
        <f t="shared" si="24"/>
        <v>347</v>
      </c>
      <c r="DX181" s="128">
        <f>SUMIFS(EP:EP,$EO:$EO,"&gt;="&amp;$DV181,$EO:$EO,"&lt;"&amp;$DV182)</f>
        <v>0</v>
      </c>
      <c r="DY181" s="128">
        <f>SUMIFS(EQ:EQ,$EO:$EO,"&gt;="&amp;$DV181,$EO:$EO,"&lt;"&amp;$DV182)</f>
        <v>0</v>
      </c>
      <c r="DZ181" s="128">
        <f>SUMIFS(ER:ER,$EO:$EO,"&gt;="&amp;$DV181,$EO:$EO,"&lt;"&amp;$DV182)</f>
        <v>0</v>
      </c>
      <c r="EA181" s="128">
        <f>SUMIFS(ES:ES,$EO:$EO,"&gt;="&amp;$DV181,$EO:$EO,"&lt;"&amp;$DV182)</f>
        <v>0</v>
      </c>
      <c r="EB181" s="128">
        <f>SUMIFS(ET:ET,$EO:$EO,"&gt;="&amp;$DV181,$EO:$EO,"&lt;"&amp;$DV182)</f>
        <v>0</v>
      </c>
      <c r="EC181" s="128">
        <f>SUMIFS(EU:EU,$EO:$EO,"&gt;="&amp;$DV181,$EO:$EO,"&lt;"&amp;$DV182)</f>
        <v>0</v>
      </c>
      <c r="ED181" s="128">
        <f>SUMIFS(EV:EV,$EO:$EO,"&gt;="&amp;$DV181,$EO:$EO,"&lt;"&amp;$DV182)</f>
        <v>0</v>
      </c>
      <c r="EE181" s="128">
        <f>SUMIFS(EW:EW,$EO:$EO,"&gt;="&amp;$DV181,$EO:$EO,"&lt;"&amp;$DV182)</f>
        <v>0</v>
      </c>
      <c r="EF181" s="128">
        <f>SUMIFS(EX:EX,$EO:$EO,"&gt;="&amp;$DV181,$EO:$EO,"&lt;"&amp;$DV182)</f>
        <v>0</v>
      </c>
      <c r="EG181" s="109">
        <f>DY181+DZ181</f>
        <v>0</v>
      </c>
      <c r="EH181" s="2">
        <f>EC181+ED181</f>
        <v>0</v>
      </c>
      <c r="EJ181" s="64">
        <f t="shared" si="25"/>
        <v>173</v>
      </c>
      <c r="EK181" s="57">
        <f t="shared" si="26"/>
        <v>173.5</v>
      </c>
      <c r="EL181" s="2">
        <f t="shared" si="21"/>
        <v>166.3</v>
      </c>
      <c r="EM181" s="2">
        <f t="shared" si="27"/>
        <v>26.89</v>
      </c>
      <c r="EO181" s="33">
        <v>173</v>
      </c>
      <c r="EP181" s="33">
        <v>53.17</v>
      </c>
      <c r="EQ181" s="33">
        <v>0.46</v>
      </c>
      <c r="ER181" s="33">
        <v>165.84</v>
      </c>
      <c r="ES181" s="33">
        <v>0</v>
      </c>
      <c r="ET181" s="33">
        <v>0</v>
      </c>
      <c r="EU181" s="33">
        <v>12.53</v>
      </c>
      <c r="EV181" s="33">
        <v>14.36</v>
      </c>
      <c r="EW181" s="33">
        <v>163.21</v>
      </c>
      <c r="EX181" s="33">
        <v>158.82</v>
      </c>
    </row>
    <row r="182" spans="126:154" x14ac:dyDescent="0.45">
      <c r="DV182" s="62">
        <f>Obsv_GC!B185</f>
        <v>348</v>
      </c>
      <c r="DW182" s="57">
        <f t="shared" si="24"/>
        <v>349</v>
      </c>
      <c r="DX182" s="128">
        <f>SUMIFS(EP:EP,$EO:$EO,"&gt;="&amp;$DV182,$EO:$EO,"&lt;"&amp;$DV183)</f>
        <v>0</v>
      </c>
      <c r="DY182" s="128">
        <f>SUMIFS(EQ:EQ,$EO:$EO,"&gt;="&amp;$DV182,$EO:$EO,"&lt;"&amp;$DV183)</f>
        <v>0</v>
      </c>
      <c r="DZ182" s="128">
        <f>SUMIFS(ER:ER,$EO:$EO,"&gt;="&amp;$DV182,$EO:$EO,"&lt;"&amp;$DV183)</f>
        <v>0</v>
      </c>
      <c r="EA182" s="128">
        <f>SUMIFS(ES:ES,$EO:$EO,"&gt;="&amp;$DV182,$EO:$EO,"&lt;"&amp;$DV183)</f>
        <v>0</v>
      </c>
      <c r="EB182" s="128">
        <f>SUMIFS(ET:ET,$EO:$EO,"&gt;="&amp;$DV182,$EO:$EO,"&lt;"&amp;$DV183)</f>
        <v>0</v>
      </c>
      <c r="EC182" s="128">
        <f>SUMIFS(EU:EU,$EO:$EO,"&gt;="&amp;$DV182,$EO:$EO,"&lt;"&amp;$DV183)</f>
        <v>0</v>
      </c>
      <c r="ED182" s="128">
        <f>SUMIFS(EV:EV,$EO:$EO,"&gt;="&amp;$DV182,$EO:$EO,"&lt;"&amp;$DV183)</f>
        <v>0</v>
      </c>
      <c r="EE182" s="128">
        <f>SUMIFS(EW:EW,$EO:$EO,"&gt;="&amp;$DV182,$EO:$EO,"&lt;"&amp;$DV183)</f>
        <v>0</v>
      </c>
      <c r="EF182" s="128">
        <f>SUMIFS(EX:EX,$EO:$EO,"&gt;="&amp;$DV182,$EO:$EO,"&lt;"&amp;$DV183)</f>
        <v>0</v>
      </c>
      <c r="EG182" s="109">
        <f>DY182+DZ182</f>
        <v>0</v>
      </c>
      <c r="EH182" s="2">
        <f>EC182+ED182</f>
        <v>0</v>
      </c>
      <c r="EJ182" s="64">
        <f t="shared" si="25"/>
        <v>174</v>
      </c>
      <c r="EK182" s="57">
        <f t="shared" si="26"/>
        <v>174.5</v>
      </c>
      <c r="EL182" s="2">
        <f t="shared" si="21"/>
        <v>146.05000000000001</v>
      </c>
      <c r="EM182" s="2">
        <f t="shared" si="27"/>
        <v>26.060000000000002</v>
      </c>
      <c r="EO182" s="33">
        <v>174</v>
      </c>
      <c r="EP182" s="33">
        <v>48.94</v>
      </c>
      <c r="EQ182" s="33">
        <v>0.31</v>
      </c>
      <c r="ER182" s="33">
        <v>145.74</v>
      </c>
      <c r="ES182" s="33">
        <v>0</v>
      </c>
      <c r="ET182" s="33">
        <v>0</v>
      </c>
      <c r="EU182" s="33">
        <v>13.97</v>
      </c>
      <c r="EV182" s="33">
        <v>12.09</v>
      </c>
      <c r="EW182" s="33">
        <v>197.35</v>
      </c>
      <c r="EX182" s="33">
        <v>53.05</v>
      </c>
    </row>
    <row r="183" spans="126:154" x14ac:dyDescent="0.45">
      <c r="DV183" s="62">
        <f>Obsv_GC!B186</f>
        <v>350</v>
      </c>
      <c r="DW183" s="57">
        <f t="shared" si="24"/>
        <v>351</v>
      </c>
      <c r="DX183" s="128">
        <f>SUMIFS(EP:EP,$EO:$EO,"&gt;="&amp;$DV183,$EO:$EO,"&lt;"&amp;$DV184)</f>
        <v>0</v>
      </c>
      <c r="DY183" s="128">
        <f>SUMIFS(EQ:EQ,$EO:$EO,"&gt;="&amp;$DV183,$EO:$EO,"&lt;"&amp;$DV184)</f>
        <v>0</v>
      </c>
      <c r="DZ183" s="128">
        <f>SUMIFS(ER:ER,$EO:$EO,"&gt;="&amp;$DV183,$EO:$EO,"&lt;"&amp;$DV184)</f>
        <v>0</v>
      </c>
      <c r="EA183" s="128">
        <f>SUMIFS(ES:ES,$EO:$EO,"&gt;="&amp;$DV183,$EO:$EO,"&lt;"&amp;$DV184)</f>
        <v>0</v>
      </c>
      <c r="EB183" s="128">
        <f>SUMIFS(ET:ET,$EO:$EO,"&gt;="&amp;$DV183,$EO:$EO,"&lt;"&amp;$DV184)</f>
        <v>0</v>
      </c>
      <c r="EC183" s="128">
        <f>SUMIFS(EU:EU,$EO:$EO,"&gt;="&amp;$DV183,$EO:$EO,"&lt;"&amp;$DV184)</f>
        <v>0</v>
      </c>
      <c r="ED183" s="128">
        <f>SUMIFS(EV:EV,$EO:$EO,"&gt;="&amp;$DV183,$EO:$EO,"&lt;"&amp;$DV184)</f>
        <v>0</v>
      </c>
      <c r="EE183" s="128">
        <f>SUMIFS(EW:EW,$EO:$EO,"&gt;="&amp;$DV183,$EO:$EO,"&lt;"&amp;$DV184)</f>
        <v>0</v>
      </c>
      <c r="EF183" s="128">
        <f>SUMIFS(EX:EX,$EO:$EO,"&gt;="&amp;$DV183,$EO:$EO,"&lt;"&amp;$DV184)</f>
        <v>0</v>
      </c>
      <c r="EG183" s="109">
        <f>DY183+DZ183</f>
        <v>0</v>
      </c>
      <c r="EH183" s="2">
        <f>EC183+ED183</f>
        <v>0</v>
      </c>
      <c r="EJ183" s="64">
        <f t="shared" si="25"/>
        <v>175</v>
      </c>
      <c r="EK183" s="57">
        <f t="shared" si="26"/>
        <v>175.5</v>
      </c>
      <c r="EL183" s="2">
        <f t="shared" si="21"/>
        <v>133.04</v>
      </c>
      <c r="EM183" s="2">
        <f t="shared" si="27"/>
        <v>16.04</v>
      </c>
      <c r="EO183" s="33">
        <v>175</v>
      </c>
      <c r="EP183" s="33">
        <v>47.12</v>
      </c>
      <c r="EQ183" s="33">
        <v>0.25</v>
      </c>
      <c r="ER183" s="33">
        <v>132.79</v>
      </c>
      <c r="ES183" s="33">
        <v>0</v>
      </c>
      <c r="ET183" s="33">
        <v>0</v>
      </c>
      <c r="EU183" s="33">
        <v>3.62</v>
      </c>
      <c r="EV183" s="33">
        <v>12.42</v>
      </c>
      <c r="EW183" s="33">
        <v>166.95</v>
      </c>
      <c r="EX183" s="33">
        <v>122.03</v>
      </c>
    </row>
    <row r="184" spans="126:154" x14ac:dyDescent="0.45">
      <c r="DV184" s="62">
        <f>Obsv_GC!B187</f>
        <v>352</v>
      </c>
      <c r="DW184" s="57">
        <f t="shared" si="24"/>
        <v>353</v>
      </c>
      <c r="DX184" s="128">
        <f>SUMIFS(EP:EP,$EO:$EO,"&gt;="&amp;$DV184,$EO:$EO,"&lt;"&amp;$DV185)</f>
        <v>0</v>
      </c>
      <c r="DY184" s="128">
        <f>SUMIFS(EQ:EQ,$EO:$EO,"&gt;="&amp;$DV184,$EO:$EO,"&lt;"&amp;$DV185)</f>
        <v>0</v>
      </c>
      <c r="DZ184" s="128">
        <f>SUMIFS(ER:ER,$EO:$EO,"&gt;="&amp;$DV184,$EO:$EO,"&lt;"&amp;$DV185)</f>
        <v>0</v>
      </c>
      <c r="EA184" s="128">
        <f>SUMIFS(ES:ES,$EO:$EO,"&gt;="&amp;$DV184,$EO:$EO,"&lt;"&amp;$DV185)</f>
        <v>0</v>
      </c>
      <c r="EB184" s="128">
        <f>SUMIFS(ET:ET,$EO:$EO,"&gt;="&amp;$DV184,$EO:$EO,"&lt;"&amp;$DV185)</f>
        <v>0</v>
      </c>
      <c r="EC184" s="128">
        <f>SUMIFS(EU:EU,$EO:$EO,"&gt;="&amp;$DV184,$EO:$EO,"&lt;"&amp;$DV185)</f>
        <v>0</v>
      </c>
      <c r="ED184" s="128">
        <f>SUMIFS(EV:EV,$EO:$EO,"&gt;="&amp;$DV184,$EO:$EO,"&lt;"&amp;$DV185)</f>
        <v>0</v>
      </c>
      <c r="EE184" s="128">
        <f>SUMIFS(EW:EW,$EO:$EO,"&gt;="&amp;$DV184,$EO:$EO,"&lt;"&amp;$DV185)</f>
        <v>0</v>
      </c>
      <c r="EF184" s="128">
        <f>SUMIFS(EX:EX,$EO:$EO,"&gt;="&amp;$DV184,$EO:$EO,"&lt;"&amp;$DV185)</f>
        <v>0</v>
      </c>
      <c r="EG184" s="109">
        <f>DY184+DZ184</f>
        <v>0</v>
      </c>
      <c r="EH184" s="2">
        <f>EC184+ED184</f>
        <v>0</v>
      </c>
      <c r="EJ184" s="64">
        <f t="shared" si="25"/>
        <v>176</v>
      </c>
      <c r="EK184" s="57">
        <f t="shared" si="26"/>
        <v>176.5</v>
      </c>
      <c r="EL184" s="2">
        <f t="shared" si="21"/>
        <v>154.76000000000002</v>
      </c>
      <c r="EM184" s="2">
        <f t="shared" si="27"/>
        <v>28.09</v>
      </c>
      <c r="EO184" s="33">
        <v>176</v>
      </c>
      <c r="EP184" s="33">
        <v>42.05</v>
      </c>
      <c r="EQ184" s="33">
        <v>0.21</v>
      </c>
      <c r="ER184" s="33">
        <v>154.55000000000001</v>
      </c>
      <c r="ES184" s="33">
        <v>0</v>
      </c>
      <c r="ET184" s="33">
        <v>0</v>
      </c>
      <c r="EU184" s="33">
        <v>15.12</v>
      </c>
      <c r="EV184" s="33">
        <v>12.97</v>
      </c>
      <c r="EW184" s="33">
        <v>199.14</v>
      </c>
      <c r="EX184" s="33">
        <v>180.13</v>
      </c>
    </row>
    <row r="185" spans="126:154" x14ac:dyDescent="0.45">
      <c r="DV185" s="62">
        <f>Obsv_GC!B188</f>
        <v>354</v>
      </c>
      <c r="DW185" s="57">
        <f t="shared" si="24"/>
        <v>355</v>
      </c>
      <c r="DX185" s="128">
        <f>SUMIFS(EP:EP,$EO:$EO,"&gt;="&amp;$DV185,$EO:$EO,"&lt;"&amp;$DV186)</f>
        <v>0</v>
      </c>
      <c r="DY185" s="128">
        <f>SUMIFS(EQ:EQ,$EO:$EO,"&gt;="&amp;$DV185,$EO:$EO,"&lt;"&amp;$DV186)</f>
        <v>0</v>
      </c>
      <c r="DZ185" s="128">
        <f>SUMIFS(ER:ER,$EO:$EO,"&gt;="&amp;$DV185,$EO:$EO,"&lt;"&amp;$DV186)</f>
        <v>0</v>
      </c>
      <c r="EA185" s="128">
        <f>SUMIFS(ES:ES,$EO:$EO,"&gt;="&amp;$DV185,$EO:$EO,"&lt;"&amp;$DV186)</f>
        <v>0</v>
      </c>
      <c r="EB185" s="128">
        <f>SUMIFS(ET:ET,$EO:$EO,"&gt;="&amp;$DV185,$EO:$EO,"&lt;"&amp;$DV186)</f>
        <v>0</v>
      </c>
      <c r="EC185" s="128">
        <f>SUMIFS(EU:EU,$EO:$EO,"&gt;="&amp;$DV185,$EO:$EO,"&lt;"&amp;$DV186)</f>
        <v>0</v>
      </c>
      <c r="ED185" s="128">
        <f>SUMIFS(EV:EV,$EO:$EO,"&gt;="&amp;$DV185,$EO:$EO,"&lt;"&amp;$DV186)</f>
        <v>0</v>
      </c>
      <c r="EE185" s="128">
        <f>SUMIFS(EW:EW,$EO:$EO,"&gt;="&amp;$DV185,$EO:$EO,"&lt;"&amp;$DV186)</f>
        <v>0</v>
      </c>
      <c r="EF185" s="128">
        <f>SUMIFS(EX:EX,$EO:$EO,"&gt;="&amp;$DV185,$EO:$EO,"&lt;"&amp;$DV186)</f>
        <v>0</v>
      </c>
      <c r="EG185" s="109">
        <f>DY185+DZ185</f>
        <v>0</v>
      </c>
      <c r="EH185" s="2">
        <f>EC185+ED185</f>
        <v>0</v>
      </c>
      <c r="EJ185" s="64">
        <f t="shared" si="25"/>
        <v>177</v>
      </c>
      <c r="EK185" s="57">
        <f t="shared" si="26"/>
        <v>177.5</v>
      </c>
      <c r="EL185" s="2">
        <f t="shared" si="21"/>
        <v>143.54000000000002</v>
      </c>
      <c r="EM185" s="2">
        <f t="shared" si="27"/>
        <v>17.38</v>
      </c>
      <c r="EO185" s="33">
        <v>177</v>
      </c>
      <c r="EP185" s="33">
        <v>45.94</v>
      </c>
      <c r="EQ185" s="33">
        <v>0.11</v>
      </c>
      <c r="ER185" s="33">
        <v>143.43</v>
      </c>
      <c r="ES185" s="33">
        <v>0</v>
      </c>
      <c r="ET185" s="33">
        <v>0</v>
      </c>
      <c r="EU185" s="33">
        <v>5.7</v>
      </c>
      <c r="EV185" s="33">
        <v>11.68</v>
      </c>
      <c r="EW185" s="33">
        <v>153.72999999999999</v>
      </c>
      <c r="EX185" s="33">
        <v>93.73</v>
      </c>
    </row>
    <row r="186" spans="126:154" x14ac:dyDescent="0.45">
      <c r="DV186" s="62">
        <f>Obsv_GC!B189</f>
        <v>356</v>
      </c>
      <c r="DW186" s="57">
        <f t="shared" si="24"/>
        <v>357</v>
      </c>
      <c r="DX186" s="128">
        <f>SUMIFS(EP:EP,$EO:$EO,"&gt;="&amp;$DV186,$EO:$EO,"&lt;"&amp;$DV187)</f>
        <v>0</v>
      </c>
      <c r="DY186" s="128">
        <f>SUMIFS(EQ:EQ,$EO:$EO,"&gt;="&amp;$DV186,$EO:$EO,"&lt;"&amp;$DV187)</f>
        <v>0</v>
      </c>
      <c r="DZ186" s="128">
        <f>SUMIFS(ER:ER,$EO:$EO,"&gt;="&amp;$DV186,$EO:$EO,"&lt;"&amp;$DV187)</f>
        <v>0</v>
      </c>
      <c r="EA186" s="128">
        <f>SUMIFS(ES:ES,$EO:$EO,"&gt;="&amp;$DV186,$EO:$EO,"&lt;"&amp;$DV187)</f>
        <v>0</v>
      </c>
      <c r="EB186" s="128">
        <f>SUMIFS(ET:ET,$EO:$EO,"&gt;="&amp;$DV186,$EO:$EO,"&lt;"&amp;$DV187)</f>
        <v>0</v>
      </c>
      <c r="EC186" s="128">
        <f>SUMIFS(EU:EU,$EO:$EO,"&gt;="&amp;$DV186,$EO:$EO,"&lt;"&amp;$DV187)</f>
        <v>0</v>
      </c>
      <c r="ED186" s="128">
        <f>SUMIFS(EV:EV,$EO:$EO,"&gt;="&amp;$DV186,$EO:$EO,"&lt;"&amp;$DV187)</f>
        <v>0</v>
      </c>
      <c r="EE186" s="128">
        <f>SUMIFS(EW:EW,$EO:$EO,"&gt;="&amp;$DV186,$EO:$EO,"&lt;"&amp;$DV187)</f>
        <v>0</v>
      </c>
      <c r="EF186" s="128">
        <f>SUMIFS(EX:EX,$EO:$EO,"&gt;="&amp;$DV186,$EO:$EO,"&lt;"&amp;$DV187)</f>
        <v>0</v>
      </c>
      <c r="EG186" s="109">
        <f>DY186+DZ186</f>
        <v>0</v>
      </c>
      <c r="EH186" s="2">
        <f>EC186+ED186</f>
        <v>0</v>
      </c>
      <c r="EJ186" s="64">
        <f t="shared" si="25"/>
        <v>178</v>
      </c>
      <c r="EK186" s="57">
        <f t="shared" si="26"/>
        <v>178.5</v>
      </c>
      <c r="EL186" s="2">
        <f t="shared" si="21"/>
        <v>100.86999999999999</v>
      </c>
      <c r="EM186" s="2">
        <f t="shared" si="27"/>
        <v>19.170000000000002</v>
      </c>
      <c r="EO186" s="33">
        <v>178</v>
      </c>
      <c r="EP186" s="33">
        <v>40.700000000000003</v>
      </c>
      <c r="EQ186" s="33">
        <v>0.05</v>
      </c>
      <c r="ER186" s="33">
        <v>100.82</v>
      </c>
      <c r="ES186" s="33">
        <v>0</v>
      </c>
      <c r="ET186" s="33">
        <v>0</v>
      </c>
      <c r="EU186" s="33">
        <v>7.44</v>
      </c>
      <c r="EV186" s="33">
        <v>11.73</v>
      </c>
      <c r="EW186" s="33">
        <v>145.44999999999999</v>
      </c>
      <c r="EX186" s="33">
        <v>179.44</v>
      </c>
    </row>
    <row r="187" spans="126:154" x14ac:dyDescent="0.45">
      <c r="DV187" s="62">
        <f>Obsv_GC!B190</f>
        <v>358</v>
      </c>
      <c r="DW187" s="57">
        <f t="shared" si="24"/>
        <v>359</v>
      </c>
      <c r="DX187" s="128">
        <f>SUMIFS(EP:EP,$EO:$EO,"&gt;="&amp;$DV187,$EO:$EO,"&lt;"&amp;$DV188)</f>
        <v>0</v>
      </c>
      <c r="DY187" s="128">
        <f>SUMIFS(EQ:EQ,$EO:$EO,"&gt;="&amp;$DV187,$EO:$EO,"&lt;"&amp;$DV188)</f>
        <v>0</v>
      </c>
      <c r="DZ187" s="128">
        <f>SUMIFS(ER:ER,$EO:$EO,"&gt;="&amp;$DV187,$EO:$EO,"&lt;"&amp;$DV188)</f>
        <v>0</v>
      </c>
      <c r="EA187" s="128">
        <f>SUMIFS(ES:ES,$EO:$EO,"&gt;="&amp;$DV187,$EO:$EO,"&lt;"&amp;$DV188)</f>
        <v>0</v>
      </c>
      <c r="EB187" s="128">
        <f>SUMIFS(ET:ET,$EO:$EO,"&gt;="&amp;$DV187,$EO:$EO,"&lt;"&amp;$DV188)</f>
        <v>0</v>
      </c>
      <c r="EC187" s="128">
        <f>SUMIFS(EU:EU,$EO:$EO,"&gt;="&amp;$DV187,$EO:$EO,"&lt;"&amp;$DV188)</f>
        <v>0</v>
      </c>
      <c r="ED187" s="128">
        <f>SUMIFS(EV:EV,$EO:$EO,"&gt;="&amp;$DV187,$EO:$EO,"&lt;"&amp;$DV188)</f>
        <v>0</v>
      </c>
      <c r="EE187" s="128">
        <f>SUMIFS(EW:EW,$EO:$EO,"&gt;="&amp;$DV187,$EO:$EO,"&lt;"&amp;$DV188)</f>
        <v>0</v>
      </c>
      <c r="EF187" s="128">
        <f>SUMIFS(EX:EX,$EO:$EO,"&gt;="&amp;$DV187,$EO:$EO,"&lt;"&amp;$DV188)</f>
        <v>0</v>
      </c>
      <c r="EG187" s="109">
        <f>DY187+DZ187</f>
        <v>0</v>
      </c>
      <c r="EH187" s="2">
        <f>EC187+ED187</f>
        <v>0</v>
      </c>
      <c r="EJ187" s="64">
        <f t="shared" si="25"/>
        <v>179</v>
      </c>
      <c r="EK187" s="57">
        <f t="shared" si="26"/>
        <v>179.5</v>
      </c>
      <c r="EL187" s="2">
        <f t="shared" si="21"/>
        <v>101.78</v>
      </c>
      <c r="EM187" s="2">
        <f t="shared" si="27"/>
        <v>16.149999999999999</v>
      </c>
      <c r="EO187" s="33">
        <v>179</v>
      </c>
      <c r="EP187" s="33">
        <v>38.64</v>
      </c>
      <c r="EQ187" s="33">
        <v>0</v>
      </c>
      <c r="ER187" s="33">
        <v>101.78</v>
      </c>
      <c r="ES187" s="33">
        <v>0</v>
      </c>
      <c r="ET187" s="33">
        <v>0</v>
      </c>
      <c r="EU187" s="33">
        <v>5.74</v>
      </c>
      <c r="EV187" s="33">
        <v>10.41</v>
      </c>
      <c r="EW187" s="33">
        <v>136.03</v>
      </c>
      <c r="EX187" s="33">
        <v>131.41</v>
      </c>
    </row>
    <row r="188" spans="126:154" x14ac:dyDescent="0.45">
      <c r="DV188" s="62">
        <f>Obsv_GC!B191</f>
        <v>360</v>
      </c>
      <c r="DW188" s="57">
        <f t="shared" si="24"/>
        <v>361</v>
      </c>
      <c r="DX188" s="128">
        <f>SUMIFS(EP:EP,$EO:$EO,"&gt;="&amp;$DV188,$EO:$EO,"&lt;"&amp;$DV189)</f>
        <v>0</v>
      </c>
      <c r="DY188" s="128">
        <f>SUMIFS(EQ:EQ,$EO:$EO,"&gt;="&amp;$DV188,$EO:$EO,"&lt;"&amp;$DV189)</f>
        <v>0</v>
      </c>
      <c r="DZ188" s="128">
        <f>SUMIFS(ER:ER,$EO:$EO,"&gt;="&amp;$DV188,$EO:$EO,"&lt;"&amp;$DV189)</f>
        <v>0</v>
      </c>
      <c r="EA188" s="128">
        <f>SUMIFS(ES:ES,$EO:$EO,"&gt;="&amp;$DV188,$EO:$EO,"&lt;"&amp;$DV189)</f>
        <v>0</v>
      </c>
      <c r="EB188" s="128">
        <f>SUMIFS(ET:ET,$EO:$EO,"&gt;="&amp;$DV188,$EO:$EO,"&lt;"&amp;$DV189)</f>
        <v>0</v>
      </c>
      <c r="EC188" s="128">
        <f>SUMIFS(EU:EU,$EO:$EO,"&gt;="&amp;$DV188,$EO:$EO,"&lt;"&amp;$DV189)</f>
        <v>0</v>
      </c>
      <c r="ED188" s="128">
        <f>SUMIFS(EV:EV,$EO:$EO,"&gt;="&amp;$DV188,$EO:$EO,"&lt;"&amp;$DV189)</f>
        <v>0</v>
      </c>
      <c r="EE188" s="128">
        <f>SUMIFS(EW:EW,$EO:$EO,"&gt;="&amp;$DV188,$EO:$EO,"&lt;"&amp;$DV189)</f>
        <v>0</v>
      </c>
      <c r="EF188" s="128">
        <f>SUMIFS(EX:EX,$EO:$EO,"&gt;="&amp;$DV188,$EO:$EO,"&lt;"&amp;$DV189)</f>
        <v>0</v>
      </c>
      <c r="EG188" s="109">
        <f>DY188+DZ188</f>
        <v>0</v>
      </c>
      <c r="EH188" s="2">
        <f>EC188+ED188</f>
        <v>0</v>
      </c>
      <c r="EJ188" s="64">
        <f t="shared" si="25"/>
        <v>180</v>
      </c>
      <c r="EK188" s="57">
        <f t="shared" si="26"/>
        <v>180.5</v>
      </c>
      <c r="EL188" s="2">
        <f t="shared" si="21"/>
        <v>96.78</v>
      </c>
      <c r="EM188" s="2">
        <f t="shared" si="27"/>
        <v>14.18</v>
      </c>
      <c r="EO188" s="33">
        <v>180</v>
      </c>
      <c r="EP188" s="33">
        <v>41.67</v>
      </c>
      <c r="EQ188" s="33">
        <v>0</v>
      </c>
      <c r="ER188" s="33">
        <v>96.78</v>
      </c>
      <c r="ES188" s="33">
        <v>0</v>
      </c>
      <c r="ET188" s="33">
        <v>0</v>
      </c>
      <c r="EU188" s="33">
        <v>3.73</v>
      </c>
      <c r="EV188" s="33">
        <v>10.45</v>
      </c>
      <c r="EW188" s="33">
        <v>146.27000000000001</v>
      </c>
      <c r="EX188" s="33">
        <v>97.15</v>
      </c>
    </row>
    <row r="189" spans="126:154" x14ac:dyDescent="0.45">
      <c r="DV189" s="62">
        <f>Obsv_GC!B192</f>
        <v>362</v>
      </c>
      <c r="DW189" s="57">
        <f t="shared" si="24"/>
        <v>363</v>
      </c>
      <c r="DX189" s="128">
        <f>SUMIFS(EP:EP,$EO:$EO,"&gt;="&amp;$DV189,$EO:$EO,"&lt;"&amp;$DV190)</f>
        <v>0</v>
      </c>
      <c r="DY189" s="128">
        <f>SUMIFS(EQ:EQ,$EO:$EO,"&gt;="&amp;$DV189,$EO:$EO,"&lt;"&amp;$DV190)</f>
        <v>0</v>
      </c>
      <c r="DZ189" s="128">
        <f>SUMIFS(ER:ER,$EO:$EO,"&gt;="&amp;$DV189,$EO:$EO,"&lt;"&amp;$DV190)</f>
        <v>0</v>
      </c>
      <c r="EA189" s="128">
        <f>SUMIFS(ES:ES,$EO:$EO,"&gt;="&amp;$DV189,$EO:$EO,"&lt;"&amp;$DV190)</f>
        <v>0</v>
      </c>
      <c r="EB189" s="128">
        <f>SUMIFS(ET:ET,$EO:$EO,"&gt;="&amp;$DV189,$EO:$EO,"&lt;"&amp;$DV190)</f>
        <v>0</v>
      </c>
      <c r="EC189" s="128">
        <f>SUMIFS(EU:EU,$EO:$EO,"&gt;="&amp;$DV189,$EO:$EO,"&lt;"&amp;$DV190)</f>
        <v>0</v>
      </c>
      <c r="ED189" s="128">
        <f>SUMIFS(EV:EV,$EO:$EO,"&gt;="&amp;$DV189,$EO:$EO,"&lt;"&amp;$DV190)</f>
        <v>0</v>
      </c>
      <c r="EE189" s="128">
        <f>SUMIFS(EW:EW,$EO:$EO,"&gt;="&amp;$DV189,$EO:$EO,"&lt;"&amp;$DV190)</f>
        <v>0</v>
      </c>
      <c r="EF189" s="128">
        <f>SUMIFS(EX:EX,$EO:$EO,"&gt;="&amp;$DV189,$EO:$EO,"&lt;"&amp;$DV190)</f>
        <v>0</v>
      </c>
      <c r="EG189" s="109">
        <f>DY189+DZ189</f>
        <v>0</v>
      </c>
      <c r="EH189" s="2">
        <f>EC189+ED189</f>
        <v>0</v>
      </c>
      <c r="EJ189" s="64">
        <f t="shared" si="25"/>
        <v>181</v>
      </c>
      <c r="EK189" s="57">
        <f t="shared" si="26"/>
        <v>181.5</v>
      </c>
      <c r="EL189" s="2">
        <f t="shared" si="21"/>
        <v>73.63</v>
      </c>
      <c r="EM189" s="2">
        <f t="shared" si="27"/>
        <v>15.18</v>
      </c>
      <c r="EO189" s="33">
        <v>181</v>
      </c>
      <c r="EP189" s="33">
        <v>39.67</v>
      </c>
      <c r="EQ189" s="33">
        <v>0</v>
      </c>
      <c r="ER189" s="33">
        <v>73.63</v>
      </c>
      <c r="ES189" s="33">
        <v>0</v>
      </c>
      <c r="ET189" s="33">
        <v>0</v>
      </c>
      <c r="EU189" s="33">
        <v>4.83</v>
      </c>
      <c r="EV189" s="33">
        <v>10.35</v>
      </c>
      <c r="EW189" s="33">
        <v>114.12</v>
      </c>
      <c r="EX189" s="33">
        <v>116.84</v>
      </c>
    </row>
    <row r="190" spans="126:154" x14ac:dyDescent="0.45">
      <c r="DV190" s="62">
        <f>Obsv_GC!B193</f>
        <v>364</v>
      </c>
      <c r="DW190" s="57">
        <f t="shared" si="24"/>
        <v>365</v>
      </c>
      <c r="DX190" s="128">
        <f>SUMIFS(EP:EP,$EO:$EO,"&gt;="&amp;$DV190,$EO:$EO,"&lt;"&amp;$DV191)</f>
        <v>0</v>
      </c>
      <c r="DY190" s="128">
        <f>SUMIFS(EQ:EQ,$EO:$EO,"&gt;="&amp;$DV190,$EO:$EO,"&lt;"&amp;$DV191)</f>
        <v>0</v>
      </c>
      <c r="DZ190" s="128">
        <f>SUMIFS(ER:ER,$EO:$EO,"&gt;="&amp;$DV190,$EO:$EO,"&lt;"&amp;$DV191)</f>
        <v>0</v>
      </c>
      <c r="EA190" s="128">
        <f>SUMIFS(ES:ES,$EO:$EO,"&gt;="&amp;$DV190,$EO:$EO,"&lt;"&amp;$DV191)</f>
        <v>0</v>
      </c>
      <c r="EB190" s="128">
        <f>SUMIFS(ET:ET,$EO:$EO,"&gt;="&amp;$DV190,$EO:$EO,"&lt;"&amp;$DV191)</f>
        <v>0</v>
      </c>
      <c r="EC190" s="128">
        <f>SUMIFS(EU:EU,$EO:$EO,"&gt;="&amp;$DV190,$EO:$EO,"&lt;"&amp;$DV191)</f>
        <v>0</v>
      </c>
      <c r="ED190" s="128">
        <f>SUMIFS(EV:EV,$EO:$EO,"&gt;="&amp;$DV190,$EO:$EO,"&lt;"&amp;$DV191)</f>
        <v>0</v>
      </c>
      <c r="EE190" s="128">
        <f>SUMIFS(EW:EW,$EO:$EO,"&gt;="&amp;$DV190,$EO:$EO,"&lt;"&amp;$DV191)</f>
        <v>0</v>
      </c>
      <c r="EF190" s="128">
        <f>SUMIFS(EX:EX,$EO:$EO,"&gt;="&amp;$DV190,$EO:$EO,"&lt;"&amp;$DV191)</f>
        <v>0</v>
      </c>
      <c r="EG190" s="109">
        <f>DY190+DZ190</f>
        <v>0</v>
      </c>
      <c r="EH190" s="2">
        <f>EC190+ED190</f>
        <v>0</v>
      </c>
      <c r="EJ190" s="64">
        <f t="shared" si="25"/>
        <v>182</v>
      </c>
      <c r="EK190" s="57">
        <f t="shared" si="26"/>
        <v>182.5</v>
      </c>
      <c r="EL190" s="2">
        <f t="shared" si="21"/>
        <v>87.6</v>
      </c>
      <c r="EM190" s="2">
        <f t="shared" si="27"/>
        <v>22.96</v>
      </c>
      <c r="EO190" s="33">
        <v>182</v>
      </c>
      <c r="EP190" s="33">
        <v>37.130000000000003</v>
      </c>
      <c r="EQ190" s="33">
        <v>0</v>
      </c>
      <c r="ER190" s="33">
        <v>87.6</v>
      </c>
      <c r="ES190" s="33">
        <v>0</v>
      </c>
      <c r="ET190" s="33">
        <v>0</v>
      </c>
      <c r="EU190" s="33">
        <v>13.94</v>
      </c>
      <c r="EV190" s="33">
        <v>9.02</v>
      </c>
      <c r="EW190" s="33">
        <v>115.78</v>
      </c>
      <c r="EX190" s="33">
        <v>78.349999999999994</v>
      </c>
    </row>
    <row r="191" spans="126:154" x14ac:dyDescent="0.45">
      <c r="DV191" s="62">
        <f>Obsv_GC!B194</f>
        <v>366</v>
      </c>
      <c r="DW191" s="57">
        <f t="shared" si="24"/>
        <v>367</v>
      </c>
      <c r="DX191" s="128">
        <f>SUMIFS(EP:EP,$EO:$EO,"&gt;="&amp;$DV191,$EO:$EO,"&lt;"&amp;$DV192)</f>
        <v>0</v>
      </c>
      <c r="DY191" s="128">
        <f>SUMIFS(EQ:EQ,$EO:$EO,"&gt;="&amp;$DV191,$EO:$EO,"&lt;"&amp;$DV192)</f>
        <v>0</v>
      </c>
      <c r="DZ191" s="128">
        <f>SUMIFS(ER:ER,$EO:$EO,"&gt;="&amp;$DV191,$EO:$EO,"&lt;"&amp;$DV192)</f>
        <v>0</v>
      </c>
      <c r="EA191" s="128">
        <f>SUMIFS(ES:ES,$EO:$EO,"&gt;="&amp;$DV191,$EO:$EO,"&lt;"&amp;$DV192)</f>
        <v>0</v>
      </c>
      <c r="EB191" s="128">
        <f>SUMIFS(ET:ET,$EO:$EO,"&gt;="&amp;$DV191,$EO:$EO,"&lt;"&amp;$DV192)</f>
        <v>0</v>
      </c>
      <c r="EC191" s="128">
        <f>SUMIFS(EU:EU,$EO:$EO,"&gt;="&amp;$DV191,$EO:$EO,"&lt;"&amp;$DV192)</f>
        <v>0</v>
      </c>
      <c r="ED191" s="128">
        <f>SUMIFS(EV:EV,$EO:$EO,"&gt;="&amp;$DV191,$EO:$EO,"&lt;"&amp;$DV192)</f>
        <v>0</v>
      </c>
      <c r="EE191" s="128">
        <f>SUMIFS(EW:EW,$EO:$EO,"&gt;="&amp;$DV191,$EO:$EO,"&lt;"&amp;$DV192)</f>
        <v>0</v>
      </c>
      <c r="EF191" s="128">
        <f>SUMIFS(EX:EX,$EO:$EO,"&gt;="&amp;$DV191,$EO:$EO,"&lt;"&amp;$DV192)</f>
        <v>0</v>
      </c>
      <c r="EG191" s="109">
        <f>DY191+DZ191</f>
        <v>0</v>
      </c>
      <c r="EH191" s="2">
        <f>EC191+ED191</f>
        <v>0</v>
      </c>
      <c r="EJ191" s="64">
        <f t="shared" si="25"/>
        <v>183</v>
      </c>
      <c r="EK191" s="57">
        <f t="shared" si="26"/>
        <v>183.5</v>
      </c>
      <c r="EL191" s="2">
        <f t="shared" si="21"/>
        <v>95.84</v>
      </c>
      <c r="EM191" s="2">
        <f t="shared" si="27"/>
        <v>16.130000000000003</v>
      </c>
      <c r="EO191" s="33">
        <v>183</v>
      </c>
      <c r="EP191" s="33">
        <v>38.57</v>
      </c>
      <c r="EQ191" s="33">
        <v>0</v>
      </c>
      <c r="ER191" s="33">
        <v>95.84</v>
      </c>
      <c r="ES191" s="33">
        <v>0</v>
      </c>
      <c r="ET191" s="33">
        <v>0</v>
      </c>
      <c r="EU191" s="33">
        <v>8.06</v>
      </c>
      <c r="EV191" s="33">
        <v>8.07</v>
      </c>
      <c r="EW191" s="33">
        <v>110.58</v>
      </c>
      <c r="EX191" s="33">
        <v>94</v>
      </c>
    </row>
    <row r="192" spans="126:154" x14ac:dyDescent="0.45">
      <c r="DV192" s="62">
        <f>Obsv_GC!B195</f>
        <v>368</v>
      </c>
      <c r="DW192" s="57">
        <f t="shared" si="24"/>
        <v>369</v>
      </c>
      <c r="DX192" s="128">
        <f>SUMIFS(EP:EP,$EO:$EO,"&gt;="&amp;$DV192,$EO:$EO,"&lt;"&amp;$DV193)</f>
        <v>0</v>
      </c>
      <c r="DY192" s="128">
        <f>SUMIFS(EQ:EQ,$EO:$EO,"&gt;="&amp;$DV192,$EO:$EO,"&lt;"&amp;$DV193)</f>
        <v>0</v>
      </c>
      <c r="DZ192" s="128">
        <f>SUMIFS(ER:ER,$EO:$EO,"&gt;="&amp;$DV192,$EO:$EO,"&lt;"&amp;$DV193)</f>
        <v>0</v>
      </c>
      <c r="EA192" s="128">
        <f>SUMIFS(ES:ES,$EO:$EO,"&gt;="&amp;$DV192,$EO:$EO,"&lt;"&amp;$DV193)</f>
        <v>0</v>
      </c>
      <c r="EB192" s="128">
        <f>SUMIFS(ET:ET,$EO:$EO,"&gt;="&amp;$DV192,$EO:$EO,"&lt;"&amp;$DV193)</f>
        <v>0</v>
      </c>
      <c r="EC192" s="128">
        <f>SUMIFS(EU:EU,$EO:$EO,"&gt;="&amp;$DV192,$EO:$EO,"&lt;"&amp;$DV193)</f>
        <v>0</v>
      </c>
      <c r="ED192" s="128">
        <f>SUMIFS(EV:EV,$EO:$EO,"&gt;="&amp;$DV192,$EO:$EO,"&lt;"&amp;$DV193)</f>
        <v>0</v>
      </c>
      <c r="EE192" s="128">
        <f>SUMIFS(EW:EW,$EO:$EO,"&gt;="&amp;$DV192,$EO:$EO,"&lt;"&amp;$DV193)</f>
        <v>0</v>
      </c>
      <c r="EF192" s="128">
        <f>SUMIFS(EX:EX,$EO:$EO,"&gt;="&amp;$DV192,$EO:$EO,"&lt;"&amp;$DV193)</f>
        <v>0</v>
      </c>
      <c r="EG192" s="109">
        <f>DY192+DZ192</f>
        <v>0</v>
      </c>
      <c r="EH192" s="2">
        <f>EC192+ED192</f>
        <v>0</v>
      </c>
      <c r="EJ192" s="64">
        <f t="shared" si="25"/>
        <v>184</v>
      </c>
      <c r="EK192" s="57">
        <f t="shared" si="26"/>
        <v>184.5</v>
      </c>
      <c r="EL192" s="2">
        <f t="shared" si="21"/>
        <v>86.87</v>
      </c>
      <c r="EM192" s="2">
        <f t="shared" si="27"/>
        <v>17.989999999999998</v>
      </c>
      <c r="EO192" s="33">
        <v>184</v>
      </c>
      <c r="EP192" s="33">
        <v>38.28</v>
      </c>
      <c r="EQ192" s="33">
        <v>0</v>
      </c>
      <c r="ER192" s="33">
        <v>86.87</v>
      </c>
      <c r="ES192" s="33">
        <v>0</v>
      </c>
      <c r="ET192" s="33">
        <v>0</v>
      </c>
      <c r="EU192" s="33">
        <v>9.1199999999999992</v>
      </c>
      <c r="EV192" s="33">
        <v>8.8699999999999992</v>
      </c>
      <c r="EW192" s="33">
        <v>99.35</v>
      </c>
      <c r="EX192" s="33">
        <v>88.6</v>
      </c>
    </row>
    <row r="193" spans="126:154" x14ac:dyDescent="0.45">
      <c r="DV193" s="62">
        <f>Obsv_GC!B196</f>
        <v>370</v>
      </c>
      <c r="DW193" s="57">
        <f t="shared" si="24"/>
        <v>371</v>
      </c>
      <c r="DX193" s="128">
        <f>SUMIFS(EP:EP,$EO:$EO,"&gt;="&amp;$DV193,$EO:$EO,"&lt;"&amp;$DV194)</f>
        <v>0</v>
      </c>
      <c r="DY193" s="128">
        <f>SUMIFS(EQ:EQ,$EO:$EO,"&gt;="&amp;$DV193,$EO:$EO,"&lt;"&amp;$DV194)</f>
        <v>0</v>
      </c>
      <c r="DZ193" s="128">
        <f>SUMIFS(ER:ER,$EO:$EO,"&gt;="&amp;$DV193,$EO:$EO,"&lt;"&amp;$DV194)</f>
        <v>0</v>
      </c>
      <c r="EA193" s="128">
        <f>SUMIFS(ES:ES,$EO:$EO,"&gt;="&amp;$DV193,$EO:$EO,"&lt;"&amp;$DV194)</f>
        <v>0</v>
      </c>
      <c r="EB193" s="128">
        <f>SUMIFS(ET:ET,$EO:$EO,"&gt;="&amp;$DV193,$EO:$EO,"&lt;"&amp;$DV194)</f>
        <v>0</v>
      </c>
      <c r="EC193" s="128">
        <f>SUMIFS(EU:EU,$EO:$EO,"&gt;="&amp;$DV193,$EO:$EO,"&lt;"&amp;$DV194)</f>
        <v>0</v>
      </c>
      <c r="ED193" s="128">
        <f>SUMIFS(EV:EV,$EO:$EO,"&gt;="&amp;$DV193,$EO:$EO,"&lt;"&amp;$DV194)</f>
        <v>0</v>
      </c>
      <c r="EE193" s="128">
        <f>SUMIFS(EW:EW,$EO:$EO,"&gt;="&amp;$DV193,$EO:$EO,"&lt;"&amp;$DV194)</f>
        <v>0</v>
      </c>
      <c r="EF193" s="128">
        <f>SUMIFS(EX:EX,$EO:$EO,"&gt;="&amp;$DV193,$EO:$EO,"&lt;"&amp;$DV194)</f>
        <v>0</v>
      </c>
      <c r="EG193" s="109">
        <f>DY193+DZ193</f>
        <v>0</v>
      </c>
      <c r="EH193" s="2">
        <f>EC193+ED193</f>
        <v>0</v>
      </c>
      <c r="EJ193" s="64">
        <f t="shared" si="25"/>
        <v>185</v>
      </c>
      <c r="EK193" s="57">
        <f t="shared" si="26"/>
        <v>185.5</v>
      </c>
      <c r="EL193" s="2">
        <f t="shared" si="21"/>
        <v>64.45</v>
      </c>
      <c r="EM193" s="2">
        <f t="shared" si="27"/>
        <v>19.3</v>
      </c>
      <c r="EO193" s="33">
        <v>185</v>
      </c>
      <c r="EP193" s="33">
        <v>33.31</v>
      </c>
      <c r="EQ193" s="33">
        <v>0</v>
      </c>
      <c r="ER193" s="33">
        <v>64.45</v>
      </c>
      <c r="ES193" s="33">
        <v>0</v>
      </c>
      <c r="ET193" s="33">
        <v>0</v>
      </c>
      <c r="EU193" s="33">
        <v>10.99</v>
      </c>
      <c r="EV193" s="33">
        <v>8.31</v>
      </c>
      <c r="EW193" s="33">
        <v>115.31</v>
      </c>
      <c r="EX193" s="33">
        <v>72.45</v>
      </c>
    </row>
    <row r="194" spans="126:154" x14ac:dyDescent="0.45">
      <c r="DV194" s="62">
        <f>Obsv_GC!B197</f>
        <v>372</v>
      </c>
      <c r="DW194" s="57">
        <f t="shared" si="24"/>
        <v>373</v>
      </c>
      <c r="DX194" s="128">
        <f>SUMIFS(EP:EP,$EO:$EO,"&gt;="&amp;$DV194,$EO:$EO,"&lt;"&amp;$DV195)</f>
        <v>0</v>
      </c>
      <c r="DY194" s="128">
        <f>SUMIFS(EQ:EQ,$EO:$EO,"&gt;="&amp;$DV194,$EO:$EO,"&lt;"&amp;$DV195)</f>
        <v>0</v>
      </c>
      <c r="DZ194" s="128">
        <f>SUMIFS(ER:ER,$EO:$EO,"&gt;="&amp;$DV194,$EO:$EO,"&lt;"&amp;$DV195)</f>
        <v>0</v>
      </c>
      <c r="EA194" s="128">
        <f>SUMIFS(ES:ES,$EO:$EO,"&gt;="&amp;$DV194,$EO:$EO,"&lt;"&amp;$DV195)</f>
        <v>0</v>
      </c>
      <c r="EB194" s="128">
        <f>SUMIFS(ET:ET,$EO:$EO,"&gt;="&amp;$DV194,$EO:$EO,"&lt;"&amp;$DV195)</f>
        <v>0</v>
      </c>
      <c r="EC194" s="128">
        <f>SUMIFS(EU:EU,$EO:$EO,"&gt;="&amp;$DV194,$EO:$EO,"&lt;"&amp;$DV195)</f>
        <v>0</v>
      </c>
      <c r="ED194" s="128">
        <f>SUMIFS(EV:EV,$EO:$EO,"&gt;="&amp;$DV194,$EO:$EO,"&lt;"&amp;$DV195)</f>
        <v>0</v>
      </c>
      <c r="EE194" s="128">
        <f>SUMIFS(EW:EW,$EO:$EO,"&gt;="&amp;$DV194,$EO:$EO,"&lt;"&amp;$DV195)</f>
        <v>0</v>
      </c>
      <c r="EF194" s="128">
        <f>SUMIFS(EX:EX,$EO:$EO,"&gt;="&amp;$DV194,$EO:$EO,"&lt;"&amp;$DV195)</f>
        <v>0</v>
      </c>
      <c r="EG194" s="109">
        <f>DY194+DZ194</f>
        <v>0</v>
      </c>
      <c r="EH194" s="2">
        <f>EC194+ED194</f>
        <v>0</v>
      </c>
      <c r="EJ194" s="64">
        <f t="shared" si="25"/>
        <v>186</v>
      </c>
      <c r="EK194" s="57">
        <f t="shared" si="26"/>
        <v>186.5</v>
      </c>
      <c r="EL194" s="2">
        <f t="shared" si="21"/>
        <v>69.05</v>
      </c>
      <c r="EM194" s="2">
        <f t="shared" si="27"/>
        <v>12.489999999999998</v>
      </c>
      <c r="EO194" s="33">
        <v>186</v>
      </c>
      <c r="EP194" s="33">
        <v>35.11</v>
      </c>
      <c r="EQ194" s="33">
        <v>0</v>
      </c>
      <c r="ER194" s="33">
        <v>69.05</v>
      </c>
      <c r="ES194" s="33">
        <v>0</v>
      </c>
      <c r="ET194" s="33">
        <v>0</v>
      </c>
      <c r="EU194" s="33">
        <v>5.52</v>
      </c>
      <c r="EV194" s="33">
        <v>6.97</v>
      </c>
      <c r="EW194" s="33">
        <v>94.64</v>
      </c>
      <c r="EX194" s="33">
        <v>85.39</v>
      </c>
    </row>
    <row r="195" spans="126:154" x14ac:dyDescent="0.45">
      <c r="DV195" s="62">
        <f>Obsv_GC!B198</f>
        <v>374</v>
      </c>
      <c r="DW195" s="57">
        <f t="shared" si="24"/>
        <v>375</v>
      </c>
      <c r="DX195" s="128">
        <f>SUMIFS(EP:EP,$EO:$EO,"&gt;="&amp;$DV195,$EO:$EO,"&lt;"&amp;$DV196)</f>
        <v>0</v>
      </c>
      <c r="DY195" s="128">
        <f>SUMIFS(EQ:EQ,$EO:$EO,"&gt;="&amp;$DV195,$EO:$EO,"&lt;"&amp;$DV196)</f>
        <v>0</v>
      </c>
      <c r="DZ195" s="128">
        <f>SUMIFS(ER:ER,$EO:$EO,"&gt;="&amp;$DV195,$EO:$EO,"&lt;"&amp;$DV196)</f>
        <v>0</v>
      </c>
      <c r="EA195" s="128">
        <f>SUMIFS(ES:ES,$EO:$EO,"&gt;="&amp;$DV195,$EO:$EO,"&lt;"&amp;$DV196)</f>
        <v>0</v>
      </c>
      <c r="EB195" s="128">
        <f>SUMIFS(ET:ET,$EO:$EO,"&gt;="&amp;$DV195,$EO:$EO,"&lt;"&amp;$DV196)</f>
        <v>0</v>
      </c>
      <c r="EC195" s="128">
        <f>SUMIFS(EU:EU,$EO:$EO,"&gt;="&amp;$DV195,$EO:$EO,"&lt;"&amp;$DV196)</f>
        <v>0</v>
      </c>
      <c r="ED195" s="128">
        <f>SUMIFS(EV:EV,$EO:$EO,"&gt;="&amp;$DV195,$EO:$EO,"&lt;"&amp;$DV196)</f>
        <v>0</v>
      </c>
      <c r="EE195" s="128">
        <f>SUMIFS(EW:EW,$EO:$EO,"&gt;="&amp;$DV195,$EO:$EO,"&lt;"&amp;$DV196)</f>
        <v>0</v>
      </c>
      <c r="EF195" s="128">
        <f>SUMIFS(EX:EX,$EO:$EO,"&gt;="&amp;$DV195,$EO:$EO,"&lt;"&amp;$DV196)</f>
        <v>0</v>
      </c>
      <c r="EG195" s="109">
        <f>DY195+DZ195</f>
        <v>0</v>
      </c>
      <c r="EH195" s="2">
        <f>EC195+ED195</f>
        <v>0</v>
      </c>
      <c r="EJ195" s="64">
        <f t="shared" si="25"/>
        <v>187</v>
      </c>
      <c r="EK195" s="57">
        <f t="shared" si="26"/>
        <v>187.5</v>
      </c>
      <c r="EL195" s="2">
        <f t="shared" si="21"/>
        <v>69.25</v>
      </c>
      <c r="EM195" s="2">
        <f t="shared" si="27"/>
        <v>10.46</v>
      </c>
      <c r="EO195" s="33">
        <v>187</v>
      </c>
      <c r="EP195" s="33">
        <v>33.15</v>
      </c>
      <c r="EQ195" s="33">
        <v>0</v>
      </c>
      <c r="ER195" s="33">
        <v>69.25</v>
      </c>
      <c r="ES195" s="33">
        <v>0</v>
      </c>
      <c r="ET195" s="33">
        <v>0</v>
      </c>
      <c r="EU195" s="33">
        <v>3.7</v>
      </c>
      <c r="EV195" s="33">
        <v>6.76</v>
      </c>
      <c r="EW195" s="33">
        <v>103.31</v>
      </c>
      <c r="EX195" s="33">
        <v>57.92</v>
      </c>
    </row>
    <row r="196" spans="126:154" x14ac:dyDescent="0.45">
      <c r="DV196" s="62">
        <f>Obsv_GC!B199</f>
        <v>376</v>
      </c>
      <c r="DW196" s="57">
        <f t="shared" si="24"/>
        <v>377</v>
      </c>
      <c r="DX196" s="128">
        <f>SUMIFS(EP:EP,$EO:$EO,"&gt;="&amp;$DV196,$EO:$EO,"&lt;"&amp;$DV197)</f>
        <v>0</v>
      </c>
      <c r="DY196" s="128">
        <f>SUMIFS(EQ:EQ,$EO:$EO,"&gt;="&amp;$DV196,$EO:$EO,"&lt;"&amp;$DV197)</f>
        <v>0</v>
      </c>
      <c r="DZ196" s="128">
        <f>SUMIFS(ER:ER,$EO:$EO,"&gt;="&amp;$DV196,$EO:$EO,"&lt;"&amp;$DV197)</f>
        <v>0</v>
      </c>
      <c r="EA196" s="128">
        <f>SUMIFS(ES:ES,$EO:$EO,"&gt;="&amp;$DV196,$EO:$EO,"&lt;"&amp;$DV197)</f>
        <v>0</v>
      </c>
      <c r="EB196" s="128">
        <f>SUMIFS(ET:ET,$EO:$EO,"&gt;="&amp;$DV196,$EO:$EO,"&lt;"&amp;$DV197)</f>
        <v>0</v>
      </c>
      <c r="EC196" s="128">
        <f>SUMIFS(EU:EU,$EO:$EO,"&gt;="&amp;$DV196,$EO:$EO,"&lt;"&amp;$DV197)</f>
        <v>0</v>
      </c>
      <c r="ED196" s="128">
        <f>SUMIFS(EV:EV,$EO:$EO,"&gt;="&amp;$DV196,$EO:$EO,"&lt;"&amp;$DV197)</f>
        <v>0</v>
      </c>
      <c r="EE196" s="128">
        <f>SUMIFS(EW:EW,$EO:$EO,"&gt;="&amp;$DV196,$EO:$EO,"&lt;"&amp;$DV197)</f>
        <v>0</v>
      </c>
      <c r="EF196" s="128">
        <f>SUMIFS(EX:EX,$EO:$EO,"&gt;="&amp;$DV196,$EO:$EO,"&lt;"&amp;$DV197)</f>
        <v>0</v>
      </c>
      <c r="EG196" s="109">
        <f>DY196+DZ196</f>
        <v>0</v>
      </c>
      <c r="EH196" s="2">
        <f>EC196+ED196</f>
        <v>0</v>
      </c>
      <c r="EJ196" s="64">
        <f t="shared" si="25"/>
        <v>188</v>
      </c>
      <c r="EK196" s="57">
        <f t="shared" si="26"/>
        <v>188.5</v>
      </c>
      <c r="EL196" s="2">
        <f t="shared" si="21"/>
        <v>73.19</v>
      </c>
      <c r="EM196" s="2">
        <f t="shared" si="27"/>
        <v>8.56</v>
      </c>
      <c r="EO196" s="33">
        <v>188</v>
      </c>
      <c r="EP196" s="33">
        <v>34.68</v>
      </c>
      <c r="EQ196" s="33">
        <v>0</v>
      </c>
      <c r="ER196" s="33">
        <v>73.19</v>
      </c>
      <c r="ES196" s="33">
        <v>0</v>
      </c>
      <c r="ET196" s="33">
        <v>0</v>
      </c>
      <c r="EU196" s="33">
        <v>0.98</v>
      </c>
      <c r="EV196" s="33">
        <v>7.58</v>
      </c>
      <c r="EW196" s="33">
        <v>91.25</v>
      </c>
      <c r="EX196" s="33">
        <v>46.31</v>
      </c>
    </row>
    <row r="197" spans="126:154" x14ac:dyDescent="0.45">
      <c r="DV197" s="62">
        <f>Obsv_GC!B200</f>
        <v>378</v>
      </c>
      <c r="DW197" s="57">
        <f t="shared" si="24"/>
        <v>379</v>
      </c>
      <c r="DX197" s="128">
        <f>SUMIFS(EP:EP,$EO:$EO,"&gt;="&amp;$DV197,$EO:$EO,"&lt;"&amp;$DV198)</f>
        <v>0</v>
      </c>
      <c r="DY197" s="128">
        <f>SUMIFS(EQ:EQ,$EO:$EO,"&gt;="&amp;$DV197,$EO:$EO,"&lt;"&amp;$DV198)</f>
        <v>0</v>
      </c>
      <c r="DZ197" s="128">
        <f>SUMIFS(ER:ER,$EO:$EO,"&gt;="&amp;$DV197,$EO:$EO,"&lt;"&amp;$DV198)</f>
        <v>0</v>
      </c>
      <c r="EA197" s="128">
        <f>SUMIFS(ES:ES,$EO:$EO,"&gt;="&amp;$DV197,$EO:$EO,"&lt;"&amp;$DV198)</f>
        <v>0</v>
      </c>
      <c r="EB197" s="128">
        <f>SUMIFS(ET:ET,$EO:$EO,"&gt;="&amp;$DV197,$EO:$EO,"&lt;"&amp;$DV198)</f>
        <v>0</v>
      </c>
      <c r="EC197" s="128">
        <f>SUMIFS(EU:EU,$EO:$EO,"&gt;="&amp;$DV197,$EO:$EO,"&lt;"&amp;$DV198)</f>
        <v>0</v>
      </c>
      <c r="ED197" s="128">
        <f>SUMIFS(EV:EV,$EO:$EO,"&gt;="&amp;$DV197,$EO:$EO,"&lt;"&amp;$DV198)</f>
        <v>0</v>
      </c>
      <c r="EE197" s="128">
        <f>SUMIFS(EW:EW,$EO:$EO,"&gt;="&amp;$DV197,$EO:$EO,"&lt;"&amp;$DV198)</f>
        <v>0</v>
      </c>
      <c r="EF197" s="128">
        <f>SUMIFS(EX:EX,$EO:$EO,"&gt;="&amp;$DV197,$EO:$EO,"&lt;"&amp;$DV198)</f>
        <v>0</v>
      </c>
      <c r="EG197" s="109">
        <f>DY197+DZ197</f>
        <v>0</v>
      </c>
      <c r="EH197" s="2">
        <f>EC197+ED197</f>
        <v>0</v>
      </c>
      <c r="EJ197" s="64">
        <f t="shared" si="25"/>
        <v>189</v>
      </c>
      <c r="EK197" s="57">
        <f t="shared" si="26"/>
        <v>189.5</v>
      </c>
      <c r="EL197" s="2">
        <f t="shared" si="21"/>
        <v>63.97</v>
      </c>
      <c r="EM197" s="2">
        <f t="shared" si="27"/>
        <v>10.66</v>
      </c>
      <c r="EO197" s="33">
        <v>189</v>
      </c>
      <c r="EP197" s="33">
        <v>33.520000000000003</v>
      </c>
      <c r="EQ197" s="33">
        <v>0</v>
      </c>
      <c r="ER197" s="33">
        <v>63.97</v>
      </c>
      <c r="ES197" s="33">
        <v>0</v>
      </c>
      <c r="ET197" s="33">
        <v>0</v>
      </c>
      <c r="EU197" s="33">
        <v>3.5</v>
      </c>
      <c r="EV197" s="33">
        <v>7.16</v>
      </c>
      <c r="EW197" s="33">
        <v>89.45</v>
      </c>
      <c r="EX197" s="33">
        <v>53.84</v>
      </c>
    </row>
    <row r="198" spans="126:154" x14ac:dyDescent="0.45">
      <c r="DV198" s="62">
        <f>Obsv_GC!B201</f>
        <v>380</v>
      </c>
      <c r="DW198" s="57">
        <f t="shared" si="24"/>
        <v>381</v>
      </c>
      <c r="DX198" s="128">
        <f>SUMIFS(EP:EP,$EO:$EO,"&gt;="&amp;$DV198,$EO:$EO,"&lt;"&amp;$DV199)</f>
        <v>0</v>
      </c>
      <c r="DY198" s="128">
        <f>SUMIFS(EQ:EQ,$EO:$EO,"&gt;="&amp;$DV198,$EO:$EO,"&lt;"&amp;$DV199)</f>
        <v>0</v>
      </c>
      <c r="DZ198" s="128">
        <f>SUMIFS(ER:ER,$EO:$EO,"&gt;="&amp;$DV198,$EO:$EO,"&lt;"&amp;$DV199)</f>
        <v>0</v>
      </c>
      <c r="EA198" s="128">
        <f>SUMIFS(ES:ES,$EO:$EO,"&gt;="&amp;$DV198,$EO:$EO,"&lt;"&amp;$DV199)</f>
        <v>0</v>
      </c>
      <c r="EB198" s="128">
        <f>SUMIFS(ET:ET,$EO:$EO,"&gt;="&amp;$DV198,$EO:$EO,"&lt;"&amp;$DV199)</f>
        <v>0</v>
      </c>
      <c r="EC198" s="128">
        <f>SUMIFS(EU:EU,$EO:$EO,"&gt;="&amp;$DV198,$EO:$EO,"&lt;"&amp;$DV199)</f>
        <v>0</v>
      </c>
      <c r="ED198" s="128">
        <f>SUMIFS(EV:EV,$EO:$EO,"&gt;="&amp;$DV198,$EO:$EO,"&lt;"&amp;$DV199)</f>
        <v>0</v>
      </c>
      <c r="EE198" s="128">
        <f>SUMIFS(EW:EW,$EO:$EO,"&gt;="&amp;$DV198,$EO:$EO,"&lt;"&amp;$DV199)</f>
        <v>0</v>
      </c>
      <c r="EF198" s="128">
        <f>SUMIFS(EX:EX,$EO:$EO,"&gt;="&amp;$DV198,$EO:$EO,"&lt;"&amp;$DV199)</f>
        <v>0</v>
      </c>
      <c r="EG198" s="109">
        <f>DY198+DZ198</f>
        <v>0</v>
      </c>
      <c r="EH198" s="2">
        <f>EC198+ED198</f>
        <v>0</v>
      </c>
      <c r="EJ198" s="64">
        <f t="shared" si="25"/>
        <v>190</v>
      </c>
      <c r="EK198" s="57">
        <f t="shared" si="26"/>
        <v>190.5</v>
      </c>
      <c r="EL198" s="2">
        <f t="shared" si="21"/>
        <v>62.33</v>
      </c>
      <c r="EM198" s="2">
        <f t="shared" si="27"/>
        <v>8.52</v>
      </c>
      <c r="EO198" s="33">
        <v>190</v>
      </c>
      <c r="EP198" s="33">
        <v>31.54</v>
      </c>
      <c r="EQ198" s="33">
        <v>0</v>
      </c>
      <c r="ER198" s="33">
        <v>62.33</v>
      </c>
      <c r="ES198" s="33">
        <v>0</v>
      </c>
      <c r="ET198" s="33">
        <v>0</v>
      </c>
      <c r="EU198" s="33">
        <v>2.68</v>
      </c>
      <c r="EV198" s="33">
        <v>5.84</v>
      </c>
      <c r="EW198" s="33">
        <v>96.88</v>
      </c>
      <c r="EX198" s="33">
        <v>38.46</v>
      </c>
    </row>
    <row r="199" spans="126:154" x14ac:dyDescent="0.45">
      <c r="DV199" s="62">
        <f>Obsv_GC!B202</f>
        <v>382</v>
      </c>
      <c r="DW199" s="57">
        <f t="shared" si="24"/>
        <v>383</v>
      </c>
      <c r="DX199" s="128">
        <f>SUMIFS(EP:EP,$EO:$EO,"&gt;="&amp;$DV199,$EO:$EO,"&lt;"&amp;$DV200)</f>
        <v>0</v>
      </c>
      <c r="DY199" s="128">
        <f>SUMIFS(EQ:EQ,$EO:$EO,"&gt;="&amp;$DV199,$EO:$EO,"&lt;"&amp;$DV200)</f>
        <v>0</v>
      </c>
      <c r="DZ199" s="128">
        <f>SUMIFS(ER:ER,$EO:$EO,"&gt;="&amp;$DV199,$EO:$EO,"&lt;"&amp;$DV200)</f>
        <v>0</v>
      </c>
      <c r="EA199" s="128">
        <f>SUMIFS(ES:ES,$EO:$EO,"&gt;="&amp;$DV199,$EO:$EO,"&lt;"&amp;$DV200)</f>
        <v>0</v>
      </c>
      <c r="EB199" s="128">
        <f>SUMIFS(ET:ET,$EO:$EO,"&gt;="&amp;$DV199,$EO:$EO,"&lt;"&amp;$DV200)</f>
        <v>0</v>
      </c>
      <c r="EC199" s="128">
        <f>SUMIFS(EU:EU,$EO:$EO,"&gt;="&amp;$DV199,$EO:$EO,"&lt;"&amp;$DV200)</f>
        <v>0</v>
      </c>
      <c r="ED199" s="128">
        <f>SUMIFS(EV:EV,$EO:$EO,"&gt;="&amp;$DV199,$EO:$EO,"&lt;"&amp;$DV200)</f>
        <v>0</v>
      </c>
      <c r="EE199" s="128">
        <f>SUMIFS(EW:EW,$EO:$EO,"&gt;="&amp;$DV199,$EO:$EO,"&lt;"&amp;$DV200)</f>
        <v>0</v>
      </c>
      <c r="EF199" s="128">
        <f>SUMIFS(EX:EX,$EO:$EO,"&gt;="&amp;$DV199,$EO:$EO,"&lt;"&amp;$DV200)</f>
        <v>0</v>
      </c>
      <c r="EG199" s="109">
        <f>DY199+DZ199</f>
        <v>0</v>
      </c>
      <c r="EH199" s="2">
        <f>EC199+ED199</f>
        <v>0</v>
      </c>
      <c r="EJ199" s="64">
        <f t="shared" si="25"/>
        <v>191</v>
      </c>
      <c r="EK199" s="57">
        <f t="shared" si="26"/>
        <v>191.5</v>
      </c>
      <c r="EL199" s="2">
        <f t="shared" si="21"/>
        <v>52.55</v>
      </c>
      <c r="EM199" s="2">
        <f t="shared" si="27"/>
        <v>10.73</v>
      </c>
      <c r="EO199" s="33">
        <v>191</v>
      </c>
      <c r="EP199" s="33">
        <v>32.520000000000003</v>
      </c>
      <c r="EQ199" s="33">
        <v>0</v>
      </c>
      <c r="ER199" s="33">
        <v>52.55</v>
      </c>
      <c r="ES199" s="33">
        <v>0</v>
      </c>
      <c r="ET199" s="33">
        <v>0</v>
      </c>
      <c r="EU199" s="33">
        <v>4.4400000000000004</v>
      </c>
      <c r="EV199" s="33">
        <v>6.29</v>
      </c>
      <c r="EW199" s="33">
        <v>107.95</v>
      </c>
      <c r="EX199" s="33">
        <v>45.22</v>
      </c>
    </row>
    <row r="200" spans="126:154" x14ac:dyDescent="0.45">
      <c r="DV200" s="62">
        <f>Obsv_GC!B203</f>
        <v>384</v>
      </c>
      <c r="DW200" s="57">
        <f t="shared" si="24"/>
        <v>385</v>
      </c>
      <c r="DX200" s="128">
        <f>SUMIFS(EP:EP,$EO:$EO,"&gt;="&amp;$DV200,$EO:$EO,"&lt;"&amp;$DV201)</f>
        <v>0</v>
      </c>
      <c r="DY200" s="128">
        <f>SUMIFS(EQ:EQ,$EO:$EO,"&gt;="&amp;$DV200,$EO:$EO,"&lt;"&amp;$DV201)</f>
        <v>0</v>
      </c>
      <c r="DZ200" s="128">
        <f>SUMIFS(ER:ER,$EO:$EO,"&gt;="&amp;$DV200,$EO:$EO,"&lt;"&amp;$DV201)</f>
        <v>0</v>
      </c>
      <c r="EA200" s="128">
        <f>SUMIFS(ES:ES,$EO:$EO,"&gt;="&amp;$DV200,$EO:$EO,"&lt;"&amp;$DV201)</f>
        <v>0</v>
      </c>
      <c r="EB200" s="128">
        <f>SUMIFS(ET:ET,$EO:$EO,"&gt;="&amp;$DV200,$EO:$EO,"&lt;"&amp;$DV201)</f>
        <v>0</v>
      </c>
      <c r="EC200" s="128">
        <f>SUMIFS(EU:EU,$EO:$EO,"&gt;="&amp;$DV200,$EO:$EO,"&lt;"&amp;$DV201)</f>
        <v>0</v>
      </c>
      <c r="ED200" s="128">
        <f>SUMIFS(EV:EV,$EO:$EO,"&gt;="&amp;$DV200,$EO:$EO,"&lt;"&amp;$DV201)</f>
        <v>0</v>
      </c>
      <c r="EE200" s="128">
        <f>SUMIFS(EW:EW,$EO:$EO,"&gt;="&amp;$DV200,$EO:$EO,"&lt;"&amp;$DV201)</f>
        <v>0</v>
      </c>
      <c r="EF200" s="128">
        <f>SUMIFS(EX:EX,$EO:$EO,"&gt;="&amp;$DV200,$EO:$EO,"&lt;"&amp;$DV201)</f>
        <v>0</v>
      </c>
      <c r="EG200" s="109">
        <f>DY200+DZ200</f>
        <v>0</v>
      </c>
      <c r="EH200" s="2">
        <f>EC200+ED200</f>
        <v>0</v>
      </c>
      <c r="EJ200" s="64">
        <f t="shared" si="25"/>
        <v>192</v>
      </c>
      <c r="EK200" s="57">
        <f t="shared" si="26"/>
        <v>192.5</v>
      </c>
      <c r="EL200" s="2">
        <f t="shared" ref="EL200:EL263" si="38">EQ200 + ER200</f>
        <v>60.67</v>
      </c>
      <c r="EM200" s="2">
        <f t="shared" si="27"/>
        <v>12.879999999999999</v>
      </c>
      <c r="EO200" s="33">
        <v>192</v>
      </c>
      <c r="EP200" s="33">
        <v>32.97</v>
      </c>
      <c r="EQ200" s="33">
        <v>0</v>
      </c>
      <c r="ER200" s="33">
        <v>60.67</v>
      </c>
      <c r="ES200" s="33">
        <v>0</v>
      </c>
      <c r="ET200" s="33">
        <v>0</v>
      </c>
      <c r="EU200" s="33">
        <v>7.32</v>
      </c>
      <c r="EV200" s="33">
        <v>5.56</v>
      </c>
      <c r="EW200" s="33">
        <v>91.96</v>
      </c>
      <c r="EX200" s="33">
        <v>28.01</v>
      </c>
    </row>
    <row r="201" spans="126:154" x14ac:dyDescent="0.45">
      <c r="DV201" s="62">
        <f>Obsv_GC!B204</f>
        <v>386</v>
      </c>
      <c r="DW201" s="57">
        <f t="shared" ref="DW201:DW208" si="39">AVERAGE(DV201:DV202)</f>
        <v>387</v>
      </c>
      <c r="DX201" s="128">
        <f>SUMIFS(EP:EP,$EO:$EO,"&gt;="&amp;$DV201,$EO:$EO,"&lt;"&amp;$DV202)</f>
        <v>0</v>
      </c>
      <c r="DY201" s="128">
        <f>SUMIFS(EQ:EQ,$EO:$EO,"&gt;="&amp;$DV201,$EO:$EO,"&lt;"&amp;$DV202)</f>
        <v>0</v>
      </c>
      <c r="DZ201" s="128">
        <f>SUMIFS(ER:ER,$EO:$EO,"&gt;="&amp;$DV201,$EO:$EO,"&lt;"&amp;$DV202)</f>
        <v>0</v>
      </c>
      <c r="EA201" s="128">
        <f>SUMIFS(ES:ES,$EO:$EO,"&gt;="&amp;$DV201,$EO:$EO,"&lt;"&amp;$DV202)</f>
        <v>0</v>
      </c>
      <c r="EB201" s="128">
        <f>SUMIFS(ET:ET,$EO:$EO,"&gt;="&amp;$DV201,$EO:$EO,"&lt;"&amp;$DV202)</f>
        <v>0</v>
      </c>
      <c r="EC201" s="128">
        <f>SUMIFS(EU:EU,$EO:$EO,"&gt;="&amp;$DV201,$EO:$EO,"&lt;"&amp;$DV202)</f>
        <v>0</v>
      </c>
      <c r="ED201" s="128">
        <f>SUMIFS(EV:EV,$EO:$EO,"&gt;="&amp;$DV201,$EO:$EO,"&lt;"&amp;$DV202)</f>
        <v>0</v>
      </c>
      <c r="EE201" s="128">
        <f>SUMIFS(EW:EW,$EO:$EO,"&gt;="&amp;$DV201,$EO:$EO,"&lt;"&amp;$DV202)</f>
        <v>0</v>
      </c>
      <c r="EF201" s="128">
        <f>SUMIFS(EX:EX,$EO:$EO,"&gt;="&amp;$DV201,$EO:$EO,"&lt;"&amp;$DV202)</f>
        <v>0</v>
      </c>
      <c r="EG201" s="109">
        <f>DY201+DZ201</f>
        <v>0</v>
      </c>
      <c r="EH201" s="2">
        <f>EC201+ED201</f>
        <v>0</v>
      </c>
      <c r="EJ201" s="64">
        <f t="shared" ref="EJ201:EJ264" si="40">$EO201</f>
        <v>193</v>
      </c>
      <c r="EK201" s="57">
        <f t="shared" ref="EK201:EK203" si="41">AVERAGE(EJ201:EJ202)</f>
        <v>193.5</v>
      </c>
      <c r="EL201" s="2">
        <f t="shared" si="38"/>
        <v>48.17</v>
      </c>
      <c r="EM201" s="2">
        <f t="shared" ref="EM201:EM264" si="42">EU201+EV201</f>
        <v>5.8</v>
      </c>
      <c r="EO201" s="33">
        <v>193</v>
      </c>
      <c r="EP201" s="33">
        <v>30.22</v>
      </c>
      <c r="EQ201" s="33">
        <v>0</v>
      </c>
      <c r="ER201" s="33">
        <v>48.17</v>
      </c>
      <c r="ES201" s="33">
        <v>0</v>
      </c>
      <c r="ET201" s="33">
        <v>0</v>
      </c>
      <c r="EU201" s="33">
        <v>0.84</v>
      </c>
      <c r="EV201" s="33">
        <v>4.96</v>
      </c>
      <c r="EW201" s="33">
        <v>90.16</v>
      </c>
      <c r="EX201" s="33">
        <v>30.46</v>
      </c>
    </row>
    <row r="202" spans="126:154" x14ac:dyDescent="0.45">
      <c r="DV202" s="62">
        <f>Obsv_GC!B205</f>
        <v>388</v>
      </c>
      <c r="DW202" s="57">
        <f t="shared" si="39"/>
        <v>389</v>
      </c>
      <c r="DX202" s="128">
        <f>SUMIFS(EP:EP,$EO:$EO,"&gt;="&amp;$DV202,$EO:$EO,"&lt;"&amp;$DV203)</f>
        <v>0</v>
      </c>
      <c r="DY202" s="128">
        <f>SUMIFS(EQ:EQ,$EO:$EO,"&gt;="&amp;$DV202,$EO:$EO,"&lt;"&amp;$DV203)</f>
        <v>0</v>
      </c>
      <c r="DZ202" s="128">
        <f>SUMIFS(ER:ER,$EO:$EO,"&gt;="&amp;$DV202,$EO:$EO,"&lt;"&amp;$DV203)</f>
        <v>0</v>
      </c>
      <c r="EA202" s="128">
        <f>SUMIFS(ES:ES,$EO:$EO,"&gt;="&amp;$DV202,$EO:$EO,"&lt;"&amp;$DV203)</f>
        <v>0</v>
      </c>
      <c r="EB202" s="128">
        <f>SUMIFS(ET:ET,$EO:$EO,"&gt;="&amp;$DV202,$EO:$EO,"&lt;"&amp;$DV203)</f>
        <v>0</v>
      </c>
      <c r="EC202" s="128">
        <f>SUMIFS(EU:EU,$EO:$EO,"&gt;="&amp;$DV202,$EO:$EO,"&lt;"&amp;$DV203)</f>
        <v>0</v>
      </c>
      <c r="ED202" s="128">
        <f>SUMIFS(EV:EV,$EO:$EO,"&gt;="&amp;$DV202,$EO:$EO,"&lt;"&amp;$DV203)</f>
        <v>0</v>
      </c>
      <c r="EE202" s="128">
        <f>SUMIFS(EW:EW,$EO:$EO,"&gt;="&amp;$DV202,$EO:$EO,"&lt;"&amp;$DV203)</f>
        <v>0</v>
      </c>
      <c r="EF202" s="128">
        <f>SUMIFS(EX:EX,$EO:$EO,"&gt;="&amp;$DV202,$EO:$EO,"&lt;"&amp;$DV203)</f>
        <v>0</v>
      </c>
      <c r="EG202" s="109">
        <f>DY202+DZ202</f>
        <v>0</v>
      </c>
      <c r="EH202" s="2">
        <f>EC202+ED202</f>
        <v>0</v>
      </c>
      <c r="EJ202" s="64">
        <f t="shared" si="40"/>
        <v>194</v>
      </c>
      <c r="EK202" s="57">
        <f t="shared" si="41"/>
        <v>194.5</v>
      </c>
      <c r="EL202" s="2">
        <f t="shared" si="38"/>
        <v>45.19</v>
      </c>
      <c r="EM202" s="2">
        <f t="shared" si="42"/>
        <v>7.0500000000000007</v>
      </c>
      <c r="EO202" s="33">
        <v>194</v>
      </c>
      <c r="EP202" s="33">
        <v>28.79</v>
      </c>
      <c r="EQ202" s="33">
        <v>0</v>
      </c>
      <c r="ER202" s="33">
        <v>45.19</v>
      </c>
      <c r="ES202" s="33">
        <v>0</v>
      </c>
      <c r="ET202" s="33">
        <v>0</v>
      </c>
      <c r="EU202" s="33">
        <v>2.57</v>
      </c>
      <c r="EV202" s="33">
        <v>4.4800000000000004</v>
      </c>
      <c r="EW202" s="33">
        <v>90.71</v>
      </c>
      <c r="EX202" s="33">
        <v>37.86</v>
      </c>
    </row>
    <row r="203" spans="126:154" x14ac:dyDescent="0.45">
      <c r="DV203" s="62">
        <f>Obsv_GC!B206</f>
        <v>390</v>
      </c>
      <c r="DW203" s="57">
        <f t="shared" si="39"/>
        <v>391</v>
      </c>
      <c r="DX203" s="128">
        <f>SUMIFS(EP:EP,$EO:$EO,"&gt;="&amp;$DV203,$EO:$EO,"&lt;"&amp;$DV204)</f>
        <v>0</v>
      </c>
      <c r="DY203" s="128">
        <f>SUMIFS(EQ:EQ,$EO:$EO,"&gt;="&amp;$DV203,$EO:$EO,"&lt;"&amp;$DV204)</f>
        <v>0</v>
      </c>
      <c r="DZ203" s="128">
        <f>SUMIFS(ER:ER,$EO:$EO,"&gt;="&amp;$DV203,$EO:$EO,"&lt;"&amp;$DV204)</f>
        <v>0</v>
      </c>
      <c r="EA203" s="128">
        <f>SUMIFS(ES:ES,$EO:$EO,"&gt;="&amp;$DV203,$EO:$EO,"&lt;"&amp;$DV204)</f>
        <v>0</v>
      </c>
      <c r="EB203" s="128">
        <f>SUMIFS(ET:ET,$EO:$EO,"&gt;="&amp;$DV203,$EO:$EO,"&lt;"&amp;$DV204)</f>
        <v>0</v>
      </c>
      <c r="EC203" s="128">
        <f>SUMIFS(EU:EU,$EO:$EO,"&gt;="&amp;$DV203,$EO:$EO,"&lt;"&amp;$DV204)</f>
        <v>0</v>
      </c>
      <c r="ED203" s="128">
        <f>SUMIFS(EV:EV,$EO:$EO,"&gt;="&amp;$DV203,$EO:$EO,"&lt;"&amp;$DV204)</f>
        <v>0</v>
      </c>
      <c r="EE203" s="128">
        <f>SUMIFS(EW:EW,$EO:$EO,"&gt;="&amp;$DV203,$EO:$EO,"&lt;"&amp;$DV204)</f>
        <v>0</v>
      </c>
      <c r="EF203" s="128">
        <f>SUMIFS(EX:EX,$EO:$EO,"&gt;="&amp;$DV203,$EO:$EO,"&lt;"&amp;$DV204)</f>
        <v>0</v>
      </c>
      <c r="EG203" s="109">
        <f>DY203+DZ203</f>
        <v>0</v>
      </c>
      <c r="EH203" s="2">
        <f>EC203+ED203</f>
        <v>0</v>
      </c>
      <c r="EJ203" s="64">
        <f t="shared" si="40"/>
        <v>195</v>
      </c>
      <c r="EK203" s="57">
        <f t="shared" si="41"/>
        <v>195.5</v>
      </c>
      <c r="EL203" s="2">
        <f t="shared" si="38"/>
        <v>43.28</v>
      </c>
      <c r="EM203" s="2">
        <f t="shared" si="42"/>
        <v>7.65</v>
      </c>
      <c r="EO203" s="33">
        <v>195</v>
      </c>
      <c r="EP203" s="33">
        <v>29.29</v>
      </c>
      <c r="EQ203" s="33">
        <v>0</v>
      </c>
      <c r="ER203" s="33">
        <v>43.28</v>
      </c>
      <c r="ES203" s="33">
        <v>0</v>
      </c>
      <c r="ET203" s="33">
        <v>0</v>
      </c>
      <c r="EU203" s="33">
        <v>4.17</v>
      </c>
      <c r="EV203" s="33">
        <v>3.48</v>
      </c>
      <c r="EW203" s="33">
        <v>78.03</v>
      </c>
      <c r="EX203" s="33">
        <v>22.49</v>
      </c>
    </row>
    <row r="204" spans="126:154" x14ac:dyDescent="0.45">
      <c r="DV204" s="62">
        <f>Obsv_GC!B207</f>
        <v>392</v>
      </c>
      <c r="DW204" s="57">
        <f t="shared" si="39"/>
        <v>393</v>
      </c>
      <c r="DX204" s="128">
        <f>SUMIFS(EP:EP,$EO:$EO,"&gt;="&amp;$DV204,$EO:$EO,"&lt;"&amp;$DV205)</f>
        <v>0</v>
      </c>
      <c r="DY204" s="128">
        <f>SUMIFS(EQ:EQ,$EO:$EO,"&gt;="&amp;$DV204,$EO:$EO,"&lt;"&amp;$DV205)</f>
        <v>0</v>
      </c>
      <c r="DZ204" s="128">
        <f>SUMIFS(ER:ER,$EO:$EO,"&gt;="&amp;$DV204,$EO:$EO,"&lt;"&amp;$DV205)</f>
        <v>0</v>
      </c>
      <c r="EA204" s="128">
        <f>SUMIFS(ES:ES,$EO:$EO,"&gt;="&amp;$DV204,$EO:$EO,"&lt;"&amp;$DV205)</f>
        <v>0</v>
      </c>
      <c r="EB204" s="128">
        <f>SUMIFS(ET:ET,$EO:$EO,"&gt;="&amp;$DV204,$EO:$EO,"&lt;"&amp;$DV205)</f>
        <v>0</v>
      </c>
      <c r="EC204" s="128">
        <f>SUMIFS(EU:EU,$EO:$EO,"&gt;="&amp;$DV204,$EO:$EO,"&lt;"&amp;$DV205)</f>
        <v>0</v>
      </c>
      <c r="ED204" s="128">
        <f>SUMIFS(EV:EV,$EO:$EO,"&gt;="&amp;$DV204,$EO:$EO,"&lt;"&amp;$DV205)</f>
        <v>0</v>
      </c>
      <c r="EE204" s="128">
        <f>SUMIFS(EW:EW,$EO:$EO,"&gt;="&amp;$DV204,$EO:$EO,"&lt;"&amp;$DV205)</f>
        <v>0</v>
      </c>
      <c r="EF204" s="128">
        <f>SUMIFS(EX:EX,$EO:$EO,"&gt;="&amp;$DV204,$EO:$EO,"&lt;"&amp;$DV205)</f>
        <v>0</v>
      </c>
      <c r="EG204" s="109">
        <f>DY204+DZ204</f>
        <v>0</v>
      </c>
      <c r="EH204" s="2">
        <f>EC204+ED204</f>
        <v>0</v>
      </c>
      <c r="EJ204" s="64">
        <f t="shared" si="40"/>
        <v>196</v>
      </c>
      <c r="EK204" s="57">
        <f>AVERAGE(EJ204:EJ205)</f>
        <v>196.5</v>
      </c>
      <c r="EL204" s="2">
        <f t="shared" si="38"/>
        <v>27.69</v>
      </c>
      <c r="EM204" s="2">
        <f t="shared" si="42"/>
        <v>5.9700000000000006</v>
      </c>
      <c r="EO204" s="33">
        <v>196</v>
      </c>
      <c r="EP204" s="33">
        <v>28.2</v>
      </c>
      <c r="EQ204" s="33">
        <v>0</v>
      </c>
      <c r="ER204" s="33">
        <v>27.69</v>
      </c>
      <c r="ES204" s="33">
        <v>0</v>
      </c>
      <c r="ET204" s="33">
        <v>0</v>
      </c>
      <c r="EU204" s="33">
        <v>2.56</v>
      </c>
      <c r="EV204" s="33">
        <v>3.41</v>
      </c>
      <c r="EW204" s="33">
        <v>62.28</v>
      </c>
      <c r="EX204" s="33">
        <v>29.58</v>
      </c>
    </row>
    <row r="205" spans="126:154" x14ac:dyDescent="0.45">
      <c r="DV205" s="62">
        <f>Obsv_GC!B208</f>
        <v>394</v>
      </c>
      <c r="DW205" s="57">
        <f t="shared" si="39"/>
        <v>395</v>
      </c>
      <c r="DX205" s="128">
        <f>SUMIFS(EP:EP,$EO:$EO,"&gt;="&amp;$DV205,$EO:$EO,"&lt;"&amp;$DV206)</f>
        <v>0</v>
      </c>
      <c r="DY205" s="128">
        <f>SUMIFS(EQ:EQ,$EO:$EO,"&gt;="&amp;$DV205,$EO:$EO,"&lt;"&amp;$DV206)</f>
        <v>0</v>
      </c>
      <c r="DZ205" s="128">
        <f>SUMIFS(ER:ER,$EO:$EO,"&gt;="&amp;$DV205,$EO:$EO,"&lt;"&amp;$DV206)</f>
        <v>0</v>
      </c>
      <c r="EA205" s="128">
        <f>SUMIFS(ES:ES,$EO:$EO,"&gt;="&amp;$DV205,$EO:$EO,"&lt;"&amp;$DV206)</f>
        <v>0</v>
      </c>
      <c r="EB205" s="128">
        <f>SUMIFS(ET:ET,$EO:$EO,"&gt;="&amp;$DV205,$EO:$EO,"&lt;"&amp;$DV206)</f>
        <v>0</v>
      </c>
      <c r="EC205" s="128">
        <f>SUMIFS(EU:EU,$EO:$EO,"&gt;="&amp;$DV205,$EO:$EO,"&lt;"&amp;$DV206)</f>
        <v>0</v>
      </c>
      <c r="ED205" s="128">
        <f>SUMIFS(EV:EV,$EO:$EO,"&gt;="&amp;$DV205,$EO:$EO,"&lt;"&amp;$DV206)</f>
        <v>0</v>
      </c>
      <c r="EE205" s="128">
        <f>SUMIFS(EW:EW,$EO:$EO,"&gt;="&amp;$DV205,$EO:$EO,"&lt;"&amp;$DV206)</f>
        <v>0</v>
      </c>
      <c r="EF205" s="128">
        <f>SUMIFS(EX:EX,$EO:$EO,"&gt;="&amp;$DV205,$EO:$EO,"&lt;"&amp;$DV206)</f>
        <v>0</v>
      </c>
      <c r="EG205" s="109">
        <f>DY205+DZ205</f>
        <v>0</v>
      </c>
      <c r="EH205" s="2">
        <f>EC205+ED205</f>
        <v>0</v>
      </c>
      <c r="EJ205" s="64">
        <f t="shared" si="40"/>
        <v>197</v>
      </c>
      <c r="EK205" s="57">
        <f t="shared" ref="EK205:EK255" si="43">AVERAGE(EJ205:EJ206)</f>
        <v>197.5</v>
      </c>
      <c r="EL205" s="2">
        <f t="shared" si="38"/>
        <v>36.35</v>
      </c>
      <c r="EM205" s="2">
        <f t="shared" si="42"/>
        <v>2.97</v>
      </c>
      <c r="EO205" s="33">
        <v>197</v>
      </c>
      <c r="EP205" s="33">
        <v>27.32</v>
      </c>
      <c r="EQ205" s="33">
        <v>0</v>
      </c>
      <c r="ER205" s="33">
        <v>36.35</v>
      </c>
      <c r="ES205" s="33">
        <v>0</v>
      </c>
      <c r="ET205" s="33">
        <v>0</v>
      </c>
      <c r="EU205" s="33">
        <v>0.89</v>
      </c>
      <c r="EV205" s="33">
        <v>2.08</v>
      </c>
      <c r="EW205" s="33">
        <v>71.19</v>
      </c>
      <c r="EX205" s="33">
        <v>24.7</v>
      </c>
    </row>
    <row r="206" spans="126:154" x14ac:dyDescent="0.45">
      <c r="DV206" s="62">
        <f>Obsv_GC!B209</f>
        <v>396</v>
      </c>
      <c r="DW206" s="57">
        <f t="shared" si="39"/>
        <v>397</v>
      </c>
      <c r="DX206" s="128">
        <f>SUMIFS(EP:EP,$EO:$EO,"&gt;="&amp;$DV206,$EO:$EO,"&lt;"&amp;$DV207)</f>
        <v>0</v>
      </c>
      <c r="DY206" s="128">
        <f>SUMIFS(EQ:EQ,$EO:$EO,"&gt;="&amp;$DV206,$EO:$EO,"&lt;"&amp;$DV207)</f>
        <v>0</v>
      </c>
      <c r="DZ206" s="128">
        <f>SUMIFS(ER:ER,$EO:$EO,"&gt;="&amp;$DV206,$EO:$EO,"&lt;"&amp;$DV207)</f>
        <v>0</v>
      </c>
      <c r="EA206" s="128">
        <f>SUMIFS(ES:ES,$EO:$EO,"&gt;="&amp;$DV206,$EO:$EO,"&lt;"&amp;$DV207)</f>
        <v>0</v>
      </c>
      <c r="EB206" s="128">
        <f>SUMIFS(ET:ET,$EO:$EO,"&gt;="&amp;$DV206,$EO:$EO,"&lt;"&amp;$DV207)</f>
        <v>0</v>
      </c>
      <c r="EC206" s="128">
        <f>SUMIFS(EU:EU,$EO:$EO,"&gt;="&amp;$DV206,$EO:$EO,"&lt;"&amp;$DV207)</f>
        <v>0</v>
      </c>
      <c r="ED206" s="128">
        <f>SUMIFS(EV:EV,$EO:$EO,"&gt;="&amp;$DV206,$EO:$EO,"&lt;"&amp;$DV207)</f>
        <v>0</v>
      </c>
      <c r="EE206" s="128">
        <f>SUMIFS(EW:EW,$EO:$EO,"&gt;="&amp;$DV206,$EO:$EO,"&lt;"&amp;$DV207)</f>
        <v>0</v>
      </c>
      <c r="EF206" s="128">
        <f>SUMIFS(EX:EX,$EO:$EO,"&gt;="&amp;$DV206,$EO:$EO,"&lt;"&amp;$DV207)</f>
        <v>0</v>
      </c>
      <c r="EG206" s="109">
        <f>DY206+DZ206</f>
        <v>0</v>
      </c>
      <c r="EH206" s="2">
        <f>EC206+ED206</f>
        <v>0</v>
      </c>
      <c r="EJ206" s="64">
        <f t="shared" si="40"/>
        <v>198</v>
      </c>
      <c r="EK206" s="57">
        <f t="shared" si="43"/>
        <v>198.5</v>
      </c>
      <c r="EL206" s="2">
        <f t="shared" si="38"/>
        <v>24.9</v>
      </c>
      <c r="EM206" s="2">
        <f t="shared" si="42"/>
        <v>9.83</v>
      </c>
      <c r="EO206" s="33">
        <v>198</v>
      </c>
      <c r="EP206" s="33">
        <v>26.74</v>
      </c>
      <c r="EQ206" s="33">
        <v>0</v>
      </c>
      <c r="ER206" s="33">
        <v>24.9</v>
      </c>
      <c r="ES206" s="33">
        <v>0</v>
      </c>
      <c r="ET206" s="33">
        <v>0</v>
      </c>
      <c r="EU206" s="33">
        <v>8.27</v>
      </c>
      <c r="EV206" s="33">
        <v>1.56</v>
      </c>
      <c r="EW206" s="33">
        <v>58.32</v>
      </c>
      <c r="EX206" s="33">
        <v>22.6</v>
      </c>
    </row>
    <row r="207" spans="126:154" x14ac:dyDescent="0.45">
      <c r="DV207" s="62">
        <f>Obsv_GC!B210</f>
        <v>398</v>
      </c>
      <c r="DW207" s="57">
        <f t="shared" si="39"/>
        <v>399</v>
      </c>
      <c r="DX207" s="128">
        <f>SUMIFS(EP:EP,$EO:$EO,"&gt;="&amp;$DV207,$EO:$EO,"&lt;"&amp;$DV208)</f>
        <v>0</v>
      </c>
      <c r="DY207" s="128">
        <f>SUMIFS(EQ:EQ,$EO:$EO,"&gt;="&amp;$DV207,$EO:$EO,"&lt;"&amp;$DV208)</f>
        <v>0</v>
      </c>
      <c r="DZ207" s="128">
        <f>SUMIFS(ER:ER,$EO:$EO,"&gt;="&amp;$DV207,$EO:$EO,"&lt;"&amp;$DV208)</f>
        <v>0</v>
      </c>
      <c r="EA207" s="128">
        <f>SUMIFS(ES:ES,$EO:$EO,"&gt;="&amp;$DV207,$EO:$EO,"&lt;"&amp;$DV208)</f>
        <v>0</v>
      </c>
      <c r="EB207" s="128">
        <f>SUMIFS(ET:ET,$EO:$EO,"&gt;="&amp;$DV207,$EO:$EO,"&lt;"&amp;$DV208)</f>
        <v>0</v>
      </c>
      <c r="EC207" s="128">
        <f>SUMIFS(EU:EU,$EO:$EO,"&gt;="&amp;$DV207,$EO:$EO,"&lt;"&amp;$DV208)</f>
        <v>0</v>
      </c>
      <c r="ED207" s="128">
        <f>SUMIFS(EV:EV,$EO:$EO,"&gt;="&amp;$DV207,$EO:$EO,"&lt;"&amp;$DV208)</f>
        <v>0</v>
      </c>
      <c r="EE207" s="128">
        <f>SUMIFS(EW:EW,$EO:$EO,"&gt;="&amp;$DV207,$EO:$EO,"&lt;"&amp;$DV208)</f>
        <v>0</v>
      </c>
      <c r="EF207" s="128">
        <f>SUMIFS(EX:EX,$EO:$EO,"&gt;="&amp;$DV207,$EO:$EO,"&lt;"&amp;$DV208)</f>
        <v>0</v>
      </c>
      <c r="EG207" s="109">
        <f>DY207+DZ207</f>
        <v>0</v>
      </c>
      <c r="EH207" s="2">
        <f>EC207+ED207</f>
        <v>0</v>
      </c>
      <c r="EJ207" s="64">
        <f t="shared" si="40"/>
        <v>199</v>
      </c>
      <c r="EK207" s="57">
        <f t="shared" si="43"/>
        <v>199.5</v>
      </c>
      <c r="EL207" s="2">
        <f t="shared" si="38"/>
        <v>25.95</v>
      </c>
      <c r="EM207" s="2">
        <f t="shared" si="42"/>
        <v>1.81</v>
      </c>
      <c r="EO207" s="33">
        <v>199</v>
      </c>
      <c r="EP207" s="33">
        <v>27.73</v>
      </c>
      <c r="EQ207" s="33">
        <v>0</v>
      </c>
      <c r="ER207" s="33">
        <v>25.95</v>
      </c>
      <c r="ES207" s="33">
        <v>0</v>
      </c>
      <c r="ET207" s="33">
        <v>0</v>
      </c>
      <c r="EU207" s="33">
        <v>0.84</v>
      </c>
      <c r="EV207" s="33">
        <v>0.97</v>
      </c>
      <c r="EW207" s="33">
        <v>60.04</v>
      </c>
      <c r="EX207" s="33">
        <v>19.23</v>
      </c>
    </row>
    <row r="208" spans="126:154" x14ac:dyDescent="0.45">
      <c r="DV208" s="62">
        <f>Obsv_GC!B211</f>
        <v>400</v>
      </c>
      <c r="DW208" s="57">
        <f t="shared" si="39"/>
        <v>401</v>
      </c>
      <c r="DX208" s="128">
        <f>SUMIFS(EP:EP,$EO:$EO,"&gt;="&amp;$DV208,$EO:$EO,"&lt;"&amp;$DV259)</f>
        <v>0</v>
      </c>
      <c r="DY208" s="128">
        <f>SUMIFS(EQ:EQ,$EO:$EO,"&gt;="&amp;$DV208,$EO:$EO,"&lt;"&amp;$DV259)</f>
        <v>0</v>
      </c>
      <c r="DZ208" s="128">
        <f>SUMIFS(ER:ER,$EO:$EO,"&gt;="&amp;$DV208,$EO:$EO,"&lt;"&amp;$DV259)</f>
        <v>0</v>
      </c>
      <c r="EA208" s="128">
        <f>SUMIFS(ES:ES,$EO:$EO,"&gt;="&amp;$DV208,$EO:$EO,"&lt;"&amp;$DV259)</f>
        <v>0</v>
      </c>
      <c r="EB208" s="128">
        <f>SUMIFS(ET:ET,$EO:$EO,"&gt;="&amp;$DV208,$EO:$EO,"&lt;"&amp;$DV259)</f>
        <v>0</v>
      </c>
      <c r="EC208" s="128">
        <f>SUMIFS(EU:EU,$EO:$EO,"&gt;="&amp;$DV208,$EO:$EO,"&lt;"&amp;$DV259)</f>
        <v>0</v>
      </c>
      <c r="ED208" s="128">
        <f>SUMIFS(EV:EV,$EO:$EO,"&gt;="&amp;$DV208,$EO:$EO,"&lt;"&amp;$DV259)</f>
        <v>0</v>
      </c>
      <c r="EE208" s="128">
        <f>SUMIFS(EW:EW,$EO:$EO,"&gt;="&amp;$DV208,$EO:$EO,"&lt;"&amp;$DV259)</f>
        <v>0</v>
      </c>
      <c r="EF208" s="128">
        <f>SUMIFS(EX:EX,$EO:$EO,"&gt;="&amp;$DV208,$EO:$EO,"&lt;"&amp;$DV259)</f>
        <v>0</v>
      </c>
      <c r="EG208" s="109">
        <f>DY208+DZ208</f>
        <v>0</v>
      </c>
      <c r="EH208" s="2">
        <f>EC208+ED208</f>
        <v>0</v>
      </c>
      <c r="EJ208" s="64">
        <f t="shared" si="40"/>
        <v>200</v>
      </c>
      <c r="EK208" s="57">
        <f t="shared" si="43"/>
        <v>200.5</v>
      </c>
      <c r="EL208" s="2">
        <f t="shared" si="38"/>
        <v>25.69</v>
      </c>
      <c r="EM208" s="2">
        <f t="shared" si="42"/>
        <v>5.58</v>
      </c>
      <c r="EO208" s="33">
        <v>200</v>
      </c>
      <c r="EP208" s="33">
        <v>23.6</v>
      </c>
      <c r="EQ208" s="33">
        <v>0</v>
      </c>
      <c r="ER208" s="33">
        <v>25.69</v>
      </c>
      <c r="ES208" s="33">
        <v>0</v>
      </c>
      <c r="ET208" s="33">
        <v>0</v>
      </c>
      <c r="EU208" s="33">
        <v>4.59</v>
      </c>
      <c r="EV208" s="33">
        <v>0.99</v>
      </c>
      <c r="EW208" s="33">
        <v>47.71</v>
      </c>
      <c r="EX208" s="33">
        <v>19.16</v>
      </c>
    </row>
    <row r="209" spans="126:154" x14ac:dyDescent="0.45">
      <c r="DV209" s="58">
        <f>DV208 + (DV208-DV207)</f>
        <v>402</v>
      </c>
      <c r="EJ209" s="64">
        <f t="shared" si="40"/>
        <v>201</v>
      </c>
      <c r="EK209" s="57">
        <f t="shared" si="43"/>
        <v>201.5</v>
      </c>
      <c r="EL209" s="2">
        <f t="shared" si="38"/>
        <v>21.24</v>
      </c>
      <c r="EM209" s="2">
        <f t="shared" si="42"/>
        <v>9.16</v>
      </c>
      <c r="EO209" s="33">
        <v>201</v>
      </c>
      <c r="EP209" s="33">
        <v>23.96</v>
      </c>
      <c r="EQ209" s="33">
        <v>0</v>
      </c>
      <c r="ER209" s="33">
        <v>21.24</v>
      </c>
      <c r="ES209" s="33">
        <v>0</v>
      </c>
      <c r="ET209" s="33">
        <v>0</v>
      </c>
      <c r="EU209" s="33">
        <v>8.1</v>
      </c>
      <c r="EV209" s="33">
        <v>1.06</v>
      </c>
      <c r="EW209" s="33">
        <v>76.77</v>
      </c>
      <c r="EX209" s="33">
        <v>19.52</v>
      </c>
    </row>
    <row r="210" spans="126:154" x14ac:dyDescent="0.45">
      <c r="EJ210" s="64">
        <f t="shared" si="40"/>
        <v>202</v>
      </c>
      <c r="EK210" s="57">
        <f t="shared" si="43"/>
        <v>202.5</v>
      </c>
      <c r="EL210" s="2">
        <f t="shared" si="38"/>
        <v>23.23</v>
      </c>
      <c r="EM210" s="2">
        <f t="shared" si="42"/>
        <v>3.39</v>
      </c>
      <c r="EO210" s="33">
        <v>202</v>
      </c>
      <c r="EP210" s="33">
        <v>22.49</v>
      </c>
      <c r="EQ210" s="33">
        <v>0</v>
      </c>
      <c r="ER210" s="33">
        <v>23.23</v>
      </c>
      <c r="ES210" s="33">
        <v>0</v>
      </c>
      <c r="ET210" s="33">
        <v>0</v>
      </c>
      <c r="EU210" s="33">
        <v>2.7</v>
      </c>
      <c r="EV210" s="33">
        <v>0.69</v>
      </c>
      <c r="EW210" s="33">
        <v>59.15</v>
      </c>
      <c r="EX210" s="33">
        <v>38.01</v>
      </c>
    </row>
    <row r="211" spans="126:154" x14ac:dyDescent="0.45">
      <c r="EJ211" s="64">
        <f t="shared" si="40"/>
        <v>203</v>
      </c>
      <c r="EK211" s="57">
        <f t="shared" si="43"/>
        <v>203.5</v>
      </c>
      <c r="EL211" s="2">
        <f t="shared" si="38"/>
        <v>22.22</v>
      </c>
      <c r="EM211" s="2">
        <f t="shared" si="42"/>
        <v>4.3099999999999996</v>
      </c>
      <c r="EO211" s="33">
        <v>203</v>
      </c>
      <c r="EP211" s="33">
        <v>21.77</v>
      </c>
      <c r="EQ211" s="33">
        <v>0</v>
      </c>
      <c r="ER211" s="33">
        <v>22.22</v>
      </c>
      <c r="ES211" s="33">
        <v>0</v>
      </c>
      <c r="ET211" s="33">
        <v>0</v>
      </c>
      <c r="EU211" s="33">
        <v>3.61</v>
      </c>
      <c r="EV211" s="33">
        <v>0.7</v>
      </c>
      <c r="EW211" s="33">
        <v>51.42</v>
      </c>
      <c r="EX211" s="33">
        <v>31.35</v>
      </c>
    </row>
    <row r="212" spans="126:154" x14ac:dyDescent="0.45">
      <c r="EJ212" s="64">
        <f t="shared" si="40"/>
        <v>204</v>
      </c>
      <c r="EK212" s="57">
        <f t="shared" si="43"/>
        <v>204.5</v>
      </c>
      <c r="EL212" s="2">
        <f t="shared" si="38"/>
        <v>21.17</v>
      </c>
      <c r="EM212" s="2">
        <f t="shared" si="42"/>
        <v>5.12</v>
      </c>
      <c r="EO212" s="33">
        <v>204</v>
      </c>
      <c r="EP212" s="33">
        <v>21.86</v>
      </c>
      <c r="EQ212" s="33">
        <v>0</v>
      </c>
      <c r="ER212" s="33">
        <v>21.17</v>
      </c>
      <c r="ES212" s="33">
        <v>0</v>
      </c>
      <c r="ET212" s="33">
        <v>0</v>
      </c>
      <c r="EU212" s="33">
        <v>4.51</v>
      </c>
      <c r="EV212" s="33">
        <v>0.61</v>
      </c>
      <c r="EW212" s="33">
        <v>57.14</v>
      </c>
      <c r="EX212" s="33">
        <v>23.24</v>
      </c>
    </row>
    <row r="213" spans="126:154" x14ac:dyDescent="0.45">
      <c r="EJ213" s="64">
        <f t="shared" si="40"/>
        <v>205</v>
      </c>
      <c r="EK213" s="57">
        <f t="shared" si="43"/>
        <v>205.5</v>
      </c>
      <c r="EL213" s="2">
        <f t="shared" si="38"/>
        <v>18.7</v>
      </c>
      <c r="EM213" s="2">
        <f t="shared" si="42"/>
        <v>5.51</v>
      </c>
      <c r="EO213" s="33">
        <v>205</v>
      </c>
      <c r="EP213" s="33">
        <v>19.59</v>
      </c>
      <c r="EQ213" s="33">
        <v>0</v>
      </c>
      <c r="ER213" s="33">
        <v>18.7</v>
      </c>
      <c r="ES213" s="33">
        <v>0</v>
      </c>
      <c r="ET213" s="33">
        <v>0</v>
      </c>
      <c r="EU213" s="33">
        <v>5.0199999999999996</v>
      </c>
      <c r="EV213" s="33">
        <v>0.49</v>
      </c>
      <c r="EW213" s="33">
        <v>60.33</v>
      </c>
      <c r="EX213" s="33">
        <v>17.16</v>
      </c>
    </row>
    <row r="214" spans="126:154" x14ac:dyDescent="0.45">
      <c r="EJ214" s="64">
        <f t="shared" si="40"/>
        <v>206</v>
      </c>
      <c r="EK214" s="57">
        <f t="shared" si="43"/>
        <v>206.5</v>
      </c>
      <c r="EL214" s="2">
        <f t="shared" si="38"/>
        <v>11.11</v>
      </c>
      <c r="EM214" s="2">
        <f t="shared" si="42"/>
        <v>5.05</v>
      </c>
      <c r="EO214" s="33">
        <v>206</v>
      </c>
      <c r="EP214" s="33">
        <v>19.809999999999999</v>
      </c>
      <c r="EQ214" s="33">
        <v>0</v>
      </c>
      <c r="ER214" s="33">
        <v>11.11</v>
      </c>
      <c r="ES214" s="33">
        <v>0</v>
      </c>
      <c r="ET214" s="33">
        <v>0</v>
      </c>
      <c r="EU214" s="33">
        <v>4.54</v>
      </c>
      <c r="EV214" s="33">
        <v>0.51</v>
      </c>
      <c r="EW214" s="33">
        <v>46.99</v>
      </c>
      <c r="EX214" s="33">
        <v>14.89</v>
      </c>
    </row>
    <row r="215" spans="126:154" x14ac:dyDescent="0.45">
      <c r="EJ215" s="64">
        <f t="shared" si="40"/>
        <v>207</v>
      </c>
      <c r="EK215" s="57">
        <f t="shared" si="43"/>
        <v>207.5</v>
      </c>
      <c r="EL215" s="2">
        <f t="shared" si="38"/>
        <v>11.28</v>
      </c>
      <c r="EM215" s="2">
        <f t="shared" si="42"/>
        <v>6.54</v>
      </c>
      <c r="EO215" s="33">
        <v>207</v>
      </c>
      <c r="EP215" s="33">
        <v>19.38</v>
      </c>
      <c r="EQ215" s="33">
        <v>0</v>
      </c>
      <c r="ER215" s="33">
        <v>11.28</v>
      </c>
      <c r="ES215" s="33">
        <v>0</v>
      </c>
      <c r="ET215" s="33">
        <v>0</v>
      </c>
      <c r="EU215" s="33">
        <v>6.17</v>
      </c>
      <c r="EV215" s="33">
        <v>0.37</v>
      </c>
      <c r="EW215" s="33">
        <v>55.11</v>
      </c>
      <c r="EX215" s="33">
        <v>32.47</v>
      </c>
    </row>
    <row r="216" spans="126:154" x14ac:dyDescent="0.45">
      <c r="EJ216" s="64">
        <f t="shared" si="40"/>
        <v>208</v>
      </c>
      <c r="EK216" s="57">
        <f t="shared" si="43"/>
        <v>208.5</v>
      </c>
      <c r="EL216" s="2">
        <f t="shared" si="38"/>
        <v>6.88</v>
      </c>
      <c r="EM216" s="2">
        <f t="shared" si="42"/>
        <v>6.62</v>
      </c>
      <c r="EO216" s="33">
        <v>208</v>
      </c>
      <c r="EP216" s="33">
        <v>16.7</v>
      </c>
      <c r="EQ216" s="33">
        <v>0</v>
      </c>
      <c r="ER216" s="33">
        <v>6.88</v>
      </c>
      <c r="ES216" s="33">
        <v>0</v>
      </c>
      <c r="ET216" s="33">
        <v>0</v>
      </c>
      <c r="EU216" s="33">
        <v>6.36</v>
      </c>
      <c r="EV216" s="33">
        <v>0.26</v>
      </c>
      <c r="EW216" s="33">
        <v>49.34</v>
      </c>
      <c r="EX216" s="33">
        <v>21.27</v>
      </c>
    </row>
    <row r="217" spans="126:154" x14ac:dyDescent="0.45">
      <c r="EJ217" s="64">
        <f t="shared" si="40"/>
        <v>209</v>
      </c>
      <c r="EK217" s="57">
        <f t="shared" si="43"/>
        <v>209.5</v>
      </c>
      <c r="EL217" s="2">
        <f t="shared" si="38"/>
        <v>7.17</v>
      </c>
      <c r="EM217" s="2">
        <f t="shared" si="42"/>
        <v>4.67</v>
      </c>
      <c r="EO217" s="33">
        <v>209</v>
      </c>
      <c r="EP217" s="33">
        <v>15.84</v>
      </c>
      <c r="EQ217" s="33">
        <v>0</v>
      </c>
      <c r="ER217" s="33">
        <v>7.17</v>
      </c>
      <c r="ES217" s="33">
        <v>0</v>
      </c>
      <c r="ET217" s="33">
        <v>0</v>
      </c>
      <c r="EU217" s="33">
        <v>4.41</v>
      </c>
      <c r="EV217" s="33">
        <v>0.26</v>
      </c>
      <c r="EW217" s="33">
        <v>52.94</v>
      </c>
      <c r="EX217" s="33">
        <v>20.09</v>
      </c>
    </row>
    <row r="218" spans="126:154" x14ac:dyDescent="0.45">
      <c r="EJ218" s="64">
        <f t="shared" si="40"/>
        <v>210</v>
      </c>
      <c r="EK218" s="57">
        <f t="shared" si="43"/>
        <v>210.5</v>
      </c>
      <c r="EL218" s="2">
        <f t="shared" si="38"/>
        <v>8.24</v>
      </c>
      <c r="EM218" s="2">
        <f t="shared" si="42"/>
        <v>4.67</v>
      </c>
      <c r="EO218" s="33">
        <v>210</v>
      </c>
      <c r="EP218" s="33">
        <v>16.190000000000001</v>
      </c>
      <c r="EQ218" s="33">
        <v>0</v>
      </c>
      <c r="ER218" s="33">
        <v>8.24</v>
      </c>
      <c r="ES218" s="33">
        <v>0</v>
      </c>
      <c r="ET218" s="33">
        <v>0</v>
      </c>
      <c r="EU218" s="33">
        <v>4.5999999999999996</v>
      </c>
      <c r="EV218" s="33">
        <v>7.0000000000000007E-2</v>
      </c>
      <c r="EW218" s="33">
        <v>35.42</v>
      </c>
      <c r="EX218" s="33">
        <v>17.399999999999999</v>
      </c>
    </row>
    <row r="219" spans="126:154" x14ac:dyDescent="0.45">
      <c r="EJ219" s="64">
        <f t="shared" si="40"/>
        <v>211</v>
      </c>
      <c r="EK219" s="57">
        <f t="shared" si="43"/>
        <v>211.5</v>
      </c>
      <c r="EL219" s="2">
        <f t="shared" si="38"/>
        <v>3.31</v>
      </c>
      <c r="EM219" s="2">
        <f t="shared" si="42"/>
        <v>7.11</v>
      </c>
      <c r="EO219" s="33">
        <v>211</v>
      </c>
      <c r="EP219" s="33">
        <v>15.61</v>
      </c>
      <c r="EQ219" s="33">
        <v>0</v>
      </c>
      <c r="ER219" s="33">
        <v>3.31</v>
      </c>
      <c r="ES219" s="33">
        <v>0</v>
      </c>
      <c r="ET219" s="33">
        <v>0</v>
      </c>
      <c r="EU219" s="33">
        <v>7.03</v>
      </c>
      <c r="EV219" s="33">
        <v>0.08</v>
      </c>
      <c r="EW219" s="33">
        <v>29.4</v>
      </c>
      <c r="EX219" s="33">
        <v>13.05</v>
      </c>
    </row>
    <row r="220" spans="126:154" x14ac:dyDescent="0.45">
      <c r="EJ220" s="64">
        <f t="shared" si="40"/>
        <v>212</v>
      </c>
      <c r="EK220" s="57">
        <f t="shared" si="43"/>
        <v>212.5</v>
      </c>
      <c r="EL220" s="2">
        <f t="shared" si="38"/>
        <v>7.31</v>
      </c>
      <c r="EM220" s="2">
        <f t="shared" si="42"/>
        <v>9.9999999999999992E-2</v>
      </c>
      <c r="EO220" s="33">
        <v>212</v>
      </c>
      <c r="EP220" s="33">
        <v>14.22</v>
      </c>
      <c r="EQ220" s="33">
        <v>0</v>
      </c>
      <c r="ER220" s="33">
        <v>7.31</v>
      </c>
      <c r="ES220" s="33">
        <v>0</v>
      </c>
      <c r="ET220" s="33">
        <v>0</v>
      </c>
      <c r="EU220" s="33">
        <v>0.09</v>
      </c>
      <c r="EV220" s="33">
        <v>0.01</v>
      </c>
      <c r="EW220" s="33">
        <v>40.4</v>
      </c>
      <c r="EX220" s="33">
        <v>16.04</v>
      </c>
    </row>
    <row r="221" spans="126:154" x14ac:dyDescent="0.45">
      <c r="EJ221" s="64">
        <f t="shared" si="40"/>
        <v>213</v>
      </c>
      <c r="EK221" s="57">
        <f t="shared" si="43"/>
        <v>213.5</v>
      </c>
      <c r="EL221" s="2">
        <f t="shared" si="38"/>
        <v>6.46</v>
      </c>
      <c r="EM221" s="2">
        <f t="shared" si="42"/>
        <v>7.2</v>
      </c>
      <c r="EO221" s="33">
        <v>213</v>
      </c>
      <c r="EP221" s="33">
        <v>11.97</v>
      </c>
      <c r="EQ221" s="33">
        <v>0</v>
      </c>
      <c r="ER221" s="33">
        <v>6.46</v>
      </c>
      <c r="ES221" s="33">
        <v>0</v>
      </c>
      <c r="ET221" s="33">
        <v>0</v>
      </c>
      <c r="EU221" s="33">
        <v>7.2</v>
      </c>
      <c r="EV221" s="33">
        <v>0</v>
      </c>
      <c r="EW221" s="33">
        <v>51.52</v>
      </c>
      <c r="EX221" s="33">
        <v>17.36</v>
      </c>
    </row>
    <row r="222" spans="126:154" x14ac:dyDescent="0.45">
      <c r="EJ222" s="64">
        <f t="shared" si="40"/>
        <v>214</v>
      </c>
      <c r="EK222" s="57">
        <f t="shared" si="43"/>
        <v>214.5</v>
      </c>
      <c r="EL222" s="2">
        <f t="shared" si="38"/>
        <v>4.6100000000000003</v>
      </c>
      <c r="EM222" s="2">
        <f t="shared" si="42"/>
        <v>4.5599999999999996</v>
      </c>
      <c r="EO222" s="33">
        <v>214</v>
      </c>
      <c r="EP222" s="33">
        <v>12.78</v>
      </c>
      <c r="EQ222" s="33">
        <v>0</v>
      </c>
      <c r="ER222" s="33">
        <v>4.6100000000000003</v>
      </c>
      <c r="ES222" s="33">
        <v>0</v>
      </c>
      <c r="ET222" s="33">
        <v>0</v>
      </c>
      <c r="EU222" s="33">
        <v>4.5599999999999996</v>
      </c>
      <c r="EV222" s="33">
        <v>0</v>
      </c>
      <c r="EW222" s="33">
        <v>41.21</v>
      </c>
      <c r="EX222" s="33">
        <v>21.9</v>
      </c>
    </row>
    <row r="223" spans="126:154" x14ac:dyDescent="0.45">
      <c r="EJ223" s="64">
        <f t="shared" si="40"/>
        <v>215</v>
      </c>
      <c r="EK223" s="57">
        <f t="shared" si="43"/>
        <v>215.5</v>
      </c>
      <c r="EL223" s="2">
        <f t="shared" si="38"/>
        <v>5.62</v>
      </c>
      <c r="EM223" s="2">
        <f t="shared" si="42"/>
        <v>0.99</v>
      </c>
      <c r="EO223" s="33">
        <v>215</v>
      </c>
      <c r="EP223" s="33">
        <v>11.37</v>
      </c>
      <c r="EQ223" s="33">
        <v>0</v>
      </c>
      <c r="ER223" s="33">
        <v>5.62</v>
      </c>
      <c r="ES223" s="33">
        <v>0</v>
      </c>
      <c r="ET223" s="33">
        <v>0</v>
      </c>
      <c r="EU223" s="33">
        <v>0.99</v>
      </c>
      <c r="EV223" s="33">
        <v>0</v>
      </c>
      <c r="EW223" s="33">
        <v>47.01</v>
      </c>
      <c r="EX223" s="33">
        <v>18.89</v>
      </c>
    </row>
    <row r="224" spans="126:154" x14ac:dyDescent="0.45">
      <c r="EJ224" s="64">
        <f t="shared" si="40"/>
        <v>216</v>
      </c>
      <c r="EK224" s="57">
        <f t="shared" si="43"/>
        <v>216.5</v>
      </c>
      <c r="EL224" s="2">
        <f t="shared" si="38"/>
        <v>0.61</v>
      </c>
      <c r="EM224" s="2">
        <f t="shared" si="42"/>
        <v>5.3</v>
      </c>
      <c r="EO224" s="33">
        <v>216</v>
      </c>
      <c r="EP224" s="33">
        <v>11.07</v>
      </c>
      <c r="EQ224" s="33">
        <v>0</v>
      </c>
      <c r="ER224" s="33">
        <v>0.61</v>
      </c>
      <c r="ES224" s="33">
        <v>0</v>
      </c>
      <c r="ET224" s="33">
        <v>0</v>
      </c>
      <c r="EU224" s="33">
        <v>5.3</v>
      </c>
      <c r="EV224" s="33">
        <v>0</v>
      </c>
      <c r="EW224" s="33">
        <v>42.41</v>
      </c>
      <c r="EX224" s="33">
        <v>20.71</v>
      </c>
    </row>
    <row r="225" spans="140:154" x14ac:dyDescent="0.45">
      <c r="EJ225" s="64">
        <f t="shared" si="40"/>
        <v>217</v>
      </c>
      <c r="EK225" s="57">
        <f t="shared" si="43"/>
        <v>217.5</v>
      </c>
      <c r="EL225" s="2">
        <f t="shared" si="38"/>
        <v>1.1200000000000001</v>
      </c>
      <c r="EM225" s="2">
        <f t="shared" si="42"/>
        <v>1.84</v>
      </c>
      <c r="EO225" s="33">
        <v>217</v>
      </c>
      <c r="EP225" s="33">
        <v>9.39</v>
      </c>
      <c r="EQ225" s="33">
        <v>0</v>
      </c>
      <c r="ER225" s="33">
        <v>1.1200000000000001</v>
      </c>
      <c r="ES225" s="33">
        <v>0</v>
      </c>
      <c r="ET225" s="33">
        <v>0</v>
      </c>
      <c r="EU225" s="33">
        <v>1.84</v>
      </c>
      <c r="EV225" s="33">
        <v>0</v>
      </c>
      <c r="EW225" s="33">
        <v>39.049999999999997</v>
      </c>
      <c r="EX225" s="33">
        <v>26.41</v>
      </c>
    </row>
    <row r="226" spans="140:154" x14ac:dyDescent="0.45">
      <c r="EJ226" s="64">
        <f t="shared" si="40"/>
        <v>218</v>
      </c>
      <c r="EK226" s="57">
        <f t="shared" si="43"/>
        <v>218.5</v>
      </c>
      <c r="EL226" s="2">
        <f t="shared" si="38"/>
        <v>1.01</v>
      </c>
      <c r="EM226" s="2">
        <f t="shared" si="42"/>
        <v>1.68</v>
      </c>
      <c r="EO226" s="33">
        <v>218</v>
      </c>
      <c r="EP226" s="33">
        <v>9.2799999999999994</v>
      </c>
      <c r="EQ226" s="33">
        <v>0</v>
      </c>
      <c r="ER226" s="33">
        <v>1.01</v>
      </c>
      <c r="ES226" s="33">
        <v>0</v>
      </c>
      <c r="ET226" s="33">
        <v>0</v>
      </c>
      <c r="EU226" s="33">
        <v>1.68</v>
      </c>
      <c r="EV226" s="33">
        <v>0</v>
      </c>
      <c r="EW226" s="33">
        <v>30.98</v>
      </c>
      <c r="EX226" s="33">
        <v>28.63</v>
      </c>
    </row>
    <row r="227" spans="140:154" x14ac:dyDescent="0.45">
      <c r="EJ227" s="64">
        <f t="shared" si="40"/>
        <v>219</v>
      </c>
      <c r="EK227" s="57">
        <f t="shared" si="43"/>
        <v>219.5</v>
      </c>
      <c r="EL227" s="2">
        <f t="shared" si="38"/>
        <v>2.56</v>
      </c>
      <c r="EM227" s="2">
        <f t="shared" si="42"/>
        <v>7.24</v>
      </c>
      <c r="EO227" s="33">
        <v>219</v>
      </c>
      <c r="EP227" s="33">
        <v>9.0500000000000007</v>
      </c>
      <c r="EQ227" s="33">
        <v>0</v>
      </c>
      <c r="ER227" s="33">
        <v>2.56</v>
      </c>
      <c r="ES227" s="33">
        <v>0</v>
      </c>
      <c r="ET227" s="33">
        <v>0</v>
      </c>
      <c r="EU227" s="33">
        <v>7.24</v>
      </c>
      <c r="EV227" s="33">
        <v>0</v>
      </c>
      <c r="EW227" s="33">
        <v>29.14</v>
      </c>
      <c r="EX227" s="33">
        <v>37.81</v>
      </c>
    </row>
    <row r="228" spans="140:154" x14ac:dyDescent="0.45">
      <c r="EJ228" s="64">
        <f t="shared" si="40"/>
        <v>220</v>
      </c>
      <c r="EK228" s="57">
        <f t="shared" si="43"/>
        <v>220.5</v>
      </c>
      <c r="EL228" s="2">
        <f t="shared" si="38"/>
        <v>3.56</v>
      </c>
      <c r="EM228" s="2">
        <f t="shared" si="42"/>
        <v>5.28</v>
      </c>
      <c r="EO228" s="33">
        <v>220</v>
      </c>
      <c r="EP228" s="33">
        <v>7.34</v>
      </c>
      <c r="EQ228" s="33">
        <v>0</v>
      </c>
      <c r="ER228" s="33">
        <v>3.56</v>
      </c>
      <c r="ES228" s="33">
        <v>0</v>
      </c>
      <c r="ET228" s="33">
        <v>0</v>
      </c>
      <c r="EU228" s="33">
        <v>5.28</v>
      </c>
      <c r="EV228" s="33">
        <v>0</v>
      </c>
      <c r="EW228" s="33">
        <v>24.65</v>
      </c>
      <c r="EX228" s="33">
        <v>20.47</v>
      </c>
    </row>
    <row r="229" spans="140:154" x14ac:dyDescent="0.45">
      <c r="EJ229" s="64">
        <f t="shared" si="40"/>
        <v>221</v>
      </c>
      <c r="EK229" s="57">
        <f t="shared" si="43"/>
        <v>221.5</v>
      </c>
      <c r="EL229" s="2">
        <f t="shared" si="38"/>
        <v>1.35</v>
      </c>
      <c r="EM229" s="2">
        <f t="shared" si="42"/>
        <v>3.54</v>
      </c>
      <c r="EO229" s="33">
        <v>221</v>
      </c>
      <c r="EP229" s="33">
        <v>7.73</v>
      </c>
      <c r="EQ229" s="33">
        <v>0</v>
      </c>
      <c r="ER229" s="33">
        <v>1.35</v>
      </c>
      <c r="ES229" s="33">
        <v>0</v>
      </c>
      <c r="ET229" s="33">
        <v>0</v>
      </c>
      <c r="EU229" s="33">
        <v>3.54</v>
      </c>
      <c r="EV229" s="33">
        <v>0</v>
      </c>
      <c r="EW229" s="33">
        <v>35.28</v>
      </c>
      <c r="EX229" s="33">
        <v>19.54</v>
      </c>
    </row>
    <row r="230" spans="140:154" x14ac:dyDescent="0.45">
      <c r="EJ230" s="64">
        <f t="shared" si="40"/>
        <v>222</v>
      </c>
      <c r="EK230" s="57">
        <f t="shared" si="43"/>
        <v>222.5</v>
      </c>
      <c r="EL230" s="2">
        <f t="shared" si="38"/>
        <v>0.84</v>
      </c>
      <c r="EM230" s="2">
        <f t="shared" si="42"/>
        <v>1.67</v>
      </c>
      <c r="EO230" s="33">
        <v>222</v>
      </c>
      <c r="EP230" s="33">
        <v>6.61</v>
      </c>
      <c r="EQ230" s="33">
        <v>0</v>
      </c>
      <c r="ER230" s="33">
        <v>0.84</v>
      </c>
      <c r="ES230" s="33">
        <v>0</v>
      </c>
      <c r="ET230" s="33">
        <v>0</v>
      </c>
      <c r="EU230" s="33">
        <v>1.67</v>
      </c>
      <c r="EV230" s="33">
        <v>0</v>
      </c>
      <c r="EW230" s="33">
        <v>38.450000000000003</v>
      </c>
      <c r="EX230" s="33">
        <v>31.75</v>
      </c>
    </row>
    <row r="231" spans="140:154" x14ac:dyDescent="0.45">
      <c r="EJ231" s="64">
        <f t="shared" si="40"/>
        <v>223</v>
      </c>
      <c r="EK231" s="57">
        <f t="shared" si="43"/>
        <v>223.5</v>
      </c>
      <c r="EL231" s="2">
        <f t="shared" si="38"/>
        <v>1.48</v>
      </c>
      <c r="EM231" s="2">
        <f t="shared" si="42"/>
        <v>6.13</v>
      </c>
      <c r="EO231" s="33">
        <v>223</v>
      </c>
      <c r="EP231" s="33">
        <v>6.04</v>
      </c>
      <c r="EQ231" s="33">
        <v>0</v>
      </c>
      <c r="ER231" s="33">
        <v>1.48</v>
      </c>
      <c r="ES231" s="33">
        <v>0</v>
      </c>
      <c r="ET231" s="33">
        <v>0</v>
      </c>
      <c r="EU231" s="33">
        <v>6.13</v>
      </c>
      <c r="EV231" s="33">
        <v>0</v>
      </c>
      <c r="EW231" s="33">
        <v>33.72</v>
      </c>
      <c r="EX231" s="33">
        <v>27.12</v>
      </c>
    </row>
    <row r="232" spans="140:154" x14ac:dyDescent="0.45">
      <c r="EJ232" s="64">
        <f t="shared" si="40"/>
        <v>224</v>
      </c>
      <c r="EK232" s="57">
        <f t="shared" si="43"/>
        <v>224.5</v>
      </c>
      <c r="EL232" s="2">
        <f t="shared" si="38"/>
        <v>0.02</v>
      </c>
      <c r="EM232" s="2">
        <f t="shared" si="42"/>
        <v>2.63</v>
      </c>
      <c r="EO232" s="33">
        <v>224</v>
      </c>
      <c r="EP232" s="33">
        <v>6.05</v>
      </c>
      <c r="EQ232" s="33">
        <v>0</v>
      </c>
      <c r="ER232" s="33">
        <v>0.02</v>
      </c>
      <c r="ES232" s="33">
        <v>0</v>
      </c>
      <c r="ET232" s="33">
        <v>0</v>
      </c>
      <c r="EU232" s="33">
        <v>2.63</v>
      </c>
      <c r="EV232" s="33">
        <v>0</v>
      </c>
      <c r="EW232" s="33">
        <v>38.47</v>
      </c>
      <c r="EX232" s="33">
        <v>23.24</v>
      </c>
    </row>
    <row r="233" spans="140:154" x14ac:dyDescent="0.45">
      <c r="EJ233" s="64">
        <f t="shared" si="40"/>
        <v>225</v>
      </c>
      <c r="EK233" s="57">
        <f t="shared" si="43"/>
        <v>225.5</v>
      </c>
      <c r="EL233" s="2">
        <f t="shared" si="38"/>
        <v>0</v>
      </c>
      <c r="EM233" s="2">
        <f t="shared" si="42"/>
        <v>8.73</v>
      </c>
      <c r="EO233" s="33">
        <v>225</v>
      </c>
      <c r="EP233" s="33">
        <v>6.47</v>
      </c>
      <c r="EQ233" s="33">
        <v>0</v>
      </c>
      <c r="ER233" s="33">
        <v>0</v>
      </c>
      <c r="ES233" s="33">
        <v>0</v>
      </c>
      <c r="ET233" s="33">
        <v>0</v>
      </c>
      <c r="EU233" s="33">
        <v>8.73</v>
      </c>
      <c r="EV233" s="33">
        <v>0</v>
      </c>
      <c r="EW233" s="33">
        <v>44.84</v>
      </c>
      <c r="EX233" s="33">
        <v>28.55</v>
      </c>
    </row>
    <row r="234" spans="140:154" x14ac:dyDescent="0.45">
      <c r="EJ234" s="64">
        <f t="shared" si="40"/>
        <v>226</v>
      </c>
      <c r="EK234" s="57">
        <f t="shared" si="43"/>
        <v>226.5</v>
      </c>
      <c r="EL234" s="2">
        <f t="shared" si="38"/>
        <v>0</v>
      </c>
      <c r="EM234" s="2">
        <f t="shared" si="42"/>
        <v>2.62</v>
      </c>
      <c r="EO234" s="33">
        <v>226</v>
      </c>
      <c r="EP234" s="33">
        <v>4.41</v>
      </c>
      <c r="EQ234" s="33">
        <v>0</v>
      </c>
      <c r="ER234" s="33">
        <v>0</v>
      </c>
      <c r="ES234" s="33">
        <v>0</v>
      </c>
      <c r="ET234" s="33">
        <v>0</v>
      </c>
      <c r="EU234" s="33">
        <v>2.62</v>
      </c>
      <c r="EV234" s="33">
        <v>0</v>
      </c>
      <c r="EW234" s="33">
        <v>22.94</v>
      </c>
      <c r="EX234" s="33">
        <v>40.25</v>
      </c>
    </row>
    <row r="235" spans="140:154" x14ac:dyDescent="0.45">
      <c r="EJ235" s="64">
        <f t="shared" si="40"/>
        <v>227</v>
      </c>
      <c r="EK235" s="57">
        <f t="shared" si="43"/>
        <v>227.5</v>
      </c>
      <c r="EL235" s="2">
        <f t="shared" si="38"/>
        <v>0</v>
      </c>
      <c r="EM235" s="2">
        <f t="shared" si="42"/>
        <v>0.84</v>
      </c>
      <c r="EO235" s="33">
        <v>227</v>
      </c>
      <c r="EP235" s="33">
        <v>5.03</v>
      </c>
      <c r="EQ235" s="33">
        <v>0</v>
      </c>
      <c r="ER235" s="33">
        <v>0</v>
      </c>
      <c r="ES235" s="33">
        <v>0</v>
      </c>
      <c r="ET235" s="33">
        <v>0</v>
      </c>
      <c r="EU235" s="33">
        <v>0.84</v>
      </c>
      <c r="EV235" s="33">
        <v>0</v>
      </c>
      <c r="EW235" s="33">
        <v>38.56</v>
      </c>
      <c r="EX235" s="33">
        <v>35.72</v>
      </c>
    </row>
    <row r="236" spans="140:154" x14ac:dyDescent="0.45">
      <c r="EJ236" s="64">
        <f t="shared" si="40"/>
        <v>228</v>
      </c>
      <c r="EK236" s="57">
        <f t="shared" si="43"/>
        <v>228.5</v>
      </c>
      <c r="EL236" s="2">
        <f t="shared" si="38"/>
        <v>0.01</v>
      </c>
      <c r="EM236" s="2">
        <f t="shared" si="42"/>
        <v>3.64</v>
      </c>
      <c r="EO236" s="33">
        <v>228</v>
      </c>
      <c r="EP236" s="33">
        <v>4.0599999999999996</v>
      </c>
      <c r="EQ236" s="33">
        <v>0</v>
      </c>
      <c r="ER236" s="33">
        <v>0.01</v>
      </c>
      <c r="ES236" s="33">
        <v>0</v>
      </c>
      <c r="ET236" s="33">
        <v>0</v>
      </c>
      <c r="EU236" s="33">
        <v>3.64</v>
      </c>
      <c r="EV236" s="33">
        <v>0</v>
      </c>
      <c r="EW236" s="33">
        <v>31.26</v>
      </c>
      <c r="EX236" s="33">
        <v>19.96</v>
      </c>
    </row>
    <row r="237" spans="140:154" x14ac:dyDescent="0.45">
      <c r="EJ237" s="64">
        <f t="shared" si="40"/>
        <v>229</v>
      </c>
      <c r="EK237" s="57">
        <f t="shared" si="43"/>
        <v>229.5</v>
      </c>
      <c r="EL237" s="2">
        <f t="shared" si="38"/>
        <v>0.37</v>
      </c>
      <c r="EM237" s="2">
        <f t="shared" si="42"/>
        <v>0.94</v>
      </c>
      <c r="EO237" s="33">
        <v>229</v>
      </c>
      <c r="EP237" s="33">
        <v>3.75</v>
      </c>
      <c r="EQ237" s="33">
        <v>0</v>
      </c>
      <c r="ER237" s="33">
        <v>0.37</v>
      </c>
      <c r="ES237" s="33">
        <v>0</v>
      </c>
      <c r="ET237" s="33">
        <v>0</v>
      </c>
      <c r="EU237" s="33">
        <v>0.94</v>
      </c>
      <c r="EV237" s="33">
        <v>0</v>
      </c>
      <c r="EW237" s="33">
        <v>34.32</v>
      </c>
      <c r="EX237" s="33">
        <v>19.09</v>
      </c>
    </row>
    <row r="238" spans="140:154" x14ac:dyDescent="0.45">
      <c r="EJ238" s="64">
        <f t="shared" si="40"/>
        <v>230</v>
      </c>
      <c r="EK238" s="57">
        <f t="shared" si="43"/>
        <v>230.5</v>
      </c>
      <c r="EL238" s="2">
        <f t="shared" si="38"/>
        <v>0</v>
      </c>
      <c r="EM238" s="2">
        <f t="shared" si="42"/>
        <v>0.89</v>
      </c>
      <c r="EO238" s="33">
        <v>230</v>
      </c>
      <c r="EP238" s="33">
        <v>3.26</v>
      </c>
      <c r="EQ238" s="33">
        <v>0</v>
      </c>
      <c r="ER238" s="33">
        <v>0</v>
      </c>
      <c r="ES238" s="33">
        <v>0</v>
      </c>
      <c r="ET238" s="33">
        <v>0</v>
      </c>
      <c r="EU238" s="33">
        <v>0.89</v>
      </c>
      <c r="EV238" s="33">
        <v>0</v>
      </c>
      <c r="EW238" s="33">
        <v>46.12</v>
      </c>
      <c r="EX238" s="33">
        <v>26.17</v>
      </c>
    </row>
    <row r="239" spans="140:154" x14ac:dyDescent="0.45">
      <c r="EJ239" s="64">
        <f t="shared" si="40"/>
        <v>231</v>
      </c>
      <c r="EK239" s="57">
        <f t="shared" si="43"/>
        <v>231.5</v>
      </c>
      <c r="EL239" s="2">
        <f t="shared" si="38"/>
        <v>0</v>
      </c>
      <c r="EM239" s="2">
        <f t="shared" si="42"/>
        <v>1.77</v>
      </c>
      <c r="EO239" s="33">
        <v>231</v>
      </c>
      <c r="EP239" s="33">
        <v>2.76</v>
      </c>
      <c r="EQ239" s="33">
        <v>0</v>
      </c>
      <c r="ER239" s="33">
        <v>0</v>
      </c>
      <c r="ES239" s="33">
        <v>0</v>
      </c>
      <c r="ET239" s="33">
        <v>0</v>
      </c>
      <c r="EU239" s="33">
        <v>1.77</v>
      </c>
      <c r="EV239" s="33">
        <v>0</v>
      </c>
      <c r="EW239" s="33">
        <v>34.6</v>
      </c>
      <c r="EX239" s="33">
        <v>26.68</v>
      </c>
    </row>
    <row r="240" spans="140:154" x14ac:dyDescent="0.45">
      <c r="EJ240" s="64">
        <f t="shared" si="40"/>
        <v>232</v>
      </c>
      <c r="EK240" s="57">
        <f t="shared" si="43"/>
        <v>232.5</v>
      </c>
      <c r="EL240" s="2">
        <f t="shared" si="38"/>
        <v>0</v>
      </c>
      <c r="EM240" s="2">
        <f t="shared" si="42"/>
        <v>2.84</v>
      </c>
      <c r="EO240" s="33">
        <v>232</v>
      </c>
      <c r="EP240" s="33">
        <v>2.78</v>
      </c>
      <c r="EQ240" s="33">
        <v>0</v>
      </c>
      <c r="ER240" s="33">
        <v>0</v>
      </c>
      <c r="ES240" s="33">
        <v>0</v>
      </c>
      <c r="ET240" s="33">
        <v>0</v>
      </c>
      <c r="EU240" s="33">
        <v>2.84</v>
      </c>
      <c r="EV240" s="33">
        <v>0</v>
      </c>
      <c r="EW240" s="33">
        <v>27.58</v>
      </c>
      <c r="EX240" s="33">
        <v>17.23</v>
      </c>
    </row>
    <row r="241" spans="140:154" x14ac:dyDescent="0.45">
      <c r="EJ241" s="64">
        <f t="shared" si="40"/>
        <v>233</v>
      </c>
      <c r="EK241" s="57">
        <f t="shared" si="43"/>
        <v>233.5</v>
      </c>
      <c r="EL241" s="2">
        <f t="shared" si="38"/>
        <v>0</v>
      </c>
      <c r="EM241" s="2">
        <f t="shared" si="42"/>
        <v>0.84</v>
      </c>
      <c r="EO241" s="33">
        <v>233</v>
      </c>
      <c r="EP241" s="33">
        <v>2.09</v>
      </c>
      <c r="EQ241" s="33">
        <v>0</v>
      </c>
      <c r="ER241" s="33">
        <v>0</v>
      </c>
      <c r="ES241" s="33">
        <v>0</v>
      </c>
      <c r="ET241" s="33">
        <v>0</v>
      </c>
      <c r="EU241" s="33">
        <v>0.84</v>
      </c>
      <c r="EV241" s="33">
        <v>0</v>
      </c>
      <c r="EW241" s="33">
        <v>39.15</v>
      </c>
      <c r="EX241" s="33">
        <v>16.329999999999998</v>
      </c>
    </row>
    <row r="242" spans="140:154" x14ac:dyDescent="0.45">
      <c r="EJ242" s="64">
        <f t="shared" si="40"/>
        <v>234</v>
      </c>
      <c r="EK242" s="57">
        <f t="shared" si="43"/>
        <v>234.5</v>
      </c>
      <c r="EL242" s="2">
        <f t="shared" si="38"/>
        <v>0</v>
      </c>
      <c r="EM242" s="2">
        <f t="shared" si="42"/>
        <v>0.95</v>
      </c>
      <c r="EO242" s="33">
        <v>234</v>
      </c>
      <c r="EP242" s="33">
        <v>1.7</v>
      </c>
      <c r="EQ242" s="33">
        <v>0</v>
      </c>
      <c r="ER242" s="33">
        <v>0</v>
      </c>
      <c r="ES242" s="33">
        <v>0</v>
      </c>
      <c r="ET242" s="33">
        <v>0</v>
      </c>
      <c r="EU242" s="33">
        <v>0.95</v>
      </c>
      <c r="EV242" s="33">
        <v>0</v>
      </c>
      <c r="EW242" s="33">
        <v>26.97</v>
      </c>
      <c r="EX242" s="33">
        <v>19.38</v>
      </c>
    </row>
    <row r="243" spans="140:154" x14ac:dyDescent="0.45">
      <c r="EJ243" s="64">
        <f t="shared" si="40"/>
        <v>235</v>
      </c>
      <c r="EK243" s="57">
        <f t="shared" si="43"/>
        <v>235.5</v>
      </c>
      <c r="EL243" s="2">
        <f t="shared" si="38"/>
        <v>0</v>
      </c>
      <c r="EM243" s="2">
        <f t="shared" si="42"/>
        <v>0</v>
      </c>
      <c r="EO243" s="33">
        <v>235</v>
      </c>
      <c r="EP243" s="33">
        <v>1.59</v>
      </c>
      <c r="EQ243" s="33">
        <v>0</v>
      </c>
      <c r="ER243" s="33">
        <v>0</v>
      </c>
      <c r="ES243" s="33">
        <v>0</v>
      </c>
      <c r="ET243" s="33">
        <v>0</v>
      </c>
      <c r="EU243" s="33">
        <v>0</v>
      </c>
      <c r="EV243" s="33">
        <v>0</v>
      </c>
      <c r="EW243" s="33">
        <v>40.700000000000003</v>
      </c>
      <c r="EX243" s="33">
        <v>18.829999999999998</v>
      </c>
    </row>
    <row r="244" spans="140:154" x14ac:dyDescent="0.45">
      <c r="EJ244" s="64">
        <f t="shared" si="40"/>
        <v>236</v>
      </c>
      <c r="EK244" s="57">
        <f t="shared" si="43"/>
        <v>236.5</v>
      </c>
      <c r="EL244" s="2">
        <f t="shared" si="38"/>
        <v>0</v>
      </c>
      <c r="EM244" s="2">
        <f t="shared" si="42"/>
        <v>0.84</v>
      </c>
      <c r="EO244" s="33">
        <v>236</v>
      </c>
      <c r="EP244" s="33">
        <v>0.9</v>
      </c>
      <c r="EQ244" s="33">
        <v>0</v>
      </c>
      <c r="ER244" s="33">
        <v>0</v>
      </c>
      <c r="ES244" s="33">
        <v>0</v>
      </c>
      <c r="ET244" s="33">
        <v>0</v>
      </c>
      <c r="EU244" s="33">
        <v>0.84</v>
      </c>
      <c r="EV244" s="33">
        <v>0</v>
      </c>
      <c r="EW244" s="33">
        <v>28.35</v>
      </c>
      <c r="EX244" s="33">
        <v>23.89</v>
      </c>
    </row>
    <row r="245" spans="140:154" x14ac:dyDescent="0.45">
      <c r="EJ245" s="64">
        <f t="shared" si="40"/>
        <v>237</v>
      </c>
      <c r="EK245" s="57">
        <f t="shared" si="43"/>
        <v>237.5</v>
      </c>
      <c r="EL245" s="2">
        <f t="shared" si="38"/>
        <v>0</v>
      </c>
      <c r="EM245" s="2">
        <f t="shared" si="42"/>
        <v>0.84</v>
      </c>
      <c r="EO245" s="33">
        <v>237</v>
      </c>
      <c r="EP245" s="33">
        <v>1.03</v>
      </c>
      <c r="EQ245" s="33">
        <v>0</v>
      </c>
      <c r="ER245" s="33">
        <v>0</v>
      </c>
      <c r="ES245" s="33">
        <v>0</v>
      </c>
      <c r="ET245" s="33">
        <v>0</v>
      </c>
      <c r="EU245" s="33">
        <v>0.84</v>
      </c>
      <c r="EV245" s="33">
        <v>0</v>
      </c>
      <c r="EW245" s="33">
        <v>33.89</v>
      </c>
      <c r="EX245" s="33">
        <v>13.64</v>
      </c>
    </row>
    <row r="246" spans="140:154" x14ac:dyDescent="0.45">
      <c r="EJ246" s="64">
        <f t="shared" si="40"/>
        <v>238</v>
      </c>
      <c r="EK246" s="57">
        <f t="shared" si="43"/>
        <v>238.5</v>
      </c>
      <c r="EL246" s="2">
        <f t="shared" si="38"/>
        <v>0</v>
      </c>
      <c r="EM246" s="2">
        <f t="shared" si="42"/>
        <v>0</v>
      </c>
      <c r="EO246" s="33">
        <v>238</v>
      </c>
      <c r="EP246" s="33">
        <v>1.05</v>
      </c>
      <c r="EQ246" s="33">
        <v>0</v>
      </c>
      <c r="ER246" s="33">
        <v>0</v>
      </c>
      <c r="ES246" s="33">
        <v>0</v>
      </c>
      <c r="ET246" s="33">
        <v>0</v>
      </c>
      <c r="EU246" s="33">
        <v>0</v>
      </c>
      <c r="EV246" s="33">
        <v>0</v>
      </c>
      <c r="EW246" s="33">
        <v>31.92</v>
      </c>
      <c r="EX246" s="33">
        <v>18</v>
      </c>
    </row>
    <row r="247" spans="140:154" x14ac:dyDescent="0.45">
      <c r="EJ247" s="64">
        <f t="shared" si="40"/>
        <v>239</v>
      </c>
      <c r="EK247" s="57">
        <f t="shared" si="43"/>
        <v>239.5</v>
      </c>
      <c r="EL247" s="2">
        <f t="shared" si="38"/>
        <v>0</v>
      </c>
      <c r="EM247" s="2">
        <f t="shared" si="42"/>
        <v>0.83</v>
      </c>
      <c r="EO247" s="33">
        <v>239</v>
      </c>
      <c r="EP247" s="33">
        <v>0.75</v>
      </c>
      <c r="EQ247" s="33">
        <v>0</v>
      </c>
      <c r="ER247" s="33">
        <v>0</v>
      </c>
      <c r="ES247" s="33">
        <v>0</v>
      </c>
      <c r="ET247" s="33">
        <v>0</v>
      </c>
      <c r="EU247" s="33">
        <v>0.83</v>
      </c>
      <c r="EV247" s="33">
        <v>0</v>
      </c>
      <c r="EW247" s="33">
        <v>29.77</v>
      </c>
      <c r="EX247" s="33">
        <v>19.53</v>
      </c>
    </row>
    <row r="248" spans="140:154" x14ac:dyDescent="0.45">
      <c r="EJ248" s="64">
        <f t="shared" si="40"/>
        <v>240</v>
      </c>
      <c r="EK248" s="57">
        <f t="shared" si="43"/>
        <v>240.5</v>
      </c>
      <c r="EL248" s="2">
        <f t="shared" si="38"/>
        <v>0</v>
      </c>
      <c r="EM248" s="2">
        <f t="shared" si="42"/>
        <v>2.52</v>
      </c>
      <c r="EO248" s="33">
        <v>240</v>
      </c>
      <c r="EP248" s="33">
        <v>0.6</v>
      </c>
      <c r="EQ248" s="33">
        <v>0</v>
      </c>
      <c r="ER248" s="33">
        <v>0</v>
      </c>
      <c r="ES248" s="33">
        <v>0</v>
      </c>
      <c r="ET248" s="33">
        <v>0</v>
      </c>
      <c r="EU248" s="33">
        <v>2.52</v>
      </c>
      <c r="EV248" s="33">
        <v>0</v>
      </c>
      <c r="EW248" s="33">
        <v>36.380000000000003</v>
      </c>
      <c r="EX248" s="33">
        <v>10.94</v>
      </c>
    </row>
    <row r="249" spans="140:154" x14ac:dyDescent="0.45">
      <c r="EJ249" s="64">
        <f t="shared" si="40"/>
        <v>241</v>
      </c>
      <c r="EK249" s="57">
        <f t="shared" si="43"/>
        <v>241.5</v>
      </c>
      <c r="EL249" s="2">
        <f t="shared" si="38"/>
        <v>0</v>
      </c>
      <c r="EM249" s="2">
        <f t="shared" si="42"/>
        <v>3.5</v>
      </c>
      <c r="EO249" s="33">
        <v>241</v>
      </c>
      <c r="EP249" s="33">
        <v>0.6</v>
      </c>
      <c r="EQ249" s="33">
        <v>0</v>
      </c>
      <c r="ER249" s="33">
        <v>0</v>
      </c>
      <c r="ES249" s="33">
        <v>0</v>
      </c>
      <c r="ET249" s="33">
        <v>0</v>
      </c>
      <c r="EU249" s="33">
        <v>3.5</v>
      </c>
      <c r="EV249" s="33">
        <v>0</v>
      </c>
      <c r="EW249" s="33">
        <v>20.46</v>
      </c>
      <c r="EX249" s="33">
        <v>10.66</v>
      </c>
    </row>
    <row r="250" spans="140:154" x14ac:dyDescent="0.45">
      <c r="EJ250" s="64">
        <f t="shared" si="40"/>
        <v>242</v>
      </c>
      <c r="EK250" s="57">
        <f t="shared" si="43"/>
        <v>242.5</v>
      </c>
      <c r="EL250" s="2">
        <f t="shared" si="38"/>
        <v>0</v>
      </c>
      <c r="EM250" s="2">
        <f t="shared" si="42"/>
        <v>0.84</v>
      </c>
      <c r="EO250" s="33">
        <v>242</v>
      </c>
      <c r="EP250" s="33">
        <v>0.41</v>
      </c>
      <c r="EQ250" s="33">
        <v>0</v>
      </c>
      <c r="ER250" s="33">
        <v>0</v>
      </c>
      <c r="ES250" s="33">
        <v>0</v>
      </c>
      <c r="ET250" s="33">
        <v>0</v>
      </c>
      <c r="EU250" s="33">
        <v>0.84</v>
      </c>
      <c r="EV250" s="33">
        <v>0</v>
      </c>
      <c r="EW250" s="33">
        <v>21.97</v>
      </c>
      <c r="EX250" s="33">
        <v>12.18</v>
      </c>
    </row>
    <row r="251" spans="140:154" x14ac:dyDescent="0.45">
      <c r="EJ251" s="64">
        <f t="shared" si="40"/>
        <v>243</v>
      </c>
      <c r="EK251" s="57">
        <f t="shared" si="43"/>
        <v>243.5</v>
      </c>
      <c r="EL251" s="2">
        <f t="shared" si="38"/>
        <v>0</v>
      </c>
      <c r="EM251" s="2">
        <f t="shared" si="42"/>
        <v>1.68</v>
      </c>
      <c r="EO251" s="33">
        <v>243</v>
      </c>
      <c r="EP251" s="33">
        <v>0.31</v>
      </c>
      <c r="EQ251" s="33">
        <v>0</v>
      </c>
      <c r="ER251" s="33">
        <v>0</v>
      </c>
      <c r="ES251" s="33">
        <v>0</v>
      </c>
      <c r="ET251" s="33">
        <v>0</v>
      </c>
      <c r="EU251" s="33">
        <v>1.68</v>
      </c>
      <c r="EV251" s="33">
        <v>0</v>
      </c>
      <c r="EW251" s="33">
        <v>22.66</v>
      </c>
      <c r="EX251" s="33">
        <v>14.1</v>
      </c>
    </row>
    <row r="252" spans="140:154" x14ac:dyDescent="0.45">
      <c r="EJ252" s="64">
        <f t="shared" si="40"/>
        <v>244</v>
      </c>
      <c r="EK252" s="57">
        <f t="shared" si="43"/>
        <v>244.5</v>
      </c>
      <c r="EL252" s="2">
        <f t="shared" si="38"/>
        <v>0</v>
      </c>
      <c r="EM252" s="2">
        <f t="shared" si="42"/>
        <v>1.76</v>
      </c>
      <c r="EO252" s="33">
        <v>244</v>
      </c>
      <c r="EP252" s="33">
        <v>0.18</v>
      </c>
      <c r="EQ252" s="33">
        <v>0</v>
      </c>
      <c r="ER252" s="33">
        <v>0</v>
      </c>
      <c r="ES252" s="33">
        <v>0</v>
      </c>
      <c r="ET252" s="33">
        <v>0</v>
      </c>
      <c r="EU252" s="33">
        <v>1.76</v>
      </c>
      <c r="EV252" s="33">
        <v>0</v>
      </c>
      <c r="EW252" s="33">
        <v>26.16</v>
      </c>
      <c r="EX252" s="33">
        <v>11.06</v>
      </c>
    </row>
    <row r="253" spans="140:154" x14ac:dyDescent="0.45">
      <c r="EJ253" s="64">
        <f t="shared" si="40"/>
        <v>245</v>
      </c>
      <c r="EK253" s="57">
        <f t="shared" si="43"/>
        <v>245.5</v>
      </c>
      <c r="EL253" s="2">
        <f t="shared" si="38"/>
        <v>0</v>
      </c>
      <c r="EM253" s="2">
        <f t="shared" si="42"/>
        <v>0</v>
      </c>
      <c r="EO253" s="33">
        <v>245</v>
      </c>
      <c r="EP253" s="33">
        <v>0.16</v>
      </c>
      <c r="EQ253" s="33">
        <v>0</v>
      </c>
      <c r="ER253" s="33">
        <v>0</v>
      </c>
      <c r="ES253" s="33">
        <v>0</v>
      </c>
      <c r="ET253" s="33">
        <v>0</v>
      </c>
      <c r="EU253" s="33">
        <v>0</v>
      </c>
      <c r="EV253" s="33">
        <v>0</v>
      </c>
      <c r="EW253" s="33">
        <v>28.95</v>
      </c>
      <c r="EX253" s="33">
        <v>15.61</v>
      </c>
    </row>
    <row r="254" spans="140:154" x14ac:dyDescent="0.45">
      <c r="EJ254" s="64">
        <f t="shared" si="40"/>
        <v>246</v>
      </c>
      <c r="EK254" s="57">
        <f t="shared" si="43"/>
        <v>246.5</v>
      </c>
      <c r="EL254" s="2">
        <f t="shared" si="38"/>
        <v>0</v>
      </c>
      <c r="EM254" s="2">
        <f t="shared" si="42"/>
        <v>1.85</v>
      </c>
      <c r="EO254" s="33">
        <v>246</v>
      </c>
      <c r="EP254" s="33">
        <v>0.13</v>
      </c>
      <c r="EQ254" s="33">
        <v>0</v>
      </c>
      <c r="ER254" s="33">
        <v>0</v>
      </c>
      <c r="ES254" s="33">
        <v>0</v>
      </c>
      <c r="ET254" s="33">
        <v>0</v>
      </c>
      <c r="EU254" s="33">
        <v>1.85</v>
      </c>
      <c r="EV254" s="33">
        <v>0</v>
      </c>
      <c r="EW254" s="33">
        <v>20.23</v>
      </c>
      <c r="EX254" s="33">
        <v>17.850000000000001</v>
      </c>
    </row>
    <row r="255" spans="140:154" x14ac:dyDescent="0.45">
      <c r="EJ255" s="64">
        <f t="shared" si="40"/>
        <v>247</v>
      </c>
      <c r="EK255" s="57">
        <f t="shared" si="43"/>
        <v>247.5</v>
      </c>
      <c r="EL255" s="2">
        <f t="shared" si="38"/>
        <v>0</v>
      </c>
      <c r="EM255" s="2">
        <f t="shared" si="42"/>
        <v>0</v>
      </c>
      <c r="EO255" s="33">
        <v>247</v>
      </c>
      <c r="EP255" s="33">
        <v>0.14000000000000001</v>
      </c>
      <c r="EQ255" s="33">
        <v>0</v>
      </c>
      <c r="ER255" s="33">
        <v>0</v>
      </c>
      <c r="ES255" s="33">
        <v>0</v>
      </c>
      <c r="ET255" s="33">
        <v>0</v>
      </c>
      <c r="EU255" s="33">
        <v>0</v>
      </c>
      <c r="EV255" s="33">
        <v>0</v>
      </c>
      <c r="EW255" s="33">
        <v>29.49</v>
      </c>
      <c r="EX255" s="33">
        <v>15.51</v>
      </c>
    </row>
    <row r="256" spans="140:154" x14ac:dyDescent="0.45">
      <c r="EJ256" s="64">
        <f t="shared" si="40"/>
        <v>248</v>
      </c>
      <c r="EK256" s="57">
        <f>AVERAGE(EJ256:EJ257)</f>
        <v>248.5</v>
      </c>
      <c r="EL256" s="2">
        <f t="shared" si="38"/>
        <v>0</v>
      </c>
      <c r="EM256" s="2">
        <f t="shared" si="42"/>
        <v>0</v>
      </c>
      <c r="EO256" s="33">
        <v>248</v>
      </c>
      <c r="EP256" s="33">
        <v>0.04</v>
      </c>
      <c r="EQ256" s="33">
        <v>0</v>
      </c>
      <c r="ER256" s="33">
        <v>0</v>
      </c>
      <c r="ES256" s="33">
        <v>0</v>
      </c>
      <c r="ET256" s="33">
        <v>0</v>
      </c>
      <c r="EU256" s="33">
        <v>0</v>
      </c>
      <c r="EV256" s="33">
        <v>0</v>
      </c>
      <c r="EW256" s="33">
        <v>24.65</v>
      </c>
      <c r="EX256" s="33">
        <v>16.66</v>
      </c>
    </row>
    <row r="257" spans="140:154" x14ac:dyDescent="0.45">
      <c r="EJ257" s="64">
        <f t="shared" si="40"/>
        <v>249</v>
      </c>
      <c r="EK257" s="57">
        <f t="shared" ref="EK257:EK306" si="44">AVERAGE(EJ257:EJ258)</f>
        <v>249.5</v>
      </c>
      <c r="EL257" s="2">
        <f t="shared" si="38"/>
        <v>0</v>
      </c>
      <c r="EM257" s="2">
        <f t="shared" si="42"/>
        <v>0</v>
      </c>
      <c r="EO257" s="33">
        <v>249</v>
      </c>
      <c r="EP257" s="33">
        <v>0.1</v>
      </c>
      <c r="EQ257" s="33">
        <v>0</v>
      </c>
      <c r="ER257" s="33">
        <v>0</v>
      </c>
      <c r="ES257" s="33">
        <v>0</v>
      </c>
      <c r="ET257" s="33">
        <v>0</v>
      </c>
      <c r="EU257" s="33">
        <v>0</v>
      </c>
      <c r="EV257" s="33">
        <v>0</v>
      </c>
      <c r="EW257" s="33">
        <v>29.27</v>
      </c>
      <c r="EX257" s="33">
        <v>9.7799999999999994</v>
      </c>
    </row>
    <row r="258" spans="140:154" x14ac:dyDescent="0.45">
      <c r="EJ258" s="64">
        <f t="shared" si="40"/>
        <v>250</v>
      </c>
      <c r="EK258" s="57">
        <f t="shared" si="44"/>
        <v>250.5</v>
      </c>
      <c r="EL258" s="2">
        <f t="shared" si="38"/>
        <v>0</v>
      </c>
      <c r="EM258" s="2">
        <f t="shared" si="42"/>
        <v>0</v>
      </c>
      <c r="EO258" s="33">
        <v>250</v>
      </c>
      <c r="EP258" s="33">
        <v>0.04</v>
      </c>
      <c r="EQ258" s="33">
        <v>0</v>
      </c>
      <c r="ER258" s="33">
        <v>0</v>
      </c>
      <c r="ES258" s="33">
        <v>0</v>
      </c>
      <c r="ET258" s="33">
        <v>0</v>
      </c>
      <c r="EU258" s="33">
        <v>0</v>
      </c>
      <c r="EV258" s="33">
        <v>0</v>
      </c>
      <c r="EW258" s="33">
        <v>24.87</v>
      </c>
      <c r="EX258" s="33">
        <v>10.27</v>
      </c>
    </row>
    <row r="259" spans="140:154" x14ac:dyDescent="0.45">
      <c r="EJ259" s="64">
        <f t="shared" si="40"/>
        <v>251</v>
      </c>
      <c r="EK259" s="57">
        <f t="shared" si="44"/>
        <v>251.5</v>
      </c>
      <c r="EL259" s="2">
        <f t="shared" si="38"/>
        <v>0</v>
      </c>
      <c r="EM259" s="2">
        <f t="shared" si="42"/>
        <v>0</v>
      </c>
      <c r="EO259" s="33">
        <v>251</v>
      </c>
      <c r="EP259" s="33">
        <v>0.03</v>
      </c>
      <c r="EQ259" s="33">
        <v>0</v>
      </c>
      <c r="ER259" s="33">
        <v>0</v>
      </c>
      <c r="ES259" s="33">
        <v>0</v>
      </c>
      <c r="ET259" s="33">
        <v>0</v>
      </c>
      <c r="EU259" s="33">
        <v>0</v>
      </c>
      <c r="EV259" s="33">
        <v>0</v>
      </c>
      <c r="EW259" s="33">
        <v>21.99</v>
      </c>
      <c r="EX259" s="33">
        <v>13.7</v>
      </c>
    </row>
    <row r="260" spans="140:154" x14ac:dyDescent="0.45">
      <c r="EJ260" s="64">
        <f t="shared" si="40"/>
        <v>252</v>
      </c>
      <c r="EK260" s="57">
        <f t="shared" si="44"/>
        <v>252.5</v>
      </c>
      <c r="EL260" s="2">
        <f t="shared" si="38"/>
        <v>0</v>
      </c>
      <c r="EM260" s="2">
        <f t="shared" si="42"/>
        <v>0</v>
      </c>
      <c r="EO260" s="33">
        <v>252</v>
      </c>
      <c r="EP260" s="33">
        <v>0.05</v>
      </c>
      <c r="EQ260" s="33">
        <v>0</v>
      </c>
      <c r="ER260" s="33">
        <v>0</v>
      </c>
      <c r="ES260" s="33">
        <v>0</v>
      </c>
      <c r="ET260" s="33">
        <v>0</v>
      </c>
      <c r="EU260" s="33">
        <v>0</v>
      </c>
      <c r="EV260" s="33">
        <v>0</v>
      </c>
      <c r="EW260" s="33">
        <v>27.28</v>
      </c>
      <c r="EX260" s="33">
        <v>11.19</v>
      </c>
    </row>
    <row r="261" spans="140:154" x14ac:dyDescent="0.45">
      <c r="EJ261" s="64">
        <f t="shared" si="40"/>
        <v>253</v>
      </c>
      <c r="EK261" s="57">
        <f t="shared" si="44"/>
        <v>253.5</v>
      </c>
      <c r="EL261" s="2">
        <f t="shared" si="38"/>
        <v>0</v>
      </c>
      <c r="EM261" s="2">
        <f t="shared" si="42"/>
        <v>0</v>
      </c>
      <c r="EO261" s="33">
        <v>253</v>
      </c>
      <c r="EP261" s="33">
        <v>7.0000000000000007E-2</v>
      </c>
      <c r="EQ261" s="33">
        <v>0</v>
      </c>
      <c r="ER261" s="33">
        <v>0</v>
      </c>
      <c r="ES261" s="33">
        <v>0</v>
      </c>
      <c r="ET261" s="33">
        <v>0</v>
      </c>
      <c r="EU261" s="33">
        <v>0</v>
      </c>
      <c r="EV261" s="33">
        <v>0</v>
      </c>
      <c r="EW261" s="33">
        <v>18.329999999999998</v>
      </c>
      <c r="EX261" s="33">
        <v>6.39</v>
      </c>
    </row>
    <row r="262" spans="140:154" x14ac:dyDescent="0.45">
      <c r="EJ262" s="64">
        <f t="shared" si="40"/>
        <v>254</v>
      </c>
      <c r="EK262" s="57">
        <f t="shared" si="44"/>
        <v>254.5</v>
      </c>
      <c r="EL262" s="2">
        <f t="shared" si="38"/>
        <v>0</v>
      </c>
      <c r="EM262" s="2">
        <f t="shared" si="42"/>
        <v>0.84</v>
      </c>
      <c r="EO262" s="33">
        <v>254</v>
      </c>
      <c r="EP262" s="33">
        <v>0.03</v>
      </c>
      <c r="EQ262" s="33">
        <v>0</v>
      </c>
      <c r="ER262" s="33">
        <v>0</v>
      </c>
      <c r="ES262" s="33">
        <v>0</v>
      </c>
      <c r="ET262" s="33">
        <v>0</v>
      </c>
      <c r="EU262" s="33">
        <v>0.84</v>
      </c>
      <c r="EV262" s="33">
        <v>0</v>
      </c>
      <c r="EW262" s="33">
        <v>16.489999999999998</v>
      </c>
      <c r="EX262" s="33">
        <v>9.01</v>
      </c>
    </row>
    <row r="263" spans="140:154" x14ac:dyDescent="0.45">
      <c r="EJ263" s="64">
        <f t="shared" si="40"/>
        <v>255</v>
      </c>
      <c r="EK263" s="57">
        <f t="shared" si="44"/>
        <v>255.5</v>
      </c>
      <c r="EL263" s="2">
        <f t="shared" si="38"/>
        <v>0</v>
      </c>
      <c r="EM263" s="2">
        <f t="shared" si="42"/>
        <v>0</v>
      </c>
      <c r="EO263" s="33">
        <v>255</v>
      </c>
      <c r="EP263" s="33">
        <v>0.02</v>
      </c>
      <c r="EQ263" s="33">
        <v>0</v>
      </c>
      <c r="ER263" s="33">
        <v>0</v>
      </c>
      <c r="ES263" s="33">
        <v>0</v>
      </c>
      <c r="ET263" s="33">
        <v>0</v>
      </c>
      <c r="EU263" s="33">
        <v>0</v>
      </c>
      <c r="EV263" s="33">
        <v>0</v>
      </c>
      <c r="EW263" s="33">
        <v>21.86</v>
      </c>
      <c r="EX263" s="33">
        <v>17.190000000000001</v>
      </c>
    </row>
    <row r="264" spans="140:154" x14ac:dyDescent="0.45">
      <c r="EJ264" s="64">
        <f t="shared" si="40"/>
        <v>256</v>
      </c>
      <c r="EK264" s="57">
        <f t="shared" si="44"/>
        <v>256.5</v>
      </c>
      <c r="EL264" s="2">
        <f>EQ264 + ER264</f>
        <v>0</v>
      </c>
      <c r="EM264" s="2">
        <f t="shared" si="42"/>
        <v>0</v>
      </c>
      <c r="EO264" s="33">
        <v>256</v>
      </c>
      <c r="EP264" s="33">
        <v>0.01</v>
      </c>
      <c r="EQ264" s="33">
        <v>0</v>
      </c>
      <c r="ER264" s="33">
        <v>0</v>
      </c>
      <c r="ES264" s="33">
        <v>0</v>
      </c>
      <c r="ET264" s="33">
        <v>0</v>
      </c>
      <c r="EU264" s="33">
        <v>0</v>
      </c>
      <c r="EV264" s="33">
        <v>0</v>
      </c>
      <c r="EW264" s="33">
        <v>15.65</v>
      </c>
      <c r="EX264" s="33">
        <v>7.04</v>
      </c>
    </row>
    <row r="265" spans="140:154" x14ac:dyDescent="0.45">
      <c r="EJ265" s="64">
        <f>$EO265</f>
        <v>257</v>
      </c>
      <c r="EK265" s="57">
        <f t="shared" si="44"/>
        <v>257.5</v>
      </c>
      <c r="EL265" s="2">
        <f>EQ265 + ER265</f>
        <v>0</v>
      </c>
      <c r="EM265" s="2">
        <f t="shared" ref="EM265:EM328" si="45">EU265+EV265</f>
        <v>0</v>
      </c>
      <c r="EO265" s="33">
        <v>257</v>
      </c>
      <c r="EP265" s="33">
        <v>0</v>
      </c>
      <c r="EQ265" s="33">
        <v>0</v>
      </c>
      <c r="ER265" s="33">
        <v>0</v>
      </c>
      <c r="ES265" s="33">
        <v>0</v>
      </c>
      <c r="ET265" s="33">
        <v>0</v>
      </c>
      <c r="EU265" s="33">
        <v>0</v>
      </c>
      <c r="EV265" s="33">
        <v>0</v>
      </c>
      <c r="EW265" s="33">
        <v>17.36</v>
      </c>
      <c r="EX265" s="33">
        <v>5.6</v>
      </c>
    </row>
    <row r="266" spans="140:154" x14ac:dyDescent="0.45">
      <c r="EJ266" s="64">
        <f>$EO266</f>
        <v>258</v>
      </c>
      <c r="EK266" s="57">
        <f t="shared" si="44"/>
        <v>258.5</v>
      </c>
      <c r="EL266" s="2">
        <f>EQ266 + ER266</f>
        <v>0</v>
      </c>
      <c r="EM266" s="2">
        <f t="shared" si="45"/>
        <v>0</v>
      </c>
      <c r="EO266" s="33">
        <v>258</v>
      </c>
      <c r="EP266" s="33">
        <v>0</v>
      </c>
      <c r="EQ266" s="33">
        <v>0</v>
      </c>
      <c r="ER266" s="33">
        <v>0</v>
      </c>
      <c r="ES266" s="33">
        <v>0</v>
      </c>
      <c r="ET266" s="33">
        <v>0</v>
      </c>
      <c r="EU266" s="33">
        <v>0</v>
      </c>
      <c r="EV266" s="33">
        <v>0</v>
      </c>
      <c r="EW266" s="33">
        <v>19.07</v>
      </c>
      <c r="EX266" s="33">
        <v>7.08</v>
      </c>
    </row>
    <row r="267" spans="140:154" x14ac:dyDescent="0.45">
      <c r="EJ267" s="64">
        <f>$EO267</f>
        <v>259</v>
      </c>
      <c r="EK267" s="57">
        <f t="shared" si="44"/>
        <v>259.5</v>
      </c>
      <c r="EL267" s="2">
        <f>EQ267 + ER267</f>
        <v>0</v>
      </c>
      <c r="EM267" s="2">
        <f t="shared" si="45"/>
        <v>0</v>
      </c>
      <c r="EO267" s="33">
        <v>259</v>
      </c>
      <c r="EP267" s="33">
        <v>0</v>
      </c>
      <c r="EQ267" s="33">
        <v>0</v>
      </c>
      <c r="ER267" s="33">
        <v>0</v>
      </c>
      <c r="ES267" s="33">
        <v>0</v>
      </c>
      <c r="ET267" s="33">
        <v>0</v>
      </c>
      <c r="EU267" s="33">
        <v>0</v>
      </c>
      <c r="EV267" s="33">
        <v>0</v>
      </c>
      <c r="EW267" s="33">
        <v>20.239999999999998</v>
      </c>
      <c r="EX267" s="33">
        <v>7.57</v>
      </c>
    </row>
    <row r="268" spans="140:154" x14ac:dyDescent="0.45">
      <c r="EJ268" s="64">
        <f>$EO268</f>
        <v>260</v>
      </c>
      <c r="EK268" s="57">
        <f t="shared" si="44"/>
        <v>260.5</v>
      </c>
      <c r="EL268" s="2">
        <f>EQ268 + ER268</f>
        <v>0</v>
      </c>
      <c r="EM268" s="2">
        <f t="shared" si="45"/>
        <v>0</v>
      </c>
      <c r="EO268" s="33">
        <v>260</v>
      </c>
      <c r="EP268" s="33">
        <v>0</v>
      </c>
      <c r="EQ268" s="33">
        <v>0</v>
      </c>
      <c r="ER268" s="33">
        <v>0</v>
      </c>
      <c r="ES268" s="33">
        <v>0</v>
      </c>
      <c r="ET268" s="33">
        <v>0</v>
      </c>
      <c r="EU268" s="33">
        <v>0</v>
      </c>
      <c r="EV268" s="33">
        <v>0</v>
      </c>
      <c r="EW268" s="33">
        <v>22.37</v>
      </c>
      <c r="EX268" s="33">
        <v>8.09</v>
      </c>
    </row>
    <row r="269" spans="140:154" x14ac:dyDescent="0.45">
      <c r="EJ269" s="64">
        <f>$EO269</f>
        <v>261</v>
      </c>
      <c r="EK269" s="57">
        <f t="shared" si="44"/>
        <v>261.5</v>
      </c>
      <c r="EL269" s="2">
        <f>EQ269 + ER269</f>
        <v>0</v>
      </c>
      <c r="EM269" s="2">
        <f t="shared" si="45"/>
        <v>0</v>
      </c>
      <c r="EO269" s="33">
        <v>261</v>
      </c>
      <c r="EP269" s="33">
        <v>0</v>
      </c>
      <c r="EQ269" s="33">
        <v>0</v>
      </c>
      <c r="ER269" s="33">
        <v>0</v>
      </c>
      <c r="ES269" s="33">
        <v>0</v>
      </c>
      <c r="ET269" s="33">
        <v>0</v>
      </c>
      <c r="EU269" s="33">
        <v>0</v>
      </c>
      <c r="EV269" s="33">
        <v>0</v>
      </c>
      <c r="EW269" s="33">
        <v>18.059999999999999</v>
      </c>
      <c r="EX269" s="33">
        <v>4.1100000000000003</v>
      </c>
    </row>
    <row r="270" spans="140:154" x14ac:dyDescent="0.45">
      <c r="EJ270" s="64">
        <f>$EO270</f>
        <v>262</v>
      </c>
      <c r="EK270" s="57">
        <f t="shared" si="44"/>
        <v>262.5</v>
      </c>
      <c r="EL270" s="2">
        <f>EQ270 + ER270</f>
        <v>0</v>
      </c>
      <c r="EM270" s="2">
        <f t="shared" si="45"/>
        <v>0</v>
      </c>
      <c r="EO270" s="33">
        <v>262</v>
      </c>
      <c r="EP270" s="33">
        <v>0</v>
      </c>
      <c r="EQ270" s="33">
        <v>0</v>
      </c>
      <c r="ER270" s="33">
        <v>0</v>
      </c>
      <c r="ES270" s="33">
        <v>0</v>
      </c>
      <c r="ET270" s="33">
        <v>0</v>
      </c>
      <c r="EU270" s="33">
        <v>0</v>
      </c>
      <c r="EV270" s="33">
        <v>0</v>
      </c>
      <c r="EW270" s="33">
        <v>16.190000000000001</v>
      </c>
      <c r="EX270" s="33">
        <v>6.44</v>
      </c>
    </row>
    <row r="271" spans="140:154" x14ac:dyDescent="0.45">
      <c r="EJ271" s="64">
        <f>$EO271</f>
        <v>263</v>
      </c>
      <c r="EK271" s="57">
        <f t="shared" si="44"/>
        <v>263.5</v>
      </c>
      <c r="EL271" s="2">
        <f>EQ271 + ER271</f>
        <v>0</v>
      </c>
      <c r="EM271" s="2">
        <f t="shared" si="45"/>
        <v>0.84</v>
      </c>
      <c r="EO271" s="33">
        <v>263</v>
      </c>
      <c r="EP271" s="33">
        <v>0</v>
      </c>
      <c r="EQ271" s="33">
        <v>0</v>
      </c>
      <c r="ER271" s="33">
        <v>0</v>
      </c>
      <c r="ES271" s="33">
        <v>0</v>
      </c>
      <c r="ET271" s="33">
        <v>0</v>
      </c>
      <c r="EU271" s="33">
        <v>0.84</v>
      </c>
      <c r="EV271" s="33">
        <v>0</v>
      </c>
      <c r="EW271" s="33">
        <v>11.56</v>
      </c>
      <c r="EX271" s="33">
        <v>5.33</v>
      </c>
    </row>
    <row r="272" spans="140:154" x14ac:dyDescent="0.45">
      <c r="EJ272" s="64">
        <f>$EO272</f>
        <v>264</v>
      </c>
      <c r="EK272" s="57">
        <f t="shared" si="44"/>
        <v>264.5</v>
      </c>
      <c r="EL272" s="2">
        <f>EQ272 + ER272</f>
        <v>0</v>
      </c>
      <c r="EM272" s="2">
        <f t="shared" si="45"/>
        <v>0</v>
      </c>
      <c r="EO272" s="33">
        <v>264</v>
      </c>
      <c r="EP272" s="33">
        <v>0</v>
      </c>
      <c r="EQ272" s="33">
        <v>0</v>
      </c>
      <c r="ER272" s="33">
        <v>0</v>
      </c>
      <c r="ES272" s="33">
        <v>0</v>
      </c>
      <c r="ET272" s="33">
        <v>0</v>
      </c>
      <c r="EU272" s="33">
        <v>0</v>
      </c>
      <c r="EV272" s="33">
        <v>0</v>
      </c>
      <c r="EW272" s="33">
        <v>13.66</v>
      </c>
      <c r="EX272" s="33">
        <v>9.3000000000000007</v>
      </c>
    </row>
    <row r="273" spans="140:154" x14ac:dyDescent="0.45">
      <c r="EJ273" s="64">
        <f>$EO273</f>
        <v>265</v>
      </c>
      <c r="EK273" s="57">
        <f t="shared" si="44"/>
        <v>265.5</v>
      </c>
      <c r="EL273" s="2">
        <f>EQ273 + ER273</f>
        <v>0</v>
      </c>
      <c r="EM273" s="2">
        <f t="shared" si="45"/>
        <v>0</v>
      </c>
      <c r="EO273" s="33">
        <v>265</v>
      </c>
      <c r="EP273" s="33">
        <v>0</v>
      </c>
      <c r="EQ273" s="33">
        <v>0</v>
      </c>
      <c r="ER273" s="33">
        <v>0</v>
      </c>
      <c r="ES273" s="33">
        <v>0</v>
      </c>
      <c r="ET273" s="33">
        <v>0</v>
      </c>
      <c r="EU273" s="33">
        <v>0</v>
      </c>
      <c r="EV273" s="33">
        <v>0</v>
      </c>
      <c r="EW273" s="33">
        <v>8.89</v>
      </c>
      <c r="EX273" s="33">
        <v>4.63</v>
      </c>
    </row>
    <row r="274" spans="140:154" x14ac:dyDescent="0.45">
      <c r="EJ274" s="64">
        <f>$EO274</f>
        <v>266</v>
      </c>
      <c r="EK274" s="57">
        <f t="shared" si="44"/>
        <v>266.5</v>
      </c>
      <c r="EL274" s="2">
        <f>EQ274 + ER274</f>
        <v>0</v>
      </c>
      <c r="EM274" s="2">
        <f t="shared" si="45"/>
        <v>0</v>
      </c>
      <c r="EO274" s="33">
        <v>266</v>
      </c>
      <c r="EP274" s="33">
        <v>0</v>
      </c>
      <c r="EQ274" s="33">
        <v>0</v>
      </c>
      <c r="ER274" s="33">
        <v>0</v>
      </c>
      <c r="ES274" s="33">
        <v>0</v>
      </c>
      <c r="ET274" s="33">
        <v>0</v>
      </c>
      <c r="EU274" s="33">
        <v>0</v>
      </c>
      <c r="EV274" s="33">
        <v>0</v>
      </c>
      <c r="EW274" s="33">
        <v>9.17</v>
      </c>
      <c r="EX274" s="33">
        <v>5.0999999999999996</v>
      </c>
    </row>
    <row r="275" spans="140:154" x14ac:dyDescent="0.45">
      <c r="EJ275" s="64">
        <f>$EO275</f>
        <v>267</v>
      </c>
      <c r="EK275" s="57">
        <f t="shared" si="44"/>
        <v>267.5</v>
      </c>
      <c r="EL275" s="2">
        <f>EQ275 + ER275</f>
        <v>0</v>
      </c>
      <c r="EM275" s="2">
        <f t="shared" si="45"/>
        <v>0</v>
      </c>
      <c r="EO275" s="33">
        <v>267</v>
      </c>
      <c r="EP275" s="33">
        <v>0</v>
      </c>
      <c r="EQ275" s="33">
        <v>0</v>
      </c>
      <c r="ER275" s="33">
        <v>0</v>
      </c>
      <c r="ES275" s="33">
        <v>0</v>
      </c>
      <c r="ET275" s="33">
        <v>0</v>
      </c>
      <c r="EU275" s="33">
        <v>0</v>
      </c>
      <c r="EV275" s="33">
        <v>0</v>
      </c>
      <c r="EW275" s="33">
        <v>5.97</v>
      </c>
      <c r="EX275" s="33">
        <v>3.64</v>
      </c>
    </row>
    <row r="276" spans="140:154" x14ac:dyDescent="0.45">
      <c r="EJ276" s="64">
        <f>$EO276</f>
        <v>268</v>
      </c>
      <c r="EK276" s="57">
        <f t="shared" si="44"/>
        <v>268.5</v>
      </c>
      <c r="EL276" s="2">
        <f>EQ276 + ER276</f>
        <v>0</v>
      </c>
      <c r="EM276" s="2">
        <f t="shared" si="45"/>
        <v>0</v>
      </c>
      <c r="EO276" s="33">
        <v>268</v>
      </c>
      <c r="EP276" s="33">
        <v>0</v>
      </c>
      <c r="EQ276" s="33">
        <v>0</v>
      </c>
      <c r="ER276" s="33">
        <v>0</v>
      </c>
      <c r="ES276" s="33">
        <v>0</v>
      </c>
      <c r="ET276" s="33">
        <v>0</v>
      </c>
      <c r="EU276" s="33">
        <v>0</v>
      </c>
      <c r="EV276" s="33">
        <v>0</v>
      </c>
      <c r="EW276" s="33">
        <v>6.28</v>
      </c>
      <c r="EX276" s="33">
        <v>3.1</v>
      </c>
    </row>
    <row r="277" spans="140:154" x14ac:dyDescent="0.45">
      <c r="EJ277" s="64">
        <f>$EO277</f>
        <v>269</v>
      </c>
      <c r="EK277" s="57">
        <f t="shared" si="44"/>
        <v>269.5</v>
      </c>
      <c r="EL277" s="2">
        <f>EQ277 + ER277</f>
        <v>0</v>
      </c>
      <c r="EM277" s="2">
        <f t="shared" si="45"/>
        <v>0</v>
      </c>
      <c r="EO277" s="33">
        <v>269</v>
      </c>
      <c r="EP277" s="33">
        <v>0</v>
      </c>
      <c r="EQ277" s="33">
        <v>0</v>
      </c>
      <c r="ER277" s="33">
        <v>0</v>
      </c>
      <c r="ES277" s="33">
        <v>0</v>
      </c>
      <c r="ET277" s="33">
        <v>0</v>
      </c>
      <c r="EU277" s="33">
        <v>0</v>
      </c>
      <c r="EV277" s="33">
        <v>0</v>
      </c>
      <c r="EW277" s="33">
        <v>4.93</v>
      </c>
      <c r="EX277" s="33">
        <v>2.48</v>
      </c>
    </row>
    <row r="278" spans="140:154" x14ac:dyDescent="0.45">
      <c r="EJ278" s="64">
        <f>$EO278</f>
        <v>270</v>
      </c>
      <c r="EK278" s="57">
        <f t="shared" si="44"/>
        <v>270.5</v>
      </c>
      <c r="EL278" s="2">
        <f>EQ278 + ER278</f>
        <v>0</v>
      </c>
      <c r="EM278" s="2">
        <f t="shared" si="45"/>
        <v>0</v>
      </c>
      <c r="EO278" s="33">
        <v>270</v>
      </c>
      <c r="EP278" s="33">
        <v>0</v>
      </c>
      <c r="EQ278" s="33">
        <v>0</v>
      </c>
      <c r="ER278" s="33">
        <v>0</v>
      </c>
      <c r="ES278" s="33">
        <v>0</v>
      </c>
      <c r="ET278" s="33">
        <v>0</v>
      </c>
      <c r="EU278" s="33">
        <v>0</v>
      </c>
      <c r="EV278" s="33">
        <v>0</v>
      </c>
      <c r="EW278" s="33">
        <v>4.84</v>
      </c>
      <c r="EX278" s="33">
        <v>1.1200000000000001</v>
      </c>
    </row>
    <row r="279" spans="140:154" x14ac:dyDescent="0.45">
      <c r="EJ279" s="64">
        <f>$EO279</f>
        <v>271</v>
      </c>
      <c r="EK279" s="57">
        <f t="shared" si="44"/>
        <v>271.5</v>
      </c>
      <c r="EL279" s="2">
        <f>EQ279 + ER279</f>
        <v>0</v>
      </c>
      <c r="EM279" s="2">
        <f t="shared" si="45"/>
        <v>0</v>
      </c>
      <c r="EO279" s="33">
        <v>271</v>
      </c>
      <c r="EP279" s="33">
        <v>0</v>
      </c>
      <c r="EQ279" s="33">
        <v>0</v>
      </c>
      <c r="ER279" s="33">
        <v>0</v>
      </c>
      <c r="ES279" s="33">
        <v>0</v>
      </c>
      <c r="ET279" s="33">
        <v>0</v>
      </c>
      <c r="EU279" s="33">
        <v>0</v>
      </c>
      <c r="EV279" s="33">
        <v>0</v>
      </c>
      <c r="EW279" s="33">
        <v>4.76</v>
      </c>
      <c r="EX279" s="33">
        <v>1.1299999999999999</v>
      </c>
    </row>
    <row r="280" spans="140:154" x14ac:dyDescent="0.45">
      <c r="EJ280" s="64">
        <f>$EO280</f>
        <v>272</v>
      </c>
      <c r="EK280" s="57">
        <f t="shared" si="44"/>
        <v>272.5</v>
      </c>
      <c r="EL280" s="2">
        <f>EQ280 + ER280</f>
        <v>0</v>
      </c>
      <c r="EM280" s="2">
        <f t="shared" si="45"/>
        <v>0</v>
      </c>
      <c r="EO280" s="33">
        <v>272</v>
      </c>
      <c r="EP280" s="33">
        <v>0</v>
      </c>
      <c r="EQ280" s="33">
        <v>0</v>
      </c>
      <c r="ER280" s="33">
        <v>0</v>
      </c>
      <c r="ES280" s="33">
        <v>0</v>
      </c>
      <c r="ET280" s="33">
        <v>0</v>
      </c>
      <c r="EU280" s="33">
        <v>0</v>
      </c>
      <c r="EV280" s="33">
        <v>0</v>
      </c>
      <c r="EW280" s="33">
        <v>4.5199999999999996</v>
      </c>
      <c r="EX280" s="33">
        <v>1.21</v>
      </c>
    </row>
    <row r="281" spans="140:154" x14ac:dyDescent="0.45">
      <c r="EJ281" s="64">
        <f>$EO281</f>
        <v>273</v>
      </c>
      <c r="EK281" s="57">
        <f t="shared" si="44"/>
        <v>273.5</v>
      </c>
      <c r="EL281" s="2">
        <f>EQ281 + ER281</f>
        <v>0</v>
      </c>
      <c r="EM281" s="2">
        <f t="shared" si="45"/>
        <v>0</v>
      </c>
      <c r="EO281" s="33">
        <v>273</v>
      </c>
      <c r="EP281" s="33">
        <v>0</v>
      </c>
      <c r="EQ281" s="33">
        <v>0</v>
      </c>
      <c r="ER281" s="33">
        <v>0</v>
      </c>
      <c r="ES281" s="33">
        <v>0</v>
      </c>
      <c r="ET281" s="33">
        <v>0</v>
      </c>
      <c r="EU281" s="33">
        <v>0</v>
      </c>
      <c r="EV281" s="33">
        <v>0</v>
      </c>
      <c r="EW281" s="33">
        <v>4.8</v>
      </c>
      <c r="EX281" s="33">
        <v>0.56999999999999995</v>
      </c>
    </row>
    <row r="282" spans="140:154" x14ac:dyDescent="0.45">
      <c r="EJ282" s="64">
        <f>$EO282</f>
        <v>274</v>
      </c>
      <c r="EK282" s="57">
        <f t="shared" si="44"/>
        <v>274.5</v>
      </c>
      <c r="EL282" s="2">
        <f>EQ282 + ER282</f>
        <v>0</v>
      </c>
      <c r="EM282" s="2">
        <f t="shared" si="45"/>
        <v>0</v>
      </c>
      <c r="EO282" s="33">
        <v>274</v>
      </c>
      <c r="EP282" s="33">
        <v>0</v>
      </c>
      <c r="EQ282" s="33">
        <v>0</v>
      </c>
      <c r="ER282" s="33">
        <v>0</v>
      </c>
      <c r="ES282" s="33">
        <v>0</v>
      </c>
      <c r="ET282" s="33">
        <v>0</v>
      </c>
      <c r="EU282" s="33">
        <v>0</v>
      </c>
      <c r="EV282" s="33">
        <v>0</v>
      </c>
      <c r="EW282" s="33">
        <v>3.87</v>
      </c>
      <c r="EX282" s="33">
        <v>0.41</v>
      </c>
    </row>
    <row r="283" spans="140:154" x14ac:dyDescent="0.45">
      <c r="EJ283" s="64">
        <f>$EO283</f>
        <v>275</v>
      </c>
      <c r="EK283" s="57">
        <f t="shared" si="44"/>
        <v>275.5</v>
      </c>
      <c r="EL283" s="2">
        <f>EQ283 + ER283</f>
        <v>0</v>
      </c>
      <c r="EM283" s="2">
        <f t="shared" si="45"/>
        <v>0</v>
      </c>
      <c r="EO283" s="33">
        <v>275</v>
      </c>
      <c r="EP283" s="33">
        <v>0</v>
      </c>
      <c r="EQ283" s="33">
        <v>0</v>
      </c>
      <c r="ER283" s="33">
        <v>0</v>
      </c>
      <c r="ES283" s="33">
        <v>0</v>
      </c>
      <c r="ET283" s="33">
        <v>0</v>
      </c>
      <c r="EU283" s="33">
        <v>0</v>
      </c>
      <c r="EV283" s="33">
        <v>0</v>
      </c>
      <c r="EW283" s="33">
        <v>5.7</v>
      </c>
      <c r="EX283" s="33">
        <v>0.56999999999999995</v>
      </c>
    </row>
    <row r="284" spans="140:154" x14ac:dyDescent="0.45">
      <c r="EJ284" s="64">
        <f>$EO284</f>
        <v>276</v>
      </c>
      <c r="EK284" s="57">
        <f t="shared" si="44"/>
        <v>276.5</v>
      </c>
      <c r="EL284" s="2">
        <f>EQ284 + ER284</f>
        <v>0</v>
      </c>
      <c r="EM284" s="2">
        <f t="shared" si="45"/>
        <v>0</v>
      </c>
      <c r="EO284" s="33">
        <v>276</v>
      </c>
      <c r="EP284" s="33">
        <v>0</v>
      </c>
      <c r="EQ284" s="33">
        <v>0</v>
      </c>
      <c r="ER284" s="33">
        <v>0</v>
      </c>
      <c r="ES284" s="33">
        <v>0</v>
      </c>
      <c r="ET284" s="33">
        <v>0</v>
      </c>
      <c r="EU284" s="33">
        <v>0</v>
      </c>
      <c r="EV284" s="33">
        <v>0</v>
      </c>
      <c r="EW284" s="33">
        <v>5.03</v>
      </c>
      <c r="EX284" s="33">
        <v>0.22</v>
      </c>
    </row>
    <row r="285" spans="140:154" x14ac:dyDescent="0.45">
      <c r="EJ285" s="64">
        <f>$EO285</f>
        <v>277</v>
      </c>
      <c r="EK285" s="57">
        <f t="shared" si="44"/>
        <v>277.5</v>
      </c>
      <c r="EL285" s="2">
        <f>EQ285 + ER285</f>
        <v>0</v>
      </c>
      <c r="EM285" s="2">
        <f t="shared" si="45"/>
        <v>0</v>
      </c>
      <c r="EO285" s="33">
        <v>277</v>
      </c>
      <c r="EP285" s="33">
        <v>0</v>
      </c>
      <c r="EQ285" s="33">
        <v>0</v>
      </c>
      <c r="ER285" s="33">
        <v>0</v>
      </c>
      <c r="ES285" s="33">
        <v>0</v>
      </c>
      <c r="ET285" s="33">
        <v>0</v>
      </c>
      <c r="EU285" s="33">
        <v>0</v>
      </c>
      <c r="EV285" s="33">
        <v>0</v>
      </c>
      <c r="EW285" s="33">
        <v>5.9</v>
      </c>
      <c r="EX285" s="33">
        <v>0.27</v>
      </c>
    </row>
    <row r="286" spans="140:154" x14ac:dyDescent="0.45">
      <c r="EJ286" s="64">
        <f>$EO286</f>
        <v>278</v>
      </c>
      <c r="EK286" s="57">
        <f t="shared" si="44"/>
        <v>278.5</v>
      </c>
      <c r="EL286" s="2">
        <f>EQ286 + ER286</f>
        <v>0</v>
      </c>
      <c r="EM286" s="2">
        <f t="shared" si="45"/>
        <v>0</v>
      </c>
      <c r="EO286" s="33">
        <v>278</v>
      </c>
      <c r="EP286" s="33">
        <v>0</v>
      </c>
      <c r="EQ286" s="33">
        <v>0</v>
      </c>
      <c r="ER286" s="33">
        <v>0</v>
      </c>
      <c r="ES286" s="33">
        <v>0</v>
      </c>
      <c r="ET286" s="33">
        <v>0</v>
      </c>
      <c r="EU286" s="33">
        <v>0</v>
      </c>
      <c r="EV286" s="33">
        <v>0</v>
      </c>
      <c r="EW286" s="33">
        <v>5.28</v>
      </c>
      <c r="EX286" s="33">
        <v>0.22</v>
      </c>
    </row>
    <row r="287" spans="140:154" x14ac:dyDescent="0.45">
      <c r="EJ287" s="64">
        <f>$EO287</f>
        <v>279</v>
      </c>
      <c r="EK287" s="57">
        <f t="shared" si="44"/>
        <v>279.5</v>
      </c>
      <c r="EL287" s="2">
        <f>EQ287 + ER287</f>
        <v>0</v>
      </c>
      <c r="EM287" s="2">
        <f t="shared" si="45"/>
        <v>0</v>
      </c>
      <c r="EO287" s="33">
        <v>279</v>
      </c>
      <c r="EP287" s="33">
        <v>0</v>
      </c>
      <c r="EQ287" s="33">
        <v>0</v>
      </c>
      <c r="ER287" s="33">
        <v>0</v>
      </c>
      <c r="ES287" s="33">
        <v>0</v>
      </c>
      <c r="ET287" s="33">
        <v>0</v>
      </c>
      <c r="EU287" s="33">
        <v>0</v>
      </c>
      <c r="EV287" s="33">
        <v>0</v>
      </c>
      <c r="EW287" s="33">
        <v>4.3499999999999996</v>
      </c>
      <c r="EX287" s="33">
        <v>0.09</v>
      </c>
    </row>
    <row r="288" spans="140:154" x14ac:dyDescent="0.45">
      <c r="EJ288" s="64">
        <f>$EO288</f>
        <v>280</v>
      </c>
      <c r="EK288" s="57">
        <f t="shared" si="44"/>
        <v>280.5</v>
      </c>
      <c r="EL288" s="2">
        <f>EQ288 + ER288</f>
        <v>0</v>
      </c>
      <c r="EM288" s="2">
        <f t="shared" si="45"/>
        <v>0</v>
      </c>
      <c r="EO288" s="33">
        <v>280</v>
      </c>
      <c r="EP288" s="33">
        <v>0</v>
      </c>
      <c r="EQ288" s="33">
        <v>0</v>
      </c>
      <c r="ER288" s="33">
        <v>0</v>
      </c>
      <c r="ES288" s="33">
        <v>0</v>
      </c>
      <c r="ET288" s="33">
        <v>0</v>
      </c>
      <c r="EU288" s="33">
        <v>0</v>
      </c>
      <c r="EV288" s="33">
        <v>0</v>
      </c>
      <c r="EW288" s="33">
        <v>4.16</v>
      </c>
      <c r="EX288" s="33">
        <v>7.0000000000000007E-2</v>
      </c>
    </row>
    <row r="289" spans="140:154" x14ac:dyDescent="0.45">
      <c r="EJ289" s="64">
        <f>$EO289</f>
        <v>281</v>
      </c>
      <c r="EK289" s="57">
        <f t="shared" si="44"/>
        <v>281.5</v>
      </c>
      <c r="EL289" s="2">
        <f>EQ289 + ER289</f>
        <v>0</v>
      </c>
      <c r="EM289" s="2">
        <f t="shared" si="45"/>
        <v>0</v>
      </c>
      <c r="EO289" s="33">
        <v>281</v>
      </c>
      <c r="EP289" s="33">
        <v>0</v>
      </c>
      <c r="EQ289" s="33">
        <v>0</v>
      </c>
      <c r="ER289" s="33">
        <v>0</v>
      </c>
      <c r="ES289" s="33">
        <v>0</v>
      </c>
      <c r="ET289" s="33">
        <v>0</v>
      </c>
      <c r="EU289" s="33">
        <v>0</v>
      </c>
      <c r="EV289" s="33">
        <v>0</v>
      </c>
      <c r="EW289" s="33">
        <v>3.82</v>
      </c>
      <c r="EX289" s="33">
        <v>0.03</v>
      </c>
    </row>
    <row r="290" spans="140:154" x14ac:dyDescent="0.45">
      <c r="EJ290" s="64">
        <f>$EO290</f>
        <v>282</v>
      </c>
      <c r="EK290" s="57">
        <f t="shared" si="44"/>
        <v>282.5</v>
      </c>
      <c r="EL290" s="2">
        <f>EQ290 + ER290</f>
        <v>0</v>
      </c>
      <c r="EM290" s="2">
        <f t="shared" si="45"/>
        <v>0</v>
      </c>
      <c r="EO290" s="33">
        <v>282</v>
      </c>
      <c r="EP290" s="33">
        <v>0</v>
      </c>
      <c r="EQ290" s="33">
        <v>0</v>
      </c>
      <c r="ER290" s="33">
        <v>0</v>
      </c>
      <c r="ES290" s="33">
        <v>0</v>
      </c>
      <c r="ET290" s="33">
        <v>0</v>
      </c>
      <c r="EU290" s="33">
        <v>0</v>
      </c>
      <c r="EV290" s="33">
        <v>0</v>
      </c>
      <c r="EW290" s="33">
        <v>1.85</v>
      </c>
      <c r="EX290" s="33">
        <v>0</v>
      </c>
    </row>
    <row r="291" spans="140:154" x14ac:dyDescent="0.45">
      <c r="EJ291" s="64">
        <f>$EO291</f>
        <v>283</v>
      </c>
      <c r="EK291" s="57">
        <f t="shared" si="44"/>
        <v>283.5</v>
      </c>
      <c r="EL291" s="2">
        <f>EQ291 + ER291</f>
        <v>0</v>
      </c>
      <c r="EM291" s="2">
        <f t="shared" si="45"/>
        <v>0</v>
      </c>
      <c r="EO291" s="33">
        <v>283</v>
      </c>
      <c r="EP291" s="33">
        <v>0</v>
      </c>
      <c r="EQ291" s="33">
        <v>0</v>
      </c>
      <c r="ER291" s="33">
        <v>0</v>
      </c>
      <c r="ES291" s="33">
        <v>0</v>
      </c>
      <c r="ET291" s="33">
        <v>0</v>
      </c>
      <c r="EU291" s="33">
        <v>0</v>
      </c>
      <c r="EV291" s="33">
        <v>0</v>
      </c>
      <c r="EW291" s="33">
        <v>2.33</v>
      </c>
      <c r="EX291" s="33">
        <v>0</v>
      </c>
    </row>
    <row r="292" spans="140:154" x14ac:dyDescent="0.45">
      <c r="EJ292" s="64">
        <f>$EO292</f>
        <v>284</v>
      </c>
      <c r="EK292" s="57">
        <f t="shared" si="44"/>
        <v>284.5</v>
      </c>
      <c r="EL292" s="2">
        <f>EQ292 + ER292</f>
        <v>0</v>
      </c>
      <c r="EM292" s="2">
        <f t="shared" si="45"/>
        <v>0</v>
      </c>
      <c r="EO292" s="33">
        <v>284</v>
      </c>
      <c r="EP292" s="33">
        <v>0</v>
      </c>
      <c r="EQ292" s="33">
        <v>0</v>
      </c>
      <c r="ER292" s="33">
        <v>0</v>
      </c>
      <c r="ES292" s="33">
        <v>0</v>
      </c>
      <c r="ET292" s="33">
        <v>0</v>
      </c>
      <c r="EU292" s="33">
        <v>0</v>
      </c>
      <c r="EV292" s="33">
        <v>0</v>
      </c>
      <c r="EW292" s="33">
        <v>1.43</v>
      </c>
      <c r="EX292" s="33">
        <v>0</v>
      </c>
    </row>
    <row r="293" spans="140:154" x14ac:dyDescent="0.45">
      <c r="EJ293" s="64">
        <f>$EO293</f>
        <v>285</v>
      </c>
      <c r="EK293" s="57">
        <f t="shared" si="44"/>
        <v>285.5</v>
      </c>
      <c r="EL293" s="2">
        <f>EQ293 + ER293</f>
        <v>0</v>
      </c>
      <c r="EM293" s="2">
        <f t="shared" si="45"/>
        <v>0</v>
      </c>
      <c r="EO293" s="33">
        <v>285</v>
      </c>
      <c r="EP293" s="33">
        <v>0</v>
      </c>
      <c r="EQ293" s="33">
        <v>0</v>
      </c>
      <c r="ER293" s="33">
        <v>0</v>
      </c>
      <c r="ES293" s="33">
        <v>0</v>
      </c>
      <c r="ET293" s="33">
        <v>0</v>
      </c>
      <c r="EU293" s="33">
        <v>0</v>
      </c>
      <c r="EV293" s="33">
        <v>0</v>
      </c>
      <c r="EW293" s="33">
        <v>1.1299999999999999</v>
      </c>
      <c r="EX293" s="33">
        <v>0</v>
      </c>
    </row>
    <row r="294" spans="140:154" x14ac:dyDescent="0.45">
      <c r="EJ294" s="64">
        <f>$EO294</f>
        <v>286</v>
      </c>
      <c r="EK294" s="57">
        <f t="shared" si="44"/>
        <v>286.5</v>
      </c>
      <c r="EL294" s="2">
        <f>EQ294 + ER294</f>
        <v>0</v>
      </c>
      <c r="EM294" s="2">
        <f t="shared" si="45"/>
        <v>0</v>
      </c>
      <c r="EO294" s="33">
        <v>286</v>
      </c>
      <c r="EP294" s="33">
        <v>0</v>
      </c>
      <c r="EQ294" s="33">
        <v>0</v>
      </c>
      <c r="ER294" s="33">
        <v>0</v>
      </c>
      <c r="ES294" s="33">
        <v>0</v>
      </c>
      <c r="ET294" s="33">
        <v>0</v>
      </c>
      <c r="EU294" s="33">
        <v>0</v>
      </c>
      <c r="EV294" s="33">
        <v>0</v>
      </c>
      <c r="EW294" s="33">
        <v>1.86</v>
      </c>
      <c r="EX294" s="33">
        <v>0</v>
      </c>
    </row>
    <row r="295" spans="140:154" x14ac:dyDescent="0.45">
      <c r="EJ295" s="64">
        <f>$EO295</f>
        <v>287</v>
      </c>
      <c r="EK295" s="57">
        <f t="shared" si="44"/>
        <v>287.5</v>
      </c>
      <c r="EL295" s="2">
        <f>EQ295 + ER295</f>
        <v>0</v>
      </c>
      <c r="EM295" s="2">
        <f t="shared" si="45"/>
        <v>0</v>
      </c>
      <c r="EO295" s="33">
        <v>287</v>
      </c>
      <c r="EP295" s="33">
        <v>0</v>
      </c>
      <c r="EQ295" s="33">
        <v>0</v>
      </c>
      <c r="ER295" s="33">
        <v>0</v>
      </c>
      <c r="ES295" s="33">
        <v>0</v>
      </c>
      <c r="ET295" s="33">
        <v>0</v>
      </c>
      <c r="EU295" s="33">
        <v>0</v>
      </c>
      <c r="EV295" s="33">
        <v>0</v>
      </c>
      <c r="EW295" s="33">
        <v>1.0900000000000001</v>
      </c>
      <c r="EX295" s="33">
        <v>0</v>
      </c>
    </row>
    <row r="296" spans="140:154" x14ac:dyDescent="0.45">
      <c r="EJ296" s="64">
        <f>$EO296</f>
        <v>288</v>
      </c>
      <c r="EK296" s="57">
        <f t="shared" si="44"/>
        <v>288.5</v>
      </c>
      <c r="EL296" s="2">
        <f>EQ296 + ER296</f>
        <v>0</v>
      </c>
      <c r="EM296" s="2">
        <f t="shared" si="45"/>
        <v>0</v>
      </c>
      <c r="EO296" s="33">
        <v>288</v>
      </c>
      <c r="EP296" s="33">
        <v>0</v>
      </c>
      <c r="EQ296" s="33">
        <v>0</v>
      </c>
      <c r="ER296" s="33">
        <v>0</v>
      </c>
      <c r="ES296" s="33">
        <v>0</v>
      </c>
      <c r="ET296" s="33">
        <v>0</v>
      </c>
      <c r="EU296" s="33">
        <v>0</v>
      </c>
      <c r="EV296" s="33">
        <v>0</v>
      </c>
      <c r="EW296" s="33">
        <v>1.67</v>
      </c>
      <c r="EX296" s="33">
        <v>0</v>
      </c>
    </row>
    <row r="297" spans="140:154" x14ac:dyDescent="0.45">
      <c r="EJ297" s="64">
        <f>$EO297</f>
        <v>289</v>
      </c>
      <c r="EK297" s="57">
        <f t="shared" si="44"/>
        <v>289.5</v>
      </c>
      <c r="EL297" s="2">
        <f>EQ297 + ER297</f>
        <v>0</v>
      </c>
      <c r="EM297" s="2">
        <f t="shared" si="45"/>
        <v>0</v>
      </c>
      <c r="EO297" s="33">
        <v>289</v>
      </c>
      <c r="EP297" s="33">
        <v>0</v>
      </c>
      <c r="EQ297" s="33">
        <v>0</v>
      </c>
      <c r="ER297" s="33">
        <v>0</v>
      </c>
      <c r="ES297" s="33">
        <v>0</v>
      </c>
      <c r="ET297" s="33">
        <v>0</v>
      </c>
      <c r="EU297" s="33">
        <v>0</v>
      </c>
      <c r="EV297" s="33">
        <v>0</v>
      </c>
      <c r="EW297" s="33">
        <v>1.62</v>
      </c>
      <c r="EX297" s="33">
        <v>0</v>
      </c>
    </row>
    <row r="298" spans="140:154" x14ac:dyDescent="0.45">
      <c r="EJ298" s="64">
        <f>$EO298</f>
        <v>290</v>
      </c>
      <c r="EK298" s="57">
        <f t="shared" si="44"/>
        <v>290.5</v>
      </c>
      <c r="EL298" s="2">
        <f>EQ298 + ER298</f>
        <v>0</v>
      </c>
      <c r="EM298" s="2">
        <f t="shared" si="45"/>
        <v>0</v>
      </c>
      <c r="EO298" s="33">
        <v>290</v>
      </c>
      <c r="EP298" s="33">
        <v>0</v>
      </c>
      <c r="EQ298" s="33">
        <v>0</v>
      </c>
      <c r="ER298" s="33">
        <v>0</v>
      </c>
      <c r="ES298" s="33">
        <v>0</v>
      </c>
      <c r="ET298" s="33">
        <v>0</v>
      </c>
      <c r="EU298" s="33">
        <v>0</v>
      </c>
      <c r="EV298" s="33">
        <v>0</v>
      </c>
      <c r="EW298" s="33">
        <v>1.1200000000000001</v>
      </c>
      <c r="EX298" s="33">
        <v>0</v>
      </c>
    </row>
    <row r="299" spans="140:154" x14ac:dyDescent="0.45">
      <c r="EJ299" s="64">
        <f>$EO299</f>
        <v>291</v>
      </c>
      <c r="EK299" s="57">
        <f t="shared" si="44"/>
        <v>291.5</v>
      </c>
      <c r="EL299" s="2">
        <f>EQ299 + ER299</f>
        <v>0</v>
      </c>
      <c r="EM299" s="2">
        <f t="shared" si="45"/>
        <v>0</v>
      </c>
      <c r="EO299" s="33">
        <v>291</v>
      </c>
      <c r="EP299" s="33">
        <v>0</v>
      </c>
      <c r="EQ299" s="33">
        <v>0</v>
      </c>
      <c r="ER299" s="33">
        <v>0</v>
      </c>
      <c r="ES299" s="33">
        <v>0</v>
      </c>
      <c r="ET299" s="33">
        <v>0</v>
      </c>
      <c r="EU299" s="33">
        <v>0</v>
      </c>
      <c r="EV299" s="33">
        <v>0</v>
      </c>
      <c r="EW299" s="33">
        <v>1.45</v>
      </c>
      <c r="EX299" s="33">
        <v>0</v>
      </c>
    </row>
    <row r="300" spans="140:154" x14ac:dyDescent="0.45">
      <c r="EJ300" s="64">
        <f>$EO300</f>
        <v>292</v>
      </c>
      <c r="EK300" s="57">
        <f t="shared" si="44"/>
        <v>292.5</v>
      </c>
      <c r="EL300" s="2">
        <f>EQ300 + ER300</f>
        <v>0</v>
      </c>
      <c r="EM300" s="2">
        <f t="shared" si="45"/>
        <v>0</v>
      </c>
      <c r="EO300" s="33">
        <v>292</v>
      </c>
      <c r="EP300" s="33">
        <v>0</v>
      </c>
      <c r="EQ300" s="33">
        <v>0</v>
      </c>
      <c r="ER300" s="33">
        <v>0</v>
      </c>
      <c r="ES300" s="33">
        <v>0</v>
      </c>
      <c r="ET300" s="33">
        <v>0</v>
      </c>
      <c r="EU300" s="33">
        <v>0</v>
      </c>
      <c r="EV300" s="33">
        <v>0</v>
      </c>
      <c r="EW300" s="33">
        <v>0.85</v>
      </c>
      <c r="EX300" s="33">
        <v>0</v>
      </c>
    </row>
    <row r="301" spans="140:154" x14ac:dyDescent="0.45">
      <c r="EJ301" s="64">
        <f>$EO301</f>
        <v>293</v>
      </c>
      <c r="EK301" s="57">
        <f t="shared" si="44"/>
        <v>293.5</v>
      </c>
      <c r="EL301" s="2">
        <f>EQ301 + ER301</f>
        <v>0</v>
      </c>
      <c r="EM301" s="2">
        <f t="shared" si="45"/>
        <v>0</v>
      </c>
      <c r="EO301" s="33">
        <v>293</v>
      </c>
      <c r="EP301" s="33">
        <v>0</v>
      </c>
      <c r="EQ301" s="33">
        <v>0</v>
      </c>
      <c r="ER301" s="33">
        <v>0</v>
      </c>
      <c r="ES301" s="33">
        <v>0</v>
      </c>
      <c r="ET301" s="33">
        <v>0</v>
      </c>
      <c r="EU301" s="33">
        <v>0</v>
      </c>
      <c r="EV301" s="33">
        <v>0</v>
      </c>
      <c r="EW301" s="33">
        <v>0.85</v>
      </c>
      <c r="EX301" s="33">
        <v>0</v>
      </c>
    </row>
    <row r="302" spans="140:154" x14ac:dyDescent="0.45">
      <c r="EJ302" s="64">
        <f>$EO302</f>
        <v>294</v>
      </c>
      <c r="EK302" s="57">
        <f t="shared" si="44"/>
        <v>294.5</v>
      </c>
      <c r="EL302" s="2">
        <f>EQ302 + ER302</f>
        <v>0</v>
      </c>
      <c r="EM302" s="2">
        <f t="shared" si="45"/>
        <v>0</v>
      </c>
      <c r="EO302" s="33">
        <v>294</v>
      </c>
      <c r="EP302" s="33">
        <v>0</v>
      </c>
      <c r="EQ302" s="33">
        <v>0</v>
      </c>
      <c r="ER302" s="33">
        <v>0</v>
      </c>
      <c r="ES302" s="33">
        <v>0</v>
      </c>
      <c r="ET302" s="33">
        <v>0</v>
      </c>
      <c r="EU302" s="33">
        <v>0</v>
      </c>
      <c r="EV302" s="33">
        <v>0</v>
      </c>
      <c r="EW302" s="33">
        <v>0.5</v>
      </c>
      <c r="EX302" s="33">
        <v>0</v>
      </c>
    </row>
    <row r="303" spans="140:154" x14ac:dyDescent="0.45">
      <c r="EJ303" s="64">
        <f>$EO303</f>
        <v>295</v>
      </c>
      <c r="EK303" s="57">
        <f t="shared" si="44"/>
        <v>295.5</v>
      </c>
      <c r="EL303" s="2">
        <f>EQ303 + ER303</f>
        <v>0</v>
      </c>
      <c r="EM303" s="2">
        <f t="shared" si="45"/>
        <v>0</v>
      </c>
      <c r="EO303" s="33">
        <v>295</v>
      </c>
      <c r="EP303" s="33">
        <v>0</v>
      </c>
      <c r="EQ303" s="33">
        <v>0</v>
      </c>
      <c r="ER303" s="33">
        <v>0</v>
      </c>
      <c r="ES303" s="33">
        <v>0</v>
      </c>
      <c r="ET303" s="33">
        <v>0</v>
      </c>
      <c r="EU303" s="33">
        <v>0</v>
      </c>
      <c r="EV303" s="33">
        <v>0</v>
      </c>
      <c r="EW303" s="33">
        <v>0.37</v>
      </c>
      <c r="EX303" s="33">
        <v>0</v>
      </c>
    </row>
    <row r="304" spans="140:154" x14ac:dyDescent="0.45">
      <c r="EJ304" s="64">
        <f>$EO304</f>
        <v>296</v>
      </c>
      <c r="EK304" s="57">
        <f t="shared" si="44"/>
        <v>296.5</v>
      </c>
      <c r="EL304" s="2">
        <f>EQ304 + ER304</f>
        <v>0</v>
      </c>
      <c r="EM304" s="2">
        <f t="shared" si="45"/>
        <v>0</v>
      </c>
      <c r="EO304" s="33">
        <v>296</v>
      </c>
      <c r="EP304" s="33">
        <v>0</v>
      </c>
      <c r="EQ304" s="33">
        <v>0</v>
      </c>
      <c r="ER304" s="33">
        <v>0</v>
      </c>
      <c r="ES304" s="33">
        <v>0</v>
      </c>
      <c r="ET304" s="33">
        <v>0</v>
      </c>
      <c r="EU304" s="33">
        <v>0</v>
      </c>
      <c r="EV304" s="33">
        <v>0</v>
      </c>
      <c r="EW304" s="33">
        <v>0.38</v>
      </c>
      <c r="EX304" s="33">
        <v>0</v>
      </c>
    </row>
    <row r="305" spans="140:154" x14ac:dyDescent="0.45">
      <c r="EJ305" s="64">
        <f>$EO305</f>
        <v>297</v>
      </c>
      <c r="EK305" s="57">
        <f t="shared" si="44"/>
        <v>297.5</v>
      </c>
      <c r="EL305" s="2">
        <f>EQ305 + ER305</f>
        <v>0</v>
      </c>
      <c r="EM305" s="2">
        <f t="shared" si="45"/>
        <v>0</v>
      </c>
      <c r="EO305" s="33">
        <v>297</v>
      </c>
      <c r="EP305" s="33">
        <v>0</v>
      </c>
      <c r="EQ305" s="33">
        <v>0</v>
      </c>
      <c r="ER305" s="33">
        <v>0</v>
      </c>
      <c r="ES305" s="33">
        <v>0</v>
      </c>
      <c r="ET305" s="33">
        <v>0</v>
      </c>
      <c r="EU305" s="33">
        <v>0</v>
      </c>
      <c r="EV305" s="33">
        <v>0</v>
      </c>
      <c r="EW305" s="33">
        <v>0.35</v>
      </c>
      <c r="EX305" s="33">
        <v>0</v>
      </c>
    </row>
    <row r="306" spans="140:154" x14ac:dyDescent="0.45">
      <c r="EJ306" s="64">
        <f>$EO306</f>
        <v>298</v>
      </c>
      <c r="EK306" s="57">
        <f t="shared" si="44"/>
        <v>298.5</v>
      </c>
      <c r="EL306" s="2">
        <f>EQ306 + ER306</f>
        <v>0</v>
      </c>
      <c r="EM306" s="2">
        <f t="shared" si="45"/>
        <v>0</v>
      </c>
      <c r="EO306" s="33">
        <v>298</v>
      </c>
      <c r="EP306" s="33">
        <v>0</v>
      </c>
      <c r="EQ306" s="33">
        <v>0</v>
      </c>
      <c r="ER306" s="33">
        <v>0</v>
      </c>
      <c r="ES306" s="33">
        <v>0</v>
      </c>
      <c r="ET306" s="33">
        <v>0</v>
      </c>
      <c r="EU306" s="33">
        <v>0</v>
      </c>
      <c r="EV306" s="33">
        <v>0</v>
      </c>
      <c r="EW306" s="33">
        <v>0.25</v>
      </c>
      <c r="EX306" s="33">
        <v>0</v>
      </c>
    </row>
    <row r="307" spans="140:154" x14ac:dyDescent="0.45">
      <c r="EJ307" s="64">
        <f>$EO307</f>
        <v>299</v>
      </c>
      <c r="EK307" s="57">
        <f t="shared" ref="EK307:EK370" si="46">AVERAGE(EJ307:EJ308)</f>
        <v>299.5</v>
      </c>
      <c r="EL307" s="2">
        <f t="shared" ref="EL307:EL370" si="47">EQ307 + ER307</f>
        <v>0</v>
      </c>
      <c r="EM307" s="2">
        <f t="shared" si="45"/>
        <v>0</v>
      </c>
      <c r="EO307" s="33">
        <v>299</v>
      </c>
      <c r="EP307" s="33">
        <v>0</v>
      </c>
      <c r="EQ307" s="33">
        <v>0</v>
      </c>
      <c r="ER307" s="33">
        <v>0</v>
      </c>
      <c r="ES307" s="33">
        <v>0</v>
      </c>
      <c r="ET307" s="33">
        <v>0</v>
      </c>
      <c r="EU307" s="33">
        <v>0</v>
      </c>
      <c r="EV307" s="33">
        <v>0</v>
      </c>
      <c r="EW307" s="33">
        <v>0.24</v>
      </c>
      <c r="EX307" s="33">
        <v>0</v>
      </c>
    </row>
    <row r="308" spans="140:154" x14ac:dyDescent="0.45">
      <c r="EJ308" s="64">
        <f>$EO308</f>
        <v>300</v>
      </c>
      <c r="EK308" s="57">
        <f t="shared" si="46"/>
        <v>300.5</v>
      </c>
      <c r="EL308" s="2">
        <f t="shared" si="47"/>
        <v>0</v>
      </c>
      <c r="EM308" s="2">
        <f t="shared" si="45"/>
        <v>0</v>
      </c>
      <c r="EO308" s="33">
        <v>300</v>
      </c>
      <c r="EP308" s="33"/>
      <c r="EQ308" s="33"/>
      <c r="ER308" s="33"/>
      <c r="ES308" s="33"/>
      <c r="ET308" s="33"/>
      <c r="EU308" s="33"/>
      <c r="EV308" s="33"/>
      <c r="EW308" s="33"/>
      <c r="EX308" s="33"/>
    </row>
    <row r="309" spans="140:154" x14ac:dyDescent="0.45">
      <c r="EJ309" s="64">
        <f>$EO309</f>
        <v>301</v>
      </c>
      <c r="EK309" s="57">
        <f t="shared" si="46"/>
        <v>301.5</v>
      </c>
      <c r="EL309" s="2">
        <f t="shared" si="47"/>
        <v>0</v>
      </c>
      <c r="EM309" s="2">
        <f t="shared" si="45"/>
        <v>0</v>
      </c>
      <c r="EO309" s="33">
        <v>301</v>
      </c>
      <c r="EP309" s="33"/>
      <c r="EQ309" s="33"/>
      <c r="ER309" s="33"/>
      <c r="ES309" s="33"/>
      <c r="ET309" s="33"/>
      <c r="EU309" s="33"/>
      <c r="EV309" s="33"/>
      <c r="EW309" s="33"/>
      <c r="EX309" s="33"/>
    </row>
    <row r="310" spans="140:154" x14ac:dyDescent="0.45">
      <c r="EJ310" s="64">
        <f>$EO310</f>
        <v>302</v>
      </c>
      <c r="EK310" s="57">
        <f t="shared" si="46"/>
        <v>302.5</v>
      </c>
      <c r="EL310" s="2">
        <f t="shared" si="47"/>
        <v>0</v>
      </c>
      <c r="EM310" s="2">
        <f t="shared" si="45"/>
        <v>0</v>
      </c>
      <c r="EO310" s="33">
        <v>302</v>
      </c>
      <c r="EP310" s="33"/>
      <c r="EQ310" s="33"/>
      <c r="ER310" s="33"/>
      <c r="ES310" s="33"/>
      <c r="ET310" s="33"/>
      <c r="EU310" s="33"/>
      <c r="EV310" s="33"/>
      <c r="EW310" s="33"/>
      <c r="EX310" s="33"/>
    </row>
    <row r="311" spans="140:154" x14ac:dyDescent="0.45">
      <c r="EJ311" s="64">
        <f>$EO311</f>
        <v>303</v>
      </c>
      <c r="EK311" s="57">
        <f t="shared" si="46"/>
        <v>303.5</v>
      </c>
      <c r="EL311" s="2">
        <f t="shared" si="47"/>
        <v>0</v>
      </c>
      <c r="EM311" s="2">
        <f t="shared" si="45"/>
        <v>0</v>
      </c>
      <c r="EO311" s="33">
        <v>303</v>
      </c>
      <c r="EP311" s="33"/>
      <c r="EQ311" s="33"/>
      <c r="ER311" s="33"/>
      <c r="ES311" s="33"/>
      <c r="ET311" s="33"/>
      <c r="EU311" s="33"/>
      <c r="EV311" s="33"/>
      <c r="EW311" s="33"/>
      <c r="EX311" s="33"/>
    </row>
    <row r="312" spans="140:154" x14ac:dyDescent="0.45">
      <c r="EJ312" s="64">
        <f>$EO312</f>
        <v>304</v>
      </c>
      <c r="EK312" s="57">
        <f t="shared" si="46"/>
        <v>304.5</v>
      </c>
      <c r="EL312" s="2">
        <f t="shared" si="47"/>
        <v>0</v>
      </c>
      <c r="EM312" s="2">
        <f t="shared" si="45"/>
        <v>0</v>
      </c>
      <c r="EO312" s="33">
        <v>304</v>
      </c>
      <c r="EP312" s="33"/>
      <c r="EQ312" s="33"/>
      <c r="ER312" s="33"/>
      <c r="ES312" s="33"/>
      <c r="ET312" s="33"/>
      <c r="EU312" s="33"/>
      <c r="EV312" s="33"/>
      <c r="EW312" s="33"/>
      <c r="EX312" s="33"/>
    </row>
    <row r="313" spans="140:154" x14ac:dyDescent="0.45">
      <c r="EJ313" s="64">
        <f>$EO313</f>
        <v>305</v>
      </c>
      <c r="EK313" s="57">
        <f t="shared" si="46"/>
        <v>305.5</v>
      </c>
      <c r="EL313" s="2">
        <f t="shared" si="47"/>
        <v>0</v>
      </c>
      <c r="EM313" s="2">
        <f t="shared" si="45"/>
        <v>0</v>
      </c>
      <c r="EO313" s="33">
        <v>305</v>
      </c>
      <c r="EP313" s="33"/>
      <c r="EQ313" s="33"/>
      <c r="ER313" s="33"/>
      <c r="ES313" s="33"/>
      <c r="ET313" s="33"/>
      <c r="EU313" s="33"/>
      <c r="EV313" s="33"/>
      <c r="EW313" s="33"/>
      <c r="EX313" s="33"/>
    </row>
    <row r="314" spans="140:154" x14ac:dyDescent="0.45">
      <c r="EJ314" s="64">
        <f>$EO314</f>
        <v>306</v>
      </c>
      <c r="EK314" s="57">
        <f t="shared" si="46"/>
        <v>306.5</v>
      </c>
      <c r="EL314" s="2">
        <f t="shared" si="47"/>
        <v>0</v>
      </c>
      <c r="EM314" s="2">
        <f t="shared" si="45"/>
        <v>0</v>
      </c>
      <c r="EO314" s="33">
        <v>306</v>
      </c>
      <c r="EP314" s="33"/>
      <c r="EQ314" s="33"/>
      <c r="ER314" s="33"/>
      <c r="ES314" s="33"/>
      <c r="ET314" s="33"/>
      <c r="EU314" s="33"/>
      <c r="EV314" s="33"/>
      <c r="EW314" s="33"/>
      <c r="EX314" s="33"/>
    </row>
    <row r="315" spans="140:154" x14ac:dyDescent="0.45">
      <c r="EJ315" s="64">
        <f>$EO315</f>
        <v>307</v>
      </c>
      <c r="EK315" s="57">
        <f t="shared" si="46"/>
        <v>307.5</v>
      </c>
      <c r="EL315" s="2">
        <f t="shared" si="47"/>
        <v>0</v>
      </c>
      <c r="EM315" s="2">
        <f t="shared" si="45"/>
        <v>0</v>
      </c>
      <c r="EO315" s="33">
        <v>307</v>
      </c>
      <c r="EP315" s="33"/>
      <c r="EQ315" s="33"/>
      <c r="ER315" s="33"/>
      <c r="ES315" s="33"/>
      <c r="ET315" s="33"/>
      <c r="EU315" s="33"/>
      <c r="EV315" s="33"/>
      <c r="EW315" s="33"/>
      <c r="EX315" s="33"/>
    </row>
    <row r="316" spans="140:154" x14ac:dyDescent="0.45">
      <c r="EJ316" s="64">
        <f>$EO316</f>
        <v>308</v>
      </c>
      <c r="EK316" s="57">
        <f t="shared" si="46"/>
        <v>308.5</v>
      </c>
      <c r="EL316" s="2">
        <f t="shared" si="47"/>
        <v>0</v>
      </c>
      <c r="EM316" s="2">
        <f t="shared" si="45"/>
        <v>0</v>
      </c>
      <c r="EO316" s="33">
        <v>308</v>
      </c>
      <c r="EP316" s="33"/>
      <c r="EQ316" s="33"/>
      <c r="ER316" s="33"/>
      <c r="ES316" s="33"/>
      <c r="ET316" s="33"/>
      <c r="EU316" s="33"/>
      <c r="EV316" s="33"/>
      <c r="EW316" s="33"/>
      <c r="EX316" s="33"/>
    </row>
    <row r="317" spans="140:154" x14ac:dyDescent="0.45">
      <c r="EJ317" s="64">
        <f>$EO317</f>
        <v>309</v>
      </c>
      <c r="EK317" s="57">
        <f t="shared" si="46"/>
        <v>309.5</v>
      </c>
      <c r="EL317" s="2">
        <f t="shared" si="47"/>
        <v>0</v>
      </c>
      <c r="EM317" s="2">
        <f t="shared" si="45"/>
        <v>0</v>
      </c>
      <c r="EO317" s="33">
        <v>309</v>
      </c>
      <c r="EP317" s="33"/>
      <c r="EQ317" s="33"/>
      <c r="ER317" s="33"/>
      <c r="ES317" s="33"/>
      <c r="ET317" s="33"/>
      <c r="EU317" s="33"/>
      <c r="EV317" s="33"/>
      <c r="EW317" s="33"/>
      <c r="EX317" s="33"/>
    </row>
    <row r="318" spans="140:154" x14ac:dyDescent="0.45">
      <c r="EJ318" s="64">
        <f>$EO318</f>
        <v>310</v>
      </c>
      <c r="EK318" s="57">
        <f t="shared" si="46"/>
        <v>310.5</v>
      </c>
      <c r="EL318" s="2">
        <f t="shared" si="47"/>
        <v>0</v>
      </c>
      <c r="EM318" s="2">
        <f t="shared" si="45"/>
        <v>0</v>
      </c>
      <c r="EO318" s="33">
        <v>310</v>
      </c>
      <c r="EP318" s="33"/>
      <c r="EQ318" s="33"/>
      <c r="ER318" s="33"/>
      <c r="ES318" s="33"/>
      <c r="ET318" s="33"/>
      <c r="EU318" s="33"/>
      <c r="EV318" s="33"/>
      <c r="EW318" s="33"/>
      <c r="EX318" s="33"/>
    </row>
    <row r="319" spans="140:154" x14ac:dyDescent="0.45">
      <c r="EJ319" s="64">
        <f>$EO319</f>
        <v>311</v>
      </c>
      <c r="EK319" s="57">
        <f t="shared" si="46"/>
        <v>311.5</v>
      </c>
      <c r="EL319" s="2">
        <f t="shared" si="47"/>
        <v>0</v>
      </c>
      <c r="EM319" s="2">
        <f t="shared" si="45"/>
        <v>0</v>
      </c>
      <c r="EO319" s="33">
        <v>311</v>
      </c>
      <c r="EP319" s="33"/>
      <c r="EQ319" s="33"/>
      <c r="ER319" s="33"/>
      <c r="ES319" s="33"/>
      <c r="ET319" s="33"/>
      <c r="EU319" s="33"/>
      <c r="EV319" s="33"/>
      <c r="EW319" s="33"/>
      <c r="EX319" s="33"/>
    </row>
    <row r="320" spans="140:154" x14ac:dyDescent="0.45">
      <c r="EJ320" s="64">
        <f>$EO320</f>
        <v>312</v>
      </c>
      <c r="EK320" s="57">
        <f t="shared" si="46"/>
        <v>312.5</v>
      </c>
      <c r="EL320" s="2">
        <f t="shared" si="47"/>
        <v>0</v>
      </c>
      <c r="EM320" s="2">
        <f t="shared" si="45"/>
        <v>0</v>
      </c>
      <c r="EO320" s="33">
        <v>312</v>
      </c>
      <c r="EP320" s="33"/>
      <c r="EQ320" s="33"/>
      <c r="ER320" s="33"/>
      <c r="ES320" s="33"/>
      <c r="ET320" s="33"/>
      <c r="EU320" s="33"/>
      <c r="EV320" s="33"/>
      <c r="EW320" s="33"/>
      <c r="EX320" s="33"/>
    </row>
    <row r="321" spans="140:154" x14ac:dyDescent="0.45">
      <c r="EJ321" s="64">
        <f>$EO321</f>
        <v>313</v>
      </c>
      <c r="EK321" s="57">
        <f t="shared" si="46"/>
        <v>313.5</v>
      </c>
      <c r="EL321" s="2">
        <f t="shared" si="47"/>
        <v>0</v>
      </c>
      <c r="EM321" s="2">
        <f t="shared" si="45"/>
        <v>0</v>
      </c>
      <c r="EO321" s="33">
        <v>313</v>
      </c>
      <c r="EP321" s="33"/>
      <c r="EQ321" s="33"/>
      <c r="ER321" s="33"/>
      <c r="ES321" s="33"/>
      <c r="ET321" s="33"/>
      <c r="EU321" s="33"/>
      <c r="EV321" s="33"/>
      <c r="EW321" s="33"/>
      <c r="EX321" s="33"/>
    </row>
    <row r="322" spans="140:154" x14ac:dyDescent="0.45">
      <c r="EJ322" s="64">
        <f>$EO322</f>
        <v>314</v>
      </c>
      <c r="EK322" s="57">
        <f t="shared" si="46"/>
        <v>314.5</v>
      </c>
      <c r="EL322" s="2">
        <f t="shared" si="47"/>
        <v>0</v>
      </c>
      <c r="EM322" s="2">
        <f t="shared" si="45"/>
        <v>0</v>
      </c>
      <c r="EO322" s="33">
        <v>314</v>
      </c>
      <c r="EP322" s="33"/>
      <c r="EQ322" s="33"/>
      <c r="ER322" s="33"/>
      <c r="ES322" s="33"/>
      <c r="ET322" s="33"/>
      <c r="EU322" s="33"/>
      <c r="EV322" s="33"/>
      <c r="EW322" s="33"/>
      <c r="EX322" s="33"/>
    </row>
    <row r="323" spans="140:154" x14ac:dyDescent="0.45">
      <c r="EJ323" s="64">
        <f>$EO323</f>
        <v>315</v>
      </c>
      <c r="EK323" s="57">
        <f t="shared" si="46"/>
        <v>315.5</v>
      </c>
      <c r="EL323" s="2">
        <f t="shared" si="47"/>
        <v>0</v>
      </c>
      <c r="EM323" s="2">
        <f t="shared" si="45"/>
        <v>0</v>
      </c>
      <c r="EO323" s="33">
        <v>315</v>
      </c>
      <c r="EP323" s="33"/>
      <c r="EQ323" s="33"/>
      <c r="ER323" s="33"/>
      <c r="ES323" s="33"/>
      <c r="ET323" s="33"/>
      <c r="EU323" s="33"/>
      <c r="EV323" s="33"/>
      <c r="EW323" s="33"/>
      <c r="EX323" s="33"/>
    </row>
    <row r="324" spans="140:154" x14ac:dyDescent="0.45">
      <c r="EJ324" s="64">
        <f>$EO324</f>
        <v>316</v>
      </c>
      <c r="EK324" s="57">
        <f t="shared" si="46"/>
        <v>316.5</v>
      </c>
      <c r="EL324" s="2">
        <f t="shared" si="47"/>
        <v>0</v>
      </c>
      <c r="EM324" s="2">
        <f t="shared" si="45"/>
        <v>0</v>
      </c>
      <c r="EO324" s="33">
        <v>316</v>
      </c>
      <c r="EP324" s="33"/>
      <c r="EQ324" s="33"/>
      <c r="ER324" s="33"/>
      <c r="ES324" s="33"/>
      <c r="ET324" s="33"/>
      <c r="EU324" s="33"/>
      <c r="EV324" s="33"/>
      <c r="EW324" s="33"/>
      <c r="EX324" s="33"/>
    </row>
    <row r="325" spans="140:154" x14ac:dyDescent="0.45">
      <c r="EJ325" s="64">
        <f>$EO325</f>
        <v>317</v>
      </c>
      <c r="EK325" s="57">
        <f t="shared" si="46"/>
        <v>317.5</v>
      </c>
      <c r="EL325" s="2">
        <f t="shared" si="47"/>
        <v>0</v>
      </c>
      <c r="EM325" s="2">
        <f t="shared" si="45"/>
        <v>0</v>
      </c>
      <c r="EO325" s="33">
        <v>317</v>
      </c>
      <c r="EP325" s="33"/>
      <c r="EQ325" s="33"/>
      <c r="ER325" s="33"/>
      <c r="ES325" s="33"/>
      <c r="ET325" s="33"/>
      <c r="EU325" s="33"/>
      <c r="EV325" s="33"/>
      <c r="EW325" s="33"/>
      <c r="EX325" s="33"/>
    </row>
    <row r="326" spans="140:154" x14ac:dyDescent="0.45">
      <c r="EJ326" s="64">
        <f>$EO326</f>
        <v>318</v>
      </c>
      <c r="EK326" s="57">
        <f t="shared" si="46"/>
        <v>318.5</v>
      </c>
      <c r="EL326" s="2">
        <f t="shared" si="47"/>
        <v>0</v>
      </c>
      <c r="EM326" s="2">
        <f t="shared" si="45"/>
        <v>0</v>
      </c>
      <c r="EO326" s="33">
        <v>318</v>
      </c>
      <c r="EP326" s="33"/>
      <c r="EQ326" s="33"/>
      <c r="ER326" s="33"/>
      <c r="ES326" s="33"/>
      <c r="ET326" s="33"/>
      <c r="EU326" s="33"/>
      <c r="EV326" s="33"/>
      <c r="EW326" s="33"/>
      <c r="EX326" s="33"/>
    </row>
    <row r="327" spans="140:154" x14ac:dyDescent="0.45">
      <c r="EJ327" s="64">
        <f>$EO327</f>
        <v>319</v>
      </c>
      <c r="EK327" s="57">
        <f t="shared" si="46"/>
        <v>319.5</v>
      </c>
      <c r="EL327" s="2">
        <f t="shared" si="47"/>
        <v>0</v>
      </c>
      <c r="EM327" s="2">
        <f t="shared" si="45"/>
        <v>0</v>
      </c>
      <c r="EO327" s="33">
        <v>319</v>
      </c>
      <c r="EP327" s="33"/>
      <c r="EQ327" s="33"/>
      <c r="ER327" s="33"/>
      <c r="ES327" s="33"/>
      <c r="ET327" s="33"/>
      <c r="EU327" s="33"/>
      <c r="EV327" s="33"/>
      <c r="EW327" s="33"/>
      <c r="EX327" s="33"/>
    </row>
    <row r="328" spans="140:154" x14ac:dyDescent="0.45">
      <c r="EJ328" s="64">
        <f>$EO328</f>
        <v>320</v>
      </c>
      <c r="EK328" s="57">
        <f t="shared" si="46"/>
        <v>320.5</v>
      </c>
      <c r="EL328" s="2">
        <f t="shared" si="47"/>
        <v>0</v>
      </c>
      <c r="EM328" s="2">
        <f t="shared" si="45"/>
        <v>0</v>
      </c>
      <c r="EO328" s="33">
        <v>320</v>
      </c>
      <c r="EP328" s="33"/>
      <c r="EQ328" s="33"/>
      <c r="ER328" s="33"/>
      <c r="ES328" s="33"/>
      <c r="ET328" s="33"/>
      <c r="EU328" s="33"/>
      <c r="EV328" s="33"/>
      <c r="EW328" s="33"/>
      <c r="EX328" s="33"/>
    </row>
    <row r="329" spans="140:154" x14ac:dyDescent="0.45">
      <c r="EJ329" s="64">
        <f t="shared" ref="EJ329:EJ392" si="48">$EO329</f>
        <v>321</v>
      </c>
      <c r="EK329" s="57">
        <f t="shared" si="46"/>
        <v>321.5</v>
      </c>
      <c r="EL329" s="2">
        <f t="shared" si="47"/>
        <v>0</v>
      </c>
      <c r="EM329" s="2">
        <f t="shared" ref="EM329:EM392" si="49">EU329+EV329</f>
        <v>0</v>
      </c>
      <c r="EO329" s="33">
        <v>321</v>
      </c>
      <c r="EP329" s="33"/>
      <c r="EQ329" s="33"/>
      <c r="ER329" s="33"/>
      <c r="ES329" s="33"/>
      <c r="ET329" s="33"/>
      <c r="EU329" s="33"/>
      <c r="EV329" s="33"/>
      <c r="EW329" s="33"/>
      <c r="EX329" s="33"/>
    </row>
    <row r="330" spans="140:154" x14ac:dyDescent="0.45">
      <c r="EJ330" s="64">
        <f t="shared" si="48"/>
        <v>322</v>
      </c>
      <c r="EK330" s="57">
        <f t="shared" si="46"/>
        <v>322.5</v>
      </c>
      <c r="EL330" s="2">
        <f t="shared" si="47"/>
        <v>0</v>
      </c>
      <c r="EM330" s="2">
        <f t="shared" si="49"/>
        <v>0</v>
      </c>
      <c r="EO330" s="33">
        <v>322</v>
      </c>
      <c r="EP330" s="33"/>
      <c r="EQ330" s="33"/>
      <c r="ER330" s="33"/>
      <c r="ES330" s="33"/>
      <c r="ET330" s="33"/>
      <c r="EU330" s="33"/>
      <c r="EV330" s="33"/>
      <c r="EW330" s="33"/>
      <c r="EX330" s="33"/>
    </row>
    <row r="331" spans="140:154" x14ac:dyDescent="0.45">
      <c r="EJ331" s="64">
        <f t="shared" si="48"/>
        <v>323</v>
      </c>
      <c r="EK331" s="57">
        <f t="shared" si="46"/>
        <v>323.5</v>
      </c>
      <c r="EL331" s="2">
        <f t="shared" si="47"/>
        <v>0</v>
      </c>
      <c r="EM331" s="2">
        <f t="shared" si="49"/>
        <v>0</v>
      </c>
      <c r="EO331" s="33">
        <v>323</v>
      </c>
      <c r="EP331" s="33"/>
      <c r="EQ331" s="33"/>
      <c r="ER331" s="33"/>
      <c r="ES331" s="33"/>
      <c r="ET331" s="33"/>
      <c r="EU331" s="33"/>
      <c r="EV331" s="33"/>
      <c r="EW331" s="33"/>
      <c r="EX331" s="33"/>
    </row>
    <row r="332" spans="140:154" x14ac:dyDescent="0.45">
      <c r="EJ332" s="64">
        <f t="shared" si="48"/>
        <v>324</v>
      </c>
      <c r="EK332" s="57">
        <f t="shared" si="46"/>
        <v>324.5</v>
      </c>
      <c r="EL332" s="2">
        <f t="shared" si="47"/>
        <v>0</v>
      </c>
      <c r="EM332" s="2">
        <f t="shared" si="49"/>
        <v>0</v>
      </c>
      <c r="EO332" s="33">
        <v>324</v>
      </c>
      <c r="EP332" s="33"/>
      <c r="EQ332" s="33"/>
      <c r="ER332" s="33"/>
      <c r="ES332" s="33"/>
      <c r="ET332" s="33"/>
      <c r="EU332" s="33"/>
      <c r="EV332" s="33"/>
      <c r="EW332" s="33"/>
      <c r="EX332" s="33"/>
    </row>
    <row r="333" spans="140:154" x14ac:dyDescent="0.45">
      <c r="EJ333" s="64">
        <f t="shared" si="48"/>
        <v>325</v>
      </c>
      <c r="EK333" s="57">
        <f t="shared" si="46"/>
        <v>325.5</v>
      </c>
      <c r="EL333" s="2">
        <f t="shared" si="47"/>
        <v>0</v>
      </c>
      <c r="EM333" s="2">
        <f t="shared" si="49"/>
        <v>0</v>
      </c>
      <c r="EO333" s="33">
        <v>325</v>
      </c>
      <c r="EP333" s="33"/>
      <c r="EQ333" s="33"/>
      <c r="ER333" s="33"/>
      <c r="ES333" s="33"/>
      <c r="ET333" s="33"/>
      <c r="EU333" s="33"/>
      <c r="EV333" s="33"/>
      <c r="EW333" s="33"/>
      <c r="EX333" s="33"/>
    </row>
    <row r="334" spans="140:154" x14ac:dyDescent="0.45">
      <c r="EJ334" s="64">
        <f t="shared" si="48"/>
        <v>326</v>
      </c>
      <c r="EK334" s="57">
        <f t="shared" si="46"/>
        <v>326.5</v>
      </c>
      <c r="EL334" s="2">
        <f t="shared" si="47"/>
        <v>0</v>
      </c>
      <c r="EM334" s="2">
        <f t="shared" si="49"/>
        <v>0</v>
      </c>
      <c r="EO334" s="33">
        <v>326</v>
      </c>
      <c r="EP334" s="33"/>
      <c r="EQ334" s="33"/>
      <c r="ER334" s="33"/>
      <c r="ES334" s="33"/>
      <c r="ET334" s="33"/>
      <c r="EU334" s="33"/>
      <c r="EV334" s="33"/>
      <c r="EW334" s="33"/>
      <c r="EX334" s="33"/>
    </row>
    <row r="335" spans="140:154" x14ac:dyDescent="0.45">
      <c r="EJ335" s="64">
        <f t="shared" si="48"/>
        <v>327</v>
      </c>
      <c r="EK335" s="57">
        <f t="shared" si="46"/>
        <v>327.5</v>
      </c>
      <c r="EL335" s="2">
        <f t="shared" si="47"/>
        <v>0</v>
      </c>
      <c r="EM335" s="2">
        <f t="shared" si="49"/>
        <v>0</v>
      </c>
      <c r="EO335" s="33">
        <v>327</v>
      </c>
      <c r="EP335" s="33"/>
      <c r="EQ335" s="33"/>
      <c r="ER335" s="33"/>
      <c r="ES335" s="33"/>
      <c r="ET335" s="33"/>
      <c r="EU335" s="33"/>
      <c r="EV335" s="33"/>
      <c r="EW335" s="33"/>
      <c r="EX335" s="33"/>
    </row>
    <row r="336" spans="140:154" x14ac:dyDescent="0.45">
      <c r="EJ336" s="64">
        <f t="shared" si="48"/>
        <v>328</v>
      </c>
      <c r="EK336" s="57">
        <f t="shared" si="46"/>
        <v>328.5</v>
      </c>
      <c r="EL336" s="2">
        <f t="shared" si="47"/>
        <v>0</v>
      </c>
      <c r="EM336" s="2">
        <f t="shared" si="49"/>
        <v>0</v>
      </c>
      <c r="EO336" s="33">
        <v>328</v>
      </c>
      <c r="EP336" s="33"/>
      <c r="EQ336" s="33"/>
      <c r="ER336" s="33"/>
      <c r="ES336" s="33"/>
      <c r="ET336" s="33"/>
      <c r="EU336" s="33"/>
      <c r="EV336" s="33"/>
      <c r="EW336" s="33"/>
      <c r="EX336" s="33"/>
    </row>
    <row r="337" spans="140:154" x14ac:dyDescent="0.45">
      <c r="EJ337" s="64">
        <f t="shared" si="48"/>
        <v>329</v>
      </c>
      <c r="EK337" s="57">
        <f t="shared" si="46"/>
        <v>329.5</v>
      </c>
      <c r="EL337" s="2">
        <f t="shared" si="47"/>
        <v>0</v>
      </c>
      <c r="EM337" s="2">
        <f t="shared" si="49"/>
        <v>0</v>
      </c>
      <c r="EO337" s="33">
        <v>329</v>
      </c>
      <c r="EP337" s="33"/>
      <c r="EQ337" s="33"/>
      <c r="ER337" s="33"/>
      <c r="ES337" s="33"/>
      <c r="ET337" s="33"/>
      <c r="EU337" s="33"/>
      <c r="EV337" s="33"/>
      <c r="EW337" s="33"/>
      <c r="EX337" s="33"/>
    </row>
    <row r="338" spans="140:154" x14ac:dyDescent="0.45">
      <c r="EJ338" s="64">
        <f t="shared" si="48"/>
        <v>330</v>
      </c>
      <c r="EK338" s="57">
        <f t="shared" si="46"/>
        <v>330.5</v>
      </c>
      <c r="EL338" s="2">
        <f t="shared" si="47"/>
        <v>0</v>
      </c>
      <c r="EM338" s="2">
        <f t="shared" si="49"/>
        <v>0</v>
      </c>
      <c r="EO338" s="33">
        <v>330</v>
      </c>
      <c r="EP338" s="33"/>
      <c r="EQ338" s="33"/>
      <c r="ER338" s="33"/>
      <c r="ES338" s="33"/>
      <c r="ET338" s="33"/>
      <c r="EU338" s="33"/>
      <c r="EV338" s="33"/>
      <c r="EW338" s="33"/>
      <c r="EX338" s="33"/>
    </row>
    <row r="339" spans="140:154" x14ac:dyDescent="0.45">
      <c r="EJ339" s="64">
        <f t="shared" si="48"/>
        <v>331</v>
      </c>
      <c r="EK339" s="57">
        <f t="shared" si="46"/>
        <v>331.5</v>
      </c>
      <c r="EL339" s="2">
        <f t="shared" si="47"/>
        <v>0</v>
      </c>
      <c r="EM339" s="2">
        <f t="shared" si="49"/>
        <v>0</v>
      </c>
      <c r="EO339" s="33">
        <v>331</v>
      </c>
      <c r="EP339" s="33"/>
      <c r="EQ339" s="33"/>
      <c r="ER339" s="33"/>
      <c r="ES339" s="33"/>
      <c r="ET339" s="33"/>
      <c r="EU339" s="33"/>
      <c r="EV339" s="33"/>
      <c r="EW339" s="33"/>
      <c r="EX339" s="33"/>
    </row>
    <row r="340" spans="140:154" x14ac:dyDescent="0.45">
      <c r="EJ340" s="64">
        <f t="shared" si="48"/>
        <v>332</v>
      </c>
      <c r="EK340" s="57">
        <f t="shared" si="46"/>
        <v>332.5</v>
      </c>
      <c r="EL340" s="2">
        <f t="shared" si="47"/>
        <v>0</v>
      </c>
      <c r="EM340" s="2">
        <f t="shared" si="49"/>
        <v>0</v>
      </c>
      <c r="EO340" s="33">
        <v>332</v>
      </c>
      <c r="EP340" s="33"/>
      <c r="EQ340" s="33"/>
      <c r="ER340" s="33"/>
      <c r="ES340" s="33"/>
      <c r="ET340" s="33"/>
      <c r="EU340" s="33"/>
      <c r="EV340" s="33"/>
      <c r="EW340" s="33"/>
      <c r="EX340" s="33"/>
    </row>
    <row r="341" spans="140:154" x14ac:dyDescent="0.45">
      <c r="EJ341" s="64">
        <f t="shared" si="48"/>
        <v>333</v>
      </c>
      <c r="EK341" s="57">
        <f t="shared" si="46"/>
        <v>333.5</v>
      </c>
      <c r="EL341" s="2">
        <f t="shared" si="47"/>
        <v>0</v>
      </c>
      <c r="EM341" s="2">
        <f t="shared" si="49"/>
        <v>0</v>
      </c>
      <c r="EO341" s="33">
        <v>333</v>
      </c>
      <c r="EP341" s="33"/>
      <c r="EQ341" s="33"/>
      <c r="ER341" s="33"/>
      <c r="ES341" s="33"/>
      <c r="ET341" s="33"/>
      <c r="EU341" s="33"/>
      <c r="EV341" s="33"/>
      <c r="EW341" s="33"/>
      <c r="EX341" s="33"/>
    </row>
    <row r="342" spans="140:154" x14ac:dyDescent="0.45">
      <c r="EJ342" s="64">
        <f t="shared" si="48"/>
        <v>334</v>
      </c>
      <c r="EK342" s="57">
        <f t="shared" si="46"/>
        <v>334.5</v>
      </c>
      <c r="EL342" s="2">
        <f t="shared" si="47"/>
        <v>0</v>
      </c>
      <c r="EM342" s="2">
        <f t="shared" si="49"/>
        <v>0</v>
      </c>
      <c r="EO342" s="33">
        <v>334</v>
      </c>
      <c r="EP342" s="33"/>
      <c r="EQ342" s="33"/>
      <c r="ER342" s="33"/>
      <c r="ES342" s="33"/>
      <c r="ET342" s="33"/>
      <c r="EU342" s="33"/>
      <c r="EV342" s="33"/>
      <c r="EW342" s="33"/>
      <c r="EX342" s="33"/>
    </row>
    <row r="343" spans="140:154" x14ac:dyDescent="0.45">
      <c r="EJ343" s="64">
        <f t="shared" si="48"/>
        <v>335</v>
      </c>
      <c r="EK343" s="57">
        <f t="shared" si="46"/>
        <v>335.5</v>
      </c>
      <c r="EL343" s="2">
        <f t="shared" si="47"/>
        <v>0</v>
      </c>
      <c r="EM343" s="2">
        <f t="shared" si="49"/>
        <v>0</v>
      </c>
      <c r="EO343" s="33">
        <v>335</v>
      </c>
      <c r="EP343" s="33"/>
      <c r="EQ343" s="33"/>
      <c r="ER343" s="33"/>
      <c r="ES343" s="33"/>
      <c r="ET343" s="33"/>
      <c r="EU343" s="33"/>
      <c r="EV343" s="33"/>
      <c r="EW343" s="33"/>
      <c r="EX343" s="33"/>
    </row>
    <row r="344" spans="140:154" x14ac:dyDescent="0.45">
      <c r="EJ344" s="64">
        <f t="shared" si="48"/>
        <v>336</v>
      </c>
      <c r="EK344" s="57">
        <f t="shared" si="46"/>
        <v>336.5</v>
      </c>
      <c r="EL344" s="2">
        <f t="shared" si="47"/>
        <v>0</v>
      </c>
      <c r="EM344" s="2">
        <f t="shared" si="49"/>
        <v>0</v>
      </c>
      <c r="EO344" s="33">
        <v>336</v>
      </c>
      <c r="EP344" s="33"/>
      <c r="EQ344" s="33"/>
      <c r="ER344" s="33"/>
      <c r="ES344" s="33"/>
      <c r="ET344" s="33"/>
      <c r="EU344" s="33"/>
      <c r="EV344" s="33"/>
      <c r="EW344" s="33"/>
      <c r="EX344" s="33"/>
    </row>
    <row r="345" spans="140:154" x14ac:dyDescent="0.45">
      <c r="EJ345" s="64">
        <f t="shared" si="48"/>
        <v>337</v>
      </c>
      <c r="EK345" s="57">
        <f t="shared" si="46"/>
        <v>337.5</v>
      </c>
      <c r="EL345" s="2">
        <f t="shared" si="47"/>
        <v>0</v>
      </c>
      <c r="EM345" s="2">
        <f t="shared" si="49"/>
        <v>0</v>
      </c>
      <c r="EO345" s="33">
        <v>337</v>
      </c>
      <c r="EP345" s="33"/>
      <c r="EQ345" s="33"/>
      <c r="ER345" s="33"/>
      <c r="ES345" s="33"/>
      <c r="ET345" s="33"/>
      <c r="EU345" s="33"/>
      <c r="EV345" s="33"/>
      <c r="EW345" s="33"/>
      <c r="EX345" s="33"/>
    </row>
    <row r="346" spans="140:154" x14ac:dyDescent="0.45">
      <c r="EJ346" s="64">
        <f t="shared" si="48"/>
        <v>338</v>
      </c>
      <c r="EK346" s="57">
        <f t="shared" si="46"/>
        <v>338.5</v>
      </c>
      <c r="EL346" s="2">
        <f t="shared" si="47"/>
        <v>0</v>
      </c>
      <c r="EM346" s="2">
        <f t="shared" si="49"/>
        <v>0</v>
      </c>
      <c r="EO346" s="33">
        <v>338</v>
      </c>
      <c r="EP346" s="33"/>
      <c r="EQ346" s="33"/>
      <c r="ER346" s="33"/>
      <c r="ES346" s="33"/>
      <c r="ET346" s="33"/>
      <c r="EU346" s="33"/>
      <c r="EV346" s="33"/>
      <c r="EW346" s="33"/>
      <c r="EX346" s="33"/>
    </row>
    <row r="347" spans="140:154" x14ac:dyDescent="0.45">
      <c r="EJ347" s="64">
        <f t="shared" si="48"/>
        <v>339</v>
      </c>
      <c r="EK347" s="57">
        <f t="shared" si="46"/>
        <v>339.5</v>
      </c>
      <c r="EL347" s="2">
        <f t="shared" si="47"/>
        <v>0</v>
      </c>
      <c r="EM347" s="2">
        <f t="shared" si="49"/>
        <v>0</v>
      </c>
      <c r="EO347" s="33">
        <v>339</v>
      </c>
      <c r="EP347" s="33"/>
      <c r="EQ347" s="33"/>
      <c r="ER347" s="33"/>
      <c r="ES347" s="33"/>
      <c r="ET347" s="33"/>
      <c r="EU347" s="33"/>
      <c r="EV347" s="33"/>
      <c r="EW347" s="33"/>
      <c r="EX347" s="33"/>
    </row>
    <row r="348" spans="140:154" x14ac:dyDescent="0.45">
      <c r="EJ348" s="64">
        <f t="shared" si="48"/>
        <v>340</v>
      </c>
      <c r="EK348" s="57">
        <f t="shared" si="46"/>
        <v>340.5</v>
      </c>
      <c r="EL348" s="2">
        <f t="shared" si="47"/>
        <v>0</v>
      </c>
      <c r="EM348" s="2">
        <f t="shared" si="49"/>
        <v>0</v>
      </c>
      <c r="EO348" s="33">
        <v>340</v>
      </c>
      <c r="EP348" s="33"/>
      <c r="EQ348" s="33"/>
      <c r="ER348" s="33"/>
      <c r="ES348" s="33"/>
      <c r="ET348" s="33"/>
      <c r="EU348" s="33"/>
      <c r="EV348" s="33"/>
      <c r="EW348" s="33"/>
      <c r="EX348" s="33"/>
    </row>
    <row r="349" spans="140:154" x14ac:dyDescent="0.45">
      <c r="EJ349" s="64">
        <f t="shared" si="48"/>
        <v>341</v>
      </c>
      <c r="EK349" s="57">
        <f t="shared" si="46"/>
        <v>341.5</v>
      </c>
      <c r="EL349" s="2">
        <f t="shared" si="47"/>
        <v>0</v>
      </c>
      <c r="EM349" s="2">
        <f t="shared" si="49"/>
        <v>0</v>
      </c>
      <c r="EO349" s="33">
        <v>341</v>
      </c>
      <c r="EP349" s="33"/>
      <c r="EQ349" s="33"/>
      <c r="ER349" s="33"/>
      <c r="ES349" s="33"/>
      <c r="ET349" s="33"/>
      <c r="EU349" s="33"/>
      <c r="EV349" s="33"/>
      <c r="EW349" s="33"/>
      <c r="EX349" s="33"/>
    </row>
    <row r="350" spans="140:154" x14ac:dyDescent="0.45">
      <c r="EJ350" s="64">
        <f t="shared" si="48"/>
        <v>342</v>
      </c>
      <c r="EK350" s="57">
        <f t="shared" si="46"/>
        <v>342.5</v>
      </c>
      <c r="EL350" s="2">
        <f t="shared" si="47"/>
        <v>0</v>
      </c>
      <c r="EM350" s="2">
        <f t="shared" si="49"/>
        <v>0</v>
      </c>
      <c r="EO350" s="33">
        <v>342</v>
      </c>
      <c r="EP350" s="33"/>
      <c r="EQ350" s="33"/>
      <c r="ER350" s="33"/>
      <c r="ES350" s="33"/>
      <c r="ET350" s="33"/>
      <c r="EU350" s="33"/>
      <c r="EV350" s="33"/>
      <c r="EW350" s="33"/>
      <c r="EX350" s="33"/>
    </row>
    <row r="351" spans="140:154" x14ac:dyDescent="0.45">
      <c r="EJ351" s="64">
        <f t="shared" si="48"/>
        <v>343</v>
      </c>
      <c r="EK351" s="57">
        <f t="shared" si="46"/>
        <v>343.5</v>
      </c>
      <c r="EL351" s="2">
        <f t="shared" si="47"/>
        <v>0</v>
      </c>
      <c r="EM351" s="2">
        <f t="shared" si="49"/>
        <v>0</v>
      </c>
      <c r="EO351" s="33">
        <v>343</v>
      </c>
      <c r="EP351" s="33"/>
      <c r="EQ351" s="33"/>
      <c r="ER351" s="33"/>
      <c r="ES351" s="33"/>
      <c r="ET351" s="33"/>
      <c r="EU351" s="33"/>
      <c r="EV351" s="33"/>
      <c r="EW351" s="33"/>
      <c r="EX351" s="33"/>
    </row>
    <row r="352" spans="140:154" x14ac:dyDescent="0.45">
      <c r="EJ352" s="64">
        <f t="shared" si="48"/>
        <v>344</v>
      </c>
      <c r="EK352" s="57">
        <f t="shared" si="46"/>
        <v>344.5</v>
      </c>
      <c r="EL352" s="2">
        <f t="shared" si="47"/>
        <v>0</v>
      </c>
      <c r="EM352" s="2">
        <f t="shared" si="49"/>
        <v>0</v>
      </c>
      <c r="EO352" s="33">
        <v>344</v>
      </c>
      <c r="EP352" s="33"/>
      <c r="EQ352" s="33"/>
      <c r="ER352" s="33"/>
      <c r="ES352" s="33"/>
      <c r="ET352" s="33"/>
      <c r="EU352" s="33"/>
      <c r="EV352" s="33"/>
      <c r="EW352" s="33"/>
      <c r="EX352" s="33"/>
    </row>
    <row r="353" spans="140:154" x14ac:dyDescent="0.45">
      <c r="EJ353" s="64">
        <f t="shared" si="48"/>
        <v>345</v>
      </c>
      <c r="EK353" s="57">
        <f t="shared" si="46"/>
        <v>345.5</v>
      </c>
      <c r="EL353" s="2">
        <f t="shared" si="47"/>
        <v>0</v>
      </c>
      <c r="EM353" s="2">
        <f t="shared" si="49"/>
        <v>0</v>
      </c>
      <c r="EO353" s="33">
        <v>345</v>
      </c>
      <c r="EP353" s="33"/>
      <c r="EQ353" s="33"/>
      <c r="ER353" s="33"/>
      <c r="ES353" s="33"/>
      <c r="ET353" s="33"/>
      <c r="EU353" s="33"/>
      <c r="EV353" s="33"/>
      <c r="EW353" s="33"/>
      <c r="EX353" s="33"/>
    </row>
    <row r="354" spans="140:154" x14ac:dyDescent="0.45">
      <c r="EJ354" s="64">
        <f t="shared" si="48"/>
        <v>346</v>
      </c>
      <c r="EK354" s="57">
        <f t="shared" si="46"/>
        <v>346.5</v>
      </c>
      <c r="EL354" s="2">
        <f t="shared" si="47"/>
        <v>0</v>
      </c>
      <c r="EM354" s="2">
        <f t="shared" si="49"/>
        <v>0</v>
      </c>
      <c r="EO354" s="33">
        <v>346</v>
      </c>
      <c r="EP354" s="33"/>
      <c r="EQ354" s="33"/>
      <c r="ER354" s="33"/>
      <c r="ES354" s="33"/>
      <c r="ET354" s="33"/>
      <c r="EU354" s="33"/>
      <c r="EV354" s="33"/>
      <c r="EW354" s="33"/>
      <c r="EX354" s="33"/>
    </row>
    <row r="355" spans="140:154" x14ac:dyDescent="0.45">
      <c r="EJ355" s="64">
        <f t="shared" si="48"/>
        <v>347</v>
      </c>
      <c r="EK355" s="57">
        <f t="shared" si="46"/>
        <v>347.5</v>
      </c>
      <c r="EL355" s="2">
        <f t="shared" si="47"/>
        <v>0</v>
      </c>
      <c r="EM355" s="2">
        <f t="shared" si="49"/>
        <v>0</v>
      </c>
      <c r="EO355" s="33">
        <v>347</v>
      </c>
      <c r="EP355" s="33"/>
      <c r="EQ355" s="33"/>
      <c r="ER355" s="33"/>
      <c r="ES355" s="33"/>
      <c r="ET355" s="33"/>
      <c r="EU355" s="33"/>
      <c r="EV355" s="33"/>
      <c r="EW355" s="33"/>
      <c r="EX355" s="33"/>
    </row>
    <row r="356" spans="140:154" x14ac:dyDescent="0.45">
      <c r="EJ356" s="64">
        <f t="shared" si="48"/>
        <v>348</v>
      </c>
      <c r="EK356" s="57">
        <f t="shared" si="46"/>
        <v>348.5</v>
      </c>
      <c r="EL356" s="2">
        <f t="shared" si="47"/>
        <v>0</v>
      </c>
      <c r="EM356" s="2">
        <f t="shared" si="49"/>
        <v>0</v>
      </c>
      <c r="EO356" s="33">
        <v>348</v>
      </c>
      <c r="EP356" s="33"/>
      <c r="EQ356" s="33"/>
      <c r="ER356" s="33"/>
      <c r="ES356" s="33"/>
      <c r="ET356" s="33"/>
      <c r="EU356" s="33"/>
      <c r="EV356" s="33"/>
      <c r="EW356" s="33"/>
      <c r="EX356" s="33"/>
    </row>
    <row r="357" spans="140:154" x14ac:dyDescent="0.45">
      <c r="EJ357" s="64">
        <f t="shared" si="48"/>
        <v>349</v>
      </c>
      <c r="EK357" s="57">
        <f t="shared" si="46"/>
        <v>349.5</v>
      </c>
      <c r="EL357" s="2">
        <f t="shared" si="47"/>
        <v>0</v>
      </c>
      <c r="EM357" s="2">
        <f t="shared" si="49"/>
        <v>0</v>
      </c>
      <c r="EO357" s="33">
        <v>349</v>
      </c>
      <c r="EP357" s="33"/>
      <c r="EQ357" s="33"/>
      <c r="ER357" s="33"/>
      <c r="ES357" s="33"/>
      <c r="ET357" s="33"/>
      <c r="EU357" s="33"/>
      <c r="EV357" s="33"/>
      <c r="EW357" s="33"/>
      <c r="EX357" s="33"/>
    </row>
    <row r="358" spans="140:154" x14ac:dyDescent="0.45">
      <c r="EJ358" s="64">
        <f t="shared" si="48"/>
        <v>350</v>
      </c>
      <c r="EK358" s="57">
        <f t="shared" si="46"/>
        <v>350.5</v>
      </c>
      <c r="EL358" s="2">
        <f t="shared" si="47"/>
        <v>0</v>
      </c>
      <c r="EM358" s="2">
        <f t="shared" si="49"/>
        <v>0</v>
      </c>
      <c r="EO358" s="33">
        <v>350</v>
      </c>
      <c r="EP358" s="33"/>
      <c r="EQ358" s="33"/>
      <c r="ER358" s="33"/>
      <c r="ES358" s="33"/>
      <c r="ET358" s="33"/>
      <c r="EU358" s="33"/>
      <c r="EV358" s="33"/>
      <c r="EW358" s="33"/>
      <c r="EX358" s="33"/>
    </row>
    <row r="359" spans="140:154" x14ac:dyDescent="0.45">
      <c r="EJ359" s="64">
        <f t="shared" si="48"/>
        <v>351</v>
      </c>
      <c r="EK359" s="57">
        <f t="shared" si="46"/>
        <v>351.5</v>
      </c>
      <c r="EL359" s="2">
        <f t="shared" si="47"/>
        <v>0</v>
      </c>
      <c r="EM359" s="2">
        <f t="shared" si="49"/>
        <v>0</v>
      </c>
      <c r="EO359" s="33">
        <v>351</v>
      </c>
      <c r="EP359" s="33"/>
      <c r="EQ359" s="33"/>
      <c r="ER359" s="33"/>
      <c r="ES359" s="33"/>
      <c r="ET359" s="33"/>
      <c r="EU359" s="33"/>
      <c r="EV359" s="33"/>
      <c r="EW359" s="33"/>
      <c r="EX359" s="33"/>
    </row>
    <row r="360" spans="140:154" x14ac:dyDescent="0.45">
      <c r="EJ360" s="64">
        <f t="shared" si="48"/>
        <v>352</v>
      </c>
      <c r="EK360" s="57">
        <f t="shared" si="46"/>
        <v>352.5</v>
      </c>
      <c r="EL360" s="2">
        <f t="shared" si="47"/>
        <v>0</v>
      </c>
      <c r="EM360" s="2">
        <f t="shared" si="49"/>
        <v>0</v>
      </c>
      <c r="EO360" s="33">
        <v>352</v>
      </c>
      <c r="EP360" s="33"/>
      <c r="EQ360" s="33"/>
      <c r="ER360" s="33"/>
      <c r="ES360" s="33"/>
      <c r="ET360" s="33"/>
      <c r="EU360" s="33"/>
      <c r="EV360" s="33"/>
      <c r="EW360" s="33"/>
      <c r="EX360" s="33"/>
    </row>
    <row r="361" spans="140:154" x14ac:dyDescent="0.45">
      <c r="EJ361" s="64">
        <f t="shared" si="48"/>
        <v>353</v>
      </c>
      <c r="EK361" s="57">
        <f t="shared" si="46"/>
        <v>353.5</v>
      </c>
      <c r="EL361" s="2">
        <f t="shared" si="47"/>
        <v>0</v>
      </c>
      <c r="EM361" s="2">
        <f t="shared" si="49"/>
        <v>0</v>
      </c>
      <c r="EO361" s="33">
        <v>353</v>
      </c>
      <c r="EP361" s="33"/>
      <c r="EQ361" s="33"/>
      <c r="ER361" s="33"/>
      <c r="ES361" s="33"/>
      <c r="ET361" s="33"/>
      <c r="EU361" s="33"/>
      <c r="EV361" s="33"/>
      <c r="EW361" s="33"/>
      <c r="EX361" s="33"/>
    </row>
    <row r="362" spans="140:154" x14ac:dyDescent="0.45">
      <c r="EJ362" s="64">
        <f t="shared" si="48"/>
        <v>354</v>
      </c>
      <c r="EK362" s="57">
        <f t="shared" si="46"/>
        <v>354.5</v>
      </c>
      <c r="EL362" s="2">
        <f t="shared" si="47"/>
        <v>0</v>
      </c>
      <c r="EM362" s="2">
        <f t="shared" si="49"/>
        <v>0</v>
      </c>
      <c r="EO362" s="33">
        <v>354</v>
      </c>
      <c r="EP362" s="33"/>
      <c r="EQ362" s="33"/>
      <c r="ER362" s="33"/>
      <c r="ES362" s="33"/>
      <c r="ET362" s="33"/>
      <c r="EU362" s="33"/>
      <c r="EV362" s="33"/>
      <c r="EW362" s="33"/>
      <c r="EX362" s="33"/>
    </row>
    <row r="363" spans="140:154" x14ac:dyDescent="0.45">
      <c r="EJ363" s="64">
        <f t="shared" si="48"/>
        <v>355</v>
      </c>
      <c r="EK363" s="57">
        <f t="shared" si="46"/>
        <v>355.5</v>
      </c>
      <c r="EL363" s="2">
        <f t="shared" si="47"/>
        <v>0</v>
      </c>
      <c r="EM363" s="2">
        <f t="shared" si="49"/>
        <v>0</v>
      </c>
      <c r="EO363" s="33">
        <v>355</v>
      </c>
      <c r="EP363" s="33"/>
      <c r="EQ363" s="33"/>
      <c r="ER363" s="33"/>
      <c r="ES363" s="33"/>
      <c r="ET363" s="33"/>
      <c r="EU363" s="33"/>
      <c r="EV363" s="33"/>
      <c r="EW363" s="33"/>
      <c r="EX363" s="33"/>
    </row>
    <row r="364" spans="140:154" x14ac:dyDescent="0.45">
      <c r="EJ364" s="64">
        <f t="shared" si="48"/>
        <v>356</v>
      </c>
      <c r="EK364" s="57">
        <f t="shared" si="46"/>
        <v>356.5</v>
      </c>
      <c r="EL364" s="2">
        <f t="shared" si="47"/>
        <v>0</v>
      </c>
      <c r="EM364" s="2">
        <f t="shared" si="49"/>
        <v>0</v>
      </c>
      <c r="EO364" s="33">
        <v>356</v>
      </c>
      <c r="EP364" s="33"/>
      <c r="EQ364" s="33"/>
      <c r="ER364" s="33"/>
      <c r="ES364" s="33"/>
      <c r="ET364" s="33"/>
      <c r="EU364" s="33"/>
      <c r="EV364" s="33"/>
      <c r="EW364" s="33"/>
      <c r="EX364" s="33"/>
    </row>
    <row r="365" spans="140:154" x14ac:dyDescent="0.45">
      <c r="EJ365" s="64">
        <f t="shared" si="48"/>
        <v>357</v>
      </c>
      <c r="EK365" s="57">
        <f t="shared" si="46"/>
        <v>357.5</v>
      </c>
      <c r="EL365" s="2">
        <f t="shared" si="47"/>
        <v>0</v>
      </c>
      <c r="EM365" s="2">
        <f t="shared" si="49"/>
        <v>0</v>
      </c>
      <c r="EO365" s="33">
        <v>357</v>
      </c>
      <c r="EP365" s="33"/>
      <c r="EQ365" s="33"/>
      <c r="ER365" s="33"/>
      <c r="ES365" s="33"/>
      <c r="ET365" s="33"/>
      <c r="EU365" s="33"/>
      <c r="EV365" s="33"/>
      <c r="EW365" s="33"/>
      <c r="EX365" s="33"/>
    </row>
    <row r="366" spans="140:154" x14ac:dyDescent="0.45">
      <c r="EJ366" s="64">
        <f t="shared" si="48"/>
        <v>358</v>
      </c>
      <c r="EK366" s="57">
        <f t="shared" si="46"/>
        <v>358.5</v>
      </c>
      <c r="EL366" s="2">
        <f t="shared" si="47"/>
        <v>0</v>
      </c>
      <c r="EM366" s="2">
        <f t="shared" si="49"/>
        <v>0</v>
      </c>
      <c r="EO366" s="33">
        <v>358</v>
      </c>
      <c r="EP366" s="33"/>
      <c r="EQ366" s="33"/>
      <c r="ER366" s="33"/>
      <c r="ES366" s="33"/>
      <c r="ET366" s="33"/>
      <c r="EU366" s="33"/>
      <c r="EV366" s="33"/>
      <c r="EW366" s="33"/>
      <c r="EX366" s="33"/>
    </row>
    <row r="367" spans="140:154" x14ac:dyDescent="0.45">
      <c r="EJ367" s="64">
        <f t="shared" si="48"/>
        <v>359</v>
      </c>
      <c r="EK367" s="57">
        <f t="shared" si="46"/>
        <v>359.5</v>
      </c>
      <c r="EL367" s="2">
        <f t="shared" si="47"/>
        <v>0</v>
      </c>
      <c r="EM367" s="2">
        <f t="shared" si="49"/>
        <v>0</v>
      </c>
      <c r="EO367" s="33">
        <v>359</v>
      </c>
      <c r="EP367" s="33"/>
      <c r="EQ367" s="33"/>
      <c r="ER367" s="33"/>
      <c r="ES367" s="33"/>
      <c r="ET367" s="33"/>
      <c r="EU367" s="33"/>
      <c r="EV367" s="33"/>
      <c r="EW367" s="33"/>
      <c r="EX367" s="33"/>
    </row>
    <row r="368" spans="140:154" x14ac:dyDescent="0.45">
      <c r="EJ368" s="64">
        <f t="shared" si="48"/>
        <v>360</v>
      </c>
      <c r="EK368" s="57">
        <f t="shared" si="46"/>
        <v>360.5</v>
      </c>
      <c r="EL368" s="2">
        <f t="shared" si="47"/>
        <v>0</v>
      </c>
      <c r="EM368" s="2">
        <f t="shared" si="49"/>
        <v>0</v>
      </c>
      <c r="EO368" s="33">
        <v>360</v>
      </c>
      <c r="EP368" s="33"/>
      <c r="EQ368" s="33"/>
      <c r="ER368" s="33"/>
      <c r="ES368" s="33"/>
      <c r="ET368" s="33"/>
      <c r="EU368" s="33"/>
      <c r="EV368" s="33"/>
      <c r="EW368" s="33"/>
      <c r="EX368" s="33"/>
    </row>
    <row r="369" spans="140:154" x14ac:dyDescent="0.45">
      <c r="EJ369" s="64">
        <f t="shared" si="48"/>
        <v>361</v>
      </c>
      <c r="EK369" s="57">
        <f t="shared" si="46"/>
        <v>361.5</v>
      </c>
      <c r="EL369" s="2">
        <f t="shared" si="47"/>
        <v>0</v>
      </c>
      <c r="EM369" s="2">
        <f t="shared" si="49"/>
        <v>0</v>
      </c>
      <c r="EO369" s="33">
        <v>361</v>
      </c>
      <c r="EP369" s="33"/>
      <c r="EQ369" s="33"/>
      <c r="ER369" s="33"/>
      <c r="ES369" s="33"/>
      <c r="ET369" s="33"/>
      <c r="EU369" s="33"/>
      <c r="EV369" s="33"/>
      <c r="EW369" s="33"/>
      <c r="EX369" s="33"/>
    </row>
    <row r="370" spans="140:154" x14ac:dyDescent="0.45">
      <c r="EJ370" s="64">
        <f t="shared" si="48"/>
        <v>362</v>
      </c>
      <c r="EK370" s="57">
        <f t="shared" si="46"/>
        <v>362.5</v>
      </c>
      <c r="EL370" s="2">
        <f t="shared" si="47"/>
        <v>0</v>
      </c>
      <c r="EM370" s="2">
        <f t="shared" si="49"/>
        <v>0</v>
      </c>
      <c r="EO370" s="33">
        <v>362</v>
      </c>
      <c r="EP370" s="33"/>
      <c r="EQ370" s="33"/>
      <c r="ER370" s="33"/>
      <c r="ES370" s="33"/>
      <c r="ET370" s="33"/>
      <c r="EU370" s="33"/>
      <c r="EV370" s="33"/>
      <c r="EW370" s="33"/>
      <c r="EX370" s="33"/>
    </row>
    <row r="371" spans="140:154" x14ac:dyDescent="0.45">
      <c r="EJ371" s="64">
        <f t="shared" si="48"/>
        <v>363</v>
      </c>
      <c r="EK371" s="57">
        <f t="shared" ref="EK371:EK408" si="50">AVERAGE(EJ371:EJ372)</f>
        <v>363.5</v>
      </c>
      <c r="EL371" s="2">
        <f t="shared" ref="EL371:EL408" si="51">EQ371 + ER371</f>
        <v>0</v>
      </c>
      <c r="EM371" s="2">
        <f t="shared" si="49"/>
        <v>0</v>
      </c>
      <c r="EO371" s="33">
        <v>363</v>
      </c>
      <c r="EP371" s="33"/>
      <c r="EQ371" s="33"/>
      <c r="ER371" s="33"/>
      <c r="ES371" s="33"/>
      <c r="ET371" s="33"/>
      <c r="EU371" s="33"/>
      <c r="EV371" s="33"/>
      <c r="EW371" s="33"/>
      <c r="EX371" s="33"/>
    </row>
    <row r="372" spans="140:154" x14ac:dyDescent="0.45">
      <c r="EJ372" s="64">
        <f t="shared" si="48"/>
        <v>364</v>
      </c>
      <c r="EK372" s="57">
        <f t="shared" si="50"/>
        <v>364.5</v>
      </c>
      <c r="EL372" s="2">
        <f t="shared" si="51"/>
        <v>0</v>
      </c>
      <c r="EM372" s="2">
        <f t="shared" si="49"/>
        <v>0</v>
      </c>
      <c r="EO372" s="33">
        <v>364</v>
      </c>
      <c r="EP372" s="33"/>
      <c r="EQ372" s="33"/>
      <c r="ER372" s="33"/>
      <c r="ES372" s="33"/>
      <c r="ET372" s="33"/>
      <c r="EU372" s="33"/>
      <c r="EV372" s="33"/>
      <c r="EW372" s="33"/>
      <c r="EX372" s="33"/>
    </row>
    <row r="373" spans="140:154" x14ac:dyDescent="0.45">
      <c r="EJ373" s="64">
        <f t="shared" si="48"/>
        <v>365</v>
      </c>
      <c r="EK373" s="57">
        <f t="shared" si="50"/>
        <v>365.5</v>
      </c>
      <c r="EL373" s="2">
        <f t="shared" si="51"/>
        <v>0</v>
      </c>
      <c r="EM373" s="2">
        <f t="shared" si="49"/>
        <v>0</v>
      </c>
      <c r="EO373" s="33">
        <v>365</v>
      </c>
      <c r="EP373" s="33"/>
      <c r="EQ373" s="33"/>
      <c r="ER373" s="33"/>
      <c r="ES373" s="33"/>
      <c r="ET373" s="33"/>
      <c r="EU373" s="33"/>
      <c r="EV373" s="33"/>
      <c r="EW373" s="33"/>
      <c r="EX373" s="33"/>
    </row>
    <row r="374" spans="140:154" x14ac:dyDescent="0.45">
      <c r="EJ374" s="64">
        <f t="shared" si="48"/>
        <v>366</v>
      </c>
      <c r="EK374" s="57">
        <f t="shared" si="50"/>
        <v>366.5</v>
      </c>
      <c r="EL374" s="2">
        <f t="shared" si="51"/>
        <v>0</v>
      </c>
      <c r="EM374" s="2">
        <f t="shared" si="49"/>
        <v>0</v>
      </c>
      <c r="EO374" s="33">
        <v>366</v>
      </c>
      <c r="EP374" s="33"/>
      <c r="EQ374" s="33"/>
      <c r="ER374" s="33"/>
      <c r="ES374" s="33"/>
      <c r="ET374" s="33"/>
      <c r="EU374" s="33"/>
      <c r="EV374" s="33"/>
      <c r="EW374" s="33"/>
      <c r="EX374" s="33"/>
    </row>
    <row r="375" spans="140:154" x14ac:dyDescent="0.45">
      <c r="EJ375" s="64">
        <f t="shared" si="48"/>
        <v>367</v>
      </c>
      <c r="EK375" s="57">
        <f t="shared" si="50"/>
        <v>367.5</v>
      </c>
      <c r="EL375" s="2">
        <f t="shared" si="51"/>
        <v>0</v>
      </c>
      <c r="EM375" s="2">
        <f t="shared" si="49"/>
        <v>0</v>
      </c>
      <c r="EO375" s="33">
        <v>367</v>
      </c>
      <c r="EP375" s="33"/>
      <c r="EQ375" s="33"/>
      <c r="ER375" s="33"/>
      <c r="ES375" s="33"/>
      <c r="ET375" s="33"/>
      <c r="EU375" s="33"/>
      <c r="EV375" s="33"/>
      <c r="EW375" s="33"/>
      <c r="EX375" s="33"/>
    </row>
    <row r="376" spans="140:154" x14ac:dyDescent="0.45">
      <c r="EJ376" s="64">
        <f t="shared" si="48"/>
        <v>368</v>
      </c>
      <c r="EK376" s="57">
        <f t="shared" si="50"/>
        <v>368.5</v>
      </c>
      <c r="EL376" s="2">
        <f t="shared" si="51"/>
        <v>0</v>
      </c>
      <c r="EM376" s="2">
        <f t="shared" si="49"/>
        <v>0</v>
      </c>
      <c r="EO376" s="33">
        <v>368</v>
      </c>
      <c r="EP376" s="33"/>
      <c r="EQ376" s="33"/>
      <c r="ER376" s="33"/>
      <c r="ES376" s="33"/>
      <c r="ET376" s="33"/>
      <c r="EU376" s="33"/>
      <c r="EV376" s="33"/>
      <c r="EW376" s="33"/>
      <c r="EX376" s="33"/>
    </row>
    <row r="377" spans="140:154" x14ac:dyDescent="0.45">
      <c r="EJ377" s="64">
        <f t="shared" si="48"/>
        <v>369</v>
      </c>
      <c r="EK377" s="57">
        <f t="shared" si="50"/>
        <v>369.5</v>
      </c>
      <c r="EL377" s="2">
        <f t="shared" si="51"/>
        <v>0</v>
      </c>
      <c r="EM377" s="2">
        <f t="shared" si="49"/>
        <v>0</v>
      </c>
      <c r="EO377" s="33">
        <v>369</v>
      </c>
      <c r="EP377" s="33"/>
      <c r="EQ377" s="33"/>
      <c r="ER377" s="33"/>
      <c r="ES377" s="33"/>
      <c r="ET377" s="33"/>
      <c r="EU377" s="33"/>
      <c r="EV377" s="33"/>
      <c r="EW377" s="33"/>
      <c r="EX377" s="33"/>
    </row>
    <row r="378" spans="140:154" x14ac:dyDescent="0.45">
      <c r="EJ378" s="64">
        <f t="shared" si="48"/>
        <v>370</v>
      </c>
      <c r="EK378" s="57">
        <f t="shared" si="50"/>
        <v>370.5</v>
      </c>
      <c r="EL378" s="2">
        <f t="shared" si="51"/>
        <v>0</v>
      </c>
      <c r="EM378" s="2">
        <f t="shared" si="49"/>
        <v>0</v>
      </c>
      <c r="EO378" s="33">
        <v>370</v>
      </c>
      <c r="EP378" s="33"/>
      <c r="EQ378" s="33"/>
      <c r="ER378" s="33"/>
      <c r="ES378" s="33"/>
      <c r="ET378" s="33"/>
      <c r="EU378" s="33"/>
      <c r="EV378" s="33"/>
      <c r="EW378" s="33"/>
      <c r="EX378" s="33"/>
    </row>
    <row r="379" spans="140:154" x14ac:dyDescent="0.45">
      <c r="EJ379" s="64">
        <f t="shared" si="48"/>
        <v>371</v>
      </c>
      <c r="EK379" s="57">
        <f t="shared" si="50"/>
        <v>371.5</v>
      </c>
      <c r="EL379" s="2">
        <f t="shared" si="51"/>
        <v>0</v>
      </c>
      <c r="EM379" s="2">
        <f t="shared" si="49"/>
        <v>0</v>
      </c>
      <c r="EO379" s="33">
        <v>371</v>
      </c>
      <c r="EP379" s="33"/>
      <c r="EQ379" s="33"/>
      <c r="ER379" s="33"/>
      <c r="ES379" s="33"/>
      <c r="ET379" s="33"/>
      <c r="EU379" s="33"/>
      <c r="EV379" s="33"/>
      <c r="EW379" s="33"/>
      <c r="EX379" s="33"/>
    </row>
    <row r="380" spans="140:154" x14ac:dyDescent="0.45">
      <c r="EJ380" s="64">
        <f t="shared" si="48"/>
        <v>372</v>
      </c>
      <c r="EK380" s="57">
        <f t="shared" si="50"/>
        <v>372.5</v>
      </c>
      <c r="EL380" s="2">
        <f t="shared" si="51"/>
        <v>0</v>
      </c>
      <c r="EM380" s="2">
        <f t="shared" si="49"/>
        <v>0</v>
      </c>
      <c r="EO380" s="33">
        <v>372</v>
      </c>
      <c r="EP380" s="33"/>
      <c r="EQ380" s="33"/>
      <c r="ER380" s="33"/>
      <c r="ES380" s="33"/>
      <c r="ET380" s="33"/>
      <c r="EU380" s="33"/>
      <c r="EV380" s="33"/>
      <c r="EW380" s="33"/>
      <c r="EX380" s="33"/>
    </row>
    <row r="381" spans="140:154" x14ac:dyDescent="0.45">
      <c r="EJ381" s="64">
        <f t="shared" si="48"/>
        <v>373</v>
      </c>
      <c r="EK381" s="57">
        <f t="shared" si="50"/>
        <v>373.5</v>
      </c>
      <c r="EL381" s="2">
        <f t="shared" si="51"/>
        <v>0</v>
      </c>
      <c r="EM381" s="2">
        <f t="shared" si="49"/>
        <v>0</v>
      </c>
      <c r="EO381" s="33">
        <v>373</v>
      </c>
      <c r="EP381" s="33"/>
      <c r="EQ381" s="33"/>
      <c r="ER381" s="33"/>
      <c r="ES381" s="33"/>
      <c r="ET381" s="33"/>
      <c r="EU381" s="33"/>
      <c r="EV381" s="33"/>
      <c r="EW381" s="33"/>
      <c r="EX381" s="33"/>
    </row>
    <row r="382" spans="140:154" x14ac:dyDescent="0.45">
      <c r="EJ382" s="64">
        <f t="shared" si="48"/>
        <v>374</v>
      </c>
      <c r="EK382" s="57">
        <f t="shared" si="50"/>
        <v>374.5</v>
      </c>
      <c r="EL382" s="2">
        <f t="shared" si="51"/>
        <v>0</v>
      </c>
      <c r="EM382" s="2">
        <f t="shared" si="49"/>
        <v>0</v>
      </c>
      <c r="EO382" s="33">
        <v>374</v>
      </c>
      <c r="EP382" s="33"/>
      <c r="EQ382" s="33"/>
      <c r="ER382" s="33"/>
      <c r="ES382" s="33"/>
      <c r="ET382" s="33"/>
      <c r="EU382" s="33"/>
      <c r="EV382" s="33"/>
      <c r="EW382" s="33"/>
      <c r="EX382" s="33"/>
    </row>
    <row r="383" spans="140:154" x14ac:dyDescent="0.45">
      <c r="EJ383" s="64">
        <f t="shared" si="48"/>
        <v>375</v>
      </c>
      <c r="EK383" s="57">
        <f t="shared" si="50"/>
        <v>375.5</v>
      </c>
      <c r="EL383" s="2">
        <f t="shared" si="51"/>
        <v>0</v>
      </c>
      <c r="EM383" s="2">
        <f t="shared" si="49"/>
        <v>0</v>
      </c>
      <c r="EO383" s="33">
        <v>375</v>
      </c>
      <c r="EP383" s="33"/>
      <c r="EQ383" s="33"/>
      <c r="ER383" s="33"/>
      <c r="ES383" s="33"/>
      <c r="ET383" s="33"/>
      <c r="EU383" s="33"/>
      <c r="EV383" s="33"/>
      <c r="EW383" s="33"/>
      <c r="EX383" s="33"/>
    </row>
    <row r="384" spans="140:154" x14ac:dyDescent="0.45">
      <c r="EJ384" s="64">
        <f t="shared" si="48"/>
        <v>376</v>
      </c>
      <c r="EK384" s="57">
        <f t="shared" si="50"/>
        <v>376.5</v>
      </c>
      <c r="EL384" s="2">
        <f t="shared" si="51"/>
        <v>0</v>
      </c>
      <c r="EM384" s="2">
        <f t="shared" si="49"/>
        <v>0</v>
      </c>
      <c r="EO384" s="33">
        <v>376</v>
      </c>
      <c r="EP384" s="33"/>
      <c r="EQ384" s="33"/>
      <c r="ER384" s="33"/>
      <c r="ES384" s="33"/>
      <c r="ET384" s="33"/>
      <c r="EU384" s="33"/>
      <c r="EV384" s="33"/>
      <c r="EW384" s="33"/>
      <c r="EX384" s="33"/>
    </row>
    <row r="385" spans="140:154" x14ac:dyDescent="0.45">
      <c r="EJ385" s="64">
        <f t="shared" si="48"/>
        <v>377</v>
      </c>
      <c r="EK385" s="57">
        <f t="shared" si="50"/>
        <v>377.5</v>
      </c>
      <c r="EL385" s="2">
        <f t="shared" si="51"/>
        <v>0</v>
      </c>
      <c r="EM385" s="2">
        <f t="shared" si="49"/>
        <v>0</v>
      </c>
      <c r="EO385" s="33">
        <v>377</v>
      </c>
      <c r="EP385" s="33"/>
      <c r="EQ385" s="33"/>
      <c r="ER385" s="33"/>
      <c r="ES385" s="33"/>
      <c r="ET385" s="33"/>
      <c r="EU385" s="33"/>
      <c r="EV385" s="33"/>
      <c r="EW385" s="33"/>
      <c r="EX385" s="33"/>
    </row>
    <row r="386" spans="140:154" x14ac:dyDescent="0.45">
      <c r="EJ386" s="64">
        <f t="shared" si="48"/>
        <v>378</v>
      </c>
      <c r="EK386" s="57">
        <f t="shared" si="50"/>
        <v>378.5</v>
      </c>
      <c r="EL386" s="2">
        <f t="shared" si="51"/>
        <v>0</v>
      </c>
      <c r="EM386" s="2">
        <f t="shared" si="49"/>
        <v>0</v>
      </c>
      <c r="EO386" s="33">
        <v>378</v>
      </c>
      <c r="EP386" s="33"/>
      <c r="EQ386" s="33"/>
      <c r="ER386" s="33"/>
      <c r="ES386" s="33"/>
      <c r="ET386" s="33"/>
      <c r="EU386" s="33"/>
      <c r="EV386" s="33"/>
      <c r="EW386" s="33"/>
      <c r="EX386" s="33"/>
    </row>
    <row r="387" spans="140:154" x14ac:dyDescent="0.45">
      <c r="EJ387" s="64">
        <f t="shared" si="48"/>
        <v>379</v>
      </c>
      <c r="EK387" s="57">
        <f t="shared" si="50"/>
        <v>379.5</v>
      </c>
      <c r="EL387" s="2">
        <f t="shared" si="51"/>
        <v>0</v>
      </c>
      <c r="EM387" s="2">
        <f t="shared" si="49"/>
        <v>0</v>
      </c>
      <c r="EO387" s="33">
        <v>379</v>
      </c>
      <c r="EP387" s="33"/>
      <c r="EQ387" s="33"/>
      <c r="ER387" s="33"/>
      <c r="ES387" s="33"/>
      <c r="ET387" s="33"/>
      <c r="EU387" s="33"/>
      <c r="EV387" s="33"/>
      <c r="EW387" s="33"/>
      <c r="EX387" s="33"/>
    </row>
    <row r="388" spans="140:154" x14ac:dyDescent="0.45">
      <c r="EJ388" s="64">
        <f t="shared" si="48"/>
        <v>380</v>
      </c>
      <c r="EK388" s="57">
        <f t="shared" si="50"/>
        <v>380.5</v>
      </c>
      <c r="EL388" s="2">
        <f t="shared" si="51"/>
        <v>0</v>
      </c>
      <c r="EM388" s="2">
        <f t="shared" si="49"/>
        <v>0</v>
      </c>
      <c r="EO388" s="33">
        <v>380</v>
      </c>
      <c r="EP388" s="33"/>
      <c r="EQ388" s="33"/>
      <c r="ER388" s="33"/>
      <c r="ES388" s="33"/>
      <c r="ET388" s="33"/>
      <c r="EU388" s="33"/>
      <c r="EV388" s="33"/>
      <c r="EW388" s="33"/>
      <c r="EX388" s="33"/>
    </row>
    <row r="389" spans="140:154" x14ac:dyDescent="0.45">
      <c r="EJ389" s="64">
        <f t="shared" si="48"/>
        <v>381</v>
      </c>
      <c r="EK389" s="57">
        <f t="shared" si="50"/>
        <v>381.5</v>
      </c>
      <c r="EL389" s="2">
        <f t="shared" si="51"/>
        <v>0</v>
      </c>
      <c r="EM389" s="2">
        <f t="shared" si="49"/>
        <v>0</v>
      </c>
      <c r="EO389" s="33">
        <v>381</v>
      </c>
      <c r="EP389" s="33"/>
      <c r="EQ389" s="33"/>
      <c r="ER389" s="33"/>
      <c r="ES389" s="33"/>
      <c r="ET389" s="33"/>
      <c r="EU389" s="33"/>
      <c r="EV389" s="33"/>
      <c r="EW389" s="33"/>
      <c r="EX389" s="33"/>
    </row>
    <row r="390" spans="140:154" x14ac:dyDescent="0.45">
      <c r="EJ390" s="64">
        <f t="shared" si="48"/>
        <v>382</v>
      </c>
      <c r="EK390" s="57">
        <f t="shared" si="50"/>
        <v>382.5</v>
      </c>
      <c r="EL390" s="2">
        <f t="shared" si="51"/>
        <v>0</v>
      </c>
      <c r="EM390" s="2">
        <f t="shared" si="49"/>
        <v>0</v>
      </c>
      <c r="EO390" s="33">
        <v>382</v>
      </c>
      <c r="EP390" s="33"/>
      <c r="EQ390" s="33"/>
      <c r="ER390" s="33"/>
      <c r="ES390" s="33"/>
      <c r="ET390" s="33"/>
      <c r="EU390" s="33"/>
      <c r="EV390" s="33"/>
      <c r="EW390" s="33"/>
      <c r="EX390" s="33"/>
    </row>
    <row r="391" spans="140:154" x14ac:dyDescent="0.45">
      <c r="EJ391" s="64">
        <f t="shared" si="48"/>
        <v>383</v>
      </c>
      <c r="EK391" s="57">
        <f t="shared" si="50"/>
        <v>383.5</v>
      </c>
      <c r="EL391" s="2">
        <f t="shared" si="51"/>
        <v>0</v>
      </c>
      <c r="EM391" s="2">
        <f t="shared" si="49"/>
        <v>0</v>
      </c>
      <c r="EO391" s="33">
        <v>383</v>
      </c>
      <c r="EP391" s="33"/>
      <c r="EQ391" s="33"/>
      <c r="ER391" s="33"/>
      <c r="ES391" s="33"/>
      <c r="ET391" s="33"/>
      <c r="EU391" s="33"/>
      <c r="EV391" s="33"/>
      <c r="EW391" s="33"/>
      <c r="EX391" s="33"/>
    </row>
    <row r="392" spans="140:154" x14ac:dyDescent="0.45">
      <c r="EJ392" s="64">
        <f t="shared" si="48"/>
        <v>384</v>
      </c>
      <c r="EK392" s="57">
        <f t="shared" si="50"/>
        <v>384.5</v>
      </c>
      <c r="EL392" s="2">
        <f t="shared" si="51"/>
        <v>0</v>
      </c>
      <c r="EM392" s="2">
        <f t="shared" si="49"/>
        <v>0</v>
      </c>
      <c r="EO392" s="33">
        <v>384</v>
      </c>
      <c r="EP392" s="33"/>
      <c r="EQ392" s="33"/>
      <c r="ER392" s="33"/>
      <c r="ES392" s="33"/>
      <c r="ET392" s="33"/>
      <c r="EU392" s="33"/>
      <c r="EV392" s="33"/>
      <c r="EW392" s="33"/>
      <c r="EX392" s="33"/>
    </row>
    <row r="393" spans="140:154" x14ac:dyDescent="0.45">
      <c r="EJ393" s="64">
        <f t="shared" ref="EJ393:EJ408" si="52">$EO393</f>
        <v>385</v>
      </c>
      <c r="EK393" s="57">
        <f t="shared" si="50"/>
        <v>385.5</v>
      </c>
      <c r="EL393" s="2">
        <f t="shared" si="51"/>
        <v>0</v>
      </c>
      <c r="EM393" s="2">
        <f t="shared" ref="EM393:EM408" si="53">EU393+EV393</f>
        <v>0</v>
      </c>
      <c r="EO393" s="33">
        <v>385</v>
      </c>
      <c r="EP393" s="33"/>
      <c r="EQ393" s="33"/>
      <c r="ER393" s="33"/>
      <c r="ES393" s="33"/>
      <c r="ET393" s="33"/>
      <c r="EU393" s="33"/>
      <c r="EV393" s="33"/>
      <c r="EW393" s="33"/>
      <c r="EX393" s="33"/>
    </row>
    <row r="394" spans="140:154" x14ac:dyDescent="0.45">
      <c r="EJ394" s="64">
        <f t="shared" si="52"/>
        <v>386</v>
      </c>
      <c r="EK394" s="57">
        <f t="shared" si="50"/>
        <v>386.5</v>
      </c>
      <c r="EL394" s="2">
        <f t="shared" si="51"/>
        <v>0</v>
      </c>
      <c r="EM394" s="2">
        <f t="shared" si="53"/>
        <v>0</v>
      </c>
      <c r="EO394" s="33">
        <v>386</v>
      </c>
      <c r="EP394" s="33"/>
      <c r="EQ394" s="33"/>
      <c r="ER394" s="33"/>
      <c r="ES394" s="33"/>
      <c r="ET394" s="33"/>
      <c r="EU394" s="33"/>
      <c r="EV394" s="33"/>
      <c r="EW394" s="33"/>
      <c r="EX394" s="33"/>
    </row>
    <row r="395" spans="140:154" x14ac:dyDescent="0.45">
      <c r="EJ395" s="64">
        <f t="shared" si="52"/>
        <v>387</v>
      </c>
      <c r="EK395" s="57">
        <f t="shared" si="50"/>
        <v>387.5</v>
      </c>
      <c r="EL395" s="2">
        <f t="shared" si="51"/>
        <v>0</v>
      </c>
      <c r="EM395" s="2">
        <f t="shared" si="53"/>
        <v>0</v>
      </c>
      <c r="EO395" s="33">
        <v>387</v>
      </c>
      <c r="EP395" s="33"/>
      <c r="EQ395" s="33"/>
      <c r="ER395" s="33"/>
      <c r="ES395" s="33"/>
      <c r="ET395" s="33"/>
      <c r="EU395" s="33"/>
      <c r="EV395" s="33"/>
      <c r="EW395" s="33"/>
      <c r="EX395" s="33"/>
    </row>
    <row r="396" spans="140:154" x14ac:dyDescent="0.45">
      <c r="EJ396" s="64">
        <f t="shared" si="52"/>
        <v>388</v>
      </c>
      <c r="EK396" s="57">
        <f t="shared" si="50"/>
        <v>388.5</v>
      </c>
      <c r="EL396" s="2">
        <f t="shared" si="51"/>
        <v>0</v>
      </c>
      <c r="EM396" s="2">
        <f t="shared" si="53"/>
        <v>0</v>
      </c>
      <c r="EO396" s="33">
        <v>388</v>
      </c>
      <c r="EP396" s="33"/>
      <c r="EQ396" s="33"/>
      <c r="ER396" s="33"/>
      <c r="ES396" s="33"/>
      <c r="ET396" s="33"/>
      <c r="EU396" s="33"/>
      <c r="EV396" s="33"/>
      <c r="EW396" s="33"/>
      <c r="EX396" s="33"/>
    </row>
    <row r="397" spans="140:154" x14ac:dyDescent="0.45">
      <c r="EJ397" s="64">
        <f t="shared" si="52"/>
        <v>389</v>
      </c>
      <c r="EK397" s="57">
        <f t="shared" si="50"/>
        <v>389.5</v>
      </c>
      <c r="EL397" s="2">
        <f t="shared" si="51"/>
        <v>0</v>
      </c>
      <c r="EM397" s="2">
        <f t="shared" si="53"/>
        <v>0</v>
      </c>
      <c r="EO397" s="33">
        <v>389</v>
      </c>
      <c r="EP397" s="33"/>
      <c r="EQ397" s="33"/>
      <c r="ER397" s="33"/>
      <c r="ES397" s="33"/>
      <c r="ET397" s="33"/>
      <c r="EU397" s="33"/>
      <c r="EV397" s="33"/>
      <c r="EW397" s="33"/>
      <c r="EX397" s="33"/>
    </row>
    <row r="398" spans="140:154" x14ac:dyDescent="0.45">
      <c r="EJ398" s="64">
        <f t="shared" si="52"/>
        <v>390</v>
      </c>
      <c r="EK398" s="57">
        <f t="shared" si="50"/>
        <v>390.5</v>
      </c>
      <c r="EL398" s="2">
        <f t="shared" si="51"/>
        <v>0</v>
      </c>
      <c r="EM398" s="2">
        <f t="shared" si="53"/>
        <v>0</v>
      </c>
      <c r="EO398" s="33">
        <v>390</v>
      </c>
      <c r="EP398" s="33"/>
      <c r="EQ398" s="33"/>
      <c r="ER398" s="33"/>
      <c r="ES398" s="33"/>
      <c r="ET398" s="33"/>
      <c r="EU398" s="33"/>
      <c r="EV398" s="33"/>
      <c r="EW398" s="33"/>
      <c r="EX398" s="33"/>
    </row>
    <row r="399" spans="140:154" x14ac:dyDescent="0.45">
      <c r="EJ399" s="64">
        <f t="shared" si="52"/>
        <v>391</v>
      </c>
      <c r="EK399" s="57">
        <f t="shared" si="50"/>
        <v>391.5</v>
      </c>
      <c r="EL399" s="2">
        <f t="shared" si="51"/>
        <v>0</v>
      </c>
      <c r="EM399" s="2">
        <f t="shared" si="53"/>
        <v>0</v>
      </c>
      <c r="EO399" s="33">
        <v>391</v>
      </c>
      <c r="EP399" s="33"/>
      <c r="EQ399" s="33"/>
      <c r="ER399" s="33"/>
      <c r="ES399" s="33"/>
      <c r="ET399" s="33"/>
      <c r="EU399" s="33"/>
      <c r="EV399" s="33"/>
      <c r="EW399" s="33"/>
      <c r="EX399" s="33"/>
    </row>
    <row r="400" spans="140:154" x14ac:dyDescent="0.45">
      <c r="EJ400" s="64">
        <f t="shared" si="52"/>
        <v>392</v>
      </c>
      <c r="EK400" s="57">
        <f t="shared" si="50"/>
        <v>392.5</v>
      </c>
      <c r="EL400" s="2">
        <f t="shared" si="51"/>
        <v>0</v>
      </c>
      <c r="EM400" s="2">
        <f t="shared" si="53"/>
        <v>0</v>
      </c>
      <c r="EO400" s="33">
        <v>392</v>
      </c>
      <c r="EP400" s="33"/>
      <c r="EQ400" s="33"/>
      <c r="ER400" s="33"/>
      <c r="ES400" s="33"/>
      <c r="ET400" s="33"/>
      <c r="EU400" s="33"/>
      <c r="EV400" s="33"/>
      <c r="EW400" s="33"/>
      <c r="EX400" s="33"/>
    </row>
    <row r="401" spans="140:154" x14ac:dyDescent="0.45">
      <c r="EJ401" s="64">
        <f t="shared" si="52"/>
        <v>393</v>
      </c>
      <c r="EK401" s="57">
        <f t="shared" si="50"/>
        <v>393.5</v>
      </c>
      <c r="EL401" s="2">
        <f t="shared" si="51"/>
        <v>0</v>
      </c>
      <c r="EM401" s="2">
        <f t="shared" si="53"/>
        <v>0</v>
      </c>
      <c r="EO401" s="33">
        <v>393</v>
      </c>
      <c r="EP401" s="33"/>
      <c r="EQ401" s="33"/>
      <c r="ER401" s="33"/>
      <c r="ES401" s="33"/>
      <c r="ET401" s="33"/>
      <c r="EU401" s="33"/>
      <c r="EV401" s="33"/>
      <c r="EW401" s="33"/>
      <c r="EX401" s="33"/>
    </row>
    <row r="402" spans="140:154" x14ac:dyDescent="0.45">
      <c r="EJ402" s="64">
        <f t="shared" si="52"/>
        <v>394</v>
      </c>
      <c r="EK402" s="57">
        <f t="shared" si="50"/>
        <v>394.5</v>
      </c>
      <c r="EL402" s="2">
        <f t="shared" si="51"/>
        <v>0</v>
      </c>
      <c r="EM402" s="2">
        <f t="shared" si="53"/>
        <v>0</v>
      </c>
      <c r="EO402" s="33">
        <v>394</v>
      </c>
      <c r="EP402" s="33"/>
      <c r="EQ402" s="33"/>
      <c r="ER402" s="33"/>
      <c r="ES402" s="33"/>
      <c r="ET402" s="33"/>
      <c r="EU402" s="33"/>
      <c r="EV402" s="33"/>
      <c r="EW402" s="33"/>
      <c r="EX402" s="33"/>
    </row>
    <row r="403" spans="140:154" x14ac:dyDescent="0.45">
      <c r="EJ403" s="64">
        <f t="shared" si="52"/>
        <v>395</v>
      </c>
      <c r="EK403" s="57">
        <f t="shared" si="50"/>
        <v>395.5</v>
      </c>
      <c r="EL403" s="2">
        <f t="shared" si="51"/>
        <v>0</v>
      </c>
      <c r="EM403" s="2">
        <f t="shared" si="53"/>
        <v>0</v>
      </c>
      <c r="EO403" s="33">
        <v>395</v>
      </c>
      <c r="EP403" s="33"/>
      <c r="EQ403" s="33"/>
      <c r="ER403" s="33"/>
      <c r="ES403" s="33"/>
      <c r="ET403" s="33"/>
      <c r="EU403" s="33"/>
      <c r="EV403" s="33"/>
      <c r="EW403" s="33"/>
      <c r="EX403" s="33"/>
    </row>
    <row r="404" spans="140:154" x14ac:dyDescent="0.45">
      <c r="EJ404" s="64">
        <f t="shared" si="52"/>
        <v>396</v>
      </c>
      <c r="EK404" s="57">
        <f t="shared" si="50"/>
        <v>396.5</v>
      </c>
      <c r="EL404" s="2">
        <f t="shared" si="51"/>
        <v>0</v>
      </c>
      <c r="EM404" s="2">
        <f t="shared" si="53"/>
        <v>0</v>
      </c>
      <c r="EO404" s="33">
        <v>396</v>
      </c>
      <c r="EP404" s="33"/>
      <c r="EQ404" s="33"/>
      <c r="ER404" s="33"/>
      <c r="ES404" s="33"/>
      <c r="ET404" s="33"/>
      <c r="EU404" s="33"/>
      <c r="EV404" s="33"/>
      <c r="EW404" s="33"/>
      <c r="EX404" s="33"/>
    </row>
    <row r="405" spans="140:154" x14ac:dyDescent="0.45">
      <c r="EJ405" s="64">
        <f t="shared" si="52"/>
        <v>397</v>
      </c>
      <c r="EK405" s="57">
        <f t="shared" si="50"/>
        <v>397.5</v>
      </c>
      <c r="EL405" s="2">
        <f t="shared" si="51"/>
        <v>0</v>
      </c>
      <c r="EM405" s="2">
        <f t="shared" si="53"/>
        <v>0</v>
      </c>
      <c r="EO405" s="33">
        <v>397</v>
      </c>
      <c r="EP405" s="33"/>
      <c r="EQ405" s="33"/>
      <c r="ER405" s="33"/>
      <c r="ES405" s="33"/>
      <c r="ET405" s="33"/>
      <c r="EU405" s="33"/>
      <c r="EV405" s="33"/>
      <c r="EW405" s="33"/>
      <c r="EX405" s="33"/>
    </row>
    <row r="406" spans="140:154" x14ac:dyDescent="0.45">
      <c r="EJ406" s="64">
        <f t="shared" si="52"/>
        <v>398</v>
      </c>
      <c r="EK406" s="57">
        <f t="shared" si="50"/>
        <v>398.5</v>
      </c>
      <c r="EL406" s="2">
        <f t="shared" si="51"/>
        <v>0</v>
      </c>
      <c r="EM406" s="2">
        <f t="shared" si="53"/>
        <v>0</v>
      </c>
      <c r="EO406" s="33">
        <v>398</v>
      </c>
      <c r="EP406" s="33"/>
      <c r="EQ406" s="33"/>
      <c r="ER406" s="33"/>
      <c r="ES406" s="33"/>
      <c r="ET406" s="33"/>
      <c r="EU406" s="33"/>
      <c r="EV406" s="33"/>
      <c r="EW406" s="33"/>
      <c r="EX406" s="33"/>
    </row>
    <row r="407" spans="140:154" x14ac:dyDescent="0.45">
      <c r="EJ407" s="64">
        <f t="shared" si="52"/>
        <v>399</v>
      </c>
      <c r="EK407" s="57">
        <f t="shared" si="50"/>
        <v>399.5</v>
      </c>
      <c r="EL407" s="2">
        <f t="shared" si="51"/>
        <v>0</v>
      </c>
      <c r="EM407" s="2">
        <f t="shared" si="53"/>
        <v>0</v>
      </c>
      <c r="EO407" s="33">
        <v>399</v>
      </c>
      <c r="EP407" s="33"/>
      <c r="EQ407" s="33"/>
      <c r="ER407" s="33"/>
      <c r="ES407" s="33"/>
      <c r="ET407" s="33"/>
      <c r="EU407" s="33"/>
      <c r="EV407" s="33"/>
      <c r="EW407" s="33"/>
      <c r="EX407" s="33"/>
    </row>
    <row r="408" spans="140:154" x14ac:dyDescent="0.45">
      <c r="EJ408" s="64">
        <f t="shared" si="52"/>
        <v>400</v>
      </c>
      <c r="EK408" s="57">
        <f t="shared" si="50"/>
        <v>400.5</v>
      </c>
      <c r="EL408" s="2">
        <f t="shared" si="51"/>
        <v>0</v>
      </c>
      <c r="EM408" s="2">
        <f t="shared" si="53"/>
        <v>0</v>
      </c>
      <c r="EO408" s="33">
        <v>400</v>
      </c>
      <c r="EP408" s="33"/>
      <c r="EQ408" s="33"/>
      <c r="ER408" s="33"/>
      <c r="ES408" s="33"/>
      <c r="ET408" s="33"/>
      <c r="EU408" s="33"/>
      <c r="EV408" s="33"/>
      <c r="EW408" s="33"/>
      <c r="EX408" s="33"/>
    </row>
    <row r="409" spans="140:154" x14ac:dyDescent="0.45">
      <c r="EJ409" s="58">
        <f>EJ408+1</f>
        <v>401</v>
      </c>
    </row>
    <row r="510" spans="140:140" x14ac:dyDescent="0.45">
      <c r="EJ510" s="58">
        <f>EJ508+1</f>
        <v>1</v>
      </c>
    </row>
  </sheetData>
  <mergeCells count="9">
    <mergeCell ref="DB6:DC6"/>
    <mergeCell ref="DD6:DE6"/>
    <mergeCell ref="DF6:DG6"/>
    <mergeCell ref="CP6:CQ6"/>
    <mergeCell ref="CR6:CS6"/>
    <mergeCell ref="CT6:CU6"/>
    <mergeCell ref="CV6:CW6"/>
    <mergeCell ref="CX6:CY6"/>
    <mergeCell ref="CZ6:DA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0" id="{0FA7F193-1618-41D4-8BB8-B6B4CB96103F}">
            <xm:f>Obsv_GC!$E11=0</xm:f>
            <x14:dxf>
              <fill>
                <patternFill>
                  <bgColor theme="0" tint="-4.9989318521683403E-2"/>
                </patternFill>
              </fill>
            </x14:dxf>
          </x14:cfRule>
          <xm:sqref>DX8:DX207 DJ8:DJ156</xm:sqref>
        </x14:conditionalFormatting>
        <x14:conditionalFormatting xmlns:xm="http://schemas.microsoft.com/office/excel/2006/main">
          <x14:cfRule type="expression" priority="9" id="{F2CC2F23-0EBE-428C-A23A-C2D6A8CF1A59}">
            <xm:f>Obsv_GC!$F11=0</xm:f>
            <x14:dxf>
              <fill>
                <patternFill>
                  <bgColor theme="0" tint="-4.9989318521683403E-2"/>
                </patternFill>
              </fill>
            </x14:dxf>
          </x14:cfRule>
          <xm:sqref>DY8:DY207 DK8:DK156</xm:sqref>
        </x14:conditionalFormatting>
        <x14:conditionalFormatting xmlns:xm="http://schemas.microsoft.com/office/excel/2006/main">
          <x14:cfRule type="expression" priority="8" id="{E1AB8B87-3892-4540-BD89-98D9134626E5}">
            <xm:f>Obsv_GC!$G11=0</xm:f>
            <x14:dxf>
              <fill>
                <patternFill>
                  <bgColor theme="0" tint="-4.9989318521683403E-2"/>
                </patternFill>
              </fill>
            </x14:dxf>
          </x14:cfRule>
          <xm:sqref>DZ8:DZ207 DL8:DL156</xm:sqref>
        </x14:conditionalFormatting>
        <x14:conditionalFormatting xmlns:xm="http://schemas.microsoft.com/office/excel/2006/main">
          <x14:cfRule type="expression" priority="7" id="{DC3034A9-B961-43DD-B66A-FE04EB35ACAF}">
            <xm:f>Obsv_GC!$H11=0</xm:f>
            <x14:dxf>
              <fill>
                <patternFill>
                  <bgColor theme="0" tint="-4.9989318521683403E-2"/>
                </patternFill>
              </fill>
            </x14:dxf>
          </x14:cfRule>
          <xm:sqref>EA8:EA207 DM8:DM156</xm:sqref>
        </x14:conditionalFormatting>
        <x14:conditionalFormatting xmlns:xm="http://schemas.microsoft.com/office/excel/2006/main">
          <x14:cfRule type="expression" priority="6" id="{87FFA30D-7586-4F68-9632-B8002F2780D2}">
            <xm:f>Obsv_GC!$I11=0</xm:f>
            <x14:dxf>
              <fill>
                <patternFill>
                  <bgColor theme="0" tint="-4.9989318521683403E-2"/>
                </patternFill>
              </fill>
            </x14:dxf>
          </x14:cfRule>
          <xm:sqref>EB8:EB207 DN8:DN156</xm:sqref>
        </x14:conditionalFormatting>
        <x14:conditionalFormatting xmlns:xm="http://schemas.microsoft.com/office/excel/2006/main">
          <x14:cfRule type="expression" priority="5" id="{0D53CE6A-8F30-4BA8-BB92-08A0FC77EFDE}">
            <xm:f>Obsv_GC!$J11=0</xm:f>
            <x14:dxf>
              <fill>
                <patternFill>
                  <bgColor theme="0" tint="-4.9989318521683403E-2"/>
                </patternFill>
              </fill>
            </x14:dxf>
          </x14:cfRule>
          <xm:sqref>EC8:EC207 DO8:DO156</xm:sqref>
        </x14:conditionalFormatting>
        <x14:conditionalFormatting xmlns:xm="http://schemas.microsoft.com/office/excel/2006/main">
          <x14:cfRule type="expression" priority="4" id="{9CFC189B-E708-46E5-801C-489D5A26DD46}">
            <xm:f>Obsv_GC!$K11=0</xm:f>
            <x14:dxf>
              <fill>
                <patternFill>
                  <bgColor theme="0" tint="-4.9989318521683403E-2"/>
                </patternFill>
              </fill>
            </x14:dxf>
          </x14:cfRule>
          <xm:sqref>DP8:DP156 ED8:EF207</xm:sqref>
        </x14:conditionalFormatting>
        <x14:conditionalFormatting xmlns:xm="http://schemas.microsoft.com/office/excel/2006/main">
          <x14:cfRule type="expression" priority="362" id="{0FA7F193-1618-41D4-8BB8-B6B4CB96103F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DJ157:DJ158 DX208</xm:sqref>
        </x14:conditionalFormatting>
        <x14:conditionalFormatting xmlns:xm="http://schemas.microsoft.com/office/excel/2006/main">
          <x14:cfRule type="expression" priority="364" id="{F2CC2F23-0EBE-428C-A23A-C2D6A8CF1A5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DK157:DK158 DY208</xm:sqref>
        </x14:conditionalFormatting>
        <x14:conditionalFormatting xmlns:xm="http://schemas.microsoft.com/office/excel/2006/main">
          <x14:cfRule type="expression" priority="366" id="{E1AB8B87-3892-4540-BD89-98D9134626E5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DL157:DL158 DZ208</xm:sqref>
        </x14:conditionalFormatting>
        <x14:conditionalFormatting xmlns:xm="http://schemas.microsoft.com/office/excel/2006/main">
          <x14:cfRule type="expression" priority="368" id="{DC3034A9-B961-43DD-B66A-FE04EB35ACAF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DM157:DM158 EA208</xm:sqref>
        </x14:conditionalFormatting>
        <x14:conditionalFormatting xmlns:xm="http://schemas.microsoft.com/office/excel/2006/main">
          <x14:cfRule type="expression" priority="370" id="{87FFA30D-7586-4F68-9632-B8002F2780D2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DN157:DN158 EB208</xm:sqref>
        </x14:conditionalFormatting>
        <x14:conditionalFormatting xmlns:xm="http://schemas.microsoft.com/office/excel/2006/main">
          <x14:cfRule type="expression" priority="372" id="{0D53CE6A-8F30-4BA8-BB92-08A0FC77EFDE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DO157:DO158 EC208</xm:sqref>
        </x14:conditionalFormatting>
        <x14:conditionalFormatting xmlns:xm="http://schemas.microsoft.com/office/excel/2006/main">
          <x14:cfRule type="expression" priority="374" id="{9CFC189B-E708-46E5-801C-489D5A26DD4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DP157:DP158 ED208:EF208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BC7E6-131D-4E38-8844-698BFFA420F1}">
  <sheetPr>
    <tabColor rgb="FFFFFF99"/>
  </sheetPr>
  <dimension ref="A1:K208"/>
  <sheetViews>
    <sheetView zoomScale="55" zoomScaleNormal="55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H37" sqref="H37"/>
    </sheetView>
  </sheetViews>
  <sheetFormatPr defaultColWidth="9.1328125" defaultRowHeight="14.25" x14ac:dyDescent="0.45"/>
  <cols>
    <col min="1" max="1" width="9.1328125" style="4"/>
    <col min="2" max="11" width="14.1328125" style="4" customWidth="1"/>
    <col min="12" max="16384" width="9.1328125" style="4"/>
  </cols>
  <sheetData>
    <row r="1" spans="1:11" ht="23.25" x14ac:dyDescent="0.7">
      <c r="A1" s="19" t="s">
        <v>35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ht="15.75" x14ac:dyDescent="0.5">
      <c r="A2" s="45" t="s">
        <v>33</v>
      </c>
      <c r="B2" s="44">
        <v>0</v>
      </c>
    </row>
    <row r="7" spans="1:11" x14ac:dyDescent="0.45">
      <c r="A7" s="127" t="s">
        <v>77</v>
      </c>
      <c r="B7" s="127" t="s">
        <v>0</v>
      </c>
      <c r="C7" s="127" t="s">
        <v>2</v>
      </c>
      <c r="D7" s="127" t="s">
        <v>8</v>
      </c>
      <c r="E7" s="127" t="s">
        <v>48</v>
      </c>
      <c r="F7" s="127" t="s">
        <v>49</v>
      </c>
      <c r="G7" s="127" t="s">
        <v>3</v>
      </c>
      <c r="H7" s="127" t="s">
        <v>4</v>
      </c>
      <c r="I7" s="127" t="s">
        <v>9</v>
      </c>
      <c r="J7" s="127" t="s">
        <v>10</v>
      </c>
      <c r="K7" s="127" t="s">
        <v>11</v>
      </c>
    </row>
    <row r="8" spans="1:11" x14ac:dyDescent="0.45">
      <c r="A8" s="33">
        <v>0</v>
      </c>
      <c r="B8" s="133">
        <v>1</v>
      </c>
      <c r="C8" s="133">
        <v>1</v>
      </c>
      <c r="D8" s="133">
        <v>1</v>
      </c>
      <c r="E8" s="133">
        <v>1</v>
      </c>
      <c r="F8" s="133">
        <v>1</v>
      </c>
      <c r="G8" s="133">
        <v>1</v>
      </c>
      <c r="H8" s="133">
        <v>1</v>
      </c>
      <c r="I8" s="133">
        <v>1</v>
      </c>
      <c r="J8" s="133">
        <v>1</v>
      </c>
      <c r="K8" s="133">
        <v>1</v>
      </c>
    </row>
    <row r="9" spans="1:11" x14ac:dyDescent="0.45">
      <c r="A9" s="33">
        <v>2</v>
      </c>
      <c r="B9" s="133">
        <v>0.99980000000000002</v>
      </c>
      <c r="C9" s="133">
        <v>0.995</v>
      </c>
      <c r="D9" s="133">
        <v>0.98</v>
      </c>
      <c r="E9" s="133">
        <v>0.85</v>
      </c>
      <c r="F9" s="133">
        <v>0.91924790000000001</v>
      </c>
      <c r="G9" s="133">
        <v>0.95630570000000004</v>
      </c>
      <c r="H9" s="133">
        <v>0.99980000000000002</v>
      </c>
      <c r="I9" s="133">
        <v>0.95555920000000005</v>
      </c>
      <c r="J9" s="133">
        <v>0.99880000000000002</v>
      </c>
      <c r="K9" s="133">
        <v>0.99997999999999998</v>
      </c>
    </row>
    <row r="10" spans="1:11" x14ac:dyDescent="0.45">
      <c r="A10" s="33">
        <v>4</v>
      </c>
      <c r="B10" s="133">
        <v>0.72515770000000002</v>
      </c>
      <c r="C10" s="133">
        <v>0.95499999999999996</v>
      </c>
      <c r="D10" s="133">
        <v>0.68037420000000004</v>
      </c>
      <c r="E10" s="133">
        <v>0.6</v>
      </c>
      <c r="F10" s="133">
        <v>0.24583530000000001</v>
      </c>
      <c r="G10" s="133">
        <v>0.79770470000000004</v>
      </c>
      <c r="H10" s="133">
        <v>0.6660566</v>
      </c>
      <c r="I10" s="133">
        <v>0.70180030000000004</v>
      </c>
      <c r="J10" s="133">
        <v>0.98750000000000004</v>
      </c>
      <c r="K10" s="133">
        <v>0.95</v>
      </c>
    </row>
    <row r="11" spans="1:11" x14ac:dyDescent="0.45">
      <c r="A11" s="33">
        <v>6</v>
      </c>
      <c r="B11" s="133">
        <v>0.21640300000000001</v>
      </c>
      <c r="C11" s="133">
        <v>0.79855799999999999</v>
      </c>
      <c r="D11" s="133">
        <v>0.22009690000000001</v>
      </c>
      <c r="E11" s="133">
        <v>0.26277709999999999</v>
      </c>
      <c r="F11" s="133">
        <v>2.67172E-2</v>
      </c>
      <c r="G11" s="133">
        <v>0.50047260000000005</v>
      </c>
      <c r="H11" s="133">
        <v>0.35370170000000001</v>
      </c>
      <c r="I11" s="133">
        <v>0.2214931</v>
      </c>
      <c r="J11" s="133">
        <v>0.92</v>
      </c>
      <c r="K11" s="133">
        <v>0.64443410000000001</v>
      </c>
    </row>
    <row r="12" spans="1:11" x14ac:dyDescent="0.45">
      <c r="A12" s="33">
        <v>8</v>
      </c>
      <c r="B12" s="133">
        <v>0.1243862</v>
      </c>
      <c r="C12" s="133">
        <v>0.39111479999999998</v>
      </c>
      <c r="D12" s="133">
        <v>8.63704E-2</v>
      </c>
      <c r="E12" s="133">
        <v>2.8714900000000002E-2</v>
      </c>
      <c r="F12" s="133">
        <v>6.2738999999999998E-3</v>
      </c>
      <c r="G12" s="133">
        <v>0.33513270000000001</v>
      </c>
      <c r="H12" s="133">
        <v>0.18733939999999999</v>
      </c>
      <c r="I12" s="133">
        <v>0.1009728</v>
      </c>
      <c r="J12" s="133">
        <v>0.36453079999999999</v>
      </c>
      <c r="K12" s="133">
        <v>0.26558690000000001</v>
      </c>
    </row>
    <row r="13" spans="1:11" x14ac:dyDescent="0.45">
      <c r="A13" s="33">
        <v>10</v>
      </c>
      <c r="B13" s="133">
        <v>9.4040799999999994E-2</v>
      </c>
      <c r="C13" s="133">
        <v>0.21090020000000001</v>
      </c>
      <c r="D13" s="133">
        <v>5.1168199999999997E-2</v>
      </c>
      <c r="E13" s="133">
        <v>3.6711000000000001E-3</v>
      </c>
      <c r="F13" s="133">
        <v>3.0858999999999999E-3</v>
      </c>
      <c r="G13" s="133">
        <v>0.2010229</v>
      </c>
      <c r="H13" s="133">
        <v>0.1051581</v>
      </c>
      <c r="I13" s="133">
        <v>6.6170599999999996E-2</v>
      </c>
      <c r="J13" s="133">
        <v>0.23589969999999999</v>
      </c>
      <c r="K13" s="133">
        <v>0.17768249999999999</v>
      </c>
    </row>
    <row r="14" spans="1:11" x14ac:dyDescent="0.45">
      <c r="A14" s="33">
        <v>12</v>
      </c>
      <c r="B14" s="133">
        <v>7.98156E-2</v>
      </c>
      <c r="C14" s="133">
        <v>0.1003122</v>
      </c>
      <c r="D14" s="133">
        <v>3.05261E-2</v>
      </c>
      <c r="E14" s="133">
        <v>1.8136999999999999E-3</v>
      </c>
      <c r="F14" s="133">
        <v>1.748E-3</v>
      </c>
      <c r="G14" s="133">
        <v>0.13954929999999999</v>
      </c>
      <c r="H14" s="133">
        <v>6.7149899999999998E-2</v>
      </c>
      <c r="I14" s="133">
        <v>4.5767299999999997E-2</v>
      </c>
      <c r="J14" s="133">
        <v>0.1713073</v>
      </c>
      <c r="K14" s="133">
        <v>0.1381474</v>
      </c>
    </row>
    <row r="15" spans="1:11" x14ac:dyDescent="0.45">
      <c r="A15" s="33">
        <v>14</v>
      </c>
      <c r="B15" s="133">
        <v>6.9138099999999994E-2</v>
      </c>
      <c r="C15" s="133">
        <v>5.3328800000000003E-2</v>
      </c>
      <c r="D15" s="133">
        <v>1.75003E-2</v>
      </c>
      <c r="E15" s="133">
        <v>8.8069999999999999E-4</v>
      </c>
      <c r="F15" s="133">
        <v>1.0108999999999999E-3</v>
      </c>
      <c r="G15" s="133">
        <v>9.5601199999999997E-2</v>
      </c>
      <c r="H15" s="133">
        <v>4.1780400000000002E-2</v>
      </c>
      <c r="I15" s="133">
        <v>3.4625700000000002E-2</v>
      </c>
      <c r="J15" s="133">
        <v>0.13989470000000001</v>
      </c>
      <c r="K15" s="133">
        <v>9.9907899999999994E-2</v>
      </c>
    </row>
    <row r="16" spans="1:11" x14ac:dyDescent="0.45">
      <c r="A16" s="33">
        <v>16</v>
      </c>
      <c r="B16" s="133">
        <v>5.8973100000000001E-2</v>
      </c>
      <c r="C16" s="133">
        <v>3.3900300000000001E-2</v>
      </c>
      <c r="D16" s="133">
        <v>1.02256E-2</v>
      </c>
      <c r="E16" s="133">
        <v>6.5249999999999998E-4</v>
      </c>
      <c r="F16" s="133">
        <v>6.0840000000000004E-4</v>
      </c>
      <c r="G16" s="133">
        <v>6.7465499999999998E-2</v>
      </c>
      <c r="H16" s="133">
        <v>3.2342000000000003E-2</v>
      </c>
      <c r="I16" s="133">
        <v>2.6503499999999999E-2</v>
      </c>
      <c r="J16" s="133">
        <v>0.10965220000000001</v>
      </c>
      <c r="K16" s="133">
        <v>7.7388700000000005E-2</v>
      </c>
    </row>
    <row r="17" spans="1:11" x14ac:dyDescent="0.45">
      <c r="A17" s="33">
        <v>18</v>
      </c>
      <c r="B17" s="133">
        <v>4.9641200000000003E-2</v>
      </c>
      <c r="C17" s="133">
        <v>2.0861299999999999E-2</v>
      </c>
      <c r="D17" s="133">
        <v>7.3471999999999999E-3</v>
      </c>
      <c r="E17" s="133">
        <v>5.3709999999999999E-4</v>
      </c>
      <c r="F17" s="133">
        <v>4.2769999999999999E-4</v>
      </c>
      <c r="G17" s="133">
        <v>5.0729000000000003E-2</v>
      </c>
      <c r="H17" s="133">
        <v>2.0693E-2</v>
      </c>
      <c r="I17" s="133">
        <v>2.20915E-2</v>
      </c>
      <c r="J17" s="133">
        <v>9.91229E-2</v>
      </c>
      <c r="K17" s="133">
        <v>6.2864799999999998E-2</v>
      </c>
    </row>
    <row r="18" spans="1:11" x14ac:dyDescent="0.45">
      <c r="A18" s="33">
        <v>20</v>
      </c>
      <c r="B18" s="133">
        <v>4.2523600000000002E-2</v>
      </c>
      <c r="C18" s="133">
        <v>1.4496200000000001E-2</v>
      </c>
      <c r="D18" s="133">
        <v>5.4568999999999998E-3</v>
      </c>
      <c r="E18" s="133">
        <v>4.4329999999999999E-4</v>
      </c>
      <c r="F18" s="133">
        <v>2.898E-4</v>
      </c>
      <c r="G18" s="133">
        <v>3.9467299999999997E-2</v>
      </c>
      <c r="H18" s="133">
        <v>1.5148500000000001E-2</v>
      </c>
      <c r="I18" s="133">
        <v>1.88977E-2</v>
      </c>
      <c r="J18" s="133">
        <v>8.8721499999999995E-2</v>
      </c>
      <c r="K18" s="133">
        <v>5.3258199999999999E-2</v>
      </c>
    </row>
    <row r="19" spans="1:11" x14ac:dyDescent="0.45">
      <c r="A19" s="33">
        <v>22</v>
      </c>
      <c r="B19" s="133">
        <v>3.7147800000000002E-2</v>
      </c>
      <c r="C19" s="133">
        <v>1.02501E-2</v>
      </c>
      <c r="D19" s="133">
        <v>4.1701000000000004E-3</v>
      </c>
      <c r="E19" s="133">
        <v>3.5429999999999999E-4</v>
      </c>
      <c r="F19" s="133">
        <v>1.827E-4</v>
      </c>
      <c r="G19" s="133">
        <v>2.8773099999999999E-2</v>
      </c>
      <c r="H19" s="133">
        <v>1.07676E-2</v>
      </c>
      <c r="I19" s="133">
        <v>1.6231300000000001E-2</v>
      </c>
      <c r="J19" s="133">
        <v>7.9857800000000007E-2</v>
      </c>
      <c r="K19" s="133">
        <v>4.37127E-2</v>
      </c>
    </row>
    <row r="20" spans="1:11" x14ac:dyDescent="0.45">
      <c r="A20" s="33">
        <v>24</v>
      </c>
      <c r="B20" s="133">
        <v>3.1712600000000001E-2</v>
      </c>
      <c r="C20" s="133">
        <v>7.4162999999999998E-3</v>
      </c>
      <c r="D20" s="133">
        <v>3.2109E-3</v>
      </c>
      <c r="E20" s="133">
        <v>2.811E-4</v>
      </c>
      <c r="F20" s="133">
        <v>1.064E-4</v>
      </c>
      <c r="G20" s="133">
        <v>2.33072E-2</v>
      </c>
      <c r="H20" s="133">
        <v>8.2809000000000008E-3</v>
      </c>
      <c r="I20" s="133">
        <v>1.4048100000000001E-2</v>
      </c>
      <c r="J20" s="133">
        <v>7.1191000000000004E-2</v>
      </c>
      <c r="K20" s="133">
        <v>3.6272600000000002E-2</v>
      </c>
    </row>
    <row r="21" spans="1:11" x14ac:dyDescent="0.45">
      <c r="A21" s="33">
        <v>26</v>
      </c>
      <c r="B21" s="133">
        <v>2.8184399999999998E-2</v>
      </c>
      <c r="C21" s="133">
        <v>4.9814999999999998E-3</v>
      </c>
      <c r="D21" s="133">
        <v>2.5365000000000001E-3</v>
      </c>
      <c r="E21" s="133">
        <v>2.1990000000000001E-4</v>
      </c>
      <c r="F21" s="133">
        <v>5.7800000000000002E-5</v>
      </c>
      <c r="G21" s="133">
        <v>2.0259200000000002E-2</v>
      </c>
      <c r="H21" s="133">
        <v>6.6341999999999998E-3</v>
      </c>
      <c r="I21" s="133">
        <v>1.21771E-2</v>
      </c>
      <c r="J21" s="133">
        <v>6.5400100000000003E-2</v>
      </c>
      <c r="K21" s="133">
        <v>2.8780500000000001E-2</v>
      </c>
    </row>
    <row r="22" spans="1:11" x14ac:dyDescent="0.45">
      <c r="A22" s="33">
        <v>28</v>
      </c>
      <c r="B22" s="133">
        <v>2.4789800000000001E-2</v>
      </c>
      <c r="C22" s="133">
        <v>3.4102E-3</v>
      </c>
      <c r="D22" s="133">
        <v>2.101E-3</v>
      </c>
      <c r="E22" s="133">
        <v>1.7249999999999999E-4</v>
      </c>
      <c r="F22" s="133">
        <v>4.3000000000000002E-5</v>
      </c>
      <c r="G22" s="133">
        <v>1.7740200000000001E-2</v>
      </c>
      <c r="H22" s="133">
        <v>5.2493000000000001E-3</v>
      </c>
      <c r="I22" s="133">
        <v>1.068E-2</v>
      </c>
      <c r="J22" s="133">
        <v>6.01212E-2</v>
      </c>
      <c r="K22" s="133">
        <v>2.2154299999999998E-2</v>
      </c>
    </row>
    <row r="23" spans="1:11" x14ac:dyDescent="0.45">
      <c r="A23" s="33">
        <v>30</v>
      </c>
      <c r="B23" s="133">
        <v>2.2512799999999999E-2</v>
      </c>
      <c r="C23" s="133">
        <v>2.5718E-3</v>
      </c>
      <c r="D23" s="133">
        <v>1.7501999999999999E-3</v>
      </c>
      <c r="E23" s="133">
        <v>1.3990000000000001E-4</v>
      </c>
      <c r="F23" s="133">
        <v>3.2700000000000002E-5</v>
      </c>
      <c r="G23" s="133">
        <v>1.49812E-2</v>
      </c>
      <c r="H23" s="133">
        <v>4.2282999999999999E-3</v>
      </c>
      <c r="I23" s="133">
        <v>9.4578000000000006E-3</v>
      </c>
      <c r="J23" s="133">
        <v>5.7237299999999998E-2</v>
      </c>
      <c r="K23" s="133">
        <v>1.9524799999999998E-2</v>
      </c>
    </row>
    <row r="24" spans="1:11" x14ac:dyDescent="0.45">
      <c r="A24" s="33">
        <v>32</v>
      </c>
      <c r="B24" s="133">
        <v>2.00778E-2</v>
      </c>
      <c r="C24" s="133">
        <v>1.8559E-3</v>
      </c>
      <c r="D24" s="133">
        <v>1.4455E-3</v>
      </c>
      <c r="E24" s="133">
        <v>1.032E-4</v>
      </c>
      <c r="F24" s="133">
        <v>2.7900000000000001E-5</v>
      </c>
      <c r="G24" s="133">
        <v>1.32306E-2</v>
      </c>
      <c r="H24" s="133">
        <v>3.6389999999999999E-3</v>
      </c>
      <c r="I24" s="133">
        <v>8.4098999999999997E-3</v>
      </c>
      <c r="J24" s="133">
        <v>5.30582E-2</v>
      </c>
      <c r="K24" s="133">
        <v>1.82883E-2</v>
      </c>
    </row>
    <row r="25" spans="1:11" x14ac:dyDescent="0.45">
      <c r="A25" s="33">
        <v>34</v>
      </c>
      <c r="B25" s="133">
        <v>1.7968100000000001E-2</v>
      </c>
      <c r="C25" s="133">
        <v>1.4862E-3</v>
      </c>
      <c r="D25" s="133">
        <v>1.2612000000000001E-3</v>
      </c>
      <c r="E25" s="133">
        <v>7.5699999999999997E-5</v>
      </c>
      <c r="F25" s="133">
        <v>2.55E-5</v>
      </c>
      <c r="G25" s="133">
        <v>1.1602899999999999E-2</v>
      </c>
      <c r="H25" s="133">
        <v>3.1172999999999999E-3</v>
      </c>
      <c r="I25" s="133">
        <v>7.5163000000000001E-3</v>
      </c>
      <c r="J25" s="133">
        <v>4.9318800000000003E-2</v>
      </c>
      <c r="K25" s="133">
        <v>1.7143499999999999E-2</v>
      </c>
    </row>
    <row r="26" spans="1:11" x14ac:dyDescent="0.45">
      <c r="A26" s="33">
        <v>36</v>
      </c>
      <c r="B26" s="133">
        <v>1.61356E-2</v>
      </c>
      <c r="C26" s="133">
        <v>1.1134000000000001E-3</v>
      </c>
      <c r="D26" s="133">
        <v>1.1199999999999999E-3</v>
      </c>
      <c r="E26" s="133">
        <v>4.5099999999999998E-5</v>
      </c>
      <c r="F26" s="133">
        <v>2.3200000000000001E-5</v>
      </c>
      <c r="G26" s="133">
        <v>1.0246999999999999E-2</v>
      </c>
      <c r="H26" s="133">
        <v>2.6624999999999999E-3</v>
      </c>
      <c r="I26" s="133">
        <v>6.7206999999999996E-3</v>
      </c>
      <c r="J26" s="133">
        <v>4.59795E-2</v>
      </c>
      <c r="K26" s="133">
        <v>1.63809E-2</v>
      </c>
    </row>
    <row r="27" spans="1:11" x14ac:dyDescent="0.45">
      <c r="A27" s="33">
        <v>38</v>
      </c>
      <c r="B27" s="133">
        <v>1.4544100000000001E-2</v>
      </c>
      <c r="C27" s="133">
        <v>7.8319999999999996E-4</v>
      </c>
      <c r="D27" s="133">
        <v>9.7289999999999996E-4</v>
      </c>
      <c r="E27" s="133">
        <v>2.2900000000000001E-5</v>
      </c>
      <c r="F27" s="133">
        <v>2.1399999999999998E-5</v>
      </c>
      <c r="G27" s="133">
        <v>8.8366999999999994E-3</v>
      </c>
      <c r="H27" s="133">
        <v>2.2666000000000001E-3</v>
      </c>
      <c r="I27" s="133">
        <v>6.0023999999999997E-3</v>
      </c>
      <c r="J27" s="133">
        <v>4.2883699999999997E-2</v>
      </c>
      <c r="K27" s="133">
        <v>1.59562E-2</v>
      </c>
    </row>
    <row r="28" spans="1:11" x14ac:dyDescent="0.45">
      <c r="A28" s="33">
        <v>40</v>
      </c>
      <c r="B28" s="133">
        <v>1.3088199999999999E-2</v>
      </c>
      <c r="C28" s="133">
        <v>5.9889999999999997E-4</v>
      </c>
      <c r="D28" s="133">
        <v>8.1680000000000001E-4</v>
      </c>
      <c r="E28" s="133">
        <v>1.43E-5</v>
      </c>
      <c r="F28" s="133">
        <v>1.9300000000000002E-5</v>
      </c>
      <c r="G28" s="133">
        <v>7.3378000000000002E-3</v>
      </c>
      <c r="H28" s="133">
        <v>1.9459E-3</v>
      </c>
      <c r="I28" s="133">
        <v>5.3312999999999998E-3</v>
      </c>
      <c r="J28" s="133">
        <v>4.02876E-2</v>
      </c>
      <c r="K28" s="133">
        <v>1.5646E-2</v>
      </c>
    </row>
    <row r="29" spans="1:11" x14ac:dyDescent="0.45">
      <c r="A29" s="33">
        <v>42</v>
      </c>
      <c r="B29" s="133">
        <v>1.1836899999999999E-2</v>
      </c>
      <c r="C29" s="133">
        <v>4.8859999999999995E-4</v>
      </c>
      <c r="D29" s="133">
        <v>6.9379999999999995E-4</v>
      </c>
      <c r="E29" s="133">
        <v>1.1399999999999999E-5</v>
      </c>
      <c r="F29" s="133">
        <v>1.7499999999999998E-5</v>
      </c>
      <c r="G29" s="133">
        <v>6.5515E-3</v>
      </c>
      <c r="H29" s="133">
        <v>1.722E-3</v>
      </c>
      <c r="I29" s="133">
        <v>4.7134000000000004E-3</v>
      </c>
      <c r="J29" s="133">
        <v>3.7873999999999998E-2</v>
      </c>
      <c r="K29" s="133">
        <v>1.52856E-2</v>
      </c>
    </row>
    <row r="30" spans="1:11" x14ac:dyDescent="0.45">
      <c r="A30" s="33">
        <v>44</v>
      </c>
      <c r="B30" s="133">
        <v>1.0786799999999999E-2</v>
      </c>
      <c r="C30" s="133">
        <v>3.9130000000000002E-4</v>
      </c>
      <c r="D30" s="133">
        <v>5.6130000000000004E-4</v>
      </c>
      <c r="E30" s="133">
        <v>8.6000000000000007E-6</v>
      </c>
      <c r="F30" s="133">
        <v>1.59E-5</v>
      </c>
      <c r="G30" s="133">
        <v>5.8637000000000003E-3</v>
      </c>
      <c r="H30" s="133">
        <v>1.5656999999999999E-3</v>
      </c>
      <c r="I30" s="133">
        <v>4.1519E-3</v>
      </c>
      <c r="J30" s="133">
        <v>3.5749900000000001E-2</v>
      </c>
      <c r="K30" s="133">
        <v>1.4992699999999999E-2</v>
      </c>
    </row>
    <row r="31" spans="1:11" x14ac:dyDescent="0.45">
      <c r="A31" s="33">
        <v>46</v>
      </c>
      <c r="B31" s="133">
        <v>9.8872000000000005E-3</v>
      </c>
      <c r="C31" s="133">
        <v>3.3149999999999998E-4</v>
      </c>
      <c r="D31" s="133">
        <v>4.4129999999999999E-4</v>
      </c>
      <c r="E31" s="133">
        <v>5.6999999999999996E-6</v>
      </c>
      <c r="F31" s="133">
        <v>1.47E-5</v>
      </c>
      <c r="G31" s="133">
        <v>5.3144000000000004E-3</v>
      </c>
      <c r="H31" s="133">
        <v>1.4478E-3</v>
      </c>
      <c r="I31" s="133">
        <v>3.6541999999999998E-3</v>
      </c>
      <c r="J31" s="133">
        <v>3.3837899999999997E-2</v>
      </c>
      <c r="K31" s="133">
        <v>1.4679599999999999E-2</v>
      </c>
    </row>
    <row r="32" spans="1:11" x14ac:dyDescent="0.45">
      <c r="A32" s="33">
        <v>48</v>
      </c>
      <c r="B32" s="133">
        <v>9.0551E-3</v>
      </c>
      <c r="C32" s="133">
        <v>2.9349999999999998E-4</v>
      </c>
      <c r="D32" s="133">
        <v>3.8180000000000001E-4</v>
      </c>
      <c r="E32" s="133">
        <v>2.9000000000000002E-6</v>
      </c>
      <c r="F32" s="133">
        <v>1.3499999999999999E-5</v>
      </c>
      <c r="G32" s="133">
        <v>4.9150000000000001E-3</v>
      </c>
      <c r="H32" s="133">
        <v>1.33E-3</v>
      </c>
      <c r="I32" s="133">
        <v>3.2065000000000001E-3</v>
      </c>
      <c r="J32" s="133">
        <v>3.2083399999999998E-2</v>
      </c>
      <c r="K32" s="133">
        <v>1.44656E-2</v>
      </c>
    </row>
    <row r="33" spans="1:11" x14ac:dyDescent="0.45">
      <c r="A33" s="33">
        <v>50</v>
      </c>
      <c r="B33" s="133">
        <v>8.2463999999999992E-3</v>
      </c>
      <c r="C33" s="133">
        <v>2.6640000000000002E-4</v>
      </c>
      <c r="D33" s="133">
        <v>3.2220000000000003E-4</v>
      </c>
      <c r="E33" s="133">
        <v>0</v>
      </c>
      <c r="F33" s="133">
        <v>1.24E-5</v>
      </c>
      <c r="G33" s="133">
        <v>4.6030999999999997E-3</v>
      </c>
      <c r="H33" s="133">
        <v>1.2524999999999999E-3</v>
      </c>
      <c r="I33" s="133">
        <v>2.8081E-3</v>
      </c>
      <c r="J33" s="133">
        <v>3.02213E-2</v>
      </c>
      <c r="K33" s="133">
        <v>1.42516E-2</v>
      </c>
    </row>
    <row r="34" spans="1:11" x14ac:dyDescent="0.45">
      <c r="A34" s="33">
        <v>52</v>
      </c>
      <c r="B34" s="133">
        <v>7.5310999999999998E-3</v>
      </c>
      <c r="C34" s="133">
        <v>2.4269999999999999E-4</v>
      </c>
      <c r="D34" s="133">
        <v>2.7960000000000002E-4</v>
      </c>
      <c r="E34" s="133">
        <v>0</v>
      </c>
      <c r="F34" s="133">
        <v>1.1199999999999999E-5</v>
      </c>
      <c r="G34" s="133">
        <v>4.3912999999999999E-3</v>
      </c>
      <c r="H34" s="133">
        <v>1.1749E-3</v>
      </c>
      <c r="I34" s="133">
        <v>2.4581E-3</v>
      </c>
      <c r="J34" s="133">
        <v>2.8465000000000001E-2</v>
      </c>
      <c r="K34" s="133">
        <v>1.4037600000000001E-2</v>
      </c>
    </row>
    <row r="35" spans="1:11" x14ac:dyDescent="0.45">
      <c r="A35" s="33">
        <v>54</v>
      </c>
      <c r="B35" s="133">
        <v>6.8462000000000002E-3</v>
      </c>
      <c r="C35" s="133">
        <v>2.1699999999999999E-4</v>
      </c>
      <c r="D35" s="133">
        <v>2.452E-4</v>
      </c>
      <c r="E35" s="133">
        <v>0</v>
      </c>
      <c r="F35" s="133">
        <v>9.9000000000000001E-6</v>
      </c>
      <c r="G35" s="133">
        <v>4.1793999999999998E-3</v>
      </c>
      <c r="H35" s="133">
        <v>1.0942E-3</v>
      </c>
      <c r="I35" s="133">
        <v>2.1741999999999998E-3</v>
      </c>
      <c r="J35" s="133">
        <v>2.6634700000000001E-2</v>
      </c>
      <c r="K35" s="133">
        <v>1.38236E-2</v>
      </c>
    </row>
    <row r="36" spans="1:11" x14ac:dyDescent="0.45">
      <c r="A36" s="33">
        <v>56</v>
      </c>
      <c r="B36" s="133">
        <v>6.1986000000000003E-3</v>
      </c>
      <c r="C36" s="133">
        <v>1.92E-4</v>
      </c>
      <c r="D36" s="133">
        <v>2.1790000000000001E-4</v>
      </c>
      <c r="E36" s="133">
        <v>0</v>
      </c>
      <c r="F36" s="133">
        <v>8.6999999999999997E-6</v>
      </c>
      <c r="G36" s="133">
        <v>3.9792999999999999E-3</v>
      </c>
      <c r="H36" s="133">
        <v>1.0189999999999999E-3</v>
      </c>
      <c r="I36" s="133">
        <v>1.9250999999999999E-3</v>
      </c>
      <c r="J36" s="133">
        <v>2.5082500000000001E-2</v>
      </c>
      <c r="K36" s="133">
        <v>1.3609599999999999E-2</v>
      </c>
    </row>
    <row r="37" spans="1:11" x14ac:dyDescent="0.45">
      <c r="A37" s="33">
        <v>58</v>
      </c>
      <c r="B37" s="133">
        <v>5.6268999999999998E-3</v>
      </c>
      <c r="C37" s="133">
        <v>1.6919999999999999E-4</v>
      </c>
      <c r="D37" s="133">
        <v>1.974E-4</v>
      </c>
      <c r="E37" s="133">
        <v>0</v>
      </c>
      <c r="F37" s="133">
        <v>7.4000000000000003E-6</v>
      </c>
      <c r="G37" s="133">
        <v>3.7940999999999999E-3</v>
      </c>
      <c r="H37" s="133">
        <v>9.4370000000000001E-4</v>
      </c>
      <c r="I37" s="133">
        <v>1.6975E-3</v>
      </c>
      <c r="J37" s="133">
        <v>2.3687199999999999E-2</v>
      </c>
      <c r="K37" s="133">
        <v>1.3395499999999999E-2</v>
      </c>
    </row>
    <row r="38" spans="1:11" x14ac:dyDescent="0.45">
      <c r="A38" s="33">
        <v>60</v>
      </c>
      <c r="B38" s="133">
        <v>5.0815000000000001E-3</v>
      </c>
      <c r="C38" s="133">
        <v>1.493E-4</v>
      </c>
      <c r="D38" s="133">
        <v>1.786E-4</v>
      </c>
      <c r="E38" s="133">
        <v>0</v>
      </c>
      <c r="F38" s="133">
        <v>6.1999999999999999E-6</v>
      </c>
      <c r="G38" s="133">
        <v>3.6021999999999998E-3</v>
      </c>
      <c r="H38" s="133">
        <v>8.7770000000000003E-4</v>
      </c>
      <c r="I38" s="133">
        <v>1.4940000000000001E-3</v>
      </c>
      <c r="J38" s="133">
        <v>2.2529199999999999E-2</v>
      </c>
      <c r="K38" s="133">
        <v>1.3181500000000001E-2</v>
      </c>
    </row>
    <row r="39" spans="1:11" x14ac:dyDescent="0.45">
      <c r="A39" s="33">
        <v>62</v>
      </c>
      <c r="B39" s="133">
        <v>4.5776999999999997E-3</v>
      </c>
      <c r="C39" s="133">
        <v>1.3129999999999999E-4</v>
      </c>
      <c r="D39" s="133">
        <v>1.593E-4</v>
      </c>
      <c r="E39" s="133">
        <v>0</v>
      </c>
      <c r="F39" s="133">
        <v>5.0000000000000004E-6</v>
      </c>
      <c r="G39" s="133">
        <v>3.4129E-3</v>
      </c>
      <c r="H39" s="133">
        <v>8.1189999999999995E-4</v>
      </c>
      <c r="I39" s="133">
        <v>1.3174E-3</v>
      </c>
      <c r="J39" s="133">
        <v>2.1534299999999999E-2</v>
      </c>
      <c r="K39" s="133">
        <v>1.29675E-2</v>
      </c>
    </row>
    <row r="40" spans="1:11" x14ac:dyDescent="0.45">
      <c r="A40" s="33">
        <v>64</v>
      </c>
      <c r="B40" s="133">
        <v>4.1549000000000004E-3</v>
      </c>
      <c r="C40" s="133">
        <v>1.125E-4</v>
      </c>
      <c r="D40" s="133">
        <v>1.3870000000000001E-4</v>
      </c>
      <c r="E40" s="133">
        <v>0</v>
      </c>
      <c r="F40" s="133">
        <v>3.7000000000000002E-6</v>
      </c>
      <c r="G40" s="133">
        <v>3.2323999999999999E-3</v>
      </c>
      <c r="H40" s="133">
        <v>7.54E-4</v>
      </c>
      <c r="I40" s="133">
        <v>1.1649E-3</v>
      </c>
      <c r="J40" s="133">
        <v>2.0934100000000001E-2</v>
      </c>
      <c r="K40" s="133">
        <v>1.2753499999999999E-2</v>
      </c>
    </row>
    <row r="41" spans="1:11" x14ac:dyDescent="0.45">
      <c r="A41" s="33">
        <v>66</v>
      </c>
      <c r="B41" s="133">
        <v>3.7626000000000001E-3</v>
      </c>
      <c r="C41" s="133">
        <v>9.7E-5</v>
      </c>
      <c r="D41" s="133">
        <v>1.1790000000000001E-4</v>
      </c>
      <c r="E41" s="133">
        <v>0</v>
      </c>
      <c r="F41" s="133">
        <v>2.5000000000000002E-6</v>
      </c>
      <c r="G41" s="133">
        <v>3.0593999999999999E-3</v>
      </c>
      <c r="H41" s="133">
        <v>6.9760000000000004E-4</v>
      </c>
      <c r="I41" s="133">
        <v>1.042E-3</v>
      </c>
      <c r="J41" s="133">
        <v>2.0389999999999998E-2</v>
      </c>
      <c r="K41" s="133">
        <v>1.25395E-2</v>
      </c>
    </row>
    <row r="42" spans="1:11" x14ac:dyDescent="0.45">
      <c r="A42" s="33">
        <v>68</v>
      </c>
      <c r="B42" s="133">
        <v>3.3963999999999999E-3</v>
      </c>
      <c r="C42" s="133">
        <v>8.4300000000000003E-5</v>
      </c>
      <c r="D42" s="133">
        <v>1.027E-4</v>
      </c>
      <c r="E42" s="133">
        <v>0</v>
      </c>
      <c r="F42" s="133">
        <v>1.1999999999999999E-6</v>
      </c>
      <c r="G42" s="133">
        <v>2.8974999999999999E-3</v>
      </c>
      <c r="H42" s="133">
        <v>6.4409999999999999E-4</v>
      </c>
      <c r="I42" s="133">
        <v>9.2060000000000004E-4</v>
      </c>
      <c r="J42" s="133">
        <v>1.9978699999999999E-2</v>
      </c>
      <c r="K42" s="133">
        <v>1.23255E-2</v>
      </c>
    </row>
    <row r="43" spans="1:11" x14ac:dyDescent="0.45">
      <c r="A43" s="33">
        <v>70</v>
      </c>
      <c r="B43" s="133">
        <v>3.0887000000000002E-3</v>
      </c>
      <c r="C43" s="133">
        <v>7.8100000000000001E-5</v>
      </c>
      <c r="D43" s="133">
        <v>8.6500000000000002E-5</v>
      </c>
      <c r="E43" s="133">
        <v>0</v>
      </c>
      <c r="F43" s="133">
        <v>0</v>
      </c>
      <c r="G43" s="133">
        <v>2.7574000000000001E-3</v>
      </c>
      <c r="H43" s="133">
        <v>5.9360000000000001E-4</v>
      </c>
      <c r="I43" s="133">
        <v>8.2109999999999995E-4</v>
      </c>
      <c r="J43" s="133">
        <v>1.9509800000000001E-2</v>
      </c>
      <c r="K43" s="133">
        <v>1.2111500000000001E-2</v>
      </c>
    </row>
    <row r="44" spans="1:11" x14ac:dyDescent="0.45">
      <c r="A44" s="33">
        <v>72</v>
      </c>
      <c r="B44" s="133">
        <v>2.8019E-3</v>
      </c>
      <c r="C44" s="133">
        <v>7.2899999999999997E-5</v>
      </c>
      <c r="D44" s="133">
        <v>7.4099999999999999E-5</v>
      </c>
      <c r="E44" s="133">
        <v>0</v>
      </c>
      <c r="F44" s="133">
        <v>0</v>
      </c>
      <c r="G44" s="133">
        <v>2.637E-3</v>
      </c>
      <c r="H44" s="133">
        <v>5.4779999999999998E-4</v>
      </c>
      <c r="I44" s="133">
        <v>7.4549999999999996E-4</v>
      </c>
      <c r="J44" s="133">
        <v>1.9040999999999999E-2</v>
      </c>
      <c r="K44" s="133">
        <v>1.18975E-2</v>
      </c>
    </row>
    <row r="45" spans="1:11" x14ac:dyDescent="0.45">
      <c r="A45" s="33">
        <v>74</v>
      </c>
      <c r="B45" s="133">
        <v>2.5105000000000001E-3</v>
      </c>
      <c r="C45" s="133">
        <v>6.8200000000000004E-5</v>
      </c>
      <c r="D45" s="133">
        <v>6.5300000000000002E-5</v>
      </c>
      <c r="E45" s="133">
        <v>0</v>
      </c>
      <c r="F45" s="133">
        <v>0</v>
      </c>
      <c r="G45" s="133">
        <v>2.5314999999999999E-3</v>
      </c>
      <c r="H45" s="133">
        <v>5.0710000000000002E-4</v>
      </c>
      <c r="I45" s="133">
        <v>6.7259999999999998E-4</v>
      </c>
      <c r="J45" s="133">
        <v>1.8572100000000001E-2</v>
      </c>
      <c r="K45" s="133">
        <v>1.16834E-2</v>
      </c>
    </row>
    <row r="46" spans="1:11" x14ac:dyDescent="0.45">
      <c r="A46" s="33">
        <v>76</v>
      </c>
      <c r="B46" s="133">
        <v>2.2636000000000002E-3</v>
      </c>
      <c r="C46" s="133">
        <v>6.3600000000000001E-5</v>
      </c>
      <c r="D46" s="133">
        <v>5.9299999999999998E-5</v>
      </c>
      <c r="E46" s="133">
        <v>0</v>
      </c>
      <c r="F46" s="133">
        <v>0</v>
      </c>
      <c r="G46" s="133">
        <v>2.4290000000000002E-3</v>
      </c>
      <c r="H46" s="133">
        <v>4.6989999999999998E-4</v>
      </c>
      <c r="I46" s="133">
        <v>6.043E-4</v>
      </c>
      <c r="J46" s="133">
        <v>1.8103299999999999E-2</v>
      </c>
      <c r="K46" s="133">
        <v>1.1469399999999999E-2</v>
      </c>
    </row>
    <row r="47" spans="1:11" x14ac:dyDescent="0.45">
      <c r="A47" s="33">
        <v>78</v>
      </c>
      <c r="B47" s="133">
        <v>2.0441000000000001E-3</v>
      </c>
      <c r="C47" s="133">
        <v>5.9700000000000001E-5</v>
      </c>
      <c r="D47" s="133">
        <v>5.5000000000000002E-5</v>
      </c>
      <c r="E47" s="133">
        <v>0</v>
      </c>
      <c r="F47" s="133">
        <v>0</v>
      </c>
      <c r="G47" s="133">
        <v>2.3262000000000001E-3</v>
      </c>
      <c r="H47" s="133">
        <v>4.3869999999999998E-4</v>
      </c>
      <c r="I47" s="133">
        <v>5.3589999999999996E-4</v>
      </c>
      <c r="J47" s="133">
        <v>1.7634400000000001E-2</v>
      </c>
      <c r="K47" s="133">
        <v>1.12554E-2</v>
      </c>
    </row>
    <row r="48" spans="1:11" x14ac:dyDescent="0.45">
      <c r="A48" s="33">
        <v>80</v>
      </c>
      <c r="B48" s="133">
        <v>1.8536E-3</v>
      </c>
      <c r="C48" s="133">
        <v>5.6900000000000001E-5</v>
      </c>
      <c r="D48" s="133">
        <v>5.1999999999999997E-5</v>
      </c>
      <c r="E48" s="133">
        <v>0</v>
      </c>
      <c r="F48" s="133">
        <v>0</v>
      </c>
      <c r="G48" s="133">
        <v>2.2200000000000002E-3</v>
      </c>
      <c r="H48" s="133">
        <v>4.0969999999999998E-4</v>
      </c>
      <c r="I48" s="133">
        <v>4.685E-4</v>
      </c>
      <c r="J48" s="133">
        <v>1.71655E-2</v>
      </c>
      <c r="K48" s="133">
        <v>1.10414E-2</v>
      </c>
    </row>
    <row r="49" spans="1:11" x14ac:dyDescent="0.45">
      <c r="A49" s="33">
        <v>82</v>
      </c>
      <c r="B49" s="133">
        <v>1.6964E-3</v>
      </c>
      <c r="C49" s="133">
        <v>5.4700000000000001E-5</v>
      </c>
      <c r="D49" s="133">
        <v>4.9599999999999999E-5</v>
      </c>
      <c r="E49" s="133">
        <v>0</v>
      </c>
      <c r="F49" s="133">
        <v>0</v>
      </c>
      <c r="G49" s="133">
        <v>2.1150000000000001E-3</v>
      </c>
      <c r="H49" s="133">
        <v>3.8309999999999999E-4</v>
      </c>
      <c r="I49" s="133">
        <v>4.348E-4</v>
      </c>
      <c r="J49" s="133">
        <v>1.6696699999999998E-2</v>
      </c>
      <c r="K49" s="133">
        <v>1.0827399999999999E-2</v>
      </c>
    </row>
    <row r="50" spans="1:11" x14ac:dyDescent="0.45">
      <c r="A50" s="33">
        <v>84</v>
      </c>
      <c r="B50" s="133">
        <v>1.5612E-3</v>
      </c>
      <c r="C50" s="133">
        <v>5.2800000000000003E-5</v>
      </c>
      <c r="D50" s="133">
        <v>4.7700000000000001E-5</v>
      </c>
      <c r="E50" s="133">
        <v>0</v>
      </c>
      <c r="F50" s="133">
        <v>0</v>
      </c>
      <c r="G50" s="133">
        <v>2.0079E-3</v>
      </c>
      <c r="H50" s="133">
        <v>3.612E-4</v>
      </c>
      <c r="I50" s="133">
        <v>4.0109999999999999E-4</v>
      </c>
      <c r="J50" s="133">
        <v>1.6227800000000001E-2</v>
      </c>
      <c r="K50" s="133">
        <v>1.06134E-2</v>
      </c>
    </row>
    <row r="51" spans="1:11" x14ac:dyDescent="0.45">
      <c r="A51" s="33">
        <v>86</v>
      </c>
      <c r="B51" s="133">
        <v>1.4421E-3</v>
      </c>
      <c r="C51" s="133">
        <v>5.1100000000000002E-5</v>
      </c>
      <c r="D51" s="133">
        <v>4.5899999999999998E-5</v>
      </c>
      <c r="E51" s="133">
        <v>0</v>
      </c>
      <c r="F51" s="133">
        <v>0</v>
      </c>
      <c r="G51" s="133">
        <v>1.9021000000000001E-3</v>
      </c>
      <c r="H51" s="133">
        <v>3.4019999999999998E-4</v>
      </c>
      <c r="I51" s="133">
        <v>3.6739999999999999E-4</v>
      </c>
      <c r="J51" s="133">
        <v>1.5758899999999999E-2</v>
      </c>
      <c r="K51" s="133">
        <v>1.03994E-2</v>
      </c>
    </row>
    <row r="52" spans="1:11" x14ac:dyDescent="0.45">
      <c r="A52" s="33">
        <v>88</v>
      </c>
      <c r="B52" s="133">
        <v>1.3466000000000001E-3</v>
      </c>
      <c r="C52" s="133">
        <v>4.9700000000000002E-5</v>
      </c>
      <c r="D52" s="133">
        <v>4.4400000000000002E-5</v>
      </c>
      <c r="E52" s="133">
        <v>0</v>
      </c>
      <c r="F52" s="133">
        <v>0</v>
      </c>
      <c r="G52" s="133">
        <v>1.7989E-3</v>
      </c>
      <c r="H52" s="133">
        <v>3.19E-4</v>
      </c>
      <c r="I52" s="133">
        <v>3.3369999999999998E-4</v>
      </c>
      <c r="J52" s="133">
        <v>1.5290099999999999E-2</v>
      </c>
      <c r="K52" s="133">
        <v>1.01853E-2</v>
      </c>
    </row>
    <row r="53" spans="1:11" x14ac:dyDescent="0.45">
      <c r="A53" s="33">
        <v>90</v>
      </c>
      <c r="B53" s="133">
        <v>1.2524000000000001E-3</v>
      </c>
      <c r="C53" s="133">
        <v>4.8600000000000002E-5</v>
      </c>
      <c r="D53" s="133">
        <v>4.3000000000000002E-5</v>
      </c>
      <c r="E53" s="133">
        <v>0</v>
      </c>
      <c r="F53" s="133">
        <v>0</v>
      </c>
      <c r="G53" s="133">
        <v>1.6991E-3</v>
      </c>
      <c r="H53" s="133">
        <v>3.009E-4</v>
      </c>
      <c r="I53" s="133">
        <v>2.9999999999999997E-4</v>
      </c>
      <c r="J53" s="133">
        <v>1.48212E-2</v>
      </c>
      <c r="K53" s="133">
        <v>9.9713000000000006E-3</v>
      </c>
    </row>
    <row r="54" spans="1:11" x14ac:dyDescent="0.45">
      <c r="A54" s="33">
        <v>92</v>
      </c>
      <c r="B54" s="133">
        <v>1.1673E-3</v>
      </c>
      <c r="C54" s="133">
        <v>4.7500000000000003E-5</v>
      </c>
      <c r="D54" s="133">
        <v>4.1999999999999998E-5</v>
      </c>
      <c r="E54" s="133">
        <v>0</v>
      </c>
      <c r="F54" s="133">
        <v>0</v>
      </c>
      <c r="G54" s="133">
        <v>1.6012000000000001E-3</v>
      </c>
      <c r="H54" s="133">
        <v>2.8049999999999999E-4</v>
      </c>
      <c r="I54" s="133">
        <v>2.8299999999999999E-4</v>
      </c>
      <c r="J54" s="133">
        <v>1.43523E-2</v>
      </c>
      <c r="K54" s="133">
        <v>9.7573E-3</v>
      </c>
    </row>
    <row r="55" spans="1:11" x14ac:dyDescent="0.45">
      <c r="A55" s="33">
        <v>94</v>
      </c>
      <c r="B55" s="133">
        <v>1.0931000000000001E-3</v>
      </c>
      <c r="C55" s="133">
        <v>4.6799999999999999E-5</v>
      </c>
      <c r="D55" s="133">
        <v>4.1100000000000003E-5</v>
      </c>
      <c r="E55" s="133">
        <v>0</v>
      </c>
      <c r="F55" s="133">
        <v>0</v>
      </c>
      <c r="G55" s="133">
        <v>1.5108999999999999E-3</v>
      </c>
      <c r="H55" s="133">
        <v>2.6239999999999998E-4</v>
      </c>
      <c r="I55" s="133">
        <v>2.6600000000000001E-4</v>
      </c>
      <c r="J55" s="133">
        <v>1.38835E-2</v>
      </c>
      <c r="K55" s="133">
        <v>9.5432999999999994E-3</v>
      </c>
    </row>
    <row r="56" spans="1:11" x14ac:dyDescent="0.45">
      <c r="A56" s="33">
        <v>96</v>
      </c>
      <c r="B56" s="133">
        <v>1.0269000000000001E-3</v>
      </c>
      <c r="C56" s="133">
        <v>4.6E-5</v>
      </c>
      <c r="D56" s="133">
        <v>4.0599999999999998E-5</v>
      </c>
      <c r="E56" s="133">
        <v>0</v>
      </c>
      <c r="F56" s="133">
        <v>0</v>
      </c>
      <c r="G56" s="133">
        <v>1.4258999999999999E-3</v>
      </c>
      <c r="H56" s="133">
        <v>2.4709999999999999E-4</v>
      </c>
      <c r="I56" s="133">
        <v>2.4899999999999998E-4</v>
      </c>
      <c r="J56" s="133">
        <v>1.34146E-2</v>
      </c>
      <c r="K56" s="133">
        <v>9.3293000000000004E-3</v>
      </c>
    </row>
    <row r="57" spans="1:11" x14ac:dyDescent="0.45">
      <c r="A57" s="33">
        <v>98</v>
      </c>
      <c r="B57" s="133">
        <v>9.68E-4</v>
      </c>
      <c r="C57" s="133">
        <v>4.5200000000000001E-5</v>
      </c>
      <c r="D57" s="133">
        <v>4.0200000000000001E-5</v>
      </c>
      <c r="E57" s="133">
        <v>0</v>
      </c>
      <c r="F57" s="133">
        <v>0</v>
      </c>
      <c r="G57" s="133">
        <v>1.3465E-3</v>
      </c>
      <c r="H57" s="133">
        <v>2.3259999999999999E-4</v>
      </c>
      <c r="I57" s="133">
        <v>2.319E-4</v>
      </c>
      <c r="J57" s="133">
        <v>1.2945699999999999E-2</v>
      </c>
      <c r="K57" s="133">
        <v>9.1152999999999998E-3</v>
      </c>
    </row>
    <row r="58" spans="1:11" x14ac:dyDescent="0.45">
      <c r="A58" s="33">
        <v>100</v>
      </c>
      <c r="B58" s="133">
        <v>9.1509999999999996E-4</v>
      </c>
      <c r="C58" s="133">
        <v>4.4400000000000002E-5</v>
      </c>
      <c r="D58" s="133">
        <v>3.9799999999999998E-5</v>
      </c>
      <c r="E58" s="133">
        <v>0</v>
      </c>
      <c r="F58" s="133">
        <v>0</v>
      </c>
      <c r="G58" s="133">
        <v>1.2714E-3</v>
      </c>
      <c r="H58" s="133">
        <v>2.195E-4</v>
      </c>
      <c r="I58" s="133">
        <v>2.1489999999999999E-4</v>
      </c>
      <c r="J58" s="133">
        <v>1.2476900000000001E-2</v>
      </c>
      <c r="K58" s="133">
        <v>8.9012999999999991E-3</v>
      </c>
    </row>
    <row r="59" spans="1:11" x14ac:dyDescent="0.45">
      <c r="A59" s="33">
        <v>102</v>
      </c>
      <c r="B59" s="133">
        <v>8.7109999999999998E-4</v>
      </c>
      <c r="C59" s="133">
        <v>4.3600000000000003E-5</v>
      </c>
      <c r="D59" s="133">
        <v>3.9499999999999998E-5</v>
      </c>
      <c r="E59" s="133">
        <v>0</v>
      </c>
      <c r="F59" s="133">
        <v>0</v>
      </c>
      <c r="G59" s="133">
        <v>1.2002E-3</v>
      </c>
      <c r="H59" s="133">
        <v>2.075E-4</v>
      </c>
      <c r="I59" s="133">
        <v>2.0129999999999999E-4</v>
      </c>
      <c r="J59" s="133">
        <v>1.2008E-2</v>
      </c>
      <c r="K59" s="133">
        <v>8.6873000000000002E-3</v>
      </c>
    </row>
    <row r="60" spans="1:11" x14ac:dyDescent="0.45">
      <c r="A60" s="33">
        <v>104</v>
      </c>
      <c r="B60" s="133">
        <v>8.3429999999999995E-4</v>
      </c>
      <c r="C60" s="133">
        <v>4.2899999999999999E-5</v>
      </c>
      <c r="D60" s="133">
        <v>3.9100000000000002E-5</v>
      </c>
      <c r="E60" s="133">
        <v>0</v>
      </c>
      <c r="F60" s="133">
        <v>0</v>
      </c>
      <c r="G60" s="133">
        <v>1.1322000000000001E-3</v>
      </c>
      <c r="H60" s="133">
        <v>1.9489999999999999E-4</v>
      </c>
      <c r="I60" s="133">
        <v>1.875E-4</v>
      </c>
      <c r="J60" s="133">
        <v>1.1539199999999999E-2</v>
      </c>
      <c r="K60" s="133">
        <v>8.4732000000000002E-3</v>
      </c>
    </row>
    <row r="61" spans="1:11" x14ac:dyDescent="0.45">
      <c r="A61" s="33">
        <v>106</v>
      </c>
      <c r="B61" s="133">
        <v>8.0239999999999999E-4</v>
      </c>
      <c r="C61" s="133">
        <v>4.21E-5</v>
      </c>
      <c r="D61" s="133">
        <v>3.8800000000000001E-5</v>
      </c>
      <c r="E61" s="133">
        <v>0</v>
      </c>
      <c r="F61" s="133">
        <v>0</v>
      </c>
      <c r="G61" s="133">
        <v>1.0675999999999999E-3</v>
      </c>
      <c r="H61" s="133">
        <v>1.8489999999999999E-4</v>
      </c>
      <c r="I61" s="133">
        <v>1.739E-4</v>
      </c>
      <c r="J61" s="133">
        <v>1.10703E-2</v>
      </c>
      <c r="K61" s="133">
        <v>8.2591999999999995E-3</v>
      </c>
    </row>
    <row r="62" spans="1:11" x14ac:dyDescent="0.45">
      <c r="A62" s="33">
        <v>108</v>
      </c>
      <c r="B62" s="133">
        <v>7.7340000000000004E-4</v>
      </c>
      <c r="C62" s="133">
        <v>4.1300000000000001E-5</v>
      </c>
      <c r="D62" s="133">
        <v>3.8399999999999998E-5</v>
      </c>
      <c r="E62" s="133">
        <v>0</v>
      </c>
      <c r="F62" s="133">
        <v>0</v>
      </c>
      <c r="G62" s="133">
        <v>1.0038E-3</v>
      </c>
      <c r="H62" s="133">
        <v>1.752E-4</v>
      </c>
      <c r="I62" s="133">
        <v>1.6019999999999999E-4</v>
      </c>
      <c r="J62" s="133">
        <v>1.0616199999999999E-2</v>
      </c>
      <c r="K62" s="133">
        <v>8.0452000000000006E-3</v>
      </c>
    </row>
    <row r="63" spans="1:11" x14ac:dyDescent="0.45">
      <c r="A63" s="33">
        <v>110</v>
      </c>
      <c r="B63" s="133">
        <v>7.4520000000000001E-4</v>
      </c>
      <c r="C63" s="133">
        <v>4.0500000000000002E-5</v>
      </c>
      <c r="D63" s="133">
        <v>3.8000000000000002E-5</v>
      </c>
      <c r="E63" s="133">
        <v>0</v>
      </c>
      <c r="F63" s="133">
        <v>0</v>
      </c>
      <c r="G63" s="133">
        <v>9.4309999999999999E-4</v>
      </c>
      <c r="H63" s="133">
        <v>1.66E-4</v>
      </c>
      <c r="I63" s="133">
        <v>1.4650000000000001E-4</v>
      </c>
      <c r="J63" s="133">
        <v>1.0177E-2</v>
      </c>
      <c r="K63" s="133">
        <v>7.8312E-3</v>
      </c>
    </row>
    <row r="64" spans="1:11" x14ac:dyDescent="0.45">
      <c r="A64" s="33">
        <v>112</v>
      </c>
      <c r="B64" s="133">
        <v>7.1739999999999998E-4</v>
      </c>
      <c r="C64" s="133">
        <v>3.9799999999999998E-5</v>
      </c>
      <c r="D64" s="133">
        <v>3.7700000000000002E-5</v>
      </c>
      <c r="E64" s="133">
        <v>0</v>
      </c>
      <c r="F64" s="133">
        <v>0</v>
      </c>
      <c r="G64" s="133">
        <v>8.8369999999999996E-4</v>
      </c>
      <c r="H64" s="133">
        <v>1.5899999999999999E-4</v>
      </c>
      <c r="I64" s="133">
        <v>1.361E-4</v>
      </c>
      <c r="J64" s="133">
        <v>9.7525000000000008E-3</v>
      </c>
      <c r="K64" s="133">
        <v>7.6172000000000002E-3</v>
      </c>
    </row>
    <row r="65" spans="1:11" x14ac:dyDescent="0.45">
      <c r="A65" s="33">
        <v>114</v>
      </c>
      <c r="B65" s="133">
        <v>6.8840000000000004E-4</v>
      </c>
      <c r="C65" s="133">
        <v>3.8999999999999999E-5</v>
      </c>
      <c r="D65" s="133">
        <v>3.7299999999999999E-5</v>
      </c>
      <c r="E65" s="133">
        <v>0</v>
      </c>
      <c r="F65" s="133">
        <v>0</v>
      </c>
      <c r="G65" s="133">
        <v>8.2819999999999996E-4</v>
      </c>
      <c r="H65" s="133">
        <v>1.5109999999999999E-4</v>
      </c>
      <c r="I65" s="133">
        <v>1.2579999999999999E-4</v>
      </c>
      <c r="J65" s="133">
        <v>9.3428000000000001E-3</v>
      </c>
      <c r="K65" s="133">
        <v>7.4032000000000004E-3</v>
      </c>
    </row>
    <row r="66" spans="1:11" x14ac:dyDescent="0.45">
      <c r="A66" s="33">
        <v>116</v>
      </c>
      <c r="B66" s="133">
        <v>6.6100000000000002E-4</v>
      </c>
      <c r="C66" s="133">
        <v>3.8300000000000003E-5</v>
      </c>
      <c r="D66" s="133">
        <v>3.6900000000000002E-5</v>
      </c>
      <c r="E66" s="133">
        <v>0</v>
      </c>
      <c r="F66" s="133">
        <v>0</v>
      </c>
      <c r="G66" s="133">
        <v>7.7809999999999999E-4</v>
      </c>
      <c r="H66" s="133">
        <v>1.4440000000000001E-4</v>
      </c>
      <c r="I66" s="133">
        <v>1.155E-4</v>
      </c>
      <c r="J66" s="133">
        <v>8.9479E-3</v>
      </c>
      <c r="K66" s="133">
        <v>7.1891999999999998E-3</v>
      </c>
    </row>
    <row r="67" spans="1:11" x14ac:dyDescent="0.45">
      <c r="A67" s="33">
        <v>118</v>
      </c>
      <c r="B67" s="133">
        <v>6.3639999999999996E-4</v>
      </c>
      <c r="C67" s="133">
        <v>3.7599999999999999E-5</v>
      </c>
      <c r="D67" s="133">
        <v>3.6600000000000002E-5</v>
      </c>
      <c r="E67" s="133">
        <v>0</v>
      </c>
      <c r="F67" s="133">
        <v>0</v>
      </c>
      <c r="G67" s="133">
        <v>7.3609999999999995E-4</v>
      </c>
      <c r="H67" s="133">
        <v>1.3850000000000001E-4</v>
      </c>
      <c r="I67" s="133">
        <v>1.0509999999999999E-4</v>
      </c>
      <c r="J67" s="133">
        <v>8.5678000000000004E-3</v>
      </c>
      <c r="K67" s="133">
        <v>6.9750999999999997E-3</v>
      </c>
    </row>
    <row r="68" spans="1:11" x14ac:dyDescent="0.45">
      <c r="A68" s="33">
        <v>120</v>
      </c>
      <c r="B68" s="133">
        <v>6.1260000000000004E-4</v>
      </c>
      <c r="C68" s="133">
        <v>3.6900000000000002E-5</v>
      </c>
      <c r="D68" s="133">
        <v>3.6199999999999999E-5</v>
      </c>
      <c r="E68" s="133">
        <v>0</v>
      </c>
      <c r="F68" s="133">
        <v>0</v>
      </c>
      <c r="G68" s="133">
        <v>7.0180000000000004E-4</v>
      </c>
      <c r="H68" s="133">
        <v>1.3300000000000001E-4</v>
      </c>
      <c r="I68" s="133">
        <v>9.4699999999999998E-5</v>
      </c>
      <c r="J68" s="133">
        <v>8.2026000000000009E-3</v>
      </c>
      <c r="K68" s="133">
        <v>6.7610999999999999E-3</v>
      </c>
    </row>
    <row r="69" spans="1:11" x14ac:dyDescent="0.45">
      <c r="A69" s="33">
        <v>122</v>
      </c>
      <c r="B69" s="133">
        <v>5.8580000000000004E-4</v>
      </c>
      <c r="C69" s="133">
        <v>3.6300000000000001E-5</v>
      </c>
      <c r="D69" s="133">
        <v>3.5899999999999998E-5</v>
      </c>
      <c r="E69" s="133">
        <v>0</v>
      </c>
      <c r="F69" s="133">
        <v>0</v>
      </c>
      <c r="G69" s="133">
        <v>6.7400000000000001E-4</v>
      </c>
      <c r="H69" s="133">
        <v>1.2760000000000001E-4</v>
      </c>
      <c r="I69" s="133">
        <v>8.7700000000000004E-5</v>
      </c>
      <c r="J69" s="133">
        <v>7.8373000000000002E-3</v>
      </c>
      <c r="K69" s="133">
        <v>6.5471000000000001E-3</v>
      </c>
    </row>
    <row r="70" spans="1:11" x14ac:dyDescent="0.45">
      <c r="A70" s="33">
        <v>124</v>
      </c>
      <c r="B70" s="133">
        <v>5.5820000000000002E-4</v>
      </c>
      <c r="C70" s="133">
        <v>3.57E-5</v>
      </c>
      <c r="D70" s="133">
        <v>3.5500000000000002E-5</v>
      </c>
      <c r="E70" s="133">
        <v>0</v>
      </c>
      <c r="F70" s="133">
        <v>0</v>
      </c>
      <c r="G70" s="133">
        <v>6.5110000000000005E-4</v>
      </c>
      <c r="H70" s="133">
        <v>1.2400000000000001E-4</v>
      </c>
      <c r="I70" s="133">
        <v>8.0699999999999996E-5</v>
      </c>
      <c r="J70" s="133">
        <v>7.4720000000000003E-3</v>
      </c>
      <c r="K70" s="133">
        <v>6.3331000000000004E-3</v>
      </c>
    </row>
    <row r="71" spans="1:11" x14ac:dyDescent="0.45">
      <c r="A71" s="33">
        <v>126</v>
      </c>
      <c r="B71" s="133">
        <v>5.3010000000000004E-4</v>
      </c>
      <c r="C71" s="133">
        <v>3.5099999999999999E-5</v>
      </c>
      <c r="D71" s="133">
        <v>3.5099999999999999E-5</v>
      </c>
      <c r="E71" s="133">
        <v>0</v>
      </c>
      <c r="F71" s="133">
        <v>0</v>
      </c>
      <c r="G71" s="133">
        <v>6.3150000000000001E-4</v>
      </c>
      <c r="H71" s="133">
        <v>1.195E-4</v>
      </c>
      <c r="I71" s="133">
        <v>7.3700000000000002E-5</v>
      </c>
      <c r="J71" s="133">
        <v>7.1066999999999996E-3</v>
      </c>
      <c r="K71" s="133">
        <v>6.1190999999999997E-3</v>
      </c>
    </row>
    <row r="72" spans="1:11" x14ac:dyDescent="0.45">
      <c r="A72" s="33">
        <v>128</v>
      </c>
      <c r="B72" s="133">
        <v>5.0199999999999995E-4</v>
      </c>
      <c r="C72" s="133">
        <v>3.4600000000000001E-5</v>
      </c>
      <c r="D72" s="133">
        <v>3.4799999999999999E-5</v>
      </c>
      <c r="E72" s="133">
        <v>0</v>
      </c>
      <c r="F72" s="133">
        <v>0</v>
      </c>
      <c r="G72" s="133">
        <v>6.1189999999999997E-4</v>
      </c>
      <c r="H72" s="133">
        <v>1.159E-4</v>
      </c>
      <c r="I72" s="133">
        <v>6.6699999999999995E-5</v>
      </c>
      <c r="J72" s="133">
        <v>6.7413999999999998E-3</v>
      </c>
      <c r="K72" s="133">
        <v>5.9050999999999999E-3</v>
      </c>
    </row>
    <row r="73" spans="1:11" x14ac:dyDescent="0.45">
      <c r="A73" s="33">
        <v>130</v>
      </c>
      <c r="B73" s="133">
        <v>4.8050000000000002E-4</v>
      </c>
      <c r="C73" s="133">
        <v>3.4E-5</v>
      </c>
      <c r="D73" s="133">
        <v>3.4400000000000003E-5</v>
      </c>
      <c r="E73" s="133">
        <v>0</v>
      </c>
      <c r="F73" s="133">
        <v>0</v>
      </c>
      <c r="G73" s="133">
        <v>5.9230000000000003E-4</v>
      </c>
      <c r="H73" s="133">
        <v>1.1459999999999999E-4</v>
      </c>
      <c r="I73" s="133">
        <v>5.9599999999999999E-5</v>
      </c>
      <c r="J73" s="133">
        <v>6.3761E-3</v>
      </c>
      <c r="K73" s="133">
        <v>5.6911000000000002E-3</v>
      </c>
    </row>
    <row r="74" spans="1:11" x14ac:dyDescent="0.45">
      <c r="A74" s="33">
        <v>132</v>
      </c>
      <c r="B74" s="133">
        <v>4.572E-4</v>
      </c>
      <c r="C74" s="133">
        <v>3.3500000000000001E-5</v>
      </c>
      <c r="D74" s="133">
        <v>3.4E-5</v>
      </c>
      <c r="E74" s="133">
        <v>0</v>
      </c>
      <c r="F74" s="133">
        <v>0</v>
      </c>
      <c r="G74" s="133">
        <v>5.7260000000000004E-4</v>
      </c>
      <c r="H74" s="133">
        <v>1.1400000000000001E-4</v>
      </c>
      <c r="I74" s="133">
        <v>5.5899999999999997E-5</v>
      </c>
      <c r="J74" s="133">
        <v>6.0108000000000002E-3</v>
      </c>
      <c r="K74" s="133">
        <v>5.4771000000000004E-3</v>
      </c>
    </row>
    <row r="75" spans="1:11" x14ac:dyDescent="0.45">
      <c r="A75" s="33">
        <v>134</v>
      </c>
      <c r="B75" s="133">
        <v>4.3540000000000001E-4</v>
      </c>
      <c r="C75" s="133">
        <v>3.3000000000000003E-5</v>
      </c>
      <c r="D75" s="133">
        <v>3.3699999999999999E-5</v>
      </c>
      <c r="E75" s="133">
        <v>0</v>
      </c>
      <c r="F75" s="133">
        <v>0</v>
      </c>
      <c r="G75" s="133">
        <v>5.53E-4</v>
      </c>
      <c r="H75" s="133">
        <v>1.1349999999999999E-4</v>
      </c>
      <c r="I75" s="133">
        <v>5.2299999999999997E-5</v>
      </c>
      <c r="J75" s="133">
        <v>5.6455000000000003E-3</v>
      </c>
      <c r="K75" s="133">
        <v>5.2630000000000003E-3</v>
      </c>
    </row>
    <row r="76" spans="1:11" x14ac:dyDescent="0.45">
      <c r="A76" s="33">
        <v>136</v>
      </c>
      <c r="B76" s="133">
        <v>4.1530000000000001E-4</v>
      </c>
      <c r="C76" s="133">
        <v>3.2499999999999997E-5</v>
      </c>
      <c r="D76" s="133">
        <v>3.3300000000000003E-5</v>
      </c>
      <c r="E76" s="133">
        <v>0</v>
      </c>
      <c r="F76" s="133">
        <v>0</v>
      </c>
      <c r="G76" s="133">
        <v>5.3339999999999995E-4</v>
      </c>
      <c r="H76" s="133">
        <v>1.1290000000000001E-4</v>
      </c>
      <c r="I76" s="133">
        <v>4.85E-5</v>
      </c>
      <c r="J76" s="133">
        <v>5.2802999999999999E-3</v>
      </c>
      <c r="K76" s="133">
        <v>5.0489999999999997E-3</v>
      </c>
    </row>
    <row r="77" spans="1:11" x14ac:dyDescent="0.45">
      <c r="A77" s="33">
        <v>138</v>
      </c>
      <c r="B77" s="133">
        <v>3.969E-4</v>
      </c>
      <c r="C77" s="133">
        <v>3.1999999999999999E-5</v>
      </c>
      <c r="D77" s="133">
        <v>3.3000000000000003E-5</v>
      </c>
      <c r="E77" s="133">
        <v>0</v>
      </c>
      <c r="F77" s="133">
        <v>0</v>
      </c>
      <c r="G77" s="133">
        <v>5.1369999999999996E-4</v>
      </c>
      <c r="H77" s="133">
        <v>1.1230000000000001E-4</v>
      </c>
      <c r="I77" s="133">
        <v>4.49E-5</v>
      </c>
      <c r="J77" s="133">
        <v>4.9150000000000001E-3</v>
      </c>
      <c r="K77" s="133">
        <v>4.8349999999999999E-3</v>
      </c>
    </row>
    <row r="78" spans="1:11" x14ac:dyDescent="0.45">
      <c r="A78" s="33">
        <v>140</v>
      </c>
      <c r="B78" s="133">
        <v>3.8020000000000003E-4</v>
      </c>
      <c r="C78" s="133">
        <v>3.15E-5</v>
      </c>
      <c r="D78" s="133">
        <v>3.26E-5</v>
      </c>
      <c r="E78" s="133">
        <v>0</v>
      </c>
      <c r="F78" s="133">
        <v>0</v>
      </c>
      <c r="G78" s="133">
        <v>4.9410000000000003E-4</v>
      </c>
      <c r="H78" s="133">
        <v>1.117E-4</v>
      </c>
      <c r="I78" s="133">
        <v>4.1199999999999999E-5</v>
      </c>
      <c r="J78" s="133">
        <v>4.5497000000000003E-3</v>
      </c>
      <c r="K78" s="133">
        <v>4.6210000000000001E-3</v>
      </c>
    </row>
    <row r="79" spans="1:11" x14ac:dyDescent="0.45">
      <c r="A79" s="33">
        <v>142</v>
      </c>
      <c r="B79" s="133">
        <v>3.6489999999999998E-4</v>
      </c>
      <c r="C79" s="133">
        <v>3.0899999999999999E-5</v>
      </c>
      <c r="D79" s="133">
        <v>3.2199999999999997E-5</v>
      </c>
      <c r="E79" s="133">
        <v>0</v>
      </c>
      <c r="F79" s="133">
        <v>0</v>
      </c>
      <c r="G79" s="133">
        <v>4.7449999999999999E-4</v>
      </c>
      <c r="H79" s="133">
        <v>1.1120000000000001E-4</v>
      </c>
      <c r="I79" s="133">
        <v>3.9199999999999997E-5</v>
      </c>
      <c r="J79" s="133">
        <v>4.1843999999999996E-3</v>
      </c>
      <c r="K79" s="133">
        <v>4.4070000000000003E-3</v>
      </c>
    </row>
    <row r="80" spans="1:11" x14ac:dyDescent="0.45">
      <c r="A80" s="33">
        <v>144</v>
      </c>
      <c r="B80" s="133">
        <v>3.5060000000000001E-4</v>
      </c>
      <c r="C80" s="133">
        <v>3.0300000000000001E-5</v>
      </c>
      <c r="D80" s="133">
        <v>3.1900000000000003E-5</v>
      </c>
      <c r="E80" s="133">
        <v>0</v>
      </c>
      <c r="F80" s="133">
        <v>0</v>
      </c>
      <c r="G80" s="133">
        <v>4.548E-4</v>
      </c>
      <c r="H80" s="133">
        <v>1.106E-4</v>
      </c>
      <c r="I80" s="133">
        <v>3.7100000000000001E-5</v>
      </c>
      <c r="J80" s="133">
        <v>3.8191000000000002E-3</v>
      </c>
      <c r="K80" s="133">
        <v>4.1929999999999997E-3</v>
      </c>
    </row>
    <row r="81" spans="1:11" x14ac:dyDescent="0.45">
      <c r="A81" s="33">
        <v>146</v>
      </c>
      <c r="B81" s="133">
        <v>3.3700000000000001E-4</v>
      </c>
      <c r="C81" s="133">
        <v>2.97E-5</v>
      </c>
      <c r="D81" s="133">
        <v>3.15E-5</v>
      </c>
      <c r="E81" s="133">
        <v>0</v>
      </c>
      <c r="F81" s="133">
        <v>0</v>
      </c>
      <c r="G81" s="133">
        <v>4.3520000000000001E-4</v>
      </c>
      <c r="H81" s="133">
        <v>1.1E-4</v>
      </c>
      <c r="I81" s="133">
        <v>3.5099999999999999E-5</v>
      </c>
      <c r="J81" s="133">
        <v>3.4537999999999999E-3</v>
      </c>
      <c r="K81" s="133">
        <v>3.9789999999999999E-3</v>
      </c>
    </row>
    <row r="82" spans="1:11" x14ac:dyDescent="0.45">
      <c r="A82" s="33">
        <v>148</v>
      </c>
      <c r="B82" s="133">
        <v>3.235E-4</v>
      </c>
      <c r="C82" s="133">
        <v>2.9099999999999999E-5</v>
      </c>
      <c r="D82" s="133">
        <v>3.1099999999999997E-5</v>
      </c>
      <c r="E82" s="133">
        <v>0</v>
      </c>
      <c r="F82" s="133">
        <v>0</v>
      </c>
      <c r="G82" s="133">
        <v>4.1560000000000002E-4</v>
      </c>
      <c r="H82" s="133">
        <v>1.0950000000000001E-4</v>
      </c>
      <c r="I82" s="133">
        <v>3.3099999999999998E-5</v>
      </c>
      <c r="J82" s="133">
        <v>3.0885000000000001E-3</v>
      </c>
      <c r="K82" s="133">
        <v>3.7818000000000001E-3</v>
      </c>
    </row>
    <row r="83" spans="1:11" x14ac:dyDescent="0.45">
      <c r="A83" s="33">
        <v>150</v>
      </c>
      <c r="B83" s="133">
        <v>3.099E-4</v>
      </c>
      <c r="C83" s="133">
        <v>2.8399999999999999E-5</v>
      </c>
      <c r="D83" s="133">
        <v>3.0800000000000003E-5</v>
      </c>
      <c r="E83" s="133">
        <v>0</v>
      </c>
      <c r="F83" s="133">
        <v>0</v>
      </c>
      <c r="G83" s="133">
        <v>3.9599999999999998E-4</v>
      </c>
      <c r="H83" s="133">
        <v>1.089E-4</v>
      </c>
      <c r="I83" s="133">
        <v>3.1099999999999997E-5</v>
      </c>
      <c r="J83" s="133">
        <v>2.7686999999999998E-3</v>
      </c>
      <c r="K83" s="133">
        <v>3.6013999999999998E-3</v>
      </c>
    </row>
    <row r="84" spans="1:11" x14ac:dyDescent="0.45">
      <c r="A84" s="33">
        <v>152</v>
      </c>
      <c r="B84" s="133">
        <v>2.9579999999999998E-4</v>
      </c>
      <c r="C84" s="133">
        <v>2.76E-5</v>
      </c>
      <c r="D84" s="133">
        <v>3.04E-5</v>
      </c>
      <c r="E84" s="133">
        <v>0</v>
      </c>
      <c r="F84" s="133">
        <v>0</v>
      </c>
      <c r="G84" s="133">
        <v>3.768E-4</v>
      </c>
      <c r="H84" s="133">
        <v>1.083E-4</v>
      </c>
      <c r="I84" s="133">
        <v>3.01E-5</v>
      </c>
      <c r="J84" s="133">
        <v>2.4488999999999999E-3</v>
      </c>
      <c r="K84" s="133">
        <v>3.4378E-3</v>
      </c>
    </row>
    <row r="85" spans="1:11" x14ac:dyDescent="0.45">
      <c r="A85" s="33">
        <v>154</v>
      </c>
      <c r="B85" s="133">
        <v>2.81E-4</v>
      </c>
      <c r="C85" s="133">
        <v>2.6599999999999999E-5</v>
      </c>
      <c r="D85" s="133">
        <v>3.0000000000000001E-5</v>
      </c>
      <c r="E85" s="133">
        <v>0</v>
      </c>
      <c r="F85" s="133">
        <v>0</v>
      </c>
      <c r="G85" s="133">
        <v>3.5859999999999999E-4</v>
      </c>
      <c r="H85" s="133">
        <v>1.078E-4</v>
      </c>
      <c r="I85" s="133">
        <v>2.9099999999999999E-5</v>
      </c>
      <c r="J85" s="133">
        <v>2.1519E-3</v>
      </c>
      <c r="K85" s="133">
        <v>3.2910000000000001E-3</v>
      </c>
    </row>
    <row r="86" spans="1:11" x14ac:dyDescent="0.45">
      <c r="A86" s="33">
        <v>156</v>
      </c>
      <c r="B86" s="133">
        <v>2.656E-4</v>
      </c>
      <c r="C86" s="133">
        <v>2.55E-5</v>
      </c>
      <c r="D86" s="133">
        <v>2.97E-5</v>
      </c>
      <c r="E86" s="133">
        <v>0</v>
      </c>
      <c r="F86" s="133">
        <v>0</v>
      </c>
      <c r="G86" s="133">
        <v>3.4190000000000002E-4</v>
      </c>
      <c r="H86" s="133">
        <v>1.072E-4</v>
      </c>
      <c r="I86" s="133">
        <v>2.8099999999999999E-5</v>
      </c>
      <c r="J86" s="133">
        <v>1.8822000000000001E-3</v>
      </c>
      <c r="K86" s="133">
        <v>3.1611E-3</v>
      </c>
    </row>
    <row r="87" spans="1:11" x14ac:dyDescent="0.45">
      <c r="A87" s="33">
        <v>158</v>
      </c>
      <c r="B87" s="133">
        <v>2.498E-4</v>
      </c>
      <c r="C87" s="133">
        <v>2.4300000000000001E-5</v>
      </c>
      <c r="D87" s="133">
        <v>2.9300000000000001E-5</v>
      </c>
      <c r="E87" s="133">
        <v>0</v>
      </c>
      <c r="F87" s="133">
        <v>0</v>
      </c>
      <c r="G87" s="133">
        <v>3.2719999999999998E-4</v>
      </c>
      <c r="H87" s="133">
        <v>1.066E-4</v>
      </c>
      <c r="I87" s="133">
        <v>2.7100000000000001E-5</v>
      </c>
      <c r="J87" s="133">
        <v>1.6443E-3</v>
      </c>
      <c r="K87" s="133">
        <v>3.0479000000000001E-3</v>
      </c>
    </row>
    <row r="88" spans="1:11" x14ac:dyDescent="0.45">
      <c r="A88" s="33">
        <v>160</v>
      </c>
      <c r="B88" s="133">
        <v>2.3350000000000001E-4</v>
      </c>
      <c r="C88" s="133">
        <v>2.2900000000000001E-5</v>
      </c>
      <c r="D88" s="133">
        <v>2.9E-5</v>
      </c>
      <c r="E88" s="133">
        <v>0</v>
      </c>
      <c r="F88" s="133">
        <v>0</v>
      </c>
      <c r="G88" s="133">
        <v>3.1480000000000001E-4</v>
      </c>
      <c r="H88" s="133">
        <v>1.06E-4</v>
      </c>
      <c r="I88" s="133">
        <v>2.62E-5</v>
      </c>
      <c r="J88" s="133">
        <v>1.4381999999999999E-3</v>
      </c>
      <c r="K88" s="133">
        <v>2.9516E-3</v>
      </c>
    </row>
    <row r="89" spans="1:11" x14ac:dyDescent="0.45">
      <c r="A89" s="33">
        <v>162</v>
      </c>
      <c r="B89" s="133">
        <v>2.1719999999999999E-4</v>
      </c>
      <c r="C89" s="133">
        <v>2.1299999999999999E-5</v>
      </c>
      <c r="D89" s="133">
        <v>2.8600000000000001E-5</v>
      </c>
      <c r="E89" s="133">
        <v>0</v>
      </c>
      <c r="F89" s="133">
        <v>0</v>
      </c>
      <c r="G89" s="133">
        <v>3.0249999999999998E-4</v>
      </c>
      <c r="H89" s="133">
        <v>1.042E-4</v>
      </c>
      <c r="I89" s="133">
        <v>2.5700000000000001E-5</v>
      </c>
      <c r="J89" s="133">
        <v>1.2639999999999999E-3</v>
      </c>
      <c r="K89" s="133">
        <v>2.8720999999999998E-3</v>
      </c>
    </row>
    <row r="90" spans="1:11" x14ac:dyDescent="0.45">
      <c r="A90" s="33">
        <v>164</v>
      </c>
      <c r="B90" s="133">
        <v>2.0100000000000001E-4</v>
      </c>
      <c r="C90" s="133">
        <v>1.9400000000000001E-5</v>
      </c>
      <c r="D90" s="133">
        <v>2.8200000000000001E-5</v>
      </c>
      <c r="E90" s="133">
        <v>0</v>
      </c>
      <c r="F90" s="133">
        <v>0</v>
      </c>
      <c r="G90" s="133">
        <v>2.9500000000000001E-4</v>
      </c>
      <c r="H90" s="133">
        <v>1.01E-4</v>
      </c>
      <c r="I90" s="133">
        <v>2.51E-5</v>
      </c>
      <c r="J90" s="133">
        <v>1.1218000000000001E-3</v>
      </c>
      <c r="K90" s="133">
        <v>2.8094000000000001E-3</v>
      </c>
    </row>
    <row r="91" spans="1:11" x14ac:dyDescent="0.45">
      <c r="A91" s="33">
        <v>166</v>
      </c>
      <c r="B91" s="133">
        <v>1.8540000000000001E-4</v>
      </c>
      <c r="C91" s="133">
        <v>1.7200000000000001E-5</v>
      </c>
      <c r="D91" s="133">
        <v>2.7900000000000001E-5</v>
      </c>
      <c r="E91" s="133">
        <v>0</v>
      </c>
      <c r="F91" s="133">
        <v>0</v>
      </c>
      <c r="G91" s="133">
        <v>2.9E-4</v>
      </c>
      <c r="H91" s="133">
        <v>9.6600000000000003E-5</v>
      </c>
      <c r="I91" s="133">
        <v>2.4600000000000002E-5</v>
      </c>
      <c r="J91" s="133">
        <v>1.0613E-3</v>
      </c>
      <c r="K91" s="133">
        <v>2.7634999999999999E-3</v>
      </c>
    </row>
    <row r="92" spans="1:11" x14ac:dyDescent="0.45">
      <c r="A92" s="33">
        <v>168</v>
      </c>
      <c r="B92" s="133">
        <v>1.705E-4</v>
      </c>
      <c r="C92" s="133">
        <v>1.4800000000000001E-5</v>
      </c>
      <c r="D92" s="133">
        <v>2.7500000000000001E-5</v>
      </c>
      <c r="E92" s="133">
        <v>0</v>
      </c>
      <c r="F92" s="133">
        <v>0</v>
      </c>
      <c r="G92" s="133">
        <v>2.8739999999999999E-4</v>
      </c>
      <c r="H92" s="133">
        <v>9.09E-5</v>
      </c>
      <c r="I92" s="133">
        <v>2.41E-5</v>
      </c>
      <c r="J92" s="133">
        <v>1.0076E-3</v>
      </c>
      <c r="K92" s="133">
        <v>2.7344000000000001E-3</v>
      </c>
    </row>
    <row r="93" spans="1:11" x14ac:dyDescent="0.45">
      <c r="A93" s="33">
        <v>170</v>
      </c>
      <c r="B93" s="133">
        <v>1.5660000000000001E-4</v>
      </c>
      <c r="C93" s="133">
        <v>1.22E-5</v>
      </c>
      <c r="D93" s="133">
        <v>2.7100000000000001E-5</v>
      </c>
      <c r="E93" s="133">
        <v>0</v>
      </c>
      <c r="F93" s="133">
        <v>0</v>
      </c>
      <c r="G93" s="133">
        <v>2.8479999999999998E-4</v>
      </c>
      <c r="H93" s="133">
        <v>8.3900000000000006E-5</v>
      </c>
      <c r="I93" s="133">
        <v>2.3499999999999999E-5</v>
      </c>
      <c r="J93" s="133">
        <v>9.5609999999999998E-4</v>
      </c>
      <c r="K93" s="133">
        <v>2.7052999999999999E-3</v>
      </c>
    </row>
    <row r="94" spans="1:11" x14ac:dyDescent="0.45">
      <c r="A94" s="33">
        <v>172</v>
      </c>
      <c r="B94" s="133">
        <v>1.44E-4</v>
      </c>
      <c r="C94" s="133">
        <v>9.7999999999999993E-6</v>
      </c>
      <c r="D94" s="133">
        <v>2.6800000000000001E-5</v>
      </c>
      <c r="E94" s="133">
        <v>0</v>
      </c>
      <c r="F94" s="133">
        <v>0</v>
      </c>
      <c r="G94" s="133">
        <v>2.8219999999999997E-4</v>
      </c>
      <c r="H94" s="133">
        <v>7.6899999999999999E-5</v>
      </c>
      <c r="I94" s="133">
        <v>2.3E-5</v>
      </c>
      <c r="J94" s="133">
        <v>8.9190000000000005E-4</v>
      </c>
      <c r="K94" s="133">
        <v>2.6762000000000001E-3</v>
      </c>
    </row>
    <row r="95" spans="1:11" x14ac:dyDescent="0.45">
      <c r="A95" s="33">
        <v>174</v>
      </c>
      <c r="B95" s="133">
        <v>1.327E-4</v>
      </c>
      <c r="C95" s="133">
        <v>7.6000000000000001E-6</v>
      </c>
      <c r="D95" s="133">
        <v>2.6400000000000001E-5</v>
      </c>
      <c r="E95" s="133">
        <v>0</v>
      </c>
      <c r="F95" s="133">
        <v>0</v>
      </c>
      <c r="G95" s="133">
        <v>2.7960000000000002E-4</v>
      </c>
      <c r="H95" s="133">
        <v>6.9900000000000005E-5</v>
      </c>
      <c r="I95" s="133">
        <v>2.2500000000000001E-5</v>
      </c>
      <c r="J95" s="133">
        <v>8.4219999999999998E-4</v>
      </c>
      <c r="K95" s="133">
        <v>2.6470999999999999E-3</v>
      </c>
    </row>
    <row r="96" spans="1:11" x14ac:dyDescent="0.45">
      <c r="A96" s="33">
        <v>176</v>
      </c>
      <c r="B96" s="133">
        <v>1.227E-4</v>
      </c>
      <c r="C96" s="133">
        <v>4.5000000000000001E-6</v>
      </c>
      <c r="D96" s="133">
        <v>2.6100000000000001E-5</v>
      </c>
      <c r="E96" s="133">
        <v>0</v>
      </c>
      <c r="F96" s="133">
        <v>0</v>
      </c>
      <c r="G96" s="133">
        <v>2.7690000000000001E-4</v>
      </c>
      <c r="H96" s="133">
        <v>6.2899999999999997E-5</v>
      </c>
      <c r="I96" s="133">
        <v>2.1999999999999999E-5</v>
      </c>
      <c r="J96" s="133">
        <v>8.0409999999999998E-4</v>
      </c>
      <c r="K96" s="133">
        <v>2.6180000000000001E-3</v>
      </c>
    </row>
    <row r="97" spans="1:11" x14ac:dyDescent="0.45">
      <c r="A97" s="33">
        <v>178</v>
      </c>
      <c r="B97" s="133">
        <v>1.139E-4</v>
      </c>
      <c r="C97" s="133">
        <v>0</v>
      </c>
      <c r="D97" s="133">
        <v>2.5700000000000001E-5</v>
      </c>
      <c r="E97" s="133">
        <v>0</v>
      </c>
      <c r="F97" s="133">
        <v>0</v>
      </c>
      <c r="G97" s="133">
        <v>2.743E-4</v>
      </c>
      <c r="H97" s="133">
        <v>5.5899999999999997E-5</v>
      </c>
      <c r="I97" s="133">
        <v>2.1500000000000001E-5</v>
      </c>
      <c r="J97" s="133">
        <v>7.7470000000000002E-4</v>
      </c>
      <c r="K97" s="133">
        <v>2.5888999999999999E-3</v>
      </c>
    </row>
    <row r="98" spans="1:11" x14ac:dyDescent="0.45">
      <c r="A98" s="33">
        <v>180</v>
      </c>
      <c r="B98" s="133">
        <v>1.064E-4</v>
      </c>
      <c r="C98" s="133">
        <v>0</v>
      </c>
      <c r="D98" s="133">
        <v>2.5299999999999998E-5</v>
      </c>
      <c r="E98" s="133">
        <v>0</v>
      </c>
      <c r="F98" s="133">
        <v>0</v>
      </c>
      <c r="G98" s="133">
        <v>2.7169999999999999E-4</v>
      </c>
      <c r="H98" s="133">
        <v>4.8999999999999998E-5</v>
      </c>
      <c r="I98" s="133">
        <v>2.0999999999999999E-5</v>
      </c>
      <c r="J98" s="133">
        <v>7.515E-4</v>
      </c>
      <c r="K98" s="133">
        <v>2.5598000000000001E-3</v>
      </c>
    </row>
    <row r="99" spans="1:11" x14ac:dyDescent="0.45">
      <c r="A99" s="33">
        <v>182</v>
      </c>
      <c r="B99" s="133">
        <v>9.98E-5</v>
      </c>
      <c r="C99" s="133">
        <v>0</v>
      </c>
      <c r="D99" s="133">
        <v>2.5000000000000001E-5</v>
      </c>
      <c r="E99" s="133">
        <v>0</v>
      </c>
      <c r="F99" s="133">
        <v>0</v>
      </c>
      <c r="G99" s="133">
        <v>2.6909999999999998E-4</v>
      </c>
      <c r="H99" s="133">
        <v>4.1999999999999998E-5</v>
      </c>
      <c r="I99" s="133">
        <v>2.05E-5</v>
      </c>
      <c r="J99" s="133">
        <v>7.3240000000000002E-4</v>
      </c>
      <c r="K99" s="133">
        <v>2.5306999999999999E-3</v>
      </c>
    </row>
    <row r="100" spans="1:11" x14ac:dyDescent="0.45">
      <c r="A100" s="33">
        <v>184</v>
      </c>
      <c r="B100" s="133">
        <v>9.4199999999999999E-5</v>
      </c>
      <c r="C100" s="133">
        <v>0</v>
      </c>
      <c r="D100" s="133">
        <v>2.4600000000000002E-5</v>
      </c>
      <c r="E100" s="133">
        <v>0</v>
      </c>
      <c r="F100" s="133">
        <v>0</v>
      </c>
      <c r="G100" s="133">
        <v>2.6650000000000003E-4</v>
      </c>
      <c r="H100" s="133">
        <v>3.4999999999999997E-5</v>
      </c>
      <c r="I100" s="133">
        <v>1.9899999999999999E-5</v>
      </c>
      <c r="J100" s="133">
        <v>7.1739999999999998E-4</v>
      </c>
      <c r="K100" s="133">
        <v>2.5016999999999999E-3</v>
      </c>
    </row>
    <row r="101" spans="1:11" x14ac:dyDescent="0.45">
      <c r="A101" s="33">
        <v>186</v>
      </c>
      <c r="B101" s="133">
        <v>8.9400000000000005E-5</v>
      </c>
      <c r="C101" s="133">
        <v>0</v>
      </c>
      <c r="D101" s="133">
        <v>2.4300000000000001E-5</v>
      </c>
      <c r="E101" s="133">
        <v>0</v>
      </c>
      <c r="F101" s="133">
        <v>0</v>
      </c>
      <c r="G101" s="133">
        <v>2.6390000000000002E-4</v>
      </c>
      <c r="H101" s="133">
        <v>2.8E-5</v>
      </c>
      <c r="I101" s="133">
        <v>1.9400000000000001E-5</v>
      </c>
      <c r="J101" s="133">
        <v>7.025E-4</v>
      </c>
      <c r="K101" s="133">
        <v>2.4726000000000001E-3</v>
      </c>
    </row>
    <row r="102" spans="1:11" x14ac:dyDescent="0.45">
      <c r="A102" s="33">
        <v>188</v>
      </c>
      <c r="B102" s="133">
        <v>8.53E-5</v>
      </c>
      <c r="C102" s="133">
        <v>0</v>
      </c>
      <c r="D102" s="133">
        <v>2.4000000000000001E-5</v>
      </c>
      <c r="E102" s="133">
        <v>0</v>
      </c>
      <c r="F102" s="133">
        <v>0</v>
      </c>
      <c r="G102" s="133">
        <v>2.6130000000000001E-4</v>
      </c>
      <c r="H102" s="133">
        <v>2.0999999999999999E-5</v>
      </c>
      <c r="I102" s="133">
        <v>1.8899999999999999E-5</v>
      </c>
      <c r="J102" s="133">
        <v>6.8749999999999996E-4</v>
      </c>
      <c r="K102" s="133">
        <v>2.4434999999999999E-3</v>
      </c>
    </row>
    <row r="103" spans="1:11" x14ac:dyDescent="0.45">
      <c r="A103" s="33">
        <v>190</v>
      </c>
      <c r="B103" s="133">
        <v>8.1799999999999996E-5</v>
      </c>
      <c r="C103" s="133">
        <v>0</v>
      </c>
      <c r="D103" s="133">
        <v>2.37E-5</v>
      </c>
      <c r="E103" s="133">
        <v>0</v>
      </c>
      <c r="F103" s="133">
        <v>0</v>
      </c>
      <c r="G103" s="133">
        <v>2.587E-4</v>
      </c>
      <c r="H103" s="133">
        <v>1.4E-5</v>
      </c>
      <c r="I103" s="133">
        <v>1.8300000000000001E-5</v>
      </c>
      <c r="J103" s="133">
        <v>6.7259999999999998E-4</v>
      </c>
      <c r="K103" s="133">
        <v>2.4144000000000001E-3</v>
      </c>
    </row>
    <row r="104" spans="1:11" x14ac:dyDescent="0.45">
      <c r="A104" s="33">
        <v>192</v>
      </c>
      <c r="B104" s="133">
        <v>7.8800000000000004E-5</v>
      </c>
      <c r="C104" s="133">
        <v>0</v>
      </c>
      <c r="D104" s="133">
        <v>2.3499999999999999E-5</v>
      </c>
      <c r="E104" s="133">
        <v>0</v>
      </c>
      <c r="F104" s="133">
        <v>0</v>
      </c>
      <c r="G104" s="133">
        <v>2.5609999999999999E-4</v>
      </c>
      <c r="H104" s="133">
        <v>6.9999999999999999E-6</v>
      </c>
      <c r="I104" s="133">
        <v>1.7900000000000001E-5</v>
      </c>
      <c r="J104" s="133">
        <v>6.5769999999999999E-4</v>
      </c>
      <c r="K104" s="133">
        <v>2.3852999999999999E-3</v>
      </c>
    </row>
    <row r="105" spans="1:11" x14ac:dyDescent="0.45">
      <c r="A105" s="33">
        <v>194</v>
      </c>
      <c r="B105" s="133">
        <v>7.6100000000000007E-5</v>
      </c>
      <c r="C105" s="133">
        <v>0</v>
      </c>
      <c r="D105" s="133">
        <v>2.3200000000000001E-5</v>
      </c>
      <c r="E105" s="133">
        <v>0</v>
      </c>
      <c r="F105" s="133">
        <v>0</v>
      </c>
      <c r="G105" s="133">
        <v>2.5349999999999998E-4</v>
      </c>
      <c r="H105" s="133">
        <v>0</v>
      </c>
      <c r="I105" s="133">
        <v>1.7499999999999998E-5</v>
      </c>
      <c r="J105" s="133">
        <v>6.4269999999999996E-4</v>
      </c>
      <c r="K105" s="133">
        <v>2.3562000000000001E-3</v>
      </c>
    </row>
    <row r="106" spans="1:11" x14ac:dyDescent="0.45">
      <c r="A106" s="33">
        <v>196</v>
      </c>
      <c r="B106" s="133">
        <v>7.3800000000000005E-5</v>
      </c>
      <c r="C106" s="133">
        <v>0</v>
      </c>
      <c r="D106" s="133">
        <v>2.2900000000000001E-5</v>
      </c>
      <c r="E106" s="133">
        <v>0</v>
      </c>
      <c r="F106" s="133">
        <v>0</v>
      </c>
      <c r="G106" s="133">
        <v>2.5090000000000003E-4</v>
      </c>
      <c r="H106" s="133">
        <v>0</v>
      </c>
      <c r="I106" s="133">
        <v>1.7099999999999999E-5</v>
      </c>
      <c r="J106" s="133">
        <v>6.2779999999999997E-4</v>
      </c>
      <c r="K106" s="133">
        <v>2.3270999999999999E-3</v>
      </c>
    </row>
    <row r="107" spans="1:11" x14ac:dyDescent="0.45">
      <c r="A107" s="33">
        <v>198</v>
      </c>
      <c r="B107" s="133">
        <v>7.1699999999999995E-5</v>
      </c>
      <c r="C107" s="133">
        <v>0</v>
      </c>
      <c r="D107" s="133">
        <v>2.26E-5</v>
      </c>
      <c r="E107" s="133">
        <v>0</v>
      </c>
      <c r="F107" s="133">
        <v>0</v>
      </c>
      <c r="G107" s="133">
        <v>2.4830000000000002E-4</v>
      </c>
      <c r="H107" s="133">
        <v>0</v>
      </c>
      <c r="I107" s="133">
        <v>1.6699999999999999E-5</v>
      </c>
      <c r="J107" s="133">
        <v>6.1280000000000004E-4</v>
      </c>
      <c r="K107" s="133">
        <v>2.2980000000000001E-3</v>
      </c>
    </row>
    <row r="108" spans="1:11" x14ac:dyDescent="0.45">
      <c r="A108" s="33">
        <v>200</v>
      </c>
      <c r="B108" s="133">
        <v>6.97E-5</v>
      </c>
      <c r="C108" s="133">
        <v>0</v>
      </c>
      <c r="D108" s="133">
        <v>2.23E-5</v>
      </c>
      <c r="E108" s="133">
        <v>0</v>
      </c>
      <c r="F108" s="133">
        <v>0</v>
      </c>
      <c r="G108" s="133">
        <v>2.4570000000000001E-4</v>
      </c>
      <c r="H108" s="133">
        <v>0</v>
      </c>
      <c r="I108" s="133">
        <v>1.63E-5</v>
      </c>
      <c r="J108" s="133">
        <v>5.9789999999999995E-4</v>
      </c>
      <c r="K108" s="133">
        <v>2.2688999999999999E-3</v>
      </c>
    </row>
    <row r="109" spans="1:11" x14ac:dyDescent="0.45">
      <c r="A109" s="33">
        <v>202</v>
      </c>
      <c r="B109" s="133">
        <v>6.7799999999999995E-5</v>
      </c>
      <c r="C109" s="133">
        <v>0</v>
      </c>
      <c r="D109" s="133">
        <v>2.1999999999999999E-5</v>
      </c>
      <c r="E109" s="133">
        <v>0</v>
      </c>
      <c r="F109" s="133">
        <v>0</v>
      </c>
      <c r="G109" s="133">
        <v>2.431E-4</v>
      </c>
      <c r="H109" s="133">
        <v>0</v>
      </c>
      <c r="I109" s="133">
        <v>1.5800000000000001E-5</v>
      </c>
      <c r="J109" s="133">
        <v>5.8290000000000002E-4</v>
      </c>
      <c r="K109" s="133">
        <v>2.2399E-3</v>
      </c>
    </row>
    <row r="110" spans="1:11" x14ac:dyDescent="0.45">
      <c r="A110" s="33">
        <v>204</v>
      </c>
      <c r="B110" s="133">
        <v>6.5900000000000003E-5</v>
      </c>
      <c r="C110" s="133">
        <v>0</v>
      </c>
      <c r="D110" s="133">
        <v>2.1699999999999999E-5</v>
      </c>
      <c r="E110" s="133">
        <v>0</v>
      </c>
      <c r="F110" s="133">
        <v>0</v>
      </c>
      <c r="G110" s="133">
        <v>2.4049999999999999E-4</v>
      </c>
      <c r="H110" s="133">
        <v>0</v>
      </c>
      <c r="I110" s="133">
        <v>1.5400000000000002E-5</v>
      </c>
      <c r="J110" s="133">
        <v>5.6800000000000004E-4</v>
      </c>
      <c r="K110" s="133">
        <v>2.2108000000000002E-3</v>
      </c>
    </row>
    <row r="111" spans="1:11" x14ac:dyDescent="0.45">
      <c r="A111" s="33">
        <v>206</v>
      </c>
      <c r="B111" s="133">
        <v>6.3800000000000006E-5</v>
      </c>
      <c r="C111" s="133">
        <v>0</v>
      </c>
      <c r="D111" s="133">
        <v>2.1500000000000001E-5</v>
      </c>
      <c r="E111" s="133">
        <v>0</v>
      </c>
      <c r="F111" s="133">
        <v>0</v>
      </c>
      <c r="G111" s="133">
        <v>2.3780000000000001E-4</v>
      </c>
      <c r="H111" s="133">
        <v>0</v>
      </c>
      <c r="I111" s="133">
        <v>1.5E-5</v>
      </c>
      <c r="J111" s="133">
        <v>5.53E-4</v>
      </c>
      <c r="K111" s="133">
        <v>2.1817E-3</v>
      </c>
    </row>
    <row r="112" spans="1:11" x14ac:dyDescent="0.45">
      <c r="A112" s="33">
        <v>208</v>
      </c>
      <c r="B112" s="133">
        <v>6.1400000000000002E-5</v>
      </c>
      <c r="C112" s="133">
        <v>0</v>
      </c>
      <c r="D112" s="133">
        <v>2.12E-5</v>
      </c>
      <c r="E112" s="133">
        <v>0</v>
      </c>
      <c r="F112" s="133">
        <v>0</v>
      </c>
      <c r="G112" s="133">
        <v>2.352E-4</v>
      </c>
      <c r="H112" s="133">
        <v>0</v>
      </c>
      <c r="I112" s="133">
        <v>1.4600000000000001E-5</v>
      </c>
      <c r="J112" s="133">
        <v>5.3810000000000001E-4</v>
      </c>
      <c r="K112" s="133">
        <v>2.1526000000000002E-3</v>
      </c>
    </row>
    <row r="113" spans="1:11" x14ac:dyDescent="0.45">
      <c r="A113" s="33">
        <v>210</v>
      </c>
      <c r="B113" s="133">
        <v>5.8600000000000001E-5</v>
      </c>
      <c r="C113" s="133">
        <v>0</v>
      </c>
      <c r="D113" s="133">
        <v>2.09E-5</v>
      </c>
      <c r="E113" s="133">
        <v>0</v>
      </c>
      <c r="F113" s="133">
        <v>0</v>
      </c>
      <c r="G113" s="133">
        <v>2.265E-4</v>
      </c>
      <c r="H113" s="133">
        <v>0</v>
      </c>
      <c r="I113" s="133">
        <v>1.4100000000000001E-5</v>
      </c>
      <c r="J113" s="133">
        <v>5.2309999999999998E-4</v>
      </c>
      <c r="K113" s="133">
        <v>2.1235E-3</v>
      </c>
    </row>
    <row r="114" spans="1:11" x14ac:dyDescent="0.45">
      <c r="A114" s="33">
        <v>212</v>
      </c>
      <c r="B114" s="133">
        <v>5.52E-5</v>
      </c>
      <c r="C114" s="133">
        <v>0</v>
      </c>
      <c r="D114" s="133">
        <v>2.0599999999999999E-5</v>
      </c>
      <c r="E114" s="133">
        <v>0</v>
      </c>
      <c r="F114" s="133">
        <v>0</v>
      </c>
      <c r="G114" s="133">
        <v>2.1159999999999999E-4</v>
      </c>
      <c r="H114" s="133">
        <v>0</v>
      </c>
      <c r="I114" s="133">
        <v>1.3699999999999999E-5</v>
      </c>
      <c r="J114" s="133">
        <v>5.0819999999999999E-4</v>
      </c>
      <c r="K114" s="133">
        <v>2.0944000000000002E-3</v>
      </c>
    </row>
    <row r="115" spans="1:11" x14ac:dyDescent="0.45">
      <c r="A115" s="33">
        <v>214</v>
      </c>
      <c r="B115" s="133">
        <v>5.1199999999999998E-5</v>
      </c>
      <c r="C115" s="133">
        <v>0</v>
      </c>
      <c r="D115" s="133">
        <v>2.0299999999999999E-5</v>
      </c>
      <c r="E115" s="133">
        <v>0</v>
      </c>
      <c r="F115" s="133">
        <v>0</v>
      </c>
      <c r="G115" s="133">
        <v>1.907E-4</v>
      </c>
      <c r="H115" s="133">
        <v>0</v>
      </c>
      <c r="I115" s="133">
        <v>1.33E-5</v>
      </c>
      <c r="J115" s="133">
        <v>4.9319999999999995E-4</v>
      </c>
      <c r="K115" s="133">
        <v>2.0652999999999999E-3</v>
      </c>
    </row>
    <row r="116" spans="1:11" x14ac:dyDescent="0.45">
      <c r="A116" s="33">
        <v>216</v>
      </c>
      <c r="B116" s="133">
        <v>4.6400000000000003E-5</v>
      </c>
      <c r="C116" s="133">
        <v>0</v>
      </c>
      <c r="D116" s="133">
        <v>2.0000000000000002E-5</v>
      </c>
      <c r="E116" s="133">
        <v>0</v>
      </c>
      <c r="F116" s="133">
        <v>0</v>
      </c>
      <c r="G116" s="133">
        <v>1.6359999999999999E-4</v>
      </c>
      <c r="H116" s="133">
        <v>0</v>
      </c>
      <c r="I116" s="133">
        <v>1.29E-5</v>
      </c>
      <c r="J116" s="133">
        <v>4.7830000000000003E-4</v>
      </c>
      <c r="K116" s="133">
        <v>2.0362000000000002E-3</v>
      </c>
    </row>
    <row r="117" spans="1:11" x14ac:dyDescent="0.45">
      <c r="A117" s="33">
        <v>218</v>
      </c>
      <c r="B117" s="133">
        <v>4.1100000000000003E-5</v>
      </c>
      <c r="C117" s="133">
        <v>0</v>
      </c>
      <c r="D117" s="133">
        <v>1.9700000000000001E-5</v>
      </c>
      <c r="E117" s="133">
        <v>0</v>
      </c>
      <c r="F117" s="133">
        <v>0</v>
      </c>
      <c r="G117" s="133">
        <v>1.303E-4</v>
      </c>
      <c r="H117" s="133">
        <v>0</v>
      </c>
      <c r="I117" s="133">
        <v>1.2500000000000001E-5</v>
      </c>
      <c r="J117" s="133">
        <v>4.6329999999999999E-4</v>
      </c>
      <c r="K117" s="133">
        <v>2.0070999999999999E-3</v>
      </c>
    </row>
    <row r="118" spans="1:11" x14ac:dyDescent="0.45">
      <c r="A118" s="33">
        <v>220</v>
      </c>
      <c r="B118" s="133">
        <v>3.4400000000000003E-5</v>
      </c>
      <c r="C118" s="133">
        <v>0</v>
      </c>
      <c r="D118" s="133">
        <v>1.95E-5</v>
      </c>
      <c r="E118" s="133">
        <v>0</v>
      </c>
      <c r="F118" s="133">
        <v>0</v>
      </c>
      <c r="G118" s="133">
        <v>9.7499999999999998E-5</v>
      </c>
      <c r="H118" s="133">
        <v>0</v>
      </c>
      <c r="I118" s="133">
        <v>1.2099999999999999E-5</v>
      </c>
      <c r="J118" s="133">
        <v>4.484E-4</v>
      </c>
      <c r="K118" s="133">
        <v>1.9781E-3</v>
      </c>
    </row>
    <row r="119" spans="1:11" x14ac:dyDescent="0.45">
      <c r="A119" s="33">
        <v>222</v>
      </c>
      <c r="B119" s="133">
        <v>2.7900000000000001E-5</v>
      </c>
      <c r="C119" s="133">
        <v>0</v>
      </c>
      <c r="D119" s="133">
        <v>1.9199999999999999E-5</v>
      </c>
      <c r="E119" s="133">
        <v>0</v>
      </c>
      <c r="F119" s="133">
        <v>0</v>
      </c>
      <c r="G119" s="133">
        <v>6.4999999999999994E-5</v>
      </c>
      <c r="H119" s="133">
        <v>0</v>
      </c>
      <c r="I119" s="133">
        <v>1.1600000000000001E-5</v>
      </c>
      <c r="J119" s="133">
        <v>4.3350000000000002E-4</v>
      </c>
      <c r="K119" s="133">
        <v>1.949E-3</v>
      </c>
    </row>
    <row r="120" spans="1:11" x14ac:dyDescent="0.45">
      <c r="A120" s="33">
        <v>224</v>
      </c>
      <c r="B120" s="133">
        <v>2.19E-5</v>
      </c>
      <c r="C120" s="133">
        <v>0</v>
      </c>
      <c r="D120" s="133">
        <v>1.8899999999999999E-5</v>
      </c>
      <c r="E120" s="133">
        <v>0</v>
      </c>
      <c r="F120" s="133">
        <v>0</v>
      </c>
      <c r="G120" s="133">
        <v>3.8999999999999999E-5</v>
      </c>
      <c r="H120" s="133">
        <v>0</v>
      </c>
      <c r="I120" s="133">
        <v>1.1199999999999999E-5</v>
      </c>
      <c r="J120" s="133">
        <v>4.1849999999999998E-4</v>
      </c>
      <c r="K120" s="133">
        <v>1.9199E-3</v>
      </c>
    </row>
    <row r="121" spans="1:11" x14ac:dyDescent="0.45">
      <c r="A121" s="33">
        <v>226</v>
      </c>
      <c r="B121" s="133">
        <v>1.6399999999999999E-5</v>
      </c>
      <c r="C121" s="133">
        <v>0</v>
      </c>
      <c r="D121" s="133">
        <v>1.8600000000000001E-5</v>
      </c>
      <c r="E121" s="133">
        <v>0</v>
      </c>
      <c r="F121" s="133">
        <v>0</v>
      </c>
      <c r="G121" s="133">
        <v>1.95E-5</v>
      </c>
      <c r="H121" s="133">
        <v>0</v>
      </c>
      <c r="I121" s="133">
        <v>1.08E-5</v>
      </c>
      <c r="J121" s="133">
        <v>4.036E-4</v>
      </c>
      <c r="K121" s="133">
        <v>1.8908E-3</v>
      </c>
    </row>
    <row r="122" spans="1:11" x14ac:dyDescent="0.45">
      <c r="A122" s="33">
        <v>228</v>
      </c>
      <c r="B122" s="133">
        <v>0</v>
      </c>
      <c r="C122" s="133">
        <v>0</v>
      </c>
      <c r="D122" s="133">
        <v>1.8300000000000001E-5</v>
      </c>
      <c r="E122" s="133">
        <v>0</v>
      </c>
      <c r="F122" s="133">
        <v>0</v>
      </c>
      <c r="G122" s="133">
        <v>6.4999999999999996E-6</v>
      </c>
      <c r="H122" s="133">
        <v>0</v>
      </c>
      <c r="I122" s="133">
        <v>1.04E-5</v>
      </c>
      <c r="J122" s="133">
        <v>3.8860000000000001E-4</v>
      </c>
      <c r="K122" s="133">
        <v>1.8617E-3</v>
      </c>
    </row>
    <row r="123" spans="1:11" x14ac:dyDescent="0.45">
      <c r="A123" s="33">
        <v>230</v>
      </c>
      <c r="B123" s="133">
        <v>0</v>
      </c>
      <c r="C123" s="133">
        <v>0</v>
      </c>
      <c r="D123" s="133">
        <v>1.8E-5</v>
      </c>
      <c r="E123" s="133">
        <v>0</v>
      </c>
      <c r="F123" s="133">
        <v>0</v>
      </c>
      <c r="G123" s="133">
        <v>0</v>
      </c>
      <c r="H123" s="133">
        <v>0</v>
      </c>
      <c r="I123" s="133">
        <v>9.9000000000000001E-6</v>
      </c>
      <c r="J123" s="133">
        <v>3.7369999999999998E-4</v>
      </c>
      <c r="K123" s="133">
        <v>1.8326E-3</v>
      </c>
    </row>
    <row r="124" spans="1:11" x14ac:dyDescent="0.45">
      <c r="A124" s="33">
        <v>232</v>
      </c>
      <c r="B124" s="133">
        <v>0</v>
      </c>
      <c r="C124" s="133">
        <v>0</v>
      </c>
      <c r="D124" s="133">
        <v>1.77E-5</v>
      </c>
      <c r="E124" s="133">
        <v>0</v>
      </c>
      <c r="F124" s="133">
        <v>0</v>
      </c>
      <c r="G124" s="133">
        <v>0</v>
      </c>
      <c r="H124" s="133">
        <v>0</v>
      </c>
      <c r="I124" s="133">
        <v>9.5000000000000005E-6</v>
      </c>
      <c r="J124" s="133">
        <v>3.5869999999999999E-4</v>
      </c>
      <c r="K124" s="133">
        <v>1.8035E-3</v>
      </c>
    </row>
    <row r="125" spans="1:11" x14ac:dyDescent="0.45">
      <c r="A125" s="33">
        <v>234</v>
      </c>
      <c r="B125" s="133">
        <v>0</v>
      </c>
      <c r="C125" s="133">
        <v>0</v>
      </c>
      <c r="D125" s="133">
        <v>1.7399999999999999E-5</v>
      </c>
      <c r="E125" s="133">
        <v>0</v>
      </c>
      <c r="F125" s="133">
        <v>0</v>
      </c>
      <c r="G125" s="133">
        <v>0</v>
      </c>
      <c r="H125" s="133">
        <v>0</v>
      </c>
      <c r="I125" s="133">
        <v>9.0999999999999993E-6</v>
      </c>
      <c r="J125" s="133">
        <v>3.4380000000000001E-4</v>
      </c>
      <c r="K125" s="133">
        <v>1.7744E-3</v>
      </c>
    </row>
    <row r="126" spans="1:11" x14ac:dyDescent="0.45">
      <c r="A126" s="33">
        <v>236</v>
      </c>
      <c r="B126" s="133">
        <v>0</v>
      </c>
      <c r="C126" s="133">
        <v>0</v>
      </c>
      <c r="D126" s="133">
        <v>1.7200000000000001E-5</v>
      </c>
      <c r="E126" s="133">
        <v>0</v>
      </c>
      <c r="F126" s="133">
        <v>0</v>
      </c>
      <c r="G126" s="133">
        <v>0</v>
      </c>
      <c r="H126" s="133">
        <v>0</v>
      </c>
      <c r="I126" s="133">
        <v>8.6999999999999997E-6</v>
      </c>
      <c r="J126" s="133">
        <v>3.2880000000000002E-4</v>
      </c>
      <c r="K126" s="133">
        <v>1.7453E-3</v>
      </c>
    </row>
    <row r="127" spans="1:11" x14ac:dyDescent="0.45">
      <c r="A127" s="33">
        <v>238</v>
      </c>
      <c r="B127" s="133">
        <v>0</v>
      </c>
      <c r="C127" s="133">
        <v>0</v>
      </c>
      <c r="D127" s="133">
        <v>1.6900000000000001E-5</v>
      </c>
      <c r="E127" s="133">
        <v>0</v>
      </c>
      <c r="F127" s="133">
        <v>0</v>
      </c>
      <c r="G127" s="133">
        <v>0</v>
      </c>
      <c r="H127" s="133">
        <v>0</v>
      </c>
      <c r="I127" s="133">
        <v>8.3000000000000002E-6</v>
      </c>
      <c r="J127" s="133">
        <v>3.1389999999999999E-4</v>
      </c>
      <c r="K127" s="133">
        <v>1.7163E-3</v>
      </c>
    </row>
    <row r="128" spans="1:11" x14ac:dyDescent="0.45">
      <c r="A128" s="33">
        <v>240</v>
      </c>
      <c r="B128" s="133">
        <v>0</v>
      </c>
      <c r="C128" s="133">
        <v>0</v>
      </c>
      <c r="D128" s="133">
        <v>1.66E-5</v>
      </c>
      <c r="E128" s="133">
        <v>0</v>
      </c>
      <c r="F128" s="133">
        <v>0</v>
      </c>
      <c r="G128" s="133">
        <v>0</v>
      </c>
      <c r="H128" s="133">
        <v>0</v>
      </c>
      <c r="I128" s="133">
        <v>6.7000000000000002E-6</v>
      </c>
      <c r="J128" s="133">
        <v>2.989E-4</v>
      </c>
      <c r="K128" s="133">
        <v>1.6872E-3</v>
      </c>
    </row>
    <row r="129" spans="1:11" x14ac:dyDescent="0.45">
      <c r="A129" s="33">
        <v>242</v>
      </c>
      <c r="B129" s="133">
        <v>0</v>
      </c>
      <c r="C129" s="133">
        <v>0</v>
      </c>
      <c r="D129" s="133">
        <v>1.63E-5</v>
      </c>
      <c r="E129" s="133">
        <v>0</v>
      </c>
      <c r="F129" s="133">
        <v>0</v>
      </c>
      <c r="G129" s="133">
        <v>0</v>
      </c>
      <c r="H129" s="133">
        <v>0</v>
      </c>
      <c r="I129" s="133">
        <v>5.3000000000000001E-6</v>
      </c>
      <c r="J129" s="133">
        <v>2.8400000000000002E-4</v>
      </c>
      <c r="K129" s="133">
        <v>1.6581E-3</v>
      </c>
    </row>
    <row r="130" spans="1:11" x14ac:dyDescent="0.45">
      <c r="A130" s="33">
        <v>244</v>
      </c>
      <c r="B130" s="133">
        <v>0</v>
      </c>
      <c r="C130" s="133">
        <v>0</v>
      </c>
      <c r="D130" s="133">
        <v>1.5999999999999999E-5</v>
      </c>
      <c r="E130" s="133">
        <v>0</v>
      </c>
      <c r="F130" s="133">
        <v>0</v>
      </c>
      <c r="G130" s="133">
        <v>0</v>
      </c>
      <c r="H130" s="133">
        <v>0</v>
      </c>
      <c r="I130" s="133">
        <v>3.7000000000000002E-6</v>
      </c>
      <c r="J130" s="133">
        <v>2.6899999999999998E-4</v>
      </c>
      <c r="K130" s="133">
        <v>1.629E-3</v>
      </c>
    </row>
    <row r="131" spans="1:11" x14ac:dyDescent="0.45">
      <c r="A131" s="33">
        <v>246</v>
      </c>
      <c r="B131" s="133">
        <v>0</v>
      </c>
      <c r="C131" s="133">
        <v>0</v>
      </c>
      <c r="D131" s="133">
        <v>1.5699999999999999E-5</v>
      </c>
      <c r="E131" s="133">
        <v>0</v>
      </c>
      <c r="F131" s="133">
        <v>0</v>
      </c>
      <c r="G131" s="133">
        <v>0</v>
      </c>
      <c r="H131" s="133">
        <v>0</v>
      </c>
      <c r="I131" s="133">
        <v>2.3E-6</v>
      </c>
      <c r="J131" s="133">
        <v>2.541E-4</v>
      </c>
      <c r="K131" s="133">
        <v>1.5999E-3</v>
      </c>
    </row>
    <row r="132" spans="1:11" x14ac:dyDescent="0.45">
      <c r="A132" s="33">
        <v>248</v>
      </c>
      <c r="B132" s="133">
        <v>0</v>
      </c>
      <c r="C132" s="133">
        <v>0</v>
      </c>
      <c r="D132" s="133">
        <v>0</v>
      </c>
      <c r="E132" s="133">
        <v>0</v>
      </c>
      <c r="F132" s="133">
        <v>0</v>
      </c>
      <c r="G132" s="133">
        <v>0</v>
      </c>
      <c r="H132" s="133">
        <v>0</v>
      </c>
      <c r="I132" s="133">
        <v>6.9999999999999997E-7</v>
      </c>
      <c r="J132" s="133">
        <v>2.3910000000000001E-4</v>
      </c>
      <c r="K132" s="133">
        <v>1.5708E-3</v>
      </c>
    </row>
    <row r="133" spans="1:11" x14ac:dyDescent="0.45">
      <c r="A133" s="33">
        <v>250</v>
      </c>
      <c r="B133" s="133">
        <v>0</v>
      </c>
      <c r="C133" s="133">
        <v>0</v>
      </c>
      <c r="D133" s="133">
        <v>0</v>
      </c>
      <c r="E133" s="133">
        <v>0</v>
      </c>
      <c r="F133" s="133">
        <v>0</v>
      </c>
      <c r="G133" s="133">
        <v>0</v>
      </c>
      <c r="H133" s="133">
        <v>0</v>
      </c>
      <c r="I133" s="133">
        <v>6.9999999999999997E-7</v>
      </c>
      <c r="J133" s="133">
        <v>2.242E-4</v>
      </c>
      <c r="K133" s="133">
        <v>1.5417E-3</v>
      </c>
    </row>
    <row r="134" spans="1:11" x14ac:dyDescent="0.45">
      <c r="A134" s="33">
        <v>252</v>
      </c>
      <c r="B134" s="133">
        <v>0</v>
      </c>
      <c r="C134" s="133">
        <v>0</v>
      </c>
      <c r="D134" s="133">
        <v>0</v>
      </c>
      <c r="E134" s="133">
        <v>0</v>
      </c>
      <c r="F134" s="133">
        <v>0</v>
      </c>
      <c r="G134" s="133">
        <v>0</v>
      </c>
      <c r="H134" s="133">
        <v>0</v>
      </c>
      <c r="I134" s="133">
        <v>5.9999999999999997E-7</v>
      </c>
      <c r="J134" s="133">
        <v>2.0929999999999999E-4</v>
      </c>
      <c r="K134" s="133">
        <v>1.5126E-3</v>
      </c>
    </row>
    <row r="135" spans="1:11" x14ac:dyDescent="0.45">
      <c r="A135" s="33">
        <v>254</v>
      </c>
      <c r="B135" s="133">
        <v>0</v>
      </c>
      <c r="C135" s="133">
        <v>0</v>
      </c>
      <c r="D135" s="133">
        <v>0</v>
      </c>
      <c r="E135" s="133">
        <v>0</v>
      </c>
      <c r="F135" s="133">
        <v>0</v>
      </c>
      <c r="G135" s="133">
        <v>0</v>
      </c>
      <c r="H135" s="133">
        <v>0</v>
      </c>
      <c r="I135" s="133">
        <v>4.9999999999999998E-7</v>
      </c>
      <c r="J135" s="133">
        <v>1.9430000000000001E-4</v>
      </c>
      <c r="K135" s="133">
        <v>1.4835E-3</v>
      </c>
    </row>
    <row r="136" spans="1:11" x14ac:dyDescent="0.45">
      <c r="A136" s="33">
        <v>256</v>
      </c>
      <c r="B136" s="133">
        <v>0</v>
      </c>
      <c r="C136" s="133">
        <v>0</v>
      </c>
      <c r="D136" s="133">
        <v>0</v>
      </c>
      <c r="E136" s="133">
        <v>0</v>
      </c>
      <c r="F136" s="133">
        <v>0</v>
      </c>
      <c r="G136" s="133">
        <v>0</v>
      </c>
      <c r="H136" s="133">
        <v>0</v>
      </c>
      <c r="I136" s="133">
        <v>4.9999999999999998E-7</v>
      </c>
      <c r="J136" s="133">
        <v>1.794E-4</v>
      </c>
      <c r="K136" s="133">
        <v>1.4544E-3</v>
      </c>
    </row>
    <row r="137" spans="1:11" x14ac:dyDescent="0.45">
      <c r="A137" s="33">
        <v>258</v>
      </c>
      <c r="B137" s="133">
        <v>0</v>
      </c>
      <c r="C137" s="133">
        <v>0</v>
      </c>
      <c r="D137" s="133">
        <v>0</v>
      </c>
      <c r="E137" s="133">
        <v>0</v>
      </c>
      <c r="F137" s="133">
        <v>0</v>
      </c>
      <c r="G137" s="133">
        <v>0</v>
      </c>
      <c r="H137" s="133">
        <v>0</v>
      </c>
      <c r="I137" s="133">
        <v>3.9999999999999998E-7</v>
      </c>
      <c r="J137" s="133">
        <v>1.6440000000000001E-4</v>
      </c>
      <c r="K137" s="133">
        <v>1.4254000000000001E-3</v>
      </c>
    </row>
    <row r="138" spans="1:11" x14ac:dyDescent="0.45">
      <c r="A138" s="33">
        <v>260</v>
      </c>
      <c r="B138" s="133">
        <v>0</v>
      </c>
      <c r="C138" s="133">
        <v>0</v>
      </c>
      <c r="D138" s="133">
        <v>0</v>
      </c>
      <c r="E138" s="133">
        <v>0</v>
      </c>
      <c r="F138" s="133">
        <v>0</v>
      </c>
      <c r="G138" s="133">
        <v>0</v>
      </c>
      <c r="H138" s="133">
        <v>0</v>
      </c>
      <c r="I138" s="133">
        <v>2.9999999999999999E-7</v>
      </c>
      <c r="J138" s="133">
        <v>1.495E-4</v>
      </c>
      <c r="K138" s="133">
        <v>1.3963000000000001E-3</v>
      </c>
    </row>
    <row r="139" spans="1:11" x14ac:dyDescent="0.45">
      <c r="A139" s="33">
        <v>262</v>
      </c>
      <c r="B139" s="133">
        <v>0</v>
      </c>
      <c r="C139" s="133">
        <v>0</v>
      </c>
      <c r="D139" s="133">
        <v>0</v>
      </c>
      <c r="E139" s="133">
        <v>0</v>
      </c>
      <c r="F139" s="133">
        <v>0</v>
      </c>
      <c r="G139" s="133">
        <v>0</v>
      </c>
      <c r="H139" s="133">
        <v>0</v>
      </c>
      <c r="I139" s="133">
        <v>2.9999999999999999E-7</v>
      </c>
      <c r="J139" s="133">
        <v>1.3449999999999999E-4</v>
      </c>
      <c r="K139" s="133">
        <v>1.3672000000000001E-3</v>
      </c>
    </row>
    <row r="140" spans="1:11" x14ac:dyDescent="0.45">
      <c r="A140" s="33">
        <v>264</v>
      </c>
      <c r="B140" s="133">
        <v>0</v>
      </c>
      <c r="C140" s="133">
        <v>0</v>
      </c>
      <c r="D140" s="133">
        <v>0</v>
      </c>
      <c r="E140" s="133">
        <v>0</v>
      </c>
      <c r="F140" s="133">
        <v>0</v>
      </c>
      <c r="G140" s="133">
        <v>0</v>
      </c>
      <c r="H140" s="133">
        <v>0</v>
      </c>
      <c r="I140" s="133">
        <v>2.9999999999999999E-7</v>
      </c>
      <c r="J140" s="133">
        <v>1.1959999999999999E-4</v>
      </c>
      <c r="K140" s="133">
        <v>1.3381000000000001E-3</v>
      </c>
    </row>
    <row r="141" spans="1:11" x14ac:dyDescent="0.45">
      <c r="A141" s="33">
        <v>266</v>
      </c>
      <c r="B141" s="133">
        <v>0</v>
      </c>
      <c r="C141" s="133">
        <v>0</v>
      </c>
      <c r="D141" s="133">
        <v>0</v>
      </c>
      <c r="E141" s="133">
        <v>0</v>
      </c>
      <c r="F141" s="133">
        <v>0</v>
      </c>
      <c r="G141" s="133">
        <v>0</v>
      </c>
      <c r="H141" s="133">
        <v>0</v>
      </c>
      <c r="I141" s="133">
        <v>1.9999999999999999E-7</v>
      </c>
      <c r="J141" s="133">
        <v>1.0459999999999999E-4</v>
      </c>
      <c r="K141" s="133">
        <v>1.3090000000000001E-3</v>
      </c>
    </row>
    <row r="142" spans="1:11" x14ac:dyDescent="0.45">
      <c r="A142" s="33">
        <v>268</v>
      </c>
      <c r="B142" s="133">
        <v>0</v>
      </c>
      <c r="C142" s="133">
        <v>0</v>
      </c>
      <c r="D142" s="133">
        <v>0</v>
      </c>
      <c r="E142" s="133">
        <v>0</v>
      </c>
      <c r="F142" s="133">
        <v>0</v>
      </c>
      <c r="G142" s="133">
        <v>0</v>
      </c>
      <c r="H142" s="133">
        <v>0</v>
      </c>
      <c r="I142" s="133">
        <v>1.9999999999999999E-7</v>
      </c>
      <c r="J142" s="133">
        <v>8.9699999999999998E-5</v>
      </c>
      <c r="K142" s="133">
        <v>1.2799E-3</v>
      </c>
    </row>
    <row r="143" spans="1:11" x14ac:dyDescent="0.45">
      <c r="A143" s="33">
        <v>270</v>
      </c>
      <c r="B143" s="133">
        <v>0</v>
      </c>
      <c r="C143" s="133">
        <v>0</v>
      </c>
      <c r="D143" s="133">
        <v>0</v>
      </c>
      <c r="E143" s="133">
        <v>0</v>
      </c>
      <c r="F143" s="133">
        <v>0</v>
      </c>
      <c r="G143" s="133">
        <v>0</v>
      </c>
      <c r="H143" s="133">
        <v>0</v>
      </c>
      <c r="I143" s="133">
        <v>1.9999999999999999E-7</v>
      </c>
      <c r="J143" s="133">
        <v>7.47E-5</v>
      </c>
      <c r="K143" s="133">
        <v>1.2508E-3</v>
      </c>
    </row>
    <row r="144" spans="1:11" x14ac:dyDescent="0.45">
      <c r="A144" s="33">
        <v>272</v>
      </c>
      <c r="B144" s="133">
        <v>0</v>
      </c>
      <c r="C144" s="133">
        <v>0</v>
      </c>
      <c r="D144" s="133">
        <v>0</v>
      </c>
      <c r="E144" s="133">
        <v>0</v>
      </c>
      <c r="F144" s="133">
        <v>0</v>
      </c>
      <c r="G144" s="133">
        <v>0</v>
      </c>
      <c r="H144" s="133">
        <v>0</v>
      </c>
      <c r="I144" s="133">
        <v>9.9999999999999995E-8</v>
      </c>
      <c r="J144" s="133">
        <v>5.9799999999999997E-5</v>
      </c>
      <c r="K144" s="133">
        <v>1.2217E-3</v>
      </c>
    </row>
    <row r="145" spans="1:11" x14ac:dyDescent="0.45">
      <c r="A145" s="33">
        <v>274</v>
      </c>
      <c r="B145" s="133">
        <v>0</v>
      </c>
      <c r="C145" s="133">
        <v>0</v>
      </c>
      <c r="D145" s="133">
        <v>0</v>
      </c>
      <c r="E145" s="133">
        <v>0</v>
      </c>
      <c r="F145" s="133">
        <v>0</v>
      </c>
      <c r="G145" s="133">
        <v>0</v>
      </c>
      <c r="H145" s="133">
        <v>0</v>
      </c>
      <c r="I145" s="133">
        <v>9.9999999999999995E-8</v>
      </c>
      <c r="J145" s="133">
        <v>4.4799999999999998E-5</v>
      </c>
      <c r="K145" s="133">
        <v>1.1926E-3</v>
      </c>
    </row>
    <row r="146" spans="1:11" x14ac:dyDescent="0.45">
      <c r="A146" s="33">
        <v>276</v>
      </c>
      <c r="B146" s="133">
        <v>0</v>
      </c>
      <c r="C146" s="133">
        <v>0</v>
      </c>
      <c r="D146" s="133">
        <v>0</v>
      </c>
      <c r="E146" s="133">
        <v>0</v>
      </c>
      <c r="F146" s="133">
        <v>0</v>
      </c>
      <c r="G146" s="133">
        <v>0</v>
      </c>
      <c r="H146" s="133">
        <v>0</v>
      </c>
      <c r="I146" s="133">
        <v>9.9999999999999995E-8</v>
      </c>
      <c r="J146" s="133">
        <v>3.1999999999999999E-5</v>
      </c>
      <c r="K146" s="133">
        <v>1.1636000000000001E-3</v>
      </c>
    </row>
    <row r="147" spans="1:11" x14ac:dyDescent="0.45">
      <c r="A147" s="33">
        <v>278</v>
      </c>
      <c r="B147" s="133">
        <v>0</v>
      </c>
      <c r="C147" s="133">
        <v>0</v>
      </c>
      <c r="D147" s="133">
        <v>0</v>
      </c>
      <c r="E147" s="133">
        <v>0</v>
      </c>
      <c r="F147" s="133">
        <v>0</v>
      </c>
      <c r="G147" s="133">
        <v>0</v>
      </c>
      <c r="H147" s="133">
        <v>0</v>
      </c>
      <c r="I147" s="133">
        <v>0</v>
      </c>
      <c r="J147" s="133">
        <v>2.1399999999999998E-5</v>
      </c>
      <c r="K147" s="133">
        <v>1.1345000000000001E-3</v>
      </c>
    </row>
    <row r="148" spans="1:11" x14ac:dyDescent="0.45">
      <c r="A148" s="33">
        <v>280</v>
      </c>
      <c r="B148" s="133">
        <v>0</v>
      </c>
      <c r="C148" s="133">
        <v>0</v>
      </c>
      <c r="D148" s="133">
        <v>0</v>
      </c>
      <c r="E148" s="133">
        <v>0</v>
      </c>
      <c r="F148" s="133">
        <v>0</v>
      </c>
      <c r="G148" s="133">
        <v>0</v>
      </c>
      <c r="H148" s="133">
        <v>0</v>
      </c>
      <c r="I148" s="133">
        <v>0</v>
      </c>
      <c r="J148" s="133">
        <v>1.2799999999999999E-5</v>
      </c>
      <c r="K148" s="133">
        <v>1.1054000000000001E-3</v>
      </c>
    </row>
    <row r="149" spans="1:11" x14ac:dyDescent="0.45">
      <c r="A149" s="33">
        <v>282</v>
      </c>
      <c r="B149" s="133">
        <v>0</v>
      </c>
      <c r="C149" s="133">
        <v>0</v>
      </c>
      <c r="D149" s="133">
        <v>0</v>
      </c>
      <c r="E149" s="133">
        <v>0</v>
      </c>
      <c r="F149" s="133">
        <v>0</v>
      </c>
      <c r="G149" s="133">
        <v>0</v>
      </c>
      <c r="H149" s="133">
        <v>0</v>
      </c>
      <c r="I149" s="133">
        <v>0</v>
      </c>
      <c r="J149" s="133">
        <v>0</v>
      </c>
      <c r="K149" s="133">
        <v>1.0763000000000001E-3</v>
      </c>
    </row>
    <row r="150" spans="1:11" x14ac:dyDescent="0.45">
      <c r="A150" s="33">
        <v>284</v>
      </c>
      <c r="B150" s="133">
        <v>0</v>
      </c>
      <c r="C150" s="133">
        <v>0</v>
      </c>
      <c r="D150" s="133">
        <v>0</v>
      </c>
      <c r="E150" s="133">
        <v>0</v>
      </c>
      <c r="F150" s="133">
        <v>0</v>
      </c>
      <c r="G150" s="133">
        <v>0</v>
      </c>
      <c r="H150" s="133">
        <v>0</v>
      </c>
      <c r="I150" s="133">
        <v>0</v>
      </c>
      <c r="J150" s="133">
        <v>0</v>
      </c>
      <c r="K150" s="133">
        <v>1.0472000000000001E-3</v>
      </c>
    </row>
    <row r="151" spans="1:11" x14ac:dyDescent="0.45">
      <c r="A151" s="33">
        <v>286</v>
      </c>
      <c r="B151" s="133">
        <v>0</v>
      </c>
      <c r="C151" s="133">
        <v>0</v>
      </c>
      <c r="D151" s="133">
        <v>0</v>
      </c>
      <c r="E151" s="133">
        <v>0</v>
      </c>
      <c r="F151" s="133">
        <v>0</v>
      </c>
      <c r="G151" s="133">
        <v>0</v>
      </c>
      <c r="H151" s="133">
        <v>0</v>
      </c>
      <c r="I151" s="133">
        <v>0</v>
      </c>
      <c r="J151" s="133">
        <v>0</v>
      </c>
      <c r="K151" s="133">
        <v>1.0181000000000001E-3</v>
      </c>
    </row>
    <row r="152" spans="1:11" x14ac:dyDescent="0.45">
      <c r="A152" s="33">
        <v>288</v>
      </c>
      <c r="B152" s="133">
        <v>0</v>
      </c>
      <c r="C152" s="133">
        <v>0</v>
      </c>
      <c r="D152" s="133">
        <v>0</v>
      </c>
      <c r="E152" s="133">
        <v>0</v>
      </c>
      <c r="F152" s="133">
        <v>0</v>
      </c>
      <c r="G152" s="133">
        <v>0</v>
      </c>
      <c r="H152" s="133">
        <v>0</v>
      </c>
      <c r="I152" s="133">
        <v>0</v>
      </c>
      <c r="J152" s="133">
        <v>0</v>
      </c>
      <c r="K152" s="133">
        <v>9.8900000000000008E-4</v>
      </c>
    </row>
    <row r="153" spans="1:11" x14ac:dyDescent="0.45">
      <c r="A153" s="33">
        <v>290</v>
      </c>
      <c r="B153" s="133">
        <v>0</v>
      </c>
      <c r="C153" s="133">
        <v>0</v>
      </c>
      <c r="D153" s="133">
        <v>0</v>
      </c>
      <c r="E153" s="133">
        <v>0</v>
      </c>
      <c r="F153" s="133">
        <v>0</v>
      </c>
      <c r="G153" s="133">
        <v>0</v>
      </c>
      <c r="H153" s="133">
        <v>0</v>
      </c>
      <c r="I153" s="133">
        <v>0</v>
      </c>
      <c r="J153" s="133">
        <v>0</v>
      </c>
      <c r="K153" s="133">
        <v>9.5989999999999997E-4</v>
      </c>
    </row>
    <row r="154" spans="1:11" x14ac:dyDescent="0.45">
      <c r="A154" s="33">
        <v>292</v>
      </c>
      <c r="B154" s="133">
        <v>0</v>
      </c>
      <c r="C154" s="133">
        <v>0</v>
      </c>
      <c r="D154" s="133">
        <v>0</v>
      </c>
      <c r="E154" s="133">
        <v>0</v>
      </c>
      <c r="F154" s="133">
        <v>0</v>
      </c>
      <c r="G154" s="133">
        <v>0</v>
      </c>
      <c r="H154" s="133">
        <v>0</v>
      </c>
      <c r="I154" s="133">
        <v>0</v>
      </c>
      <c r="J154" s="133">
        <v>0</v>
      </c>
      <c r="K154" s="133">
        <v>9.3079999999999997E-4</v>
      </c>
    </row>
    <row r="155" spans="1:11" x14ac:dyDescent="0.45">
      <c r="A155" s="33">
        <v>294</v>
      </c>
      <c r="B155" s="133">
        <v>0</v>
      </c>
      <c r="C155" s="133">
        <v>0</v>
      </c>
      <c r="D155" s="133">
        <v>0</v>
      </c>
      <c r="E155" s="133">
        <v>0</v>
      </c>
      <c r="F155" s="133">
        <v>0</v>
      </c>
      <c r="G155" s="133">
        <v>0</v>
      </c>
      <c r="H155" s="133">
        <v>0</v>
      </c>
      <c r="I155" s="133">
        <v>0</v>
      </c>
      <c r="J155" s="133">
        <v>0</v>
      </c>
      <c r="K155" s="133">
        <v>9.0180000000000002E-4</v>
      </c>
    </row>
    <row r="156" spans="1:11" x14ac:dyDescent="0.45">
      <c r="A156" s="33">
        <v>296</v>
      </c>
      <c r="B156" s="133">
        <v>0</v>
      </c>
      <c r="C156" s="133">
        <v>0</v>
      </c>
      <c r="D156" s="133">
        <v>0</v>
      </c>
      <c r="E156" s="133">
        <v>0</v>
      </c>
      <c r="F156" s="133">
        <v>0</v>
      </c>
      <c r="G156" s="133">
        <v>0</v>
      </c>
      <c r="H156" s="133">
        <v>0</v>
      </c>
      <c r="I156" s="133">
        <v>0</v>
      </c>
      <c r="J156" s="133">
        <v>0</v>
      </c>
      <c r="K156" s="133">
        <v>8.7270000000000002E-4</v>
      </c>
    </row>
    <row r="157" spans="1:11" x14ac:dyDescent="0.45">
      <c r="A157" s="33">
        <v>298</v>
      </c>
      <c r="B157" s="133">
        <v>0</v>
      </c>
      <c r="C157" s="133">
        <v>0</v>
      </c>
      <c r="D157" s="133">
        <v>0</v>
      </c>
      <c r="E157" s="133">
        <v>0</v>
      </c>
      <c r="F157" s="133">
        <v>0</v>
      </c>
      <c r="G157" s="133">
        <v>0</v>
      </c>
      <c r="H157" s="133">
        <v>0</v>
      </c>
      <c r="I157" s="133">
        <v>0</v>
      </c>
      <c r="J157" s="133">
        <v>0</v>
      </c>
      <c r="K157" s="133">
        <v>8.4360000000000001E-4</v>
      </c>
    </row>
    <row r="158" spans="1:11" x14ac:dyDescent="0.45">
      <c r="A158" s="33">
        <v>300</v>
      </c>
      <c r="B158" s="133">
        <v>0</v>
      </c>
      <c r="C158" s="133">
        <v>0</v>
      </c>
      <c r="D158" s="133">
        <v>0</v>
      </c>
      <c r="E158" s="133">
        <v>0</v>
      </c>
      <c r="F158" s="133">
        <v>0</v>
      </c>
      <c r="G158" s="133">
        <v>0</v>
      </c>
      <c r="H158" s="133">
        <v>0</v>
      </c>
      <c r="I158" s="133">
        <v>0</v>
      </c>
      <c r="J158" s="133">
        <v>0</v>
      </c>
      <c r="K158" s="133">
        <v>8.1450000000000001E-4</v>
      </c>
    </row>
    <row r="159" spans="1:11" x14ac:dyDescent="0.45">
      <c r="A159" s="33">
        <v>302</v>
      </c>
      <c r="B159" s="133">
        <v>0</v>
      </c>
      <c r="C159" s="133">
        <v>0</v>
      </c>
      <c r="D159" s="133">
        <v>0</v>
      </c>
      <c r="E159" s="133">
        <v>0</v>
      </c>
      <c r="F159" s="133">
        <v>0</v>
      </c>
      <c r="G159" s="133">
        <v>0</v>
      </c>
      <c r="H159" s="133">
        <v>0</v>
      </c>
      <c r="I159" s="133">
        <v>0</v>
      </c>
      <c r="J159" s="133">
        <v>0</v>
      </c>
      <c r="K159" s="133">
        <v>7.8540000000000001E-4</v>
      </c>
    </row>
    <row r="160" spans="1:11" x14ac:dyDescent="0.45">
      <c r="A160" s="33">
        <v>304</v>
      </c>
      <c r="B160" s="133">
        <v>0</v>
      </c>
      <c r="C160" s="133">
        <v>0</v>
      </c>
      <c r="D160" s="133">
        <v>0</v>
      </c>
      <c r="E160" s="133">
        <v>0</v>
      </c>
      <c r="F160" s="133">
        <v>0</v>
      </c>
      <c r="G160" s="133">
        <v>0</v>
      </c>
      <c r="H160" s="133">
        <v>0</v>
      </c>
      <c r="I160" s="133">
        <v>0</v>
      </c>
      <c r="J160" s="133">
        <v>0</v>
      </c>
      <c r="K160" s="133">
        <v>7.5630000000000001E-4</v>
      </c>
    </row>
    <row r="161" spans="1:11" x14ac:dyDescent="0.45">
      <c r="A161" s="33">
        <v>306</v>
      </c>
      <c r="B161" s="133">
        <v>0</v>
      </c>
      <c r="C161" s="133">
        <v>0</v>
      </c>
      <c r="D161" s="133">
        <v>0</v>
      </c>
      <c r="E161" s="133">
        <v>0</v>
      </c>
      <c r="F161" s="133">
        <v>0</v>
      </c>
      <c r="G161" s="133">
        <v>0</v>
      </c>
      <c r="H161" s="133">
        <v>0</v>
      </c>
      <c r="I161" s="133">
        <v>0</v>
      </c>
      <c r="J161" s="133">
        <v>0</v>
      </c>
      <c r="K161" s="133">
        <v>7.272E-4</v>
      </c>
    </row>
    <row r="162" spans="1:11" x14ac:dyDescent="0.45">
      <c r="A162" s="33">
        <v>308</v>
      </c>
      <c r="B162" s="133">
        <v>0</v>
      </c>
      <c r="C162" s="133">
        <v>0</v>
      </c>
      <c r="D162" s="133">
        <v>0</v>
      </c>
      <c r="E162" s="133">
        <v>0</v>
      </c>
      <c r="F162" s="133">
        <v>0</v>
      </c>
      <c r="G162" s="133">
        <v>0</v>
      </c>
      <c r="H162" s="133">
        <v>0</v>
      </c>
      <c r="I162" s="133">
        <v>0</v>
      </c>
      <c r="J162" s="133">
        <v>0</v>
      </c>
      <c r="K162" s="133">
        <v>6.981E-4</v>
      </c>
    </row>
    <row r="163" spans="1:11" x14ac:dyDescent="0.45">
      <c r="A163" s="33">
        <v>310</v>
      </c>
      <c r="B163" s="133">
        <v>0</v>
      </c>
      <c r="C163" s="133">
        <v>0</v>
      </c>
      <c r="D163" s="133">
        <v>0</v>
      </c>
      <c r="E163" s="133">
        <v>0</v>
      </c>
      <c r="F163" s="133">
        <v>0</v>
      </c>
      <c r="G163" s="133">
        <v>0</v>
      </c>
      <c r="H163" s="133">
        <v>0</v>
      </c>
      <c r="I163" s="133">
        <v>0</v>
      </c>
      <c r="J163" s="133">
        <v>0</v>
      </c>
      <c r="K163" s="133">
        <v>6.69E-4</v>
      </c>
    </row>
    <row r="164" spans="1:11" x14ac:dyDescent="0.45">
      <c r="A164" s="33">
        <v>312</v>
      </c>
      <c r="B164" s="133">
        <v>0</v>
      </c>
      <c r="C164" s="133">
        <v>0</v>
      </c>
      <c r="D164" s="133">
        <v>0</v>
      </c>
      <c r="E164" s="133">
        <v>0</v>
      </c>
      <c r="F164" s="133">
        <v>0</v>
      </c>
      <c r="G164" s="133">
        <v>0</v>
      </c>
      <c r="H164" s="133">
        <v>0</v>
      </c>
      <c r="I164" s="133">
        <v>0</v>
      </c>
      <c r="J164" s="133">
        <v>0</v>
      </c>
      <c r="K164" s="133">
        <v>6.4000000000000005E-4</v>
      </c>
    </row>
    <row r="165" spans="1:11" x14ac:dyDescent="0.45">
      <c r="A165" s="33">
        <v>314</v>
      </c>
      <c r="B165" s="133">
        <v>0</v>
      </c>
      <c r="C165" s="133">
        <v>0</v>
      </c>
      <c r="D165" s="133">
        <v>0</v>
      </c>
      <c r="E165" s="133">
        <v>0</v>
      </c>
      <c r="F165" s="133">
        <v>0</v>
      </c>
      <c r="G165" s="133">
        <v>0</v>
      </c>
      <c r="H165" s="133">
        <v>0</v>
      </c>
      <c r="I165" s="133">
        <v>0</v>
      </c>
      <c r="J165" s="133">
        <v>0</v>
      </c>
      <c r="K165" s="133">
        <v>6.1090000000000005E-4</v>
      </c>
    </row>
    <row r="166" spans="1:11" x14ac:dyDescent="0.45">
      <c r="A166" s="33">
        <v>316</v>
      </c>
      <c r="B166" s="133">
        <v>0</v>
      </c>
      <c r="C166" s="133">
        <v>0</v>
      </c>
      <c r="D166" s="133">
        <v>0</v>
      </c>
      <c r="E166" s="133">
        <v>0</v>
      </c>
      <c r="F166" s="133">
        <v>0</v>
      </c>
      <c r="G166" s="133">
        <v>0</v>
      </c>
      <c r="H166" s="133">
        <v>0</v>
      </c>
      <c r="I166" s="133">
        <v>0</v>
      </c>
      <c r="J166" s="133">
        <v>0</v>
      </c>
      <c r="K166" s="133">
        <v>5.8180000000000005E-4</v>
      </c>
    </row>
    <row r="167" spans="1:11" x14ac:dyDescent="0.45">
      <c r="A167" s="33">
        <v>318</v>
      </c>
      <c r="B167" s="133">
        <v>0</v>
      </c>
      <c r="C167" s="133">
        <v>0</v>
      </c>
      <c r="D167" s="133">
        <v>0</v>
      </c>
      <c r="E167" s="133">
        <v>0</v>
      </c>
      <c r="F167" s="133">
        <v>0</v>
      </c>
      <c r="G167" s="133">
        <v>0</v>
      </c>
      <c r="H167" s="133">
        <v>0</v>
      </c>
      <c r="I167" s="133">
        <v>0</v>
      </c>
      <c r="J167" s="133">
        <v>0</v>
      </c>
      <c r="K167" s="133">
        <v>5.5270000000000004E-4</v>
      </c>
    </row>
    <row r="168" spans="1:11" x14ac:dyDescent="0.45">
      <c r="A168" s="33">
        <v>320</v>
      </c>
      <c r="B168" s="133">
        <v>0</v>
      </c>
      <c r="C168" s="133">
        <v>0</v>
      </c>
      <c r="D168" s="133">
        <v>0</v>
      </c>
      <c r="E168" s="133">
        <v>0</v>
      </c>
      <c r="F168" s="133">
        <v>0</v>
      </c>
      <c r="G168" s="133">
        <v>0</v>
      </c>
      <c r="H168" s="133">
        <v>0</v>
      </c>
      <c r="I168" s="133">
        <v>0</v>
      </c>
      <c r="J168" s="133">
        <v>0</v>
      </c>
      <c r="K168" s="133">
        <v>5.2360000000000004E-4</v>
      </c>
    </row>
    <row r="169" spans="1:11" x14ac:dyDescent="0.45">
      <c r="A169" s="33">
        <v>322</v>
      </c>
      <c r="B169" s="133">
        <v>0</v>
      </c>
      <c r="C169" s="133">
        <v>0</v>
      </c>
      <c r="D169" s="133">
        <v>0</v>
      </c>
      <c r="E169" s="133">
        <v>0</v>
      </c>
      <c r="F169" s="133">
        <v>0</v>
      </c>
      <c r="G169" s="133">
        <v>0</v>
      </c>
      <c r="H169" s="133">
        <v>0</v>
      </c>
      <c r="I169" s="133">
        <v>0</v>
      </c>
      <c r="J169" s="133">
        <v>0</v>
      </c>
      <c r="K169" s="133">
        <v>4.9450000000000004E-4</v>
      </c>
    </row>
    <row r="170" spans="1:11" x14ac:dyDescent="0.45">
      <c r="A170" s="33">
        <v>324</v>
      </c>
      <c r="B170" s="133">
        <v>0</v>
      </c>
      <c r="C170" s="133">
        <v>0</v>
      </c>
      <c r="D170" s="133">
        <v>0</v>
      </c>
      <c r="E170" s="133">
        <v>0</v>
      </c>
      <c r="F170" s="133">
        <v>0</v>
      </c>
      <c r="G170" s="133">
        <v>0</v>
      </c>
      <c r="H170" s="133">
        <v>0</v>
      </c>
      <c r="I170" s="133">
        <v>0</v>
      </c>
      <c r="J170" s="133">
        <v>0</v>
      </c>
      <c r="K170" s="133">
        <v>4.6539999999999998E-4</v>
      </c>
    </row>
    <row r="171" spans="1:11" x14ac:dyDescent="0.45">
      <c r="A171" s="33">
        <v>326</v>
      </c>
      <c r="B171" s="133">
        <v>0</v>
      </c>
      <c r="C171" s="133">
        <v>0</v>
      </c>
      <c r="D171" s="133">
        <v>0</v>
      </c>
      <c r="E171" s="133">
        <v>0</v>
      </c>
      <c r="F171" s="133">
        <v>0</v>
      </c>
      <c r="G171" s="133">
        <v>0</v>
      </c>
      <c r="H171" s="133">
        <v>0</v>
      </c>
      <c r="I171" s="133">
        <v>0</v>
      </c>
      <c r="J171" s="133">
        <v>0</v>
      </c>
      <c r="K171" s="133">
        <v>4.3629999999999998E-4</v>
      </c>
    </row>
    <row r="172" spans="1:11" x14ac:dyDescent="0.45">
      <c r="A172" s="33">
        <v>328</v>
      </c>
      <c r="B172" s="133">
        <v>0</v>
      </c>
      <c r="C172" s="133">
        <v>0</v>
      </c>
      <c r="D172" s="133">
        <v>0</v>
      </c>
      <c r="E172" s="133">
        <v>0</v>
      </c>
      <c r="F172" s="133">
        <v>0</v>
      </c>
      <c r="G172" s="133">
        <v>0</v>
      </c>
      <c r="H172" s="133">
        <v>0</v>
      </c>
      <c r="I172" s="133">
        <v>0</v>
      </c>
      <c r="J172" s="133">
        <v>0</v>
      </c>
      <c r="K172" s="133">
        <v>4.0719999999999998E-4</v>
      </c>
    </row>
    <row r="173" spans="1:11" x14ac:dyDescent="0.45">
      <c r="A173" s="33">
        <v>330</v>
      </c>
      <c r="B173" s="133">
        <v>0</v>
      </c>
      <c r="C173" s="133">
        <v>0</v>
      </c>
      <c r="D173" s="133">
        <v>0</v>
      </c>
      <c r="E173" s="133">
        <v>0</v>
      </c>
      <c r="F173" s="133">
        <v>0</v>
      </c>
      <c r="G173" s="133">
        <v>0</v>
      </c>
      <c r="H173" s="133">
        <v>0</v>
      </c>
      <c r="I173" s="133">
        <v>0</v>
      </c>
      <c r="J173" s="133">
        <v>0</v>
      </c>
      <c r="K173" s="133">
        <v>3.7819999999999998E-4</v>
      </c>
    </row>
    <row r="174" spans="1:11" x14ac:dyDescent="0.45">
      <c r="A174" s="33">
        <v>332</v>
      </c>
      <c r="B174" s="133">
        <v>0</v>
      </c>
      <c r="C174" s="133">
        <v>0</v>
      </c>
      <c r="D174" s="133">
        <v>0</v>
      </c>
      <c r="E174" s="133">
        <v>0</v>
      </c>
      <c r="F174" s="133">
        <v>0</v>
      </c>
      <c r="G174" s="133">
        <v>0</v>
      </c>
      <c r="H174" s="133">
        <v>0</v>
      </c>
      <c r="I174" s="133">
        <v>0</v>
      </c>
      <c r="J174" s="133">
        <v>0</v>
      </c>
      <c r="K174" s="133">
        <v>3.4909999999999997E-4</v>
      </c>
    </row>
    <row r="175" spans="1:11" x14ac:dyDescent="0.45">
      <c r="A175" s="33">
        <v>334</v>
      </c>
      <c r="B175" s="133">
        <v>0</v>
      </c>
      <c r="C175" s="133">
        <v>0</v>
      </c>
      <c r="D175" s="133">
        <v>0</v>
      </c>
      <c r="E175" s="133">
        <v>0</v>
      </c>
      <c r="F175" s="133">
        <v>0</v>
      </c>
      <c r="G175" s="133">
        <v>0</v>
      </c>
      <c r="H175" s="133">
        <v>0</v>
      </c>
      <c r="I175" s="133">
        <v>0</v>
      </c>
      <c r="J175" s="133">
        <v>0</v>
      </c>
      <c r="K175" s="133">
        <v>3.2000000000000003E-4</v>
      </c>
    </row>
    <row r="176" spans="1:11" x14ac:dyDescent="0.45">
      <c r="A176" s="33">
        <v>336</v>
      </c>
      <c r="B176" s="133">
        <v>0</v>
      </c>
      <c r="C176" s="133">
        <v>0</v>
      </c>
      <c r="D176" s="133">
        <v>0</v>
      </c>
      <c r="E176" s="133">
        <v>0</v>
      </c>
      <c r="F176" s="133">
        <v>0</v>
      </c>
      <c r="G176" s="133">
        <v>0</v>
      </c>
      <c r="H176" s="133">
        <v>0</v>
      </c>
      <c r="I176" s="133">
        <v>0</v>
      </c>
      <c r="J176" s="133">
        <v>0</v>
      </c>
      <c r="K176" s="133">
        <v>2.9090000000000002E-4</v>
      </c>
    </row>
    <row r="177" spans="1:11" x14ac:dyDescent="0.45">
      <c r="A177" s="33">
        <v>338</v>
      </c>
      <c r="B177" s="133">
        <v>0</v>
      </c>
      <c r="C177" s="133">
        <v>0</v>
      </c>
      <c r="D177" s="133">
        <v>0</v>
      </c>
      <c r="E177" s="133">
        <v>0</v>
      </c>
      <c r="F177" s="133">
        <v>0</v>
      </c>
      <c r="G177" s="133">
        <v>0</v>
      </c>
      <c r="H177" s="133">
        <v>0</v>
      </c>
      <c r="I177" s="133">
        <v>0</v>
      </c>
      <c r="J177" s="133">
        <v>0</v>
      </c>
      <c r="K177" s="133">
        <v>2.6180000000000002E-4</v>
      </c>
    </row>
    <row r="178" spans="1:11" x14ac:dyDescent="0.45">
      <c r="A178" s="33">
        <v>340</v>
      </c>
      <c r="B178" s="133">
        <v>0</v>
      </c>
      <c r="C178" s="133">
        <v>0</v>
      </c>
      <c r="D178" s="133">
        <v>0</v>
      </c>
      <c r="E178" s="133">
        <v>0</v>
      </c>
      <c r="F178" s="133">
        <v>0</v>
      </c>
      <c r="G178" s="133">
        <v>0</v>
      </c>
      <c r="H178" s="133">
        <v>0</v>
      </c>
      <c r="I178" s="133">
        <v>0</v>
      </c>
      <c r="J178" s="133">
        <v>0</v>
      </c>
      <c r="K178" s="133">
        <v>2.3269999999999999E-4</v>
      </c>
    </row>
    <row r="179" spans="1:11" x14ac:dyDescent="0.45">
      <c r="A179" s="33">
        <v>342</v>
      </c>
      <c r="B179" s="133">
        <v>0</v>
      </c>
      <c r="C179" s="133">
        <v>0</v>
      </c>
      <c r="D179" s="133">
        <v>0</v>
      </c>
      <c r="E179" s="133">
        <v>0</v>
      </c>
      <c r="F179" s="133">
        <v>0</v>
      </c>
      <c r="G179" s="133">
        <v>0</v>
      </c>
      <c r="H179" s="133">
        <v>0</v>
      </c>
      <c r="I179" s="133">
        <v>0</v>
      </c>
      <c r="J179" s="133">
        <v>0</v>
      </c>
      <c r="K179" s="133">
        <v>2.0359999999999999E-4</v>
      </c>
    </row>
    <row r="180" spans="1:11" x14ac:dyDescent="0.45">
      <c r="A180" s="33">
        <v>344</v>
      </c>
      <c r="B180" s="133">
        <v>0</v>
      </c>
      <c r="C180" s="133">
        <v>0</v>
      </c>
      <c r="D180" s="133">
        <v>0</v>
      </c>
      <c r="E180" s="133">
        <v>0</v>
      </c>
      <c r="F180" s="133">
        <v>0</v>
      </c>
      <c r="G180" s="133">
        <v>0</v>
      </c>
      <c r="H180" s="133">
        <v>0</v>
      </c>
      <c r="I180" s="133">
        <v>0</v>
      </c>
      <c r="J180" s="133">
        <v>0</v>
      </c>
      <c r="K180" s="133">
        <v>1.7450000000000001E-4</v>
      </c>
    </row>
    <row r="181" spans="1:11" x14ac:dyDescent="0.45">
      <c r="A181" s="33">
        <v>346</v>
      </c>
      <c r="B181" s="133">
        <v>0</v>
      </c>
      <c r="C181" s="133">
        <v>0</v>
      </c>
      <c r="D181" s="133">
        <v>0</v>
      </c>
      <c r="E181" s="133">
        <v>0</v>
      </c>
      <c r="F181" s="133">
        <v>0</v>
      </c>
      <c r="G181" s="133">
        <v>0</v>
      </c>
      <c r="H181" s="133">
        <v>0</v>
      </c>
      <c r="I181" s="133">
        <v>0</v>
      </c>
      <c r="J181" s="133">
        <v>0</v>
      </c>
      <c r="K181" s="133">
        <v>1.4540000000000001E-4</v>
      </c>
    </row>
    <row r="182" spans="1:11" x14ac:dyDescent="0.45">
      <c r="A182" s="33">
        <v>348</v>
      </c>
      <c r="B182" s="133">
        <v>0</v>
      </c>
      <c r="C182" s="133">
        <v>0</v>
      </c>
      <c r="D182" s="133">
        <v>0</v>
      </c>
      <c r="E182" s="133">
        <v>0</v>
      </c>
      <c r="F182" s="133">
        <v>0</v>
      </c>
      <c r="G182" s="133">
        <v>0</v>
      </c>
      <c r="H182" s="133">
        <v>0</v>
      </c>
      <c r="I182" s="133">
        <v>0</v>
      </c>
      <c r="J182" s="133">
        <v>0</v>
      </c>
      <c r="K182" s="133">
        <v>1.1900000000000001E-4</v>
      </c>
    </row>
    <row r="183" spans="1:11" x14ac:dyDescent="0.45">
      <c r="A183" s="33">
        <v>350</v>
      </c>
      <c r="B183" s="133">
        <v>0</v>
      </c>
      <c r="C183" s="133">
        <v>0</v>
      </c>
      <c r="D183" s="133">
        <v>0</v>
      </c>
      <c r="E183" s="133">
        <v>0</v>
      </c>
      <c r="F183" s="133">
        <v>0</v>
      </c>
      <c r="G183" s="133">
        <v>0</v>
      </c>
      <c r="H183" s="133">
        <v>0</v>
      </c>
      <c r="I183" s="133">
        <v>0</v>
      </c>
      <c r="J183" s="133">
        <v>0</v>
      </c>
      <c r="K183" s="133">
        <v>9.5199999999999997E-5</v>
      </c>
    </row>
    <row r="184" spans="1:11" x14ac:dyDescent="0.45">
      <c r="A184" s="33">
        <v>352</v>
      </c>
      <c r="B184" s="133">
        <v>0</v>
      </c>
      <c r="C184" s="133">
        <v>0</v>
      </c>
      <c r="D184" s="133">
        <v>0</v>
      </c>
      <c r="E184" s="133">
        <v>0</v>
      </c>
      <c r="F184" s="133">
        <v>0</v>
      </c>
      <c r="G184" s="133">
        <v>0</v>
      </c>
      <c r="H184" s="133">
        <v>0</v>
      </c>
      <c r="I184" s="133">
        <v>0</v>
      </c>
      <c r="J184" s="133">
        <v>0</v>
      </c>
      <c r="K184" s="133">
        <v>7.3999999999999996E-5</v>
      </c>
    </row>
    <row r="185" spans="1:11" x14ac:dyDescent="0.45">
      <c r="A185" s="33">
        <v>354</v>
      </c>
      <c r="B185" s="133">
        <v>0</v>
      </c>
      <c r="C185" s="133">
        <v>0</v>
      </c>
      <c r="D185" s="133">
        <v>0</v>
      </c>
      <c r="E185" s="133">
        <v>0</v>
      </c>
      <c r="F185" s="133">
        <v>0</v>
      </c>
      <c r="G185" s="133">
        <v>0</v>
      </c>
      <c r="H185" s="133">
        <v>0</v>
      </c>
      <c r="I185" s="133">
        <v>0</v>
      </c>
      <c r="J185" s="133">
        <v>0</v>
      </c>
      <c r="K185" s="133">
        <v>5.5500000000000001E-5</v>
      </c>
    </row>
    <row r="186" spans="1:11" x14ac:dyDescent="0.45">
      <c r="A186" s="33">
        <v>356</v>
      </c>
      <c r="B186" s="133">
        <v>0</v>
      </c>
      <c r="C186" s="133">
        <v>0</v>
      </c>
      <c r="D186" s="133">
        <v>0</v>
      </c>
      <c r="E186" s="133">
        <v>0</v>
      </c>
      <c r="F186" s="133">
        <v>0</v>
      </c>
      <c r="G186" s="133">
        <v>0</v>
      </c>
      <c r="H186" s="133">
        <v>0</v>
      </c>
      <c r="I186" s="133">
        <v>0</v>
      </c>
      <c r="J186" s="133">
        <v>0</v>
      </c>
      <c r="K186" s="133">
        <v>0</v>
      </c>
    </row>
    <row r="187" spans="1:11" x14ac:dyDescent="0.45">
      <c r="A187" s="33">
        <v>358</v>
      </c>
      <c r="B187" s="133">
        <v>0</v>
      </c>
      <c r="C187" s="133">
        <v>0</v>
      </c>
      <c r="D187" s="133">
        <v>0</v>
      </c>
      <c r="E187" s="133">
        <v>0</v>
      </c>
      <c r="F187" s="133">
        <v>0</v>
      </c>
      <c r="G187" s="133">
        <v>0</v>
      </c>
      <c r="H187" s="133">
        <v>0</v>
      </c>
      <c r="I187" s="133">
        <v>0</v>
      </c>
      <c r="J187" s="133">
        <v>0</v>
      </c>
      <c r="K187" s="133">
        <v>0</v>
      </c>
    </row>
    <row r="188" spans="1:11" x14ac:dyDescent="0.45">
      <c r="A188" s="33">
        <v>360</v>
      </c>
      <c r="B188" s="133">
        <v>0</v>
      </c>
      <c r="C188" s="133">
        <v>0</v>
      </c>
      <c r="D188" s="133">
        <v>0</v>
      </c>
      <c r="E188" s="133">
        <v>0</v>
      </c>
      <c r="F188" s="133">
        <v>0</v>
      </c>
      <c r="G188" s="133">
        <v>0</v>
      </c>
      <c r="H188" s="133">
        <v>0</v>
      </c>
      <c r="I188" s="133">
        <v>0</v>
      </c>
      <c r="J188" s="133">
        <v>0</v>
      </c>
      <c r="K188" s="133">
        <v>0</v>
      </c>
    </row>
    <row r="189" spans="1:11" x14ac:dyDescent="0.45">
      <c r="A189" s="33">
        <v>362</v>
      </c>
      <c r="B189" s="133">
        <v>0</v>
      </c>
      <c r="C189" s="133">
        <v>0</v>
      </c>
      <c r="D189" s="133">
        <v>0</v>
      </c>
      <c r="E189" s="133">
        <v>0</v>
      </c>
      <c r="F189" s="133">
        <v>0</v>
      </c>
      <c r="G189" s="133">
        <v>0</v>
      </c>
      <c r="H189" s="133">
        <v>0</v>
      </c>
      <c r="I189" s="133">
        <v>0</v>
      </c>
      <c r="J189" s="133">
        <v>0</v>
      </c>
      <c r="K189" s="133">
        <v>0</v>
      </c>
    </row>
    <row r="190" spans="1:11" x14ac:dyDescent="0.45">
      <c r="A190" s="33">
        <v>364</v>
      </c>
      <c r="B190" s="133">
        <v>0</v>
      </c>
      <c r="C190" s="133">
        <v>0</v>
      </c>
      <c r="D190" s="133">
        <v>0</v>
      </c>
      <c r="E190" s="133">
        <v>0</v>
      </c>
      <c r="F190" s="133">
        <v>0</v>
      </c>
      <c r="G190" s="133">
        <v>0</v>
      </c>
      <c r="H190" s="133">
        <v>0</v>
      </c>
      <c r="I190" s="133">
        <v>0</v>
      </c>
      <c r="J190" s="133">
        <v>0</v>
      </c>
      <c r="K190" s="133">
        <v>0</v>
      </c>
    </row>
    <row r="191" spans="1:11" x14ac:dyDescent="0.45">
      <c r="A191" s="33">
        <v>366</v>
      </c>
      <c r="B191" s="133">
        <v>0</v>
      </c>
      <c r="C191" s="133">
        <v>0</v>
      </c>
      <c r="D191" s="133">
        <v>0</v>
      </c>
      <c r="E191" s="133">
        <v>0</v>
      </c>
      <c r="F191" s="133">
        <v>0</v>
      </c>
      <c r="G191" s="133">
        <v>0</v>
      </c>
      <c r="H191" s="133">
        <v>0</v>
      </c>
      <c r="I191" s="133">
        <v>0</v>
      </c>
      <c r="J191" s="133">
        <v>0</v>
      </c>
      <c r="K191" s="133">
        <v>0</v>
      </c>
    </row>
    <row r="192" spans="1:11" x14ac:dyDescent="0.45">
      <c r="A192" s="33">
        <v>368</v>
      </c>
      <c r="B192" s="133">
        <v>0</v>
      </c>
      <c r="C192" s="133">
        <v>0</v>
      </c>
      <c r="D192" s="133">
        <v>0</v>
      </c>
      <c r="E192" s="133">
        <v>0</v>
      </c>
      <c r="F192" s="133">
        <v>0</v>
      </c>
      <c r="G192" s="133">
        <v>0</v>
      </c>
      <c r="H192" s="133">
        <v>0</v>
      </c>
      <c r="I192" s="133">
        <v>0</v>
      </c>
      <c r="J192" s="133">
        <v>0</v>
      </c>
      <c r="K192" s="133">
        <v>0</v>
      </c>
    </row>
    <row r="193" spans="1:11" x14ac:dyDescent="0.45">
      <c r="A193" s="33">
        <v>370</v>
      </c>
      <c r="B193" s="133">
        <v>0</v>
      </c>
      <c r="C193" s="133">
        <v>0</v>
      </c>
      <c r="D193" s="133">
        <v>0</v>
      </c>
      <c r="E193" s="133">
        <v>0</v>
      </c>
      <c r="F193" s="133">
        <v>0</v>
      </c>
      <c r="G193" s="133">
        <v>0</v>
      </c>
      <c r="H193" s="133">
        <v>0</v>
      </c>
      <c r="I193" s="133">
        <v>0</v>
      </c>
      <c r="J193" s="133">
        <v>0</v>
      </c>
      <c r="K193" s="133">
        <v>0</v>
      </c>
    </row>
    <row r="194" spans="1:11" x14ac:dyDescent="0.45">
      <c r="A194" s="33">
        <v>372</v>
      </c>
      <c r="B194" s="133">
        <v>0</v>
      </c>
      <c r="C194" s="133">
        <v>0</v>
      </c>
      <c r="D194" s="133">
        <v>0</v>
      </c>
      <c r="E194" s="133">
        <v>0</v>
      </c>
      <c r="F194" s="133">
        <v>0</v>
      </c>
      <c r="G194" s="133">
        <v>0</v>
      </c>
      <c r="H194" s="133">
        <v>0</v>
      </c>
      <c r="I194" s="133">
        <v>0</v>
      </c>
      <c r="J194" s="133">
        <v>0</v>
      </c>
      <c r="K194" s="133">
        <v>0</v>
      </c>
    </row>
    <row r="195" spans="1:11" x14ac:dyDescent="0.45">
      <c r="A195" s="33">
        <v>374</v>
      </c>
      <c r="B195" s="133">
        <v>0</v>
      </c>
      <c r="C195" s="133">
        <v>0</v>
      </c>
      <c r="D195" s="133">
        <v>0</v>
      </c>
      <c r="E195" s="133">
        <v>0</v>
      </c>
      <c r="F195" s="133">
        <v>0</v>
      </c>
      <c r="G195" s="133">
        <v>0</v>
      </c>
      <c r="H195" s="133">
        <v>0</v>
      </c>
      <c r="I195" s="133">
        <v>0</v>
      </c>
      <c r="J195" s="133">
        <v>0</v>
      </c>
      <c r="K195" s="133">
        <v>0</v>
      </c>
    </row>
    <row r="196" spans="1:11" x14ac:dyDescent="0.45">
      <c r="A196" s="33">
        <v>376</v>
      </c>
      <c r="B196" s="133">
        <v>0</v>
      </c>
      <c r="C196" s="133">
        <v>0</v>
      </c>
      <c r="D196" s="133">
        <v>0</v>
      </c>
      <c r="E196" s="133">
        <v>0</v>
      </c>
      <c r="F196" s="133">
        <v>0</v>
      </c>
      <c r="G196" s="133">
        <v>0</v>
      </c>
      <c r="H196" s="133">
        <v>0</v>
      </c>
      <c r="I196" s="133">
        <v>0</v>
      </c>
      <c r="J196" s="133">
        <v>0</v>
      </c>
      <c r="K196" s="133">
        <v>0</v>
      </c>
    </row>
    <row r="197" spans="1:11" x14ac:dyDescent="0.45">
      <c r="A197" s="33">
        <v>378</v>
      </c>
      <c r="B197" s="133">
        <v>0</v>
      </c>
      <c r="C197" s="133">
        <v>0</v>
      </c>
      <c r="D197" s="133">
        <v>0</v>
      </c>
      <c r="E197" s="133">
        <v>0</v>
      </c>
      <c r="F197" s="133">
        <v>0</v>
      </c>
      <c r="G197" s="133">
        <v>0</v>
      </c>
      <c r="H197" s="133">
        <v>0</v>
      </c>
      <c r="I197" s="133">
        <v>0</v>
      </c>
      <c r="J197" s="133">
        <v>0</v>
      </c>
      <c r="K197" s="133">
        <v>0</v>
      </c>
    </row>
    <row r="198" spans="1:11" x14ac:dyDescent="0.45">
      <c r="A198" s="33">
        <v>380</v>
      </c>
      <c r="B198" s="133">
        <v>0</v>
      </c>
      <c r="C198" s="133">
        <v>0</v>
      </c>
      <c r="D198" s="133">
        <v>0</v>
      </c>
      <c r="E198" s="133">
        <v>0</v>
      </c>
      <c r="F198" s="133">
        <v>0</v>
      </c>
      <c r="G198" s="133">
        <v>0</v>
      </c>
      <c r="H198" s="133">
        <v>0</v>
      </c>
      <c r="I198" s="133">
        <v>0</v>
      </c>
      <c r="J198" s="133">
        <v>0</v>
      </c>
      <c r="K198" s="133">
        <v>0</v>
      </c>
    </row>
    <row r="199" spans="1:11" x14ac:dyDescent="0.45">
      <c r="A199" s="33">
        <v>382</v>
      </c>
      <c r="B199" s="133">
        <v>0</v>
      </c>
      <c r="C199" s="133">
        <v>0</v>
      </c>
      <c r="D199" s="133">
        <v>0</v>
      </c>
      <c r="E199" s="133">
        <v>0</v>
      </c>
      <c r="F199" s="133">
        <v>0</v>
      </c>
      <c r="G199" s="133">
        <v>0</v>
      </c>
      <c r="H199" s="133">
        <v>0</v>
      </c>
      <c r="I199" s="133">
        <v>0</v>
      </c>
      <c r="J199" s="133">
        <v>0</v>
      </c>
      <c r="K199" s="133">
        <v>0</v>
      </c>
    </row>
    <row r="200" spans="1:11" x14ac:dyDescent="0.45">
      <c r="A200" s="33">
        <v>384</v>
      </c>
      <c r="B200" s="133">
        <v>0</v>
      </c>
      <c r="C200" s="133">
        <v>0</v>
      </c>
      <c r="D200" s="133">
        <v>0</v>
      </c>
      <c r="E200" s="133">
        <v>0</v>
      </c>
      <c r="F200" s="133">
        <v>0</v>
      </c>
      <c r="G200" s="133">
        <v>0</v>
      </c>
      <c r="H200" s="133">
        <v>0</v>
      </c>
      <c r="I200" s="133">
        <v>0</v>
      </c>
      <c r="J200" s="133">
        <v>0</v>
      </c>
      <c r="K200" s="133">
        <v>0</v>
      </c>
    </row>
    <row r="201" spans="1:11" x14ac:dyDescent="0.45">
      <c r="A201" s="33">
        <v>386</v>
      </c>
      <c r="B201" s="133">
        <v>0</v>
      </c>
      <c r="C201" s="133">
        <v>0</v>
      </c>
      <c r="D201" s="133">
        <v>0</v>
      </c>
      <c r="E201" s="133">
        <v>0</v>
      </c>
      <c r="F201" s="133">
        <v>0</v>
      </c>
      <c r="G201" s="133">
        <v>0</v>
      </c>
      <c r="H201" s="133">
        <v>0</v>
      </c>
      <c r="I201" s="133">
        <v>0</v>
      </c>
      <c r="J201" s="133">
        <v>0</v>
      </c>
      <c r="K201" s="133">
        <v>0</v>
      </c>
    </row>
    <row r="202" spans="1:11" x14ac:dyDescent="0.45">
      <c r="A202" s="33">
        <v>388</v>
      </c>
      <c r="B202" s="133">
        <v>0</v>
      </c>
      <c r="C202" s="133">
        <v>0</v>
      </c>
      <c r="D202" s="133">
        <v>0</v>
      </c>
      <c r="E202" s="133">
        <v>0</v>
      </c>
      <c r="F202" s="133">
        <v>0</v>
      </c>
      <c r="G202" s="133">
        <v>0</v>
      </c>
      <c r="H202" s="133">
        <v>0</v>
      </c>
      <c r="I202" s="133">
        <v>0</v>
      </c>
      <c r="J202" s="133">
        <v>0</v>
      </c>
      <c r="K202" s="133">
        <v>0</v>
      </c>
    </row>
    <row r="203" spans="1:11" x14ac:dyDescent="0.45">
      <c r="A203" s="33">
        <v>390</v>
      </c>
      <c r="B203" s="133">
        <v>0</v>
      </c>
      <c r="C203" s="133">
        <v>0</v>
      </c>
      <c r="D203" s="133">
        <v>0</v>
      </c>
      <c r="E203" s="133">
        <v>0</v>
      </c>
      <c r="F203" s="133">
        <v>0</v>
      </c>
      <c r="G203" s="133">
        <v>0</v>
      </c>
      <c r="H203" s="133">
        <v>0</v>
      </c>
      <c r="I203" s="133">
        <v>0</v>
      </c>
      <c r="J203" s="133">
        <v>0</v>
      </c>
      <c r="K203" s="133">
        <v>0</v>
      </c>
    </row>
    <row r="204" spans="1:11" x14ac:dyDescent="0.45">
      <c r="A204" s="33">
        <v>392</v>
      </c>
      <c r="B204" s="133">
        <v>0</v>
      </c>
      <c r="C204" s="133">
        <v>0</v>
      </c>
      <c r="D204" s="133">
        <v>0</v>
      </c>
      <c r="E204" s="133">
        <v>0</v>
      </c>
      <c r="F204" s="133">
        <v>0</v>
      </c>
      <c r="G204" s="133">
        <v>0</v>
      </c>
      <c r="H204" s="133">
        <v>0</v>
      </c>
      <c r="I204" s="133">
        <v>0</v>
      </c>
      <c r="J204" s="133">
        <v>0</v>
      </c>
      <c r="K204" s="133">
        <v>0</v>
      </c>
    </row>
    <row r="205" spans="1:11" x14ac:dyDescent="0.45">
      <c r="A205" s="33">
        <v>394</v>
      </c>
      <c r="B205" s="133">
        <v>0</v>
      </c>
      <c r="C205" s="133">
        <v>0</v>
      </c>
      <c r="D205" s="133">
        <v>0</v>
      </c>
      <c r="E205" s="133">
        <v>0</v>
      </c>
      <c r="F205" s="133">
        <v>0</v>
      </c>
      <c r="G205" s="133">
        <v>0</v>
      </c>
      <c r="H205" s="133">
        <v>0</v>
      </c>
      <c r="I205" s="133">
        <v>0</v>
      </c>
      <c r="J205" s="133">
        <v>0</v>
      </c>
      <c r="K205" s="133">
        <v>0</v>
      </c>
    </row>
    <row r="206" spans="1:11" x14ac:dyDescent="0.45">
      <c r="A206" s="33">
        <v>396</v>
      </c>
      <c r="B206" s="133">
        <v>0</v>
      </c>
      <c r="C206" s="133">
        <v>0</v>
      </c>
      <c r="D206" s="133">
        <v>0</v>
      </c>
      <c r="E206" s="133">
        <v>0</v>
      </c>
      <c r="F206" s="133">
        <v>0</v>
      </c>
      <c r="G206" s="133">
        <v>0</v>
      </c>
      <c r="H206" s="133">
        <v>0</v>
      </c>
      <c r="I206" s="133">
        <v>0</v>
      </c>
      <c r="J206" s="133">
        <v>0</v>
      </c>
      <c r="K206" s="133">
        <v>0</v>
      </c>
    </row>
    <row r="207" spans="1:11" x14ac:dyDescent="0.45">
      <c r="A207" s="33">
        <v>398</v>
      </c>
      <c r="B207" s="133">
        <v>0</v>
      </c>
      <c r="C207" s="133">
        <v>0</v>
      </c>
      <c r="D207" s="133">
        <v>0</v>
      </c>
      <c r="E207" s="133">
        <v>0</v>
      </c>
      <c r="F207" s="133">
        <v>0</v>
      </c>
      <c r="G207" s="133">
        <v>0</v>
      </c>
      <c r="H207" s="133">
        <v>0</v>
      </c>
      <c r="I207" s="133">
        <v>0</v>
      </c>
      <c r="J207" s="133">
        <v>0</v>
      </c>
      <c r="K207" s="133">
        <v>0</v>
      </c>
    </row>
    <row r="208" spans="1:11" x14ac:dyDescent="0.45">
      <c r="A208" s="33">
        <v>400</v>
      </c>
      <c r="B208" s="133">
        <v>0</v>
      </c>
      <c r="C208" s="133">
        <v>0</v>
      </c>
      <c r="D208" s="133">
        <v>0</v>
      </c>
      <c r="E208" s="133">
        <v>0</v>
      </c>
      <c r="F208" s="133">
        <v>0</v>
      </c>
      <c r="G208" s="133">
        <v>0</v>
      </c>
      <c r="H208" s="133">
        <v>0</v>
      </c>
      <c r="I208" s="133">
        <v>0</v>
      </c>
      <c r="J208" s="133">
        <v>0</v>
      </c>
      <c r="K208" s="133">
        <v>0</v>
      </c>
    </row>
  </sheetData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9" id="{918F9279-DBC3-4549-8A82-1C11302CBE7D}">
            <xm:f>Obsv_GC!$E11=0</xm:f>
            <x14:dxf>
              <fill>
                <patternFill>
                  <bgColor theme="0" tint="-4.9989318521683403E-2"/>
                </patternFill>
              </fill>
            </x14:dxf>
          </x14:cfRule>
          <xm:sqref>B8:B156</xm:sqref>
        </x14:conditionalFormatting>
        <x14:conditionalFormatting xmlns:xm="http://schemas.microsoft.com/office/excel/2006/main">
          <x14:cfRule type="expression" priority="8" id="{55E46224-A694-4201-BF4C-97BB3BE723EA}">
            <xm:f>Obsv_GC!$F11=0</xm:f>
            <x14:dxf>
              <fill>
                <patternFill>
                  <bgColor theme="0" tint="-4.9989318521683403E-2"/>
                </patternFill>
              </fill>
            </x14:dxf>
          </x14:cfRule>
          <xm:sqref>C8:C156</xm:sqref>
        </x14:conditionalFormatting>
        <x14:conditionalFormatting xmlns:xm="http://schemas.microsoft.com/office/excel/2006/main">
          <x14:cfRule type="expression" priority="7" id="{48763720-7748-4AD0-B001-6616401CEEB1}">
            <xm:f>Obsv_GC!$G11=0</xm:f>
            <x14:dxf>
              <fill>
                <patternFill>
                  <bgColor theme="0" tint="-4.9989318521683403E-2"/>
                </patternFill>
              </fill>
            </x14:dxf>
          </x14:cfRule>
          <xm:sqref>D8:D156</xm:sqref>
        </x14:conditionalFormatting>
        <x14:conditionalFormatting xmlns:xm="http://schemas.microsoft.com/office/excel/2006/main">
          <x14:cfRule type="expression" priority="6" id="{81AF3327-CA9B-4803-90F0-8DF66D92A2DB}">
            <xm:f>Obsv_GC!$H11=0</xm:f>
            <x14:dxf>
              <fill>
                <patternFill>
                  <bgColor theme="0" tint="-4.9989318521683403E-2"/>
                </patternFill>
              </fill>
            </x14:dxf>
          </x14:cfRule>
          <xm:sqref>E8:E156</xm:sqref>
        </x14:conditionalFormatting>
        <x14:conditionalFormatting xmlns:xm="http://schemas.microsoft.com/office/excel/2006/main">
          <x14:cfRule type="expression" priority="5" id="{EDC7A594-FF58-48EA-8DB3-667F133D6FF9}">
            <xm:f>Obsv_GC!$I11=0</xm:f>
            <x14:dxf>
              <fill>
                <patternFill>
                  <bgColor theme="0" tint="-4.9989318521683403E-2"/>
                </patternFill>
              </fill>
            </x14:dxf>
          </x14:cfRule>
          <xm:sqref>F8:F156</xm:sqref>
        </x14:conditionalFormatting>
        <x14:conditionalFormatting xmlns:xm="http://schemas.microsoft.com/office/excel/2006/main">
          <x14:cfRule type="expression" priority="4" id="{28914AFB-A53E-4EA7-B287-7D006E008FD3}">
            <xm:f>Obsv_GC!$J11=0</xm:f>
            <x14:dxf>
              <fill>
                <patternFill>
                  <bgColor theme="0" tint="-4.9989318521683403E-2"/>
                </patternFill>
              </fill>
            </x14:dxf>
          </x14:cfRule>
          <xm:sqref>G8:G156</xm:sqref>
        </x14:conditionalFormatting>
        <x14:conditionalFormatting xmlns:xm="http://schemas.microsoft.com/office/excel/2006/main">
          <x14:cfRule type="expression" priority="3" id="{E49610A4-96CC-4358-BF45-62E7269C7DE6}">
            <xm:f>Obsv_GC!$K11=0</xm:f>
            <x14:dxf>
              <fill>
                <patternFill>
                  <bgColor theme="0" tint="-4.9989318521683403E-2"/>
                </patternFill>
              </fill>
            </x14:dxf>
          </x14:cfRule>
          <xm:sqref>H8:H156</xm:sqref>
        </x14:conditionalFormatting>
        <x14:conditionalFormatting xmlns:xm="http://schemas.microsoft.com/office/excel/2006/main">
          <x14:cfRule type="expression" priority="388" id="{918F9279-DBC3-4549-8A82-1C11302CBE7D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B157:B208</xm:sqref>
        </x14:conditionalFormatting>
        <x14:conditionalFormatting xmlns:xm="http://schemas.microsoft.com/office/excel/2006/main">
          <x14:cfRule type="expression" priority="389" id="{55E46224-A694-4201-BF4C-97BB3BE723EA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C157:C208</xm:sqref>
        </x14:conditionalFormatting>
        <x14:conditionalFormatting xmlns:xm="http://schemas.microsoft.com/office/excel/2006/main">
          <x14:cfRule type="expression" priority="390" id="{48763720-7748-4AD0-B001-6616401CEEB1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D157:D208</xm:sqref>
        </x14:conditionalFormatting>
        <x14:conditionalFormatting xmlns:xm="http://schemas.microsoft.com/office/excel/2006/main">
          <x14:cfRule type="expression" priority="391" id="{81AF3327-CA9B-4803-90F0-8DF66D92A2DB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E157:E208</xm:sqref>
        </x14:conditionalFormatting>
        <x14:conditionalFormatting xmlns:xm="http://schemas.microsoft.com/office/excel/2006/main">
          <x14:cfRule type="expression" priority="392" id="{EDC7A594-FF58-48EA-8DB3-667F133D6FF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F157:F208</xm:sqref>
        </x14:conditionalFormatting>
        <x14:conditionalFormatting xmlns:xm="http://schemas.microsoft.com/office/excel/2006/main">
          <x14:cfRule type="expression" priority="393" id="{28914AFB-A53E-4EA7-B287-7D006E008FD3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G157:G208</xm:sqref>
        </x14:conditionalFormatting>
        <x14:conditionalFormatting xmlns:xm="http://schemas.microsoft.com/office/excel/2006/main">
          <x14:cfRule type="expression" priority="394" id="{E49610A4-96CC-4358-BF45-62E7269C7DE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H157:H208</xm:sqref>
        </x14:conditionalFormatting>
        <x14:conditionalFormatting xmlns:xm="http://schemas.microsoft.com/office/excel/2006/main">
          <x14:cfRule type="expression" priority="395" id="{F5FC8C13-06E5-43CD-B45B-40C0AEEE1D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I157:I208</xm:sqref>
        </x14:conditionalFormatting>
        <x14:conditionalFormatting xmlns:xm="http://schemas.microsoft.com/office/excel/2006/main">
          <x14:cfRule type="expression" priority="396" id="{F4220440-AE8C-439A-AAC9-2D83DD0C78FE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J157:J208</xm:sqref>
        </x14:conditionalFormatting>
        <x14:conditionalFormatting xmlns:xm="http://schemas.microsoft.com/office/excel/2006/main">
          <x14:cfRule type="expression" priority="472" id="{F5FC8C13-06E5-43CD-B45B-40C0AEEE1D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I8:I156</xm:sqref>
        </x14:conditionalFormatting>
        <x14:conditionalFormatting xmlns:xm="http://schemas.microsoft.com/office/excel/2006/main">
          <x14:cfRule type="expression" priority="473" id="{F4220440-AE8C-439A-AAC9-2D83DD0C78FE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J8:J156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E074-2B46-4790-AEB4-6B7D1132ACDC}">
  <sheetPr>
    <tabColor rgb="FF7030A0"/>
  </sheetPr>
  <dimension ref="A1:AV112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21" sqref="O21"/>
    </sheetView>
  </sheetViews>
  <sheetFormatPr defaultColWidth="9.1328125" defaultRowHeight="14.25" x14ac:dyDescent="0.45"/>
  <cols>
    <col min="1" max="1" width="2.73046875" style="5" customWidth="1"/>
    <col min="2" max="2" width="8.3984375" style="5" customWidth="1"/>
    <col min="3" max="3" width="9.1328125" style="5" customWidth="1"/>
    <col min="4" max="9" width="13" style="5" bestFit="1" customWidth="1"/>
    <col min="10" max="10" width="14.3984375" style="5" bestFit="1" customWidth="1"/>
    <col min="11" max="11" width="16" style="5" bestFit="1" customWidth="1"/>
    <col min="12" max="12" width="13.59765625" style="5" bestFit="1" customWidth="1"/>
    <col min="13" max="13" width="15.265625" style="5" bestFit="1" customWidth="1"/>
    <col min="14" max="15" width="9.1328125" style="5"/>
    <col min="16" max="16" width="12.3984375" style="5" customWidth="1"/>
    <col min="17" max="17" width="16.86328125" style="5" customWidth="1"/>
    <col min="18" max="18" width="19.73046875" style="5" bestFit="1" customWidth="1"/>
    <col min="19" max="19" width="11.59765625" style="5" customWidth="1"/>
    <col min="20" max="20" width="12" style="5" customWidth="1"/>
    <col min="21" max="21" width="8.59765625" style="5" customWidth="1"/>
    <col min="22" max="23" width="14" style="5" customWidth="1"/>
    <col min="24" max="24" width="11.1328125" style="5" customWidth="1"/>
    <col min="25" max="35" width="9.1328125" style="5"/>
    <col min="36" max="36" width="6.3984375" style="5" customWidth="1"/>
    <col min="37" max="47" width="9.1328125" style="5"/>
    <col min="48" max="48" width="6.3984375" style="5" customWidth="1"/>
    <col min="49" max="16384" width="9.1328125" style="5"/>
  </cols>
  <sheetData>
    <row r="1" spans="1:48" ht="23.25" x14ac:dyDescent="0.7">
      <c r="A1" s="84" t="s">
        <v>16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</row>
    <row r="3" spans="1:48" x14ac:dyDescent="0.45">
      <c r="A3" s="85"/>
      <c r="B3" s="56"/>
      <c r="C3" s="56"/>
      <c r="D3" s="69"/>
      <c r="E3" s="69">
        <v>1</v>
      </c>
      <c r="F3" s="70">
        <v>2</v>
      </c>
      <c r="G3" s="70">
        <v>3</v>
      </c>
      <c r="H3" s="70">
        <v>4</v>
      </c>
      <c r="I3" s="70">
        <v>5</v>
      </c>
      <c r="J3" s="70">
        <v>6</v>
      </c>
      <c r="K3" s="71">
        <v>7</v>
      </c>
      <c r="L3" s="70">
        <v>8</v>
      </c>
      <c r="M3" s="71">
        <v>9</v>
      </c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107"/>
      <c r="AK3" s="107"/>
    </row>
    <row r="4" spans="1:48" x14ac:dyDescent="0.45">
      <c r="B4" s="15"/>
      <c r="C4" s="13" t="s">
        <v>45</v>
      </c>
      <c r="D4" s="72"/>
      <c r="E4" s="72">
        <f>E6/E5</f>
        <v>21.686217800000009</v>
      </c>
      <c r="F4" s="73">
        <f t="shared" ref="F4:M4" si="0">F6/F5</f>
        <v>10.5825408</v>
      </c>
      <c r="G4" s="73">
        <f t="shared" si="0"/>
        <v>11.342210199999998</v>
      </c>
      <c r="H4" s="73">
        <f t="shared" si="0"/>
        <v>6.5349677999999995</v>
      </c>
      <c r="I4" s="73">
        <f t="shared" si="0"/>
        <v>8.5266687999999977</v>
      </c>
      <c r="J4" s="73">
        <f t="shared" si="0"/>
        <v>15.658982399999996</v>
      </c>
      <c r="K4" s="73">
        <f t="shared" si="0"/>
        <v>12.065028200000006</v>
      </c>
      <c r="L4" s="72">
        <f t="shared" si="0"/>
        <v>20.713040400000001</v>
      </c>
      <c r="M4" s="73">
        <f t="shared" si="0"/>
        <v>24.201835800000008</v>
      </c>
      <c r="P4" s="6"/>
    </row>
    <row r="5" spans="1:48" x14ac:dyDescent="0.45">
      <c r="B5" s="13"/>
      <c r="C5" s="13" t="s">
        <v>13</v>
      </c>
      <c r="D5" s="74"/>
      <c r="E5" s="74">
        <f>SUM(E11:E1048576)</f>
        <v>0.99999999999999967</v>
      </c>
      <c r="F5" s="75">
        <f>SUM(F11:F1048576)</f>
        <v>0.99999999999999989</v>
      </c>
      <c r="G5" s="75">
        <f t="shared" ref="G5:M5" si="1">SUM(G11:G1048576)</f>
        <v>0.99999999999999989</v>
      </c>
      <c r="H5" s="75">
        <f t="shared" si="1"/>
        <v>1</v>
      </c>
      <c r="I5" s="75">
        <f t="shared" si="1"/>
        <v>1</v>
      </c>
      <c r="J5" s="75">
        <f t="shared" si="1"/>
        <v>1.0000000000000004</v>
      </c>
      <c r="K5" s="75">
        <f t="shared" si="1"/>
        <v>1</v>
      </c>
      <c r="L5" s="74">
        <f t="shared" si="1"/>
        <v>1.0000000000000002</v>
      </c>
      <c r="M5" s="75">
        <f t="shared" si="1"/>
        <v>0.99999999999999989</v>
      </c>
      <c r="P5" s="7"/>
    </row>
    <row r="6" spans="1:48" x14ac:dyDescent="0.45">
      <c r="B6" s="13"/>
      <c r="C6" s="13" t="s">
        <v>28</v>
      </c>
      <c r="D6" s="76"/>
      <c r="E6" s="76">
        <f>SUMPRODUCT($C11:$C1048576, E11:E1048576)</f>
        <v>21.686217800000001</v>
      </c>
      <c r="F6" s="77">
        <f t="shared" ref="F6:M6" si="2">SUMPRODUCT($C11:$C1048576, F11:F1048576)</f>
        <v>10.582540799999999</v>
      </c>
      <c r="G6" s="77">
        <f t="shared" si="2"/>
        <v>11.342210199999997</v>
      </c>
      <c r="H6" s="77">
        <f t="shared" si="2"/>
        <v>6.5349677999999995</v>
      </c>
      <c r="I6" s="77">
        <f t="shared" si="2"/>
        <v>8.5266687999999977</v>
      </c>
      <c r="J6" s="77">
        <f t="shared" si="2"/>
        <v>15.658982400000003</v>
      </c>
      <c r="K6" s="77">
        <f t="shared" si="2"/>
        <v>12.065028200000006</v>
      </c>
      <c r="L6" s="76">
        <f t="shared" si="2"/>
        <v>20.713040400000004</v>
      </c>
      <c r="M6" s="77">
        <f t="shared" si="2"/>
        <v>24.201835800000005</v>
      </c>
      <c r="P6" s="7"/>
    </row>
    <row r="7" spans="1:48" x14ac:dyDescent="0.45">
      <c r="C7" s="78"/>
      <c r="D7" s="79"/>
      <c r="E7" s="79"/>
      <c r="F7" s="79"/>
      <c r="G7" s="79"/>
      <c r="H7" s="79"/>
      <c r="I7" s="79"/>
      <c r="J7" s="79"/>
      <c r="K7" s="79"/>
      <c r="L7" s="79"/>
      <c r="M7" s="79"/>
      <c r="Q7" s="9" t="s">
        <v>50</v>
      </c>
    </row>
    <row r="8" spans="1:48" x14ac:dyDescent="0.45">
      <c r="Q8" s="92" t="str">
        <f>$A$1 &amp; " (minutes)"</f>
        <v>Time (minutes)</v>
      </c>
    </row>
    <row r="9" spans="1:48" x14ac:dyDescent="0.45">
      <c r="B9" s="15"/>
      <c r="C9" s="80"/>
      <c r="D9" s="81"/>
      <c r="E9" s="81"/>
      <c r="F9" s="82"/>
      <c r="G9" s="82"/>
      <c r="H9" s="82"/>
      <c r="I9" s="82"/>
      <c r="J9" s="82"/>
      <c r="K9" s="83"/>
      <c r="L9" s="83"/>
      <c r="M9" s="83"/>
      <c r="O9" s="10" t="s">
        <v>51</v>
      </c>
      <c r="P9" s="149" t="s">
        <v>52</v>
      </c>
      <c r="Q9" s="149"/>
      <c r="R9" s="18" t="s">
        <v>41</v>
      </c>
      <c r="S9" s="93"/>
      <c r="T9" s="93"/>
      <c r="U9" s="93" t="s">
        <v>53</v>
      </c>
      <c r="V9" s="94"/>
    </row>
    <row r="10" spans="1:48" x14ac:dyDescent="0.45">
      <c r="B10" s="86" t="s">
        <v>7</v>
      </c>
      <c r="C10" s="86" t="s">
        <v>46</v>
      </c>
      <c r="D10" s="87"/>
      <c r="E10" s="108" t="s">
        <v>0</v>
      </c>
      <c r="F10" s="39" t="s">
        <v>2</v>
      </c>
      <c r="G10" s="39" t="s">
        <v>8</v>
      </c>
      <c r="H10" s="39" t="s">
        <v>48</v>
      </c>
      <c r="I10" s="39" t="s">
        <v>49</v>
      </c>
      <c r="J10" s="39" t="s">
        <v>3</v>
      </c>
      <c r="K10" s="39" t="s">
        <v>4</v>
      </c>
      <c r="L10" s="108" t="s">
        <v>10</v>
      </c>
      <c r="M10" s="39" t="s">
        <v>11</v>
      </c>
      <c r="O10" s="91">
        <v>1</v>
      </c>
      <c r="P10" s="150" t="s">
        <v>54</v>
      </c>
      <c r="Q10" s="95" t="s">
        <v>0</v>
      </c>
      <c r="R10" s="96">
        <f>HLOOKUP($O10,  $D$3:$M$4, 2, FALSE)</f>
        <v>21.686217800000009</v>
      </c>
      <c r="S10" s="97"/>
      <c r="T10" s="98"/>
      <c r="U10" s="99" t="e">
        <f t="shared" ref="U10:U20" si="3">$R$22</f>
        <v>#N/A</v>
      </c>
      <c r="V10" s="94"/>
      <c r="X10" s="10"/>
    </row>
    <row r="11" spans="1:48" x14ac:dyDescent="0.45">
      <c r="B11" s="56">
        <v>0</v>
      </c>
      <c r="C11" s="56">
        <v>1</v>
      </c>
      <c r="D11" s="89"/>
      <c r="E11" s="155">
        <f>VLOOKUP(E$10&amp;"_Time_"&amp;$B11,OBSERVED_DATA!$A$2:$F$6151,4,FALSE)</f>
        <v>0</v>
      </c>
      <c r="F11" s="156">
        <f>VLOOKUP(F$10&amp;"_Time_"&amp;$B11,OBSERVED_DATA!$A$2:$F$6151,4,FALSE)</f>
        <v>0</v>
      </c>
      <c r="G11" s="156">
        <f>VLOOKUP(G$10&amp;"_Time_"&amp;$B11,OBSERVED_DATA!$A$2:$F$6151,4,FALSE)</f>
        <v>0</v>
      </c>
      <c r="H11" s="156">
        <f>VLOOKUP(H$10&amp;"_Time_"&amp;$B11,OBSERVED_DATA!$A$2:$F$6151,4,FALSE)</f>
        <v>0</v>
      </c>
      <c r="I11" s="156">
        <f>VLOOKUP(I$10&amp;"_Time_"&amp;$B11,OBSERVED_DATA!$A$2:$F$6151,4,FALSE)</f>
        <v>0</v>
      </c>
      <c r="J11" s="156">
        <f>VLOOKUP(J$10&amp;"_Time_"&amp;$B11,OBSERVED_DATA!$A$2:$F$6151,4,FALSE)</f>
        <v>0</v>
      </c>
      <c r="K11" s="157">
        <f>VLOOKUP(K$10&amp;"_Time_"&amp;$B11,OBSERVED_DATA!$A$2:$F$6151,4,FALSE)</f>
        <v>0</v>
      </c>
      <c r="L11" s="155">
        <f>VLOOKUP(L$10&amp;"_Time_"&amp;$B11,OBSERVED_DATA!$A$2:$F$6151,4,FALSE)</f>
        <v>0</v>
      </c>
      <c r="M11" s="157">
        <f>VLOOKUP(M$10&amp;"_Time_"&amp;$B11,OBSERVED_DATA!$A$2:$F$6151,4,FALSE)</f>
        <v>0</v>
      </c>
      <c r="O11" s="91">
        <v>2</v>
      </c>
      <c r="P11" s="151"/>
      <c r="Q11" s="53" t="s">
        <v>2</v>
      </c>
      <c r="R11" s="66">
        <f>HLOOKUP($O11,  $D$3:$M$4, 2, FALSE)</f>
        <v>10.5825408</v>
      </c>
      <c r="S11" s="97"/>
      <c r="T11" s="98"/>
      <c r="U11" s="99" t="e">
        <f t="shared" si="3"/>
        <v>#N/A</v>
      </c>
      <c r="V11" s="94"/>
    </row>
    <row r="12" spans="1:48" x14ac:dyDescent="0.45">
      <c r="B12" s="56">
        <v>2</v>
      </c>
      <c r="C12" s="56">
        <v>3</v>
      </c>
      <c r="D12" s="90"/>
      <c r="E12" s="158">
        <f>VLOOKUP(E$10&amp;"_Time_"&amp;$B12,OBSERVED_DATA!$A$2:$F$6151,4,FALSE)</f>
        <v>2.09687E-2</v>
      </c>
      <c r="F12" s="159">
        <f>VLOOKUP(F$10&amp;"_Time_"&amp;$B12,OBSERVED_DATA!$A$2:$F$6151,4,FALSE)</f>
        <v>2.2203299999999999E-2</v>
      </c>
      <c r="G12" s="159">
        <f>VLOOKUP(G$10&amp;"_Time_"&amp;$B12,OBSERVED_DATA!$A$2:$F$6151,4,FALSE)</f>
        <v>9.4761600000000001E-2</v>
      </c>
      <c r="H12" s="159">
        <f>VLOOKUP(H$10&amp;"_Time_"&amp;$B12,OBSERVED_DATA!$A$2:$F$6151,4,FALSE)</f>
        <v>0.1708122</v>
      </c>
      <c r="I12" s="159">
        <f>VLOOKUP(I$10&amp;"_Time_"&amp;$B12,OBSERVED_DATA!$A$2:$F$6151,4,FALSE)</f>
        <v>7.3883000000000004E-2</v>
      </c>
      <c r="J12" s="159">
        <f>VLOOKUP(J$10&amp;"_Time_"&amp;$B12,OBSERVED_DATA!$A$2:$F$6151,4,FALSE)</f>
        <v>2.0150899999999999E-2</v>
      </c>
      <c r="K12" s="160">
        <f>VLOOKUP(K$10&amp;"_Time_"&amp;$B12,OBSERVED_DATA!$A$2:$F$6151,4,FALSE)</f>
        <v>5.1418100000000001E-2</v>
      </c>
      <c r="L12" s="158">
        <f>VLOOKUP(L$10&amp;"_Time_"&amp;$B12,OBSERVED_DATA!$A$2:$F$6151,4,FALSE)</f>
        <v>9.0039599999999997E-2</v>
      </c>
      <c r="M12" s="160">
        <f>VLOOKUP(M$10&amp;"_Time_"&amp;$B12,OBSERVED_DATA!$A$2:$F$6151,4,FALSE)</f>
        <v>6.0864099999999997E-2</v>
      </c>
      <c r="O12" s="91">
        <v>3</v>
      </c>
      <c r="P12" s="151"/>
      <c r="Q12" s="53" t="s">
        <v>8</v>
      </c>
      <c r="R12" s="66">
        <f>HLOOKUP($O12,  $D$3:$M$4, 2, FALSE)</f>
        <v>11.342210199999998</v>
      </c>
      <c r="S12" s="97"/>
      <c r="T12" s="98"/>
      <c r="U12" s="99" t="e">
        <f t="shared" si="3"/>
        <v>#N/A</v>
      </c>
      <c r="V12" s="94"/>
      <c r="X12" s="10"/>
    </row>
    <row r="13" spans="1:48" x14ac:dyDescent="0.45">
      <c r="B13" s="56">
        <v>4</v>
      </c>
      <c r="C13" s="56">
        <v>5</v>
      </c>
      <c r="D13" s="89"/>
      <c r="E13" s="155">
        <f>VLOOKUP(E$10&amp;"_Time_"&amp;$B13,OBSERVED_DATA!$A$2:$F$6151,4,FALSE)</f>
        <v>4.4749999999999998E-2</v>
      </c>
      <c r="F13" s="156">
        <f>VLOOKUP(F$10&amp;"_Time_"&amp;$B13,OBSERVED_DATA!$A$2:$F$6151,4,FALSE)</f>
        <v>0.14203879999999999</v>
      </c>
      <c r="G13" s="156">
        <f>VLOOKUP(G$10&amp;"_Time_"&amp;$B13,OBSERVED_DATA!$A$2:$F$6151,4,FALSE)</f>
        <v>0.19936300000000001</v>
      </c>
      <c r="H13" s="156">
        <f>VLOOKUP(H$10&amp;"_Time_"&amp;$B13,OBSERVED_DATA!$A$2:$F$6151,4,FALSE)</f>
        <v>0.41712379999999999</v>
      </c>
      <c r="I13" s="156">
        <f>VLOOKUP(I$10&amp;"_Time_"&amp;$B13,OBSERVED_DATA!$A$2:$F$6151,4,FALSE)</f>
        <v>0.25209860000000001</v>
      </c>
      <c r="J13" s="156">
        <f>VLOOKUP(J$10&amp;"_Time_"&amp;$B13,OBSERVED_DATA!$A$2:$F$6151,4,FALSE)</f>
        <v>9.3960399999999999E-2</v>
      </c>
      <c r="K13" s="157">
        <f>VLOOKUP(K$10&amp;"_Time_"&amp;$B13,OBSERVED_DATA!$A$2:$F$6151,4,FALSE)</f>
        <v>0.1393585</v>
      </c>
      <c r="L13" s="155">
        <f>VLOOKUP(L$10&amp;"_Time_"&amp;$B13,OBSERVED_DATA!$A$2:$F$6151,4,FALSE)</f>
        <v>0.1051272</v>
      </c>
      <c r="M13" s="157">
        <f>VLOOKUP(M$10&amp;"_Time_"&amp;$B13,OBSERVED_DATA!$A$2:$F$6151,4,FALSE)</f>
        <v>8.2517699999999999E-2</v>
      </c>
      <c r="O13" s="91">
        <v>4</v>
      </c>
      <c r="P13" s="151"/>
      <c r="Q13" s="53" t="s">
        <v>55</v>
      </c>
      <c r="R13" s="66">
        <f>HLOOKUP($O13,  $D$3:$M$4, 2, FALSE)</f>
        <v>6.5349677999999995</v>
      </c>
      <c r="S13" s="97"/>
      <c r="T13" s="98"/>
      <c r="U13" s="99" t="e">
        <f t="shared" si="3"/>
        <v>#N/A</v>
      </c>
      <c r="V13" s="94"/>
      <c r="X13" s="10"/>
    </row>
    <row r="14" spans="1:48" x14ac:dyDescent="0.45">
      <c r="B14" s="56">
        <v>6</v>
      </c>
      <c r="C14" s="56">
        <v>7</v>
      </c>
      <c r="D14" s="89"/>
      <c r="E14" s="155">
        <f>VLOOKUP(E$10&amp;"_Time_"&amp;$B14,OBSERVED_DATA!$A$2:$F$6151,4,FALSE)</f>
        <v>6.3044900000000001E-2</v>
      </c>
      <c r="F14" s="156">
        <f>VLOOKUP(F$10&amp;"_Time_"&amp;$B14,OBSERVED_DATA!$A$2:$F$6151,4,FALSE)</f>
        <v>0.24202779999999999</v>
      </c>
      <c r="G14" s="156">
        <f>VLOOKUP(G$10&amp;"_Time_"&amp;$B14,OBSERVED_DATA!$A$2:$F$6151,4,FALSE)</f>
        <v>0.1833601</v>
      </c>
      <c r="H14" s="156">
        <f>VLOOKUP(H$10&amp;"_Time_"&amp;$B14,OBSERVED_DATA!$A$2:$F$6151,4,FALSE)</f>
        <v>0.1993655</v>
      </c>
      <c r="I14" s="156">
        <f>VLOOKUP(I$10&amp;"_Time_"&amp;$B14,OBSERVED_DATA!$A$2:$F$6151,4,FALSE)</f>
        <v>0.2437723</v>
      </c>
      <c r="J14" s="156">
        <f>VLOOKUP(J$10&amp;"_Time_"&amp;$B14,OBSERVED_DATA!$A$2:$F$6151,4,FALSE)</f>
        <v>0.14330560000000001</v>
      </c>
      <c r="K14" s="157">
        <f>VLOOKUP(K$10&amp;"_Time_"&amp;$B14,OBSERVED_DATA!$A$2:$F$6151,4,FALSE)</f>
        <v>0.19366920000000001</v>
      </c>
      <c r="L14" s="155">
        <f>VLOOKUP(L$10&amp;"_Time_"&amp;$B14,OBSERVED_DATA!$A$2:$F$6151,4,FALSE)</f>
        <v>8.4937299999999993E-2</v>
      </c>
      <c r="M14" s="157">
        <f>VLOOKUP(M$10&amp;"_Time_"&amp;$B14,OBSERVED_DATA!$A$2:$F$6151,4,FALSE)</f>
        <v>9.6340200000000001E-2</v>
      </c>
      <c r="O14" s="91">
        <v>5</v>
      </c>
      <c r="P14" s="151"/>
      <c r="Q14" s="53" t="s">
        <v>56</v>
      </c>
      <c r="R14" s="66">
        <f>HLOOKUP($O14,  $D$3:$M$4, 2, FALSE)</f>
        <v>8.5266687999999977</v>
      </c>
      <c r="S14" s="97"/>
      <c r="T14" s="98"/>
      <c r="U14" s="99" t="e">
        <f t="shared" si="3"/>
        <v>#N/A</v>
      </c>
      <c r="V14" s="94"/>
      <c r="X14" s="10"/>
    </row>
    <row r="15" spans="1:48" x14ac:dyDescent="0.45">
      <c r="B15" s="56">
        <v>8</v>
      </c>
      <c r="C15" s="56">
        <v>9</v>
      </c>
      <c r="D15" s="89"/>
      <c r="E15" s="155">
        <f>VLOOKUP(E$10&amp;"_Time_"&amp;$B15,OBSERVED_DATA!$A$2:$F$6151,4,FALSE)</f>
        <v>7.4596999999999997E-2</v>
      </c>
      <c r="F15" s="156">
        <f>VLOOKUP(F$10&amp;"_Time_"&amp;$B15,OBSERVED_DATA!$A$2:$F$6151,4,FALSE)</f>
        <v>0.20448230000000001</v>
      </c>
      <c r="G15" s="156">
        <f>VLOOKUP(G$10&amp;"_Time_"&amp;$B15,OBSERVED_DATA!$A$2:$F$6151,4,FALSE)</f>
        <v>0.1250387</v>
      </c>
      <c r="H15" s="156">
        <f>VLOOKUP(H$10&amp;"_Time_"&amp;$B15,OBSERVED_DATA!$A$2:$F$6151,4,FALSE)</f>
        <v>7.9514299999999996E-2</v>
      </c>
      <c r="I15" s="156">
        <f>VLOOKUP(I$10&amp;"_Time_"&amp;$B15,OBSERVED_DATA!$A$2:$F$6151,4,FALSE)</f>
        <v>0.16257679999999999</v>
      </c>
      <c r="J15" s="156">
        <f>VLOOKUP(J$10&amp;"_Time_"&amp;$B15,OBSERVED_DATA!$A$2:$F$6151,4,FALSE)</f>
        <v>0.13042770000000001</v>
      </c>
      <c r="K15" s="157">
        <f>VLOOKUP(K$10&amp;"_Time_"&amp;$B15,OBSERVED_DATA!$A$2:$F$6151,4,FALSE)</f>
        <v>0.16319500000000001</v>
      </c>
      <c r="L15" s="155">
        <f>VLOOKUP(L$10&amp;"_Time_"&amp;$B15,OBSERVED_DATA!$A$2:$F$6151,4,FALSE)</f>
        <v>7.2697300000000006E-2</v>
      </c>
      <c r="M15" s="157">
        <f>VLOOKUP(M$10&amp;"_Time_"&amp;$B15,OBSERVED_DATA!$A$2:$F$6151,4,FALSE)</f>
        <v>9.9480299999999994E-2</v>
      </c>
      <c r="O15" s="91">
        <v>6</v>
      </c>
      <c r="P15" s="151"/>
      <c r="Q15" s="53" t="s">
        <v>3</v>
      </c>
      <c r="R15" s="66">
        <f>HLOOKUP($O15,  $D$3:$M$4, 2, FALSE)</f>
        <v>15.658982399999996</v>
      </c>
      <c r="S15" s="97"/>
      <c r="T15" s="98"/>
      <c r="U15" s="99" t="e">
        <f t="shared" si="3"/>
        <v>#N/A</v>
      </c>
      <c r="V15" s="94"/>
      <c r="X15" s="10"/>
    </row>
    <row r="16" spans="1:48" x14ac:dyDescent="0.45">
      <c r="B16" s="56">
        <v>10</v>
      </c>
      <c r="C16" s="56">
        <v>11</v>
      </c>
      <c r="D16" s="89"/>
      <c r="E16" s="155">
        <f>VLOOKUP(E$10&amp;"_Time_"&amp;$B16,OBSERVED_DATA!$A$2:$F$6151,4,FALSE)</f>
        <v>8.0332200000000006E-2</v>
      </c>
      <c r="F16" s="156">
        <f>VLOOKUP(F$10&amp;"_Time_"&amp;$B16,OBSERVED_DATA!$A$2:$F$6151,4,FALSE)</f>
        <v>0.1242881</v>
      </c>
      <c r="G16" s="156">
        <f>VLOOKUP(G$10&amp;"_Time_"&amp;$B16,OBSERVED_DATA!$A$2:$F$6151,4,FALSE)</f>
        <v>9.1878899999999999E-2</v>
      </c>
      <c r="H16" s="156">
        <f>VLOOKUP(H$10&amp;"_Time_"&amp;$B16,OBSERVED_DATA!$A$2:$F$6151,4,FALSE)</f>
        <v>4.7099000000000002E-2</v>
      </c>
      <c r="I16" s="156">
        <f>VLOOKUP(I$10&amp;"_Time_"&amp;$B16,OBSERVED_DATA!$A$2:$F$6151,4,FALSE)</f>
        <v>0.1059118</v>
      </c>
      <c r="J16" s="156">
        <f>VLOOKUP(J$10&amp;"_Time_"&amp;$B16,OBSERVED_DATA!$A$2:$F$6151,4,FALSE)</f>
        <v>0.10885690000000001</v>
      </c>
      <c r="K16" s="157">
        <f>VLOOKUP(K$10&amp;"_Time_"&amp;$B16,OBSERVED_DATA!$A$2:$F$6151,4,FALSE)</f>
        <v>0.1144686</v>
      </c>
      <c r="L16" s="155">
        <f>VLOOKUP(L$10&amp;"_Time_"&amp;$B16,OBSERVED_DATA!$A$2:$F$6151,4,FALSE)</f>
        <v>6.6295699999999999E-2</v>
      </c>
      <c r="M16" s="157">
        <f>VLOOKUP(M$10&amp;"_Time_"&amp;$B16,OBSERVED_DATA!$A$2:$F$6151,4,FALSE)</f>
        <v>9.8527299999999998E-2</v>
      </c>
      <c r="O16" s="91">
        <v>7</v>
      </c>
      <c r="P16" s="152"/>
      <c r="Q16" s="100" t="s">
        <v>4</v>
      </c>
      <c r="R16" s="101">
        <f>HLOOKUP($O16,  $D$3:$M$4, 2, FALSE)</f>
        <v>12.065028200000006</v>
      </c>
      <c r="S16" s="97"/>
      <c r="T16" s="98"/>
      <c r="U16" s="99" t="e">
        <f t="shared" si="3"/>
        <v>#N/A</v>
      </c>
      <c r="V16" s="94"/>
      <c r="X16" s="10"/>
    </row>
    <row r="17" spans="2:24" x14ac:dyDescent="0.45">
      <c r="B17" s="56">
        <v>12</v>
      </c>
      <c r="C17" s="56">
        <v>13</v>
      </c>
      <c r="D17" s="89"/>
      <c r="E17" s="155">
        <f>VLOOKUP(E$10&amp;"_Time_"&amp;$B17,OBSERVED_DATA!$A$2:$F$6151,4,FALSE)</f>
        <v>7.9442399999999996E-2</v>
      </c>
      <c r="F17" s="156">
        <f>VLOOKUP(F$10&amp;"_Time_"&amp;$B17,OBSERVED_DATA!$A$2:$F$6151,4,FALSE)</f>
        <v>7.2542800000000005E-2</v>
      </c>
      <c r="G17" s="156">
        <f>VLOOKUP(G$10&amp;"_Time_"&amp;$B17,OBSERVED_DATA!$A$2:$F$6151,4,FALSE)</f>
        <v>6.6047800000000004E-2</v>
      </c>
      <c r="H17" s="156">
        <f>VLOOKUP(H$10&amp;"_Time_"&amp;$B17,OBSERVED_DATA!$A$2:$F$6151,4,FALSE)</f>
        <v>3.6863399999999998E-2</v>
      </c>
      <c r="I17" s="156">
        <f>VLOOKUP(I$10&amp;"_Time_"&amp;$B17,OBSERVED_DATA!$A$2:$F$6151,4,FALSE)</f>
        <v>6.3478499999999993E-2</v>
      </c>
      <c r="J17" s="156">
        <f>VLOOKUP(J$10&amp;"_Time_"&amp;$B17,OBSERVED_DATA!$A$2:$F$6151,4,FALSE)</f>
        <v>9.0183299999999994E-2</v>
      </c>
      <c r="K17" s="157">
        <f>VLOOKUP(K$10&amp;"_Time_"&amp;$B17,OBSERVED_DATA!$A$2:$F$6151,4,FALSE)</f>
        <v>8.2126400000000002E-2</v>
      </c>
      <c r="L17" s="155">
        <f>VLOOKUP(L$10&amp;"_Time_"&amp;$B17,OBSERVED_DATA!$A$2:$F$6151,4,FALSE)</f>
        <v>5.9845299999999997E-2</v>
      </c>
      <c r="M17" s="157">
        <f>VLOOKUP(M$10&amp;"_Time_"&amp;$B17,OBSERVED_DATA!$A$2:$F$6151,4,FALSE)</f>
        <v>7.9736199999999993E-2</v>
      </c>
      <c r="O17" s="91">
        <v>8</v>
      </c>
      <c r="P17" s="151" t="s">
        <v>65</v>
      </c>
      <c r="Q17" s="53" t="s">
        <v>10</v>
      </c>
      <c r="R17" s="66">
        <f>HLOOKUP($O17,  $D$3:$M$4, 2, FALSE)</f>
        <v>20.713040400000001</v>
      </c>
      <c r="S17" s="97"/>
      <c r="T17" s="98"/>
      <c r="U17" s="99" t="e">
        <f t="shared" si="3"/>
        <v>#N/A</v>
      </c>
      <c r="V17" s="102">
        <f>R17/R15-1</f>
        <v>0.32275775468015122</v>
      </c>
      <c r="X17" s="10"/>
    </row>
    <row r="18" spans="2:24" x14ac:dyDescent="0.45">
      <c r="B18" s="56">
        <v>14</v>
      </c>
      <c r="C18" s="56">
        <v>15</v>
      </c>
      <c r="D18" s="89"/>
      <c r="E18" s="155">
        <f>VLOOKUP(E$10&amp;"_Time_"&amp;$B18,OBSERVED_DATA!$A$2:$F$6151,4,FALSE)</f>
        <v>7.4474399999999996E-2</v>
      </c>
      <c r="F18" s="156">
        <f>VLOOKUP(F$10&amp;"_Time_"&amp;$B18,OBSERVED_DATA!$A$2:$F$6151,4,FALSE)</f>
        <v>5.4639199999999999E-2</v>
      </c>
      <c r="G18" s="156">
        <f>VLOOKUP(G$10&amp;"_Time_"&amp;$B18,OBSERVED_DATA!$A$2:$F$6151,4,FALSE)</f>
        <v>4.8822900000000002E-2</v>
      </c>
      <c r="H18" s="156">
        <f>VLOOKUP(H$10&amp;"_Time_"&amp;$B18,OBSERVED_DATA!$A$2:$F$6151,4,FALSE)</f>
        <v>2.6627499999999998E-2</v>
      </c>
      <c r="I18" s="156">
        <f>VLOOKUP(I$10&amp;"_Time_"&amp;$B18,OBSERVED_DATA!$A$2:$F$6151,4,FALSE)</f>
        <v>2.9787299999999999E-2</v>
      </c>
      <c r="J18" s="156">
        <f>VLOOKUP(J$10&amp;"_Time_"&amp;$B18,OBSERVED_DATA!$A$2:$F$6151,4,FALSE)</f>
        <v>7.3896199999999995E-2</v>
      </c>
      <c r="K18" s="157">
        <f>VLOOKUP(K$10&amp;"_Time_"&amp;$B18,OBSERVED_DATA!$A$2:$F$6151,4,FALSE)</f>
        <v>5.7319599999999998E-2</v>
      </c>
      <c r="L18" s="155">
        <f>VLOOKUP(L$10&amp;"_Time_"&amp;$B18,OBSERVED_DATA!$A$2:$F$6151,4,FALSE)</f>
        <v>5.3726900000000001E-2</v>
      </c>
      <c r="M18" s="157">
        <f>VLOOKUP(M$10&amp;"_Time_"&amp;$B18,OBSERVED_DATA!$A$2:$F$6151,4,FALSE)</f>
        <v>5.1618999999999998E-2</v>
      </c>
      <c r="O18" s="91">
        <v>9</v>
      </c>
      <c r="P18" s="151"/>
      <c r="Q18" s="53" t="s">
        <v>11</v>
      </c>
      <c r="R18" s="66">
        <f>HLOOKUP($O18,  $D$3:$M$4, 2, FALSE)</f>
        <v>24.201835800000008</v>
      </c>
      <c r="S18" s="97"/>
      <c r="T18" s="98"/>
      <c r="U18" s="99" t="e">
        <f t="shared" si="3"/>
        <v>#N/A</v>
      </c>
      <c r="V18" s="102">
        <f>R18/R16-1</f>
        <v>1.005949376894121</v>
      </c>
      <c r="X18" s="10"/>
    </row>
    <row r="19" spans="2:24" x14ac:dyDescent="0.45">
      <c r="B19" s="56">
        <v>16</v>
      </c>
      <c r="C19" s="56">
        <v>17</v>
      </c>
      <c r="D19" s="89"/>
      <c r="E19" s="155">
        <f>VLOOKUP(E$10&amp;"_Time_"&amp;$B19,OBSERVED_DATA!$A$2:$F$6151,4,FALSE)</f>
        <v>6.8824899999999994E-2</v>
      </c>
      <c r="F19" s="156">
        <f>VLOOKUP(F$10&amp;"_Time_"&amp;$B19,OBSERVED_DATA!$A$2:$F$6151,4,FALSE)</f>
        <v>4.0425900000000001E-2</v>
      </c>
      <c r="G19" s="156">
        <f>VLOOKUP(G$10&amp;"_Time_"&amp;$B19,OBSERVED_DATA!$A$2:$F$6151,4,FALSE)</f>
        <v>3.6960600000000003E-2</v>
      </c>
      <c r="H19" s="156">
        <f>VLOOKUP(H$10&amp;"_Time_"&amp;$B19,OBSERVED_DATA!$A$2:$F$6151,4,FALSE)</f>
        <v>1.1820600000000001E-2</v>
      </c>
      <c r="I19" s="156">
        <f>VLOOKUP(I$10&amp;"_Time_"&amp;$B19,OBSERVED_DATA!$A$2:$F$6151,4,FALSE)</f>
        <v>1.8956299999999999E-2</v>
      </c>
      <c r="J19" s="156">
        <f>VLOOKUP(J$10&amp;"_Time_"&amp;$B19,OBSERVED_DATA!$A$2:$F$6151,4,FALSE)</f>
        <v>6.0089099999999999E-2</v>
      </c>
      <c r="K19" s="157">
        <f>VLOOKUP(K$10&amp;"_Time_"&amp;$B19,OBSERVED_DATA!$A$2:$F$6151,4,FALSE)</f>
        <v>4.1998899999999999E-2</v>
      </c>
      <c r="L19" s="155">
        <f>VLOOKUP(L$10&amp;"_Time_"&amp;$B19,OBSERVED_DATA!$A$2:$F$6151,4,FALSE)</f>
        <v>4.7948699999999997E-2</v>
      </c>
      <c r="M19" s="157">
        <f>VLOOKUP(M$10&amp;"_Time_"&amp;$B19,OBSERVED_DATA!$A$2:$F$6151,4,FALSE)</f>
        <v>3.5991099999999998E-2</v>
      </c>
      <c r="O19" s="91"/>
      <c r="P19" s="150"/>
      <c r="Q19" s="95"/>
      <c r="R19" s="96"/>
      <c r="S19" s="97"/>
      <c r="T19" s="98"/>
      <c r="U19" s="99" t="e">
        <f t="shared" si="3"/>
        <v>#N/A</v>
      </c>
      <c r="V19" s="103"/>
      <c r="X19" s="10"/>
    </row>
    <row r="20" spans="2:24" x14ac:dyDescent="0.45">
      <c r="B20" s="56">
        <v>18</v>
      </c>
      <c r="C20" s="56">
        <v>19</v>
      </c>
      <c r="D20" s="89"/>
      <c r="E20" s="155">
        <f>VLOOKUP(E$10&amp;"_Time_"&amp;$B20,OBSERVED_DATA!$A$2:$F$6151,4,FALSE)</f>
        <v>6.2964999999999993E-2</v>
      </c>
      <c r="F20" s="156">
        <f>VLOOKUP(F$10&amp;"_Time_"&amp;$B20,OBSERVED_DATA!$A$2:$F$6151,4,FALSE)</f>
        <v>2.6212099999999999E-2</v>
      </c>
      <c r="G20" s="156">
        <f>VLOOKUP(G$10&amp;"_Time_"&amp;$B20,OBSERVED_DATA!$A$2:$F$6151,4,FALSE)</f>
        <v>2.8892299999999999E-2</v>
      </c>
      <c r="H20" s="156">
        <f>VLOOKUP(H$10&amp;"_Time_"&amp;$B20,OBSERVED_DATA!$A$2:$F$6151,4,FALSE)</f>
        <v>5.2338999999999997E-3</v>
      </c>
      <c r="I20" s="156">
        <f>VLOOKUP(I$10&amp;"_Time_"&amp;$B20,OBSERVED_DATA!$A$2:$F$6151,4,FALSE)</f>
        <v>1.5576899999999999E-2</v>
      </c>
      <c r="J20" s="156">
        <f>VLOOKUP(J$10&amp;"_Time_"&amp;$B20,OBSERVED_DATA!$A$2:$F$6151,4,FALSE)</f>
        <v>4.88834E-2</v>
      </c>
      <c r="K20" s="157">
        <f>VLOOKUP(K$10&amp;"_Time_"&amp;$B20,OBSERVED_DATA!$A$2:$F$6151,4,FALSE)</f>
        <v>3.0939399999999999E-2</v>
      </c>
      <c r="L20" s="155">
        <f>VLOOKUP(L$10&amp;"_Time_"&amp;$B20,OBSERVED_DATA!$A$2:$F$6151,4,FALSE)</f>
        <v>4.2170800000000001E-2</v>
      </c>
      <c r="M20" s="157">
        <f>VLOOKUP(M$10&amp;"_Time_"&amp;$B20,OBSERVED_DATA!$A$2:$F$6151,4,FALSE)</f>
        <v>2.70929E-2</v>
      </c>
      <c r="O20" s="91"/>
      <c r="P20" s="152"/>
      <c r="Q20" s="100"/>
      <c r="R20" s="101"/>
      <c r="S20" s="97"/>
      <c r="T20" s="98"/>
      <c r="U20" s="99" t="e">
        <f t="shared" si="3"/>
        <v>#N/A</v>
      </c>
      <c r="V20" s="94"/>
      <c r="X20" s="10"/>
    </row>
    <row r="21" spans="2:24" x14ac:dyDescent="0.45">
      <c r="B21" s="56">
        <v>20</v>
      </c>
      <c r="C21" s="56">
        <v>21</v>
      </c>
      <c r="D21" s="89"/>
      <c r="E21" s="155">
        <f>VLOOKUP(E$10&amp;"_Time_"&amp;$B21,OBSERVED_DATA!$A$2:$F$6151,4,FALSE)</f>
        <v>5.7105000000000003E-2</v>
      </c>
      <c r="F21" s="156">
        <f>VLOOKUP(F$10&amp;"_Time_"&amp;$B21,OBSERVED_DATA!$A$2:$F$6151,4,FALSE)</f>
        <v>1.9664899999999999E-2</v>
      </c>
      <c r="G21" s="156">
        <f>VLOOKUP(G$10&amp;"_Time_"&amp;$B21,OBSERVED_DATA!$A$2:$F$6151,4,FALSE)</f>
        <v>2.32903E-2</v>
      </c>
      <c r="H21" s="156">
        <f>VLOOKUP(H$10&amp;"_Time_"&amp;$B21,OBSERVED_DATA!$A$2:$F$6151,4,FALSE)</f>
        <v>2.2260000000000001E-3</v>
      </c>
      <c r="I21" s="156">
        <f>VLOOKUP(I$10&amp;"_Time_"&amp;$B21,OBSERVED_DATA!$A$2:$F$6151,4,FALSE)</f>
        <v>1.21975E-2</v>
      </c>
      <c r="J21" s="156">
        <f>VLOOKUP(J$10&amp;"_Time_"&amp;$B21,OBSERVED_DATA!$A$2:$F$6151,4,FALSE)</f>
        <v>4.0714800000000002E-2</v>
      </c>
      <c r="K21" s="157">
        <f>VLOOKUP(K$10&amp;"_Time_"&amp;$B21,OBSERVED_DATA!$A$2:$F$6151,4,FALSE)</f>
        <v>2.42449E-2</v>
      </c>
      <c r="L21" s="155">
        <f>VLOOKUP(L$10&amp;"_Time_"&amp;$B21,OBSERVED_DATA!$A$2:$F$6151,4,FALSE)</f>
        <v>3.6392599999999997E-2</v>
      </c>
      <c r="M21" s="157">
        <f>VLOOKUP(M$10&amp;"_Time_"&amp;$B21,OBSERVED_DATA!$A$2:$F$6151,4,FALSE)</f>
        <v>2.4553499999999999E-2</v>
      </c>
      <c r="P21" s="15"/>
      <c r="Q21" s="15"/>
      <c r="R21" s="15"/>
      <c r="S21" s="94"/>
      <c r="T21" s="94"/>
      <c r="U21" s="104"/>
      <c r="V21" s="94"/>
      <c r="X21" s="10"/>
    </row>
    <row r="22" spans="2:24" x14ac:dyDescent="0.45">
      <c r="B22" s="56">
        <v>22</v>
      </c>
      <c r="C22" s="56">
        <v>23</v>
      </c>
      <c r="D22" s="89"/>
      <c r="E22" s="155">
        <f>VLOOKUP(E$10&amp;"_Time_"&amp;$B22,OBSERVED_DATA!$A$2:$F$6151,4,FALSE)</f>
        <v>5.1245300000000001E-2</v>
      </c>
      <c r="F22" s="156">
        <f>VLOOKUP(F$10&amp;"_Time_"&amp;$B22,OBSERVED_DATA!$A$2:$F$6151,4,FALSE)</f>
        <v>1.31176E-2</v>
      </c>
      <c r="G22" s="156">
        <f>VLOOKUP(G$10&amp;"_Time_"&amp;$B22,OBSERVED_DATA!$A$2:$F$6151,4,FALSE)</f>
        <v>1.9009700000000001E-2</v>
      </c>
      <c r="H22" s="156">
        <f>VLOOKUP(H$10&amp;"_Time_"&amp;$B22,OBSERVED_DATA!$A$2:$F$6151,4,FALSE)</f>
        <v>1.4806000000000001E-3</v>
      </c>
      <c r="I22" s="156">
        <f>VLOOKUP(I$10&amp;"_Time_"&amp;$B22,OBSERVED_DATA!$A$2:$F$6151,4,FALSE)</f>
        <v>8.8181000000000006E-3</v>
      </c>
      <c r="J22" s="156">
        <f>VLOOKUP(J$10&amp;"_Time_"&amp;$B22,OBSERVED_DATA!$A$2:$F$6151,4,FALSE)</f>
        <v>3.2546499999999999E-2</v>
      </c>
      <c r="K22" s="157">
        <f>VLOOKUP(K$10&amp;"_Time_"&amp;$B22,OBSERVED_DATA!$A$2:$F$6151,4,FALSE)</f>
        <v>1.9000300000000001E-2</v>
      </c>
      <c r="L22" s="155">
        <f>VLOOKUP(L$10&amp;"_Time_"&amp;$B22,OBSERVED_DATA!$A$2:$F$6151,4,FALSE)</f>
        <v>3.0614800000000001E-2</v>
      </c>
      <c r="M22" s="157">
        <f>VLOOKUP(M$10&amp;"_Time_"&amp;$B22,OBSERVED_DATA!$A$2:$F$6151,4,FALSE)</f>
        <v>2.2013999999999999E-2</v>
      </c>
      <c r="O22" s="91">
        <v>0</v>
      </c>
      <c r="P22" s="105"/>
      <c r="Q22" s="105" t="s">
        <v>57</v>
      </c>
      <c r="R22" s="66" t="e">
        <f>HLOOKUP($O22,  $D$3:$M$4, 2, FALSE)</f>
        <v>#N/A</v>
      </c>
      <c r="S22" s="97"/>
      <c r="T22" s="106"/>
      <c r="U22" s="104"/>
      <c r="V22" s="94"/>
      <c r="X22" s="10"/>
    </row>
    <row r="23" spans="2:24" x14ac:dyDescent="0.45">
      <c r="B23" s="56">
        <v>24</v>
      </c>
      <c r="C23" s="56">
        <v>25</v>
      </c>
      <c r="D23" s="89"/>
      <c r="E23" s="155">
        <f>VLOOKUP(E$10&amp;"_Time_"&amp;$B23,OBSERVED_DATA!$A$2:$F$6151,4,FALSE)</f>
        <v>4.5385000000000002E-2</v>
      </c>
      <c r="F23" s="156">
        <f>VLOOKUP(F$10&amp;"_Time_"&amp;$B23,OBSERVED_DATA!$A$2:$F$6151,4,FALSE)</f>
        <v>9.3130999999999995E-3</v>
      </c>
      <c r="G23" s="156">
        <f>VLOOKUP(G$10&amp;"_Time_"&amp;$B23,OBSERVED_DATA!$A$2:$F$6151,4,FALSE)</f>
        <v>1.51238E-2</v>
      </c>
      <c r="H23" s="156">
        <f>VLOOKUP(H$10&amp;"_Time_"&amp;$B23,OBSERVED_DATA!$A$2:$F$6151,4,FALSE)</f>
        <v>1.0705000000000001E-3</v>
      </c>
      <c r="I23" s="156">
        <f>VLOOKUP(I$10&amp;"_Time_"&amp;$B23,OBSERVED_DATA!$A$2:$F$6151,4,FALSE)</f>
        <v>5.4387000000000003E-3</v>
      </c>
      <c r="J23" s="156">
        <f>VLOOKUP(J$10&amp;"_Time_"&amp;$B23,OBSERVED_DATA!$A$2:$F$6151,4,FALSE)</f>
        <v>2.43781E-2</v>
      </c>
      <c r="K23" s="157">
        <f>VLOOKUP(K$10&amp;"_Time_"&amp;$B23,OBSERVED_DATA!$A$2:$F$6151,4,FALSE)</f>
        <v>1.47406E-2</v>
      </c>
      <c r="L23" s="155">
        <f>VLOOKUP(L$10&amp;"_Time_"&amp;$B23,OBSERVED_DATA!$A$2:$F$6151,4,FALSE)</f>
        <v>2.4836500000000001E-2</v>
      </c>
      <c r="M23" s="157">
        <f>VLOOKUP(M$10&amp;"_Time_"&amp;$B23,OBSERVED_DATA!$A$2:$F$6151,4,FALSE)</f>
        <v>1.94743E-2</v>
      </c>
      <c r="S23" s="38"/>
      <c r="T23" s="38"/>
      <c r="U23" s="38"/>
      <c r="X23" s="10"/>
    </row>
    <row r="24" spans="2:24" x14ac:dyDescent="0.45">
      <c r="B24" s="56">
        <v>26</v>
      </c>
      <c r="C24" s="56">
        <v>27</v>
      </c>
      <c r="D24" s="89"/>
      <c r="E24" s="155">
        <f>VLOOKUP(E$10&amp;"_Time_"&amp;$B24,OBSERVED_DATA!$A$2:$F$6151,4,FALSE)</f>
        <v>3.9524900000000002E-2</v>
      </c>
      <c r="F24" s="156">
        <f>VLOOKUP(F$10&amp;"_Time_"&amp;$B24,OBSERVED_DATA!$A$2:$F$6151,4,FALSE)</f>
        <v>6.7873999999999999E-3</v>
      </c>
      <c r="G24" s="156">
        <f>VLOOKUP(G$10&amp;"_Time_"&amp;$B24,OBSERVED_DATA!$A$2:$F$6151,4,FALSE)</f>
        <v>1.1738999999999999E-2</v>
      </c>
      <c r="H24" s="156">
        <f>VLOOKUP(H$10&amp;"_Time_"&amp;$B24,OBSERVED_DATA!$A$2:$F$6151,4,FALSE)</f>
        <v>5.3779999999999995E-4</v>
      </c>
      <c r="I24" s="156">
        <f>VLOOKUP(I$10&amp;"_Time_"&amp;$B24,OBSERVED_DATA!$A$2:$F$6151,4,FALSE)</f>
        <v>2.8200999999999999E-3</v>
      </c>
      <c r="J24" s="156">
        <f>VLOOKUP(J$10&amp;"_Time_"&amp;$B24,OBSERVED_DATA!$A$2:$F$6151,4,FALSE)</f>
        <v>1.9247400000000001E-2</v>
      </c>
      <c r="K24" s="157">
        <f>VLOOKUP(K$10&amp;"_Time_"&amp;$B24,OBSERVED_DATA!$A$2:$F$6151,4,FALSE)</f>
        <v>1.1598000000000001E-2</v>
      </c>
      <c r="L24" s="155">
        <f>VLOOKUP(L$10&amp;"_Time_"&amp;$B24,OBSERVED_DATA!$A$2:$F$6151,4,FALSE)</f>
        <v>2.33406E-2</v>
      </c>
      <c r="M24" s="157">
        <f>VLOOKUP(M$10&amp;"_Time_"&amp;$B24,OBSERVED_DATA!$A$2:$F$6151,4,FALSE)</f>
        <v>1.69348E-2</v>
      </c>
      <c r="S24" s="38"/>
      <c r="T24" s="38"/>
      <c r="U24" s="38"/>
      <c r="X24" s="10"/>
    </row>
    <row r="25" spans="2:24" x14ac:dyDescent="0.45">
      <c r="B25" s="56">
        <v>28</v>
      </c>
      <c r="C25" s="56">
        <v>29</v>
      </c>
      <c r="D25" s="89"/>
      <c r="E25" s="155">
        <f>VLOOKUP(E$10&amp;"_Time_"&amp;$B25,OBSERVED_DATA!$A$2:$F$6151,4,FALSE)</f>
        <v>3.3665E-2</v>
      </c>
      <c r="F25" s="156">
        <f>VLOOKUP(F$10&amp;"_Time_"&amp;$B25,OBSERVED_DATA!$A$2:$F$6151,4,FALSE)</f>
        <v>4.5170000000000002E-3</v>
      </c>
      <c r="G25" s="156">
        <f>VLOOKUP(G$10&amp;"_Time_"&amp;$B25,OBSERVED_DATA!$A$2:$F$6151,4,FALSE)</f>
        <v>9.0054000000000002E-3</v>
      </c>
      <c r="H25" s="156">
        <f>VLOOKUP(H$10&amp;"_Time_"&amp;$B25,OBSERVED_DATA!$A$2:$F$6151,4,FALSE)</f>
        <v>2.2489999999999999E-4</v>
      </c>
      <c r="I25" s="156">
        <f>VLOOKUP(I$10&amp;"_Time_"&amp;$B25,OBSERVED_DATA!$A$2:$F$6151,4,FALSE)</f>
        <v>1.9146E-3</v>
      </c>
      <c r="J25" s="156">
        <f>VLOOKUP(J$10&amp;"_Time_"&amp;$B25,OBSERVED_DATA!$A$2:$F$6151,4,FALSE)</f>
        <v>1.6262700000000001E-2</v>
      </c>
      <c r="K25" s="157">
        <f>VLOOKUP(K$10&amp;"_Time_"&amp;$B25,OBSERVED_DATA!$A$2:$F$6151,4,FALSE)</f>
        <v>9.2931000000000003E-3</v>
      </c>
      <c r="L25" s="155">
        <f>VLOOKUP(L$10&amp;"_Time_"&amp;$B25,OBSERVED_DATA!$A$2:$F$6151,4,FALSE)</f>
        <v>2.18444E-2</v>
      </c>
      <c r="M25" s="157">
        <f>VLOOKUP(M$10&amp;"_Time_"&amp;$B25,OBSERVED_DATA!$A$2:$F$6151,4,FALSE)</f>
        <v>1.60409E-2</v>
      </c>
      <c r="Q25" s="10"/>
      <c r="R25" s="10"/>
      <c r="S25" s="38"/>
      <c r="T25" s="38"/>
      <c r="U25" s="38"/>
      <c r="V25" s="38"/>
      <c r="X25" s="10"/>
    </row>
    <row r="26" spans="2:24" x14ac:dyDescent="0.45">
      <c r="B26" s="56">
        <v>30</v>
      </c>
      <c r="C26" s="56">
        <v>31</v>
      </c>
      <c r="D26" s="89"/>
      <c r="E26" s="155">
        <f>VLOOKUP(E$10&amp;"_Time_"&amp;$B26,OBSERVED_DATA!$A$2:$F$6151,4,FALSE)</f>
        <v>2.7805199999999999E-2</v>
      </c>
      <c r="F26" s="156">
        <f>VLOOKUP(F$10&amp;"_Time_"&amp;$B26,OBSERVED_DATA!$A$2:$F$6151,4,FALSE)</f>
        <v>3.7152999999999999E-3</v>
      </c>
      <c r="G26" s="156">
        <f>VLOOKUP(G$10&amp;"_Time_"&amp;$B26,OBSERVED_DATA!$A$2:$F$6151,4,FALSE)</f>
        <v>7.0058999999999998E-3</v>
      </c>
      <c r="H26" s="156">
        <f>VLOOKUP(H$10&amp;"_Time_"&amp;$B26,OBSERVED_DATA!$A$2:$F$6151,4,FALSE)</f>
        <v>0</v>
      </c>
      <c r="I26" s="156">
        <f>VLOOKUP(I$10&amp;"_Time_"&amp;$B26,OBSERVED_DATA!$A$2:$F$6151,4,FALSE)</f>
        <v>1.0089999999999999E-3</v>
      </c>
      <c r="J26" s="156">
        <f>VLOOKUP(J$10&amp;"_Time_"&amp;$B26,OBSERVED_DATA!$A$2:$F$6151,4,FALSE)</f>
        <v>1.4385E-2</v>
      </c>
      <c r="K26" s="157">
        <f>VLOOKUP(K$10&amp;"_Time_"&amp;$B26,OBSERVED_DATA!$A$2:$F$6151,4,FALSE)</f>
        <v>7.7881000000000001E-3</v>
      </c>
      <c r="L26" s="155">
        <f>VLOOKUP(L$10&amp;"_Time_"&amp;$B26,OBSERVED_DATA!$A$2:$F$6151,4,FALSE)</f>
        <v>2.0348499999999999E-2</v>
      </c>
      <c r="M26" s="157">
        <f>VLOOKUP(M$10&amp;"_Time_"&amp;$B26,OBSERVED_DATA!$A$2:$F$6151,4,FALSE)</f>
        <v>1.51471E-2</v>
      </c>
      <c r="Q26" s="10"/>
      <c r="R26" s="10"/>
      <c r="S26" s="38"/>
      <c r="T26" s="38"/>
      <c r="U26" s="38"/>
      <c r="V26" s="38"/>
      <c r="X26" s="10"/>
    </row>
    <row r="27" spans="2:24" x14ac:dyDescent="0.45">
      <c r="B27" s="56">
        <v>32</v>
      </c>
      <c r="C27" s="56">
        <v>33</v>
      </c>
      <c r="D27" s="89"/>
      <c r="E27" s="155">
        <f>VLOOKUP(E$10&amp;"_Time_"&amp;$B27,OBSERVED_DATA!$A$2:$F$6151,4,FALSE)</f>
        <v>2.1720199999999999E-2</v>
      </c>
      <c r="F27" s="156">
        <f>VLOOKUP(F$10&amp;"_Time_"&amp;$B27,OBSERVED_DATA!$A$2:$F$6151,4,FALSE)</f>
        <v>2.9137999999999998E-3</v>
      </c>
      <c r="G27" s="156">
        <f>VLOOKUP(G$10&amp;"_Time_"&amp;$B27,OBSERVED_DATA!$A$2:$F$6151,4,FALSE)</f>
        <v>5.8181999999999999E-3</v>
      </c>
      <c r="H27" s="156">
        <f>VLOOKUP(H$10&amp;"_Time_"&amp;$B27,OBSERVED_DATA!$A$2:$F$6151,4,FALSE)</f>
        <v>0</v>
      </c>
      <c r="I27" s="156">
        <f>VLOOKUP(I$10&amp;"_Time_"&amp;$B27,OBSERVED_DATA!$A$2:$F$6151,4,FALSE)</f>
        <v>7.5619999999999995E-4</v>
      </c>
      <c r="J27" s="156">
        <f>VLOOKUP(J$10&amp;"_Time_"&amp;$B27,OBSERVED_DATA!$A$2:$F$6151,4,FALSE)</f>
        <v>1.2484200000000001E-2</v>
      </c>
      <c r="K27" s="157">
        <f>VLOOKUP(K$10&amp;"_Time_"&amp;$B27,OBSERVED_DATA!$A$2:$F$6151,4,FALSE)</f>
        <v>6.1034000000000001E-3</v>
      </c>
      <c r="L27" s="155">
        <f>VLOOKUP(L$10&amp;"_Time_"&amp;$B27,OBSERVED_DATA!$A$2:$F$6151,4,FALSE)</f>
        <v>1.8852399999999998E-2</v>
      </c>
      <c r="M27" s="157">
        <f>VLOOKUP(M$10&amp;"_Time_"&amp;$B27,OBSERVED_DATA!$A$2:$F$6151,4,FALSE)</f>
        <v>1.4253E-2</v>
      </c>
      <c r="S27" s="38"/>
      <c r="T27" s="38"/>
      <c r="U27" s="38"/>
      <c r="V27" s="38"/>
    </row>
    <row r="28" spans="2:24" x14ac:dyDescent="0.45">
      <c r="B28" s="56">
        <v>34</v>
      </c>
      <c r="C28" s="56">
        <v>35</v>
      </c>
      <c r="D28" s="89"/>
      <c r="E28" s="155">
        <f>VLOOKUP(E$10&amp;"_Time_"&amp;$B28,OBSERVED_DATA!$A$2:$F$6151,4,FALSE)</f>
        <v>1.8335000000000001E-2</v>
      </c>
      <c r="F28" s="156">
        <f>VLOOKUP(F$10&amp;"_Time_"&amp;$B28,OBSERVED_DATA!$A$2:$F$6151,4,FALSE)</f>
        <v>2.1120000000000002E-3</v>
      </c>
      <c r="G28" s="156">
        <f>VLOOKUP(G$10&amp;"_Time_"&amp;$B28,OBSERVED_DATA!$A$2:$F$6151,4,FALSE)</f>
        <v>4.9677999999999996E-3</v>
      </c>
      <c r="H28" s="156">
        <f>VLOOKUP(H$10&amp;"_Time_"&amp;$B28,OBSERVED_DATA!$A$2:$F$6151,4,FALSE)</f>
        <v>0</v>
      </c>
      <c r="I28" s="156">
        <f>VLOOKUP(I$10&amp;"_Time_"&amp;$B28,OBSERVED_DATA!$A$2:$F$6151,4,FALSE)</f>
        <v>5.0330000000000004E-4</v>
      </c>
      <c r="J28" s="156">
        <f>VLOOKUP(J$10&amp;"_Time_"&amp;$B28,OBSERVED_DATA!$A$2:$F$6151,4,FALSE)</f>
        <v>1.0655E-2</v>
      </c>
      <c r="K28" s="157">
        <f>VLOOKUP(K$10&amp;"_Time_"&amp;$B28,OBSERVED_DATA!$A$2:$F$6151,4,FALSE)</f>
        <v>4.6408999999999999E-3</v>
      </c>
      <c r="L28" s="155">
        <f>VLOOKUP(L$10&amp;"_Time_"&amp;$B28,OBSERVED_DATA!$A$2:$F$6151,4,FALSE)</f>
        <v>1.73565E-2</v>
      </c>
      <c r="M28" s="157">
        <f>VLOOKUP(M$10&amp;"_Time_"&amp;$B28,OBSERVED_DATA!$A$2:$F$6151,4,FALSE)</f>
        <v>1.33591E-2</v>
      </c>
      <c r="S28" s="38"/>
      <c r="T28" s="38"/>
      <c r="U28" s="38"/>
      <c r="V28" s="38"/>
    </row>
    <row r="29" spans="2:24" x14ac:dyDescent="0.45">
      <c r="B29" s="56">
        <v>36</v>
      </c>
      <c r="C29" s="56">
        <v>37</v>
      </c>
      <c r="D29" s="89"/>
      <c r="E29" s="155">
        <f>VLOOKUP(E$10&amp;"_Time_"&amp;$B29,OBSERVED_DATA!$A$2:$F$6151,4,FALSE)</f>
        <v>1.5680400000000001E-2</v>
      </c>
      <c r="F29" s="156">
        <f>VLOOKUP(F$10&amp;"_Time_"&amp;$B29,OBSERVED_DATA!$A$2:$F$6151,4,FALSE)</f>
        <v>1.7362E-3</v>
      </c>
      <c r="G29" s="156">
        <f>VLOOKUP(G$10&amp;"_Time_"&amp;$B29,OBSERVED_DATA!$A$2:$F$6151,4,FALSE)</f>
        <v>4.1427E-3</v>
      </c>
      <c r="H29" s="156">
        <f>VLOOKUP(H$10&amp;"_Time_"&amp;$B29,OBSERVED_DATA!$A$2:$F$6151,4,FALSE)</f>
        <v>0</v>
      </c>
      <c r="I29" s="156">
        <f>VLOOKUP(I$10&amp;"_Time_"&amp;$B29,OBSERVED_DATA!$A$2:$F$6151,4,FALSE)</f>
        <v>2.5050000000000002E-4</v>
      </c>
      <c r="J29" s="156">
        <f>VLOOKUP(J$10&amp;"_Time_"&amp;$B29,OBSERVED_DATA!$A$2:$F$6151,4,FALSE)</f>
        <v>8.2246000000000003E-3</v>
      </c>
      <c r="K29" s="157">
        <f>VLOOKUP(K$10&amp;"_Time_"&amp;$B29,OBSERVED_DATA!$A$2:$F$6151,4,FALSE)</f>
        <v>3.5422000000000001E-3</v>
      </c>
      <c r="L29" s="155">
        <f>VLOOKUP(L$10&amp;"_Time_"&amp;$B29,OBSERVED_DATA!$A$2:$F$6151,4,FALSE)</f>
        <v>1.58604E-2</v>
      </c>
      <c r="M29" s="157">
        <f>VLOOKUP(M$10&amp;"_Time_"&amp;$B29,OBSERVED_DATA!$A$2:$F$6151,4,FALSE)</f>
        <v>1.2465E-2</v>
      </c>
      <c r="V29" s="38"/>
    </row>
    <row r="30" spans="2:24" x14ac:dyDescent="0.45">
      <c r="B30" s="56">
        <v>38</v>
      </c>
      <c r="C30" s="56">
        <v>39</v>
      </c>
      <c r="D30" s="89"/>
      <c r="E30" s="155">
        <f>VLOOKUP(E$10&amp;"_Time_"&amp;$B30,OBSERVED_DATA!$A$2:$F$6151,4,FALSE)</f>
        <v>1.3281899999999999E-2</v>
      </c>
      <c r="F30" s="156">
        <f>VLOOKUP(F$10&amp;"_Time_"&amp;$B30,OBSERVED_DATA!$A$2:$F$6151,4,FALSE)</f>
        <v>1.3604999999999999E-3</v>
      </c>
      <c r="G30" s="156">
        <f>VLOOKUP(G$10&amp;"_Time_"&amp;$B30,OBSERVED_DATA!$A$2:$F$6151,4,FALSE)</f>
        <v>3.3216999999999999E-3</v>
      </c>
      <c r="H30" s="156">
        <f>VLOOKUP(H$10&amp;"_Time_"&amp;$B30,OBSERVED_DATA!$A$2:$F$6151,4,FALSE)</f>
        <v>0</v>
      </c>
      <c r="I30" s="156">
        <f>VLOOKUP(I$10&amp;"_Time_"&amp;$B30,OBSERVED_DATA!$A$2:$F$6151,4,FALSE)</f>
        <v>1.6699999999999999E-4</v>
      </c>
      <c r="J30" s="156">
        <f>VLOOKUP(J$10&amp;"_Time_"&amp;$B30,OBSERVED_DATA!$A$2:$F$6151,4,FALSE)</f>
        <v>6.1961000000000004E-3</v>
      </c>
      <c r="K30" s="157">
        <f>VLOOKUP(K$10&amp;"_Time_"&amp;$B30,OBSERVED_DATA!$A$2:$F$6151,4,FALSE)</f>
        <v>2.8777999999999998E-3</v>
      </c>
      <c r="L30" s="155">
        <f>VLOOKUP(L$10&amp;"_Time_"&amp;$B30,OBSERVED_DATA!$A$2:$F$6151,4,FALSE)</f>
        <v>1.52017E-2</v>
      </c>
      <c r="M30" s="157">
        <f>VLOOKUP(M$10&amp;"_Time_"&amp;$B30,OBSERVED_DATA!$A$2:$F$6151,4,FALSE)</f>
        <v>1.1571100000000001E-2</v>
      </c>
      <c r="V30" s="38"/>
    </row>
    <row r="31" spans="2:24" x14ac:dyDescent="0.45">
      <c r="B31" s="56">
        <v>40</v>
      </c>
      <c r="C31" s="56">
        <v>41</v>
      </c>
      <c r="D31" s="89"/>
      <c r="E31" s="155">
        <f>VLOOKUP(E$10&amp;"_Time_"&amp;$B31,OBSERVED_DATA!$A$2:$F$6151,4,FALSE)</f>
        <v>1.12572E-2</v>
      </c>
      <c r="F31" s="156">
        <f>VLOOKUP(F$10&amp;"_Time_"&amp;$B31,OBSERVED_DATA!$A$2:$F$6151,4,FALSE)</f>
        <v>9.8480000000000009E-4</v>
      </c>
      <c r="G31" s="156">
        <f>VLOOKUP(G$10&amp;"_Time_"&amp;$B31,OBSERVED_DATA!$A$2:$F$6151,4,FALSE)</f>
        <v>2.5573000000000002E-3</v>
      </c>
      <c r="H31" s="156">
        <f>VLOOKUP(H$10&amp;"_Time_"&amp;$B31,OBSERVED_DATA!$A$2:$F$6151,4,FALSE)</f>
        <v>0</v>
      </c>
      <c r="I31" s="156">
        <f>VLOOKUP(I$10&amp;"_Time_"&amp;$B31,OBSERVED_DATA!$A$2:$F$6151,4,FALSE)</f>
        <v>8.3499999999999997E-5</v>
      </c>
      <c r="J31" s="156">
        <f>VLOOKUP(J$10&amp;"_Time_"&amp;$B31,OBSERVED_DATA!$A$2:$F$6151,4,FALSE)</f>
        <v>4.5291999999999997E-3</v>
      </c>
      <c r="K31" s="157">
        <f>VLOOKUP(K$10&amp;"_Time_"&amp;$B31,OBSERVED_DATA!$A$2:$F$6151,4,FALSE)</f>
        <v>2.5592000000000002E-3</v>
      </c>
      <c r="L31" s="155">
        <f>VLOOKUP(L$10&amp;"_Time_"&amp;$B31,OBSERVED_DATA!$A$2:$F$6151,4,FALSE)</f>
        <v>1.45433E-2</v>
      </c>
      <c r="M31" s="157">
        <f>VLOOKUP(M$10&amp;"_Time_"&amp;$B31,OBSERVED_DATA!$A$2:$F$6151,4,FALSE)</f>
        <v>1.0677300000000001E-2</v>
      </c>
    </row>
    <row r="32" spans="2:24" x14ac:dyDescent="0.45">
      <c r="B32" s="56">
        <v>42</v>
      </c>
      <c r="C32" s="56">
        <v>43</v>
      </c>
      <c r="D32" s="89"/>
      <c r="E32" s="155">
        <f>VLOOKUP(E$10&amp;"_Time_"&amp;$B32,OBSERVED_DATA!$A$2:$F$6151,4,FALSE)</f>
        <v>9.5618999999999999E-3</v>
      </c>
      <c r="F32" s="156">
        <f>VLOOKUP(F$10&amp;"_Time_"&amp;$B32,OBSERVED_DATA!$A$2:$F$6151,4,FALSE)</f>
        <v>8.7500000000000002E-4</v>
      </c>
      <c r="G32" s="156">
        <f>VLOOKUP(G$10&amp;"_Time_"&amp;$B32,OBSERVED_DATA!$A$2:$F$6151,4,FALSE)</f>
        <v>2.2084000000000001E-3</v>
      </c>
      <c r="H32" s="156">
        <f>VLOOKUP(H$10&amp;"_Time_"&amp;$B32,OBSERVED_DATA!$A$2:$F$6151,4,FALSE)</f>
        <v>0</v>
      </c>
      <c r="I32" s="156">
        <f>VLOOKUP(I$10&amp;"_Time_"&amp;$B32,OBSERVED_DATA!$A$2:$F$6151,4,FALSE)</f>
        <v>0</v>
      </c>
      <c r="J32" s="156">
        <f>VLOOKUP(J$10&amp;"_Time_"&amp;$B32,OBSERVED_DATA!$A$2:$F$6151,4,FALSE)</f>
        <v>3.8465999999999999E-3</v>
      </c>
      <c r="K32" s="157">
        <f>VLOOKUP(K$10&amp;"_Time_"&amp;$B32,OBSERVED_DATA!$A$2:$F$6151,4,FALSE)</f>
        <v>2.3134000000000002E-3</v>
      </c>
      <c r="L32" s="155">
        <f>VLOOKUP(L$10&amp;"_Time_"&amp;$B32,OBSERVED_DATA!$A$2:$F$6151,4,FALSE)</f>
        <v>1.38329E-2</v>
      </c>
      <c r="M32" s="157">
        <f>VLOOKUP(M$10&amp;"_Time_"&amp;$B32,OBSERVED_DATA!$A$2:$F$6151,4,FALSE)</f>
        <v>1.03806E-2</v>
      </c>
    </row>
    <row r="33" spans="2:13" x14ac:dyDescent="0.45">
      <c r="B33" s="56">
        <v>44</v>
      </c>
      <c r="C33" s="56">
        <v>45</v>
      </c>
      <c r="D33" s="89"/>
      <c r="E33" s="155">
        <f>VLOOKUP(E$10&amp;"_Time_"&amp;$B33,OBSERVED_DATA!$A$2:$F$6151,4,FALSE)</f>
        <v>8.2682999999999993E-3</v>
      </c>
      <c r="F33" s="156">
        <f>VLOOKUP(F$10&amp;"_Time_"&amp;$B33,OBSERVED_DATA!$A$2:$F$6151,4,FALSE)</f>
        <v>7.6539999999999996E-4</v>
      </c>
      <c r="G33" s="156">
        <f>VLOOKUP(G$10&amp;"_Time_"&amp;$B33,OBSERVED_DATA!$A$2:$F$6151,4,FALSE)</f>
        <v>1.9680000000000001E-3</v>
      </c>
      <c r="H33" s="156">
        <f>VLOOKUP(H$10&amp;"_Time_"&amp;$B33,OBSERVED_DATA!$A$2:$F$6151,4,FALSE)</f>
        <v>0</v>
      </c>
      <c r="I33" s="156">
        <f>VLOOKUP(I$10&amp;"_Time_"&amp;$B33,OBSERVED_DATA!$A$2:$F$6151,4,FALSE)</f>
        <v>0</v>
      </c>
      <c r="J33" s="156">
        <f>VLOOKUP(J$10&amp;"_Time_"&amp;$B33,OBSERVED_DATA!$A$2:$F$6151,4,FALSE)</f>
        <v>3.5360000000000001E-3</v>
      </c>
      <c r="K33" s="157">
        <f>VLOOKUP(K$10&amp;"_Time_"&amp;$B33,OBSERVED_DATA!$A$2:$F$6151,4,FALSE)</f>
        <v>2.1213E-3</v>
      </c>
      <c r="L33" s="155">
        <f>VLOOKUP(L$10&amp;"_Time_"&amp;$B33,OBSERVED_DATA!$A$2:$F$6151,4,FALSE)</f>
        <v>1.3095900000000001E-2</v>
      </c>
      <c r="M33" s="157">
        <f>VLOOKUP(M$10&amp;"_Time_"&amp;$B33,OBSERVED_DATA!$A$2:$F$6151,4,FALSE)</f>
        <v>1.00839E-2</v>
      </c>
    </row>
    <row r="34" spans="2:13" x14ac:dyDescent="0.45">
      <c r="B34" s="56">
        <v>46</v>
      </c>
      <c r="C34" s="56">
        <v>47</v>
      </c>
      <c r="D34" s="89"/>
      <c r="E34" s="155">
        <f>VLOOKUP(E$10&amp;"_Time_"&amp;$B34,OBSERVED_DATA!$A$2:$F$6151,4,FALSE)</f>
        <v>7.4356999999999999E-3</v>
      </c>
      <c r="F34" s="156">
        <f>VLOOKUP(F$10&amp;"_Time_"&amp;$B34,OBSERVED_DATA!$A$2:$F$6151,4,FALSE)</f>
        <v>6.5569999999999995E-4</v>
      </c>
      <c r="G34" s="156">
        <f>VLOOKUP(G$10&amp;"_Time_"&amp;$B34,OBSERVED_DATA!$A$2:$F$6151,4,FALSE)</f>
        <v>1.8232000000000001E-3</v>
      </c>
      <c r="H34" s="156">
        <f>VLOOKUP(H$10&amp;"_Time_"&amp;$B34,OBSERVED_DATA!$A$2:$F$6151,4,FALSE)</f>
        <v>0</v>
      </c>
      <c r="I34" s="156">
        <f>VLOOKUP(I$10&amp;"_Time_"&amp;$B34,OBSERVED_DATA!$A$2:$F$6151,4,FALSE)</f>
        <v>0</v>
      </c>
      <c r="J34" s="156">
        <f>VLOOKUP(J$10&amp;"_Time_"&amp;$B34,OBSERVED_DATA!$A$2:$F$6151,4,FALSE)</f>
        <v>3.3333999999999998E-3</v>
      </c>
      <c r="K34" s="157">
        <f>VLOOKUP(K$10&amp;"_Time_"&amp;$B34,OBSERVED_DATA!$A$2:$F$6151,4,FALSE)</f>
        <v>1.9570999999999998E-3</v>
      </c>
      <c r="L34" s="155">
        <f>VLOOKUP(L$10&amp;"_Time_"&amp;$B34,OBSERVED_DATA!$A$2:$F$6151,4,FALSE)</f>
        <v>1.2359E-2</v>
      </c>
      <c r="M34" s="157">
        <f>VLOOKUP(M$10&amp;"_Time_"&amp;$B34,OBSERVED_DATA!$A$2:$F$6151,4,FALSE)</f>
        <v>9.7873000000000005E-3</v>
      </c>
    </row>
    <row r="35" spans="2:13" x14ac:dyDescent="0.45">
      <c r="B35" s="56">
        <v>48</v>
      </c>
      <c r="C35" s="56">
        <v>49</v>
      </c>
      <c r="D35" s="89"/>
      <c r="E35" s="155">
        <f>VLOOKUP(E$10&amp;"_Time_"&amp;$B35,OBSERVED_DATA!$A$2:$F$6151,4,FALSE)</f>
        <v>6.9493999999999997E-3</v>
      </c>
      <c r="F35" s="156">
        <f>VLOOKUP(F$10&amp;"_Time_"&amp;$B35,OBSERVED_DATA!$A$2:$F$6151,4,FALSE)</f>
        <v>5.4620000000000005E-4</v>
      </c>
      <c r="G35" s="156">
        <f>VLOOKUP(G$10&amp;"_Time_"&amp;$B35,OBSERVED_DATA!$A$2:$F$6151,4,FALSE)</f>
        <v>1.6739999999999999E-3</v>
      </c>
      <c r="H35" s="156">
        <f>VLOOKUP(H$10&amp;"_Time_"&amp;$B35,OBSERVED_DATA!$A$2:$F$6151,4,FALSE)</f>
        <v>0</v>
      </c>
      <c r="I35" s="156">
        <f>VLOOKUP(I$10&amp;"_Time_"&amp;$B35,OBSERVED_DATA!$A$2:$F$6151,4,FALSE)</f>
        <v>0</v>
      </c>
      <c r="J35" s="156">
        <f>VLOOKUP(J$10&amp;"_Time_"&amp;$B35,OBSERVED_DATA!$A$2:$F$6151,4,FALSE)</f>
        <v>3.1308E-3</v>
      </c>
      <c r="K35" s="157">
        <f>VLOOKUP(K$10&amp;"_Time_"&amp;$B35,OBSERVED_DATA!$A$2:$F$6151,4,FALSE)</f>
        <v>1.7723000000000001E-3</v>
      </c>
      <c r="L35" s="155">
        <f>VLOOKUP(L$10&amp;"_Time_"&amp;$B35,OBSERVED_DATA!$A$2:$F$6151,4,FALSE)</f>
        <v>1.16221E-2</v>
      </c>
      <c r="M35" s="157">
        <f>VLOOKUP(M$10&amp;"_Time_"&amp;$B35,OBSERVED_DATA!$A$2:$F$6151,4,FALSE)</f>
        <v>9.4903999999999995E-3</v>
      </c>
    </row>
    <row r="36" spans="2:13" x14ac:dyDescent="0.45">
      <c r="B36" s="56">
        <v>50</v>
      </c>
      <c r="C36" s="56">
        <v>51</v>
      </c>
      <c r="D36" s="89"/>
      <c r="E36" s="155">
        <f>VLOOKUP(E$10&amp;"_Time_"&amp;$B36,OBSERVED_DATA!$A$2:$F$6151,4,FALSE)</f>
        <v>6.4632999999999999E-3</v>
      </c>
      <c r="F36" s="156">
        <f>VLOOKUP(F$10&amp;"_Time_"&amp;$B36,OBSERVED_DATA!$A$2:$F$6151,4,FALSE)</f>
        <v>4.3649999999999998E-4</v>
      </c>
      <c r="G36" s="156">
        <f>VLOOKUP(G$10&amp;"_Time_"&amp;$B36,OBSERVED_DATA!$A$2:$F$6151,4,FALSE)</f>
        <v>1.5322000000000001E-3</v>
      </c>
      <c r="H36" s="156">
        <f>VLOOKUP(H$10&amp;"_Time_"&amp;$B36,OBSERVED_DATA!$A$2:$F$6151,4,FALSE)</f>
        <v>0</v>
      </c>
      <c r="I36" s="156">
        <f>VLOOKUP(I$10&amp;"_Time_"&amp;$B36,OBSERVED_DATA!$A$2:$F$6151,4,FALSE)</f>
        <v>0</v>
      </c>
      <c r="J36" s="156">
        <f>VLOOKUP(J$10&amp;"_Time_"&amp;$B36,OBSERVED_DATA!$A$2:$F$6151,4,FALSE)</f>
        <v>2.9280999999999999E-3</v>
      </c>
      <c r="K36" s="157">
        <f>VLOOKUP(K$10&amp;"_Time_"&amp;$B36,OBSERVED_DATA!$A$2:$F$6151,4,FALSE)</f>
        <v>1.5690000000000001E-3</v>
      </c>
      <c r="L36" s="155">
        <f>VLOOKUP(L$10&amp;"_Time_"&amp;$B36,OBSERVED_DATA!$A$2:$F$6151,4,FALSE)</f>
        <v>1.0885199999999999E-2</v>
      </c>
      <c r="M36" s="157">
        <f>VLOOKUP(M$10&amp;"_Time_"&amp;$B36,OBSERVED_DATA!$A$2:$F$6151,4,FALSE)</f>
        <v>9.1938000000000002E-3</v>
      </c>
    </row>
    <row r="37" spans="2:13" x14ac:dyDescent="0.45">
      <c r="B37" s="56">
        <v>52</v>
      </c>
      <c r="C37" s="56">
        <v>53</v>
      </c>
      <c r="D37" s="89"/>
      <c r="E37" s="155">
        <f>VLOOKUP(E$10&amp;"_Time_"&amp;$B37,OBSERVED_DATA!$A$2:$F$6151,4,FALSE)</f>
        <v>5.9770999999999999E-3</v>
      </c>
      <c r="F37" s="156">
        <f>VLOOKUP(F$10&amp;"_Time_"&amp;$B37,OBSERVED_DATA!$A$2:$F$6151,4,FALSE)</f>
        <v>3.2689999999999998E-4</v>
      </c>
      <c r="G37" s="156">
        <f>VLOOKUP(G$10&amp;"_Time_"&amp;$B37,OBSERVED_DATA!$A$2:$F$6151,4,FALSE)</f>
        <v>1.4289999999999999E-3</v>
      </c>
      <c r="H37" s="156">
        <f>VLOOKUP(H$10&amp;"_Time_"&amp;$B37,OBSERVED_DATA!$A$2:$F$6151,4,FALSE)</f>
        <v>0</v>
      </c>
      <c r="I37" s="156">
        <f>VLOOKUP(I$10&amp;"_Time_"&amp;$B37,OBSERVED_DATA!$A$2:$F$6151,4,FALSE)</f>
        <v>0</v>
      </c>
      <c r="J37" s="156">
        <f>VLOOKUP(J$10&amp;"_Time_"&amp;$B37,OBSERVED_DATA!$A$2:$F$6151,4,FALSE)</f>
        <v>2.7255000000000001E-3</v>
      </c>
      <c r="K37" s="157">
        <f>VLOOKUP(K$10&amp;"_Time_"&amp;$B37,OBSERVED_DATA!$A$2:$F$6151,4,FALSE)</f>
        <v>1.3365E-3</v>
      </c>
      <c r="L37" s="155">
        <f>VLOOKUP(L$10&amp;"_Time_"&amp;$B37,OBSERVED_DATA!$A$2:$F$6151,4,FALSE)</f>
        <v>9.9676999999999995E-3</v>
      </c>
      <c r="M37" s="157">
        <f>VLOOKUP(M$10&amp;"_Time_"&amp;$B37,OBSERVED_DATA!$A$2:$F$6151,4,FALSE)</f>
        <v>8.8970999999999998E-3</v>
      </c>
    </row>
    <row r="38" spans="2:13" x14ac:dyDescent="0.45">
      <c r="B38" s="56">
        <v>54</v>
      </c>
      <c r="C38" s="56">
        <v>55</v>
      </c>
      <c r="D38" s="89"/>
      <c r="E38" s="155">
        <f>VLOOKUP(E$10&amp;"_Time_"&amp;$B38,OBSERVED_DATA!$A$2:$F$6151,4,FALSE)</f>
        <v>5.4907000000000003E-3</v>
      </c>
      <c r="F38" s="156">
        <f>VLOOKUP(F$10&amp;"_Time_"&amp;$B38,OBSERVED_DATA!$A$2:$F$6151,4,FALSE)</f>
        <v>2.1719999999999999E-4</v>
      </c>
      <c r="G38" s="156">
        <f>VLOOKUP(G$10&amp;"_Time_"&amp;$B38,OBSERVED_DATA!$A$2:$F$6151,4,FALSE)</f>
        <v>1.2964999999999999E-3</v>
      </c>
      <c r="H38" s="156">
        <f>VLOOKUP(H$10&amp;"_Time_"&amp;$B38,OBSERVED_DATA!$A$2:$F$6151,4,FALSE)</f>
        <v>0</v>
      </c>
      <c r="I38" s="156">
        <f>VLOOKUP(I$10&amp;"_Time_"&amp;$B38,OBSERVED_DATA!$A$2:$F$6151,4,FALSE)</f>
        <v>0</v>
      </c>
      <c r="J38" s="156">
        <f>VLOOKUP(J$10&amp;"_Time_"&amp;$B38,OBSERVED_DATA!$A$2:$F$6151,4,FALSE)</f>
        <v>2.5228E-3</v>
      </c>
      <c r="K38" s="157">
        <f>VLOOKUP(K$10&amp;"_Time_"&amp;$B38,OBSERVED_DATA!$A$2:$F$6151,4,FALSE)</f>
        <v>1.1150999999999999E-3</v>
      </c>
      <c r="L38" s="155">
        <f>VLOOKUP(L$10&amp;"_Time_"&amp;$B38,OBSERVED_DATA!$A$2:$F$6151,4,FALSE)</f>
        <v>9.2998000000000004E-3</v>
      </c>
      <c r="M38" s="157">
        <f>VLOOKUP(M$10&amp;"_Time_"&amp;$B38,OBSERVED_DATA!$A$2:$F$6151,4,FALSE)</f>
        <v>8.6003E-3</v>
      </c>
    </row>
    <row r="39" spans="2:13" x14ac:dyDescent="0.45">
      <c r="B39" s="56">
        <v>56</v>
      </c>
      <c r="C39" s="56">
        <v>57</v>
      </c>
      <c r="D39" s="89"/>
      <c r="E39" s="155">
        <f>VLOOKUP(E$10&amp;"_Time_"&amp;$B39,OBSERVED_DATA!$A$2:$F$6151,4,FALSE)</f>
        <v>5.0045000000000003E-3</v>
      </c>
      <c r="F39" s="156">
        <f>VLOOKUP(F$10&amp;"_Time_"&amp;$B39,OBSERVED_DATA!$A$2:$F$6151,4,FALSE)</f>
        <v>1.9469999999999999E-4</v>
      </c>
      <c r="G39" s="156">
        <f>VLOOKUP(G$10&amp;"_Time_"&amp;$B39,OBSERVED_DATA!$A$2:$F$6151,4,FALSE)</f>
        <v>1.1774000000000001E-3</v>
      </c>
      <c r="H39" s="156">
        <f>VLOOKUP(H$10&amp;"_Time_"&amp;$B39,OBSERVED_DATA!$A$2:$F$6151,4,FALSE)</f>
        <v>0</v>
      </c>
      <c r="I39" s="156">
        <f>VLOOKUP(I$10&amp;"_Time_"&amp;$B39,OBSERVED_DATA!$A$2:$F$6151,4,FALSE)</f>
        <v>0</v>
      </c>
      <c r="J39" s="156">
        <f>VLOOKUP(J$10&amp;"_Time_"&amp;$B39,OBSERVED_DATA!$A$2:$F$6151,4,FALSE)</f>
        <v>2.3202000000000001E-3</v>
      </c>
      <c r="K39" s="157">
        <f>VLOOKUP(K$10&amp;"_Time_"&amp;$B39,OBSERVED_DATA!$A$2:$F$6151,4,FALSE)</f>
        <v>9.7570000000000003E-4</v>
      </c>
      <c r="L39" s="155">
        <f>VLOOKUP(L$10&amp;"_Time_"&amp;$B39,OBSERVED_DATA!$A$2:$F$6151,4,FALSE)</f>
        <v>8.4985000000000008E-3</v>
      </c>
      <c r="M39" s="157">
        <f>VLOOKUP(M$10&amp;"_Time_"&amp;$B39,OBSERVED_DATA!$A$2:$F$6151,4,FALSE)</f>
        <v>8.3037000000000007E-3</v>
      </c>
    </row>
    <row r="40" spans="2:13" x14ac:dyDescent="0.45">
      <c r="B40" s="56">
        <v>58</v>
      </c>
      <c r="C40" s="56">
        <v>59</v>
      </c>
      <c r="D40" s="89"/>
      <c r="E40" s="155">
        <f>VLOOKUP(E$10&amp;"_Time_"&amp;$B40,OBSERVED_DATA!$A$2:$F$6151,4,FALSE)</f>
        <v>4.5184999999999999E-3</v>
      </c>
      <c r="F40" s="156">
        <f>VLOOKUP(F$10&amp;"_Time_"&amp;$B40,OBSERVED_DATA!$A$2:$F$6151,4,FALSE)</f>
        <v>1.7229999999999999E-4</v>
      </c>
      <c r="G40" s="156">
        <f>VLOOKUP(G$10&amp;"_Time_"&amp;$B40,OBSERVED_DATA!$A$2:$F$6151,4,FALSE)</f>
        <v>1.073E-3</v>
      </c>
      <c r="H40" s="156">
        <f>VLOOKUP(H$10&amp;"_Time_"&amp;$B40,OBSERVED_DATA!$A$2:$F$6151,4,FALSE)</f>
        <v>0</v>
      </c>
      <c r="I40" s="156">
        <f>VLOOKUP(I$10&amp;"_Time_"&amp;$B40,OBSERVED_DATA!$A$2:$F$6151,4,FALSE)</f>
        <v>0</v>
      </c>
      <c r="J40" s="156">
        <f>VLOOKUP(J$10&amp;"_Time_"&amp;$B40,OBSERVED_DATA!$A$2:$F$6151,4,FALSE)</f>
        <v>2.1175999999999999E-3</v>
      </c>
      <c r="K40" s="157">
        <f>VLOOKUP(K$10&amp;"_Time_"&amp;$B40,OBSERVED_DATA!$A$2:$F$6151,4,FALSE)</f>
        <v>8.5369999999999999E-4</v>
      </c>
      <c r="L40" s="155">
        <f>VLOOKUP(L$10&amp;"_Time_"&amp;$B40,OBSERVED_DATA!$A$2:$F$6151,4,FALSE)</f>
        <v>7.5713000000000004E-3</v>
      </c>
      <c r="M40" s="157">
        <f>VLOOKUP(M$10&amp;"_Time_"&amp;$B40,OBSERVED_DATA!$A$2:$F$6151,4,FALSE)</f>
        <v>8.0070999999999996E-3</v>
      </c>
    </row>
    <row r="41" spans="2:13" x14ac:dyDescent="0.45">
      <c r="B41" s="56">
        <v>60</v>
      </c>
      <c r="C41" s="56">
        <v>61</v>
      </c>
      <c r="D41" s="89"/>
      <c r="E41" s="155">
        <f>VLOOKUP(E$10&amp;"_Time_"&amp;$B41,OBSERVED_DATA!$A$2:$F$6151,4,FALSE)</f>
        <v>4.0321999999999997E-3</v>
      </c>
      <c r="F41" s="156">
        <f>VLOOKUP(F$10&amp;"_Time_"&amp;$B41,OBSERVED_DATA!$A$2:$F$6151,4,FALSE)</f>
        <v>1.4980000000000001E-4</v>
      </c>
      <c r="G41" s="156">
        <f>VLOOKUP(G$10&amp;"_Time_"&amp;$B41,OBSERVED_DATA!$A$2:$F$6151,4,FALSE)</f>
        <v>9.6440000000000002E-4</v>
      </c>
      <c r="H41" s="156">
        <f>VLOOKUP(H$10&amp;"_Time_"&amp;$B41,OBSERVED_DATA!$A$2:$F$6151,4,FALSE)</f>
        <v>0</v>
      </c>
      <c r="I41" s="156">
        <f>VLOOKUP(I$10&amp;"_Time_"&amp;$B41,OBSERVED_DATA!$A$2:$F$6151,4,FALSE)</f>
        <v>0</v>
      </c>
      <c r="J41" s="156">
        <f>VLOOKUP(J$10&amp;"_Time_"&amp;$B41,OBSERVED_DATA!$A$2:$F$6151,4,FALSE)</f>
        <v>1.9147000000000001E-3</v>
      </c>
      <c r="K41" s="157">
        <f>VLOOKUP(K$10&amp;"_Time_"&amp;$B41,OBSERVED_DATA!$A$2:$F$6151,4,FALSE)</f>
        <v>7.471E-4</v>
      </c>
      <c r="L41" s="155">
        <f>VLOOKUP(L$10&amp;"_Time_"&amp;$B41,OBSERVED_DATA!$A$2:$F$6151,4,FALSE)</f>
        <v>6.7562000000000004E-3</v>
      </c>
      <c r="M41" s="157">
        <f>VLOOKUP(M$10&amp;"_Time_"&amp;$B41,OBSERVED_DATA!$A$2:$F$6151,4,FALSE)</f>
        <v>7.7102000000000004E-3</v>
      </c>
    </row>
    <row r="42" spans="2:13" x14ac:dyDescent="0.45">
      <c r="B42" s="56">
        <v>62</v>
      </c>
      <c r="C42" s="56">
        <v>63</v>
      </c>
      <c r="D42" s="89"/>
      <c r="E42" s="155">
        <f>VLOOKUP(E$10&amp;"_Time_"&amp;$B42,OBSERVED_DATA!$A$2:$F$6151,4,FALSE)</f>
        <v>3.8205000000000001E-3</v>
      </c>
      <c r="F42" s="156">
        <f>VLOOKUP(F$10&amp;"_Time_"&amp;$B42,OBSERVED_DATA!$A$2:$F$6151,4,FALSE)</f>
        <v>1.2740000000000001E-4</v>
      </c>
      <c r="G42" s="156">
        <f>VLOOKUP(G$10&amp;"_Time_"&amp;$B42,OBSERVED_DATA!$A$2:$F$6151,4,FALSE)</f>
        <v>8.5479999999999996E-4</v>
      </c>
      <c r="H42" s="156">
        <f>VLOOKUP(H$10&amp;"_Time_"&amp;$B42,OBSERVED_DATA!$A$2:$F$6151,4,FALSE)</f>
        <v>0</v>
      </c>
      <c r="I42" s="156">
        <f>VLOOKUP(I$10&amp;"_Time_"&amp;$B42,OBSERVED_DATA!$A$2:$F$6151,4,FALSE)</f>
        <v>0</v>
      </c>
      <c r="J42" s="156">
        <f>VLOOKUP(J$10&amp;"_Time_"&amp;$B42,OBSERVED_DATA!$A$2:$F$6151,4,FALSE)</f>
        <v>1.7122000000000001E-3</v>
      </c>
      <c r="K42" s="157">
        <f>VLOOKUP(K$10&amp;"_Time_"&amp;$B42,OBSERVED_DATA!$A$2:$F$6151,4,FALSE)</f>
        <v>6.5370000000000001E-4</v>
      </c>
      <c r="L42" s="155">
        <f>VLOOKUP(L$10&amp;"_Time_"&amp;$B42,OBSERVED_DATA!$A$2:$F$6151,4,FALSE)</f>
        <v>5.9411999999999998E-3</v>
      </c>
      <c r="M42" s="157">
        <f>VLOOKUP(M$10&amp;"_Time_"&amp;$B42,OBSERVED_DATA!$A$2:$F$6151,4,FALSE)</f>
        <v>7.4136000000000002E-3</v>
      </c>
    </row>
    <row r="43" spans="2:13" x14ac:dyDescent="0.45">
      <c r="B43" s="56">
        <v>64</v>
      </c>
      <c r="C43" s="56">
        <v>65</v>
      </c>
      <c r="D43" s="89"/>
      <c r="E43" s="155">
        <f>VLOOKUP(E$10&amp;"_Time_"&amp;$B43,OBSERVED_DATA!$A$2:$F$6151,4,FALSE)</f>
        <v>3.6089E-3</v>
      </c>
      <c r="F43" s="156">
        <f>VLOOKUP(F$10&amp;"_Time_"&amp;$B43,OBSERVED_DATA!$A$2:$F$6151,4,FALSE)</f>
        <v>1.049E-4</v>
      </c>
      <c r="G43" s="156">
        <f>VLOOKUP(G$10&amp;"_Time_"&amp;$B43,OBSERVED_DATA!$A$2:$F$6151,4,FALSE)</f>
        <v>7.2780000000000002E-4</v>
      </c>
      <c r="H43" s="156">
        <f>VLOOKUP(H$10&amp;"_Time_"&amp;$B43,OBSERVED_DATA!$A$2:$F$6151,4,FALSE)</f>
        <v>0</v>
      </c>
      <c r="I43" s="156">
        <f>VLOOKUP(I$10&amp;"_Time_"&amp;$B43,OBSERVED_DATA!$A$2:$F$6151,4,FALSE)</f>
        <v>0</v>
      </c>
      <c r="J43" s="156">
        <f>VLOOKUP(J$10&amp;"_Time_"&amp;$B43,OBSERVED_DATA!$A$2:$F$6151,4,FALSE)</f>
        <v>1.5095E-3</v>
      </c>
      <c r="K43" s="157">
        <f>VLOOKUP(K$10&amp;"_Time_"&amp;$B43,OBSERVED_DATA!$A$2:$F$6151,4,FALSE)</f>
        <v>5.7189999999999997E-4</v>
      </c>
      <c r="L43" s="155">
        <f>VLOOKUP(L$10&amp;"_Time_"&amp;$B43,OBSERVED_DATA!$A$2:$F$6151,4,FALSE)</f>
        <v>5.1260000000000003E-3</v>
      </c>
      <c r="M43" s="157">
        <f>VLOOKUP(M$10&amp;"_Time_"&amp;$B43,OBSERVED_DATA!$A$2:$F$6151,4,FALSE)</f>
        <v>7.1171000000000003E-3</v>
      </c>
    </row>
    <row r="44" spans="2:13" x14ac:dyDescent="0.45">
      <c r="B44" s="56">
        <v>66</v>
      </c>
      <c r="C44" s="56">
        <v>67</v>
      </c>
      <c r="D44" s="89"/>
      <c r="E44" s="155">
        <f>VLOOKUP(E$10&amp;"_Time_"&amp;$B44,OBSERVED_DATA!$A$2:$F$6151,4,FALSE)</f>
        <v>3.3971000000000001E-3</v>
      </c>
      <c r="F44" s="156">
        <f>VLOOKUP(F$10&amp;"_Time_"&amp;$B44,OBSERVED_DATA!$A$2:$F$6151,4,FALSE)</f>
        <v>8.25E-5</v>
      </c>
      <c r="G44" s="156">
        <f>VLOOKUP(G$10&amp;"_Time_"&amp;$B44,OBSERVED_DATA!$A$2:$F$6151,4,FALSE)</f>
        <v>6.0099999999999997E-4</v>
      </c>
      <c r="H44" s="156">
        <f>VLOOKUP(H$10&amp;"_Time_"&amp;$B44,OBSERVED_DATA!$A$2:$F$6151,4,FALSE)</f>
        <v>0</v>
      </c>
      <c r="I44" s="156">
        <f>VLOOKUP(I$10&amp;"_Time_"&amp;$B44,OBSERVED_DATA!$A$2:$F$6151,4,FALSE)</f>
        <v>0</v>
      </c>
      <c r="J44" s="156">
        <f>VLOOKUP(J$10&amp;"_Time_"&amp;$B44,OBSERVED_DATA!$A$2:$F$6151,4,FALSE)</f>
        <v>1.3068999999999999E-3</v>
      </c>
      <c r="K44" s="157">
        <f>VLOOKUP(K$10&amp;"_Time_"&amp;$B44,OBSERVED_DATA!$A$2:$F$6151,4,FALSE)</f>
        <v>5.0040000000000002E-4</v>
      </c>
      <c r="L44" s="155">
        <f>VLOOKUP(L$10&amp;"_Time_"&amp;$B44,OBSERVED_DATA!$A$2:$F$6151,4,FALSE)</f>
        <v>4.3109000000000003E-3</v>
      </c>
      <c r="M44" s="157">
        <f>VLOOKUP(M$10&amp;"_Time_"&amp;$B44,OBSERVED_DATA!$A$2:$F$6151,4,FALSE)</f>
        <v>6.8203999999999999E-3</v>
      </c>
    </row>
    <row r="45" spans="2:13" x14ac:dyDescent="0.45">
      <c r="B45" s="56">
        <v>68</v>
      </c>
      <c r="C45" s="56">
        <v>69</v>
      </c>
      <c r="D45" s="89"/>
      <c r="E45" s="155">
        <f>VLOOKUP(E$10&amp;"_Time_"&amp;$B45,OBSERVED_DATA!$A$2:$F$6151,4,FALSE)</f>
        <v>3.1855E-3</v>
      </c>
      <c r="F45" s="156">
        <f>VLOOKUP(F$10&amp;"_Time_"&amp;$B45,OBSERVED_DATA!$A$2:$F$6151,4,FALSE)</f>
        <v>6.7700000000000006E-5</v>
      </c>
      <c r="G45" s="156">
        <f>VLOOKUP(G$10&amp;"_Time_"&amp;$B45,OBSERVED_DATA!$A$2:$F$6151,4,FALSE)</f>
        <v>4.7390000000000003E-4</v>
      </c>
      <c r="H45" s="156">
        <f>VLOOKUP(H$10&amp;"_Time_"&amp;$B45,OBSERVED_DATA!$A$2:$F$6151,4,FALSE)</f>
        <v>0</v>
      </c>
      <c r="I45" s="156">
        <f>VLOOKUP(I$10&amp;"_Time_"&amp;$B45,OBSERVED_DATA!$A$2:$F$6151,4,FALSE)</f>
        <v>0</v>
      </c>
      <c r="J45" s="156">
        <f>VLOOKUP(J$10&amp;"_Time_"&amp;$B45,OBSERVED_DATA!$A$2:$F$6151,4,FALSE)</f>
        <v>1.1042999999999999E-3</v>
      </c>
      <c r="K45" s="157">
        <f>VLOOKUP(K$10&amp;"_Time_"&amp;$B45,OBSERVED_DATA!$A$2:$F$6151,4,FALSE)</f>
        <v>4.3780000000000002E-4</v>
      </c>
      <c r="L45" s="155">
        <f>VLOOKUP(L$10&amp;"_Time_"&amp;$B45,OBSERVED_DATA!$A$2:$F$6151,4,FALSE)</f>
        <v>3.4959000000000001E-3</v>
      </c>
      <c r="M45" s="157">
        <f>VLOOKUP(M$10&amp;"_Time_"&amp;$B45,OBSERVED_DATA!$A$2:$F$6151,4,FALSE)</f>
        <v>6.5237000000000003E-3</v>
      </c>
    </row>
    <row r="46" spans="2:13" x14ac:dyDescent="0.45">
      <c r="B46" s="56">
        <v>70</v>
      </c>
      <c r="C46" s="56">
        <v>71</v>
      </c>
      <c r="D46" s="89"/>
      <c r="E46" s="155">
        <f>VLOOKUP(E$10&amp;"_Time_"&amp;$B46,OBSERVED_DATA!$A$2:$F$6151,4,FALSE)</f>
        <v>2.9083999999999998E-3</v>
      </c>
      <c r="F46" s="156">
        <f>VLOOKUP(F$10&amp;"_Time_"&amp;$B46,OBSERVED_DATA!$A$2:$F$6151,4,FALSE)</f>
        <v>5.2899999999999998E-5</v>
      </c>
      <c r="G46" s="156">
        <f>VLOOKUP(G$10&amp;"_Time_"&amp;$B46,OBSERVED_DATA!$A$2:$F$6151,4,FALSE)</f>
        <v>3.4689999999999998E-4</v>
      </c>
      <c r="H46" s="156">
        <f>VLOOKUP(H$10&amp;"_Time_"&amp;$B46,OBSERVED_DATA!$A$2:$F$6151,4,FALSE)</f>
        <v>0</v>
      </c>
      <c r="I46" s="156">
        <f>VLOOKUP(I$10&amp;"_Time_"&amp;$B46,OBSERVED_DATA!$A$2:$F$6151,4,FALSE)</f>
        <v>0</v>
      </c>
      <c r="J46" s="156">
        <f>VLOOKUP(J$10&amp;"_Time_"&amp;$B46,OBSERVED_DATA!$A$2:$F$6151,4,FALSE)</f>
        <v>9.0160000000000001E-4</v>
      </c>
      <c r="K46" s="157">
        <f>VLOOKUP(K$10&amp;"_Time_"&amp;$B46,OBSERVED_DATA!$A$2:$F$6151,4,FALSE)</f>
        <v>3.8319999999999999E-4</v>
      </c>
      <c r="L46" s="155">
        <f>VLOOKUP(L$10&amp;"_Time_"&amp;$B46,OBSERVED_DATA!$A$2:$F$6151,4,FALSE)</f>
        <v>2.6808000000000001E-3</v>
      </c>
      <c r="M46" s="157">
        <f>VLOOKUP(M$10&amp;"_Time_"&amp;$B46,OBSERVED_DATA!$A$2:$F$6151,4,FALSE)</f>
        <v>6.2164000000000004E-3</v>
      </c>
    </row>
    <row r="47" spans="2:13" x14ac:dyDescent="0.45">
      <c r="B47" s="56">
        <v>72</v>
      </c>
      <c r="C47" s="56">
        <v>73</v>
      </c>
      <c r="D47" s="89"/>
      <c r="E47" s="155">
        <f>VLOOKUP(E$10&amp;"_Time_"&amp;$B47,OBSERVED_DATA!$A$2:$F$6151,4,FALSE)</f>
        <v>2.6315000000000002E-3</v>
      </c>
      <c r="F47" s="156">
        <f>VLOOKUP(F$10&amp;"_Time_"&amp;$B47,OBSERVED_DATA!$A$2:$F$6151,4,FALSE)</f>
        <v>3.79E-5</v>
      </c>
      <c r="G47" s="156">
        <f>VLOOKUP(G$10&amp;"_Time_"&amp;$B47,OBSERVED_DATA!$A$2:$F$6151,4,FALSE)</f>
        <v>2.1990000000000001E-4</v>
      </c>
      <c r="H47" s="156">
        <f>VLOOKUP(H$10&amp;"_Time_"&amp;$B47,OBSERVED_DATA!$A$2:$F$6151,4,FALSE)</f>
        <v>0</v>
      </c>
      <c r="I47" s="156">
        <f>VLOOKUP(I$10&amp;"_Time_"&amp;$B47,OBSERVED_DATA!$A$2:$F$6151,4,FALSE)</f>
        <v>0</v>
      </c>
      <c r="J47" s="156">
        <f>VLOOKUP(J$10&amp;"_Time_"&amp;$B47,OBSERVED_DATA!$A$2:$F$6151,4,FALSE)</f>
        <v>7.4310000000000001E-4</v>
      </c>
      <c r="K47" s="157">
        <f>VLOOKUP(K$10&amp;"_Time_"&amp;$B47,OBSERVED_DATA!$A$2:$F$6151,4,FALSE)</f>
        <v>3.3530000000000002E-4</v>
      </c>
      <c r="L47" s="155">
        <f>VLOOKUP(L$10&amp;"_Time_"&amp;$B47,OBSERVED_DATA!$A$2:$F$6151,4,FALSE)</f>
        <v>2.2196999999999998E-3</v>
      </c>
      <c r="M47" s="157">
        <f>VLOOKUP(M$10&amp;"_Time_"&amp;$B47,OBSERVED_DATA!$A$2:$F$6151,4,FALSE)</f>
        <v>5.9091999999999999E-3</v>
      </c>
    </row>
    <row r="48" spans="2:13" x14ac:dyDescent="0.45">
      <c r="B48" s="56">
        <v>74</v>
      </c>
      <c r="C48" s="56">
        <v>75</v>
      </c>
      <c r="D48" s="89"/>
      <c r="E48" s="155">
        <f>VLOOKUP(E$10&amp;"_Time_"&amp;$B48,OBSERVED_DATA!$A$2:$F$6151,4,FALSE)</f>
        <v>2.3546000000000001E-3</v>
      </c>
      <c r="F48" s="156">
        <f>VLOOKUP(F$10&amp;"_Time_"&amp;$B48,OBSERVED_DATA!$A$2:$F$6151,4,FALSE)</f>
        <v>2.3099999999999999E-5</v>
      </c>
      <c r="G48" s="156">
        <f>VLOOKUP(G$10&amp;"_Time_"&amp;$B48,OBSERVED_DATA!$A$2:$F$6151,4,FALSE)</f>
        <v>1.8210000000000001E-4</v>
      </c>
      <c r="H48" s="156">
        <f>VLOOKUP(H$10&amp;"_Time_"&amp;$B48,OBSERVED_DATA!$A$2:$F$6151,4,FALSE)</f>
        <v>0</v>
      </c>
      <c r="I48" s="156">
        <f>VLOOKUP(I$10&amp;"_Time_"&amp;$B48,OBSERVED_DATA!$A$2:$F$6151,4,FALSE)</f>
        <v>0</v>
      </c>
      <c r="J48" s="156">
        <f>VLOOKUP(J$10&amp;"_Time_"&amp;$B48,OBSERVED_DATA!$A$2:$F$6151,4,FALSE)</f>
        <v>6.2410000000000005E-4</v>
      </c>
      <c r="K48" s="157">
        <f>VLOOKUP(K$10&amp;"_Time_"&amp;$B48,OBSERVED_DATA!$A$2:$F$6151,4,FALSE)</f>
        <v>2.9700000000000001E-4</v>
      </c>
      <c r="L48" s="155">
        <f>VLOOKUP(L$10&amp;"_Time_"&amp;$B48,OBSERVED_DATA!$A$2:$F$6151,4,FALSE)</f>
        <v>1.7397000000000001E-3</v>
      </c>
      <c r="M48" s="157">
        <f>VLOOKUP(M$10&amp;"_Time_"&amp;$B48,OBSERVED_DATA!$A$2:$F$6151,4,FALSE)</f>
        <v>5.6017999999999997E-3</v>
      </c>
    </row>
    <row r="49" spans="2:13" x14ac:dyDescent="0.45">
      <c r="B49" s="56">
        <v>76</v>
      </c>
      <c r="C49" s="56">
        <v>77</v>
      </c>
      <c r="D49" s="89"/>
      <c r="E49" s="155">
        <f>VLOOKUP(E$10&amp;"_Time_"&amp;$B49,OBSERVED_DATA!$A$2:$F$6151,4,FALSE)</f>
        <v>2.0776000000000002E-3</v>
      </c>
      <c r="F49" s="156">
        <f>VLOOKUP(F$10&amp;"_Time_"&amp;$B49,OBSERVED_DATA!$A$2:$F$6151,4,FALSE)</f>
        <v>2.02E-5</v>
      </c>
      <c r="G49" s="156">
        <f>VLOOKUP(G$10&amp;"_Time_"&amp;$B49,OBSERVED_DATA!$A$2:$F$6151,4,FALSE)</f>
        <v>1.4420000000000001E-4</v>
      </c>
      <c r="H49" s="156">
        <f>VLOOKUP(H$10&amp;"_Time_"&amp;$B49,OBSERVED_DATA!$A$2:$F$6151,4,FALSE)</f>
        <v>0</v>
      </c>
      <c r="I49" s="156">
        <f>VLOOKUP(I$10&amp;"_Time_"&amp;$B49,OBSERVED_DATA!$A$2:$F$6151,4,FALSE)</f>
        <v>0</v>
      </c>
      <c r="J49" s="156">
        <f>VLOOKUP(J$10&amp;"_Time_"&amp;$B49,OBSERVED_DATA!$A$2:$F$6151,4,FALSE)</f>
        <v>5.6610000000000005E-4</v>
      </c>
      <c r="K49" s="157">
        <f>VLOOKUP(K$10&amp;"_Time_"&amp;$B49,OBSERVED_DATA!$A$2:$F$6151,4,FALSE)</f>
        <v>2.587E-4</v>
      </c>
      <c r="L49" s="155">
        <f>VLOOKUP(L$10&amp;"_Time_"&amp;$B49,OBSERVED_DATA!$A$2:$F$6151,4,FALSE)</f>
        <v>1.3216E-3</v>
      </c>
      <c r="M49" s="157">
        <f>VLOOKUP(M$10&amp;"_Time_"&amp;$B49,OBSERVED_DATA!$A$2:$F$6151,4,FALSE)</f>
        <v>5.2944999999999997E-3</v>
      </c>
    </row>
    <row r="50" spans="2:13" x14ac:dyDescent="0.45">
      <c r="B50" s="56">
        <v>78</v>
      </c>
      <c r="C50" s="56">
        <v>79</v>
      </c>
      <c r="D50" s="89"/>
      <c r="E50" s="155">
        <f>VLOOKUP(E$10&amp;"_Time_"&amp;$B50,OBSERVED_DATA!$A$2:$F$6151,4,FALSE)</f>
        <v>1.8005E-3</v>
      </c>
      <c r="F50" s="156">
        <f>VLOOKUP(F$10&amp;"_Time_"&amp;$B50,OBSERVED_DATA!$A$2:$F$6151,4,FALSE)</f>
        <v>1.73E-5</v>
      </c>
      <c r="G50" s="156">
        <f>VLOOKUP(G$10&amp;"_Time_"&amp;$B50,OBSERVED_DATA!$A$2:$F$6151,4,FALSE)</f>
        <v>1.064E-4</v>
      </c>
      <c r="H50" s="156">
        <f>VLOOKUP(H$10&amp;"_Time_"&amp;$B50,OBSERVED_DATA!$A$2:$F$6151,4,FALSE)</f>
        <v>0</v>
      </c>
      <c r="I50" s="156">
        <f>VLOOKUP(I$10&amp;"_Time_"&amp;$B50,OBSERVED_DATA!$A$2:$F$6151,4,FALSE)</f>
        <v>0</v>
      </c>
      <c r="J50" s="156">
        <f>VLOOKUP(J$10&amp;"_Time_"&amp;$B50,OBSERVED_DATA!$A$2:$F$6151,4,FALSE)</f>
        <v>5.0799999999999999E-4</v>
      </c>
      <c r="K50" s="157">
        <f>VLOOKUP(K$10&amp;"_Time_"&amp;$B50,OBSERVED_DATA!$A$2:$F$6151,4,FALSE)</f>
        <v>2.2039999999999999E-4</v>
      </c>
      <c r="L50" s="155">
        <f>VLOOKUP(L$10&amp;"_Time_"&amp;$B50,OBSERVED_DATA!$A$2:$F$6151,4,FALSE)</f>
        <v>1.0903E-3</v>
      </c>
      <c r="M50" s="157">
        <f>VLOOKUP(M$10&amp;"_Time_"&amp;$B50,OBSERVED_DATA!$A$2:$F$6151,4,FALSE)</f>
        <v>4.9871999999999998E-3</v>
      </c>
    </row>
    <row r="51" spans="2:13" x14ac:dyDescent="0.45">
      <c r="B51" s="56">
        <v>80</v>
      </c>
      <c r="C51" s="56">
        <v>81</v>
      </c>
      <c r="D51" s="89"/>
      <c r="E51" s="155">
        <f>VLOOKUP(E$10&amp;"_Time_"&amp;$B51,OBSERVED_DATA!$A$2:$F$6151,4,FALSE)</f>
        <v>1.5236E-3</v>
      </c>
      <c r="F51" s="156">
        <f>VLOOKUP(F$10&amp;"_Time_"&amp;$B51,OBSERVED_DATA!$A$2:$F$6151,4,FALSE)</f>
        <v>1.45E-5</v>
      </c>
      <c r="G51" s="156">
        <f>VLOOKUP(G$10&amp;"_Time_"&amp;$B51,OBSERVED_DATA!$A$2:$F$6151,4,FALSE)</f>
        <v>6.8499999999999998E-5</v>
      </c>
      <c r="H51" s="156">
        <f>VLOOKUP(H$10&amp;"_Time_"&amp;$B51,OBSERVED_DATA!$A$2:$F$6151,4,FALSE)</f>
        <v>0</v>
      </c>
      <c r="I51" s="156">
        <f>VLOOKUP(I$10&amp;"_Time_"&amp;$B51,OBSERVED_DATA!$A$2:$F$6151,4,FALSE)</f>
        <v>0</v>
      </c>
      <c r="J51" s="156">
        <f>VLOOKUP(J$10&amp;"_Time_"&amp;$B51,OBSERVED_DATA!$A$2:$F$6151,4,FALSE)</f>
        <v>4.4999999999999999E-4</v>
      </c>
      <c r="K51" s="157">
        <f>VLOOKUP(K$10&amp;"_Time_"&amp;$B51,OBSERVED_DATA!$A$2:$F$6151,4,FALSE)</f>
        <v>1.8210000000000001E-4</v>
      </c>
      <c r="L51" s="155">
        <f>VLOOKUP(L$10&amp;"_Time_"&amp;$B51,OBSERVED_DATA!$A$2:$F$6151,4,FALSE)</f>
        <v>9.257E-4</v>
      </c>
      <c r="M51" s="157">
        <f>VLOOKUP(M$10&amp;"_Time_"&amp;$B51,OBSERVED_DATA!$A$2:$F$6151,4,FALSE)</f>
        <v>4.6798999999999999E-3</v>
      </c>
    </row>
    <row r="52" spans="2:13" x14ac:dyDescent="0.45">
      <c r="B52" s="56">
        <v>82</v>
      </c>
      <c r="C52" s="56">
        <v>83</v>
      </c>
      <c r="D52" s="89"/>
      <c r="E52" s="155">
        <f>VLOOKUP(E$10&amp;"_Time_"&amp;$B52,OBSERVED_DATA!$A$2:$F$6151,4,FALSE)</f>
        <v>1.2466000000000001E-3</v>
      </c>
      <c r="F52" s="156">
        <f>VLOOKUP(F$10&amp;"_Time_"&amp;$B52,OBSERVED_DATA!$A$2:$F$6151,4,FALSE)</f>
        <v>1.1600000000000001E-5</v>
      </c>
      <c r="G52" s="156">
        <f>VLOOKUP(G$10&amp;"_Time_"&amp;$B52,OBSERVED_DATA!$A$2:$F$6151,4,FALSE)</f>
        <v>3.0599999999999998E-5</v>
      </c>
      <c r="H52" s="156">
        <f>VLOOKUP(H$10&amp;"_Time_"&amp;$B52,OBSERVED_DATA!$A$2:$F$6151,4,FALSE)</f>
        <v>0</v>
      </c>
      <c r="I52" s="156">
        <f>VLOOKUP(I$10&amp;"_Time_"&amp;$B52,OBSERVED_DATA!$A$2:$F$6151,4,FALSE)</f>
        <v>0</v>
      </c>
      <c r="J52" s="156">
        <f>VLOOKUP(J$10&amp;"_Time_"&amp;$B52,OBSERVED_DATA!$A$2:$F$6151,4,FALSE)</f>
        <v>4.0910000000000002E-4</v>
      </c>
      <c r="K52" s="157">
        <f>VLOOKUP(K$10&amp;"_Time_"&amp;$B52,OBSERVED_DATA!$A$2:$F$6151,4,FALSE)</f>
        <v>1.5239999999999999E-4</v>
      </c>
      <c r="L52" s="155">
        <f>VLOOKUP(L$10&amp;"_Time_"&amp;$B52,OBSERVED_DATA!$A$2:$F$6151,4,FALSE)</f>
        <v>7.9310000000000003E-4</v>
      </c>
      <c r="M52" s="157">
        <f>VLOOKUP(M$10&amp;"_Time_"&amp;$B52,OBSERVED_DATA!$A$2:$F$6151,4,FALSE)</f>
        <v>4.3725999999999999E-3</v>
      </c>
    </row>
    <row r="53" spans="2:13" x14ac:dyDescent="0.45">
      <c r="B53" s="56">
        <v>84</v>
      </c>
      <c r="C53" s="56">
        <v>85</v>
      </c>
      <c r="D53" s="89"/>
      <c r="E53" s="155">
        <f>VLOOKUP(E$10&amp;"_Time_"&amp;$B53,OBSERVED_DATA!$A$2:$F$6151,4,FALSE)</f>
        <v>9.6949999999999998E-4</v>
      </c>
      <c r="F53" s="156">
        <f>VLOOKUP(F$10&amp;"_Time_"&amp;$B53,OBSERVED_DATA!$A$2:$F$6151,4,FALSE)</f>
        <v>8.6999999999999997E-6</v>
      </c>
      <c r="G53" s="156">
        <f>VLOOKUP(G$10&amp;"_Time_"&amp;$B53,OBSERVED_DATA!$A$2:$F$6151,4,FALSE)</f>
        <v>2.2900000000000001E-5</v>
      </c>
      <c r="H53" s="156">
        <f>VLOOKUP(H$10&amp;"_Time_"&amp;$B53,OBSERVED_DATA!$A$2:$F$6151,4,FALSE)</f>
        <v>0</v>
      </c>
      <c r="I53" s="156">
        <f>VLOOKUP(I$10&amp;"_Time_"&amp;$B53,OBSERVED_DATA!$A$2:$F$6151,4,FALSE)</f>
        <v>0</v>
      </c>
      <c r="J53" s="156">
        <f>VLOOKUP(J$10&amp;"_Time_"&amp;$B53,OBSERVED_DATA!$A$2:$F$6151,4,FALSE)</f>
        <v>3.6820000000000001E-4</v>
      </c>
      <c r="K53" s="157">
        <f>VLOOKUP(K$10&amp;"_Time_"&amp;$B53,OBSERVED_DATA!$A$2:$F$6151,4,FALSE)</f>
        <v>1.228E-4</v>
      </c>
      <c r="L53" s="155">
        <f>VLOOKUP(L$10&amp;"_Time_"&amp;$B53,OBSERVED_DATA!$A$2:$F$6151,4,FALSE)</f>
        <v>6.6049999999999995E-4</v>
      </c>
      <c r="M53" s="157">
        <f>VLOOKUP(M$10&amp;"_Time_"&amp;$B53,OBSERVED_DATA!$A$2:$F$6151,4,FALSE)</f>
        <v>4.0653E-3</v>
      </c>
    </row>
    <row r="54" spans="2:13" x14ac:dyDescent="0.45">
      <c r="B54" s="56">
        <v>86</v>
      </c>
      <c r="C54" s="56">
        <v>87</v>
      </c>
      <c r="D54" s="89"/>
      <c r="E54" s="155">
        <f>VLOOKUP(E$10&amp;"_Time_"&amp;$B54,OBSERVED_DATA!$A$2:$F$6151,4,FALSE)</f>
        <v>6.9269999999999998E-4</v>
      </c>
      <c r="F54" s="156">
        <f>VLOOKUP(F$10&amp;"_Time_"&amp;$B54,OBSERVED_DATA!$A$2:$F$6151,4,FALSE)</f>
        <v>5.8000000000000004E-6</v>
      </c>
      <c r="G54" s="156">
        <f>VLOOKUP(G$10&amp;"_Time_"&amp;$B54,OBSERVED_DATA!$A$2:$F$6151,4,FALSE)</f>
        <v>1.52E-5</v>
      </c>
      <c r="H54" s="156">
        <f>VLOOKUP(H$10&amp;"_Time_"&amp;$B54,OBSERVED_DATA!$A$2:$F$6151,4,FALSE)</f>
        <v>0</v>
      </c>
      <c r="I54" s="156">
        <f>VLOOKUP(I$10&amp;"_Time_"&amp;$B54,OBSERVED_DATA!$A$2:$F$6151,4,FALSE)</f>
        <v>0</v>
      </c>
      <c r="J54" s="156">
        <f>VLOOKUP(J$10&amp;"_Time_"&amp;$B54,OBSERVED_DATA!$A$2:$F$6151,4,FALSE)</f>
        <v>3.2719999999999998E-4</v>
      </c>
      <c r="K54" s="157">
        <f>VLOOKUP(K$10&amp;"_Time_"&amp;$B54,OBSERVED_DATA!$A$2:$F$6151,4,FALSE)</f>
        <v>9.31E-5</v>
      </c>
      <c r="L54" s="155">
        <f>VLOOKUP(L$10&amp;"_Time_"&amp;$B54,OBSERVED_DATA!$A$2:$F$6151,4,FALSE)</f>
        <v>5.4699999999999996E-4</v>
      </c>
      <c r="M54" s="157">
        <f>VLOOKUP(M$10&amp;"_Time_"&amp;$B54,OBSERVED_DATA!$A$2:$F$6151,4,FALSE)</f>
        <v>3.7580000000000001E-3</v>
      </c>
    </row>
    <row r="55" spans="2:13" x14ac:dyDescent="0.45">
      <c r="B55" s="56">
        <v>88</v>
      </c>
      <c r="C55" s="56">
        <v>89</v>
      </c>
      <c r="D55" s="89"/>
      <c r="E55" s="155">
        <f>VLOOKUP(E$10&amp;"_Time_"&amp;$B55,OBSERVED_DATA!$A$2:$F$6151,4,FALSE)</f>
        <v>4.1560000000000002E-4</v>
      </c>
      <c r="F55" s="156">
        <f>VLOOKUP(F$10&amp;"_Time_"&amp;$B55,OBSERVED_DATA!$A$2:$F$6151,4,FALSE)</f>
        <v>2.9000000000000002E-6</v>
      </c>
      <c r="G55" s="156">
        <f>VLOOKUP(G$10&amp;"_Time_"&amp;$B55,OBSERVED_DATA!$A$2:$F$6151,4,FALSE)</f>
        <v>7.5000000000000002E-6</v>
      </c>
      <c r="H55" s="156">
        <f>VLOOKUP(H$10&amp;"_Time_"&amp;$B55,OBSERVED_DATA!$A$2:$F$6151,4,FALSE)</f>
        <v>0</v>
      </c>
      <c r="I55" s="156">
        <f>VLOOKUP(I$10&amp;"_Time_"&amp;$B55,OBSERVED_DATA!$A$2:$F$6151,4,FALSE)</f>
        <v>0</v>
      </c>
      <c r="J55" s="156">
        <f>VLOOKUP(J$10&amp;"_Time_"&amp;$B55,OBSERVED_DATA!$A$2:$F$6151,4,FALSE)</f>
        <v>2.8630000000000002E-4</v>
      </c>
      <c r="K55" s="157">
        <f>VLOOKUP(K$10&amp;"_Time_"&amp;$B55,OBSERVED_DATA!$A$2:$F$6151,4,FALSE)</f>
        <v>6.3499999999999999E-5</v>
      </c>
      <c r="L55" s="155">
        <f>VLOOKUP(L$10&amp;"_Time_"&amp;$B55,OBSERVED_DATA!$A$2:$F$6151,4,FALSE)</f>
        <v>4.5459999999999999E-4</v>
      </c>
      <c r="M55" s="157">
        <f>VLOOKUP(M$10&amp;"_Time_"&amp;$B55,OBSERVED_DATA!$A$2:$F$6151,4,FALSE)</f>
        <v>3.4507000000000001E-3</v>
      </c>
    </row>
    <row r="56" spans="2:13" x14ac:dyDescent="0.45">
      <c r="B56" s="56">
        <v>90</v>
      </c>
      <c r="C56" s="56">
        <v>91</v>
      </c>
      <c r="D56" s="89"/>
      <c r="E56" s="155">
        <f>VLOOKUP(E$10&amp;"_Time_"&amp;$B56,OBSERVED_DATA!$A$2:$F$6151,4,FALSE)</f>
        <v>3.1199999999999999E-4</v>
      </c>
      <c r="F56" s="156">
        <f>VLOOKUP(F$10&amp;"_Time_"&amp;$B56,OBSERVED_DATA!$A$2:$F$6151,4,FALSE)</f>
        <v>0</v>
      </c>
      <c r="G56" s="156">
        <f>VLOOKUP(G$10&amp;"_Time_"&amp;$B56,OBSERVED_DATA!$A$2:$F$6151,4,FALSE)</f>
        <v>-1.9999999999999999E-7</v>
      </c>
      <c r="H56" s="156">
        <f>VLOOKUP(H$10&amp;"_Time_"&amp;$B56,OBSERVED_DATA!$A$2:$F$6151,4,FALSE)</f>
        <v>0</v>
      </c>
      <c r="I56" s="156">
        <f>VLOOKUP(I$10&amp;"_Time_"&amp;$B56,OBSERVED_DATA!$A$2:$F$6151,4,FALSE)</f>
        <v>0</v>
      </c>
      <c r="J56" s="156">
        <f>VLOOKUP(J$10&amp;"_Time_"&amp;$B56,OBSERVED_DATA!$A$2:$F$6151,4,FALSE)</f>
        <v>2.454E-4</v>
      </c>
      <c r="K56" s="157">
        <f>VLOOKUP(K$10&amp;"_Time_"&amp;$B56,OBSERVED_DATA!$A$2:$F$6151,4,FALSE)</f>
        <v>3.3699999999999999E-5</v>
      </c>
      <c r="L56" s="155">
        <f>VLOOKUP(L$10&amp;"_Time_"&amp;$B56,OBSERVED_DATA!$A$2:$F$6151,4,FALSE)</f>
        <v>4.0099999999999999E-4</v>
      </c>
      <c r="M56" s="157">
        <f>VLOOKUP(M$10&amp;"_Time_"&amp;$B56,OBSERVED_DATA!$A$2:$F$6151,4,FALSE)</f>
        <v>3.1435E-3</v>
      </c>
    </row>
    <row r="57" spans="2:13" x14ac:dyDescent="0.45">
      <c r="B57" s="56">
        <v>92</v>
      </c>
      <c r="C57" s="56">
        <v>93</v>
      </c>
      <c r="D57" s="89"/>
      <c r="E57" s="155">
        <f>VLOOKUP(E$10&amp;"_Time_"&amp;$B57,OBSERVED_DATA!$A$2:$F$6151,4,FALSE)</f>
        <v>2.085E-4</v>
      </c>
      <c r="F57" s="156">
        <f>VLOOKUP(F$10&amp;"_Time_"&amp;$B57,OBSERVED_DATA!$A$2:$F$6151,4,FALSE)</f>
        <v>0</v>
      </c>
      <c r="G57" s="156">
        <f>VLOOKUP(G$10&amp;"_Time_"&amp;$B57,OBSERVED_DATA!$A$2:$F$6151,4,FALSE)</f>
        <v>-7.9000000000000006E-6</v>
      </c>
      <c r="H57" s="156">
        <f>VLOOKUP(H$10&amp;"_Time_"&amp;$B57,OBSERVED_DATA!$A$2:$F$6151,4,FALSE)</f>
        <v>0</v>
      </c>
      <c r="I57" s="156">
        <f>VLOOKUP(I$10&amp;"_Time_"&amp;$B57,OBSERVED_DATA!$A$2:$F$6151,4,FALSE)</f>
        <v>0</v>
      </c>
      <c r="J57" s="156">
        <f>VLOOKUP(J$10&amp;"_Time_"&amp;$B57,OBSERVED_DATA!$A$2:$F$6151,4,FALSE)</f>
        <v>2.0450000000000001E-4</v>
      </c>
      <c r="K57" s="157">
        <f>VLOOKUP(K$10&amp;"_Time_"&amp;$B57,OBSERVED_DATA!$A$2:$F$6151,4,FALSE)</f>
        <v>2.5299999999999998E-5</v>
      </c>
      <c r="L57" s="155">
        <f>VLOOKUP(L$10&amp;"_Time_"&amp;$B57,OBSERVED_DATA!$A$2:$F$6151,4,FALSE)</f>
        <v>3.634E-4</v>
      </c>
      <c r="M57" s="157">
        <f>VLOOKUP(M$10&amp;"_Time_"&amp;$B57,OBSERVED_DATA!$A$2:$F$6151,4,FALSE)</f>
        <v>2.8362000000000001E-3</v>
      </c>
    </row>
    <row r="58" spans="2:13" x14ac:dyDescent="0.45">
      <c r="B58" s="56">
        <v>94</v>
      </c>
      <c r="C58" s="56">
        <v>95</v>
      </c>
      <c r="D58" s="89"/>
      <c r="E58" s="155">
        <f>VLOOKUP(E$10&amp;"_Time_"&amp;$B58,OBSERVED_DATA!$A$2:$F$6151,4,FALSE)</f>
        <v>1.049E-4</v>
      </c>
      <c r="F58" s="156">
        <f>VLOOKUP(F$10&amp;"_Time_"&amp;$B58,OBSERVED_DATA!$A$2:$F$6151,4,FALSE)</f>
        <v>0</v>
      </c>
      <c r="G58" s="156">
        <f>VLOOKUP(G$10&amp;"_Time_"&amp;$B58,OBSERVED_DATA!$A$2:$F$6151,4,FALSE)</f>
        <v>-7.3000000000000004E-6</v>
      </c>
      <c r="H58" s="156">
        <f>VLOOKUP(H$10&amp;"_Time_"&amp;$B58,OBSERVED_DATA!$A$2:$F$6151,4,FALSE)</f>
        <v>0</v>
      </c>
      <c r="I58" s="156">
        <f>VLOOKUP(I$10&amp;"_Time_"&amp;$B58,OBSERVED_DATA!$A$2:$F$6151,4,FALSE)</f>
        <v>0</v>
      </c>
      <c r="J58" s="156">
        <f>VLOOKUP(J$10&amp;"_Time_"&amp;$B58,OBSERVED_DATA!$A$2:$F$6151,4,FALSE)</f>
        <v>1.6359999999999999E-4</v>
      </c>
      <c r="K58" s="157">
        <f>VLOOKUP(K$10&amp;"_Time_"&amp;$B58,OBSERVED_DATA!$A$2:$F$6151,4,FALSE)</f>
        <v>1.6900000000000001E-5</v>
      </c>
      <c r="L58" s="155">
        <f>VLOOKUP(L$10&amp;"_Time_"&amp;$B58,OBSERVED_DATA!$A$2:$F$6151,4,FALSE)</f>
        <v>3.258E-4</v>
      </c>
      <c r="M58" s="157">
        <f>VLOOKUP(M$10&amp;"_Time_"&amp;$B58,OBSERVED_DATA!$A$2:$F$6151,4,FALSE)</f>
        <v>2.5289000000000002E-3</v>
      </c>
    </row>
    <row r="59" spans="2:13" x14ac:dyDescent="0.45">
      <c r="B59" s="56">
        <v>96</v>
      </c>
      <c r="C59" s="56">
        <v>97</v>
      </c>
      <c r="D59" s="89"/>
      <c r="E59" s="155">
        <f>VLOOKUP(E$10&amp;"_Time_"&amp;$B59,OBSERVED_DATA!$A$2:$F$6151,4,FALSE)</f>
        <v>9.5699999999999995E-5</v>
      </c>
      <c r="F59" s="156">
        <f>VLOOKUP(F$10&amp;"_Time_"&amp;$B59,OBSERVED_DATA!$A$2:$F$6151,4,FALSE)</f>
        <v>0</v>
      </c>
      <c r="G59" s="156">
        <f>VLOOKUP(G$10&amp;"_Time_"&amp;$B59,OBSERVED_DATA!$A$2:$F$6151,4,FALSE)</f>
        <v>-6.7000000000000002E-6</v>
      </c>
      <c r="H59" s="156">
        <f>VLOOKUP(H$10&amp;"_Time_"&amp;$B59,OBSERVED_DATA!$A$2:$F$6151,4,FALSE)</f>
        <v>0</v>
      </c>
      <c r="I59" s="156">
        <f>VLOOKUP(I$10&amp;"_Time_"&amp;$B59,OBSERVED_DATA!$A$2:$F$6151,4,FALSE)</f>
        <v>0</v>
      </c>
      <c r="J59" s="156">
        <f>VLOOKUP(J$10&amp;"_Time_"&amp;$B59,OBSERVED_DATA!$A$2:$F$6151,4,FALSE)</f>
        <v>1.4870000000000001E-4</v>
      </c>
      <c r="K59" s="157">
        <f>VLOOKUP(K$10&amp;"_Time_"&amp;$B59,OBSERVED_DATA!$A$2:$F$6151,4,FALSE)</f>
        <v>8.3999999999999992E-6</v>
      </c>
      <c r="L59" s="155">
        <f>VLOOKUP(L$10&amp;"_Time_"&amp;$B59,OBSERVED_DATA!$A$2:$F$6151,4,FALSE)</f>
        <v>2.8820000000000001E-4</v>
      </c>
      <c r="M59" s="157">
        <f>VLOOKUP(M$10&amp;"_Time_"&amp;$B59,OBSERVED_DATA!$A$2:$F$6151,4,FALSE)</f>
        <v>2.2217999999999999E-3</v>
      </c>
    </row>
    <row r="60" spans="2:13" x14ac:dyDescent="0.45">
      <c r="B60" s="56">
        <v>98</v>
      </c>
      <c r="C60" s="56">
        <v>99</v>
      </c>
      <c r="D60" s="89"/>
      <c r="E60" s="155">
        <f>VLOOKUP(E$10&amp;"_Time_"&amp;$B60,OBSERVED_DATA!$A$2:$F$6151,4,FALSE)</f>
        <v>8.6600000000000004E-5</v>
      </c>
      <c r="F60" s="156">
        <f>VLOOKUP(F$10&amp;"_Time_"&amp;$B60,OBSERVED_DATA!$A$2:$F$6151,4,FALSE)</f>
        <v>0</v>
      </c>
      <c r="G60" s="156">
        <f>VLOOKUP(G$10&amp;"_Time_"&amp;$B60,OBSERVED_DATA!$A$2:$F$6151,4,FALSE)</f>
        <v>-6.1E-6</v>
      </c>
      <c r="H60" s="156">
        <f>VLOOKUP(H$10&amp;"_Time_"&amp;$B60,OBSERVED_DATA!$A$2:$F$6151,4,FALSE)</f>
        <v>0</v>
      </c>
      <c r="I60" s="156">
        <f>VLOOKUP(I$10&amp;"_Time_"&amp;$B60,OBSERVED_DATA!$A$2:$F$6151,4,FALSE)</f>
        <v>0</v>
      </c>
      <c r="J60" s="156">
        <f>VLOOKUP(J$10&amp;"_Time_"&amp;$B60,OBSERVED_DATA!$A$2:$F$6151,4,FALSE)</f>
        <v>1.3359999999999999E-4</v>
      </c>
      <c r="K60" s="157">
        <f>VLOOKUP(K$10&amp;"_Time_"&amp;$B60,OBSERVED_DATA!$A$2:$F$6151,4,FALSE)</f>
        <v>0</v>
      </c>
      <c r="L60" s="155">
        <f>VLOOKUP(L$10&amp;"_Time_"&amp;$B60,OBSERVED_DATA!$A$2:$F$6151,4,FALSE)</f>
        <v>2.5060000000000002E-4</v>
      </c>
      <c r="M60" s="157">
        <f>VLOOKUP(M$10&amp;"_Time_"&amp;$B60,OBSERVED_DATA!$A$2:$F$6151,4,FALSE)</f>
        <v>1.9145E-3</v>
      </c>
    </row>
    <row r="61" spans="2:13" x14ac:dyDescent="0.45">
      <c r="B61" s="56">
        <v>100</v>
      </c>
      <c r="C61" s="56">
        <v>101</v>
      </c>
      <c r="D61" s="89"/>
      <c r="E61" s="155">
        <f>VLOOKUP(E$10&amp;"_Time_"&amp;$B61,OBSERVED_DATA!$A$2:$F$6151,4,FALSE)</f>
        <v>7.7399999999999998E-5</v>
      </c>
      <c r="F61" s="156">
        <f>VLOOKUP(F$10&amp;"_Time_"&amp;$B61,OBSERVED_DATA!$A$2:$F$6151,4,FALSE)</f>
        <v>0</v>
      </c>
      <c r="G61" s="156">
        <f>VLOOKUP(G$10&amp;"_Time_"&amp;$B61,OBSERVED_DATA!$A$2:$F$6151,4,FALSE)</f>
        <v>-5.4999999999999999E-6</v>
      </c>
      <c r="H61" s="156">
        <f>VLOOKUP(H$10&amp;"_Time_"&amp;$B61,OBSERVED_DATA!$A$2:$F$6151,4,FALSE)</f>
        <v>0</v>
      </c>
      <c r="I61" s="156">
        <f>VLOOKUP(I$10&amp;"_Time_"&amp;$B61,OBSERVED_DATA!$A$2:$F$6151,4,FALSE)</f>
        <v>0</v>
      </c>
      <c r="J61" s="156">
        <f>VLOOKUP(J$10&amp;"_Time_"&amp;$B61,OBSERVED_DATA!$A$2:$F$6151,4,FALSE)</f>
        <v>1.189E-4</v>
      </c>
      <c r="K61" s="157">
        <f>VLOOKUP(K$10&amp;"_Time_"&amp;$B61,OBSERVED_DATA!$A$2:$F$6151,4,FALSE)</f>
        <v>0</v>
      </c>
      <c r="L61" s="155">
        <f>VLOOKUP(L$10&amp;"_Time_"&amp;$B61,OBSERVED_DATA!$A$2:$F$6151,4,FALSE)</f>
        <v>2.129E-4</v>
      </c>
      <c r="M61" s="157">
        <f>VLOOKUP(M$10&amp;"_Time_"&amp;$B61,OBSERVED_DATA!$A$2:$F$6151,4,FALSE)</f>
        <v>1.7625E-3</v>
      </c>
    </row>
    <row r="62" spans="2:13" x14ac:dyDescent="0.45">
      <c r="B62" s="56">
        <v>102</v>
      </c>
      <c r="C62" s="56">
        <v>103</v>
      </c>
      <c r="D62" s="89"/>
      <c r="E62" s="155">
        <f>VLOOKUP(E$10&amp;"_Time_"&amp;$B62,OBSERVED_DATA!$A$2:$F$6151,4,FALSE)</f>
        <v>6.8300000000000007E-5</v>
      </c>
      <c r="F62" s="156">
        <f>VLOOKUP(F$10&amp;"_Time_"&amp;$B62,OBSERVED_DATA!$A$2:$F$6151,4,FALSE)</f>
        <v>0</v>
      </c>
      <c r="G62" s="156">
        <f>VLOOKUP(G$10&amp;"_Time_"&amp;$B62,OBSERVED_DATA!$A$2:$F$6151,4,FALSE)</f>
        <v>-4.8999999999999997E-6</v>
      </c>
      <c r="H62" s="156">
        <f>VLOOKUP(H$10&amp;"_Time_"&amp;$B62,OBSERVED_DATA!$A$2:$F$6151,4,FALSE)</f>
        <v>0</v>
      </c>
      <c r="I62" s="156">
        <f>VLOOKUP(I$10&amp;"_Time_"&amp;$B62,OBSERVED_DATA!$A$2:$F$6151,4,FALSE)</f>
        <v>0</v>
      </c>
      <c r="J62" s="156">
        <f>VLOOKUP(J$10&amp;"_Time_"&amp;$B62,OBSERVED_DATA!$A$2:$F$6151,4,FALSE)</f>
        <v>1.039E-4</v>
      </c>
      <c r="K62" s="157">
        <f>VLOOKUP(K$10&amp;"_Time_"&amp;$B62,OBSERVED_DATA!$A$2:$F$6151,4,FALSE)</f>
        <v>0</v>
      </c>
      <c r="L62" s="155">
        <f>VLOOKUP(L$10&amp;"_Time_"&amp;$B62,OBSERVED_DATA!$A$2:$F$6151,4,FALSE)</f>
        <v>1.7530000000000001E-4</v>
      </c>
      <c r="M62" s="157">
        <f>VLOOKUP(M$10&amp;"_Time_"&amp;$B62,OBSERVED_DATA!$A$2:$F$6151,4,FALSE)</f>
        <v>1.6105E-3</v>
      </c>
    </row>
    <row r="63" spans="2:13" x14ac:dyDescent="0.45">
      <c r="B63" s="56">
        <v>104</v>
      </c>
      <c r="C63" s="56">
        <v>105</v>
      </c>
      <c r="D63" s="89"/>
      <c r="E63" s="155">
        <f>VLOOKUP(E$10&amp;"_Time_"&amp;$B63,OBSERVED_DATA!$A$2:$F$6151,4,FALSE)</f>
        <v>5.91E-5</v>
      </c>
      <c r="F63" s="156">
        <f>VLOOKUP(F$10&amp;"_Time_"&amp;$B63,OBSERVED_DATA!$A$2:$F$6151,4,FALSE)</f>
        <v>0</v>
      </c>
      <c r="G63" s="156">
        <f>VLOOKUP(G$10&amp;"_Time_"&amp;$B63,OBSERVED_DATA!$A$2:$F$6151,4,FALSE)</f>
        <v>-4.3000000000000003E-6</v>
      </c>
      <c r="H63" s="156">
        <f>VLOOKUP(H$10&amp;"_Time_"&amp;$B63,OBSERVED_DATA!$A$2:$F$6151,4,FALSE)</f>
        <v>0</v>
      </c>
      <c r="I63" s="156">
        <f>VLOOKUP(I$10&amp;"_Time_"&amp;$B63,OBSERVED_DATA!$A$2:$F$6151,4,FALSE)</f>
        <v>0</v>
      </c>
      <c r="J63" s="156">
        <f>VLOOKUP(J$10&amp;"_Time_"&amp;$B63,OBSERVED_DATA!$A$2:$F$6151,4,FALSE)</f>
        <v>8.92E-5</v>
      </c>
      <c r="K63" s="157">
        <f>VLOOKUP(K$10&amp;"_Time_"&amp;$B63,OBSERVED_DATA!$A$2:$F$6151,4,FALSE)</f>
        <v>0</v>
      </c>
      <c r="L63" s="155">
        <f>VLOOKUP(L$10&amp;"_Time_"&amp;$B63,OBSERVED_DATA!$A$2:$F$6151,4,FALSE)</f>
        <v>1.5249999999999999E-4</v>
      </c>
      <c r="M63" s="157">
        <f>VLOOKUP(M$10&amp;"_Time_"&amp;$B63,OBSERVED_DATA!$A$2:$F$6151,4,FALSE)</f>
        <v>1.4586E-3</v>
      </c>
    </row>
    <row r="64" spans="2:13" x14ac:dyDescent="0.45">
      <c r="B64" s="56">
        <v>106</v>
      </c>
      <c r="C64" s="56">
        <v>107</v>
      </c>
      <c r="D64" s="89"/>
      <c r="E64" s="155">
        <f>VLOOKUP(E$10&amp;"_Time_"&amp;$B64,OBSERVED_DATA!$A$2:$F$6151,4,FALSE)</f>
        <v>4.99E-5</v>
      </c>
      <c r="F64" s="156">
        <f>VLOOKUP(F$10&amp;"_Time_"&amp;$B64,OBSERVED_DATA!$A$2:$F$6151,4,FALSE)</f>
        <v>0</v>
      </c>
      <c r="G64" s="156">
        <f>VLOOKUP(G$10&amp;"_Time_"&amp;$B64,OBSERVED_DATA!$A$2:$F$6151,4,FALSE)</f>
        <v>-3.5999999999999998E-6</v>
      </c>
      <c r="H64" s="156">
        <f>VLOOKUP(H$10&amp;"_Time_"&amp;$B64,OBSERVED_DATA!$A$2:$F$6151,4,FALSE)</f>
        <v>0</v>
      </c>
      <c r="I64" s="156">
        <f>VLOOKUP(I$10&amp;"_Time_"&amp;$B64,OBSERVED_DATA!$A$2:$F$6151,4,FALSE)</f>
        <v>0</v>
      </c>
      <c r="J64" s="156">
        <f>VLOOKUP(J$10&amp;"_Time_"&amp;$B64,OBSERVED_DATA!$A$2:$F$6151,4,FALSE)</f>
        <v>7.4400000000000006E-5</v>
      </c>
      <c r="K64" s="157">
        <f>VLOOKUP(K$10&amp;"_Time_"&amp;$B64,OBSERVED_DATA!$A$2:$F$6151,4,FALSE)</f>
        <v>0</v>
      </c>
      <c r="L64" s="155">
        <f>VLOOKUP(L$10&amp;"_Time_"&amp;$B64,OBSERVED_DATA!$A$2:$F$6151,4,FALSE)</f>
        <v>1.314E-4</v>
      </c>
      <c r="M64" s="157">
        <f>VLOOKUP(M$10&amp;"_Time_"&amp;$B64,OBSERVED_DATA!$A$2:$F$6151,4,FALSE)</f>
        <v>1.3066E-3</v>
      </c>
    </row>
    <row r="65" spans="2:13" x14ac:dyDescent="0.45">
      <c r="B65" s="56">
        <v>108</v>
      </c>
      <c r="C65" s="56">
        <v>109</v>
      </c>
      <c r="D65" s="89"/>
      <c r="E65" s="155">
        <f>VLOOKUP(E$10&amp;"_Time_"&amp;$B65,OBSERVED_DATA!$A$2:$F$6151,4,FALSE)</f>
        <v>4.0800000000000002E-5</v>
      </c>
      <c r="F65" s="156">
        <f>VLOOKUP(F$10&amp;"_Time_"&amp;$B65,OBSERVED_DATA!$A$2:$F$6151,4,FALSE)</f>
        <v>0</v>
      </c>
      <c r="G65" s="156">
        <f>VLOOKUP(G$10&amp;"_Time_"&amp;$B65,OBSERVED_DATA!$A$2:$F$6151,4,FALSE)</f>
        <v>-3.0000000000000001E-6</v>
      </c>
      <c r="H65" s="156">
        <f>VLOOKUP(H$10&amp;"_Time_"&amp;$B65,OBSERVED_DATA!$A$2:$F$6151,4,FALSE)</f>
        <v>0</v>
      </c>
      <c r="I65" s="156">
        <f>VLOOKUP(I$10&amp;"_Time_"&amp;$B65,OBSERVED_DATA!$A$2:$F$6151,4,FALSE)</f>
        <v>0</v>
      </c>
      <c r="J65" s="156">
        <f>VLOOKUP(J$10&amp;"_Time_"&amp;$B65,OBSERVED_DATA!$A$2:$F$6151,4,FALSE)</f>
        <v>5.94E-5</v>
      </c>
      <c r="K65" s="157">
        <f>VLOOKUP(K$10&amp;"_Time_"&amp;$B65,OBSERVED_DATA!$A$2:$F$6151,4,FALSE)</f>
        <v>0</v>
      </c>
      <c r="L65" s="155">
        <f>VLOOKUP(L$10&amp;"_Time_"&amp;$B65,OBSERVED_DATA!$A$2:$F$6151,4,FALSE)</f>
        <v>1.1E-4</v>
      </c>
      <c r="M65" s="157">
        <f>VLOOKUP(M$10&amp;"_Time_"&amp;$B65,OBSERVED_DATA!$A$2:$F$6151,4,FALSE)</f>
        <v>1.1546E-3</v>
      </c>
    </row>
    <row r="66" spans="2:13" x14ac:dyDescent="0.45">
      <c r="B66" s="56">
        <v>110</v>
      </c>
      <c r="C66" s="56">
        <v>111</v>
      </c>
      <c r="D66" s="89"/>
      <c r="E66" s="155">
        <f>VLOOKUP(E$10&amp;"_Time_"&amp;$B66,OBSERVED_DATA!$A$2:$F$6151,4,FALSE)</f>
        <v>3.1600000000000002E-5</v>
      </c>
      <c r="F66" s="156">
        <f>VLOOKUP(F$10&amp;"_Time_"&amp;$B66,OBSERVED_DATA!$A$2:$F$6151,4,FALSE)</f>
        <v>0</v>
      </c>
      <c r="G66" s="156">
        <f>VLOOKUP(G$10&amp;"_Time_"&amp;$B66,OBSERVED_DATA!$A$2:$F$6151,4,FALSE)</f>
        <v>-2.3999999999999999E-6</v>
      </c>
      <c r="H66" s="156">
        <f>VLOOKUP(H$10&amp;"_Time_"&amp;$B66,OBSERVED_DATA!$A$2:$F$6151,4,FALSE)</f>
        <v>0</v>
      </c>
      <c r="I66" s="156">
        <f>VLOOKUP(I$10&amp;"_Time_"&amp;$B66,OBSERVED_DATA!$A$2:$F$6151,4,FALSE)</f>
        <v>0</v>
      </c>
      <c r="J66" s="156">
        <f>VLOOKUP(J$10&amp;"_Time_"&amp;$B66,OBSERVED_DATA!$A$2:$F$6151,4,FALSE)</f>
        <v>4.4499999999999997E-5</v>
      </c>
      <c r="K66" s="157">
        <f>VLOOKUP(K$10&amp;"_Time_"&amp;$B66,OBSERVED_DATA!$A$2:$F$6151,4,FALSE)</f>
        <v>0</v>
      </c>
      <c r="L66" s="155">
        <f>VLOOKUP(L$10&amp;"_Time_"&amp;$B66,OBSERVED_DATA!$A$2:$F$6151,4,FALSE)</f>
        <v>8.9599999999999996E-5</v>
      </c>
      <c r="M66" s="157">
        <f>VLOOKUP(M$10&amp;"_Time_"&amp;$B66,OBSERVED_DATA!$A$2:$F$6151,4,FALSE)</f>
        <v>1.0026E-3</v>
      </c>
    </row>
    <row r="67" spans="2:13" x14ac:dyDescent="0.45">
      <c r="B67" s="56">
        <v>112</v>
      </c>
      <c r="C67" s="56">
        <v>113</v>
      </c>
      <c r="D67" s="89"/>
      <c r="E67" s="155">
        <f>VLOOKUP(E$10&amp;"_Time_"&amp;$B67,OBSERVED_DATA!$A$2:$F$6151,4,FALSE)</f>
        <v>2.8099999999999999E-5</v>
      </c>
      <c r="F67" s="156">
        <f>VLOOKUP(F$10&amp;"_Time_"&amp;$B67,OBSERVED_DATA!$A$2:$F$6151,4,FALSE)</f>
        <v>0</v>
      </c>
      <c r="G67" s="156">
        <f>VLOOKUP(G$10&amp;"_Time_"&amp;$B67,OBSERVED_DATA!$A$2:$F$6151,4,FALSE)</f>
        <v>-1.7999999999999999E-6</v>
      </c>
      <c r="H67" s="156">
        <f>VLOOKUP(H$10&amp;"_Time_"&amp;$B67,OBSERVED_DATA!$A$2:$F$6151,4,FALSE)</f>
        <v>0</v>
      </c>
      <c r="I67" s="156">
        <f>VLOOKUP(I$10&amp;"_Time_"&amp;$B67,OBSERVED_DATA!$A$2:$F$6151,4,FALSE)</f>
        <v>0</v>
      </c>
      <c r="J67" s="156">
        <f>VLOOKUP(J$10&amp;"_Time_"&amp;$B67,OBSERVED_DATA!$A$2:$F$6151,4,FALSE)</f>
        <v>2.97E-5</v>
      </c>
      <c r="K67" s="157">
        <f>VLOOKUP(K$10&amp;"_Time_"&amp;$B67,OBSERVED_DATA!$A$2:$F$6151,4,FALSE)</f>
        <v>0</v>
      </c>
      <c r="L67" s="155">
        <f>VLOOKUP(L$10&amp;"_Time_"&amp;$B67,OBSERVED_DATA!$A$2:$F$6151,4,FALSE)</f>
        <v>7.7600000000000002E-5</v>
      </c>
      <c r="M67" s="157">
        <f>VLOOKUP(M$10&amp;"_Time_"&amp;$B67,OBSERVED_DATA!$A$2:$F$6151,4,FALSE)</f>
        <v>8.5070000000000002E-4</v>
      </c>
    </row>
    <row r="68" spans="2:13" x14ac:dyDescent="0.45">
      <c r="B68" s="56">
        <v>114</v>
      </c>
      <c r="C68" s="56">
        <v>115</v>
      </c>
      <c r="D68" s="89"/>
      <c r="E68" s="155">
        <f>VLOOKUP(E$10&amp;"_Time_"&amp;$B68,OBSERVED_DATA!$A$2:$F$6151,4,FALSE)</f>
        <v>2.4600000000000002E-5</v>
      </c>
      <c r="F68" s="156">
        <f>VLOOKUP(F$10&amp;"_Time_"&amp;$B68,OBSERVED_DATA!$A$2:$F$6151,4,FALSE)</f>
        <v>0</v>
      </c>
      <c r="G68" s="156">
        <f>VLOOKUP(G$10&amp;"_Time_"&amp;$B68,OBSERVED_DATA!$A$2:$F$6151,4,FALSE)</f>
        <v>-1.1999999999999999E-6</v>
      </c>
      <c r="H68" s="156">
        <f>VLOOKUP(H$10&amp;"_Time_"&amp;$B68,OBSERVED_DATA!$A$2:$F$6151,4,FALSE)</f>
        <v>0</v>
      </c>
      <c r="I68" s="156">
        <f>VLOOKUP(I$10&amp;"_Time_"&amp;$B68,OBSERVED_DATA!$A$2:$F$6151,4,FALSE)</f>
        <v>0</v>
      </c>
      <c r="J68" s="156">
        <f>VLOOKUP(J$10&amp;"_Time_"&amp;$B68,OBSERVED_DATA!$A$2:$F$6151,4,FALSE)</f>
        <v>1.4800000000000001E-5</v>
      </c>
      <c r="K68" s="157">
        <f>VLOOKUP(K$10&amp;"_Time_"&amp;$B68,OBSERVED_DATA!$A$2:$F$6151,4,FALSE)</f>
        <v>0</v>
      </c>
      <c r="L68" s="155">
        <f>VLOOKUP(L$10&amp;"_Time_"&amp;$B68,OBSERVED_DATA!$A$2:$F$6151,4,FALSE)</f>
        <v>6.5599999999999995E-5</v>
      </c>
      <c r="M68" s="157">
        <f>VLOOKUP(M$10&amp;"_Time_"&amp;$B68,OBSERVED_DATA!$A$2:$F$6151,4,FALSE)</f>
        <v>6.9870000000000002E-4</v>
      </c>
    </row>
    <row r="69" spans="2:13" x14ac:dyDescent="0.45">
      <c r="B69" s="56">
        <v>116</v>
      </c>
      <c r="C69" s="56">
        <v>117</v>
      </c>
      <c r="D69" s="89"/>
      <c r="E69" s="155">
        <f>VLOOKUP(E$10&amp;"_Time_"&amp;$B69,OBSERVED_DATA!$A$2:$F$6151,4,FALSE)</f>
        <v>2.1100000000000001E-5</v>
      </c>
      <c r="F69" s="156">
        <f>VLOOKUP(F$10&amp;"_Time_"&amp;$B69,OBSERVED_DATA!$A$2:$F$6151,4,FALSE)</f>
        <v>0</v>
      </c>
      <c r="G69" s="156">
        <f>VLOOKUP(G$10&amp;"_Time_"&amp;$B69,OBSERVED_DATA!$A$2:$F$6151,4,FALSE)</f>
        <v>-5.9999999999999997E-7</v>
      </c>
      <c r="H69" s="156">
        <f>VLOOKUP(H$10&amp;"_Time_"&amp;$B69,OBSERVED_DATA!$A$2:$F$6151,4,FALSE)</f>
        <v>0</v>
      </c>
      <c r="I69" s="156">
        <f>VLOOKUP(I$10&amp;"_Time_"&amp;$B69,OBSERVED_DATA!$A$2:$F$6151,4,FALSE)</f>
        <v>0</v>
      </c>
      <c r="J69" s="156">
        <f>VLOOKUP(J$10&amp;"_Time_"&amp;$B69,OBSERVED_DATA!$A$2:$F$6151,4,FALSE)</f>
        <v>0</v>
      </c>
      <c r="K69" s="157">
        <f>VLOOKUP(K$10&amp;"_Time_"&amp;$B69,OBSERVED_DATA!$A$2:$F$6151,4,FALSE)</f>
        <v>0</v>
      </c>
      <c r="L69" s="155">
        <f>VLOOKUP(L$10&amp;"_Time_"&amp;$B69,OBSERVED_DATA!$A$2:$F$6151,4,FALSE)</f>
        <v>5.3699999999999997E-5</v>
      </c>
      <c r="M69" s="157">
        <f>VLOOKUP(M$10&amp;"_Time_"&amp;$B69,OBSERVED_DATA!$A$2:$F$6151,4,FALSE)</f>
        <v>5.4670000000000001E-4</v>
      </c>
    </row>
    <row r="70" spans="2:13" x14ac:dyDescent="0.45">
      <c r="B70" s="56">
        <v>118</v>
      </c>
      <c r="C70" s="56">
        <v>119</v>
      </c>
      <c r="D70" s="89"/>
      <c r="E70" s="155">
        <f>VLOOKUP(E$10&amp;"_Time_"&amp;$B70,OBSERVED_DATA!$A$2:$F$6151,4,FALSE)</f>
        <v>1.7600000000000001E-5</v>
      </c>
      <c r="F70" s="156">
        <f>VLOOKUP(F$10&amp;"_Time_"&amp;$B70,OBSERVED_DATA!$A$2:$F$6151,4,FALSE)</f>
        <v>0</v>
      </c>
      <c r="G70" s="156">
        <f>VLOOKUP(G$10&amp;"_Time_"&amp;$B70,OBSERVED_DATA!$A$2:$F$6151,4,FALSE)</f>
        <v>0</v>
      </c>
      <c r="H70" s="156">
        <f>VLOOKUP(H$10&amp;"_Time_"&amp;$B70,OBSERVED_DATA!$A$2:$F$6151,4,FALSE)</f>
        <v>0</v>
      </c>
      <c r="I70" s="156">
        <f>VLOOKUP(I$10&amp;"_Time_"&amp;$B70,OBSERVED_DATA!$A$2:$F$6151,4,FALSE)</f>
        <v>0</v>
      </c>
      <c r="J70" s="156">
        <f>VLOOKUP(J$10&amp;"_Time_"&amp;$B70,OBSERVED_DATA!$A$2:$F$6151,4,FALSE)</f>
        <v>0</v>
      </c>
      <c r="K70" s="157">
        <f>VLOOKUP(K$10&amp;"_Time_"&amp;$B70,OBSERVED_DATA!$A$2:$F$6151,4,FALSE)</f>
        <v>0</v>
      </c>
      <c r="L70" s="155">
        <f>VLOOKUP(L$10&amp;"_Time_"&amp;$B70,OBSERVED_DATA!$A$2:$F$6151,4,FALSE)</f>
        <v>4.1699999999999997E-5</v>
      </c>
      <c r="M70" s="157">
        <f>VLOOKUP(M$10&amp;"_Time_"&amp;$B70,OBSERVED_DATA!$A$2:$F$6151,4,FALSE)</f>
        <v>3.948E-4</v>
      </c>
    </row>
    <row r="71" spans="2:13" x14ac:dyDescent="0.45">
      <c r="B71" s="56">
        <v>120</v>
      </c>
      <c r="C71" s="56">
        <v>121</v>
      </c>
      <c r="D71" s="89"/>
      <c r="E71" s="155">
        <f>VLOOKUP(E$10&amp;"_Time_"&amp;$B71,OBSERVED_DATA!$A$2:$F$6151,4,FALSE)</f>
        <v>1.4E-5</v>
      </c>
      <c r="F71" s="156">
        <f>VLOOKUP(F$10&amp;"_Time_"&amp;$B71,OBSERVED_DATA!$A$2:$F$6151,4,FALSE)</f>
        <v>0</v>
      </c>
      <c r="G71" s="156">
        <f>VLOOKUP(G$10&amp;"_Time_"&amp;$B71,OBSERVED_DATA!$A$2:$F$6151,4,FALSE)</f>
        <v>0</v>
      </c>
      <c r="H71" s="156">
        <f>VLOOKUP(H$10&amp;"_Time_"&amp;$B71,OBSERVED_DATA!$A$2:$F$6151,4,FALSE)</f>
        <v>0</v>
      </c>
      <c r="I71" s="156">
        <f>VLOOKUP(I$10&amp;"_Time_"&amp;$B71,OBSERVED_DATA!$A$2:$F$6151,4,FALSE)</f>
        <v>0</v>
      </c>
      <c r="J71" s="156">
        <f>VLOOKUP(J$10&amp;"_Time_"&amp;$B71,OBSERVED_DATA!$A$2:$F$6151,4,FALSE)</f>
        <v>0</v>
      </c>
      <c r="K71" s="157">
        <f>VLOOKUP(K$10&amp;"_Time_"&amp;$B71,OBSERVED_DATA!$A$2:$F$6151,4,FALSE)</f>
        <v>0</v>
      </c>
      <c r="L71" s="155">
        <f>VLOOKUP(L$10&amp;"_Time_"&amp;$B71,OBSERVED_DATA!$A$2:$F$6151,4,FALSE)</f>
        <v>2.97E-5</v>
      </c>
      <c r="M71" s="157">
        <f>VLOOKUP(M$10&amp;"_Time_"&amp;$B71,OBSERVED_DATA!$A$2:$F$6151,4,FALSE)</f>
        <v>2.4279999999999999E-4</v>
      </c>
    </row>
    <row r="72" spans="2:13" x14ac:dyDescent="0.45">
      <c r="B72" s="56">
        <v>122</v>
      </c>
      <c r="C72" s="56">
        <v>123</v>
      </c>
      <c r="D72" s="89"/>
      <c r="E72" s="155">
        <f>VLOOKUP(E$10&amp;"_Time_"&amp;$B72,OBSERVED_DATA!$A$2:$F$6151,4,FALSE)</f>
        <v>1.0499999999999999E-5</v>
      </c>
      <c r="F72" s="156">
        <f>VLOOKUP(F$10&amp;"_Time_"&amp;$B72,OBSERVED_DATA!$A$2:$F$6151,4,FALSE)</f>
        <v>0</v>
      </c>
      <c r="G72" s="156">
        <f>VLOOKUP(G$10&amp;"_Time_"&amp;$B72,OBSERVED_DATA!$A$2:$F$6151,4,FALSE)</f>
        <v>0</v>
      </c>
      <c r="H72" s="156">
        <f>VLOOKUP(H$10&amp;"_Time_"&amp;$B72,OBSERVED_DATA!$A$2:$F$6151,4,FALSE)</f>
        <v>0</v>
      </c>
      <c r="I72" s="156">
        <f>VLOOKUP(I$10&amp;"_Time_"&amp;$B72,OBSERVED_DATA!$A$2:$F$6151,4,FALSE)</f>
        <v>0</v>
      </c>
      <c r="J72" s="156">
        <f>VLOOKUP(J$10&amp;"_Time_"&amp;$B72,OBSERVED_DATA!$A$2:$F$6151,4,FALSE)</f>
        <v>0</v>
      </c>
      <c r="K72" s="157">
        <f>VLOOKUP(K$10&amp;"_Time_"&amp;$B72,OBSERVED_DATA!$A$2:$F$6151,4,FALSE)</f>
        <v>0</v>
      </c>
      <c r="L72" s="155">
        <f>VLOOKUP(L$10&amp;"_Time_"&amp;$B72,OBSERVED_DATA!$A$2:$F$6151,4,FALSE)</f>
        <v>1.77E-5</v>
      </c>
      <c r="M72" s="157">
        <f>VLOOKUP(M$10&amp;"_Time_"&amp;$B72,OBSERVED_DATA!$A$2:$F$6151,4,FALSE)</f>
        <v>1.9890000000000001E-4</v>
      </c>
    </row>
    <row r="73" spans="2:13" x14ac:dyDescent="0.45">
      <c r="B73" s="56">
        <v>124</v>
      </c>
      <c r="C73" s="56">
        <v>125</v>
      </c>
      <c r="D73" s="89"/>
      <c r="E73" s="155">
        <f>VLOOKUP(E$10&amp;"_Time_"&amp;$B73,OBSERVED_DATA!$A$2:$F$6151,4,FALSE)</f>
        <v>6.9999999999999999E-6</v>
      </c>
      <c r="F73" s="156">
        <f>VLOOKUP(F$10&amp;"_Time_"&amp;$B73,OBSERVED_DATA!$A$2:$F$6151,4,FALSE)</f>
        <v>0</v>
      </c>
      <c r="G73" s="156">
        <f>VLOOKUP(G$10&amp;"_Time_"&amp;$B73,OBSERVED_DATA!$A$2:$F$6151,4,FALSE)</f>
        <v>0</v>
      </c>
      <c r="H73" s="156">
        <f>VLOOKUP(H$10&amp;"_Time_"&amp;$B73,OBSERVED_DATA!$A$2:$F$6151,4,FALSE)</f>
        <v>0</v>
      </c>
      <c r="I73" s="156">
        <f>VLOOKUP(I$10&amp;"_Time_"&amp;$B73,OBSERVED_DATA!$A$2:$F$6151,4,FALSE)</f>
        <v>0</v>
      </c>
      <c r="J73" s="156">
        <f>VLOOKUP(J$10&amp;"_Time_"&amp;$B73,OBSERVED_DATA!$A$2:$F$6151,4,FALSE)</f>
        <v>0</v>
      </c>
      <c r="K73" s="157">
        <f>VLOOKUP(K$10&amp;"_Time_"&amp;$B73,OBSERVED_DATA!$A$2:$F$6151,4,FALSE)</f>
        <v>0</v>
      </c>
      <c r="L73" s="155">
        <f>VLOOKUP(L$10&amp;"_Time_"&amp;$B73,OBSERVED_DATA!$A$2:$F$6151,4,FALSE)</f>
        <v>1.49E-5</v>
      </c>
      <c r="M73" s="157">
        <f>VLOOKUP(M$10&amp;"_Time_"&amp;$B73,OBSERVED_DATA!$A$2:$F$6151,4,FALSE)</f>
        <v>1.55E-4</v>
      </c>
    </row>
    <row r="74" spans="2:13" x14ac:dyDescent="0.45">
      <c r="B74" s="56">
        <v>126</v>
      </c>
      <c r="C74" s="56">
        <v>127</v>
      </c>
      <c r="D74" s="89"/>
      <c r="E74" s="155">
        <f>VLOOKUP(E$10&amp;"_Time_"&amp;$B74,OBSERVED_DATA!$A$2:$F$6151,4,FALSE)</f>
        <v>3.4999999999999999E-6</v>
      </c>
      <c r="F74" s="156">
        <f>VLOOKUP(F$10&amp;"_Time_"&amp;$B74,OBSERVED_DATA!$A$2:$F$6151,4,FALSE)</f>
        <v>0</v>
      </c>
      <c r="G74" s="156">
        <f>VLOOKUP(G$10&amp;"_Time_"&amp;$B74,OBSERVED_DATA!$A$2:$F$6151,4,FALSE)</f>
        <v>0</v>
      </c>
      <c r="H74" s="156">
        <f>VLOOKUP(H$10&amp;"_Time_"&amp;$B74,OBSERVED_DATA!$A$2:$F$6151,4,FALSE)</f>
        <v>0</v>
      </c>
      <c r="I74" s="156">
        <f>VLOOKUP(I$10&amp;"_Time_"&amp;$B74,OBSERVED_DATA!$A$2:$F$6151,4,FALSE)</f>
        <v>0</v>
      </c>
      <c r="J74" s="156">
        <f>VLOOKUP(J$10&amp;"_Time_"&amp;$B74,OBSERVED_DATA!$A$2:$F$6151,4,FALSE)</f>
        <v>0</v>
      </c>
      <c r="K74" s="157">
        <f>VLOOKUP(K$10&amp;"_Time_"&amp;$B74,OBSERVED_DATA!$A$2:$F$6151,4,FALSE)</f>
        <v>0</v>
      </c>
      <c r="L74" s="155">
        <f>VLOOKUP(L$10&amp;"_Time_"&amp;$B74,OBSERVED_DATA!$A$2:$F$6151,4,FALSE)</f>
        <v>1.1199999999999999E-5</v>
      </c>
      <c r="M74" s="157">
        <f>VLOOKUP(M$10&amp;"_Time_"&amp;$B74,OBSERVED_DATA!$A$2:$F$6151,4,FALSE)</f>
        <v>1.111E-4</v>
      </c>
    </row>
    <row r="75" spans="2:13" x14ac:dyDescent="0.45">
      <c r="B75" s="56">
        <v>128</v>
      </c>
      <c r="C75" s="56">
        <v>129</v>
      </c>
      <c r="D75" s="89"/>
      <c r="E75" s="155">
        <f>VLOOKUP(E$10&amp;"_Time_"&amp;$B75,OBSERVED_DATA!$A$2:$F$6151,4,FALSE)</f>
        <v>0</v>
      </c>
      <c r="F75" s="156">
        <f>VLOOKUP(F$10&amp;"_Time_"&amp;$B75,OBSERVED_DATA!$A$2:$F$6151,4,FALSE)</f>
        <v>0</v>
      </c>
      <c r="G75" s="156">
        <f>VLOOKUP(G$10&amp;"_Time_"&amp;$B75,OBSERVED_DATA!$A$2:$F$6151,4,FALSE)</f>
        <v>0</v>
      </c>
      <c r="H75" s="156">
        <f>VLOOKUP(H$10&amp;"_Time_"&amp;$B75,OBSERVED_DATA!$A$2:$F$6151,4,FALSE)</f>
        <v>0</v>
      </c>
      <c r="I75" s="156">
        <f>VLOOKUP(I$10&amp;"_Time_"&amp;$B75,OBSERVED_DATA!$A$2:$F$6151,4,FALSE)</f>
        <v>0</v>
      </c>
      <c r="J75" s="156">
        <f>VLOOKUP(J$10&amp;"_Time_"&amp;$B75,OBSERVED_DATA!$A$2:$F$6151,4,FALSE)</f>
        <v>0</v>
      </c>
      <c r="K75" s="157">
        <f>VLOOKUP(K$10&amp;"_Time_"&amp;$B75,OBSERVED_DATA!$A$2:$F$6151,4,FALSE)</f>
        <v>0</v>
      </c>
      <c r="L75" s="155">
        <f>VLOOKUP(L$10&amp;"_Time_"&amp;$B75,OBSERVED_DATA!$A$2:$F$6151,4,FALSE)</f>
        <v>7.4000000000000003E-6</v>
      </c>
      <c r="M75" s="157">
        <f>VLOOKUP(M$10&amp;"_Time_"&amp;$B75,OBSERVED_DATA!$A$2:$F$6151,4,FALSE)</f>
        <v>6.7199999999999994E-5</v>
      </c>
    </row>
    <row r="76" spans="2:13" x14ac:dyDescent="0.45">
      <c r="B76" s="56">
        <v>130</v>
      </c>
      <c r="C76" s="56">
        <v>131</v>
      </c>
      <c r="D76" s="89"/>
      <c r="E76" s="155">
        <f>VLOOKUP(E$10&amp;"_Time_"&amp;$B76,OBSERVED_DATA!$A$2:$F$6151,4,FALSE)</f>
        <v>0</v>
      </c>
      <c r="F76" s="156">
        <f>VLOOKUP(F$10&amp;"_Time_"&amp;$B76,OBSERVED_DATA!$A$2:$F$6151,4,FALSE)</f>
        <v>0</v>
      </c>
      <c r="G76" s="156">
        <f>VLOOKUP(G$10&amp;"_Time_"&amp;$B76,OBSERVED_DATA!$A$2:$F$6151,4,FALSE)</f>
        <v>0</v>
      </c>
      <c r="H76" s="156">
        <f>VLOOKUP(H$10&amp;"_Time_"&amp;$B76,OBSERVED_DATA!$A$2:$F$6151,4,FALSE)</f>
        <v>0</v>
      </c>
      <c r="I76" s="156">
        <f>VLOOKUP(I$10&amp;"_Time_"&amp;$B76,OBSERVED_DATA!$A$2:$F$6151,4,FALSE)</f>
        <v>0</v>
      </c>
      <c r="J76" s="156">
        <f>VLOOKUP(J$10&amp;"_Time_"&amp;$B76,OBSERVED_DATA!$A$2:$F$6151,4,FALSE)</f>
        <v>0</v>
      </c>
      <c r="K76" s="157">
        <f>VLOOKUP(K$10&amp;"_Time_"&amp;$B76,OBSERVED_DATA!$A$2:$F$6151,4,FALSE)</f>
        <v>0</v>
      </c>
      <c r="L76" s="155">
        <f>VLOOKUP(L$10&amp;"_Time_"&amp;$B76,OBSERVED_DATA!$A$2:$F$6151,4,FALSE)</f>
        <v>3.7000000000000002E-6</v>
      </c>
      <c r="M76" s="157">
        <f>VLOOKUP(M$10&amp;"_Time_"&amp;$B76,OBSERVED_DATA!$A$2:$F$6151,4,FALSE)</f>
        <v>6.0900000000000003E-5</v>
      </c>
    </row>
    <row r="77" spans="2:13" x14ac:dyDescent="0.45">
      <c r="B77" s="56">
        <v>132</v>
      </c>
      <c r="C77" s="56">
        <v>133</v>
      </c>
      <c r="D77" s="89"/>
      <c r="E77" s="155">
        <f>VLOOKUP(E$10&amp;"_Time_"&amp;$B77,OBSERVED_DATA!$A$2:$F$6151,4,FALSE)</f>
        <v>0</v>
      </c>
      <c r="F77" s="156">
        <f>VLOOKUP(F$10&amp;"_Time_"&amp;$B77,OBSERVED_DATA!$A$2:$F$6151,4,FALSE)</f>
        <v>0</v>
      </c>
      <c r="G77" s="156">
        <f>VLOOKUP(G$10&amp;"_Time_"&amp;$B77,OBSERVED_DATA!$A$2:$F$6151,4,FALSE)</f>
        <v>0</v>
      </c>
      <c r="H77" s="156">
        <f>VLOOKUP(H$10&amp;"_Time_"&amp;$B77,OBSERVED_DATA!$A$2:$F$6151,4,FALSE)</f>
        <v>0</v>
      </c>
      <c r="I77" s="156">
        <f>VLOOKUP(I$10&amp;"_Time_"&amp;$B77,OBSERVED_DATA!$A$2:$F$6151,4,FALSE)</f>
        <v>0</v>
      </c>
      <c r="J77" s="156">
        <f>VLOOKUP(J$10&amp;"_Time_"&amp;$B77,OBSERVED_DATA!$A$2:$F$6151,4,FALSE)</f>
        <v>0</v>
      </c>
      <c r="K77" s="157">
        <f>VLOOKUP(K$10&amp;"_Time_"&amp;$B77,OBSERVED_DATA!$A$2:$F$6151,4,FALSE)</f>
        <v>0</v>
      </c>
      <c r="L77" s="155">
        <f>VLOOKUP(L$10&amp;"_Time_"&amp;$B77,OBSERVED_DATA!$A$2:$F$6151,4,FALSE)</f>
        <v>0</v>
      </c>
      <c r="M77" s="157">
        <f>VLOOKUP(M$10&amp;"_Time_"&amp;$B77,OBSERVED_DATA!$A$2:$F$6151,4,FALSE)</f>
        <v>5.4500000000000003E-5</v>
      </c>
    </row>
    <row r="78" spans="2:13" x14ac:dyDescent="0.45">
      <c r="B78" s="56">
        <v>134</v>
      </c>
      <c r="C78" s="56">
        <v>135</v>
      </c>
      <c r="D78" s="89"/>
      <c r="E78" s="155">
        <f>VLOOKUP(E$10&amp;"_Time_"&amp;$B78,OBSERVED_DATA!$A$2:$F$6151,4,FALSE)</f>
        <v>0</v>
      </c>
      <c r="F78" s="156">
        <f>VLOOKUP(F$10&amp;"_Time_"&amp;$B78,OBSERVED_DATA!$A$2:$F$6151,4,FALSE)</f>
        <v>0</v>
      </c>
      <c r="G78" s="156">
        <f>VLOOKUP(G$10&amp;"_Time_"&amp;$B78,OBSERVED_DATA!$A$2:$F$6151,4,FALSE)</f>
        <v>0</v>
      </c>
      <c r="H78" s="156">
        <f>VLOOKUP(H$10&amp;"_Time_"&amp;$B78,OBSERVED_DATA!$A$2:$F$6151,4,FALSE)</f>
        <v>0</v>
      </c>
      <c r="I78" s="156">
        <f>VLOOKUP(I$10&amp;"_Time_"&amp;$B78,OBSERVED_DATA!$A$2:$F$6151,4,FALSE)</f>
        <v>0</v>
      </c>
      <c r="J78" s="156">
        <f>VLOOKUP(J$10&amp;"_Time_"&amp;$B78,OBSERVED_DATA!$A$2:$F$6151,4,FALSE)</f>
        <v>0</v>
      </c>
      <c r="K78" s="157">
        <f>VLOOKUP(K$10&amp;"_Time_"&amp;$B78,OBSERVED_DATA!$A$2:$F$6151,4,FALSE)</f>
        <v>0</v>
      </c>
      <c r="L78" s="155">
        <f>VLOOKUP(L$10&amp;"_Time_"&amp;$B78,OBSERVED_DATA!$A$2:$F$6151,4,FALSE)</f>
        <v>0</v>
      </c>
      <c r="M78" s="157">
        <f>VLOOKUP(M$10&amp;"_Time_"&amp;$B78,OBSERVED_DATA!$A$2:$F$6151,4,FALSE)</f>
        <v>4.8199999999999999E-5</v>
      </c>
    </row>
    <row r="79" spans="2:13" x14ac:dyDescent="0.45">
      <c r="B79" s="56">
        <v>136</v>
      </c>
      <c r="C79" s="56">
        <v>137</v>
      </c>
      <c r="D79" s="89"/>
      <c r="E79" s="155">
        <f>VLOOKUP(E$10&amp;"_Time_"&amp;$B79,OBSERVED_DATA!$A$2:$F$6151,4,FALSE)</f>
        <v>0</v>
      </c>
      <c r="F79" s="156">
        <f>VLOOKUP(F$10&amp;"_Time_"&amp;$B79,OBSERVED_DATA!$A$2:$F$6151,4,FALSE)</f>
        <v>0</v>
      </c>
      <c r="G79" s="156">
        <f>VLOOKUP(G$10&amp;"_Time_"&amp;$B79,OBSERVED_DATA!$A$2:$F$6151,4,FALSE)</f>
        <v>0</v>
      </c>
      <c r="H79" s="156">
        <f>VLOOKUP(H$10&amp;"_Time_"&amp;$B79,OBSERVED_DATA!$A$2:$F$6151,4,FALSE)</f>
        <v>0</v>
      </c>
      <c r="I79" s="156">
        <f>VLOOKUP(I$10&amp;"_Time_"&amp;$B79,OBSERVED_DATA!$A$2:$F$6151,4,FALSE)</f>
        <v>0</v>
      </c>
      <c r="J79" s="156">
        <f>VLOOKUP(J$10&amp;"_Time_"&amp;$B79,OBSERVED_DATA!$A$2:$F$6151,4,FALSE)</f>
        <v>0</v>
      </c>
      <c r="K79" s="157">
        <f>VLOOKUP(K$10&amp;"_Time_"&amp;$B79,OBSERVED_DATA!$A$2:$F$6151,4,FALSE)</f>
        <v>0</v>
      </c>
      <c r="L79" s="155">
        <f>VLOOKUP(L$10&amp;"_Time_"&amp;$B79,OBSERVED_DATA!$A$2:$F$6151,4,FALSE)</f>
        <v>0</v>
      </c>
      <c r="M79" s="157">
        <f>VLOOKUP(M$10&amp;"_Time_"&amp;$B79,OBSERVED_DATA!$A$2:$F$6151,4,FALSE)</f>
        <v>4.18E-5</v>
      </c>
    </row>
    <row r="80" spans="2:13" x14ac:dyDescent="0.45">
      <c r="B80" s="56">
        <v>138</v>
      </c>
      <c r="C80" s="56">
        <v>139</v>
      </c>
      <c r="D80" s="89"/>
      <c r="E80" s="155">
        <f>VLOOKUP(E$10&amp;"_Time_"&amp;$B80,OBSERVED_DATA!$A$2:$F$6151,4,FALSE)</f>
        <v>0</v>
      </c>
      <c r="F80" s="156">
        <f>VLOOKUP(F$10&amp;"_Time_"&amp;$B80,OBSERVED_DATA!$A$2:$F$6151,4,FALSE)</f>
        <v>0</v>
      </c>
      <c r="G80" s="156">
        <f>VLOOKUP(G$10&amp;"_Time_"&amp;$B80,OBSERVED_DATA!$A$2:$F$6151,4,FALSE)</f>
        <v>0</v>
      </c>
      <c r="H80" s="156">
        <f>VLOOKUP(H$10&amp;"_Time_"&amp;$B80,OBSERVED_DATA!$A$2:$F$6151,4,FALSE)</f>
        <v>0</v>
      </c>
      <c r="I80" s="156">
        <f>VLOOKUP(I$10&amp;"_Time_"&amp;$B80,OBSERVED_DATA!$A$2:$F$6151,4,FALSE)</f>
        <v>0</v>
      </c>
      <c r="J80" s="156">
        <f>VLOOKUP(J$10&amp;"_Time_"&amp;$B80,OBSERVED_DATA!$A$2:$F$6151,4,FALSE)</f>
        <v>0</v>
      </c>
      <c r="K80" s="157">
        <f>VLOOKUP(K$10&amp;"_Time_"&amp;$B80,OBSERVED_DATA!$A$2:$F$6151,4,FALSE)</f>
        <v>0</v>
      </c>
      <c r="L80" s="155">
        <f>VLOOKUP(L$10&amp;"_Time_"&amp;$B80,OBSERVED_DATA!$A$2:$F$6151,4,FALSE)</f>
        <v>0</v>
      </c>
      <c r="M80" s="157">
        <f>VLOOKUP(M$10&amp;"_Time_"&amp;$B80,OBSERVED_DATA!$A$2:$F$6151,4,FALSE)</f>
        <v>3.5500000000000002E-5</v>
      </c>
    </row>
    <row r="81" spans="2:13" x14ac:dyDescent="0.45">
      <c r="B81" s="56">
        <v>140</v>
      </c>
      <c r="C81" s="56">
        <v>141</v>
      </c>
      <c r="D81" s="89"/>
      <c r="E81" s="155">
        <f>VLOOKUP(E$10&amp;"_Time_"&amp;$B81,OBSERVED_DATA!$A$2:$F$6151,4,FALSE)</f>
        <v>0</v>
      </c>
      <c r="F81" s="156">
        <f>VLOOKUP(F$10&amp;"_Time_"&amp;$B81,OBSERVED_DATA!$A$2:$F$6151,4,FALSE)</f>
        <v>0</v>
      </c>
      <c r="G81" s="156">
        <f>VLOOKUP(G$10&amp;"_Time_"&amp;$B81,OBSERVED_DATA!$A$2:$F$6151,4,FALSE)</f>
        <v>0</v>
      </c>
      <c r="H81" s="156">
        <f>VLOOKUP(H$10&amp;"_Time_"&amp;$B81,OBSERVED_DATA!$A$2:$F$6151,4,FALSE)</f>
        <v>0</v>
      </c>
      <c r="I81" s="156">
        <f>VLOOKUP(I$10&amp;"_Time_"&amp;$B81,OBSERVED_DATA!$A$2:$F$6151,4,FALSE)</f>
        <v>0</v>
      </c>
      <c r="J81" s="156">
        <f>VLOOKUP(J$10&amp;"_Time_"&amp;$B81,OBSERVED_DATA!$A$2:$F$6151,4,FALSE)</f>
        <v>0</v>
      </c>
      <c r="K81" s="157">
        <f>VLOOKUP(K$10&amp;"_Time_"&amp;$B81,OBSERVED_DATA!$A$2:$F$6151,4,FALSE)</f>
        <v>0</v>
      </c>
      <c r="L81" s="155">
        <f>VLOOKUP(L$10&amp;"_Time_"&amp;$B81,OBSERVED_DATA!$A$2:$F$6151,4,FALSE)</f>
        <v>0</v>
      </c>
      <c r="M81" s="157">
        <f>VLOOKUP(M$10&amp;"_Time_"&amp;$B81,OBSERVED_DATA!$A$2:$F$6151,4,FALSE)</f>
        <v>2.9099999999999999E-5</v>
      </c>
    </row>
    <row r="82" spans="2:13" x14ac:dyDescent="0.45">
      <c r="B82" s="56">
        <v>142</v>
      </c>
      <c r="C82" s="56">
        <v>143</v>
      </c>
      <c r="D82" s="89"/>
      <c r="E82" s="155">
        <f>VLOOKUP(E$10&amp;"_Time_"&amp;$B82,OBSERVED_DATA!$A$2:$F$6151,4,FALSE)</f>
        <v>0</v>
      </c>
      <c r="F82" s="156">
        <f>VLOOKUP(F$10&amp;"_Time_"&amp;$B82,OBSERVED_DATA!$A$2:$F$6151,4,FALSE)</f>
        <v>0</v>
      </c>
      <c r="G82" s="156">
        <f>VLOOKUP(G$10&amp;"_Time_"&amp;$B82,OBSERVED_DATA!$A$2:$F$6151,4,FALSE)</f>
        <v>0</v>
      </c>
      <c r="H82" s="156">
        <f>VLOOKUP(H$10&amp;"_Time_"&amp;$B82,OBSERVED_DATA!$A$2:$F$6151,4,FALSE)</f>
        <v>0</v>
      </c>
      <c r="I82" s="156">
        <f>VLOOKUP(I$10&amp;"_Time_"&amp;$B82,OBSERVED_DATA!$A$2:$F$6151,4,FALSE)</f>
        <v>0</v>
      </c>
      <c r="J82" s="156">
        <f>VLOOKUP(J$10&amp;"_Time_"&amp;$B82,OBSERVED_DATA!$A$2:$F$6151,4,FALSE)</f>
        <v>0</v>
      </c>
      <c r="K82" s="157">
        <f>VLOOKUP(K$10&amp;"_Time_"&amp;$B82,OBSERVED_DATA!$A$2:$F$6151,4,FALSE)</f>
        <v>0</v>
      </c>
      <c r="L82" s="155">
        <f>VLOOKUP(L$10&amp;"_Time_"&amp;$B82,OBSERVED_DATA!$A$2:$F$6151,4,FALSE)</f>
        <v>0</v>
      </c>
      <c r="M82" s="157">
        <f>VLOOKUP(M$10&amp;"_Time_"&amp;$B82,OBSERVED_DATA!$A$2:$F$6151,4,FALSE)</f>
        <v>2.76E-5</v>
      </c>
    </row>
    <row r="83" spans="2:13" x14ac:dyDescent="0.45">
      <c r="B83" s="56">
        <v>144</v>
      </c>
      <c r="C83" s="56">
        <v>145</v>
      </c>
      <c r="D83" s="89"/>
      <c r="E83" s="155">
        <f>VLOOKUP(E$10&amp;"_Time_"&amp;$B83,OBSERVED_DATA!$A$2:$F$6151,4,FALSE)</f>
        <v>0</v>
      </c>
      <c r="F83" s="156">
        <f>VLOOKUP(F$10&amp;"_Time_"&amp;$B83,OBSERVED_DATA!$A$2:$F$6151,4,FALSE)</f>
        <v>0</v>
      </c>
      <c r="G83" s="156">
        <f>VLOOKUP(G$10&amp;"_Time_"&amp;$B83,OBSERVED_DATA!$A$2:$F$6151,4,FALSE)</f>
        <v>0</v>
      </c>
      <c r="H83" s="156">
        <f>VLOOKUP(H$10&amp;"_Time_"&amp;$B83,OBSERVED_DATA!$A$2:$F$6151,4,FALSE)</f>
        <v>0</v>
      </c>
      <c r="I83" s="156">
        <f>VLOOKUP(I$10&amp;"_Time_"&amp;$B83,OBSERVED_DATA!$A$2:$F$6151,4,FALSE)</f>
        <v>0</v>
      </c>
      <c r="J83" s="156">
        <f>VLOOKUP(J$10&amp;"_Time_"&amp;$B83,OBSERVED_DATA!$A$2:$F$6151,4,FALSE)</f>
        <v>0</v>
      </c>
      <c r="K83" s="157">
        <f>VLOOKUP(K$10&amp;"_Time_"&amp;$B83,OBSERVED_DATA!$A$2:$F$6151,4,FALSE)</f>
        <v>0</v>
      </c>
      <c r="L83" s="155">
        <f>VLOOKUP(L$10&amp;"_Time_"&amp;$B83,OBSERVED_DATA!$A$2:$F$6151,4,FALSE)</f>
        <v>0</v>
      </c>
      <c r="M83" s="157">
        <f>VLOOKUP(M$10&amp;"_Time_"&amp;$B83,OBSERVED_DATA!$A$2:$F$6151,4,FALSE)</f>
        <v>2.62E-5</v>
      </c>
    </row>
    <row r="84" spans="2:13" x14ac:dyDescent="0.45">
      <c r="B84" s="56">
        <v>146</v>
      </c>
      <c r="C84" s="56">
        <v>147</v>
      </c>
      <c r="D84" s="89"/>
      <c r="E84" s="155">
        <f>VLOOKUP(E$10&amp;"_Time_"&amp;$B84,OBSERVED_DATA!$A$2:$F$6151,4,FALSE)</f>
        <v>0</v>
      </c>
      <c r="F84" s="156">
        <f>VLOOKUP(F$10&amp;"_Time_"&amp;$B84,OBSERVED_DATA!$A$2:$F$6151,4,FALSE)</f>
        <v>0</v>
      </c>
      <c r="G84" s="156">
        <f>VLOOKUP(G$10&amp;"_Time_"&amp;$B84,OBSERVED_DATA!$A$2:$F$6151,4,FALSE)</f>
        <v>0</v>
      </c>
      <c r="H84" s="156">
        <f>VLOOKUP(H$10&amp;"_Time_"&amp;$B84,OBSERVED_DATA!$A$2:$F$6151,4,FALSE)</f>
        <v>0</v>
      </c>
      <c r="I84" s="156">
        <f>VLOOKUP(I$10&amp;"_Time_"&amp;$B84,OBSERVED_DATA!$A$2:$F$6151,4,FALSE)</f>
        <v>0</v>
      </c>
      <c r="J84" s="156">
        <f>VLOOKUP(J$10&amp;"_Time_"&amp;$B84,OBSERVED_DATA!$A$2:$F$6151,4,FALSE)</f>
        <v>0</v>
      </c>
      <c r="K84" s="157">
        <f>VLOOKUP(K$10&amp;"_Time_"&amp;$B84,OBSERVED_DATA!$A$2:$F$6151,4,FALSE)</f>
        <v>0</v>
      </c>
      <c r="L84" s="155">
        <f>VLOOKUP(L$10&amp;"_Time_"&amp;$B84,OBSERVED_DATA!$A$2:$F$6151,4,FALSE)</f>
        <v>0</v>
      </c>
      <c r="M84" s="157">
        <f>VLOOKUP(M$10&amp;"_Time_"&amp;$B84,OBSERVED_DATA!$A$2:$F$6151,4,FALSE)</f>
        <v>2.4700000000000001E-5</v>
      </c>
    </row>
    <row r="85" spans="2:13" x14ac:dyDescent="0.45">
      <c r="B85" s="56">
        <v>148</v>
      </c>
      <c r="C85" s="56">
        <v>149</v>
      </c>
      <c r="D85" s="89"/>
      <c r="E85" s="155">
        <f>VLOOKUP(E$10&amp;"_Time_"&amp;$B85,OBSERVED_DATA!$A$2:$F$6151,4,FALSE)</f>
        <v>0</v>
      </c>
      <c r="F85" s="156">
        <f>VLOOKUP(F$10&amp;"_Time_"&amp;$B85,OBSERVED_DATA!$A$2:$F$6151,4,FALSE)</f>
        <v>0</v>
      </c>
      <c r="G85" s="156">
        <f>VLOOKUP(G$10&amp;"_Time_"&amp;$B85,OBSERVED_DATA!$A$2:$F$6151,4,FALSE)</f>
        <v>0</v>
      </c>
      <c r="H85" s="156">
        <f>VLOOKUP(H$10&amp;"_Time_"&amp;$B85,OBSERVED_DATA!$A$2:$F$6151,4,FALSE)</f>
        <v>0</v>
      </c>
      <c r="I85" s="156">
        <f>VLOOKUP(I$10&amp;"_Time_"&amp;$B85,OBSERVED_DATA!$A$2:$F$6151,4,FALSE)</f>
        <v>0</v>
      </c>
      <c r="J85" s="156">
        <f>VLOOKUP(J$10&amp;"_Time_"&amp;$B85,OBSERVED_DATA!$A$2:$F$6151,4,FALSE)</f>
        <v>0</v>
      </c>
      <c r="K85" s="157">
        <f>VLOOKUP(K$10&amp;"_Time_"&amp;$B85,OBSERVED_DATA!$A$2:$F$6151,4,FALSE)</f>
        <v>0</v>
      </c>
      <c r="L85" s="155">
        <f>VLOOKUP(L$10&amp;"_Time_"&amp;$B85,OBSERVED_DATA!$A$2:$F$6151,4,FALSE)</f>
        <v>0</v>
      </c>
      <c r="M85" s="157">
        <f>VLOOKUP(M$10&amp;"_Time_"&amp;$B85,OBSERVED_DATA!$A$2:$F$6151,4,FALSE)</f>
        <v>2.3200000000000001E-5</v>
      </c>
    </row>
    <row r="86" spans="2:13" x14ac:dyDescent="0.45">
      <c r="B86" s="56">
        <v>150</v>
      </c>
      <c r="C86" s="56">
        <v>151</v>
      </c>
      <c r="D86" s="89"/>
      <c r="E86" s="155">
        <f>VLOOKUP(E$10&amp;"_Time_"&amp;$B86,OBSERVED_DATA!$A$2:$F$6151,4,FALSE)</f>
        <v>0</v>
      </c>
      <c r="F86" s="156">
        <f>VLOOKUP(F$10&amp;"_Time_"&amp;$B86,OBSERVED_DATA!$A$2:$F$6151,4,FALSE)</f>
        <v>0</v>
      </c>
      <c r="G86" s="156">
        <f>VLOOKUP(G$10&amp;"_Time_"&amp;$B86,OBSERVED_DATA!$A$2:$F$6151,4,FALSE)</f>
        <v>0</v>
      </c>
      <c r="H86" s="156">
        <f>VLOOKUP(H$10&amp;"_Time_"&amp;$B86,OBSERVED_DATA!$A$2:$F$6151,4,FALSE)</f>
        <v>0</v>
      </c>
      <c r="I86" s="156">
        <f>VLOOKUP(I$10&amp;"_Time_"&amp;$B86,OBSERVED_DATA!$A$2:$F$6151,4,FALSE)</f>
        <v>0</v>
      </c>
      <c r="J86" s="156">
        <f>VLOOKUP(J$10&amp;"_Time_"&amp;$B86,OBSERVED_DATA!$A$2:$F$6151,4,FALSE)</f>
        <v>0</v>
      </c>
      <c r="K86" s="157">
        <f>VLOOKUP(K$10&amp;"_Time_"&amp;$B86,OBSERVED_DATA!$A$2:$F$6151,4,FALSE)</f>
        <v>0</v>
      </c>
      <c r="L86" s="155">
        <f>VLOOKUP(L$10&amp;"_Time_"&amp;$B86,OBSERVED_DATA!$A$2:$F$6151,4,FALSE)</f>
        <v>0</v>
      </c>
      <c r="M86" s="157">
        <f>VLOOKUP(M$10&amp;"_Time_"&amp;$B86,OBSERVED_DATA!$A$2:$F$6151,4,FALSE)</f>
        <v>2.1699999999999999E-5</v>
      </c>
    </row>
    <row r="87" spans="2:13" x14ac:dyDescent="0.45">
      <c r="B87" s="56">
        <v>152</v>
      </c>
      <c r="C87" s="56">
        <v>153</v>
      </c>
      <c r="D87" s="89"/>
      <c r="E87" s="155">
        <f>VLOOKUP(E$10&amp;"_Time_"&amp;$B87,OBSERVED_DATA!$A$2:$F$6151,4,FALSE)</f>
        <v>0</v>
      </c>
      <c r="F87" s="156">
        <f>VLOOKUP(F$10&amp;"_Time_"&amp;$B87,OBSERVED_DATA!$A$2:$F$6151,4,FALSE)</f>
        <v>0</v>
      </c>
      <c r="G87" s="156">
        <f>VLOOKUP(G$10&amp;"_Time_"&amp;$B87,OBSERVED_DATA!$A$2:$F$6151,4,FALSE)</f>
        <v>0</v>
      </c>
      <c r="H87" s="156">
        <f>VLOOKUP(H$10&amp;"_Time_"&amp;$B87,OBSERVED_DATA!$A$2:$F$6151,4,FALSE)</f>
        <v>0</v>
      </c>
      <c r="I87" s="156">
        <f>VLOOKUP(I$10&amp;"_Time_"&amp;$B87,OBSERVED_DATA!$A$2:$F$6151,4,FALSE)</f>
        <v>0</v>
      </c>
      <c r="J87" s="156">
        <f>VLOOKUP(J$10&amp;"_Time_"&amp;$B87,OBSERVED_DATA!$A$2:$F$6151,4,FALSE)</f>
        <v>0</v>
      </c>
      <c r="K87" s="157">
        <f>VLOOKUP(K$10&amp;"_Time_"&amp;$B87,OBSERVED_DATA!$A$2:$F$6151,4,FALSE)</f>
        <v>0</v>
      </c>
      <c r="L87" s="155">
        <f>VLOOKUP(L$10&amp;"_Time_"&amp;$B87,OBSERVED_DATA!$A$2:$F$6151,4,FALSE)</f>
        <v>0</v>
      </c>
      <c r="M87" s="157">
        <f>VLOOKUP(M$10&amp;"_Time_"&amp;$B87,OBSERVED_DATA!$A$2:$F$6151,4,FALSE)</f>
        <v>2.0299999999999999E-5</v>
      </c>
    </row>
    <row r="88" spans="2:13" x14ac:dyDescent="0.45">
      <c r="B88" s="56">
        <v>154</v>
      </c>
      <c r="C88" s="56">
        <v>155</v>
      </c>
      <c r="D88" s="89"/>
      <c r="E88" s="155">
        <f>VLOOKUP(E$10&amp;"_Time_"&amp;$B88,OBSERVED_DATA!$A$2:$F$6151,4,FALSE)</f>
        <v>0</v>
      </c>
      <c r="F88" s="156">
        <f>VLOOKUP(F$10&amp;"_Time_"&amp;$B88,OBSERVED_DATA!$A$2:$F$6151,4,FALSE)</f>
        <v>0</v>
      </c>
      <c r="G88" s="156">
        <f>VLOOKUP(G$10&amp;"_Time_"&amp;$B88,OBSERVED_DATA!$A$2:$F$6151,4,FALSE)</f>
        <v>0</v>
      </c>
      <c r="H88" s="156">
        <f>VLOOKUP(H$10&amp;"_Time_"&amp;$B88,OBSERVED_DATA!$A$2:$F$6151,4,FALSE)</f>
        <v>0</v>
      </c>
      <c r="I88" s="156">
        <f>VLOOKUP(I$10&amp;"_Time_"&amp;$B88,OBSERVED_DATA!$A$2:$F$6151,4,FALSE)</f>
        <v>0</v>
      </c>
      <c r="J88" s="156">
        <f>VLOOKUP(J$10&amp;"_Time_"&amp;$B88,OBSERVED_DATA!$A$2:$F$6151,4,FALSE)</f>
        <v>0</v>
      </c>
      <c r="K88" s="157">
        <f>VLOOKUP(K$10&amp;"_Time_"&amp;$B88,OBSERVED_DATA!$A$2:$F$6151,4,FALSE)</f>
        <v>0</v>
      </c>
      <c r="L88" s="155">
        <f>VLOOKUP(L$10&amp;"_Time_"&amp;$B88,OBSERVED_DATA!$A$2:$F$6151,4,FALSE)</f>
        <v>0</v>
      </c>
      <c r="M88" s="157">
        <f>VLOOKUP(M$10&amp;"_Time_"&amp;$B88,OBSERVED_DATA!$A$2:$F$6151,4,FALSE)</f>
        <v>1.88E-5</v>
      </c>
    </row>
    <row r="89" spans="2:13" x14ac:dyDescent="0.45">
      <c r="B89" s="56">
        <v>156</v>
      </c>
      <c r="C89" s="56">
        <v>157</v>
      </c>
      <c r="D89" s="89"/>
      <c r="E89" s="155">
        <f>VLOOKUP(E$10&amp;"_Time_"&amp;$B89,OBSERVED_DATA!$A$2:$F$6151,4,FALSE)</f>
        <v>0</v>
      </c>
      <c r="F89" s="156">
        <f>VLOOKUP(F$10&amp;"_Time_"&amp;$B89,OBSERVED_DATA!$A$2:$F$6151,4,FALSE)</f>
        <v>0</v>
      </c>
      <c r="G89" s="156">
        <f>VLOOKUP(G$10&amp;"_Time_"&amp;$B89,OBSERVED_DATA!$A$2:$F$6151,4,FALSE)</f>
        <v>0</v>
      </c>
      <c r="H89" s="156">
        <f>VLOOKUP(H$10&amp;"_Time_"&amp;$B89,OBSERVED_DATA!$A$2:$F$6151,4,FALSE)</f>
        <v>0</v>
      </c>
      <c r="I89" s="156">
        <f>VLOOKUP(I$10&amp;"_Time_"&amp;$B89,OBSERVED_DATA!$A$2:$F$6151,4,FALSE)</f>
        <v>0</v>
      </c>
      <c r="J89" s="156">
        <f>VLOOKUP(J$10&amp;"_Time_"&amp;$B89,OBSERVED_DATA!$A$2:$F$6151,4,FALSE)</f>
        <v>0</v>
      </c>
      <c r="K89" s="157">
        <f>VLOOKUP(K$10&amp;"_Time_"&amp;$B89,OBSERVED_DATA!$A$2:$F$6151,4,FALSE)</f>
        <v>0</v>
      </c>
      <c r="L89" s="155">
        <f>VLOOKUP(L$10&amp;"_Time_"&amp;$B89,OBSERVED_DATA!$A$2:$F$6151,4,FALSE)</f>
        <v>0</v>
      </c>
      <c r="M89" s="157">
        <f>VLOOKUP(M$10&amp;"_Time_"&amp;$B89,OBSERVED_DATA!$A$2:$F$6151,4,FALSE)</f>
        <v>1.5E-5</v>
      </c>
    </row>
    <row r="90" spans="2:13" x14ac:dyDescent="0.45">
      <c r="B90" s="56">
        <v>158</v>
      </c>
      <c r="C90" s="56">
        <v>159</v>
      </c>
      <c r="D90" s="89"/>
      <c r="E90" s="155">
        <f>VLOOKUP(E$10&amp;"_Time_"&amp;$B90,OBSERVED_DATA!$A$2:$F$6151,4,FALSE)</f>
        <v>0</v>
      </c>
      <c r="F90" s="156">
        <f>VLOOKUP(F$10&amp;"_Time_"&amp;$B90,OBSERVED_DATA!$A$2:$F$6151,4,FALSE)</f>
        <v>0</v>
      </c>
      <c r="G90" s="156">
        <f>VLOOKUP(G$10&amp;"_Time_"&amp;$B90,OBSERVED_DATA!$A$2:$F$6151,4,FALSE)</f>
        <v>0</v>
      </c>
      <c r="H90" s="156">
        <f>VLOOKUP(H$10&amp;"_Time_"&amp;$B90,OBSERVED_DATA!$A$2:$F$6151,4,FALSE)</f>
        <v>0</v>
      </c>
      <c r="I90" s="156">
        <f>VLOOKUP(I$10&amp;"_Time_"&amp;$B90,OBSERVED_DATA!$A$2:$F$6151,4,FALSE)</f>
        <v>0</v>
      </c>
      <c r="J90" s="156">
        <f>VLOOKUP(J$10&amp;"_Time_"&amp;$B90,OBSERVED_DATA!$A$2:$F$6151,4,FALSE)</f>
        <v>0</v>
      </c>
      <c r="K90" s="157">
        <f>VLOOKUP(K$10&amp;"_Time_"&amp;$B90,OBSERVED_DATA!$A$2:$F$6151,4,FALSE)</f>
        <v>0</v>
      </c>
      <c r="L90" s="155">
        <f>VLOOKUP(L$10&amp;"_Time_"&amp;$B90,OBSERVED_DATA!$A$2:$F$6151,4,FALSE)</f>
        <v>0</v>
      </c>
      <c r="M90" s="157">
        <f>VLOOKUP(M$10&amp;"_Time_"&amp;$B90,OBSERVED_DATA!$A$2:$F$6151,4,FALSE)</f>
        <v>1.13E-5</v>
      </c>
    </row>
    <row r="91" spans="2:13" x14ac:dyDescent="0.45">
      <c r="B91" s="56">
        <v>160</v>
      </c>
      <c r="C91" s="56">
        <v>161</v>
      </c>
      <c r="D91" s="89"/>
      <c r="E91" s="155">
        <f>VLOOKUP(E$10&amp;"_Time_"&amp;$B91,OBSERVED_DATA!$A$2:$F$6151,4,FALSE)</f>
        <v>0</v>
      </c>
      <c r="F91" s="156">
        <f>VLOOKUP(F$10&amp;"_Time_"&amp;$B91,OBSERVED_DATA!$A$2:$F$6151,4,FALSE)</f>
        <v>0</v>
      </c>
      <c r="G91" s="156">
        <f>VLOOKUP(G$10&amp;"_Time_"&amp;$B91,OBSERVED_DATA!$A$2:$F$6151,4,FALSE)</f>
        <v>0</v>
      </c>
      <c r="H91" s="156">
        <f>VLOOKUP(H$10&amp;"_Time_"&amp;$B91,OBSERVED_DATA!$A$2:$F$6151,4,FALSE)</f>
        <v>0</v>
      </c>
      <c r="I91" s="156">
        <f>VLOOKUP(I$10&amp;"_Time_"&amp;$B91,OBSERVED_DATA!$A$2:$F$6151,4,FALSE)</f>
        <v>0</v>
      </c>
      <c r="J91" s="156">
        <f>VLOOKUP(J$10&amp;"_Time_"&amp;$B91,OBSERVED_DATA!$A$2:$F$6151,4,FALSE)</f>
        <v>0</v>
      </c>
      <c r="K91" s="157">
        <f>VLOOKUP(K$10&amp;"_Time_"&amp;$B91,OBSERVED_DATA!$A$2:$F$6151,4,FALSE)</f>
        <v>0</v>
      </c>
      <c r="L91" s="155">
        <f>VLOOKUP(L$10&amp;"_Time_"&amp;$B91,OBSERVED_DATA!$A$2:$F$6151,4,FALSE)</f>
        <v>0</v>
      </c>
      <c r="M91" s="157">
        <f>VLOOKUP(M$10&amp;"_Time_"&amp;$B91,OBSERVED_DATA!$A$2:$F$6151,4,FALSE)</f>
        <v>7.5000000000000002E-6</v>
      </c>
    </row>
    <row r="92" spans="2:13" x14ac:dyDescent="0.45">
      <c r="B92" s="56">
        <v>162</v>
      </c>
      <c r="C92" s="56">
        <v>163</v>
      </c>
      <c r="D92" s="89"/>
      <c r="E92" s="155">
        <f>VLOOKUP(E$10&amp;"_Time_"&amp;$B92,OBSERVED_DATA!$A$2:$F$6151,4,FALSE)</f>
        <v>0</v>
      </c>
      <c r="F92" s="156">
        <f>VLOOKUP(F$10&amp;"_Time_"&amp;$B92,OBSERVED_DATA!$A$2:$F$6151,4,FALSE)</f>
        <v>0</v>
      </c>
      <c r="G92" s="156">
        <f>VLOOKUP(G$10&amp;"_Time_"&amp;$B92,OBSERVED_DATA!$A$2:$F$6151,4,FALSE)</f>
        <v>0</v>
      </c>
      <c r="H92" s="156">
        <f>VLOOKUP(H$10&amp;"_Time_"&amp;$B92,OBSERVED_DATA!$A$2:$F$6151,4,FALSE)</f>
        <v>0</v>
      </c>
      <c r="I92" s="156">
        <f>VLOOKUP(I$10&amp;"_Time_"&amp;$B92,OBSERVED_DATA!$A$2:$F$6151,4,FALSE)</f>
        <v>0</v>
      </c>
      <c r="J92" s="156">
        <f>VLOOKUP(J$10&amp;"_Time_"&amp;$B92,OBSERVED_DATA!$A$2:$F$6151,4,FALSE)</f>
        <v>0</v>
      </c>
      <c r="K92" s="157">
        <f>VLOOKUP(K$10&amp;"_Time_"&amp;$B92,OBSERVED_DATA!$A$2:$F$6151,4,FALSE)</f>
        <v>0</v>
      </c>
      <c r="L92" s="155">
        <f>VLOOKUP(L$10&amp;"_Time_"&amp;$B92,OBSERVED_DATA!$A$2:$F$6151,4,FALSE)</f>
        <v>0</v>
      </c>
      <c r="M92" s="157">
        <f>VLOOKUP(M$10&amp;"_Time_"&amp;$B92,OBSERVED_DATA!$A$2:$F$6151,4,FALSE)</f>
        <v>3.8E-6</v>
      </c>
    </row>
    <row r="93" spans="2:13" x14ac:dyDescent="0.45">
      <c r="B93" s="56">
        <v>164</v>
      </c>
      <c r="C93" s="56">
        <v>165</v>
      </c>
      <c r="D93" s="89"/>
      <c r="E93" s="155">
        <f>VLOOKUP(E$10&amp;"_Time_"&amp;$B93,OBSERVED_DATA!$A$2:$F$6151,4,FALSE)</f>
        <v>0</v>
      </c>
      <c r="F93" s="156">
        <f>VLOOKUP(F$10&amp;"_Time_"&amp;$B93,OBSERVED_DATA!$A$2:$F$6151,4,FALSE)</f>
        <v>0</v>
      </c>
      <c r="G93" s="156">
        <f>VLOOKUP(G$10&amp;"_Time_"&amp;$B93,OBSERVED_DATA!$A$2:$F$6151,4,FALSE)</f>
        <v>0</v>
      </c>
      <c r="H93" s="156">
        <f>VLOOKUP(H$10&amp;"_Time_"&amp;$B93,OBSERVED_DATA!$A$2:$F$6151,4,FALSE)</f>
        <v>0</v>
      </c>
      <c r="I93" s="156">
        <f>VLOOKUP(I$10&amp;"_Time_"&amp;$B93,OBSERVED_DATA!$A$2:$F$6151,4,FALSE)</f>
        <v>0</v>
      </c>
      <c r="J93" s="156">
        <f>VLOOKUP(J$10&amp;"_Time_"&amp;$B93,OBSERVED_DATA!$A$2:$F$6151,4,FALSE)</f>
        <v>0</v>
      </c>
      <c r="K93" s="157">
        <f>VLOOKUP(K$10&amp;"_Time_"&amp;$B93,OBSERVED_DATA!$A$2:$F$6151,4,FALSE)</f>
        <v>0</v>
      </c>
      <c r="L93" s="155">
        <f>VLOOKUP(L$10&amp;"_Time_"&amp;$B93,OBSERVED_DATA!$A$2:$F$6151,4,FALSE)</f>
        <v>0</v>
      </c>
      <c r="M93" s="157">
        <f>VLOOKUP(M$10&amp;"_Time_"&amp;$B93,OBSERVED_DATA!$A$2:$F$6151,4,FALSE)</f>
        <v>0</v>
      </c>
    </row>
    <row r="94" spans="2:13" x14ac:dyDescent="0.45">
      <c r="B94" s="56">
        <v>166</v>
      </c>
      <c r="C94" s="56">
        <v>167</v>
      </c>
      <c r="D94" s="89"/>
      <c r="E94" s="155">
        <f>VLOOKUP(E$10&amp;"_Time_"&amp;$B94,OBSERVED_DATA!$A$2:$F$6151,4,FALSE)</f>
        <v>0</v>
      </c>
      <c r="F94" s="156">
        <f>VLOOKUP(F$10&amp;"_Time_"&amp;$B94,OBSERVED_DATA!$A$2:$F$6151,4,FALSE)</f>
        <v>0</v>
      </c>
      <c r="G94" s="156">
        <f>VLOOKUP(G$10&amp;"_Time_"&amp;$B94,OBSERVED_DATA!$A$2:$F$6151,4,FALSE)</f>
        <v>0</v>
      </c>
      <c r="H94" s="156">
        <f>VLOOKUP(H$10&amp;"_Time_"&amp;$B94,OBSERVED_DATA!$A$2:$F$6151,4,FALSE)</f>
        <v>0</v>
      </c>
      <c r="I94" s="156">
        <f>VLOOKUP(I$10&amp;"_Time_"&amp;$B94,OBSERVED_DATA!$A$2:$F$6151,4,FALSE)</f>
        <v>0</v>
      </c>
      <c r="J94" s="156">
        <f>VLOOKUP(J$10&amp;"_Time_"&amp;$B94,OBSERVED_DATA!$A$2:$F$6151,4,FALSE)</f>
        <v>0</v>
      </c>
      <c r="K94" s="157">
        <f>VLOOKUP(K$10&amp;"_Time_"&amp;$B94,OBSERVED_DATA!$A$2:$F$6151,4,FALSE)</f>
        <v>0</v>
      </c>
      <c r="L94" s="155">
        <f>VLOOKUP(L$10&amp;"_Time_"&amp;$B94,OBSERVED_DATA!$A$2:$F$6151,4,FALSE)</f>
        <v>0</v>
      </c>
      <c r="M94" s="157">
        <f>VLOOKUP(M$10&amp;"_Time_"&amp;$B94,OBSERVED_DATA!$A$2:$F$6151,4,FALSE)</f>
        <v>0</v>
      </c>
    </row>
    <row r="95" spans="2:13" x14ac:dyDescent="0.45">
      <c r="B95" s="56">
        <v>168</v>
      </c>
      <c r="C95" s="56">
        <v>169</v>
      </c>
      <c r="D95" s="89"/>
      <c r="E95" s="155">
        <f>VLOOKUP(E$10&amp;"_Time_"&amp;$B95,OBSERVED_DATA!$A$2:$F$6151,4,FALSE)</f>
        <v>0</v>
      </c>
      <c r="F95" s="156">
        <f>VLOOKUP(F$10&amp;"_Time_"&amp;$B95,OBSERVED_DATA!$A$2:$F$6151,4,FALSE)</f>
        <v>0</v>
      </c>
      <c r="G95" s="156">
        <f>VLOOKUP(G$10&amp;"_Time_"&amp;$B95,OBSERVED_DATA!$A$2:$F$6151,4,FALSE)</f>
        <v>0</v>
      </c>
      <c r="H95" s="156">
        <f>VLOOKUP(H$10&amp;"_Time_"&amp;$B95,OBSERVED_DATA!$A$2:$F$6151,4,FALSE)</f>
        <v>0</v>
      </c>
      <c r="I95" s="156">
        <f>VLOOKUP(I$10&amp;"_Time_"&amp;$B95,OBSERVED_DATA!$A$2:$F$6151,4,FALSE)</f>
        <v>0</v>
      </c>
      <c r="J95" s="156">
        <f>VLOOKUP(J$10&amp;"_Time_"&amp;$B95,OBSERVED_DATA!$A$2:$F$6151,4,FALSE)</f>
        <v>0</v>
      </c>
      <c r="K95" s="157">
        <f>VLOOKUP(K$10&amp;"_Time_"&amp;$B95,OBSERVED_DATA!$A$2:$F$6151,4,FALSE)</f>
        <v>0</v>
      </c>
      <c r="L95" s="155">
        <f>VLOOKUP(L$10&amp;"_Time_"&amp;$B95,OBSERVED_DATA!$A$2:$F$6151,4,FALSE)</f>
        <v>0</v>
      </c>
      <c r="M95" s="157">
        <f>VLOOKUP(M$10&amp;"_Time_"&amp;$B95,OBSERVED_DATA!$A$2:$F$6151,4,FALSE)</f>
        <v>0</v>
      </c>
    </row>
    <row r="96" spans="2:13" x14ac:dyDescent="0.45">
      <c r="B96" s="56">
        <v>170</v>
      </c>
      <c r="C96" s="56">
        <v>171</v>
      </c>
      <c r="D96" s="89"/>
      <c r="E96" s="155">
        <f>VLOOKUP(E$10&amp;"_Time_"&amp;$B96,OBSERVED_DATA!$A$2:$F$6151,4,FALSE)</f>
        <v>0</v>
      </c>
      <c r="F96" s="156">
        <f>VLOOKUP(F$10&amp;"_Time_"&amp;$B96,OBSERVED_DATA!$A$2:$F$6151,4,FALSE)</f>
        <v>0</v>
      </c>
      <c r="G96" s="156">
        <f>VLOOKUP(G$10&amp;"_Time_"&amp;$B96,OBSERVED_DATA!$A$2:$F$6151,4,FALSE)</f>
        <v>0</v>
      </c>
      <c r="H96" s="156">
        <f>VLOOKUP(H$10&amp;"_Time_"&amp;$B96,OBSERVED_DATA!$A$2:$F$6151,4,FALSE)</f>
        <v>0</v>
      </c>
      <c r="I96" s="156">
        <f>VLOOKUP(I$10&amp;"_Time_"&amp;$B96,OBSERVED_DATA!$A$2:$F$6151,4,FALSE)</f>
        <v>0</v>
      </c>
      <c r="J96" s="156">
        <f>VLOOKUP(J$10&amp;"_Time_"&amp;$B96,OBSERVED_DATA!$A$2:$F$6151,4,FALSE)</f>
        <v>0</v>
      </c>
      <c r="K96" s="157">
        <f>VLOOKUP(K$10&amp;"_Time_"&amp;$B96,OBSERVED_DATA!$A$2:$F$6151,4,FALSE)</f>
        <v>0</v>
      </c>
      <c r="L96" s="155">
        <f>VLOOKUP(L$10&amp;"_Time_"&amp;$B96,OBSERVED_DATA!$A$2:$F$6151,4,FALSE)</f>
        <v>0</v>
      </c>
      <c r="M96" s="157">
        <f>VLOOKUP(M$10&amp;"_Time_"&amp;$B96,OBSERVED_DATA!$A$2:$F$6151,4,FALSE)</f>
        <v>0</v>
      </c>
    </row>
    <row r="97" spans="2:13" x14ac:dyDescent="0.45">
      <c r="B97" s="56">
        <v>172</v>
      </c>
      <c r="C97" s="56">
        <v>173</v>
      </c>
      <c r="D97" s="89"/>
      <c r="E97" s="155">
        <f>VLOOKUP(E$10&amp;"_Time_"&amp;$B97,OBSERVED_DATA!$A$2:$F$6151,4,FALSE)</f>
        <v>0</v>
      </c>
      <c r="F97" s="156">
        <f>VLOOKUP(F$10&amp;"_Time_"&amp;$B97,OBSERVED_DATA!$A$2:$F$6151,4,FALSE)</f>
        <v>0</v>
      </c>
      <c r="G97" s="156">
        <f>VLOOKUP(G$10&amp;"_Time_"&amp;$B97,OBSERVED_DATA!$A$2:$F$6151,4,FALSE)</f>
        <v>0</v>
      </c>
      <c r="H97" s="156">
        <f>VLOOKUP(H$10&amp;"_Time_"&amp;$B97,OBSERVED_DATA!$A$2:$F$6151,4,FALSE)</f>
        <v>0</v>
      </c>
      <c r="I97" s="156">
        <f>VLOOKUP(I$10&amp;"_Time_"&amp;$B97,OBSERVED_DATA!$A$2:$F$6151,4,FALSE)</f>
        <v>0</v>
      </c>
      <c r="J97" s="156">
        <f>VLOOKUP(J$10&amp;"_Time_"&amp;$B97,OBSERVED_DATA!$A$2:$F$6151,4,FALSE)</f>
        <v>0</v>
      </c>
      <c r="K97" s="157">
        <f>VLOOKUP(K$10&amp;"_Time_"&amp;$B97,OBSERVED_DATA!$A$2:$F$6151,4,FALSE)</f>
        <v>0</v>
      </c>
      <c r="L97" s="155">
        <f>VLOOKUP(L$10&amp;"_Time_"&amp;$B97,OBSERVED_DATA!$A$2:$F$6151,4,FALSE)</f>
        <v>0</v>
      </c>
      <c r="M97" s="157">
        <f>VLOOKUP(M$10&amp;"_Time_"&amp;$B97,OBSERVED_DATA!$A$2:$F$6151,4,FALSE)</f>
        <v>0</v>
      </c>
    </row>
    <row r="98" spans="2:13" x14ac:dyDescent="0.45">
      <c r="B98" s="56">
        <v>174</v>
      </c>
      <c r="C98" s="56">
        <v>175</v>
      </c>
      <c r="D98" s="89"/>
      <c r="E98" s="155">
        <f>VLOOKUP(E$10&amp;"_Time_"&amp;$B98,OBSERVED_DATA!$A$2:$F$6151,4,FALSE)</f>
        <v>0</v>
      </c>
      <c r="F98" s="156">
        <f>VLOOKUP(F$10&amp;"_Time_"&amp;$B98,OBSERVED_DATA!$A$2:$F$6151,4,FALSE)</f>
        <v>0</v>
      </c>
      <c r="G98" s="156">
        <f>VLOOKUP(G$10&amp;"_Time_"&amp;$B98,OBSERVED_DATA!$A$2:$F$6151,4,FALSE)</f>
        <v>0</v>
      </c>
      <c r="H98" s="156">
        <f>VLOOKUP(H$10&amp;"_Time_"&amp;$B98,OBSERVED_DATA!$A$2:$F$6151,4,FALSE)</f>
        <v>0</v>
      </c>
      <c r="I98" s="156">
        <f>VLOOKUP(I$10&amp;"_Time_"&amp;$B98,OBSERVED_DATA!$A$2:$F$6151,4,FALSE)</f>
        <v>0</v>
      </c>
      <c r="J98" s="156">
        <f>VLOOKUP(J$10&amp;"_Time_"&amp;$B98,OBSERVED_DATA!$A$2:$F$6151,4,FALSE)</f>
        <v>0</v>
      </c>
      <c r="K98" s="157">
        <f>VLOOKUP(K$10&amp;"_Time_"&amp;$B98,OBSERVED_DATA!$A$2:$F$6151,4,FALSE)</f>
        <v>0</v>
      </c>
      <c r="L98" s="155">
        <f>VLOOKUP(L$10&amp;"_Time_"&amp;$B98,OBSERVED_DATA!$A$2:$F$6151,4,FALSE)</f>
        <v>0</v>
      </c>
      <c r="M98" s="157">
        <f>VLOOKUP(M$10&amp;"_Time_"&amp;$B98,OBSERVED_DATA!$A$2:$F$6151,4,FALSE)</f>
        <v>0</v>
      </c>
    </row>
    <row r="99" spans="2:13" x14ac:dyDescent="0.45">
      <c r="B99" s="56">
        <v>176</v>
      </c>
      <c r="C99" s="56">
        <v>177</v>
      </c>
      <c r="D99" s="89"/>
      <c r="E99" s="155">
        <f>VLOOKUP(E$10&amp;"_Time_"&amp;$B99,OBSERVED_DATA!$A$2:$F$6151,4,FALSE)</f>
        <v>0</v>
      </c>
      <c r="F99" s="156">
        <f>VLOOKUP(F$10&amp;"_Time_"&amp;$B99,OBSERVED_DATA!$A$2:$F$6151,4,FALSE)</f>
        <v>0</v>
      </c>
      <c r="G99" s="156">
        <f>VLOOKUP(G$10&amp;"_Time_"&amp;$B99,OBSERVED_DATA!$A$2:$F$6151,4,FALSE)</f>
        <v>0</v>
      </c>
      <c r="H99" s="156">
        <f>VLOOKUP(H$10&amp;"_Time_"&amp;$B99,OBSERVED_DATA!$A$2:$F$6151,4,FALSE)</f>
        <v>0</v>
      </c>
      <c r="I99" s="156">
        <f>VLOOKUP(I$10&amp;"_Time_"&amp;$B99,OBSERVED_DATA!$A$2:$F$6151,4,FALSE)</f>
        <v>0</v>
      </c>
      <c r="J99" s="156">
        <f>VLOOKUP(J$10&amp;"_Time_"&amp;$B99,OBSERVED_DATA!$A$2:$F$6151,4,FALSE)</f>
        <v>0</v>
      </c>
      <c r="K99" s="157">
        <f>VLOOKUP(K$10&amp;"_Time_"&amp;$B99,OBSERVED_DATA!$A$2:$F$6151,4,FALSE)</f>
        <v>0</v>
      </c>
      <c r="L99" s="155">
        <f>VLOOKUP(L$10&amp;"_Time_"&amp;$B99,OBSERVED_DATA!$A$2:$F$6151,4,FALSE)</f>
        <v>0</v>
      </c>
      <c r="M99" s="157">
        <f>VLOOKUP(M$10&amp;"_Time_"&amp;$B99,OBSERVED_DATA!$A$2:$F$6151,4,FALSE)</f>
        <v>0</v>
      </c>
    </row>
    <row r="100" spans="2:13" x14ac:dyDescent="0.45">
      <c r="B100" s="56">
        <v>178</v>
      </c>
      <c r="C100" s="56">
        <v>179</v>
      </c>
      <c r="D100" s="89"/>
      <c r="E100" s="155">
        <f>VLOOKUP(E$10&amp;"_Time_"&amp;$B100,OBSERVED_DATA!$A$2:$F$6151,4,FALSE)</f>
        <v>0</v>
      </c>
      <c r="F100" s="156">
        <f>VLOOKUP(F$10&amp;"_Time_"&amp;$B100,OBSERVED_DATA!$A$2:$F$6151,4,FALSE)</f>
        <v>0</v>
      </c>
      <c r="G100" s="156">
        <f>VLOOKUP(G$10&amp;"_Time_"&amp;$B100,OBSERVED_DATA!$A$2:$F$6151,4,FALSE)</f>
        <v>0</v>
      </c>
      <c r="H100" s="156">
        <f>VLOOKUP(H$10&amp;"_Time_"&amp;$B100,OBSERVED_DATA!$A$2:$F$6151,4,FALSE)</f>
        <v>0</v>
      </c>
      <c r="I100" s="156">
        <f>VLOOKUP(I$10&amp;"_Time_"&amp;$B100,OBSERVED_DATA!$A$2:$F$6151,4,FALSE)</f>
        <v>0</v>
      </c>
      <c r="J100" s="156">
        <f>VLOOKUP(J$10&amp;"_Time_"&amp;$B100,OBSERVED_DATA!$A$2:$F$6151,4,FALSE)</f>
        <v>0</v>
      </c>
      <c r="K100" s="157">
        <f>VLOOKUP(K$10&amp;"_Time_"&amp;$B100,OBSERVED_DATA!$A$2:$F$6151,4,FALSE)</f>
        <v>0</v>
      </c>
      <c r="L100" s="155">
        <f>VLOOKUP(L$10&amp;"_Time_"&amp;$B100,OBSERVED_DATA!$A$2:$F$6151,4,FALSE)</f>
        <v>0</v>
      </c>
      <c r="M100" s="157">
        <f>VLOOKUP(M$10&amp;"_Time_"&amp;$B100,OBSERVED_DATA!$A$2:$F$6151,4,FALSE)</f>
        <v>0</v>
      </c>
    </row>
    <row r="101" spans="2:13" x14ac:dyDescent="0.45">
      <c r="B101" s="56">
        <v>180</v>
      </c>
      <c r="C101" s="56">
        <v>181</v>
      </c>
      <c r="D101" s="89"/>
      <c r="E101" s="155">
        <f>VLOOKUP(E$10&amp;"_Time_"&amp;$B101,OBSERVED_DATA!$A$2:$F$6151,4,FALSE)</f>
        <v>0</v>
      </c>
      <c r="F101" s="156">
        <f>VLOOKUP(F$10&amp;"_Time_"&amp;$B101,OBSERVED_DATA!$A$2:$F$6151,4,FALSE)</f>
        <v>0</v>
      </c>
      <c r="G101" s="156">
        <f>VLOOKUP(G$10&amp;"_Time_"&amp;$B101,OBSERVED_DATA!$A$2:$F$6151,4,FALSE)</f>
        <v>0</v>
      </c>
      <c r="H101" s="156">
        <f>VLOOKUP(H$10&amp;"_Time_"&amp;$B101,OBSERVED_DATA!$A$2:$F$6151,4,FALSE)</f>
        <v>0</v>
      </c>
      <c r="I101" s="156">
        <f>VLOOKUP(I$10&amp;"_Time_"&amp;$B101,OBSERVED_DATA!$A$2:$F$6151,4,FALSE)</f>
        <v>0</v>
      </c>
      <c r="J101" s="156">
        <f>VLOOKUP(J$10&amp;"_Time_"&amp;$B101,OBSERVED_DATA!$A$2:$F$6151,4,FALSE)</f>
        <v>0</v>
      </c>
      <c r="K101" s="157">
        <f>VLOOKUP(K$10&amp;"_Time_"&amp;$B101,OBSERVED_DATA!$A$2:$F$6151,4,FALSE)</f>
        <v>0</v>
      </c>
      <c r="L101" s="155">
        <f>VLOOKUP(L$10&amp;"_Time_"&amp;$B101,OBSERVED_DATA!$A$2:$F$6151,4,FALSE)</f>
        <v>0</v>
      </c>
      <c r="M101" s="157">
        <f>VLOOKUP(M$10&amp;"_Time_"&amp;$B101,OBSERVED_DATA!$A$2:$F$6151,4,FALSE)</f>
        <v>0</v>
      </c>
    </row>
    <row r="102" spans="2:13" x14ac:dyDescent="0.45">
      <c r="B102" s="56">
        <v>182</v>
      </c>
      <c r="C102" s="56">
        <v>183</v>
      </c>
      <c r="D102" s="89"/>
      <c r="E102" s="155">
        <f>VLOOKUP(E$10&amp;"_Time_"&amp;$B102,OBSERVED_DATA!$A$2:$F$6151,4,FALSE)</f>
        <v>0</v>
      </c>
      <c r="F102" s="156">
        <f>VLOOKUP(F$10&amp;"_Time_"&amp;$B102,OBSERVED_DATA!$A$2:$F$6151,4,FALSE)</f>
        <v>0</v>
      </c>
      <c r="G102" s="156">
        <f>VLOOKUP(G$10&amp;"_Time_"&amp;$B102,OBSERVED_DATA!$A$2:$F$6151,4,FALSE)</f>
        <v>0</v>
      </c>
      <c r="H102" s="156">
        <f>VLOOKUP(H$10&amp;"_Time_"&amp;$B102,OBSERVED_DATA!$A$2:$F$6151,4,FALSE)</f>
        <v>0</v>
      </c>
      <c r="I102" s="156">
        <f>VLOOKUP(I$10&amp;"_Time_"&amp;$B102,OBSERVED_DATA!$A$2:$F$6151,4,FALSE)</f>
        <v>0</v>
      </c>
      <c r="J102" s="156">
        <f>VLOOKUP(J$10&amp;"_Time_"&amp;$B102,OBSERVED_DATA!$A$2:$F$6151,4,FALSE)</f>
        <v>0</v>
      </c>
      <c r="K102" s="157">
        <f>VLOOKUP(K$10&amp;"_Time_"&amp;$B102,OBSERVED_DATA!$A$2:$F$6151,4,FALSE)</f>
        <v>0</v>
      </c>
      <c r="L102" s="155">
        <f>VLOOKUP(L$10&amp;"_Time_"&amp;$B102,OBSERVED_DATA!$A$2:$F$6151,4,FALSE)</f>
        <v>0</v>
      </c>
      <c r="M102" s="157">
        <f>VLOOKUP(M$10&amp;"_Time_"&amp;$B102,OBSERVED_DATA!$A$2:$F$6151,4,FALSE)</f>
        <v>0</v>
      </c>
    </row>
    <row r="103" spans="2:13" x14ac:dyDescent="0.45">
      <c r="B103" s="56">
        <v>184</v>
      </c>
      <c r="C103" s="56">
        <v>185</v>
      </c>
      <c r="D103" s="89"/>
      <c r="E103" s="155">
        <f>VLOOKUP(E$10&amp;"_Time_"&amp;$B103,OBSERVED_DATA!$A$2:$F$6151,4,FALSE)</f>
        <v>0</v>
      </c>
      <c r="F103" s="156">
        <f>VLOOKUP(F$10&amp;"_Time_"&amp;$B103,OBSERVED_DATA!$A$2:$F$6151,4,FALSE)</f>
        <v>0</v>
      </c>
      <c r="G103" s="156">
        <f>VLOOKUP(G$10&amp;"_Time_"&amp;$B103,OBSERVED_DATA!$A$2:$F$6151,4,FALSE)</f>
        <v>0</v>
      </c>
      <c r="H103" s="156">
        <f>VLOOKUP(H$10&amp;"_Time_"&amp;$B103,OBSERVED_DATA!$A$2:$F$6151,4,FALSE)</f>
        <v>0</v>
      </c>
      <c r="I103" s="156">
        <f>VLOOKUP(I$10&amp;"_Time_"&amp;$B103,OBSERVED_DATA!$A$2:$F$6151,4,FALSE)</f>
        <v>0</v>
      </c>
      <c r="J103" s="156">
        <f>VLOOKUP(J$10&amp;"_Time_"&amp;$B103,OBSERVED_DATA!$A$2:$F$6151,4,FALSE)</f>
        <v>0</v>
      </c>
      <c r="K103" s="157">
        <f>VLOOKUP(K$10&amp;"_Time_"&amp;$B103,OBSERVED_DATA!$A$2:$F$6151,4,FALSE)</f>
        <v>0</v>
      </c>
      <c r="L103" s="155">
        <f>VLOOKUP(L$10&amp;"_Time_"&amp;$B103,OBSERVED_DATA!$A$2:$F$6151,4,FALSE)</f>
        <v>0</v>
      </c>
      <c r="M103" s="157">
        <f>VLOOKUP(M$10&amp;"_Time_"&amp;$B103,OBSERVED_DATA!$A$2:$F$6151,4,FALSE)</f>
        <v>0</v>
      </c>
    </row>
    <row r="104" spans="2:13" x14ac:dyDescent="0.45">
      <c r="B104" s="56">
        <v>186</v>
      </c>
      <c r="C104" s="56">
        <v>187</v>
      </c>
      <c r="D104" s="89"/>
      <c r="E104" s="155">
        <f>VLOOKUP(E$10&amp;"_Time_"&amp;$B104,OBSERVED_DATA!$A$2:$F$6151,4,FALSE)</f>
        <v>0</v>
      </c>
      <c r="F104" s="156">
        <f>VLOOKUP(F$10&amp;"_Time_"&amp;$B104,OBSERVED_DATA!$A$2:$F$6151,4,FALSE)</f>
        <v>0</v>
      </c>
      <c r="G104" s="156">
        <f>VLOOKUP(G$10&amp;"_Time_"&amp;$B104,OBSERVED_DATA!$A$2:$F$6151,4,FALSE)</f>
        <v>0</v>
      </c>
      <c r="H104" s="156">
        <f>VLOOKUP(H$10&amp;"_Time_"&amp;$B104,OBSERVED_DATA!$A$2:$F$6151,4,FALSE)</f>
        <v>0</v>
      </c>
      <c r="I104" s="156">
        <f>VLOOKUP(I$10&amp;"_Time_"&amp;$B104,OBSERVED_DATA!$A$2:$F$6151,4,FALSE)</f>
        <v>0</v>
      </c>
      <c r="J104" s="156">
        <f>VLOOKUP(J$10&amp;"_Time_"&amp;$B104,OBSERVED_DATA!$A$2:$F$6151,4,FALSE)</f>
        <v>0</v>
      </c>
      <c r="K104" s="157">
        <f>VLOOKUP(K$10&amp;"_Time_"&amp;$B104,OBSERVED_DATA!$A$2:$F$6151,4,FALSE)</f>
        <v>0</v>
      </c>
      <c r="L104" s="155">
        <f>VLOOKUP(L$10&amp;"_Time_"&amp;$B104,OBSERVED_DATA!$A$2:$F$6151,4,FALSE)</f>
        <v>0</v>
      </c>
      <c r="M104" s="157">
        <f>VLOOKUP(M$10&amp;"_Time_"&amp;$B104,OBSERVED_DATA!$A$2:$F$6151,4,FALSE)</f>
        <v>0</v>
      </c>
    </row>
    <row r="105" spans="2:13" x14ac:dyDescent="0.45">
      <c r="B105" s="56">
        <v>188</v>
      </c>
      <c r="C105" s="56">
        <v>189</v>
      </c>
      <c r="D105" s="89"/>
      <c r="E105" s="155">
        <f>VLOOKUP(E$10&amp;"_Time_"&amp;$B105,OBSERVED_DATA!$A$2:$F$6151,4,FALSE)</f>
        <v>0</v>
      </c>
      <c r="F105" s="156">
        <f>VLOOKUP(F$10&amp;"_Time_"&amp;$B105,OBSERVED_DATA!$A$2:$F$6151,4,FALSE)</f>
        <v>0</v>
      </c>
      <c r="G105" s="156">
        <f>VLOOKUP(G$10&amp;"_Time_"&amp;$B105,OBSERVED_DATA!$A$2:$F$6151,4,FALSE)</f>
        <v>0</v>
      </c>
      <c r="H105" s="156">
        <f>VLOOKUP(H$10&amp;"_Time_"&amp;$B105,OBSERVED_DATA!$A$2:$F$6151,4,FALSE)</f>
        <v>0</v>
      </c>
      <c r="I105" s="156">
        <f>VLOOKUP(I$10&amp;"_Time_"&amp;$B105,OBSERVED_DATA!$A$2:$F$6151,4,FALSE)</f>
        <v>0</v>
      </c>
      <c r="J105" s="156">
        <f>VLOOKUP(J$10&amp;"_Time_"&amp;$B105,OBSERVED_DATA!$A$2:$F$6151,4,FALSE)</f>
        <v>0</v>
      </c>
      <c r="K105" s="157">
        <f>VLOOKUP(K$10&amp;"_Time_"&amp;$B105,OBSERVED_DATA!$A$2:$F$6151,4,FALSE)</f>
        <v>0</v>
      </c>
      <c r="L105" s="155">
        <f>VLOOKUP(L$10&amp;"_Time_"&amp;$B105,OBSERVED_DATA!$A$2:$F$6151,4,FALSE)</f>
        <v>0</v>
      </c>
      <c r="M105" s="157">
        <f>VLOOKUP(M$10&amp;"_Time_"&amp;$B105,OBSERVED_DATA!$A$2:$F$6151,4,FALSE)</f>
        <v>0</v>
      </c>
    </row>
    <row r="106" spans="2:13" x14ac:dyDescent="0.45">
      <c r="B106" s="56">
        <v>190</v>
      </c>
      <c r="C106" s="56">
        <v>191</v>
      </c>
      <c r="D106" s="89"/>
      <c r="E106" s="155">
        <f>VLOOKUP(E$10&amp;"_Time_"&amp;$B106,OBSERVED_DATA!$A$2:$F$6151,4,FALSE)</f>
        <v>0</v>
      </c>
      <c r="F106" s="156">
        <f>VLOOKUP(F$10&amp;"_Time_"&amp;$B106,OBSERVED_DATA!$A$2:$F$6151,4,FALSE)</f>
        <v>0</v>
      </c>
      <c r="G106" s="156">
        <f>VLOOKUP(G$10&amp;"_Time_"&amp;$B106,OBSERVED_DATA!$A$2:$F$6151,4,FALSE)</f>
        <v>0</v>
      </c>
      <c r="H106" s="156">
        <f>VLOOKUP(H$10&amp;"_Time_"&amp;$B106,OBSERVED_DATA!$A$2:$F$6151,4,FALSE)</f>
        <v>0</v>
      </c>
      <c r="I106" s="156">
        <f>VLOOKUP(I$10&amp;"_Time_"&amp;$B106,OBSERVED_DATA!$A$2:$F$6151,4,FALSE)</f>
        <v>0</v>
      </c>
      <c r="J106" s="156">
        <f>VLOOKUP(J$10&amp;"_Time_"&amp;$B106,OBSERVED_DATA!$A$2:$F$6151,4,FALSE)</f>
        <v>0</v>
      </c>
      <c r="K106" s="157">
        <f>VLOOKUP(K$10&amp;"_Time_"&amp;$B106,OBSERVED_DATA!$A$2:$F$6151,4,FALSE)</f>
        <v>0</v>
      </c>
      <c r="L106" s="155">
        <f>VLOOKUP(L$10&amp;"_Time_"&amp;$B106,OBSERVED_DATA!$A$2:$F$6151,4,FALSE)</f>
        <v>0</v>
      </c>
      <c r="M106" s="157">
        <f>VLOOKUP(M$10&amp;"_Time_"&amp;$B106,OBSERVED_DATA!$A$2:$F$6151,4,FALSE)</f>
        <v>0</v>
      </c>
    </row>
    <row r="107" spans="2:13" x14ac:dyDescent="0.45">
      <c r="B107" s="56">
        <v>192</v>
      </c>
      <c r="C107" s="56">
        <v>193</v>
      </c>
      <c r="D107" s="89"/>
      <c r="E107" s="155">
        <f>VLOOKUP(E$10&amp;"_Time_"&amp;$B107,OBSERVED_DATA!$A$2:$F$6151,4,FALSE)</f>
        <v>0</v>
      </c>
      <c r="F107" s="156">
        <f>VLOOKUP(F$10&amp;"_Time_"&amp;$B107,OBSERVED_DATA!$A$2:$F$6151,4,FALSE)</f>
        <v>0</v>
      </c>
      <c r="G107" s="156">
        <f>VLOOKUP(G$10&amp;"_Time_"&amp;$B107,OBSERVED_DATA!$A$2:$F$6151,4,FALSE)</f>
        <v>0</v>
      </c>
      <c r="H107" s="156">
        <f>VLOOKUP(H$10&amp;"_Time_"&amp;$B107,OBSERVED_DATA!$A$2:$F$6151,4,FALSE)</f>
        <v>0</v>
      </c>
      <c r="I107" s="156">
        <f>VLOOKUP(I$10&amp;"_Time_"&amp;$B107,OBSERVED_DATA!$A$2:$F$6151,4,FALSE)</f>
        <v>0</v>
      </c>
      <c r="J107" s="156">
        <f>VLOOKUP(J$10&amp;"_Time_"&amp;$B107,OBSERVED_DATA!$A$2:$F$6151,4,FALSE)</f>
        <v>0</v>
      </c>
      <c r="K107" s="157">
        <f>VLOOKUP(K$10&amp;"_Time_"&amp;$B107,OBSERVED_DATA!$A$2:$F$6151,4,FALSE)</f>
        <v>0</v>
      </c>
      <c r="L107" s="155">
        <f>VLOOKUP(L$10&amp;"_Time_"&amp;$B107,OBSERVED_DATA!$A$2:$F$6151,4,FALSE)</f>
        <v>0</v>
      </c>
      <c r="M107" s="157">
        <f>VLOOKUP(M$10&amp;"_Time_"&amp;$B107,OBSERVED_DATA!$A$2:$F$6151,4,FALSE)</f>
        <v>0</v>
      </c>
    </row>
    <row r="108" spans="2:13" x14ac:dyDescent="0.45">
      <c r="B108" s="56">
        <v>194</v>
      </c>
      <c r="C108" s="56">
        <v>195</v>
      </c>
      <c r="D108" s="89"/>
      <c r="E108" s="155">
        <f>VLOOKUP(E$10&amp;"_Time_"&amp;$B108,OBSERVED_DATA!$A$2:$F$6151,4,FALSE)</f>
        <v>0</v>
      </c>
      <c r="F108" s="156">
        <f>VLOOKUP(F$10&amp;"_Time_"&amp;$B108,OBSERVED_DATA!$A$2:$F$6151,4,FALSE)</f>
        <v>0</v>
      </c>
      <c r="G108" s="156">
        <f>VLOOKUP(G$10&amp;"_Time_"&amp;$B108,OBSERVED_DATA!$A$2:$F$6151,4,FALSE)</f>
        <v>0</v>
      </c>
      <c r="H108" s="156">
        <f>VLOOKUP(H$10&amp;"_Time_"&amp;$B108,OBSERVED_DATA!$A$2:$F$6151,4,FALSE)</f>
        <v>0</v>
      </c>
      <c r="I108" s="156">
        <f>VLOOKUP(I$10&amp;"_Time_"&amp;$B108,OBSERVED_DATA!$A$2:$F$6151,4,FALSE)</f>
        <v>0</v>
      </c>
      <c r="J108" s="156">
        <f>VLOOKUP(J$10&amp;"_Time_"&amp;$B108,OBSERVED_DATA!$A$2:$F$6151,4,FALSE)</f>
        <v>0</v>
      </c>
      <c r="K108" s="157">
        <f>VLOOKUP(K$10&amp;"_Time_"&amp;$B108,OBSERVED_DATA!$A$2:$F$6151,4,FALSE)</f>
        <v>0</v>
      </c>
      <c r="L108" s="155">
        <f>VLOOKUP(L$10&amp;"_Time_"&amp;$B108,OBSERVED_DATA!$A$2:$F$6151,4,FALSE)</f>
        <v>0</v>
      </c>
      <c r="M108" s="157">
        <f>VLOOKUP(M$10&amp;"_Time_"&amp;$B108,OBSERVED_DATA!$A$2:$F$6151,4,FALSE)</f>
        <v>0</v>
      </c>
    </row>
    <row r="109" spans="2:13" x14ac:dyDescent="0.45">
      <c r="B109" s="56">
        <v>196</v>
      </c>
      <c r="C109" s="56">
        <v>197</v>
      </c>
      <c r="D109" s="89"/>
      <c r="E109" s="155">
        <f>VLOOKUP(E$10&amp;"_Time_"&amp;$B109,OBSERVED_DATA!$A$2:$F$6151,4,FALSE)</f>
        <v>0</v>
      </c>
      <c r="F109" s="156">
        <f>VLOOKUP(F$10&amp;"_Time_"&amp;$B109,OBSERVED_DATA!$A$2:$F$6151,4,FALSE)</f>
        <v>0</v>
      </c>
      <c r="G109" s="156">
        <f>VLOOKUP(G$10&amp;"_Time_"&amp;$B109,OBSERVED_DATA!$A$2:$F$6151,4,FALSE)</f>
        <v>0</v>
      </c>
      <c r="H109" s="156">
        <f>VLOOKUP(H$10&amp;"_Time_"&amp;$B109,OBSERVED_DATA!$A$2:$F$6151,4,FALSE)</f>
        <v>0</v>
      </c>
      <c r="I109" s="156">
        <f>VLOOKUP(I$10&amp;"_Time_"&amp;$B109,OBSERVED_DATA!$A$2:$F$6151,4,FALSE)</f>
        <v>0</v>
      </c>
      <c r="J109" s="156">
        <f>VLOOKUP(J$10&amp;"_Time_"&amp;$B109,OBSERVED_DATA!$A$2:$F$6151,4,FALSE)</f>
        <v>0</v>
      </c>
      <c r="K109" s="157">
        <f>VLOOKUP(K$10&amp;"_Time_"&amp;$B109,OBSERVED_DATA!$A$2:$F$6151,4,FALSE)</f>
        <v>0</v>
      </c>
      <c r="L109" s="155">
        <f>VLOOKUP(L$10&amp;"_Time_"&amp;$B109,OBSERVED_DATA!$A$2:$F$6151,4,FALSE)</f>
        <v>0</v>
      </c>
      <c r="M109" s="157">
        <f>VLOOKUP(M$10&amp;"_Time_"&amp;$B109,OBSERVED_DATA!$A$2:$F$6151,4,FALSE)</f>
        <v>0</v>
      </c>
    </row>
    <row r="110" spans="2:13" x14ac:dyDescent="0.45">
      <c r="B110" s="56">
        <v>198</v>
      </c>
      <c r="C110" s="56">
        <v>199</v>
      </c>
      <c r="D110" s="89"/>
      <c r="E110" s="155">
        <f>VLOOKUP(E$10&amp;"_Time_"&amp;$B110,OBSERVED_DATA!$A$2:$F$6151,4,FALSE)</f>
        <v>0</v>
      </c>
      <c r="F110" s="156">
        <f>VLOOKUP(F$10&amp;"_Time_"&amp;$B110,OBSERVED_DATA!$A$2:$F$6151,4,FALSE)</f>
        <v>0</v>
      </c>
      <c r="G110" s="156">
        <f>VLOOKUP(G$10&amp;"_Time_"&amp;$B110,OBSERVED_DATA!$A$2:$F$6151,4,FALSE)</f>
        <v>0</v>
      </c>
      <c r="H110" s="156">
        <f>VLOOKUP(H$10&amp;"_Time_"&amp;$B110,OBSERVED_DATA!$A$2:$F$6151,4,FALSE)</f>
        <v>0</v>
      </c>
      <c r="I110" s="156">
        <f>VLOOKUP(I$10&amp;"_Time_"&amp;$B110,OBSERVED_DATA!$A$2:$F$6151,4,FALSE)</f>
        <v>0</v>
      </c>
      <c r="J110" s="156">
        <f>VLOOKUP(J$10&amp;"_Time_"&amp;$B110,OBSERVED_DATA!$A$2:$F$6151,4,FALSE)</f>
        <v>0</v>
      </c>
      <c r="K110" s="157">
        <f>VLOOKUP(K$10&amp;"_Time_"&amp;$B110,OBSERVED_DATA!$A$2:$F$6151,4,FALSE)</f>
        <v>0</v>
      </c>
      <c r="L110" s="155">
        <f>VLOOKUP(L$10&amp;"_Time_"&amp;$B110,OBSERVED_DATA!$A$2:$F$6151,4,FALSE)</f>
        <v>0</v>
      </c>
      <c r="M110" s="157">
        <f>VLOOKUP(M$10&amp;"_Time_"&amp;$B110,OBSERVED_DATA!$A$2:$F$6151,4,FALSE)</f>
        <v>0</v>
      </c>
    </row>
    <row r="111" spans="2:13" x14ac:dyDescent="0.45">
      <c r="B111" s="56">
        <v>200</v>
      </c>
      <c r="C111" s="56">
        <v>201</v>
      </c>
      <c r="D111" s="89"/>
      <c r="E111" s="155">
        <f>VLOOKUP(E$10&amp;"_Time_"&amp;$B111,OBSERVED_DATA!$A$2:$F$6151,4,FALSE)</f>
        <v>0</v>
      </c>
      <c r="F111" s="156">
        <f>VLOOKUP(F$10&amp;"_Time_"&amp;$B111,OBSERVED_DATA!$A$2:$F$6151,4,FALSE)</f>
        <v>0</v>
      </c>
      <c r="G111" s="156">
        <f>VLOOKUP(G$10&amp;"_Time_"&amp;$B111,OBSERVED_DATA!$A$2:$F$6151,4,FALSE)</f>
        <v>0</v>
      </c>
      <c r="H111" s="156">
        <f>VLOOKUP(H$10&amp;"_Time_"&amp;$B111,OBSERVED_DATA!$A$2:$F$6151,4,FALSE)</f>
        <v>0</v>
      </c>
      <c r="I111" s="156">
        <f>VLOOKUP(I$10&amp;"_Time_"&amp;$B111,OBSERVED_DATA!$A$2:$F$6151,4,FALSE)</f>
        <v>0</v>
      </c>
      <c r="J111" s="156">
        <f>VLOOKUP(J$10&amp;"_Time_"&amp;$B111,OBSERVED_DATA!$A$2:$F$6151,4,FALSE)</f>
        <v>0</v>
      </c>
      <c r="K111" s="157">
        <f>VLOOKUP(K$10&amp;"_Time_"&amp;$B111,OBSERVED_DATA!$A$2:$F$6151,4,FALSE)</f>
        <v>0</v>
      </c>
      <c r="L111" s="155">
        <f>VLOOKUP(L$10&amp;"_Time_"&amp;$B111,OBSERVED_DATA!$A$2:$F$6151,4,FALSE)</f>
        <v>0</v>
      </c>
      <c r="M111" s="157">
        <f>VLOOKUP(M$10&amp;"_Time_"&amp;$B111,OBSERVED_DATA!$A$2:$F$6151,4,FALSE)</f>
        <v>0</v>
      </c>
    </row>
    <row r="112" spans="2:13" x14ac:dyDescent="0.45"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</sheetData>
  <mergeCells count="4">
    <mergeCell ref="P9:Q9"/>
    <mergeCell ref="P10:P16"/>
    <mergeCell ref="P17:P18"/>
    <mergeCell ref="P19:P2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5671-842E-4D8B-B7F9-5A236416F1F4}">
  <sheetPr>
    <tabColor rgb="FF7030A0"/>
  </sheetPr>
  <dimension ref="A1:AV112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9" sqref="O19"/>
    </sheetView>
  </sheetViews>
  <sheetFormatPr defaultColWidth="9.1328125" defaultRowHeight="14.25" x14ac:dyDescent="0.45"/>
  <cols>
    <col min="1" max="1" width="2.73046875" style="5" customWidth="1"/>
    <col min="2" max="2" width="8.3984375" style="5" customWidth="1"/>
    <col min="3" max="3" width="9.1328125" style="5" customWidth="1"/>
    <col min="4" max="9" width="13" style="5" bestFit="1" customWidth="1"/>
    <col min="10" max="10" width="14.3984375" style="5" bestFit="1" customWidth="1"/>
    <col min="11" max="11" width="16" style="5" bestFit="1" customWidth="1"/>
    <col min="12" max="12" width="13.59765625" style="5" bestFit="1" customWidth="1"/>
    <col min="13" max="13" width="15.265625" style="5" bestFit="1" customWidth="1"/>
    <col min="14" max="15" width="9.1328125" style="5"/>
    <col min="16" max="16" width="12.3984375" style="5" customWidth="1"/>
    <col min="17" max="17" width="16.86328125" style="5" customWidth="1"/>
    <col min="18" max="18" width="19.73046875" style="5" bestFit="1" customWidth="1"/>
    <col min="19" max="19" width="11.59765625" style="5" customWidth="1"/>
    <col min="20" max="20" width="12" style="5" customWidth="1"/>
    <col min="21" max="21" width="8.59765625" style="5" customWidth="1"/>
    <col min="22" max="23" width="14" style="5" customWidth="1"/>
    <col min="24" max="24" width="11.1328125" style="5" customWidth="1"/>
    <col min="25" max="35" width="9.1328125" style="5"/>
    <col min="36" max="36" width="6.3984375" style="5" customWidth="1"/>
    <col min="37" max="47" width="9.1328125" style="5"/>
    <col min="48" max="48" width="6.3984375" style="5" customWidth="1"/>
    <col min="49" max="16384" width="9.1328125" style="5"/>
  </cols>
  <sheetData>
    <row r="1" spans="1:48" ht="23.25" x14ac:dyDescent="0.7">
      <c r="A1" s="84" t="s">
        <v>26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</row>
    <row r="3" spans="1:48" x14ac:dyDescent="0.45">
      <c r="A3" s="85"/>
      <c r="B3" s="56"/>
      <c r="C3" s="56"/>
      <c r="D3" s="69"/>
      <c r="E3" s="69">
        <v>1</v>
      </c>
      <c r="F3" s="70">
        <v>2</v>
      </c>
      <c r="G3" s="70">
        <v>3</v>
      </c>
      <c r="H3" s="70">
        <v>4</v>
      </c>
      <c r="I3" s="70">
        <v>5</v>
      </c>
      <c r="J3" s="70">
        <v>6</v>
      </c>
      <c r="K3" s="71">
        <v>7</v>
      </c>
      <c r="L3" s="70">
        <v>8</v>
      </c>
      <c r="M3" s="71">
        <v>9</v>
      </c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107"/>
      <c r="AK3" s="107"/>
    </row>
    <row r="4" spans="1:48" x14ac:dyDescent="0.45">
      <c r="B4" s="15"/>
      <c r="C4" s="13" t="s">
        <v>45</v>
      </c>
      <c r="D4" s="72"/>
      <c r="E4" s="72">
        <f>E6/E5</f>
        <v>10.179789600000007</v>
      </c>
      <c r="F4" s="73">
        <f t="shared" ref="F4:M4" si="0">F6/F5</f>
        <v>3.762366800000001</v>
      </c>
      <c r="G4" s="73">
        <f t="shared" si="0"/>
        <v>4.6658188000000012</v>
      </c>
      <c r="H4" s="73">
        <f t="shared" si="0"/>
        <v>1.6221593999999999</v>
      </c>
      <c r="I4" s="73">
        <f t="shared" si="0"/>
        <v>2.9750232000000003</v>
      </c>
      <c r="J4" s="73">
        <f t="shared" si="0"/>
        <v>6.4984808000000056</v>
      </c>
      <c r="K4" s="73">
        <f t="shared" si="0"/>
        <v>4.6759941999999981</v>
      </c>
      <c r="L4" s="72">
        <f t="shared" si="0"/>
        <v>12.611939600000005</v>
      </c>
      <c r="M4" s="73">
        <f t="shared" si="0"/>
        <v>16.512305999999999</v>
      </c>
      <c r="P4" s="6"/>
    </row>
    <row r="5" spans="1:48" x14ac:dyDescent="0.45">
      <c r="B5" s="13"/>
      <c r="C5" s="13" t="s">
        <v>13</v>
      </c>
      <c r="D5" s="74"/>
      <c r="E5" s="74">
        <f>SUM(E11:E1048576)</f>
        <v>0.99999999999999989</v>
      </c>
      <c r="F5" s="75">
        <f>SUM(F11:F1048576)</f>
        <v>0.99999999999999978</v>
      </c>
      <c r="G5" s="75">
        <f t="shared" ref="G5:M5" si="1">SUM(G11:G1048576)</f>
        <v>1</v>
      </c>
      <c r="H5" s="75">
        <f t="shared" si="1"/>
        <v>1</v>
      </c>
      <c r="I5" s="75">
        <f t="shared" si="1"/>
        <v>1</v>
      </c>
      <c r="J5" s="75">
        <f t="shared" si="1"/>
        <v>0.99999999999999911</v>
      </c>
      <c r="K5" s="75">
        <f t="shared" si="1"/>
        <v>1</v>
      </c>
      <c r="L5" s="74">
        <f t="shared" si="1"/>
        <v>0.99999999999999978</v>
      </c>
      <c r="M5" s="75">
        <f t="shared" si="1"/>
        <v>0.99999999999999978</v>
      </c>
      <c r="P5" s="7"/>
    </row>
    <row r="6" spans="1:48" x14ac:dyDescent="0.45">
      <c r="B6" s="13"/>
      <c r="C6" s="13" t="s">
        <v>28</v>
      </c>
      <c r="D6" s="76"/>
      <c r="E6" s="76">
        <f>SUMPRODUCT($C11:$C1048576, E11:E1048576)</f>
        <v>10.179789600000005</v>
      </c>
      <c r="F6" s="77">
        <f t="shared" ref="F6:M6" si="2">SUMPRODUCT($C11:$C1048576, F11:F1048576)</f>
        <v>3.7623668000000001</v>
      </c>
      <c r="G6" s="77">
        <f t="shared" si="2"/>
        <v>4.6658188000000012</v>
      </c>
      <c r="H6" s="77">
        <f t="shared" si="2"/>
        <v>1.6221593999999999</v>
      </c>
      <c r="I6" s="77">
        <f t="shared" si="2"/>
        <v>2.9750232000000003</v>
      </c>
      <c r="J6" s="77">
        <f t="shared" si="2"/>
        <v>6.4984808000000003</v>
      </c>
      <c r="K6" s="77">
        <f t="shared" si="2"/>
        <v>4.6759941999999981</v>
      </c>
      <c r="L6" s="76">
        <f t="shared" si="2"/>
        <v>12.611939600000001</v>
      </c>
      <c r="M6" s="77">
        <f t="shared" si="2"/>
        <v>16.512305999999995</v>
      </c>
      <c r="P6" s="7"/>
    </row>
    <row r="7" spans="1:48" x14ac:dyDescent="0.45">
      <c r="Q7" s="9" t="s">
        <v>50</v>
      </c>
    </row>
    <row r="8" spans="1:48" x14ac:dyDescent="0.45">
      <c r="Q8" s="92" t="str">
        <f>$A$1 &amp; " (miles)"</f>
        <v>Distance (miles)</v>
      </c>
    </row>
    <row r="9" spans="1:48" x14ac:dyDescent="0.45">
      <c r="B9" s="15"/>
      <c r="C9" s="80"/>
      <c r="D9" s="81"/>
      <c r="E9" s="81"/>
      <c r="F9" s="82"/>
      <c r="G9" s="82"/>
      <c r="H9" s="82"/>
      <c r="I9" s="82"/>
      <c r="J9" s="82"/>
      <c r="K9" s="83"/>
      <c r="L9" s="83"/>
      <c r="M9" s="83"/>
      <c r="O9" s="10" t="s">
        <v>51</v>
      </c>
      <c r="P9" s="149" t="s">
        <v>52</v>
      </c>
      <c r="Q9" s="149"/>
      <c r="R9" s="18" t="s">
        <v>41</v>
      </c>
      <c r="U9" s="93" t="s">
        <v>53</v>
      </c>
      <c r="V9" s="94"/>
    </row>
    <row r="10" spans="1:48" x14ac:dyDescent="0.45">
      <c r="B10" s="86" t="s">
        <v>12</v>
      </c>
      <c r="C10" s="86" t="s">
        <v>46</v>
      </c>
      <c r="D10" s="87"/>
      <c r="E10" s="108" t="s">
        <v>0</v>
      </c>
      <c r="F10" s="39" t="s">
        <v>2</v>
      </c>
      <c r="G10" s="39" t="s">
        <v>8</v>
      </c>
      <c r="H10" s="39" t="s">
        <v>48</v>
      </c>
      <c r="I10" s="39" t="s">
        <v>49</v>
      </c>
      <c r="J10" s="39" t="s">
        <v>3</v>
      </c>
      <c r="K10" s="39" t="s">
        <v>4</v>
      </c>
      <c r="L10" s="108" t="s">
        <v>10</v>
      </c>
      <c r="M10" s="39" t="s">
        <v>11</v>
      </c>
      <c r="O10" s="91">
        <v>1</v>
      </c>
      <c r="P10" s="150" t="s">
        <v>54</v>
      </c>
      <c r="Q10" s="95" t="s">
        <v>0</v>
      </c>
      <c r="R10" s="96">
        <f>HLOOKUP($O10,  $D$3:$M$4, 2, FALSE)</f>
        <v>10.179789600000007</v>
      </c>
      <c r="U10" s="99" t="e">
        <f t="shared" ref="U10:U20" si="3">$R$22</f>
        <v>#N/A</v>
      </c>
      <c r="V10" s="94"/>
      <c r="X10" s="10"/>
    </row>
    <row r="11" spans="1:48" x14ac:dyDescent="0.45">
      <c r="B11" s="56">
        <v>0</v>
      </c>
      <c r="C11" s="56">
        <v>1</v>
      </c>
      <c r="D11" s="89"/>
      <c r="E11" s="155">
        <f>VLOOKUP(E$10&amp;"_Dist_"&amp;$B11,OBSERVED_DATA!$A$2:$F$6151,4,FALSE)</f>
        <v>0.15176999999999999</v>
      </c>
      <c r="F11" s="156">
        <f>VLOOKUP(F$10&amp;"_Dist_"&amp;$B11,OBSERVED_DATA!$A$2:$F$6151,4,FALSE)</f>
        <v>0.38852160000000002</v>
      </c>
      <c r="G11" s="156">
        <f>VLOOKUP(G$10&amp;"_Dist_"&amp;$B11,OBSERVED_DATA!$A$2:$F$6151,4,FALSE)</f>
        <v>0.46604519999999999</v>
      </c>
      <c r="H11" s="156">
        <f>VLOOKUP(H$10&amp;"_Dist_"&amp;$B11,OBSERVED_DATA!$A$2:$F$6151,4,FALSE)</f>
        <v>0.80652789999999996</v>
      </c>
      <c r="I11" s="156">
        <f>VLOOKUP(I$10&amp;"_Dist_"&amp;$B11,OBSERVED_DATA!$A$2:$F$6151,4,FALSE)</f>
        <v>0.4163288</v>
      </c>
      <c r="J11" s="156">
        <f>VLOOKUP(J$10&amp;"_Dist_"&amp;$B11,OBSERVED_DATA!$A$2:$F$6151,4,FALSE)</f>
        <v>0.35294949999999897</v>
      </c>
      <c r="K11" s="157">
        <f>VLOOKUP(K$10&amp;"_Dist_"&amp;$B11,OBSERVED_DATA!$A$2:$F$6151,4,FALSE)</f>
        <v>0.43137059999999999</v>
      </c>
      <c r="L11" s="155">
        <f>VLOOKUP(L$10&amp;"_Dist_"&amp;$B11,OBSERVED_DATA!$A$2:$F$6151,4,FALSE)</f>
        <v>0.25944529999999999</v>
      </c>
      <c r="M11" s="157">
        <f>VLOOKUP(M$10&amp;"_Dist_"&amp;$B11,OBSERVED_DATA!$A$2:$F$6151,4,FALSE)</f>
        <v>0.19375529999999999</v>
      </c>
      <c r="O11" s="91">
        <v>2</v>
      </c>
      <c r="P11" s="151"/>
      <c r="Q11" s="53" t="s">
        <v>2</v>
      </c>
      <c r="R11" s="66">
        <f>HLOOKUP($O11,  $D$3:$M$4, 2, FALSE)</f>
        <v>3.762366800000001</v>
      </c>
      <c r="U11" s="99" t="e">
        <f t="shared" si="3"/>
        <v>#N/A</v>
      </c>
      <c r="V11" s="94"/>
    </row>
    <row r="12" spans="1:48" x14ac:dyDescent="0.45">
      <c r="B12" s="56">
        <v>2</v>
      </c>
      <c r="C12" s="56">
        <v>3</v>
      </c>
      <c r="D12" s="90"/>
      <c r="E12" s="158">
        <f>VLOOKUP(E$10&amp;"_Dist_"&amp;$B12,OBSERVED_DATA!$A$2:$F$6151,4,FALSE)</f>
        <v>0.14895349999999999</v>
      </c>
      <c r="F12" s="159">
        <f>VLOOKUP(F$10&amp;"_Dist_"&amp;$B12,OBSERVED_DATA!$A$2:$F$6151,4,FALSE)</f>
        <v>0.3229725</v>
      </c>
      <c r="G12" s="159">
        <f>VLOOKUP(G$10&amp;"_Dist_"&amp;$B12,OBSERVED_DATA!$A$2:$F$6151,4,FALSE)</f>
        <v>0.21700520000000001</v>
      </c>
      <c r="H12" s="159">
        <f>VLOOKUP(H$10&amp;"_Dist_"&amp;$B12,OBSERVED_DATA!$A$2:$F$6151,4,FALSE)</f>
        <v>0.1206342</v>
      </c>
      <c r="I12" s="159">
        <f>VLOOKUP(I$10&amp;"_Dist_"&amp;$B12,OBSERVED_DATA!$A$2:$F$6151,4,FALSE)</f>
        <v>0.3744847</v>
      </c>
      <c r="J12" s="159">
        <f>VLOOKUP(J$10&amp;"_Dist_"&amp;$B12,OBSERVED_DATA!$A$2:$F$6151,4,FALSE)</f>
        <v>0.20230680000000001</v>
      </c>
      <c r="K12" s="160">
        <f>VLOOKUP(K$10&amp;"_Dist_"&amp;$B12,OBSERVED_DATA!$A$2:$F$6151,4,FALSE)</f>
        <v>0.25754830000000001</v>
      </c>
      <c r="L12" s="158">
        <f>VLOOKUP(L$10&amp;"_Dist_"&amp;$B12,OBSERVED_DATA!$A$2:$F$6151,4,FALSE)</f>
        <v>0.12092310000000001</v>
      </c>
      <c r="M12" s="160">
        <f>VLOOKUP(M$10&amp;"_Dist_"&amp;$B12,OBSERVED_DATA!$A$2:$F$6151,4,FALSE)</f>
        <v>0.16029489999999999</v>
      </c>
      <c r="O12" s="91">
        <v>3</v>
      </c>
      <c r="P12" s="151"/>
      <c r="Q12" s="53" t="s">
        <v>8</v>
      </c>
      <c r="R12" s="66">
        <f>HLOOKUP($O12,  $D$3:$M$4, 2, FALSE)</f>
        <v>4.6658188000000012</v>
      </c>
      <c r="U12" s="99" t="e">
        <f t="shared" si="3"/>
        <v>#N/A</v>
      </c>
      <c r="V12" s="94"/>
      <c r="X12" s="10"/>
    </row>
    <row r="13" spans="1:48" x14ac:dyDescent="0.45">
      <c r="B13" s="56">
        <v>4</v>
      </c>
      <c r="C13" s="56">
        <v>5</v>
      </c>
      <c r="D13" s="89"/>
      <c r="E13" s="155">
        <f>VLOOKUP(E$10&amp;"_Dist_"&amp;$B13,OBSERVED_DATA!$A$2:$F$6151,4,FALSE)</f>
        <v>0.12812209999999999</v>
      </c>
      <c r="F13" s="156">
        <f>VLOOKUP(F$10&amp;"_Dist_"&amp;$B13,OBSERVED_DATA!$A$2:$F$6151,4,FALSE)</f>
        <v>0.13446350000000001</v>
      </c>
      <c r="G13" s="156">
        <f>VLOOKUP(G$10&amp;"_Dist_"&amp;$B13,OBSERVED_DATA!$A$2:$F$6151,4,FALSE)</f>
        <v>0.1036267</v>
      </c>
      <c r="H13" s="156">
        <f>VLOOKUP(H$10&amp;"_Dist_"&amp;$B13,OBSERVED_DATA!$A$2:$F$6151,4,FALSE)</f>
        <v>4.7621400000000001E-2</v>
      </c>
      <c r="I13" s="156">
        <f>VLOOKUP(I$10&amp;"_Dist_"&amp;$B13,OBSERVED_DATA!$A$2:$F$6151,4,FALSE)</f>
        <v>0.12639729999999999</v>
      </c>
      <c r="J13" s="156">
        <f>VLOOKUP(J$10&amp;"_Dist_"&amp;$B13,OBSERVED_DATA!$A$2:$F$6151,4,FALSE)</f>
        <v>0.1271901</v>
      </c>
      <c r="K13" s="157">
        <f>VLOOKUP(K$10&amp;"_Dist_"&amp;$B13,OBSERVED_DATA!$A$2:$F$6151,4,FALSE)</f>
        <v>0.1107374</v>
      </c>
      <c r="L13" s="155">
        <f>VLOOKUP(L$10&amp;"_Dist_"&amp;$B13,OBSERVED_DATA!$A$2:$F$6151,4,FALSE)</f>
        <v>9.3592300000000003E-2</v>
      </c>
      <c r="M13" s="157">
        <f>VLOOKUP(M$10&amp;"_Dist_"&amp;$B13,OBSERVED_DATA!$A$2:$F$6151,4,FALSE)</f>
        <v>0.1077205</v>
      </c>
      <c r="O13" s="91">
        <v>4</v>
      </c>
      <c r="P13" s="151"/>
      <c r="Q13" s="53" t="s">
        <v>55</v>
      </c>
      <c r="R13" s="66">
        <f>HLOOKUP($O13,  $D$3:$M$4, 2, FALSE)</f>
        <v>1.6221593999999999</v>
      </c>
      <c r="U13" s="99" t="e">
        <f t="shared" si="3"/>
        <v>#N/A</v>
      </c>
      <c r="V13" s="94"/>
      <c r="X13" s="10"/>
    </row>
    <row r="14" spans="1:48" x14ac:dyDescent="0.45">
      <c r="B14" s="56">
        <v>6</v>
      </c>
      <c r="C14" s="56">
        <v>7</v>
      </c>
      <c r="D14" s="89"/>
      <c r="E14" s="155">
        <f>VLOOKUP(E$10&amp;"_Dist_"&amp;$B14,OBSERVED_DATA!$A$2:$F$6151,4,FALSE)</f>
        <v>0.10602590000000001</v>
      </c>
      <c r="F14" s="156">
        <f>VLOOKUP(F$10&amp;"_Dist_"&amp;$B14,OBSERVED_DATA!$A$2:$F$6151,4,FALSE)</f>
        <v>6.5169500000000005E-2</v>
      </c>
      <c r="G14" s="156">
        <f>VLOOKUP(G$10&amp;"_Dist_"&amp;$B14,OBSERVED_DATA!$A$2:$F$6151,4,FALSE)</f>
        <v>6.4563200000000001E-2</v>
      </c>
      <c r="H14" s="156">
        <f>VLOOKUP(H$10&amp;"_Dist_"&amp;$B14,OBSERVED_DATA!$A$2:$F$6151,4,FALSE)</f>
        <v>1.58611E-2</v>
      </c>
      <c r="I14" s="156">
        <f>VLOOKUP(I$10&amp;"_Dist_"&amp;$B14,OBSERVED_DATA!$A$2:$F$6151,4,FALSE)</f>
        <v>4.0914899999999997E-2</v>
      </c>
      <c r="J14" s="156">
        <f>VLOOKUP(J$10&amp;"_Dist_"&amp;$B14,OBSERVED_DATA!$A$2:$F$6151,4,FALSE)</f>
        <v>7.96544E-2</v>
      </c>
      <c r="K14" s="157">
        <f>VLOOKUP(K$10&amp;"_Dist_"&amp;$B14,OBSERVED_DATA!$A$2:$F$6151,4,FALSE)</f>
        <v>5.9214500000000003E-2</v>
      </c>
      <c r="L14" s="155">
        <f>VLOOKUP(L$10&amp;"_Dist_"&amp;$B14,OBSERVED_DATA!$A$2:$F$6151,4,FALSE)</f>
        <v>7.4163900000000005E-2</v>
      </c>
      <c r="M14" s="157">
        <f>VLOOKUP(M$10&amp;"_Dist_"&amp;$B14,OBSERVED_DATA!$A$2:$F$6151,4,FALSE)</f>
        <v>7.08564E-2</v>
      </c>
      <c r="O14" s="91">
        <v>5</v>
      </c>
      <c r="P14" s="151"/>
      <c r="Q14" s="53" t="s">
        <v>56</v>
      </c>
      <c r="R14" s="66">
        <f>HLOOKUP($O14,  $D$3:$M$4, 2, FALSE)</f>
        <v>2.9750232000000003</v>
      </c>
      <c r="U14" s="99" t="e">
        <f t="shared" si="3"/>
        <v>#N/A</v>
      </c>
      <c r="V14" s="94"/>
      <c r="X14" s="10"/>
    </row>
    <row r="15" spans="1:48" x14ac:dyDescent="0.45">
      <c r="B15" s="56">
        <v>8</v>
      </c>
      <c r="C15" s="56">
        <v>9</v>
      </c>
      <c r="D15" s="89"/>
      <c r="E15" s="155">
        <f>VLOOKUP(E$10&amp;"_Dist_"&amp;$B15,OBSERVED_DATA!$A$2:$F$6151,4,FALSE)</f>
        <v>9.0792800000000007E-2</v>
      </c>
      <c r="F15" s="156">
        <f>VLOOKUP(F$10&amp;"_Dist_"&amp;$B15,OBSERVED_DATA!$A$2:$F$6151,4,FALSE)</f>
        <v>3.5258499999999998E-2</v>
      </c>
      <c r="G15" s="156">
        <f>VLOOKUP(G$10&amp;"_Dist_"&amp;$B15,OBSERVED_DATA!$A$2:$F$6151,4,FALSE)</f>
        <v>3.8743800000000002E-2</v>
      </c>
      <c r="H15" s="156">
        <f>VLOOKUP(H$10&amp;"_Dist_"&amp;$B15,OBSERVED_DATA!$A$2:$F$6151,4,FALSE)</f>
        <v>4.7957E-3</v>
      </c>
      <c r="I15" s="156">
        <f>VLOOKUP(I$10&amp;"_Dist_"&amp;$B15,OBSERVED_DATA!$A$2:$F$6151,4,FALSE)</f>
        <v>1.2049900000000001E-2</v>
      </c>
      <c r="J15" s="156">
        <f>VLOOKUP(J$10&amp;"_Dist_"&amp;$B15,OBSERVED_DATA!$A$2:$F$6151,4,FALSE)</f>
        <v>5.5111899999999998E-2</v>
      </c>
      <c r="K15" s="157">
        <f>VLOOKUP(K$10&amp;"_Dist_"&amp;$B15,OBSERVED_DATA!$A$2:$F$6151,4,FALSE)</f>
        <v>3.8354399999999997E-2</v>
      </c>
      <c r="L15" s="155">
        <f>VLOOKUP(L$10&amp;"_Dist_"&amp;$B15,OBSERVED_DATA!$A$2:$F$6151,4,FALSE)</f>
        <v>5.7671E-2</v>
      </c>
      <c r="M15" s="157">
        <f>VLOOKUP(M$10&amp;"_Dist_"&amp;$B15,OBSERVED_DATA!$A$2:$F$6151,4,FALSE)</f>
        <v>4.8182999999999997E-2</v>
      </c>
      <c r="O15" s="91">
        <v>6</v>
      </c>
      <c r="P15" s="151"/>
      <c r="Q15" s="53" t="s">
        <v>3</v>
      </c>
      <c r="R15" s="66">
        <f>HLOOKUP($O15,  $D$3:$M$4, 2, FALSE)</f>
        <v>6.4984808000000056</v>
      </c>
      <c r="U15" s="99" t="e">
        <f t="shared" si="3"/>
        <v>#N/A</v>
      </c>
      <c r="V15" s="94"/>
      <c r="X15" s="10"/>
    </row>
    <row r="16" spans="1:48" x14ac:dyDescent="0.45">
      <c r="B16" s="56">
        <v>10</v>
      </c>
      <c r="C16" s="56">
        <v>11</v>
      </c>
      <c r="D16" s="89"/>
      <c r="E16" s="155">
        <f>VLOOKUP(E$10&amp;"_Dist_"&amp;$B16,OBSERVED_DATA!$A$2:$F$6151,4,FALSE)</f>
        <v>7.4387300000000003E-2</v>
      </c>
      <c r="F16" s="156">
        <f>VLOOKUP(F$10&amp;"_Dist_"&amp;$B16,OBSERVED_DATA!$A$2:$F$6151,4,FALSE)</f>
        <v>1.81674E-2</v>
      </c>
      <c r="G16" s="156">
        <f>VLOOKUP(G$10&amp;"_Dist_"&amp;$B16,OBSERVED_DATA!$A$2:$F$6151,4,FALSE)</f>
        <v>2.5924699999999998E-2</v>
      </c>
      <c r="H16" s="156">
        <f>VLOOKUP(H$10&amp;"_Dist_"&amp;$B16,OBSERVED_DATA!$A$2:$F$6151,4,FALSE)</f>
        <v>1.6899E-3</v>
      </c>
      <c r="I16" s="156">
        <f>VLOOKUP(I$10&amp;"_Dist_"&amp;$B16,OBSERVED_DATA!$A$2:$F$6151,4,FALSE)</f>
        <v>9.7414000000000008E-3</v>
      </c>
      <c r="J16" s="156">
        <f>VLOOKUP(J$10&amp;"_Dist_"&amp;$B16,OBSERVED_DATA!$A$2:$F$6151,4,FALSE)</f>
        <v>3.9108200000000003E-2</v>
      </c>
      <c r="K16" s="157">
        <f>VLOOKUP(K$10&amp;"_Dist_"&amp;$B16,OBSERVED_DATA!$A$2:$F$6151,4,FALSE)</f>
        <v>2.4611299999999999E-2</v>
      </c>
      <c r="L16" s="155">
        <f>VLOOKUP(L$10&amp;"_Dist_"&amp;$B16,OBSERVED_DATA!$A$2:$F$6151,4,FALSE)</f>
        <v>4.9116899999999998E-2</v>
      </c>
      <c r="M16" s="157">
        <f>VLOOKUP(M$10&amp;"_Dist_"&amp;$B16,OBSERVED_DATA!$A$2:$F$6151,4,FALSE)</f>
        <v>3.6405699999999999E-2</v>
      </c>
      <c r="O16" s="91">
        <v>7</v>
      </c>
      <c r="P16" s="152"/>
      <c r="Q16" s="100" t="s">
        <v>4</v>
      </c>
      <c r="R16" s="101">
        <f>HLOOKUP($O16,  $D$3:$M$4, 2, FALSE)</f>
        <v>4.6759941999999981</v>
      </c>
      <c r="U16" s="99" t="e">
        <f t="shared" si="3"/>
        <v>#N/A</v>
      </c>
      <c r="V16" s="94"/>
      <c r="X16" s="10"/>
    </row>
    <row r="17" spans="2:24" x14ac:dyDescent="0.45">
      <c r="B17" s="56">
        <v>12</v>
      </c>
      <c r="C17" s="56">
        <v>13</v>
      </c>
      <c r="D17" s="89"/>
      <c r="E17" s="155">
        <f>VLOOKUP(E$10&amp;"_Dist_"&amp;$B17,OBSERVED_DATA!$A$2:$F$6151,4,FALSE)</f>
        <v>5.89994E-2</v>
      </c>
      <c r="F17" s="156">
        <f>VLOOKUP(F$10&amp;"_Dist_"&amp;$B17,OBSERVED_DATA!$A$2:$F$6151,4,FALSE)</f>
        <v>1.0015700000000001E-2</v>
      </c>
      <c r="G17" s="156">
        <f>VLOOKUP(G$10&amp;"_Dist_"&amp;$B17,OBSERVED_DATA!$A$2:$F$6151,4,FALSE)</f>
        <v>1.7878999999999999E-2</v>
      </c>
      <c r="H17" s="156">
        <f>VLOOKUP(H$10&amp;"_Dist_"&amp;$B17,OBSERVED_DATA!$A$2:$F$6151,4,FALSE)</f>
        <v>1.2079E-3</v>
      </c>
      <c r="I17" s="156">
        <f>VLOOKUP(I$10&amp;"_Dist_"&amp;$B17,OBSERVED_DATA!$A$2:$F$6151,4,FALSE)</f>
        <v>8.0332000000000008E-3</v>
      </c>
      <c r="J17" s="156">
        <f>VLOOKUP(J$10&amp;"_Dist_"&amp;$B17,OBSERVED_DATA!$A$2:$F$6151,4,FALSE)</f>
        <v>2.8544199999999999E-2</v>
      </c>
      <c r="K17" s="157">
        <f>VLOOKUP(K$10&amp;"_Dist_"&amp;$B17,OBSERVED_DATA!$A$2:$F$6151,4,FALSE)</f>
        <v>1.68161E-2</v>
      </c>
      <c r="L17" s="155">
        <f>VLOOKUP(L$10&amp;"_Dist_"&amp;$B17,OBSERVED_DATA!$A$2:$F$6151,4,FALSE)</f>
        <v>4.2829699999999998E-2</v>
      </c>
      <c r="M17" s="157">
        <f>VLOOKUP(M$10&amp;"_Dist_"&amp;$B17,OBSERVED_DATA!$A$2:$F$6151,4,FALSE)</f>
        <v>3.0250800000000001E-2</v>
      </c>
      <c r="O17" s="91">
        <v>8</v>
      </c>
      <c r="P17" s="151" t="s">
        <v>65</v>
      </c>
      <c r="Q17" s="53" t="s">
        <v>10</v>
      </c>
      <c r="R17" s="66">
        <f>HLOOKUP($O17,  $D$3:$M$4, 2, FALSE)</f>
        <v>12.611939600000005</v>
      </c>
      <c r="U17" s="99" t="e">
        <f t="shared" si="3"/>
        <v>#N/A</v>
      </c>
      <c r="V17" s="102">
        <f>R17/R15-1</f>
        <v>0.94075199852863989</v>
      </c>
      <c r="X17" s="10"/>
    </row>
    <row r="18" spans="2:24" x14ac:dyDescent="0.45">
      <c r="B18" s="56">
        <v>14</v>
      </c>
      <c r="C18" s="56">
        <v>15</v>
      </c>
      <c r="D18" s="89"/>
      <c r="E18" s="155">
        <f>VLOOKUP(E$10&amp;"_Dist_"&amp;$B18,OBSERVED_DATA!$A$2:$F$6151,4,FALSE)</f>
        <v>4.6467300000000003E-2</v>
      </c>
      <c r="F18" s="156">
        <f>VLOOKUP(F$10&amp;"_Dist_"&amp;$B18,OBSERVED_DATA!$A$2:$F$6151,4,FALSE)</f>
        <v>6.1105999999999999E-3</v>
      </c>
      <c r="G18" s="156">
        <f>VLOOKUP(G$10&amp;"_Dist_"&amp;$B18,OBSERVED_DATA!$A$2:$F$6151,4,FALSE)</f>
        <v>1.3036300000000001E-2</v>
      </c>
      <c r="H18" s="156">
        <f>VLOOKUP(H$10&amp;"_Dist_"&amp;$B18,OBSERVED_DATA!$A$2:$F$6151,4,FALSE)</f>
        <v>8.3210000000000001E-4</v>
      </c>
      <c r="I18" s="156">
        <f>VLOOKUP(I$10&amp;"_Dist_"&amp;$B18,OBSERVED_DATA!$A$2:$F$6151,4,FALSE)</f>
        <v>6.0248999999999997E-3</v>
      </c>
      <c r="J18" s="156">
        <f>VLOOKUP(J$10&amp;"_Dist_"&amp;$B18,OBSERVED_DATA!$A$2:$F$6151,4,FALSE)</f>
        <v>2.0544900000000001E-2</v>
      </c>
      <c r="K18" s="157">
        <f>VLOOKUP(K$10&amp;"_Dist_"&amp;$B18,OBSERVED_DATA!$A$2:$F$6151,4,FALSE)</f>
        <v>1.16224E-2</v>
      </c>
      <c r="L18" s="155">
        <f>VLOOKUP(L$10&amp;"_Dist_"&amp;$B18,OBSERVED_DATA!$A$2:$F$6151,4,FALSE)</f>
        <v>3.6315500000000001E-2</v>
      </c>
      <c r="M18" s="157">
        <f>VLOOKUP(M$10&amp;"_Dist_"&amp;$B18,OBSERVED_DATA!$A$2:$F$6151,4,FALSE)</f>
        <v>2.5097899999999999E-2</v>
      </c>
      <c r="O18" s="91">
        <v>9</v>
      </c>
      <c r="P18" s="151"/>
      <c r="Q18" s="53" t="s">
        <v>11</v>
      </c>
      <c r="R18" s="66">
        <f>HLOOKUP($O18,  $D$3:$M$4, 2, FALSE)</f>
        <v>16.512305999999999</v>
      </c>
      <c r="U18" s="99" t="e">
        <f t="shared" si="3"/>
        <v>#N/A</v>
      </c>
      <c r="V18" s="102">
        <f>R18/R16-1</f>
        <v>2.5312930884302647</v>
      </c>
      <c r="X18" s="10"/>
    </row>
    <row r="19" spans="2:24" x14ac:dyDescent="0.45">
      <c r="B19" s="56">
        <v>16</v>
      </c>
      <c r="C19" s="56">
        <v>17</v>
      </c>
      <c r="D19" s="89"/>
      <c r="E19" s="155">
        <f>VLOOKUP(E$10&amp;"_Dist_"&amp;$B19,OBSERVED_DATA!$A$2:$F$6151,4,FALSE)</f>
        <v>3.7039999999999997E-2</v>
      </c>
      <c r="F19" s="156">
        <f>VLOOKUP(F$10&amp;"_Dist_"&amp;$B19,OBSERVED_DATA!$A$2:$F$6151,4,FALSE)</f>
        <v>4.0398999999999999E-3</v>
      </c>
      <c r="G19" s="156">
        <f>VLOOKUP(G$10&amp;"_Dist_"&amp;$B19,OBSERVED_DATA!$A$2:$F$6151,4,FALSE)</f>
        <v>9.4477999999999993E-3</v>
      </c>
      <c r="H19" s="156">
        <f>VLOOKUP(H$10&amp;"_Dist_"&amp;$B19,OBSERVED_DATA!$A$2:$F$6151,4,FALSE)</f>
        <v>5.532E-4</v>
      </c>
      <c r="I19" s="156">
        <f>VLOOKUP(I$10&amp;"_Dist_"&amp;$B19,OBSERVED_DATA!$A$2:$F$6151,4,FALSE)</f>
        <v>4.0166000000000004E-3</v>
      </c>
      <c r="J19" s="156">
        <f>VLOOKUP(J$10&amp;"_Dist_"&amp;$B19,OBSERVED_DATA!$A$2:$F$6151,4,FALSE)</f>
        <v>1.5848600000000001E-2</v>
      </c>
      <c r="K19" s="157">
        <f>VLOOKUP(K$10&amp;"_Dist_"&amp;$B19,OBSERVED_DATA!$A$2:$F$6151,4,FALSE)</f>
        <v>8.1928999999999995E-3</v>
      </c>
      <c r="L19" s="155">
        <f>VLOOKUP(L$10&amp;"_Dist_"&amp;$B19,OBSERVED_DATA!$A$2:$F$6151,4,FALSE)</f>
        <v>3.2317699999999998E-2</v>
      </c>
      <c r="M19" s="157">
        <f>VLOOKUP(M$10&amp;"_Dist_"&amp;$B19,OBSERVED_DATA!$A$2:$F$6151,4,FALSE)</f>
        <v>2.1544799999999999E-2</v>
      </c>
      <c r="O19" s="91"/>
      <c r="P19" s="150"/>
      <c r="Q19" s="95"/>
      <c r="R19" s="96"/>
      <c r="U19" s="99" t="e">
        <f t="shared" si="3"/>
        <v>#N/A</v>
      </c>
      <c r="V19" s="103"/>
      <c r="X19" s="10"/>
    </row>
    <row r="20" spans="2:24" x14ac:dyDescent="0.45">
      <c r="B20" s="56">
        <v>18</v>
      </c>
      <c r="C20" s="56">
        <v>19</v>
      </c>
      <c r="D20" s="89"/>
      <c r="E20" s="155">
        <f>VLOOKUP(E$10&amp;"_Dist_"&amp;$B20,OBSERVED_DATA!$A$2:$F$6151,4,FALSE)</f>
        <v>2.9383800000000002E-2</v>
      </c>
      <c r="F20" s="156">
        <f>VLOOKUP(F$10&amp;"_Dist_"&amp;$B20,OBSERVED_DATA!$A$2:$F$6151,4,FALSE)</f>
        <v>2.6997000000000002E-3</v>
      </c>
      <c r="G20" s="156">
        <f>VLOOKUP(G$10&amp;"_Dist_"&amp;$B20,OBSERVED_DATA!$A$2:$F$6151,4,FALSE)</f>
        <v>7.2889000000000001E-3</v>
      </c>
      <c r="H20" s="156">
        <f>VLOOKUP(H$10&amp;"_Dist_"&amp;$B20,OBSERVED_DATA!$A$2:$F$6151,4,FALSE)</f>
        <v>2.766E-4</v>
      </c>
      <c r="I20" s="156">
        <f>VLOOKUP(I$10&amp;"_Dist_"&amp;$B20,OBSERVED_DATA!$A$2:$F$6151,4,FALSE)</f>
        <v>2.0083000000000002E-3</v>
      </c>
      <c r="J20" s="156">
        <f>VLOOKUP(J$10&amp;"_Dist_"&amp;$B20,OBSERVED_DATA!$A$2:$F$6151,4,FALSE)</f>
        <v>1.22498E-2</v>
      </c>
      <c r="K20" s="157">
        <f>VLOOKUP(K$10&amp;"_Dist_"&amp;$B20,OBSERVED_DATA!$A$2:$F$6151,4,FALSE)</f>
        <v>5.9735999999999999E-3</v>
      </c>
      <c r="L20" s="155">
        <f>VLOOKUP(L$10&amp;"_Dist_"&amp;$B20,OBSERVED_DATA!$A$2:$F$6151,4,FALSE)</f>
        <v>2.7315699999999998E-2</v>
      </c>
      <c r="M20" s="157">
        <f>VLOOKUP(M$10&amp;"_Dist_"&amp;$B20,OBSERVED_DATA!$A$2:$F$6151,4,FALSE)</f>
        <v>1.8782299999999998E-2</v>
      </c>
      <c r="O20" s="91"/>
      <c r="P20" s="152"/>
      <c r="Q20" s="100"/>
      <c r="R20" s="101"/>
      <c r="U20" s="99" t="e">
        <f t="shared" si="3"/>
        <v>#N/A</v>
      </c>
      <c r="V20" s="94"/>
      <c r="X20" s="10"/>
    </row>
    <row r="21" spans="2:24" x14ac:dyDescent="0.45">
      <c r="B21" s="56">
        <v>20</v>
      </c>
      <c r="C21" s="56">
        <v>21</v>
      </c>
      <c r="D21" s="89"/>
      <c r="E21" s="155">
        <f>VLOOKUP(E$10&amp;"_Dist_"&amp;$B21,OBSERVED_DATA!$A$2:$F$6151,4,FALSE)</f>
        <v>2.2863499999999998E-2</v>
      </c>
      <c r="F21" s="156">
        <f>VLOOKUP(F$10&amp;"_Dist_"&amp;$B21,OBSERVED_DATA!$A$2:$F$6151,4,FALSE)</f>
        <v>1.8889E-3</v>
      </c>
      <c r="G21" s="156">
        <f>VLOOKUP(G$10&amp;"_Dist_"&amp;$B21,OBSERVED_DATA!$A$2:$F$6151,4,FALSE)</f>
        <v>5.4632999999999999E-3</v>
      </c>
      <c r="H21" s="156">
        <f>VLOOKUP(H$10&amp;"_Dist_"&amp;$B21,OBSERVED_DATA!$A$2:$F$6151,4,FALSE)</f>
        <v>0</v>
      </c>
      <c r="I21" s="156">
        <f>VLOOKUP(I$10&amp;"_Dist_"&amp;$B21,OBSERVED_DATA!$A$2:$F$6151,4,FALSE)</f>
        <v>0</v>
      </c>
      <c r="J21" s="156">
        <f>VLOOKUP(J$10&amp;"_Dist_"&amp;$B21,OBSERVED_DATA!$A$2:$F$6151,4,FALSE)</f>
        <v>9.4377000000000003E-3</v>
      </c>
      <c r="K21" s="157">
        <f>VLOOKUP(K$10&amp;"_Dist_"&amp;$B21,OBSERVED_DATA!$A$2:$F$6151,4,FALSE)</f>
        <v>4.7904000000000002E-3</v>
      </c>
      <c r="L21" s="155">
        <f>VLOOKUP(L$10&amp;"_Dist_"&amp;$B21,OBSERVED_DATA!$A$2:$F$6151,4,FALSE)</f>
        <v>2.2886E-2</v>
      </c>
      <c r="M21" s="157">
        <f>VLOOKUP(M$10&amp;"_Dist_"&amp;$B21,OBSERVED_DATA!$A$2:$F$6151,4,FALSE)</f>
        <v>1.6934899999999999E-2</v>
      </c>
      <c r="P21" s="15"/>
      <c r="Q21" s="15"/>
      <c r="R21" s="15"/>
      <c r="U21" s="104"/>
      <c r="V21" s="94"/>
      <c r="X21" s="10"/>
    </row>
    <row r="22" spans="2:24" x14ac:dyDescent="0.45">
      <c r="B22" s="56">
        <v>22</v>
      </c>
      <c r="C22" s="56">
        <v>23</v>
      </c>
      <c r="D22" s="89"/>
      <c r="E22" s="155">
        <f>VLOOKUP(E$10&amp;"_Dist_"&amp;$B22,OBSERVED_DATA!$A$2:$F$6151,4,FALSE)</f>
        <v>1.74891E-2</v>
      </c>
      <c r="F22" s="156">
        <f>VLOOKUP(F$10&amp;"_Dist_"&amp;$B22,OBSERVED_DATA!$A$2:$F$6151,4,FALSE)</f>
        <v>1.4450999999999999E-3</v>
      </c>
      <c r="G22" s="156">
        <f>VLOOKUP(G$10&amp;"_Dist_"&amp;$B22,OBSERVED_DATA!$A$2:$F$6151,4,FALSE)</f>
        <v>4.3064000000000002E-3</v>
      </c>
      <c r="H22" s="156">
        <f>VLOOKUP(H$10&amp;"_Dist_"&amp;$B22,OBSERVED_DATA!$A$2:$F$6151,4,FALSE)</f>
        <v>0</v>
      </c>
      <c r="I22" s="156">
        <f>VLOOKUP(I$10&amp;"_Dist_"&amp;$B22,OBSERVED_DATA!$A$2:$F$6151,4,FALSE)</f>
        <v>0</v>
      </c>
      <c r="J22" s="156">
        <f>VLOOKUP(J$10&amp;"_Dist_"&amp;$B22,OBSERVED_DATA!$A$2:$F$6151,4,FALSE)</f>
        <v>7.6026000000000002E-3</v>
      </c>
      <c r="K22" s="157">
        <f>VLOOKUP(K$10&amp;"_Dist_"&amp;$B22,OBSERVED_DATA!$A$2:$F$6151,4,FALSE)</f>
        <v>3.9915000000000003E-3</v>
      </c>
      <c r="L22" s="155">
        <f>VLOOKUP(L$10&amp;"_Dist_"&amp;$B22,OBSERVED_DATA!$A$2:$F$6151,4,FALSE)</f>
        <v>1.9001299999999999E-2</v>
      </c>
      <c r="M22" s="157">
        <f>VLOOKUP(M$10&amp;"_Dist_"&amp;$B22,OBSERVED_DATA!$A$2:$F$6151,4,FALSE)</f>
        <v>1.5866000000000002E-2</v>
      </c>
      <c r="O22" s="91">
        <v>0</v>
      </c>
      <c r="P22" s="105"/>
      <c r="Q22" s="105" t="s">
        <v>57</v>
      </c>
      <c r="R22" s="66" t="e">
        <f>HLOOKUP($O22,  $D$3:$M$4, 2, FALSE)</f>
        <v>#N/A</v>
      </c>
      <c r="U22" s="104"/>
      <c r="V22" s="94"/>
      <c r="X22" s="10"/>
    </row>
    <row r="23" spans="2:24" x14ac:dyDescent="0.45">
      <c r="B23" s="56">
        <v>24</v>
      </c>
      <c r="C23" s="56">
        <v>25</v>
      </c>
      <c r="D23" s="89"/>
      <c r="E23" s="155">
        <f>VLOOKUP(E$10&amp;"_Dist_"&amp;$B23,OBSERVED_DATA!$A$2:$F$6151,4,FALSE)</f>
        <v>1.35105E-2</v>
      </c>
      <c r="F23" s="156">
        <f>VLOOKUP(F$10&amp;"_Dist_"&amp;$B23,OBSERVED_DATA!$A$2:$F$6151,4,FALSE)</f>
        <v>1.1159E-3</v>
      </c>
      <c r="G23" s="156">
        <f>VLOOKUP(G$10&amp;"_Dist_"&amp;$B23,OBSERVED_DATA!$A$2:$F$6151,4,FALSE)</f>
        <v>3.3500000000000001E-3</v>
      </c>
      <c r="H23" s="156">
        <f>VLOOKUP(H$10&amp;"_Dist_"&amp;$B23,OBSERVED_DATA!$A$2:$F$6151,4,FALSE)</f>
        <v>0</v>
      </c>
      <c r="I23" s="156">
        <f>VLOOKUP(I$10&amp;"_Dist_"&amp;$B23,OBSERVED_DATA!$A$2:$F$6151,4,FALSE)</f>
        <v>0</v>
      </c>
      <c r="J23" s="156">
        <f>VLOOKUP(J$10&amp;"_Dist_"&amp;$B23,OBSERVED_DATA!$A$2:$F$6151,4,FALSE)</f>
        <v>6.0476999999999996E-3</v>
      </c>
      <c r="K23" s="157">
        <f>VLOOKUP(K$10&amp;"_Dist_"&amp;$B23,OBSERVED_DATA!$A$2:$F$6151,4,FALSE)</f>
        <v>3.3026000000000002E-3</v>
      </c>
      <c r="L23" s="155">
        <f>VLOOKUP(L$10&amp;"_Dist_"&amp;$B23,OBSERVED_DATA!$A$2:$F$6151,4,FALSE)</f>
        <v>1.58014E-2</v>
      </c>
      <c r="M23" s="157">
        <f>VLOOKUP(M$10&amp;"_Dist_"&amp;$B23,OBSERVED_DATA!$A$2:$F$6151,4,FALSE)</f>
        <v>1.49935E-2</v>
      </c>
      <c r="S23" s="38"/>
      <c r="T23" s="38"/>
      <c r="U23" s="38"/>
      <c r="X23" s="10"/>
    </row>
    <row r="24" spans="2:24" x14ac:dyDescent="0.45">
      <c r="B24" s="56">
        <v>26</v>
      </c>
      <c r="C24" s="56">
        <v>27</v>
      </c>
      <c r="D24" s="89"/>
      <c r="E24" s="155">
        <f>VLOOKUP(E$10&amp;"_Dist_"&amp;$B24,OBSERVED_DATA!$A$2:$F$6151,4,FALSE)</f>
        <v>1.1313399999999999E-2</v>
      </c>
      <c r="F24" s="156">
        <f>VLOOKUP(F$10&amp;"_Dist_"&amp;$B24,OBSERVED_DATA!$A$2:$F$6151,4,FALSE)</f>
        <v>8.5059999999999997E-4</v>
      </c>
      <c r="G24" s="156">
        <f>VLOOKUP(G$10&amp;"_Dist_"&amp;$B24,OBSERVED_DATA!$A$2:$F$6151,4,FALSE)</f>
        <v>2.7967000000000001E-3</v>
      </c>
      <c r="H24" s="156">
        <f>VLOOKUP(H$10&amp;"_Dist_"&amp;$B24,OBSERVED_DATA!$A$2:$F$6151,4,FALSE)</f>
        <v>0</v>
      </c>
      <c r="I24" s="156">
        <f>VLOOKUP(I$10&amp;"_Dist_"&amp;$B24,OBSERVED_DATA!$A$2:$F$6151,4,FALSE)</f>
        <v>0</v>
      </c>
      <c r="J24" s="156">
        <f>VLOOKUP(J$10&amp;"_Dist_"&amp;$B24,OBSERVED_DATA!$A$2:$F$6151,4,FALSE)</f>
        <v>5.2677999999999996E-3</v>
      </c>
      <c r="K24" s="157">
        <f>VLOOKUP(K$10&amp;"_Dist_"&amp;$B24,OBSERVED_DATA!$A$2:$F$6151,4,FALSE)</f>
        <v>2.5752000000000001E-3</v>
      </c>
      <c r="L24" s="155">
        <f>VLOOKUP(L$10&amp;"_Dist_"&amp;$B24,OBSERVED_DATA!$A$2:$F$6151,4,FALSE)</f>
        <v>1.35272E-2</v>
      </c>
      <c r="M24" s="157">
        <f>VLOOKUP(M$10&amp;"_Dist_"&amp;$B24,OBSERVED_DATA!$A$2:$F$6151,4,FALSE)</f>
        <v>1.4416999999999999E-2</v>
      </c>
      <c r="S24" s="38"/>
      <c r="T24" s="38"/>
      <c r="U24" s="38"/>
      <c r="X24" s="10"/>
    </row>
    <row r="25" spans="2:24" x14ac:dyDescent="0.45">
      <c r="B25" s="56">
        <v>28</v>
      </c>
      <c r="C25" s="56">
        <v>29</v>
      </c>
      <c r="D25" s="89"/>
      <c r="E25" s="155">
        <f>VLOOKUP(E$10&amp;"_Dist_"&amp;$B25,OBSERVED_DATA!$A$2:$F$6151,4,FALSE)</f>
        <v>9.7172000000000005E-3</v>
      </c>
      <c r="F25" s="156">
        <f>VLOOKUP(F$10&amp;"_Dist_"&amp;$B25,OBSERVED_DATA!$A$2:$F$6151,4,FALSE)</f>
        <v>7.6639999999999998E-4</v>
      </c>
      <c r="G25" s="156">
        <f>VLOOKUP(G$10&amp;"_Dist_"&amp;$B25,OBSERVED_DATA!$A$2:$F$6151,4,FALSE)</f>
        <v>2.4261999999999999E-3</v>
      </c>
      <c r="H25" s="156">
        <f>VLOOKUP(H$10&amp;"_Dist_"&amp;$B25,OBSERVED_DATA!$A$2:$F$6151,4,FALSE)</f>
        <v>0</v>
      </c>
      <c r="I25" s="156">
        <f>VLOOKUP(I$10&amp;"_Dist_"&amp;$B25,OBSERVED_DATA!$A$2:$F$6151,4,FALSE)</f>
        <v>0</v>
      </c>
      <c r="J25" s="156">
        <f>VLOOKUP(J$10&amp;"_Dist_"&amp;$B25,OBSERVED_DATA!$A$2:$F$6151,4,FALSE)</f>
        <v>4.7447000000000001E-3</v>
      </c>
      <c r="K25" s="157">
        <f>VLOOKUP(K$10&amp;"_Dist_"&amp;$B25,OBSERVED_DATA!$A$2:$F$6151,4,FALSE)</f>
        <v>2.2125000000000001E-3</v>
      </c>
      <c r="L25" s="155">
        <f>VLOOKUP(L$10&amp;"_Dist_"&amp;$B25,OBSERVED_DATA!$A$2:$F$6151,4,FALSE)</f>
        <v>1.22609E-2</v>
      </c>
      <c r="M25" s="157">
        <f>VLOOKUP(M$10&amp;"_Dist_"&amp;$B25,OBSERVED_DATA!$A$2:$F$6151,4,FALSE)</f>
        <v>1.39667E-2</v>
      </c>
      <c r="Q25" s="10"/>
      <c r="R25" s="10"/>
      <c r="S25" s="38"/>
      <c r="T25" s="38"/>
      <c r="U25" s="38"/>
      <c r="V25" s="38"/>
      <c r="X25" s="10"/>
    </row>
    <row r="26" spans="2:24" x14ac:dyDescent="0.45">
      <c r="B26" s="56">
        <v>30</v>
      </c>
      <c r="C26" s="56">
        <v>31</v>
      </c>
      <c r="D26" s="89"/>
      <c r="E26" s="155">
        <f>VLOOKUP(E$10&amp;"_Dist_"&amp;$B26,OBSERVED_DATA!$A$2:$F$6151,4,FALSE)</f>
        <v>8.6797000000000003E-3</v>
      </c>
      <c r="F26" s="156">
        <f>VLOOKUP(F$10&amp;"_Dist_"&amp;$B26,OBSERVED_DATA!$A$2:$F$6151,4,FALSE)</f>
        <v>7.2380000000000003E-4</v>
      </c>
      <c r="G26" s="156">
        <f>VLOOKUP(G$10&amp;"_Dist_"&amp;$B26,OBSERVED_DATA!$A$2:$F$6151,4,FALSE)</f>
        <v>2.2934000000000001E-3</v>
      </c>
      <c r="H26" s="156">
        <f>VLOOKUP(H$10&amp;"_Dist_"&amp;$B26,OBSERVED_DATA!$A$2:$F$6151,4,FALSE)</f>
        <v>0</v>
      </c>
      <c r="I26" s="156">
        <f>VLOOKUP(I$10&amp;"_Dist_"&amp;$B26,OBSERVED_DATA!$A$2:$F$6151,4,FALSE)</f>
        <v>0</v>
      </c>
      <c r="J26" s="156">
        <f>VLOOKUP(J$10&amp;"_Dist_"&amp;$B26,OBSERVED_DATA!$A$2:$F$6151,4,FALSE)</f>
        <v>4.2212999999999999E-3</v>
      </c>
      <c r="K26" s="157">
        <f>VLOOKUP(K$10&amp;"_Dist_"&amp;$B26,OBSERVED_DATA!$A$2:$F$6151,4,FALSE)</f>
        <v>1.8775E-3</v>
      </c>
      <c r="L26" s="155">
        <f>VLOOKUP(L$10&amp;"_Dist_"&amp;$B26,OBSERVED_DATA!$A$2:$F$6151,4,FALSE)</f>
        <v>1.1419800000000001E-2</v>
      </c>
      <c r="M26" s="157">
        <f>VLOOKUP(M$10&amp;"_Dist_"&amp;$B26,OBSERVED_DATA!$A$2:$F$6151,4,FALSE)</f>
        <v>1.35367E-2</v>
      </c>
      <c r="Q26" s="10"/>
      <c r="R26" s="10"/>
      <c r="S26" s="38"/>
      <c r="T26" s="38"/>
      <c r="U26" s="38"/>
      <c r="V26" s="38"/>
      <c r="X26" s="10"/>
    </row>
    <row r="27" spans="2:24" x14ac:dyDescent="0.45">
      <c r="B27" s="56">
        <v>32</v>
      </c>
      <c r="C27" s="56">
        <v>33</v>
      </c>
      <c r="D27" s="89"/>
      <c r="E27" s="155">
        <f>VLOOKUP(E$10&amp;"_Dist_"&amp;$B27,OBSERVED_DATA!$A$2:$F$6151,4,FALSE)</f>
        <v>7.5136999999999999E-3</v>
      </c>
      <c r="F27" s="156">
        <f>VLOOKUP(F$10&amp;"_Dist_"&amp;$B27,OBSERVED_DATA!$A$2:$F$6151,4,FALSE)</f>
        <v>6.8119999999999997E-4</v>
      </c>
      <c r="G27" s="156">
        <f>VLOOKUP(G$10&amp;"_Dist_"&amp;$B27,OBSERVED_DATA!$A$2:$F$6151,4,FALSE)</f>
        <v>2.1207999999999999E-3</v>
      </c>
      <c r="H27" s="156">
        <f>VLOOKUP(H$10&amp;"_Dist_"&amp;$B27,OBSERVED_DATA!$A$2:$F$6151,4,FALSE)</f>
        <v>0</v>
      </c>
      <c r="I27" s="156">
        <f>VLOOKUP(I$10&amp;"_Dist_"&amp;$B27,OBSERVED_DATA!$A$2:$F$6151,4,FALSE)</f>
        <v>0</v>
      </c>
      <c r="J27" s="156">
        <f>VLOOKUP(J$10&amp;"_Dist_"&amp;$B27,OBSERVED_DATA!$A$2:$F$6151,4,FALSE)</f>
        <v>3.7978E-3</v>
      </c>
      <c r="K27" s="157">
        <f>VLOOKUP(K$10&amp;"_Dist_"&amp;$B27,OBSERVED_DATA!$A$2:$F$6151,4,FALSE)</f>
        <v>1.6696E-3</v>
      </c>
      <c r="L27" s="155">
        <f>VLOOKUP(L$10&amp;"_Dist_"&amp;$B27,OBSERVED_DATA!$A$2:$F$6151,4,FALSE)</f>
        <v>1.0555E-2</v>
      </c>
      <c r="M27" s="157">
        <f>VLOOKUP(M$10&amp;"_Dist_"&amp;$B27,OBSERVED_DATA!$A$2:$F$6151,4,FALSE)</f>
        <v>1.3297700000000001E-2</v>
      </c>
      <c r="S27" s="38"/>
      <c r="T27" s="38"/>
      <c r="U27" s="38"/>
      <c r="V27" s="38"/>
    </row>
    <row r="28" spans="2:24" x14ac:dyDescent="0.45">
      <c r="B28" s="56">
        <v>34</v>
      </c>
      <c r="C28" s="56">
        <v>35</v>
      </c>
      <c r="D28" s="89"/>
      <c r="E28" s="155">
        <f>VLOOKUP(E$10&amp;"_Dist_"&amp;$B28,OBSERVED_DATA!$A$2:$F$6151,4,FALSE)</f>
        <v>6.6112999999999996E-3</v>
      </c>
      <c r="F28" s="156">
        <f>VLOOKUP(F$10&amp;"_Dist_"&amp;$B28,OBSERVED_DATA!$A$2:$F$6151,4,FALSE)</f>
        <v>6.3860000000000002E-4</v>
      </c>
      <c r="G28" s="156">
        <f>VLOOKUP(G$10&amp;"_Dist_"&amp;$B28,OBSERVED_DATA!$A$2:$F$6151,4,FALSE)</f>
        <v>1.8705E-3</v>
      </c>
      <c r="H28" s="156">
        <f>VLOOKUP(H$10&amp;"_Dist_"&amp;$B28,OBSERVED_DATA!$A$2:$F$6151,4,FALSE)</f>
        <v>0</v>
      </c>
      <c r="I28" s="156">
        <f>VLOOKUP(I$10&amp;"_Dist_"&amp;$B28,OBSERVED_DATA!$A$2:$F$6151,4,FALSE)</f>
        <v>0</v>
      </c>
      <c r="J28" s="156">
        <f>VLOOKUP(J$10&amp;"_Dist_"&amp;$B28,OBSERVED_DATA!$A$2:$F$6151,4,FALSE)</f>
        <v>3.4745000000000002E-3</v>
      </c>
      <c r="K28" s="157">
        <f>VLOOKUP(K$10&amp;"_Dist_"&amp;$B28,OBSERVED_DATA!$A$2:$F$6151,4,FALSE)</f>
        <v>1.5447E-3</v>
      </c>
      <c r="L28" s="155">
        <f>VLOOKUP(L$10&amp;"_Dist_"&amp;$B28,OBSERVED_DATA!$A$2:$F$6151,4,FALSE)</f>
        <v>1.00243E-2</v>
      </c>
      <c r="M28" s="157">
        <f>VLOOKUP(M$10&amp;"_Dist_"&amp;$B28,OBSERVED_DATA!$A$2:$F$6151,4,FALSE)</f>
        <v>1.31608E-2</v>
      </c>
      <c r="S28" s="38"/>
      <c r="T28" s="38"/>
      <c r="U28" s="38"/>
      <c r="V28" s="38"/>
    </row>
    <row r="29" spans="2:24" x14ac:dyDescent="0.45">
      <c r="B29" s="56">
        <v>36</v>
      </c>
      <c r="C29" s="56">
        <v>37</v>
      </c>
      <c r="D29" s="89"/>
      <c r="E29" s="155">
        <f>VLOOKUP(E$10&amp;"_Dist_"&amp;$B29,OBSERVED_DATA!$A$2:$F$6151,4,FALSE)</f>
        <v>5.6099000000000001E-3</v>
      </c>
      <c r="F29" s="156">
        <f>VLOOKUP(F$10&amp;"_Dist_"&amp;$B29,OBSERVED_DATA!$A$2:$F$6151,4,FALSE)</f>
        <v>5.9610000000000002E-4</v>
      </c>
      <c r="G29" s="156">
        <f>VLOOKUP(G$10&amp;"_Dist_"&amp;$B29,OBSERVED_DATA!$A$2:$F$6151,4,FALSE)</f>
        <v>1.6050999999999999E-3</v>
      </c>
      <c r="H29" s="156">
        <f>VLOOKUP(H$10&amp;"_Dist_"&amp;$B29,OBSERVED_DATA!$A$2:$F$6151,4,FALSE)</f>
        <v>0</v>
      </c>
      <c r="I29" s="156">
        <f>VLOOKUP(I$10&amp;"_Dist_"&amp;$B29,OBSERVED_DATA!$A$2:$F$6151,4,FALSE)</f>
        <v>0</v>
      </c>
      <c r="J29" s="156">
        <f>VLOOKUP(J$10&amp;"_Dist_"&amp;$B29,OBSERVED_DATA!$A$2:$F$6151,4,FALSE)</f>
        <v>3.1508E-3</v>
      </c>
      <c r="K29" s="157">
        <f>VLOOKUP(K$10&amp;"_Dist_"&amp;$B29,OBSERVED_DATA!$A$2:$F$6151,4,FALSE)</f>
        <v>1.3594E-3</v>
      </c>
      <c r="L29" s="155">
        <f>VLOOKUP(L$10&amp;"_Dist_"&amp;$B29,OBSERVED_DATA!$A$2:$F$6151,4,FALSE)</f>
        <v>9.1416999999999991E-3</v>
      </c>
      <c r="M29" s="157">
        <f>VLOOKUP(M$10&amp;"_Dist_"&amp;$B29,OBSERVED_DATA!$A$2:$F$6151,4,FALSE)</f>
        <v>1.30539E-2</v>
      </c>
      <c r="V29" s="38"/>
    </row>
    <row r="30" spans="2:24" x14ac:dyDescent="0.45">
      <c r="B30" s="56">
        <v>38</v>
      </c>
      <c r="C30" s="56">
        <v>39</v>
      </c>
      <c r="D30" s="89"/>
      <c r="E30" s="155">
        <f>VLOOKUP(E$10&amp;"_Dist_"&amp;$B30,OBSERVED_DATA!$A$2:$F$6151,4,FALSE)</f>
        <v>4.6538999999999999E-3</v>
      </c>
      <c r="F30" s="156">
        <f>VLOOKUP(F$10&amp;"_Dist_"&amp;$B30,OBSERVED_DATA!$A$2:$F$6151,4,FALSE)</f>
        <v>5.5349999999999996E-4</v>
      </c>
      <c r="G30" s="156">
        <f>VLOOKUP(G$10&amp;"_Dist_"&amp;$B30,OBSERVED_DATA!$A$2:$F$6151,4,FALSE)</f>
        <v>1.4164E-3</v>
      </c>
      <c r="H30" s="156">
        <f>VLOOKUP(H$10&amp;"_Dist_"&amp;$B30,OBSERVED_DATA!$A$2:$F$6151,4,FALSE)</f>
        <v>0</v>
      </c>
      <c r="I30" s="156">
        <f>VLOOKUP(I$10&amp;"_Dist_"&amp;$B30,OBSERVED_DATA!$A$2:$F$6151,4,FALSE)</f>
        <v>0</v>
      </c>
      <c r="J30" s="156">
        <f>VLOOKUP(J$10&amp;"_Dist_"&amp;$B30,OBSERVED_DATA!$A$2:$F$6151,4,FALSE)</f>
        <v>2.8273E-3</v>
      </c>
      <c r="K30" s="157">
        <f>VLOOKUP(K$10&amp;"_Dist_"&amp;$B30,OBSERVED_DATA!$A$2:$F$6151,4,FALSE)</f>
        <v>1.2879E-3</v>
      </c>
      <c r="L30" s="155">
        <f>VLOOKUP(L$10&amp;"_Dist_"&amp;$B30,OBSERVED_DATA!$A$2:$F$6151,4,FALSE)</f>
        <v>8.43E-3</v>
      </c>
      <c r="M30" s="157">
        <f>VLOOKUP(M$10&amp;"_Dist_"&amp;$B30,OBSERVED_DATA!$A$2:$F$6151,4,FALSE)</f>
        <v>1.29947E-2</v>
      </c>
      <c r="V30" s="38"/>
    </row>
    <row r="31" spans="2:24" x14ac:dyDescent="0.45">
      <c r="B31" s="56">
        <v>40</v>
      </c>
      <c r="C31" s="56">
        <v>41</v>
      </c>
      <c r="D31" s="89"/>
      <c r="E31" s="155">
        <f>VLOOKUP(E$10&amp;"_Dist_"&amp;$B31,OBSERVED_DATA!$A$2:$F$6151,4,FALSE)</f>
        <v>3.7621E-3</v>
      </c>
      <c r="F31" s="156">
        <f>VLOOKUP(F$10&amp;"_Dist_"&amp;$B31,OBSERVED_DATA!$A$2:$F$6151,4,FALSE)</f>
        <v>5.109E-4</v>
      </c>
      <c r="G31" s="156">
        <f>VLOOKUP(G$10&amp;"_Dist_"&amp;$B31,OBSERVED_DATA!$A$2:$F$6151,4,FALSE)</f>
        <v>1.2834999999999999E-3</v>
      </c>
      <c r="H31" s="156">
        <f>VLOOKUP(H$10&amp;"_Dist_"&amp;$B31,OBSERVED_DATA!$A$2:$F$6151,4,FALSE)</f>
        <v>0</v>
      </c>
      <c r="I31" s="156">
        <f>VLOOKUP(I$10&amp;"_Dist_"&amp;$B31,OBSERVED_DATA!$A$2:$F$6151,4,FALSE)</f>
        <v>0</v>
      </c>
      <c r="J31" s="156">
        <f>VLOOKUP(J$10&amp;"_Dist_"&amp;$B31,OBSERVED_DATA!$A$2:$F$6151,4,FALSE)</f>
        <v>2.5035999999999999E-3</v>
      </c>
      <c r="K31" s="157">
        <f>VLOOKUP(K$10&amp;"_Dist_"&amp;$B31,OBSERVED_DATA!$A$2:$F$6151,4,FALSE)</f>
        <v>1.2163E-3</v>
      </c>
      <c r="L31" s="155">
        <f>VLOOKUP(L$10&amp;"_Dist_"&amp;$B31,OBSERVED_DATA!$A$2:$F$6151,4,FALSE)</f>
        <v>7.8076999999999999E-3</v>
      </c>
      <c r="M31" s="157">
        <f>VLOOKUP(M$10&amp;"_Dist_"&amp;$B31,OBSERVED_DATA!$A$2:$F$6151,4,FALSE)</f>
        <v>1.28723E-2</v>
      </c>
    </row>
    <row r="32" spans="2:24" x14ac:dyDescent="0.45">
      <c r="B32" s="56">
        <v>42</v>
      </c>
      <c r="C32" s="56">
        <v>43</v>
      </c>
      <c r="D32" s="89"/>
      <c r="E32" s="155">
        <f>VLOOKUP(E$10&amp;"_Dist_"&amp;$B32,OBSERVED_DATA!$A$2:$F$6151,4,FALSE)</f>
        <v>3.2615999999999999E-3</v>
      </c>
      <c r="F32" s="156">
        <f>VLOOKUP(F$10&amp;"_Dist_"&amp;$B32,OBSERVED_DATA!$A$2:$F$6151,4,FALSE)</f>
        <v>4.683E-4</v>
      </c>
      <c r="G32" s="156">
        <f>VLOOKUP(G$10&amp;"_Dist_"&amp;$B32,OBSERVED_DATA!$A$2:$F$6151,4,FALSE)</f>
        <v>1.1414999999999999E-3</v>
      </c>
      <c r="H32" s="156">
        <f>VLOOKUP(H$10&amp;"_Dist_"&amp;$B32,OBSERVED_DATA!$A$2:$F$6151,4,FALSE)</f>
        <v>0</v>
      </c>
      <c r="I32" s="156">
        <f>VLOOKUP(I$10&amp;"_Dist_"&amp;$B32,OBSERVED_DATA!$A$2:$F$6151,4,FALSE)</f>
        <v>0</v>
      </c>
      <c r="J32" s="156">
        <f>VLOOKUP(J$10&amp;"_Dist_"&amp;$B32,OBSERVED_DATA!$A$2:$F$6151,4,FALSE)</f>
        <v>2.1803E-3</v>
      </c>
      <c r="K32" s="157">
        <f>VLOOKUP(K$10&amp;"_Dist_"&amp;$B32,OBSERVED_DATA!$A$2:$F$6151,4,FALSE)</f>
        <v>1.1448000000000001E-3</v>
      </c>
      <c r="L32" s="155">
        <f>VLOOKUP(L$10&amp;"_Dist_"&amp;$B32,OBSERVED_DATA!$A$2:$F$6151,4,FALSE)</f>
        <v>7.1936999999999999E-3</v>
      </c>
      <c r="M32" s="157">
        <f>VLOOKUP(M$10&amp;"_Dist_"&amp;$B32,OBSERVED_DATA!$A$2:$F$6151,4,FALSE)</f>
        <v>1.2617700000000001E-2</v>
      </c>
    </row>
    <row r="33" spans="2:13" x14ac:dyDescent="0.45">
      <c r="B33" s="56">
        <v>44</v>
      </c>
      <c r="C33" s="56">
        <v>45</v>
      </c>
      <c r="D33" s="89"/>
      <c r="E33" s="155">
        <f>VLOOKUP(E$10&amp;"_Dist_"&amp;$B33,OBSERVED_DATA!$A$2:$F$6151,4,FALSE)</f>
        <v>2.8524000000000002E-3</v>
      </c>
      <c r="F33" s="156">
        <f>VLOOKUP(F$10&amp;"_Dist_"&amp;$B33,OBSERVED_DATA!$A$2:$F$6151,4,FALSE)</f>
        <v>4.258E-4</v>
      </c>
      <c r="G33" s="156">
        <f>VLOOKUP(G$10&amp;"_Dist_"&amp;$B33,OBSERVED_DATA!$A$2:$F$6151,4,FALSE)</f>
        <v>1.0217E-3</v>
      </c>
      <c r="H33" s="156">
        <f>VLOOKUP(H$10&amp;"_Dist_"&amp;$B33,OBSERVED_DATA!$A$2:$F$6151,4,FALSE)</f>
        <v>0</v>
      </c>
      <c r="I33" s="156">
        <f>VLOOKUP(I$10&amp;"_Dist_"&amp;$B33,OBSERVED_DATA!$A$2:$F$6151,4,FALSE)</f>
        <v>0</v>
      </c>
      <c r="J33" s="156">
        <f>VLOOKUP(J$10&amp;"_Dist_"&amp;$B33,OBSERVED_DATA!$A$2:$F$6151,4,FALSE)</f>
        <v>1.8568E-3</v>
      </c>
      <c r="K33" s="157">
        <f>VLOOKUP(K$10&amp;"_Dist_"&amp;$B33,OBSERVED_DATA!$A$2:$F$6151,4,FALSE)</f>
        <v>1.0732999999999999E-3</v>
      </c>
      <c r="L33" s="155">
        <f>VLOOKUP(L$10&amp;"_Dist_"&amp;$B33,OBSERVED_DATA!$A$2:$F$6151,4,FALSE)</f>
        <v>6.5669999999999999E-3</v>
      </c>
      <c r="M33" s="157">
        <f>VLOOKUP(M$10&amp;"_Dist_"&amp;$B33,OBSERVED_DATA!$A$2:$F$6151,4,FALSE)</f>
        <v>1.2260699999999999E-2</v>
      </c>
    </row>
    <row r="34" spans="2:13" x14ac:dyDescent="0.45">
      <c r="B34" s="56">
        <v>46</v>
      </c>
      <c r="C34" s="56">
        <v>47</v>
      </c>
      <c r="D34" s="89"/>
      <c r="E34" s="155">
        <f>VLOOKUP(E$10&amp;"_Dist_"&amp;$B34,OBSERVED_DATA!$A$2:$F$6151,4,FALSE)</f>
        <v>2.4190000000000001E-3</v>
      </c>
      <c r="F34" s="156">
        <f>VLOOKUP(F$10&amp;"_Dist_"&amp;$B34,OBSERVED_DATA!$A$2:$F$6151,4,FALSE)</f>
        <v>3.8319999999999999E-4</v>
      </c>
      <c r="G34" s="156">
        <f>VLOOKUP(G$10&amp;"_Dist_"&amp;$B34,OBSERVED_DATA!$A$2:$F$6151,4,FALSE)</f>
        <v>8.8449999999999998E-4</v>
      </c>
      <c r="H34" s="156">
        <f>VLOOKUP(H$10&amp;"_Dist_"&amp;$B34,OBSERVED_DATA!$A$2:$F$6151,4,FALSE)</f>
        <v>0</v>
      </c>
      <c r="I34" s="156">
        <f>VLOOKUP(I$10&amp;"_Dist_"&amp;$B34,OBSERVED_DATA!$A$2:$F$6151,4,FALSE)</f>
        <v>0</v>
      </c>
      <c r="J34" s="156">
        <f>VLOOKUP(J$10&amp;"_Dist_"&amp;$B34,OBSERVED_DATA!$A$2:$F$6151,4,FALSE)</f>
        <v>1.5333E-3</v>
      </c>
      <c r="K34" s="157">
        <f>VLOOKUP(K$10&amp;"_Dist_"&amp;$B34,OBSERVED_DATA!$A$2:$F$6151,4,FALSE)</f>
        <v>1.0018E-3</v>
      </c>
      <c r="L34" s="155">
        <f>VLOOKUP(L$10&amp;"_Dist_"&amp;$B34,OBSERVED_DATA!$A$2:$F$6151,4,FALSE)</f>
        <v>5.9128000000000002E-3</v>
      </c>
      <c r="M34" s="157">
        <f>VLOOKUP(M$10&amp;"_Dist_"&amp;$B34,OBSERVED_DATA!$A$2:$F$6151,4,FALSE)</f>
        <v>1.1554399999999999E-2</v>
      </c>
    </row>
    <row r="35" spans="2:13" x14ac:dyDescent="0.45">
      <c r="B35" s="56">
        <v>48</v>
      </c>
      <c r="C35" s="56">
        <v>49</v>
      </c>
      <c r="D35" s="89"/>
      <c r="E35" s="155">
        <f>VLOOKUP(E$10&amp;"_Dist_"&amp;$B35,OBSERVED_DATA!$A$2:$F$6151,4,FALSE)</f>
        <v>2.0338999999999999E-3</v>
      </c>
      <c r="F35" s="156">
        <f>VLOOKUP(F$10&amp;"_Dist_"&amp;$B35,OBSERVED_DATA!$A$2:$F$6151,4,FALSE)</f>
        <v>3.4059999999999998E-4</v>
      </c>
      <c r="G35" s="156">
        <f>VLOOKUP(G$10&amp;"_Dist_"&amp;$B35,OBSERVED_DATA!$A$2:$F$6151,4,FALSE)</f>
        <v>7.4379999999999997E-4</v>
      </c>
      <c r="H35" s="156">
        <f>VLOOKUP(H$10&amp;"_Dist_"&amp;$B35,OBSERVED_DATA!$A$2:$F$6151,4,FALSE)</f>
        <v>0</v>
      </c>
      <c r="I35" s="156">
        <f>VLOOKUP(I$10&amp;"_Dist_"&amp;$B35,OBSERVED_DATA!$A$2:$F$6151,4,FALSE)</f>
        <v>0</v>
      </c>
      <c r="J35" s="156">
        <f>VLOOKUP(J$10&amp;"_Dist_"&amp;$B35,OBSERVED_DATA!$A$2:$F$6151,4,FALSE)</f>
        <v>1.2099000000000001E-3</v>
      </c>
      <c r="K35" s="157">
        <f>VLOOKUP(K$10&amp;"_Dist_"&amp;$B35,OBSERVED_DATA!$A$2:$F$6151,4,FALSE)</f>
        <v>9.301E-4</v>
      </c>
      <c r="L35" s="155">
        <f>VLOOKUP(L$10&amp;"_Dist_"&amp;$B35,OBSERVED_DATA!$A$2:$F$6151,4,FALSE)</f>
        <v>5.1887000000000001E-3</v>
      </c>
      <c r="M35" s="157">
        <f>VLOOKUP(M$10&amp;"_Dist_"&amp;$B35,OBSERVED_DATA!$A$2:$F$6151,4,FALSE)</f>
        <v>1.07344E-2</v>
      </c>
    </row>
    <row r="36" spans="2:13" x14ac:dyDescent="0.45">
      <c r="B36" s="56">
        <v>50</v>
      </c>
      <c r="C36" s="56">
        <v>51</v>
      </c>
      <c r="D36" s="89"/>
      <c r="E36" s="155">
        <f>VLOOKUP(E$10&amp;"_Dist_"&amp;$B36,OBSERVED_DATA!$A$2:$F$6151,4,FALSE)</f>
        <v>1.5788E-3</v>
      </c>
      <c r="F36" s="156">
        <f>VLOOKUP(F$10&amp;"_Dist_"&amp;$B36,OBSERVED_DATA!$A$2:$F$6151,4,FALSE)</f>
        <v>2.9799999999999998E-4</v>
      </c>
      <c r="G36" s="156">
        <f>VLOOKUP(G$10&amp;"_Dist_"&amp;$B36,OBSERVED_DATA!$A$2:$F$6151,4,FALSE)</f>
        <v>5.7160000000000002E-4</v>
      </c>
      <c r="H36" s="156">
        <f>VLOOKUP(H$10&amp;"_Dist_"&amp;$B36,OBSERVED_DATA!$A$2:$F$6151,4,FALSE)</f>
        <v>0</v>
      </c>
      <c r="I36" s="156">
        <f>VLOOKUP(I$10&amp;"_Dist_"&amp;$B36,OBSERVED_DATA!$A$2:$F$6151,4,FALSE)</f>
        <v>0</v>
      </c>
      <c r="J36" s="156">
        <f>VLOOKUP(J$10&amp;"_Dist_"&amp;$B36,OBSERVED_DATA!$A$2:$F$6151,4,FALSE)</f>
        <v>9.1640000000000005E-4</v>
      </c>
      <c r="K36" s="157">
        <f>VLOOKUP(K$10&amp;"_Dist_"&amp;$B36,OBSERVED_DATA!$A$2:$F$6151,4,FALSE)</f>
        <v>8.5860000000000005E-4</v>
      </c>
      <c r="L36" s="155">
        <f>VLOOKUP(L$10&amp;"_Dist_"&amp;$B36,OBSERVED_DATA!$A$2:$F$6151,4,FALSE)</f>
        <v>4.7841999999999997E-3</v>
      </c>
      <c r="M36" s="157">
        <f>VLOOKUP(M$10&amp;"_Dist_"&amp;$B36,OBSERVED_DATA!$A$2:$F$6151,4,FALSE)</f>
        <v>9.8700000000000003E-3</v>
      </c>
    </row>
    <row r="37" spans="2:13" x14ac:dyDescent="0.45">
      <c r="B37" s="56">
        <v>52</v>
      </c>
      <c r="C37" s="56">
        <v>53</v>
      </c>
      <c r="D37" s="89"/>
      <c r="E37" s="155">
        <f>VLOOKUP(E$10&amp;"_Dist_"&amp;$B37,OBSERVED_DATA!$A$2:$F$6151,4,FALSE)</f>
        <v>1.1635E-3</v>
      </c>
      <c r="F37" s="156">
        <f>VLOOKUP(F$10&amp;"_Dist_"&amp;$B37,OBSERVED_DATA!$A$2:$F$6151,4,FALSE)</f>
        <v>2.5549999999999998E-4</v>
      </c>
      <c r="G37" s="156">
        <f>VLOOKUP(G$10&amp;"_Dist_"&amp;$B37,OBSERVED_DATA!$A$2:$F$6151,4,FALSE)</f>
        <v>4.6460000000000002E-4</v>
      </c>
      <c r="H37" s="156">
        <f>VLOOKUP(H$10&amp;"_Dist_"&amp;$B37,OBSERVED_DATA!$A$2:$F$6151,4,FALSE)</f>
        <v>0</v>
      </c>
      <c r="I37" s="156">
        <f>VLOOKUP(I$10&amp;"_Dist_"&amp;$B37,OBSERVED_DATA!$A$2:$F$6151,4,FALSE)</f>
        <v>0</v>
      </c>
      <c r="J37" s="156">
        <f>VLOOKUP(J$10&amp;"_Dist_"&amp;$B37,OBSERVED_DATA!$A$2:$F$6151,4,FALSE)</f>
        <v>6.3279999999999999E-4</v>
      </c>
      <c r="K37" s="157">
        <f>VLOOKUP(K$10&amp;"_Dist_"&amp;$B37,OBSERVED_DATA!$A$2:$F$6151,4,FALSE)</f>
        <v>7.871E-4</v>
      </c>
      <c r="L37" s="155">
        <f>VLOOKUP(L$10&amp;"_Dist_"&amp;$B37,OBSERVED_DATA!$A$2:$F$6151,4,FALSE)</f>
        <v>4.5012999999999997E-3</v>
      </c>
      <c r="M37" s="157">
        <f>VLOOKUP(M$10&amp;"_Dist_"&amp;$B37,OBSERVED_DATA!$A$2:$F$6151,4,FALSE)</f>
        <v>9.0056000000000008E-3</v>
      </c>
    </row>
    <row r="38" spans="2:13" x14ac:dyDescent="0.45">
      <c r="B38" s="56">
        <v>54</v>
      </c>
      <c r="C38" s="56">
        <v>55</v>
      </c>
      <c r="D38" s="89"/>
      <c r="E38" s="155">
        <f>VLOOKUP(E$10&amp;"_Dist_"&amp;$B38,OBSERVED_DATA!$A$2:$F$6151,4,FALSE)</f>
        <v>8.2070000000000005E-4</v>
      </c>
      <c r="F38" s="156">
        <f>VLOOKUP(F$10&amp;"_Dist_"&amp;$B38,OBSERVED_DATA!$A$2:$F$6151,4,FALSE)</f>
        <v>2.129E-4</v>
      </c>
      <c r="G38" s="156">
        <f>VLOOKUP(G$10&amp;"_Dist_"&amp;$B38,OBSERVED_DATA!$A$2:$F$6151,4,FALSE)</f>
        <v>4.0390000000000001E-4</v>
      </c>
      <c r="H38" s="156">
        <f>VLOOKUP(H$10&amp;"_Dist_"&amp;$B38,OBSERVED_DATA!$A$2:$F$6151,4,FALSE)</f>
        <v>0</v>
      </c>
      <c r="I38" s="156">
        <f>VLOOKUP(I$10&amp;"_Dist_"&amp;$B38,OBSERVED_DATA!$A$2:$F$6151,4,FALSE)</f>
        <v>0</v>
      </c>
      <c r="J38" s="156">
        <f>VLOOKUP(J$10&amp;"_Dist_"&amp;$B38,OBSERVED_DATA!$A$2:$F$6151,4,FALSE)</f>
        <v>5.532E-4</v>
      </c>
      <c r="K38" s="157">
        <f>VLOOKUP(K$10&amp;"_Dist_"&amp;$B38,OBSERVED_DATA!$A$2:$F$6151,4,FALSE)</f>
        <v>7.1549999999999999E-4</v>
      </c>
      <c r="L38" s="155">
        <f>VLOOKUP(L$10&amp;"_Dist_"&amp;$B38,OBSERVED_DATA!$A$2:$F$6151,4,FALSE)</f>
        <v>4.1390999999999997E-3</v>
      </c>
      <c r="M38" s="157">
        <f>VLOOKUP(M$10&amp;"_Dist_"&amp;$B38,OBSERVED_DATA!$A$2:$F$6151,4,FALSE)</f>
        <v>8.1410000000000007E-3</v>
      </c>
    </row>
    <row r="39" spans="2:13" x14ac:dyDescent="0.45">
      <c r="B39" s="56">
        <v>56</v>
      </c>
      <c r="C39" s="56">
        <v>57</v>
      </c>
      <c r="D39" s="89"/>
      <c r="E39" s="155">
        <f>VLOOKUP(E$10&amp;"_Dist_"&amp;$B39,OBSERVED_DATA!$A$2:$F$6151,4,FALSE)</f>
        <v>5.1630000000000003E-4</v>
      </c>
      <c r="F39" s="156">
        <f>VLOOKUP(F$10&amp;"_Dist_"&amp;$B39,OBSERVED_DATA!$A$2:$F$6151,4,FALSE)</f>
        <v>1.7029999999999999E-4</v>
      </c>
      <c r="G39" s="156">
        <f>VLOOKUP(G$10&amp;"_Dist_"&amp;$B39,OBSERVED_DATA!$A$2:$F$6151,4,FALSE)</f>
        <v>3.5819999999999998E-4</v>
      </c>
      <c r="H39" s="156">
        <f>VLOOKUP(H$10&amp;"_Dist_"&amp;$B39,OBSERVED_DATA!$A$2:$F$6151,4,FALSE)</f>
        <v>0</v>
      </c>
      <c r="I39" s="156">
        <f>VLOOKUP(I$10&amp;"_Dist_"&amp;$B39,OBSERVED_DATA!$A$2:$F$6151,4,FALSE)</f>
        <v>0</v>
      </c>
      <c r="J39" s="156">
        <f>VLOOKUP(J$10&amp;"_Dist_"&amp;$B39,OBSERVED_DATA!$A$2:$F$6151,4,FALSE)</f>
        <v>5.0350000000000004E-4</v>
      </c>
      <c r="K39" s="157">
        <f>VLOOKUP(K$10&amp;"_Dist_"&amp;$B39,OBSERVED_DATA!$A$2:$F$6151,4,FALSE)</f>
        <v>6.4400000000000004E-4</v>
      </c>
      <c r="L39" s="155">
        <f>VLOOKUP(L$10&amp;"_Dist_"&amp;$B39,OBSERVED_DATA!$A$2:$F$6151,4,FALSE)</f>
        <v>3.6357999999999998E-3</v>
      </c>
      <c r="M39" s="157">
        <f>VLOOKUP(M$10&amp;"_Dist_"&amp;$B39,OBSERVED_DATA!$A$2:$F$6151,4,FALSE)</f>
        <v>7.2766999999999997E-3</v>
      </c>
    </row>
    <row r="40" spans="2:13" x14ac:dyDescent="0.45">
      <c r="B40" s="56">
        <v>58</v>
      </c>
      <c r="C40" s="56">
        <v>59</v>
      </c>
      <c r="D40" s="89"/>
      <c r="E40" s="155">
        <f>VLOOKUP(E$10&amp;"_Dist_"&amp;$B40,OBSERVED_DATA!$A$2:$F$6151,4,FALSE)</f>
        <v>2.8840000000000002E-4</v>
      </c>
      <c r="F40" s="156">
        <f>VLOOKUP(F$10&amp;"_Dist_"&amp;$B40,OBSERVED_DATA!$A$2:$F$6151,4,FALSE)</f>
        <v>1.2769999999999999E-4</v>
      </c>
      <c r="G40" s="156">
        <f>VLOOKUP(G$10&amp;"_Dist_"&amp;$B40,OBSERVED_DATA!$A$2:$F$6151,4,FALSE)</f>
        <v>3.124E-4</v>
      </c>
      <c r="H40" s="156">
        <f>VLOOKUP(H$10&amp;"_Dist_"&amp;$B40,OBSERVED_DATA!$A$2:$F$6151,4,FALSE)</f>
        <v>0</v>
      </c>
      <c r="I40" s="156">
        <f>VLOOKUP(I$10&amp;"_Dist_"&amp;$B40,OBSERVED_DATA!$A$2:$F$6151,4,FALSE)</f>
        <v>0</v>
      </c>
      <c r="J40" s="156">
        <f>VLOOKUP(J$10&amp;"_Dist_"&amp;$B40,OBSERVED_DATA!$A$2:$F$6151,4,FALSE)</f>
        <v>4.7409999999999998E-4</v>
      </c>
      <c r="K40" s="157">
        <f>VLOOKUP(K$10&amp;"_Dist_"&amp;$B40,OBSERVED_DATA!$A$2:$F$6151,4,FALSE)</f>
        <v>5.7240000000000004E-4</v>
      </c>
      <c r="L40" s="155">
        <f>VLOOKUP(L$10&amp;"_Dist_"&amp;$B40,OBSERVED_DATA!$A$2:$F$6151,4,FALSE)</f>
        <v>3.1578000000000001E-3</v>
      </c>
      <c r="M40" s="157">
        <f>VLOOKUP(M$10&amp;"_Dist_"&amp;$B40,OBSERVED_DATA!$A$2:$F$6151,4,FALSE)</f>
        <v>6.4124000000000004E-3</v>
      </c>
    </row>
    <row r="41" spans="2:13" x14ac:dyDescent="0.45">
      <c r="B41" s="56">
        <v>60</v>
      </c>
      <c r="C41" s="56">
        <v>61</v>
      </c>
      <c r="D41" s="89"/>
      <c r="E41" s="155">
        <f>VLOOKUP(E$10&amp;"_Dist_"&amp;$B41,OBSERVED_DATA!$A$2:$F$6151,4,FALSE)</f>
        <v>2.1890000000000001E-4</v>
      </c>
      <c r="F41" s="156">
        <f>VLOOKUP(F$10&amp;"_Dist_"&amp;$B41,OBSERVED_DATA!$A$2:$F$6151,4,FALSE)</f>
        <v>8.5199999999999997E-5</v>
      </c>
      <c r="G41" s="156">
        <f>VLOOKUP(G$10&amp;"_Dist_"&amp;$B41,OBSERVED_DATA!$A$2:$F$6151,4,FALSE)</f>
        <v>2.6669999999999998E-4</v>
      </c>
      <c r="H41" s="156">
        <f>VLOOKUP(H$10&amp;"_Dist_"&amp;$B41,OBSERVED_DATA!$A$2:$F$6151,4,FALSE)</f>
        <v>0</v>
      </c>
      <c r="I41" s="156">
        <f>VLOOKUP(I$10&amp;"_Dist_"&amp;$B41,OBSERVED_DATA!$A$2:$F$6151,4,FALSE)</f>
        <v>0</v>
      </c>
      <c r="J41" s="156">
        <f>VLOOKUP(J$10&amp;"_Dist_"&amp;$B41,OBSERVED_DATA!$A$2:$F$6151,4,FALSE)</f>
        <v>4.4450000000000002E-4</v>
      </c>
      <c r="K41" s="157">
        <f>VLOOKUP(K$10&amp;"_Dist_"&amp;$B41,OBSERVED_DATA!$A$2:$F$6151,4,FALSE)</f>
        <v>5.0089999999999998E-4</v>
      </c>
      <c r="L41" s="155">
        <f>VLOOKUP(L$10&amp;"_Dist_"&amp;$B41,OBSERVED_DATA!$A$2:$F$6151,4,FALSE)</f>
        <v>2.7179999999999999E-3</v>
      </c>
      <c r="M41" s="157">
        <f>VLOOKUP(M$10&amp;"_Dist_"&amp;$B41,OBSERVED_DATA!$A$2:$F$6151,4,FALSE)</f>
        <v>5.548E-3</v>
      </c>
    </row>
    <row r="42" spans="2:13" x14ac:dyDescent="0.45">
      <c r="B42" s="56">
        <v>62</v>
      </c>
      <c r="C42" s="56">
        <v>63</v>
      </c>
      <c r="D42" s="89"/>
      <c r="E42" s="155">
        <f>VLOOKUP(E$10&amp;"_Dist_"&amp;$B42,OBSERVED_DATA!$A$2:$F$6151,4,FALSE)</f>
        <v>2.0029999999999999E-4</v>
      </c>
      <c r="F42" s="156">
        <f>VLOOKUP(F$10&amp;"_Dist_"&amp;$B42,OBSERVED_DATA!$A$2:$F$6151,4,FALSE)</f>
        <v>4.2599999999999999E-5</v>
      </c>
      <c r="G42" s="156">
        <f>VLOOKUP(G$10&amp;"_Dist_"&amp;$B42,OBSERVED_DATA!$A$2:$F$6151,4,FALSE)</f>
        <v>2.2100000000000001E-4</v>
      </c>
      <c r="H42" s="156">
        <f>VLOOKUP(H$10&amp;"_Dist_"&amp;$B42,OBSERVED_DATA!$A$2:$F$6151,4,FALSE)</f>
        <v>0</v>
      </c>
      <c r="I42" s="156">
        <f>VLOOKUP(I$10&amp;"_Dist_"&amp;$B42,OBSERVED_DATA!$A$2:$F$6151,4,FALSE)</f>
        <v>0</v>
      </c>
      <c r="J42" s="156">
        <f>VLOOKUP(J$10&amp;"_Dist_"&amp;$B42,OBSERVED_DATA!$A$2:$F$6151,4,FALSE)</f>
        <v>4.148E-4</v>
      </c>
      <c r="K42" s="157">
        <f>VLOOKUP(K$10&amp;"_Dist_"&amp;$B42,OBSERVED_DATA!$A$2:$F$6151,4,FALSE)</f>
        <v>4.2930000000000003E-4</v>
      </c>
      <c r="L42" s="155">
        <f>VLOOKUP(L$10&amp;"_Dist_"&amp;$B42,OBSERVED_DATA!$A$2:$F$6151,4,FALSE)</f>
        <v>2.5019E-3</v>
      </c>
      <c r="M42" s="157">
        <f>VLOOKUP(M$10&amp;"_Dist_"&amp;$B42,OBSERVED_DATA!$A$2:$F$6151,4,FALSE)</f>
        <v>4.6835999999999996E-3</v>
      </c>
    </row>
    <row r="43" spans="2:13" x14ac:dyDescent="0.45">
      <c r="B43" s="56">
        <v>64</v>
      </c>
      <c r="C43" s="56">
        <v>65</v>
      </c>
      <c r="D43" s="89"/>
      <c r="E43" s="155">
        <f>VLOOKUP(E$10&amp;"_Dist_"&amp;$B43,OBSERVED_DATA!$A$2:$F$6151,4,FALSE)</f>
        <v>1.805E-4</v>
      </c>
      <c r="F43" s="156">
        <f>VLOOKUP(F$10&amp;"_Dist_"&amp;$B43,OBSERVED_DATA!$A$2:$F$6151,4,FALSE)</f>
        <v>0</v>
      </c>
      <c r="G43" s="156">
        <f>VLOOKUP(G$10&amp;"_Dist_"&amp;$B43,OBSERVED_DATA!$A$2:$F$6151,4,FALSE)</f>
        <v>1.853E-4</v>
      </c>
      <c r="H43" s="156">
        <f>VLOOKUP(H$10&amp;"_Dist_"&amp;$B43,OBSERVED_DATA!$A$2:$F$6151,4,FALSE)</f>
        <v>0</v>
      </c>
      <c r="I43" s="156">
        <f>VLOOKUP(I$10&amp;"_Dist_"&amp;$B43,OBSERVED_DATA!$A$2:$F$6151,4,FALSE)</f>
        <v>0</v>
      </c>
      <c r="J43" s="156">
        <f>VLOOKUP(J$10&amp;"_Dist_"&amp;$B43,OBSERVED_DATA!$A$2:$F$6151,4,FALSE)</f>
        <v>3.8509999999999998E-4</v>
      </c>
      <c r="K43" s="157">
        <f>VLOOKUP(K$10&amp;"_Dist_"&amp;$B43,OBSERVED_DATA!$A$2:$F$6151,4,FALSE)</f>
        <v>3.5780000000000002E-4</v>
      </c>
      <c r="L43" s="155">
        <f>VLOOKUP(L$10&amp;"_Dist_"&amp;$B43,OBSERVED_DATA!$A$2:$F$6151,4,FALSE)</f>
        <v>2.2935E-3</v>
      </c>
      <c r="M43" s="157">
        <f>VLOOKUP(M$10&amp;"_Dist_"&amp;$B43,OBSERVED_DATA!$A$2:$F$6151,4,FALSE)</f>
        <v>3.8194000000000001E-3</v>
      </c>
    </row>
    <row r="44" spans="2:13" x14ac:dyDescent="0.45">
      <c r="B44" s="56">
        <v>66</v>
      </c>
      <c r="C44" s="56">
        <v>67</v>
      </c>
      <c r="D44" s="89"/>
      <c r="E44" s="155">
        <f>VLOOKUP(E$10&amp;"_Dist_"&amp;$B44,OBSERVED_DATA!$A$2:$F$6151,4,FALSE)</f>
        <v>1.607E-4</v>
      </c>
      <c r="F44" s="156">
        <f>VLOOKUP(F$10&amp;"_Dist_"&amp;$B44,OBSERVED_DATA!$A$2:$F$6151,4,FALSE)</f>
        <v>0</v>
      </c>
      <c r="G44" s="156">
        <f>VLOOKUP(G$10&amp;"_Dist_"&amp;$B44,OBSERVED_DATA!$A$2:$F$6151,4,FALSE)</f>
        <v>1.596E-4</v>
      </c>
      <c r="H44" s="156">
        <f>VLOOKUP(H$10&amp;"_Dist_"&amp;$B44,OBSERVED_DATA!$A$2:$F$6151,4,FALSE)</f>
        <v>0</v>
      </c>
      <c r="I44" s="156">
        <f>VLOOKUP(I$10&amp;"_Dist_"&amp;$B44,OBSERVED_DATA!$A$2:$F$6151,4,FALSE)</f>
        <v>0</v>
      </c>
      <c r="J44" s="156">
        <f>VLOOKUP(J$10&amp;"_Dist_"&amp;$B44,OBSERVED_DATA!$A$2:$F$6151,4,FALSE)</f>
        <v>3.5550000000000002E-4</v>
      </c>
      <c r="K44" s="157">
        <f>VLOOKUP(K$10&amp;"_Dist_"&amp;$B44,OBSERVED_DATA!$A$2:$F$6151,4,FALSE)</f>
        <v>2.8620000000000002E-4</v>
      </c>
      <c r="L44" s="155">
        <f>VLOOKUP(L$10&amp;"_Dist_"&amp;$B44,OBSERVED_DATA!$A$2:$F$6151,4,FALSE)</f>
        <v>2.085E-3</v>
      </c>
      <c r="M44" s="157">
        <f>VLOOKUP(M$10&amp;"_Dist_"&amp;$B44,OBSERVED_DATA!$A$2:$F$6151,4,FALSE)</f>
        <v>3.1627999999999999E-3</v>
      </c>
    </row>
    <row r="45" spans="2:13" x14ac:dyDescent="0.45">
      <c r="B45" s="56">
        <v>68</v>
      </c>
      <c r="C45" s="56">
        <v>69</v>
      </c>
      <c r="D45" s="89"/>
      <c r="E45" s="155">
        <f>VLOOKUP(E$10&amp;"_Dist_"&amp;$B45,OBSERVED_DATA!$A$2:$F$6151,4,FALSE)</f>
        <v>1.4080000000000001E-4</v>
      </c>
      <c r="F45" s="156">
        <f>VLOOKUP(F$10&amp;"_Dist_"&amp;$B45,OBSERVED_DATA!$A$2:$F$6151,4,FALSE)</f>
        <v>0</v>
      </c>
      <c r="G45" s="156">
        <f>VLOOKUP(G$10&amp;"_Dist_"&amp;$B45,OBSERVED_DATA!$A$2:$F$6151,4,FALSE)</f>
        <v>1.339E-4</v>
      </c>
      <c r="H45" s="156">
        <f>VLOOKUP(H$10&amp;"_Dist_"&amp;$B45,OBSERVED_DATA!$A$2:$F$6151,4,FALSE)</f>
        <v>0</v>
      </c>
      <c r="I45" s="156">
        <f>VLOOKUP(I$10&amp;"_Dist_"&amp;$B45,OBSERVED_DATA!$A$2:$F$6151,4,FALSE)</f>
        <v>0</v>
      </c>
      <c r="J45" s="156">
        <f>VLOOKUP(J$10&amp;"_Dist_"&amp;$B45,OBSERVED_DATA!$A$2:$F$6151,4,FALSE)</f>
        <v>3.2590000000000001E-4</v>
      </c>
      <c r="K45" s="157">
        <f>VLOOKUP(K$10&amp;"_Dist_"&amp;$B45,OBSERVED_DATA!$A$2:$F$6151,4,FALSE)</f>
        <v>2.1460000000000001E-4</v>
      </c>
      <c r="L45" s="155">
        <f>VLOOKUP(L$10&amp;"_Dist_"&amp;$B45,OBSERVED_DATA!$A$2:$F$6151,4,FALSE)</f>
        <v>1.8599000000000001E-3</v>
      </c>
      <c r="M45" s="157">
        <f>VLOOKUP(M$10&amp;"_Dist_"&amp;$B45,OBSERVED_DATA!$A$2:$F$6151,4,FALSE)</f>
        <v>2.6373999999999998E-3</v>
      </c>
    </row>
    <row r="46" spans="2:13" x14ac:dyDescent="0.45">
      <c r="B46" s="56">
        <v>70</v>
      </c>
      <c r="C46" s="56">
        <v>71</v>
      </c>
      <c r="D46" s="89"/>
      <c r="E46" s="155">
        <f>VLOOKUP(E$10&amp;"_Dist_"&amp;$B46,OBSERVED_DATA!$A$2:$F$6151,4,FALSE)</f>
        <v>1.208E-4</v>
      </c>
      <c r="F46" s="156">
        <f>VLOOKUP(F$10&amp;"_Dist_"&amp;$B46,OBSERVED_DATA!$A$2:$F$6151,4,FALSE)</f>
        <v>0</v>
      </c>
      <c r="G46" s="156">
        <f>VLOOKUP(G$10&amp;"_Dist_"&amp;$B46,OBSERVED_DATA!$A$2:$F$6151,4,FALSE)</f>
        <v>1.083E-4</v>
      </c>
      <c r="H46" s="156">
        <f>VLOOKUP(H$10&amp;"_Dist_"&amp;$B46,OBSERVED_DATA!$A$2:$F$6151,4,FALSE)</f>
        <v>0</v>
      </c>
      <c r="I46" s="156">
        <f>VLOOKUP(I$10&amp;"_Dist_"&amp;$B46,OBSERVED_DATA!$A$2:$F$6151,4,FALSE)</f>
        <v>0</v>
      </c>
      <c r="J46" s="156">
        <f>VLOOKUP(J$10&amp;"_Dist_"&amp;$B46,OBSERVED_DATA!$A$2:$F$6151,4,FALSE)</f>
        <v>2.9629999999999999E-4</v>
      </c>
      <c r="K46" s="157">
        <f>VLOOKUP(K$10&amp;"_Dist_"&amp;$B46,OBSERVED_DATA!$A$2:$F$6151,4,FALSE)</f>
        <v>1.4300000000000001E-4</v>
      </c>
      <c r="L46" s="155">
        <f>VLOOKUP(L$10&amp;"_Dist_"&amp;$B46,OBSERVED_DATA!$A$2:$F$6151,4,FALSE)</f>
        <v>1.5544999999999999E-3</v>
      </c>
      <c r="M46" s="157">
        <f>VLOOKUP(M$10&amp;"_Dist_"&amp;$B46,OBSERVED_DATA!$A$2:$F$6151,4,FALSE)</f>
        <v>2.2558999999999999E-3</v>
      </c>
    </row>
    <row r="47" spans="2:13" x14ac:dyDescent="0.45">
      <c r="B47" s="56">
        <v>72</v>
      </c>
      <c r="C47" s="56">
        <v>73</v>
      </c>
      <c r="D47" s="89"/>
      <c r="E47" s="155">
        <f>VLOOKUP(E$10&amp;"_Dist_"&amp;$B47,OBSERVED_DATA!$A$2:$F$6151,4,FALSE)</f>
        <v>1.01E-4</v>
      </c>
      <c r="F47" s="156">
        <f>VLOOKUP(F$10&amp;"_Dist_"&amp;$B47,OBSERVED_DATA!$A$2:$F$6151,4,FALSE)</f>
        <v>0</v>
      </c>
      <c r="G47" s="156">
        <f>VLOOKUP(G$10&amp;"_Dist_"&amp;$B47,OBSERVED_DATA!$A$2:$F$6151,4,FALSE)</f>
        <v>8.7700000000000004E-5</v>
      </c>
      <c r="H47" s="156">
        <f>VLOOKUP(H$10&amp;"_Dist_"&amp;$B47,OBSERVED_DATA!$A$2:$F$6151,4,FALSE)</f>
        <v>0</v>
      </c>
      <c r="I47" s="156">
        <f>VLOOKUP(I$10&amp;"_Dist_"&amp;$B47,OBSERVED_DATA!$A$2:$F$6151,4,FALSE)</f>
        <v>0</v>
      </c>
      <c r="J47" s="156">
        <f>VLOOKUP(J$10&amp;"_Dist_"&amp;$B47,OBSERVED_DATA!$A$2:$F$6151,4,FALSE)</f>
        <v>2.6669999999999998E-4</v>
      </c>
      <c r="K47" s="157">
        <f>VLOOKUP(K$10&amp;"_Dist_"&amp;$B47,OBSERVED_DATA!$A$2:$F$6151,4,FALSE)</f>
        <v>7.1500000000000003E-5</v>
      </c>
      <c r="L47" s="155">
        <f>VLOOKUP(L$10&amp;"_Dist_"&amp;$B47,OBSERVED_DATA!$A$2:$F$6151,4,FALSE)</f>
        <v>1.3008E-3</v>
      </c>
      <c r="M47" s="157">
        <f>VLOOKUP(M$10&amp;"_Dist_"&amp;$B47,OBSERVED_DATA!$A$2:$F$6151,4,FALSE)</f>
        <v>1.9683000000000001E-3</v>
      </c>
    </row>
    <row r="48" spans="2:13" x14ac:dyDescent="0.45">
      <c r="B48" s="56">
        <v>74</v>
      </c>
      <c r="C48" s="56">
        <v>75</v>
      </c>
      <c r="D48" s="89"/>
      <c r="E48" s="155">
        <f>VLOOKUP(E$10&amp;"_Dist_"&amp;$B48,OBSERVED_DATA!$A$2:$F$6151,4,FALSE)</f>
        <v>8.1000000000000004E-5</v>
      </c>
      <c r="F48" s="156">
        <f>VLOOKUP(F$10&amp;"_Dist_"&amp;$B48,OBSERVED_DATA!$A$2:$F$6151,4,FALSE)</f>
        <v>0</v>
      </c>
      <c r="G48" s="156">
        <f>VLOOKUP(G$10&amp;"_Dist_"&amp;$B48,OBSERVED_DATA!$A$2:$F$6151,4,FALSE)</f>
        <v>7.2100000000000004E-5</v>
      </c>
      <c r="H48" s="156">
        <f>VLOOKUP(H$10&amp;"_Dist_"&amp;$B48,OBSERVED_DATA!$A$2:$F$6151,4,FALSE)</f>
        <v>0</v>
      </c>
      <c r="I48" s="156">
        <f>VLOOKUP(I$10&amp;"_Dist_"&amp;$B48,OBSERVED_DATA!$A$2:$F$6151,4,FALSE)</f>
        <v>0</v>
      </c>
      <c r="J48" s="156">
        <f>VLOOKUP(J$10&amp;"_Dist_"&amp;$B48,OBSERVED_DATA!$A$2:$F$6151,4,FALSE)</f>
        <v>2.3699999999999999E-4</v>
      </c>
      <c r="K48" s="157">
        <f>VLOOKUP(K$10&amp;"_Dist_"&amp;$B48,OBSERVED_DATA!$A$2:$F$6151,4,FALSE)</f>
        <v>0</v>
      </c>
      <c r="L48" s="155">
        <f>VLOOKUP(L$10&amp;"_Dist_"&amp;$B48,OBSERVED_DATA!$A$2:$F$6151,4,FALSE)</f>
        <v>1.0859999999999999E-3</v>
      </c>
      <c r="M48" s="157">
        <f>VLOOKUP(M$10&amp;"_Dist_"&amp;$B48,OBSERVED_DATA!$A$2:$F$6151,4,FALSE)</f>
        <v>1.8496000000000001E-3</v>
      </c>
    </row>
    <row r="49" spans="2:13" x14ac:dyDescent="0.45">
      <c r="B49" s="56">
        <v>76</v>
      </c>
      <c r="C49" s="56">
        <v>77</v>
      </c>
      <c r="D49" s="89"/>
      <c r="E49" s="155">
        <f>VLOOKUP(E$10&amp;"_Dist_"&amp;$B49,OBSERVED_DATA!$A$2:$F$6151,4,FALSE)</f>
        <v>6.1199999999999997E-5</v>
      </c>
      <c r="F49" s="156">
        <f>VLOOKUP(F$10&amp;"_Dist_"&amp;$B49,OBSERVED_DATA!$A$2:$F$6151,4,FALSE)</f>
        <v>0</v>
      </c>
      <c r="G49" s="156">
        <f>VLOOKUP(G$10&amp;"_Dist_"&amp;$B49,OBSERVED_DATA!$A$2:$F$6151,4,FALSE)</f>
        <v>6.2500000000000001E-5</v>
      </c>
      <c r="H49" s="156">
        <f>VLOOKUP(H$10&amp;"_Dist_"&amp;$B49,OBSERVED_DATA!$A$2:$F$6151,4,FALSE)</f>
        <v>0</v>
      </c>
      <c r="I49" s="156">
        <f>VLOOKUP(I$10&amp;"_Dist_"&amp;$B49,OBSERVED_DATA!$A$2:$F$6151,4,FALSE)</f>
        <v>0</v>
      </c>
      <c r="J49" s="156">
        <f>VLOOKUP(J$10&amp;"_Dist_"&amp;$B49,OBSERVED_DATA!$A$2:$F$6151,4,FALSE)</f>
        <v>2.074E-4</v>
      </c>
      <c r="K49" s="157">
        <f>VLOOKUP(K$10&amp;"_Dist_"&amp;$B49,OBSERVED_DATA!$A$2:$F$6151,4,FALSE)</f>
        <v>0</v>
      </c>
      <c r="L49" s="155">
        <f>VLOOKUP(L$10&amp;"_Dist_"&amp;$B49,OBSERVED_DATA!$A$2:$F$6151,4,FALSE)</f>
        <v>9.1E-4</v>
      </c>
      <c r="M49" s="157">
        <f>VLOOKUP(M$10&amp;"_Dist_"&amp;$B49,OBSERVED_DATA!$A$2:$F$6151,4,FALSE)</f>
        <v>1.7557E-3</v>
      </c>
    </row>
    <row r="50" spans="2:13" x14ac:dyDescent="0.45">
      <c r="B50" s="56">
        <v>78</v>
      </c>
      <c r="C50" s="56">
        <v>79</v>
      </c>
      <c r="D50" s="89"/>
      <c r="E50" s="155">
        <f>VLOOKUP(E$10&amp;"_Dist_"&amp;$B50,OBSERVED_DATA!$A$2:$F$6151,4,FALSE)</f>
        <v>4.2299999999999998E-5</v>
      </c>
      <c r="F50" s="156">
        <f>VLOOKUP(F$10&amp;"_Dist_"&amp;$B50,OBSERVED_DATA!$A$2:$F$6151,4,FALSE)</f>
        <v>0</v>
      </c>
      <c r="G50" s="156">
        <f>VLOOKUP(G$10&amp;"_Dist_"&amp;$B50,OBSERVED_DATA!$A$2:$F$6151,4,FALSE)</f>
        <v>5.5899999999999997E-5</v>
      </c>
      <c r="H50" s="156">
        <f>VLOOKUP(H$10&amp;"_Dist_"&amp;$B50,OBSERVED_DATA!$A$2:$F$6151,4,FALSE)</f>
        <v>0</v>
      </c>
      <c r="I50" s="156">
        <f>VLOOKUP(I$10&amp;"_Dist_"&amp;$B50,OBSERVED_DATA!$A$2:$F$6151,4,FALSE)</f>
        <v>0</v>
      </c>
      <c r="J50" s="156">
        <f>VLOOKUP(J$10&amp;"_Dist_"&amp;$B50,OBSERVED_DATA!$A$2:$F$6151,4,FALSE)</f>
        <v>1.7770000000000001E-4</v>
      </c>
      <c r="K50" s="157">
        <f>VLOOKUP(K$10&amp;"_Dist_"&amp;$B50,OBSERVED_DATA!$A$2:$F$6151,4,FALSE)</f>
        <v>0</v>
      </c>
      <c r="L50" s="155">
        <f>VLOOKUP(L$10&amp;"_Dist_"&amp;$B50,OBSERVED_DATA!$A$2:$F$6151,4,FALSE)</f>
        <v>7.5239999999999997E-4</v>
      </c>
      <c r="M50" s="157">
        <f>VLOOKUP(M$10&amp;"_Dist_"&amp;$B50,OBSERVED_DATA!$A$2:$F$6151,4,FALSE)</f>
        <v>1.6619E-3</v>
      </c>
    </row>
    <row r="51" spans="2:13" x14ac:dyDescent="0.45">
      <c r="B51" s="56">
        <v>80</v>
      </c>
      <c r="C51" s="56">
        <v>81</v>
      </c>
      <c r="D51" s="89"/>
      <c r="E51" s="155">
        <f>VLOOKUP(E$10&amp;"_Dist_"&amp;$B51,OBSERVED_DATA!$A$2:$F$6151,4,FALSE)</f>
        <v>2.4499999999999999E-5</v>
      </c>
      <c r="F51" s="156">
        <f>VLOOKUP(F$10&amp;"_Dist_"&amp;$B51,OBSERVED_DATA!$A$2:$F$6151,4,FALSE)</f>
        <v>0</v>
      </c>
      <c r="G51" s="156">
        <f>VLOOKUP(G$10&amp;"_Dist_"&amp;$B51,OBSERVED_DATA!$A$2:$F$6151,4,FALSE)</f>
        <v>5.0300000000000003E-5</v>
      </c>
      <c r="H51" s="156">
        <f>VLOOKUP(H$10&amp;"_Dist_"&amp;$B51,OBSERVED_DATA!$A$2:$F$6151,4,FALSE)</f>
        <v>0</v>
      </c>
      <c r="I51" s="156">
        <f>VLOOKUP(I$10&amp;"_Dist_"&amp;$B51,OBSERVED_DATA!$A$2:$F$6151,4,FALSE)</f>
        <v>0</v>
      </c>
      <c r="J51" s="156">
        <f>VLOOKUP(J$10&amp;"_Dist_"&amp;$B51,OBSERVED_DATA!$A$2:$F$6151,4,FALSE)</f>
        <v>1.4809999999999999E-4</v>
      </c>
      <c r="K51" s="157">
        <f>VLOOKUP(K$10&amp;"_Dist_"&amp;$B51,OBSERVED_DATA!$A$2:$F$6151,4,FALSE)</f>
        <v>0</v>
      </c>
      <c r="L51" s="155">
        <f>VLOOKUP(L$10&amp;"_Dist_"&amp;$B51,OBSERVED_DATA!$A$2:$F$6151,4,FALSE)</f>
        <v>6.1569999999999995E-4</v>
      </c>
      <c r="M51" s="157">
        <f>VLOOKUP(M$10&amp;"_Dist_"&amp;$B51,OBSERVED_DATA!$A$2:$F$6151,4,FALSE)</f>
        <v>1.5682999999999999E-3</v>
      </c>
    </row>
    <row r="52" spans="2:13" x14ac:dyDescent="0.45">
      <c r="B52" s="56">
        <v>82</v>
      </c>
      <c r="C52" s="56">
        <v>83</v>
      </c>
      <c r="D52" s="89"/>
      <c r="E52" s="155">
        <f>VLOOKUP(E$10&amp;"_Dist_"&amp;$B52,OBSERVED_DATA!$A$2:$F$6151,4,FALSE)</f>
        <v>1.66E-5</v>
      </c>
      <c r="F52" s="156">
        <f>VLOOKUP(F$10&amp;"_Dist_"&amp;$B52,OBSERVED_DATA!$A$2:$F$6151,4,FALSE)</f>
        <v>0</v>
      </c>
      <c r="G52" s="156">
        <f>VLOOKUP(G$10&amp;"_Dist_"&amp;$B52,OBSERVED_DATA!$A$2:$F$6151,4,FALSE)</f>
        <v>4.4700000000000002E-5</v>
      </c>
      <c r="H52" s="156">
        <f>VLOOKUP(H$10&amp;"_Dist_"&amp;$B52,OBSERVED_DATA!$A$2:$F$6151,4,FALSE)</f>
        <v>0</v>
      </c>
      <c r="I52" s="156">
        <f>VLOOKUP(I$10&amp;"_Dist_"&amp;$B52,OBSERVED_DATA!$A$2:$F$6151,4,FALSE)</f>
        <v>0</v>
      </c>
      <c r="J52" s="156">
        <f>VLOOKUP(J$10&amp;"_Dist_"&amp;$B52,OBSERVED_DATA!$A$2:$F$6151,4,FALSE)</f>
        <v>1.1849999999999999E-4</v>
      </c>
      <c r="K52" s="157">
        <f>VLOOKUP(K$10&amp;"_Dist_"&amp;$B52,OBSERVED_DATA!$A$2:$F$6151,4,FALSE)</f>
        <v>0</v>
      </c>
      <c r="L52" s="155">
        <f>VLOOKUP(L$10&amp;"_Dist_"&amp;$B52,OBSERVED_DATA!$A$2:$F$6151,4,FALSE)</f>
        <v>4.9299999999999995E-4</v>
      </c>
      <c r="M52" s="157">
        <f>VLOOKUP(M$10&amp;"_Dist_"&amp;$B52,OBSERVED_DATA!$A$2:$F$6151,4,FALSE)</f>
        <v>1.4744000000000001E-3</v>
      </c>
    </row>
    <row r="53" spans="2:13" x14ac:dyDescent="0.45">
      <c r="B53" s="56">
        <v>84</v>
      </c>
      <c r="C53" s="56">
        <v>85</v>
      </c>
      <c r="D53" s="89"/>
      <c r="E53" s="155">
        <f>VLOOKUP(E$10&amp;"_Dist_"&amp;$B53,OBSERVED_DATA!$A$2:$F$6151,4,FALSE)</f>
        <v>1.33E-5</v>
      </c>
      <c r="F53" s="156">
        <f>VLOOKUP(F$10&amp;"_Dist_"&amp;$B53,OBSERVED_DATA!$A$2:$F$6151,4,FALSE)</f>
        <v>0</v>
      </c>
      <c r="G53" s="156">
        <f>VLOOKUP(G$10&amp;"_Dist_"&amp;$B53,OBSERVED_DATA!$A$2:$F$6151,4,FALSE)</f>
        <v>3.9100000000000002E-5</v>
      </c>
      <c r="H53" s="156">
        <f>VLOOKUP(H$10&amp;"_Dist_"&amp;$B53,OBSERVED_DATA!$A$2:$F$6151,4,FALSE)</f>
        <v>0</v>
      </c>
      <c r="I53" s="156">
        <f>VLOOKUP(I$10&amp;"_Dist_"&amp;$B53,OBSERVED_DATA!$A$2:$F$6151,4,FALSE)</f>
        <v>0</v>
      </c>
      <c r="J53" s="156">
        <f>VLOOKUP(J$10&amp;"_Dist_"&amp;$B53,OBSERVED_DATA!$A$2:$F$6151,4,FALSE)</f>
        <v>8.8999999999999995E-5</v>
      </c>
      <c r="K53" s="157">
        <f>VLOOKUP(K$10&amp;"_Dist_"&amp;$B53,OBSERVED_DATA!$A$2:$F$6151,4,FALSE)</f>
        <v>0</v>
      </c>
      <c r="L53" s="155">
        <f>VLOOKUP(L$10&amp;"_Dist_"&amp;$B53,OBSERVED_DATA!$A$2:$F$6151,4,FALSE)</f>
        <v>3.8519999999999998E-4</v>
      </c>
      <c r="M53" s="157">
        <f>VLOOKUP(M$10&amp;"_Dist_"&amp;$B53,OBSERVED_DATA!$A$2:$F$6151,4,FALSE)</f>
        <v>1.3808E-3</v>
      </c>
    </row>
    <row r="54" spans="2:13" x14ac:dyDescent="0.45">
      <c r="B54" s="56">
        <v>86</v>
      </c>
      <c r="C54" s="56">
        <v>87</v>
      </c>
      <c r="D54" s="89"/>
      <c r="E54" s="155">
        <f>VLOOKUP(E$10&amp;"_Dist_"&amp;$B54,OBSERVED_DATA!$A$2:$F$6151,4,FALSE)</f>
        <v>1.0000000000000001E-5</v>
      </c>
      <c r="F54" s="156">
        <f>VLOOKUP(F$10&amp;"_Dist_"&amp;$B54,OBSERVED_DATA!$A$2:$F$6151,4,FALSE)</f>
        <v>0</v>
      </c>
      <c r="G54" s="156">
        <f>VLOOKUP(G$10&amp;"_Dist_"&amp;$B54,OBSERVED_DATA!$A$2:$F$6151,4,FALSE)</f>
        <v>3.3599999999999997E-5</v>
      </c>
      <c r="H54" s="156">
        <f>VLOOKUP(H$10&amp;"_Dist_"&amp;$B54,OBSERVED_DATA!$A$2:$F$6151,4,FALSE)</f>
        <v>0</v>
      </c>
      <c r="I54" s="156">
        <f>VLOOKUP(I$10&amp;"_Dist_"&amp;$B54,OBSERVED_DATA!$A$2:$F$6151,4,FALSE)</f>
        <v>0</v>
      </c>
      <c r="J54" s="156">
        <f>VLOOKUP(J$10&amp;"_Dist_"&amp;$B54,OBSERVED_DATA!$A$2:$F$6151,4,FALSE)</f>
        <v>5.9299999999999998E-5</v>
      </c>
      <c r="K54" s="157">
        <f>VLOOKUP(K$10&amp;"_Dist_"&amp;$B54,OBSERVED_DATA!$A$2:$F$6151,4,FALSE)</f>
        <v>0</v>
      </c>
      <c r="L54" s="155">
        <f>VLOOKUP(L$10&amp;"_Dist_"&amp;$B54,OBSERVED_DATA!$A$2:$F$6151,4,FALSE)</f>
        <v>2.9599999999999998E-4</v>
      </c>
      <c r="M54" s="157">
        <f>VLOOKUP(M$10&amp;"_Dist_"&amp;$B54,OBSERVED_DATA!$A$2:$F$6151,4,FALSE)</f>
        <v>1.2868000000000001E-3</v>
      </c>
    </row>
    <row r="55" spans="2:13" x14ac:dyDescent="0.45">
      <c r="B55" s="56">
        <v>88</v>
      </c>
      <c r="C55" s="56">
        <v>89</v>
      </c>
      <c r="D55" s="89"/>
      <c r="E55" s="155">
        <f>VLOOKUP(E$10&amp;"_Dist_"&amp;$B55,OBSERVED_DATA!$A$2:$F$6151,4,FALSE)</f>
        <v>7.7000000000000008E-6</v>
      </c>
      <c r="F55" s="156">
        <f>VLOOKUP(F$10&amp;"_Dist_"&amp;$B55,OBSERVED_DATA!$A$2:$F$6151,4,FALSE)</f>
        <v>0</v>
      </c>
      <c r="G55" s="156">
        <f>VLOOKUP(G$10&amp;"_Dist_"&amp;$B55,OBSERVED_DATA!$A$2:$F$6151,4,FALSE)</f>
        <v>2.8E-5</v>
      </c>
      <c r="H55" s="156">
        <f>VLOOKUP(H$10&amp;"_Dist_"&amp;$B55,OBSERVED_DATA!$A$2:$F$6151,4,FALSE)</f>
        <v>0</v>
      </c>
      <c r="I55" s="156">
        <f>VLOOKUP(I$10&amp;"_Dist_"&amp;$B55,OBSERVED_DATA!$A$2:$F$6151,4,FALSE)</f>
        <v>0</v>
      </c>
      <c r="J55" s="156">
        <f>VLOOKUP(J$10&amp;"_Dist_"&amp;$B55,OBSERVED_DATA!$A$2:$F$6151,4,FALSE)</f>
        <v>2.97E-5</v>
      </c>
      <c r="K55" s="157">
        <f>VLOOKUP(K$10&amp;"_Dist_"&amp;$B55,OBSERVED_DATA!$A$2:$F$6151,4,FALSE)</f>
        <v>0</v>
      </c>
      <c r="L55" s="155">
        <f>VLOOKUP(L$10&amp;"_Dist_"&amp;$B55,OBSERVED_DATA!$A$2:$F$6151,4,FALSE)</f>
        <v>2.2389999999999999E-4</v>
      </c>
      <c r="M55" s="157">
        <f>VLOOKUP(M$10&amp;"_Dist_"&amp;$B55,OBSERVED_DATA!$A$2:$F$6151,4,FALSE)</f>
        <v>1.1931000000000001E-3</v>
      </c>
    </row>
    <row r="56" spans="2:13" x14ac:dyDescent="0.45">
      <c r="B56" s="56">
        <v>90</v>
      </c>
      <c r="C56" s="56">
        <v>91</v>
      </c>
      <c r="D56" s="89"/>
      <c r="E56" s="155">
        <f>VLOOKUP(E$10&amp;"_Dist_"&amp;$B56,OBSERVED_DATA!$A$2:$F$6151,4,FALSE)</f>
        <v>6.3999999999999997E-6</v>
      </c>
      <c r="F56" s="156">
        <f>VLOOKUP(F$10&amp;"_Dist_"&amp;$B56,OBSERVED_DATA!$A$2:$F$6151,4,FALSE)</f>
        <v>0</v>
      </c>
      <c r="G56" s="156">
        <f>VLOOKUP(G$10&amp;"_Dist_"&amp;$B56,OBSERVED_DATA!$A$2:$F$6151,4,FALSE)</f>
        <v>2.2399999999999999E-5</v>
      </c>
      <c r="H56" s="156">
        <f>VLOOKUP(H$10&amp;"_Dist_"&amp;$B56,OBSERVED_DATA!$A$2:$F$6151,4,FALSE)</f>
        <v>0</v>
      </c>
      <c r="I56" s="156">
        <f>VLOOKUP(I$10&amp;"_Dist_"&amp;$B56,OBSERVED_DATA!$A$2:$F$6151,4,FALSE)</f>
        <v>0</v>
      </c>
      <c r="J56" s="156">
        <f>VLOOKUP(J$10&amp;"_Dist_"&amp;$B56,OBSERVED_DATA!$A$2:$F$6151,4,FALSE)</f>
        <v>0</v>
      </c>
      <c r="K56" s="157">
        <f>VLOOKUP(K$10&amp;"_Dist_"&amp;$B56,OBSERVED_DATA!$A$2:$F$6151,4,FALSE)</f>
        <v>0</v>
      </c>
      <c r="L56" s="155">
        <f>VLOOKUP(L$10&amp;"_Dist_"&amp;$B56,OBSERVED_DATA!$A$2:$F$6151,4,FALSE)</f>
        <v>1.7650000000000001E-4</v>
      </c>
      <c r="M56" s="157">
        <f>VLOOKUP(M$10&amp;"_Dist_"&amp;$B56,OBSERVED_DATA!$A$2:$F$6151,4,FALSE)</f>
        <v>1.0993000000000001E-3</v>
      </c>
    </row>
    <row r="57" spans="2:13" x14ac:dyDescent="0.45">
      <c r="B57" s="56">
        <v>92</v>
      </c>
      <c r="C57" s="56">
        <v>93</v>
      </c>
      <c r="D57" s="89"/>
      <c r="E57" s="155">
        <f>VLOOKUP(E$10&amp;"_Dist_"&amp;$B57,OBSERVED_DATA!$A$2:$F$6151,4,FALSE)</f>
        <v>5.2000000000000002E-6</v>
      </c>
      <c r="F57" s="156">
        <f>VLOOKUP(F$10&amp;"_Dist_"&amp;$B57,OBSERVED_DATA!$A$2:$F$6151,4,FALSE)</f>
        <v>0</v>
      </c>
      <c r="G57" s="156">
        <f>VLOOKUP(G$10&amp;"_Dist_"&amp;$B57,OBSERVED_DATA!$A$2:$F$6151,4,FALSE)</f>
        <v>1.6799999999999998E-5</v>
      </c>
      <c r="H57" s="156">
        <f>VLOOKUP(H$10&amp;"_Dist_"&amp;$B57,OBSERVED_DATA!$A$2:$F$6151,4,FALSE)</f>
        <v>0</v>
      </c>
      <c r="I57" s="156">
        <f>VLOOKUP(I$10&amp;"_Dist_"&amp;$B57,OBSERVED_DATA!$A$2:$F$6151,4,FALSE)</f>
        <v>0</v>
      </c>
      <c r="J57" s="156">
        <f>VLOOKUP(J$10&amp;"_Dist_"&amp;$B57,OBSERVED_DATA!$A$2:$F$6151,4,FALSE)</f>
        <v>0</v>
      </c>
      <c r="K57" s="157">
        <f>VLOOKUP(K$10&amp;"_Dist_"&amp;$B57,OBSERVED_DATA!$A$2:$F$6151,4,FALSE)</f>
        <v>0</v>
      </c>
      <c r="L57" s="155">
        <f>VLOOKUP(L$10&amp;"_Dist_"&amp;$B57,OBSERVED_DATA!$A$2:$F$6151,4,FALSE)</f>
        <v>1.382E-4</v>
      </c>
      <c r="M57" s="157">
        <f>VLOOKUP(M$10&amp;"_Dist_"&amp;$B57,OBSERVED_DATA!$A$2:$F$6151,4,FALSE)</f>
        <v>1.0055999999999999E-3</v>
      </c>
    </row>
    <row r="58" spans="2:13" x14ac:dyDescent="0.45">
      <c r="B58" s="56">
        <v>94</v>
      </c>
      <c r="C58" s="56">
        <v>95</v>
      </c>
      <c r="D58" s="89"/>
      <c r="E58" s="155">
        <f>VLOOKUP(E$10&amp;"_Dist_"&amp;$B58,OBSERVED_DATA!$A$2:$F$6151,4,FALSE)</f>
        <v>3.8999999999999999E-6</v>
      </c>
      <c r="F58" s="156">
        <f>VLOOKUP(F$10&amp;"_Dist_"&amp;$B58,OBSERVED_DATA!$A$2:$F$6151,4,FALSE)</f>
        <v>0</v>
      </c>
      <c r="G58" s="156">
        <f>VLOOKUP(G$10&amp;"_Dist_"&amp;$B58,OBSERVED_DATA!$A$2:$F$6151,4,FALSE)</f>
        <v>1.1199999999999999E-5</v>
      </c>
      <c r="H58" s="156">
        <f>VLOOKUP(H$10&amp;"_Dist_"&amp;$B58,OBSERVED_DATA!$A$2:$F$6151,4,FALSE)</f>
        <v>0</v>
      </c>
      <c r="I58" s="156">
        <f>VLOOKUP(I$10&amp;"_Dist_"&amp;$B58,OBSERVED_DATA!$A$2:$F$6151,4,FALSE)</f>
        <v>0</v>
      </c>
      <c r="J58" s="156">
        <f>VLOOKUP(J$10&amp;"_Dist_"&amp;$B58,OBSERVED_DATA!$A$2:$F$6151,4,FALSE)</f>
        <v>0</v>
      </c>
      <c r="K58" s="157">
        <f>VLOOKUP(K$10&amp;"_Dist_"&amp;$B58,OBSERVED_DATA!$A$2:$F$6151,4,FALSE)</f>
        <v>0</v>
      </c>
      <c r="L58" s="155">
        <f>VLOOKUP(L$10&amp;"_Dist_"&amp;$B58,OBSERVED_DATA!$A$2:$F$6151,4,FALSE)</f>
        <v>1.086E-4</v>
      </c>
      <c r="M58" s="157">
        <f>VLOOKUP(M$10&amp;"_Dist_"&amp;$B58,OBSERVED_DATA!$A$2:$F$6151,4,FALSE)</f>
        <v>9.1169999999999999E-4</v>
      </c>
    </row>
    <row r="59" spans="2:13" x14ac:dyDescent="0.45">
      <c r="B59" s="56">
        <v>96</v>
      </c>
      <c r="C59" s="56">
        <v>97</v>
      </c>
      <c r="D59" s="89"/>
      <c r="E59" s="155">
        <f>VLOOKUP(E$10&amp;"_Dist_"&amp;$B59,OBSERVED_DATA!$A$2:$F$6151,4,FALSE)</f>
        <v>2.6000000000000001E-6</v>
      </c>
      <c r="F59" s="156">
        <f>VLOOKUP(F$10&amp;"_Dist_"&amp;$B59,OBSERVED_DATA!$A$2:$F$6151,4,FALSE)</f>
        <v>0</v>
      </c>
      <c r="G59" s="156">
        <f>VLOOKUP(G$10&amp;"_Dist_"&amp;$B59,OBSERVED_DATA!$A$2:$F$6151,4,FALSE)</f>
        <v>5.5999999999999997E-6</v>
      </c>
      <c r="H59" s="156">
        <f>VLOOKUP(H$10&amp;"_Dist_"&amp;$B59,OBSERVED_DATA!$A$2:$F$6151,4,FALSE)</f>
        <v>0</v>
      </c>
      <c r="I59" s="156">
        <f>VLOOKUP(I$10&amp;"_Dist_"&amp;$B59,OBSERVED_DATA!$A$2:$F$6151,4,FALSE)</f>
        <v>0</v>
      </c>
      <c r="J59" s="156">
        <f>VLOOKUP(J$10&amp;"_Dist_"&amp;$B59,OBSERVED_DATA!$A$2:$F$6151,4,FALSE)</f>
        <v>0</v>
      </c>
      <c r="K59" s="157">
        <f>VLOOKUP(K$10&amp;"_Dist_"&amp;$B59,OBSERVED_DATA!$A$2:$F$6151,4,FALSE)</f>
        <v>0</v>
      </c>
      <c r="L59" s="155">
        <f>VLOOKUP(L$10&amp;"_Dist_"&amp;$B59,OBSERVED_DATA!$A$2:$F$6151,4,FALSE)</f>
        <v>1.022E-4</v>
      </c>
      <c r="M59" s="157">
        <f>VLOOKUP(M$10&amp;"_Dist_"&amp;$B59,OBSERVED_DATA!$A$2:$F$6151,4,FALSE)</f>
        <v>8.1769999999999998E-4</v>
      </c>
    </row>
    <row r="60" spans="2:13" x14ac:dyDescent="0.45">
      <c r="B60" s="56">
        <v>98</v>
      </c>
      <c r="C60" s="56">
        <v>99</v>
      </c>
      <c r="D60" s="89"/>
      <c r="E60" s="155">
        <f>VLOOKUP(E$10&amp;"_Dist_"&amp;$B60,OBSERVED_DATA!$A$2:$F$6151,4,FALSE)</f>
        <v>1.3E-6</v>
      </c>
      <c r="F60" s="156">
        <f>VLOOKUP(F$10&amp;"_Dist_"&amp;$B60,OBSERVED_DATA!$A$2:$F$6151,4,FALSE)</f>
        <v>0</v>
      </c>
      <c r="G60" s="156">
        <f>VLOOKUP(G$10&amp;"_Dist_"&amp;$B60,OBSERVED_DATA!$A$2:$F$6151,4,FALSE)</f>
        <v>0</v>
      </c>
      <c r="H60" s="156">
        <f>VLOOKUP(H$10&amp;"_Dist_"&amp;$B60,OBSERVED_DATA!$A$2:$F$6151,4,FALSE)</f>
        <v>0</v>
      </c>
      <c r="I60" s="156">
        <f>VLOOKUP(I$10&amp;"_Dist_"&amp;$B60,OBSERVED_DATA!$A$2:$F$6151,4,FALSE)</f>
        <v>0</v>
      </c>
      <c r="J60" s="156">
        <f>VLOOKUP(J$10&amp;"_Dist_"&amp;$B60,OBSERVED_DATA!$A$2:$F$6151,4,FALSE)</f>
        <v>0</v>
      </c>
      <c r="K60" s="157">
        <f>VLOOKUP(K$10&amp;"_Dist_"&amp;$B60,OBSERVED_DATA!$A$2:$F$6151,4,FALSE)</f>
        <v>0</v>
      </c>
      <c r="L60" s="155">
        <f>VLOOKUP(L$10&amp;"_Dist_"&amp;$B60,OBSERVED_DATA!$A$2:$F$6151,4,FALSE)</f>
        <v>9.59E-5</v>
      </c>
      <c r="M60" s="157">
        <f>VLOOKUP(M$10&amp;"_Dist_"&amp;$B60,OBSERVED_DATA!$A$2:$F$6151,4,FALSE)</f>
        <v>7.2420000000000004E-4</v>
      </c>
    </row>
    <row r="61" spans="2:13" x14ac:dyDescent="0.45">
      <c r="B61" s="56">
        <v>100</v>
      </c>
      <c r="C61" s="56">
        <v>101</v>
      </c>
      <c r="D61" s="89"/>
      <c r="E61" s="155">
        <f>VLOOKUP(E$10&amp;"_Dist_"&amp;$B61,OBSERVED_DATA!$A$2:$F$6151,4,FALSE)</f>
        <v>0</v>
      </c>
      <c r="F61" s="156">
        <f>VLOOKUP(F$10&amp;"_Dist_"&amp;$B61,OBSERVED_DATA!$A$2:$F$6151,4,FALSE)</f>
        <v>0</v>
      </c>
      <c r="G61" s="156">
        <f>VLOOKUP(G$10&amp;"_Dist_"&amp;$B61,OBSERVED_DATA!$A$2:$F$6151,4,FALSE)</f>
        <v>0</v>
      </c>
      <c r="H61" s="156">
        <f>VLOOKUP(H$10&amp;"_Dist_"&amp;$B61,OBSERVED_DATA!$A$2:$F$6151,4,FALSE)</f>
        <v>0</v>
      </c>
      <c r="I61" s="156">
        <f>VLOOKUP(I$10&amp;"_Dist_"&amp;$B61,OBSERVED_DATA!$A$2:$F$6151,4,FALSE)</f>
        <v>0</v>
      </c>
      <c r="J61" s="156">
        <f>VLOOKUP(J$10&amp;"_Dist_"&amp;$B61,OBSERVED_DATA!$A$2:$F$6151,4,FALSE)</f>
        <v>0</v>
      </c>
      <c r="K61" s="157">
        <f>VLOOKUP(K$10&amp;"_Dist_"&amp;$B61,OBSERVED_DATA!$A$2:$F$6151,4,FALSE)</f>
        <v>0</v>
      </c>
      <c r="L61" s="155">
        <f>VLOOKUP(L$10&amp;"_Dist_"&amp;$B61,OBSERVED_DATA!$A$2:$F$6151,4,FALSE)</f>
        <v>8.9499999999999994E-5</v>
      </c>
      <c r="M61" s="157">
        <f>VLOOKUP(M$10&amp;"_Dist_"&amp;$B61,OBSERVED_DATA!$A$2:$F$6151,4,FALSE)</f>
        <v>6.3029999999999998E-4</v>
      </c>
    </row>
    <row r="62" spans="2:13" x14ac:dyDescent="0.45">
      <c r="B62" s="56">
        <v>102</v>
      </c>
      <c r="C62" s="56">
        <v>103</v>
      </c>
      <c r="D62" s="89"/>
      <c r="E62" s="155">
        <f>VLOOKUP(E$10&amp;"_Dist_"&amp;$B62,OBSERVED_DATA!$A$2:$F$6151,4,FALSE)</f>
        <v>0</v>
      </c>
      <c r="F62" s="156">
        <f>VLOOKUP(F$10&amp;"_Dist_"&amp;$B62,OBSERVED_DATA!$A$2:$F$6151,4,FALSE)</f>
        <v>0</v>
      </c>
      <c r="G62" s="156">
        <f>VLOOKUP(G$10&amp;"_Dist_"&amp;$B62,OBSERVED_DATA!$A$2:$F$6151,4,FALSE)</f>
        <v>0</v>
      </c>
      <c r="H62" s="156">
        <f>VLOOKUP(H$10&amp;"_Dist_"&amp;$B62,OBSERVED_DATA!$A$2:$F$6151,4,FALSE)</f>
        <v>0</v>
      </c>
      <c r="I62" s="156">
        <f>VLOOKUP(I$10&amp;"_Dist_"&amp;$B62,OBSERVED_DATA!$A$2:$F$6151,4,FALSE)</f>
        <v>0</v>
      </c>
      <c r="J62" s="156">
        <f>VLOOKUP(J$10&amp;"_Dist_"&amp;$B62,OBSERVED_DATA!$A$2:$F$6151,4,FALSE)</f>
        <v>0</v>
      </c>
      <c r="K62" s="157">
        <f>VLOOKUP(K$10&amp;"_Dist_"&amp;$B62,OBSERVED_DATA!$A$2:$F$6151,4,FALSE)</f>
        <v>0</v>
      </c>
      <c r="L62" s="155">
        <f>VLOOKUP(L$10&amp;"_Dist_"&amp;$B62,OBSERVED_DATA!$A$2:$F$6151,4,FALSE)</f>
        <v>8.3200000000000003E-5</v>
      </c>
      <c r="M62" s="157">
        <f>VLOOKUP(M$10&amp;"_Dist_"&amp;$B62,OBSERVED_DATA!$A$2:$F$6151,4,FALSE)</f>
        <v>5.3649999999999998E-4</v>
      </c>
    </row>
    <row r="63" spans="2:13" x14ac:dyDescent="0.45">
      <c r="B63" s="56">
        <v>104</v>
      </c>
      <c r="C63" s="56">
        <v>105</v>
      </c>
      <c r="D63" s="89"/>
      <c r="E63" s="155">
        <f>VLOOKUP(E$10&amp;"_Dist_"&amp;$B63,OBSERVED_DATA!$A$2:$F$6151,4,FALSE)</f>
        <v>0</v>
      </c>
      <c r="F63" s="156">
        <f>VLOOKUP(F$10&amp;"_Dist_"&amp;$B63,OBSERVED_DATA!$A$2:$F$6151,4,FALSE)</f>
        <v>0</v>
      </c>
      <c r="G63" s="156">
        <f>VLOOKUP(G$10&amp;"_Dist_"&amp;$B63,OBSERVED_DATA!$A$2:$F$6151,4,FALSE)</f>
        <v>0</v>
      </c>
      <c r="H63" s="156">
        <f>VLOOKUP(H$10&amp;"_Dist_"&amp;$B63,OBSERVED_DATA!$A$2:$F$6151,4,FALSE)</f>
        <v>0</v>
      </c>
      <c r="I63" s="156">
        <f>VLOOKUP(I$10&amp;"_Dist_"&amp;$B63,OBSERVED_DATA!$A$2:$F$6151,4,FALSE)</f>
        <v>0</v>
      </c>
      <c r="J63" s="156">
        <f>VLOOKUP(J$10&amp;"_Dist_"&amp;$B63,OBSERVED_DATA!$A$2:$F$6151,4,FALSE)</f>
        <v>0</v>
      </c>
      <c r="K63" s="157">
        <f>VLOOKUP(K$10&amp;"_Dist_"&amp;$B63,OBSERVED_DATA!$A$2:$F$6151,4,FALSE)</f>
        <v>0</v>
      </c>
      <c r="L63" s="155">
        <f>VLOOKUP(L$10&amp;"_Dist_"&amp;$B63,OBSERVED_DATA!$A$2:$F$6151,4,FALSE)</f>
        <v>7.6799999999999997E-5</v>
      </c>
      <c r="M63" s="157">
        <f>VLOOKUP(M$10&amp;"_Dist_"&amp;$B63,OBSERVED_DATA!$A$2:$F$6151,4,FALSE)</f>
        <v>4.4279999999999998E-4</v>
      </c>
    </row>
    <row r="64" spans="2:13" x14ac:dyDescent="0.45">
      <c r="B64" s="56">
        <v>106</v>
      </c>
      <c r="C64" s="56">
        <v>107</v>
      </c>
      <c r="D64" s="89"/>
      <c r="E64" s="155">
        <f>VLOOKUP(E$10&amp;"_Dist_"&amp;$B64,OBSERVED_DATA!$A$2:$F$6151,4,FALSE)</f>
        <v>0</v>
      </c>
      <c r="F64" s="156">
        <f>VLOOKUP(F$10&amp;"_Dist_"&amp;$B64,OBSERVED_DATA!$A$2:$F$6151,4,FALSE)</f>
        <v>0</v>
      </c>
      <c r="G64" s="156">
        <f>VLOOKUP(G$10&amp;"_Dist_"&amp;$B64,OBSERVED_DATA!$A$2:$F$6151,4,FALSE)</f>
        <v>0</v>
      </c>
      <c r="H64" s="156">
        <f>VLOOKUP(H$10&amp;"_Dist_"&amp;$B64,OBSERVED_DATA!$A$2:$F$6151,4,FALSE)</f>
        <v>0</v>
      </c>
      <c r="I64" s="156">
        <f>VLOOKUP(I$10&amp;"_Dist_"&amp;$B64,OBSERVED_DATA!$A$2:$F$6151,4,FALSE)</f>
        <v>0</v>
      </c>
      <c r="J64" s="156">
        <f>VLOOKUP(J$10&amp;"_Dist_"&amp;$B64,OBSERVED_DATA!$A$2:$F$6151,4,FALSE)</f>
        <v>0</v>
      </c>
      <c r="K64" s="157">
        <f>VLOOKUP(K$10&amp;"_Dist_"&amp;$B64,OBSERVED_DATA!$A$2:$F$6151,4,FALSE)</f>
        <v>0</v>
      </c>
      <c r="L64" s="155">
        <f>VLOOKUP(L$10&amp;"_Dist_"&amp;$B64,OBSERVED_DATA!$A$2:$F$6151,4,FALSE)</f>
        <v>7.0500000000000006E-5</v>
      </c>
      <c r="M64" s="157">
        <f>VLOOKUP(M$10&amp;"_Dist_"&amp;$B64,OBSERVED_DATA!$A$2:$F$6151,4,FALSE)</f>
        <v>3.4900000000000003E-4</v>
      </c>
    </row>
    <row r="65" spans="2:13" x14ac:dyDescent="0.45">
      <c r="B65" s="56">
        <v>108</v>
      </c>
      <c r="C65" s="56">
        <v>109</v>
      </c>
      <c r="D65" s="89"/>
      <c r="E65" s="155">
        <f>VLOOKUP(E$10&amp;"_Dist_"&amp;$B65,OBSERVED_DATA!$A$2:$F$6151,4,FALSE)</f>
        <v>0</v>
      </c>
      <c r="F65" s="156">
        <f>VLOOKUP(F$10&amp;"_Dist_"&amp;$B65,OBSERVED_DATA!$A$2:$F$6151,4,FALSE)</f>
        <v>0</v>
      </c>
      <c r="G65" s="156">
        <f>VLOOKUP(G$10&amp;"_Dist_"&amp;$B65,OBSERVED_DATA!$A$2:$F$6151,4,FALSE)</f>
        <v>0</v>
      </c>
      <c r="H65" s="156">
        <f>VLOOKUP(H$10&amp;"_Dist_"&amp;$B65,OBSERVED_DATA!$A$2:$F$6151,4,FALSE)</f>
        <v>0</v>
      </c>
      <c r="I65" s="156">
        <f>VLOOKUP(I$10&amp;"_Dist_"&amp;$B65,OBSERVED_DATA!$A$2:$F$6151,4,FALSE)</f>
        <v>0</v>
      </c>
      <c r="J65" s="156">
        <f>VLOOKUP(J$10&amp;"_Dist_"&amp;$B65,OBSERVED_DATA!$A$2:$F$6151,4,FALSE)</f>
        <v>0</v>
      </c>
      <c r="K65" s="157">
        <f>VLOOKUP(K$10&amp;"_Dist_"&amp;$B65,OBSERVED_DATA!$A$2:$F$6151,4,FALSE)</f>
        <v>0</v>
      </c>
      <c r="L65" s="155">
        <f>VLOOKUP(L$10&amp;"_Dist_"&amp;$B65,OBSERVED_DATA!$A$2:$F$6151,4,FALSE)</f>
        <v>6.4200000000000002E-5</v>
      </c>
      <c r="M65" s="157">
        <f>VLOOKUP(M$10&amp;"_Dist_"&amp;$B65,OBSERVED_DATA!$A$2:$F$6151,4,FALSE)</f>
        <v>2.831E-4</v>
      </c>
    </row>
    <row r="66" spans="2:13" x14ac:dyDescent="0.45">
      <c r="B66" s="56">
        <v>110</v>
      </c>
      <c r="C66" s="56">
        <v>111</v>
      </c>
      <c r="D66" s="89"/>
      <c r="E66" s="155">
        <f>VLOOKUP(E$10&amp;"_Dist_"&amp;$B66,OBSERVED_DATA!$A$2:$F$6151,4,FALSE)</f>
        <v>0</v>
      </c>
      <c r="F66" s="156">
        <f>VLOOKUP(F$10&amp;"_Dist_"&amp;$B66,OBSERVED_DATA!$A$2:$F$6151,4,FALSE)</f>
        <v>0</v>
      </c>
      <c r="G66" s="156">
        <f>VLOOKUP(G$10&amp;"_Dist_"&amp;$B66,OBSERVED_DATA!$A$2:$F$6151,4,FALSE)</f>
        <v>0</v>
      </c>
      <c r="H66" s="156">
        <f>VLOOKUP(H$10&amp;"_Dist_"&amp;$B66,OBSERVED_DATA!$A$2:$F$6151,4,FALSE)</f>
        <v>0</v>
      </c>
      <c r="I66" s="156">
        <f>VLOOKUP(I$10&amp;"_Dist_"&amp;$B66,OBSERVED_DATA!$A$2:$F$6151,4,FALSE)</f>
        <v>0</v>
      </c>
      <c r="J66" s="156">
        <f>VLOOKUP(J$10&amp;"_Dist_"&amp;$B66,OBSERVED_DATA!$A$2:$F$6151,4,FALSE)</f>
        <v>0</v>
      </c>
      <c r="K66" s="157">
        <f>VLOOKUP(K$10&amp;"_Dist_"&amp;$B66,OBSERVED_DATA!$A$2:$F$6151,4,FALSE)</f>
        <v>0</v>
      </c>
      <c r="L66" s="155">
        <f>VLOOKUP(L$10&amp;"_Dist_"&amp;$B66,OBSERVED_DATA!$A$2:$F$6151,4,FALSE)</f>
        <v>5.7800000000000002E-5</v>
      </c>
      <c r="M66" s="157">
        <f>VLOOKUP(M$10&amp;"_Dist_"&amp;$B66,OBSERVED_DATA!$A$2:$F$6151,4,FALSE)</f>
        <v>2.074E-4</v>
      </c>
    </row>
    <row r="67" spans="2:13" x14ac:dyDescent="0.45">
      <c r="B67" s="56">
        <v>112</v>
      </c>
      <c r="C67" s="56">
        <v>113</v>
      </c>
      <c r="D67" s="89"/>
      <c r="E67" s="155">
        <f>VLOOKUP(E$10&amp;"_Dist_"&amp;$B67,OBSERVED_DATA!$A$2:$F$6151,4,FALSE)</f>
        <v>0</v>
      </c>
      <c r="F67" s="156">
        <f>VLOOKUP(F$10&amp;"_Dist_"&amp;$B67,OBSERVED_DATA!$A$2:$F$6151,4,FALSE)</f>
        <v>0</v>
      </c>
      <c r="G67" s="156">
        <f>VLOOKUP(G$10&amp;"_Dist_"&amp;$B67,OBSERVED_DATA!$A$2:$F$6151,4,FALSE)</f>
        <v>0</v>
      </c>
      <c r="H67" s="156">
        <f>VLOOKUP(H$10&amp;"_Dist_"&amp;$B67,OBSERVED_DATA!$A$2:$F$6151,4,FALSE)</f>
        <v>0</v>
      </c>
      <c r="I67" s="156">
        <f>VLOOKUP(I$10&amp;"_Dist_"&amp;$B67,OBSERVED_DATA!$A$2:$F$6151,4,FALSE)</f>
        <v>0</v>
      </c>
      <c r="J67" s="156">
        <f>VLOOKUP(J$10&amp;"_Dist_"&amp;$B67,OBSERVED_DATA!$A$2:$F$6151,4,FALSE)</f>
        <v>0</v>
      </c>
      <c r="K67" s="157">
        <f>VLOOKUP(K$10&amp;"_Dist_"&amp;$B67,OBSERVED_DATA!$A$2:$F$6151,4,FALSE)</f>
        <v>0</v>
      </c>
      <c r="L67" s="155">
        <f>VLOOKUP(L$10&amp;"_Dist_"&amp;$B67,OBSERVED_DATA!$A$2:$F$6151,4,FALSE)</f>
        <v>5.1499999999999998E-5</v>
      </c>
      <c r="M67" s="157">
        <f>VLOOKUP(M$10&amp;"_Dist_"&amp;$B67,OBSERVED_DATA!$A$2:$F$6151,4,FALSE)</f>
        <v>1.7640000000000001E-4</v>
      </c>
    </row>
    <row r="68" spans="2:13" x14ac:dyDescent="0.45">
      <c r="B68" s="56">
        <v>114</v>
      </c>
      <c r="C68" s="56">
        <v>115</v>
      </c>
      <c r="D68" s="89"/>
      <c r="E68" s="155">
        <f>VLOOKUP(E$10&amp;"_Dist_"&amp;$B68,OBSERVED_DATA!$A$2:$F$6151,4,FALSE)</f>
        <v>0</v>
      </c>
      <c r="F68" s="156">
        <f>VLOOKUP(F$10&amp;"_Dist_"&amp;$B68,OBSERVED_DATA!$A$2:$F$6151,4,FALSE)</f>
        <v>0</v>
      </c>
      <c r="G68" s="156">
        <f>VLOOKUP(G$10&amp;"_Dist_"&amp;$B68,OBSERVED_DATA!$A$2:$F$6151,4,FALSE)</f>
        <v>0</v>
      </c>
      <c r="H68" s="156">
        <f>VLOOKUP(H$10&amp;"_Dist_"&amp;$B68,OBSERVED_DATA!$A$2:$F$6151,4,FALSE)</f>
        <v>0</v>
      </c>
      <c r="I68" s="156">
        <f>VLOOKUP(I$10&amp;"_Dist_"&amp;$B68,OBSERVED_DATA!$A$2:$F$6151,4,FALSE)</f>
        <v>0</v>
      </c>
      <c r="J68" s="156">
        <f>VLOOKUP(J$10&amp;"_Dist_"&amp;$B68,OBSERVED_DATA!$A$2:$F$6151,4,FALSE)</f>
        <v>0</v>
      </c>
      <c r="K68" s="157">
        <f>VLOOKUP(K$10&amp;"_Dist_"&amp;$B68,OBSERVED_DATA!$A$2:$F$6151,4,FALSE)</f>
        <v>0</v>
      </c>
      <c r="L68" s="155">
        <f>VLOOKUP(L$10&amp;"_Dist_"&amp;$B68,OBSERVED_DATA!$A$2:$F$6151,4,FALSE)</f>
        <v>4.5099999999999998E-5</v>
      </c>
      <c r="M68" s="157">
        <f>VLOOKUP(M$10&amp;"_Dist_"&amp;$B68,OBSERVED_DATA!$A$2:$F$6151,4,FALSE)</f>
        <v>1.4540000000000001E-4</v>
      </c>
    </row>
    <row r="69" spans="2:13" x14ac:dyDescent="0.45">
      <c r="B69" s="56">
        <v>116</v>
      </c>
      <c r="C69" s="56">
        <v>117</v>
      </c>
      <c r="D69" s="89"/>
      <c r="E69" s="155">
        <f>VLOOKUP(E$10&amp;"_Dist_"&amp;$B69,OBSERVED_DATA!$A$2:$F$6151,4,FALSE)</f>
        <v>0</v>
      </c>
      <c r="F69" s="156">
        <f>VLOOKUP(F$10&amp;"_Dist_"&amp;$B69,OBSERVED_DATA!$A$2:$F$6151,4,FALSE)</f>
        <v>0</v>
      </c>
      <c r="G69" s="156">
        <f>VLOOKUP(G$10&amp;"_Dist_"&amp;$B69,OBSERVED_DATA!$A$2:$F$6151,4,FALSE)</f>
        <v>0</v>
      </c>
      <c r="H69" s="156">
        <f>VLOOKUP(H$10&amp;"_Dist_"&amp;$B69,OBSERVED_DATA!$A$2:$F$6151,4,FALSE)</f>
        <v>0</v>
      </c>
      <c r="I69" s="156">
        <f>VLOOKUP(I$10&amp;"_Dist_"&amp;$B69,OBSERVED_DATA!$A$2:$F$6151,4,FALSE)</f>
        <v>0</v>
      </c>
      <c r="J69" s="156">
        <f>VLOOKUP(J$10&amp;"_Dist_"&amp;$B69,OBSERVED_DATA!$A$2:$F$6151,4,FALSE)</f>
        <v>0</v>
      </c>
      <c r="K69" s="157">
        <f>VLOOKUP(K$10&amp;"_Dist_"&amp;$B69,OBSERVED_DATA!$A$2:$F$6151,4,FALSE)</f>
        <v>0</v>
      </c>
      <c r="L69" s="155">
        <f>VLOOKUP(L$10&amp;"_Dist_"&amp;$B69,OBSERVED_DATA!$A$2:$F$6151,4,FALSE)</f>
        <v>3.8800000000000001E-5</v>
      </c>
      <c r="M69" s="157">
        <f>VLOOKUP(M$10&amp;"_Dist_"&amp;$B69,OBSERVED_DATA!$A$2:$F$6151,4,FALSE)</f>
        <v>1.144E-4</v>
      </c>
    </row>
    <row r="70" spans="2:13" x14ac:dyDescent="0.45">
      <c r="B70" s="56">
        <v>118</v>
      </c>
      <c r="C70" s="56">
        <v>119</v>
      </c>
      <c r="D70" s="89"/>
      <c r="E70" s="155">
        <f>VLOOKUP(E$10&amp;"_Dist_"&amp;$B70,OBSERVED_DATA!$A$2:$F$6151,4,FALSE)</f>
        <v>0</v>
      </c>
      <c r="F70" s="156">
        <f>VLOOKUP(F$10&amp;"_Dist_"&amp;$B70,OBSERVED_DATA!$A$2:$F$6151,4,FALSE)</f>
        <v>0</v>
      </c>
      <c r="G70" s="156">
        <f>VLOOKUP(G$10&amp;"_Dist_"&amp;$B70,OBSERVED_DATA!$A$2:$F$6151,4,FALSE)</f>
        <v>0</v>
      </c>
      <c r="H70" s="156">
        <f>VLOOKUP(H$10&amp;"_Dist_"&amp;$B70,OBSERVED_DATA!$A$2:$F$6151,4,FALSE)</f>
        <v>0</v>
      </c>
      <c r="I70" s="156">
        <f>VLOOKUP(I$10&amp;"_Dist_"&amp;$B70,OBSERVED_DATA!$A$2:$F$6151,4,FALSE)</f>
        <v>0</v>
      </c>
      <c r="J70" s="156">
        <f>VLOOKUP(J$10&amp;"_Dist_"&amp;$B70,OBSERVED_DATA!$A$2:$F$6151,4,FALSE)</f>
        <v>0</v>
      </c>
      <c r="K70" s="157">
        <f>VLOOKUP(K$10&amp;"_Dist_"&amp;$B70,OBSERVED_DATA!$A$2:$F$6151,4,FALSE)</f>
        <v>0</v>
      </c>
      <c r="L70" s="155">
        <f>VLOOKUP(L$10&amp;"_Dist_"&amp;$B70,OBSERVED_DATA!$A$2:$F$6151,4,FALSE)</f>
        <v>3.2400000000000001E-5</v>
      </c>
      <c r="M70" s="157">
        <f>VLOOKUP(M$10&amp;"_Dist_"&amp;$B70,OBSERVED_DATA!$A$2:$F$6151,4,FALSE)</f>
        <v>8.3300000000000005E-5</v>
      </c>
    </row>
    <row r="71" spans="2:13" x14ac:dyDescent="0.45">
      <c r="B71" s="56">
        <v>120</v>
      </c>
      <c r="C71" s="56">
        <v>121</v>
      </c>
      <c r="D71" s="89"/>
      <c r="E71" s="155">
        <f>VLOOKUP(E$10&amp;"_Dist_"&amp;$B71,OBSERVED_DATA!$A$2:$F$6151,4,FALSE)</f>
        <v>0</v>
      </c>
      <c r="F71" s="156">
        <f>VLOOKUP(F$10&amp;"_Dist_"&amp;$B71,OBSERVED_DATA!$A$2:$F$6151,4,FALSE)</f>
        <v>0</v>
      </c>
      <c r="G71" s="156">
        <f>VLOOKUP(G$10&amp;"_Dist_"&amp;$B71,OBSERVED_DATA!$A$2:$F$6151,4,FALSE)</f>
        <v>0</v>
      </c>
      <c r="H71" s="156">
        <f>VLOOKUP(H$10&amp;"_Dist_"&amp;$B71,OBSERVED_DATA!$A$2:$F$6151,4,FALSE)</f>
        <v>0</v>
      </c>
      <c r="I71" s="156">
        <f>VLOOKUP(I$10&amp;"_Dist_"&amp;$B71,OBSERVED_DATA!$A$2:$F$6151,4,FALSE)</f>
        <v>0</v>
      </c>
      <c r="J71" s="156">
        <f>VLOOKUP(J$10&amp;"_Dist_"&amp;$B71,OBSERVED_DATA!$A$2:$F$6151,4,FALSE)</f>
        <v>0</v>
      </c>
      <c r="K71" s="157">
        <f>VLOOKUP(K$10&amp;"_Dist_"&amp;$B71,OBSERVED_DATA!$A$2:$F$6151,4,FALSE)</f>
        <v>0</v>
      </c>
      <c r="L71" s="155">
        <f>VLOOKUP(L$10&amp;"_Dist_"&amp;$B71,OBSERVED_DATA!$A$2:$F$6151,4,FALSE)</f>
        <v>2.6100000000000001E-5</v>
      </c>
      <c r="M71" s="157">
        <f>VLOOKUP(M$10&amp;"_Dist_"&amp;$B71,OBSERVED_DATA!$A$2:$F$6151,4,FALSE)</f>
        <v>5.2299999999999997E-5</v>
      </c>
    </row>
    <row r="72" spans="2:13" x14ac:dyDescent="0.45">
      <c r="B72" s="56">
        <v>122</v>
      </c>
      <c r="C72" s="56">
        <v>123</v>
      </c>
      <c r="D72" s="89"/>
      <c r="E72" s="155">
        <f>VLOOKUP(E$10&amp;"_Dist_"&amp;$B72,OBSERVED_DATA!$A$2:$F$6151,4,FALSE)</f>
        <v>0</v>
      </c>
      <c r="F72" s="156">
        <f>VLOOKUP(F$10&amp;"_Dist_"&amp;$B72,OBSERVED_DATA!$A$2:$F$6151,4,FALSE)</f>
        <v>0</v>
      </c>
      <c r="G72" s="156">
        <f>VLOOKUP(G$10&amp;"_Dist_"&amp;$B72,OBSERVED_DATA!$A$2:$F$6151,4,FALSE)</f>
        <v>0</v>
      </c>
      <c r="H72" s="156">
        <f>VLOOKUP(H$10&amp;"_Dist_"&amp;$B72,OBSERVED_DATA!$A$2:$F$6151,4,FALSE)</f>
        <v>0</v>
      </c>
      <c r="I72" s="156">
        <f>VLOOKUP(I$10&amp;"_Dist_"&amp;$B72,OBSERVED_DATA!$A$2:$F$6151,4,FALSE)</f>
        <v>0</v>
      </c>
      <c r="J72" s="156">
        <f>VLOOKUP(J$10&amp;"_Dist_"&amp;$B72,OBSERVED_DATA!$A$2:$F$6151,4,FALSE)</f>
        <v>0</v>
      </c>
      <c r="K72" s="157">
        <f>VLOOKUP(K$10&amp;"_Dist_"&amp;$B72,OBSERVED_DATA!$A$2:$F$6151,4,FALSE)</f>
        <v>0</v>
      </c>
      <c r="L72" s="155">
        <f>VLOOKUP(L$10&amp;"_Dist_"&amp;$B72,OBSERVED_DATA!$A$2:$F$6151,4,FALSE)</f>
        <v>1.9700000000000001E-5</v>
      </c>
      <c r="M72" s="157">
        <f>VLOOKUP(M$10&amp;"_Dist_"&amp;$B72,OBSERVED_DATA!$A$2:$F$6151,4,FALSE)</f>
        <v>4.8300000000000002E-5</v>
      </c>
    </row>
    <row r="73" spans="2:13" x14ac:dyDescent="0.45">
      <c r="B73" s="56">
        <v>124</v>
      </c>
      <c r="C73" s="56">
        <v>125</v>
      </c>
      <c r="D73" s="89"/>
      <c r="E73" s="155">
        <f>VLOOKUP(E$10&amp;"_Dist_"&amp;$B73,OBSERVED_DATA!$A$2:$F$6151,4,FALSE)</f>
        <v>0</v>
      </c>
      <c r="F73" s="156">
        <f>VLOOKUP(F$10&amp;"_Dist_"&amp;$B73,OBSERVED_DATA!$A$2:$F$6151,4,FALSE)</f>
        <v>0</v>
      </c>
      <c r="G73" s="156">
        <f>VLOOKUP(G$10&amp;"_Dist_"&amp;$B73,OBSERVED_DATA!$A$2:$F$6151,4,FALSE)</f>
        <v>0</v>
      </c>
      <c r="H73" s="156">
        <f>VLOOKUP(H$10&amp;"_Dist_"&amp;$B73,OBSERVED_DATA!$A$2:$F$6151,4,FALSE)</f>
        <v>0</v>
      </c>
      <c r="I73" s="156">
        <f>VLOOKUP(I$10&amp;"_Dist_"&amp;$B73,OBSERVED_DATA!$A$2:$F$6151,4,FALSE)</f>
        <v>0</v>
      </c>
      <c r="J73" s="156">
        <f>VLOOKUP(J$10&amp;"_Dist_"&amp;$B73,OBSERVED_DATA!$A$2:$F$6151,4,FALSE)</f>
        <v>0</v>
      </c>
      <c r="K73" s="157">
        <f>VLOOKUP(K$10&amp;"_Dist_"&amp;$B73,OBSERVED_DATA!$A$2:$F$6151,4,FALSE)</f>
        <v>0</v>
      </c>
      <c r="L73" s="155">
        <f>VLOOKUP(L$10&amp;"_Dist_"&amp;$B73,OBSERVED_DATA!$A$2:$F$6151,4,FALSE)</f>
        <v>1.34E-5</v>
      </c>
      <c r="M73" s="157">
        <f>VLOOKUP(M$10&amp;"_Dist_"&amp;$B73,OBSERVED_DATA!$A$2:$F$6151,4,FALSE)</f>
        <v>4.4199999999999997E-5</v>
      </c>
    </row>
    <row r="74" spans="2:13" x14ac:dyDescent="0.45">
      <c r="B74" s="56">
        <v>126</v>
      </c>
      <c r="C74" s="56">
        <v>127</v>
      </c>
      <c r="D74" s="89"/>
      <c r="E74" s="155">
        <f>VLOOKUP(E$10&amp;"_Dist_"&amp;$B74,OBSERVED_DATA!$A$2:$F$6151,4,FALSE)</f>
        <v>0</v>
      </c>
      <c r="F74" s="156">
        <f>VLOOKUP(F$10&amp;"_Dist_"&amp;$B74,OBSERVED_DATA!$A$2:$F$6151,4,FALSE)</f>
        <v>0</v>
      </c>
      <c r="G74" s="156">
        <f>VLOOKUP(G$10&amp;"_Dist_"&amp;$B74,OBSERVED_DATA!$A$2:$F$6151,4,FALSE)</f>
        <v>0</v>
      </c>
      <c r="H74" s="156">
        <f>VLOOKUP(H$10&amp;"_Dist_"&amp;$B74,OBSERVED_DATA!$A$2:$F$6151,4,FALSE)</f>
        <v>0</v>
      </c>
      <c r="I74" s="156">
        <f>VLOOKUP(I$10&amp;"_Dist_"&amp;$B74,OBSERVED_DATA!$A$2:$F$6151,4,FALSE)</f>
        <v>0</v>
      </c>
      <c r="J74" s="156">
        <f>VLOOKUP(J$10&amp;"_Dist_"&amp;$B74,OBSERVED_DATA!$A$2:$F$6151,4,FALSE)</f>
        <v>0</v>
      </c>
      <c r="K74" s="157">
        <f>VLOOKUP(K$10&amp;"_Dist_"&amp;$B74,OBSERVED_DATA!$A$2:$F$6151,4,FALSE)</f>
        <v>0</v>
      </c>
      <c r="L74" s="155">
        <f>VLOOKUP(L$10&amp;"_Dist_"&amp;$B74,OBSERVED_DATA!$A$2:$F$6151,4,FALSE)</f>
        <v>6.9999999999999999E-6</v>
      </c>
      <c r="M74" s="157">
        <f>VLOOKUP(M$10&amp;"_Dist_"&amp;$B74,OBSERVED_DATA!$A$2:$F$6151,4,FALSE)</f>
        <v>4.0200000000000001E-5</v>
      </c>
    </row>
    <row r="75" spans="2:13" x14ac:dyDescent="0.45">
      <c r="B75" s="56">
        <v>128</v>
      </c>
      <c r="C75" s="56">
        <v>129</v>
      </c>
      <c r="D75" s="89"/>
      <c r="E75" s="155">
        <f>VLOOKUP(E$10&amp;"_Dist_"&amp;$B75,OBSERVED_DATA!$A$2:$F$6151,4,FALSE)</f>
        <v>0</v>
      </c>
      <c r="F75" s="156">
        <f>VLOOKUP(F$10&amp;"_Dist_"&amp;$B75,OBSERVED_DATA!$A$2:$F$6151,4,FALSE)</f>
        <v>0</v>
      </c>
      <c r="G75" s="156">
        <f>VLOOKUP(G$10&amp;"_Dist_"&amp;$B75,OBSERVED_DATA!$A$2:$F$6151,4,FALSE)</f>
        <v>0</v>
      </c>
      <c r="H75" s="156">
        <f>VLOOKUP(H$10&amp;"_Dist_"&amp;$B75,OBSERVED_DATA!$A$2:$F$6151,4,FALSE)</f>
        <v>0</v>
      </c>
      <c r="I75" s="156">
        <f>VLOOKUP(I$10&amp;"_Dist_"&amp;$B75,OBSERVED_DATA!$A$2:$F$6151,4,FALSE)</f>
        <v>0</v>
      </c>
      <c r="J75" s="156">
        <f>VLOOKUP(J$10&amp;"_Dist_"&amp;$B75,OBSERVED_DATA!$A$2:$F$6151,4,FALSE)</f>
        <v>0</v>
      </c>
      <c r="K75" s="157">
        <f>VLOOKUP(K$10&amp;"_Dist_"&amp;$B75,OBSERVED_DATA!$A$2:$F$6151,4,FALSE)</f>
        <v>0</v>
      </c>
      <c r="L75" s="155">
        <f>VLOOKUP(L$10&amp;"_Dist_"&amp;$B75,OBSERVED_DATA!$A$2:$F$6151,4,FALSE)</f>
        <v>0</v>
      </c>
      <c r="M75" s="157">
        <f>VLOOKUP(M$10&amp;"_Dist_"&amp;$B75,OBSERVED_DATA!$A$2:$F$6151,4,FALSE)</f>
        <v>3.6199999999999999E-5</v>
      </c>
    </row>
    <row r="76" spans="2:13" x14ac:dyDescent="0.45">
      <c r="B76" s="56">
        <v>130</v>
      </c>
      <c r="C76" s="56">
        <v>131</v>
      </c>
      <c r="D76" s="89"/>
      <c r="E76" s="155">
        <f>VLOOKUP(E$10&amp;"_Dist_"&amp;$B76,OBSERVED_DATA!$A$2:$F$6151,4,FALSE)</f>
        <v>0</v>
      </c>
      <c r="F76" s="156">
        <f>VLOOKUP(F$10&amp;"_Dist_"&amp;$B76,OBSERVED_DATA!$A$2:$F$6151,4,FALSE)</f>
        <v>0</v>
      </c>
      <c r="G76" s="156">
        <f>VLOOKUP(G$10&amp;"_Dist_"&amp;$B76,OBSERVED_DATA!$A$2:$F$6151,4,FALSE)</f>
        <v>0</v>
      </c>
      <c r="H76" s="156">
        <f>VLOOKUP(H$10&amp;"_Dist_"&amp;$B76,OBSERVED_DATA!$A$2:$F$6151,4,FALSE)</f>
        <v>0</v>
      </c>
      <c r="I76" s="156">
        <f>VLOOKUP(I$10&amp;"_Dist_"&amp;$B76,OBSERVED_DATA!$A$2:$F$6151,4,FALSE)</f>
        <v>0</v>
      </c>
      <c r="J76" s="156">
        <f>VLOOKUP(J$10&amp;"_Dist_"&amp;$B76,OBSERVED_DATA!$A$2:$F$6151,4,FALSE)</f>
        <v>0</v>
      </c>
      <c r="K76" s="157">
        <f>VLOOKUP(K$10&amp;"_Dist_"&amp;$B76,OBSERVED_DATA!$A$2:$F$6151,4,FALSE)</f>
        <v>0</v>
      </c>
      <c r="L76" s="155">
        <f>VLOOKUP(L$10&amp;"_Dist_"&amp;$B76,OBSERVED_DATA!$A$2:$F$6151,4,FALSE)</f>
        <v>0</v>
      </c>
      <c r="M76" s="157">
        <f>VLOOKUP(M$10&amp;"_Dist_"&amp;$B76,OBSERVED_DATA!$A$2:$F$6151,4,FALSE)</f>
        <v>3.2199999999999997E-5</v>
      </c>
    </row>
    <row r="77" spans="2:13" x14ac:dyDescent="0.45">
      <c r="B77" s="56">
        <v>132</v>
      </c>
      <c r="C77" s="56">
        <v>133</v>
      </c>
      <c r="D77" s="89"/>
      <c r="E77" s="155">
        <f>VLOOKUP(E$10&amp;"_Dist_"&amp;$B77,OBSERVED_DATA!$A$2:$F$6151,4,FALSE)</f>
        <v>0</v>
      </c>
      <c r="F77" s="156">
        <f>VLOOKUP(F$10&amp;"_Dist_"&amp;$B77,OBSERVED_DATA!$A$2:$F$6151,4,FALSE)</f>
        <v>0</v>
      </c>
      <c r="G77" s="156">
        <f>VLOOKUP(G$10&amp;"_Dist_"&amp;$B77,OBSERVED_DATA!$A$2:$F$6151,4,FALSE)</f>
        <v>0</v>
      </c>
      <c r="H77" s="156">
        <f>VLOOKUP(H$10&amp;"_Dist_"&amp;$B77,OBSERVED_DATA!$A$2:$F$6151,4,FALSE)</f>
        <v>0</v>
      </c>
      <c r="I77" s="156">
        <f>VLOOKUP(I$10&amp;"_Dist_"&amp;$B77,OBSERVED_DATA!$A$2:$F$6151,4,FALSE)</f>
        <v>0</v>
      </c>
      <c r="J77" s="156">
        <f>VLOOKUP(J$10&amp;"_Dist_"&amp;$B77,OBSERVED_DATA!$A$2:$F$6151,4,FALSE)</f>
        <v>0</v>
      </c>
      <c r="K77" s="157">
        <f>VLOOKUP(K$10&amp;"_Dist_"&amp;$B77,OBSERVED_DATA!$A$2:$F$6151,4,FALSE)</f>
        <v>0</v>
      </c>
      <c r="L77" s="155">
        <f>VLOOKUP(L$10&amp;"_Dist_"&amp;$B77,OBSERVED_DATA!$A$2:$F$6151,4,FALSE)</f>
        <v>0</v>
      </c>
      <c r="M77" s="157">
        <f>VLOOKUP(M$10&amp;"_Dist_"&amp;$B77,OBSERVED_DATA!$A$2:$F$6151,4,FALSE)</f>
        <v>2.8200000000000001E-5</v>
      </c>
    </row>
    <row r="78" spans="2:13" x14ac:dyDescent="0.45">
      <c r="B78" s="56">
        <v>134</v>
      </c>
      <c r="C78" s="56">
        <v>135</v>
      </c>
      <c r="D78" s="89"/>
      <c r="E78" s="155">
        <f>VLOOKUP(E$10&amp;"_Dist_"&amp;$B78,OBSERVED_DATA!$A$2:$F$6151,4,FALSE)</f>
        <v>0</v>
      </c>
      <c r="F78" s="156">
        <f>VLOOKUP(F$10&amp;"_Dist_"&amp;$B78,OBSERVED_DATA!$A$2:$F$6151,4,FALSE)</f>
        <v>0</v>
      </c>
      <c r="G78" s="156">
        <f>VLOOKUP(G$10&amp;"_Dist_"&amp;$B78,OBSERVED_DATA!$A$2:$F$6151,4,FALSE)</f>
        <v>0</v>
      </c>
      <c r="H78" s="156">
        <f>VLOOKUP(H$10&amp;"_Dist_"&amp;$B78,OBSERVED_DATA!$A$2:$F$6151,4,FALSE)</f>
        <v>0</v>
      </c>
      <c r="I78" s="156">
        <f>VLOOKUP(I$10&amp;"_Dist_"&amp;$B78,OBSERVED_DATA!$A$2:$F$6151,4,FALSE)</f>
        <v>0</v>
      </c>
      <c r="J78" s="156">
        <f>VLOOKUP(J$10&amp;"_Dist_"&amp;$B78,OBSERVED_DATA!$A$2:$F$6151,4,FALSE)</f>
        <v>0</v>
      </c>
      <c r="K78" s="157">
        <f>VLOOKUP(K$10&amp;"_Dist_"&amp;$B78,OBSERVED_DATA!$A$2:$F$6151,4,FALSE)</f>
        <v>0</v>
      </c>
      <c r="L78" s="155">
        <f>VLOOKUP(L$10&amp;"_Dist_"&amp;$B78,OBSERVED_DATA!$A$2:$F$6151,4,FALSE)</f>
        <v>0</v>
      </c>
      <c r="M78" s="157">
        <f>VLOOKUP(M$10&amp;"_Dist_"&amp;$B78,OBSERVED_DATA!$A$2:$F$6151,4,FALSE)</f>
        <v>2.41E-5</v>
      </c>
    </row>
    <row r="79" spans="2:13" x14ac:dyDescent="0.45">
      <c r="B79" s="56">
        <v>136</v>
      </c>
      <c r="C79" s="56">
        <v>137</v>
      </c>
      <c r="D79" s="89"/>
      <c r="E79" s="155">
        <f>VLOOKUP(E$10&amp;"_Dist_"&amp;$B79,OBSERVED_DATA!$A$2:$F$6151,4,FALSE)</f>
        <v>0</v>
      </c>
      <c r="F79" s="156">
        <f>VLOOKUP(F$10&amp;"_Dist_"&amp;$B79,OBSERVED_DATA!$A$2:$F$6151,4,FALSE)</f>
        <v>0</v>
      </c>
      <c r="G79" s="156">
        <f>VLOOKUP(G$10&amp;"_Dist_"&amp;$B79,OBSERVED_DATA!$A$2:$F$6151,4,FALSE)</f>
        <v>0</v>
      </c>
      <c r="H79" s="156">
        <f>VLOOKUP(H$10&amp;"_Dist_"&amp;$B79,OBSERVED_DATA!$A$2:$F$6151,4,FALSE)</f>
        <v>0</v>
      </c>
      <c r="I79" s="156">
        <f>VLOOKUP(I$10&amp;"_Dist_"&amp;$B79,OBSERVED_DATA!$A$2:$F$6151,4,FALSE)</f>
        <v>0</v>
      </c>
      <c r="J79" s="156">
        <f>VLOOKUP(J$10&amp;"_Dist_"&amp;$B79,OBSERVED_DATA!$A$2:$F$6151,4,FALSE)</f>
        <v>0</v>
      </c>
      <c r="K79" s="157">
        <f>VLOOKUP(K$10&amp;"_Dist_"&amp;$B79,OBSERVED_DATA!$A$2:$F$6151,4,FALSE)</f>
        <v>0</v>
      </c>
      <c r="L79" s="155">
        <f>VLOOKUP(L$10&amp;"_Dist_"&amp;$B79,OBSERVED_DATA!$A$2:$F$6151,4,FALSE)</f>
        <v>0</v>
      </c>
      <c r="M79" s="157">
        <f>VLOOKUP(M$10&amp;"_Dist_"&amp;$B79,OBSERVED_DATA!$A$2:$F$6151,4,FALSE)</f>
        <v>2.0100000000000001E-5</v>
      </c>
    </row>
    <row r="80" spans="2:13" x14ac:dyDescent="0.45">
      <c r="B80" s="56">
        <v>138</v>
      </c>
      <c r="C80" s="56">
        <v>139</v>
      </c>
      <c r="D80" s="89"/>
      <c r="E80" s="155">
        <f>VLOOKUP(E$10&amp;"_Dist_"&amp;$B80,OBSERVED_DATA!$A$2:$F$6151,4,FALSE)</f>
        <v>0</v>
      </c>
      <c r="F80" s="156">
        <f>VLOOKUP(F$10&amp;"_Dist_"&amp;$B80,OBSERVED_DATA!$A$2:$F$6151,4,FALSE)</f>
        <v>0</v>
      </c>
      <c r="G80" s="156">
        <f>VLOOKUP(G$10&amp;"_Dist_"&amp;$B80,OBSERVED_DATA!$A$2:$F$6151,4,FALSE)</f>
        <v>0</v>
      </c>
      <c r="H80" s="156">
        <f>VLOOKUP(H$10&amp;"_Dist_"&amp;$B80,OBSERVED_DATA!$A$2:$F$6151,4,FALSE)</f>
        <v>0</v>
      </c>
      <c r="I80" s="156">
        <f>VLOOKUP(I$10&amp;"_Dist_"&amp;$B80,OBSERVED_DATA!$A$2:$F$6151,4,FALSE)</f>
        <v>0</v>
      </c>
      <c r="J80" s="156">
        <f>VLOOKUP(J$10&amp;"_Dist_"&amp;$B80,OBSERVED_DATA!$A$2:$F$6151,4,FALSE)</f>
        <v>0</v>
      </c>
      <c r="K80" s="157">
        <f>VLOOKUP(K$10&amp;"_Dist_"&amp;$B80,OBSERVED_DATA!$A$2:$F$6151,4,FALSE)</f>
        <v>0</v>
      </c>
      <c r="L80" s="155">
        <f>VLOOKUP(L$10&amp;"_Dist_"&amp;$B80,OBSERVED_DATA!$A$2:$F$6151,4,FALSE)</f>
        <v>0</v>
      </c>
      <c r="M80" s="157">
        <f>VLOOKUP(M$10&amp;"_Dist_"&amp;$B80,OBSERVED_DATA!$A$2:$F$6151,4,FALSE)</f>
        <v>1.6099999999999998E-5</v>
      </c>
    </row>
    <row r="81" spans="2:13" x14ac:dyDescent="0.45">
      <c r="B81" s="56">
        <v>140</v>
      </c>
      <c r="C81" s="56">
        <v>141</v>
      </c>
      <c r="D81" s="89"/>
      <c r="E81" s="155">
        <f>VLOOKUP(E$10&amp;"_Dist_"&amp;$B81,OBSERVED_DATA!$A$2:$F$6151,4,FALSE)</f>
        <v>0</v>
      </c>
      <c r="F81" s="156">
        <f>VLOOKUP(F$10&amp;"_Dist_"&amp;$B81,OBSERVED_DATA!$A$2:$F$6151,4,FALSE)</f>
        <v>0</v>
      </c>
      <c r="G81" s="156">
        <f>VLOOKUP(G$10&amp;"_Dist_"&amp;$B81,OBSERVED_DATA!$A$2:$F$6151,4,FALSE)</f>
        <v>0</v>
      </c>
      <c r="H81" s="156">
        <f>VLOOKUP(H$10&amp;"_Dist_"&amp;$B81,OBSERVED_DATA!$A$2:$F$6151,4,FALSE)</f>
        <v>0</v>
      </c>
      <c r="I81" s="156">
        <f>VLOOKUP(I$10&amp;"_Dist_"&amp;$B81,OBSERVED_DATA!$A$2:$F$6151,4,FALSE)</f>
        <v>0</v>
      </c>
      <c r="J81" s="156">
        <f>VLOOKUP(J$10&amp;"_Dist_"&amp;$B81,OBSERVED_DATA!$A$2:$F$6151,4,FALSE)</f>
        <v>0</v>
      </c>
      <c r="K81" s="157">
        <f>VLOOKUP(K$10&amp;"_Dist_"&amp;$B81,OBSERVED_DATA!$A$2:$F$6151,4,FALSE)</f>
        <v>0</v>
      </c>
      <c r="L81" s="155">
        <f>VLOOKUP(L$10&amp;"_Dist_"&amp;$B81,OBSERVED_DATA!$A$2:$F$6151,4,FALSE)</f>
        <v>0</v>
      </c>
      <c r="M81" s="157">
        <f>VLOOKUP(M$10&amp;"_Dist_"&amp;$B81,OBSERVED_DATA!$A$2:$F$6151,4,FALSE)</f>
        <v>1.2099999999999999E-5</v>
      </c>
    </row>
    <row r="82" spans="2:13" x14ac:dyDescent="0.45">
      <c r="B82" s="56">
        <v>142</v>
      </c>
      <c r="C82" s="56">
        <v>143</v>
      </c>
      <c r="D82" s="89"/>
      <c r="E82" s="155">
        <f>VLOOKUP(E$10&amp;"_Dist_"&amp;$B82,OBSERVED_DATA!$A$2:$F$6151,4,FALSE)</f>
        <v>0</v>
      </c>
      <c r="F82" s="156">
        <f>VLOOKUP(F$10&amp;"_Dist_"&amp;$B82,OBSERVED_DATA!$A$2:$F$6151,4,FALSE)</f>
        <v>0</v>
      </c>
      <c r="G82" s="156">
        <f>VLOOKUP(G$10&amp;"_Dist_"&amp;$B82,OBSERVED_DATA!$A$2:$F$6151,4,FALSE)</f>
        <v>0</v>
      </c>
      <c r="H82" s="156">
        <f>VLOOKUP(H$10&amp;"_Dist_"&amp;$B82,OBSERVED_DATA!$A$2:$F$6151,4,FALSE)</f>
        <v>0</v>
      </c>
      <c r="I82" s="156">
        <f>VLOOKUP(I$10&amp;"_Dist_"&amp;$B82,OBSERVED_DATA!$A$2:$F$6151,4,FALSE)</f>
        <v>0</v>
      </c>
      <c r="J82" s="156">
        <f>VLOOKUP(J$10&amp;"_Dist_"&amp;$B82,OBSERVED_DATA!$A$2:$F$6151,4,FALSE)</f>
        <v>0</v>
      </c>
      <c r="K82" s="157">
        <f>VLOOKUP(K$10&amp;"_Dist_"&amp;$B82,OBSERVED_DATA!$A$2:$F$6151,4,FALSE)</f>
        <v>0</v>
      </c>
      <c r="L82" s="155">
        <f>VLOOKUP(L$10&amp;"_Dist_"&amp;$B82,OBSERVED_DATA!$A$2:$F$6151,4,FALSE)</f>
        <v>0</v>
      </c>
      <c r="M82" s="157">
        <f>VLOOKUP(M$10&amp;"_Dist_"&amp;$B82,OBSERVED_DATA!$A$2:$F$6151,4,FALSE)</f>
        <v>7.9999999999999996E-6</v>
      </c>
    </row>
    <row r="83" spans="2:13" x14ac:dyDescent="0.45">
      <c r="B83" s="56">
        <v>144</v>
      </c>
      <c r="C83" s="56">
        <v>145</v>
      </c>
      <c r="D83" s="89"/>
      <c r="E83" s="155">
        <f>VLOOKUP(E$10&amp;"_Dist_"&amp;$B83,OBSERVED_DATA!$A$2:$F$6151,4,FALSE)</f>
        <v>0</v>
      </c>
      <c r="F83" s="156">
        <f>VLOOKUP(F$10&amp;"_Dist_"&amp;$B83,OBSERVED_DATA!$A$2:$F$6151,4,FALSE)</f>
        <v>0</v>
      </c>
      <c r="G83" s="156">
        <f>VLOOKUP(G$10&amp;"_Dist_"&amp;$B83,OBSERVED_DATA!$A$2:$F$6151,4,FALSE)</f>
        <v>0</v>
      </c>
      <c r="H83" s="156">
        <f>VLOOKUP(H$10&amp;"_Dist_"&amp;$B83,OBSERVED_DATA!$A$2:$F$6151,4,FALSE)</f>
        <v>0</v>
      </c>
      <c r="I83" s="156">
        <f>VLOOKUP(I$10&amp;"_Dist_"&amp;$B83,OBSERVED_DATA!$A$2:$F$6151,4,FALSE)</f>
        <v>0</v>
      </c>
      <c r="J83" s="156">
        <f>VLOOKUP(J$10&amp;"_Dist_"&amp;$B83,OBSERVED_DATA!$A$2:$F$6151,4,FALSE)</f>
        <v>0</v>
      </c>
      <c r="K83" s="157">
        <f>VLOOKUP(K$10&amp;"_Dist_"&amp;$B83,OBSERVED_DATA!$A$2:$F$6151,4,FALSE)</f>
        <v>0</v>
      </c>
      <c r="L83" s="155">
        <f>VLOOKUP(L$10&amp;"_Dist_"&amp;$B83,OBSERVED_DATA!$A$2:$F$6151,4,FALSE)</f>
        <v>0</v>
      </c>
      <c r="M83" s="157">
        <f>VLOOKUP(M$10&amp;"_Dist_"&amp;$B83,OBSERVED_DATA!$A$2:$F$6151,4,FALSE)</f>
        <v>3.9999999999999998E-6</v>
      </c>
    </row>
    <row r="84" spans="2:13" x14ac:dyDescent="0.45">
      <c r="B84" s="56">
        <v>146</v>
      </c>
      <c r="C84" s="56">
        <v>147</v>
      </c>
      <c r="D84" s="89"/>
      <c r="E84" s="155">
        <f>VLOOKUP(E$10&amp;"_Dist_"&amp;$B84,OBSERVED_DATA!$A$2:$F$6151,4,FALSE)</f>
        <v>0</v>
      </c>
      <c r="F84" s="156">
        <f>VLOOKUP(F$10&amp;"_Dist_"&amp;$B84,OBSERVED_DATA!$A$2:$F$6151,4,FALSE)</f>
        <v>0</v>
      </c>
      <c r="G84" s="156">
        <f>VLOOKUP(G$10&amp;"_Dist_"&amp;$B84,OBSERVED_DATA!$A$2:$F$6151,4,FALSE)</f>
        <v>0</v>
      </c>
      <c r="H84" s="156">
        <f>VLOOKUP(H$10&amp;"_Dist_"&amp;$B84,OBSERVED_DATA!$A$2:$F$6151,4,FALSE)</f>
        <v>0</v>
      </c>
      <c r="I84" s="156">
        <f>VLOOKUP(I$10&amp;"_Dist_"&amp;$B84,OBSERVED_DATA!$A$2:$F$6151,4,FALSE)</f>
        <v>0</v>
      </c>
      <c r="J84" s="156">
        <f>VLOOKUP(J$10&amp;"_Dist_"&amp;$B84,OBSERVED_DATA!$A$2:$F$6151,4,FALSE)</f>
        <v>0</v>
      </c>
      <c r="K84" s="157">
        <f>VLOOKUP(K$10&amp;"_Dist_"&amp;$B84,OBSERVED_DATA!$A$2:$F$6151,4,FALSE)</f>
        <v>0</v>
      </c>
      <c r="L84" s="155">
        <f>VLOOKUP(L$10&amp;"_Dist_"&amp;$B84,OBSERVED_DATA!$A$2:$F$6151,4,FALSE)</f>
        <v>0</v>
      </c>
      <c r="M84" s="157">
        <f>VLOOKUP(M$10&amp;"_Dist_"&amp;$B84,OBSERVED_DATA!$A$2:$F$6151,4,FALSE)</f>
        <v>0</v>
      </c>
    </row>
    <row r="85" spans="2:13" x14ac:dyDescent="0.45">
      <c r="B85" s="56">
        <v>148</v>
      </c>
      <c r="C85" s="56">
        <v>149</v>
      </c>
      <c r="D85" s="89"/>
      <c r="E85" s="155">
        <f>VLOOKUP(E$10&amp;"_Dist_"&amp;$B85,OBSERVED_DATA!$A$2:$F$6151,4,FALSE)</f>
        <v>0</v>
      </c>
      <c r="F85" s="156">
        <f>VLOOKUP(F$10&amp;"_Dist_"&amp;$B85,OBSERVED_DATA!$A$2:$F$6151,4,FALSE)</f>
        <v>0</v>
      </c>
      <c r="G85" s="156">
        <f>VLOOKUP(G$10&amp;"_Dist_"&amp;$B85,OBSERVED_DATA!$A$2:$F$6151,4,FALSE)</f>
        <v>0</v>
      </c>
      <c r="H85" s="156">
        <f>VLOOKUP(H$10&amp;"_Dist_"&amp;$B85,OBSERVED_DATA!$A$2:$F$6151,4,FALSE)</f>
        <v>0</v>
      </c>
      <c r="I85" s="156">
        <f>VLOOKUP(I$10&amp;"_Dist_"&amp;$B85,OBSERVED_DATA!$A$2:$F$6151,4,FALSE)</f>
        <v>0</v>
      </c>
      <c r="J85" s="156">
        <f>VLOOKUP(J$10&amp;"_Dist_"&amp;$B85,OBSERVED_DATA!$A$2:$F$6151,4,FALSE)</f>
        <v>0</v>
      </c>
      <c r="K85" s="157">
        <f>VLOOKUP(K$10&amp;"_Dist_"&amp;$B85,OBSERVED_DATA!$A$2:$F$6151,4,FALSE)</f>
        <v>0</v>
      </c>
      <c r="L85" s="155">
        <f>VLOOKUP(L$10&amp;"_Dist_"&amp;$B85,OBSERVED_DATA!$A$2:$F$6151,4,FALSE)</f>
        <v>0</v>
      </c>
      <c r="M85" s="157">
        <f>VLOOKUP(M$10&amp;"_Dist_"&amp;$B85,OBSERVED_DATA!$A$2:$F$6151,4,FALSE)</f>
        <v>2.2000000000000001E-6</v>
      </c>
    </row>
    <row r="86" spans="2:13" x14ac:dyDescent="0.45">
      <c r="B86" s="56">
        <v>150</v>
      </c>
      <c r="C86" s="56">
        <v>151</v>
      </c>
      <c r="D86" s="89"/>
      <c r="E86" s="155">
        <f>VLOOKUP(E$10&amp;"_Dist_"&amp;$B86,OBSERVED_DATA!$A$2:$F$6151,4,FALSE)</f>
        <v>0</v>
      </c>
      <c r="F86" s="156">
        <f>VLOOKUP(F$10&amp;"_Dist_"&amp;$B86,OBSERVED_DATA!$A$2:$F$6151,4,FALSE)</f>
        <v>0</v>
      </c>
      <c r="G86" s="156">
        <f>VLOOKUP(G$10&amp;"_Dist_"&amp;$B86,OBSERVED_DATA!$A$2:$F$6151,4,FALSE)</f>
        <v>0</v>
      </c>
      <c r="H86" s="156">
        <f>VLOOKUP(H$10&amp;"_Dist_"&amp;$B86,OBSERVED_DATA!$A$2:$F$6151,4,FALSE)</f>
        <v>0</v>
      </c>
      <c r="I86" s="156">
        <f>VLOOKUP(I$10&amp;"_Dist_"&amp;$B86,OBSERVED_DATA!$A$2:$F$6151,4,FALSE)</f>
        <v>0</v>
      </c>
      <c r="J86" s="156">
        <f>VLOOKUP(J$10&amp;"_Dist_"&amp;$B86,OBSERVED_DATA!$A$2:$F$6151,4,FALSE)</f>
        <v>0</v>
      </c>
      <c r="K86" s="157">
        <f>VLOOKUP(K$10&amp;"_Dist_"&amp;$B86,OBSERVED_DATA!$A$2:$F$6151,4,FALSE)</f>
        <v>0</v>
      </c>
      <c r="L86" s="155">
        <f>VLOOKUP(L$10&amp;"_Dist_"&amp;$B86,OBSERVED_DATA!$A$2:$F$6151,4,FALSE)</f>
        <v>0</v>
      </c>
      <c r="M86" s="157">
        <f>VLOOKUP(M$10&amp;"_Dist_"&amp;$B86,OBSERVED_DATA!$A$2:$F$6151,4,FALSE)</f>
        <v>0</v>
      </c>
    </row>
    <row r="87" spans="2:13" x14ac:dyDescent="0.45">
      <c r="B87" s="56">
        <v>152</v>
      </c>
      <c r="C87" s="56">
        <v>153</v>
      </c>
      <c r="D87" s="89"/>
      <c r="E87" s="155">
        <f>VLOOKUP(E$10&amp;"_Dist_"&amp;$B87,OBSERVED_DATA!$A$2:$F$6151,4,FALSE)</f>
        <v>0</v>
      </c>
      <c r="F87" s="156">
        <f>VLOOKUP(F$10&amp;"_Dist_"&amp;$B87,OBSERVED_DATA!$A$2:$F$6151,4,FALSE)</f>
        <v>0</v>
      </c>
      <c r="G87" s="156">
        <f>VLOOKUP(G$10&amp;"_Dist_"&amp;$B87,OBSERVED_DATA!$A$2:$F$6151,4,FALSE)</f>
        <v>0</v>
      </c>
      <c r="H87" s="156">
        <f>VLOOKUP(H$10&amp;"_Dist_"&amp;$B87,OBSERVED_DATA!$A$2:$F$6151,4,FALSE)</f>
        <v>0</v>
      </c>
      <c r="I87" s="156">
        <f>VLOOKUP(I$10&amp;"_Dist_"&amp;$B87,OBSERVED_DATA!$A$2:$F$6151,4,FALSE)</f>
        <v>0</v>
      </c>
      <c r="J87" s="156">
        <f>VLOOKUP(J$10&amp;"_Dist_"&amp;$B87,OBSERVED_DATA!$A$2:$F$6151,4,FALSE)</f>
        <v>0</v>
      </c>
      <c r="K87" s="157">
        <f>VLOOKUP(K$10&amp;"_Dist_"&amp;$B87,OBSERVED_DATA!$A$2:$F$6151,4,FALSE)</f>
        <v>0</v>
      </c>
      <c r="L87" s="155">
        <f>VLOOKUP(L$10&amp;"_Dist_"&amp;$B87,OBSERVED_DATA!$A$2:$F$6151,4,FALSE)</f>
        <v>0</v>
      </c>
      <c r="M87" s="157">
        <f>VLOOKUP(M$10&amp;"_Dist_"&amp;$B87,OBSERVED_DATA!$A$2:$F$6151,4,FALSE)</f>
        <v>0</v>
      </c>
    </row>
    <row r="88" spans="2:13" x14ac:dyDescent="0.45">
      <c r="B88" s="56">
        <v>154</v>
      </c>
      <c r="C88" s="56">
        <v>155</v>
      </c>
      <c r="D88" s="89"/>
      <c r="E88" s="155">
        <f>VLOOKUP(E$10&amp;"_Dist_"&amp;$B88,OBSERVED_DATA!$A$2:$F$6151,4,FALSE)</f>
        <v>0</v>
      </c>
      <c r="F88" s="156">
        <f>VLOOKUP(F$10&amp;"_Dist_"&amp;$B88,OBSERVED_DATA!$A$2:$F$6151,4,FALSE)</f>
        <v>0</v>
      </c>
      <c r="G88" s="156">
        <f>VLOOKUP(G$10&amp;"_Dist_"&amp;$B88,OBSERVED_DATA!$A$2:$F$6151,4,FALSE)</f>
        <v>0</v>
      </c>
      <c r="H88" s="156">
        <f>VLOOKUP(H$10&amp;"_Dist_"&amp;$B88,OBSERVED_DATA!$A$2:$F$6151,4,FALSE)</f>
        <v>0</v>
      </c>
      <c r="I88" s="156">
        <f>VLOOKUP(I$10&amp;"_Dist_"&amp;$B88,OBSERVED_DATA!$A$2:$F$6151,4,FALSE)</f>
        <v>0</v>
      </c>
      <c r="J88" s="156">
        <f>VLOOKUP(J$10&amp;"_Dist_"&amp;$B88,OBSERVED_DATA!$A$2:$F$6151,4,FALSE)</f>
        <v>0</v>
      </c>
      <c r="K88" s="157">
        <f>VLOOKUP(K$10&amp;"_Dist_"&amp;$B88,OBSERVED_DATA!$A$2:$F$6151,4,FALSE)</f>
        <v>0</v>
      </c>
      <c r="L88" s="155">
        <f>VLOOKUP(L$10&amp;"_Dist_"&amp;$B88,OBSERVED_DATA!$A$2:$F$6151,4,FALSE)</f>
        <v>0</v>
      </c>
      <c r="M88" s="157">
        <f>VLOOKUP(M$10&amp;"_Dist_"&amp;$B88,OBSERVED_DATA!$A$2:$F$6151,4,FALSE)</f>
        <v>0</v>
      </c>
    </row>
    <row r="89" spans="2:13" x14ac:dyDescent="0.45">
      <c r="B89" s="56">
        <v>156</v>
      </c>
      <c r="C89" s="56">
        <v>157</v>
      </c>
      <c r="D89" s="89"/>
      <c r="E89" s="155">
        <f>VLOOKUP(E$10&amp;"_Dist_"&amp;$B89,OBSERVED_DATA!$A$2:$F$6151,4,FALSE)</f>
        <v>0</v>
      </c>
      <c r="F89" s="156">
        <f>VLOOKUP(F$10&amp;"_Dist_"&amp;$B89,OBSERVED_DATA!$A$2:$F$6151,4,FALSE)</f>
        <v>0</v>
      </c>
      <c r="G89" s="156">
        <f>VLOOKUP(G$10&amp;"_Dist_"&amp;$B89,OBSERVED_DATA!$A$2:$F$6151,4,FALSE)</f>
        <v>0</v>
      </c>
      <c r="H89" s="156">
        <f>VLOOKUP(H$10&amp;"_Dist_"&amp;$B89,OBSERVED_DATA!$A$2:$F$6151,4,FALSE)</f>
        <v>0</v>
      </c>
      <c r="I89" s="156">
        <f>VLOOKUP(I$10&amp;"_Dist_"&amp;$B89,OBSERVED_DATA!$A$2:$F$6151,4,FALSE)</f>
        <v>0</v>
      </c>
      <c r="J89" s="156">
        <f>VLOOKUP(J$10&amp;"_Dist_"&amp;$B89,OBSERVED_DATA!$A$2:$F$6151,4,FALSE)</f>
        <v>0</v>
      </c>
      <c r="K89" s="157">
        <f>VLOOKUP(K$10&amp;"_Dist_"&amp;$B89,OBSERVED_DATA!$A$2:$F$6151,4,FALSE)</f>
        <v>0</v>
      </c>
      <c r="L89" s="155">
        <f>VLOOKUP(L$10&amp;"_Dist_"&amp;$B89,OBSERVED_DATA!$A$2:$F$6151,4,FALSE)</f>
        <v>0</v>
      </c>
      <c r="M89" s="157">
        <f>VLOOKUP(M$10&amp;"_Dist_"&amp;$B89,OBSERVED_DATA!$A$2:$F$6151,4,FALSE)</f>
        <v>0</v>
      </c>
    </row>
    <row r="90" spans="2:13" x14ac:dyDescent="0.45">
      <c r="B90" s="56">
        <v>158</v>
      </c>
      <c r="C90" s="56">
        <v>159</v>
      </c>
      <c r="D90" s="89"/>
      <c r="E90" s="155">
        <f>VLOOKUP(E$10&amp;"_Dist_"&amp;$B90,OBSERVED_DATA!$A$2:$F$6151,4,FALSE)</f>
        <v>0</v>
      </c>
      <c r="F90" s="156">
        <f>VLOOKUP(F$10&amp;"_Dist_"&amp;$B90,OBSERVED_DATA!$A$2:$F$6151,4,FALSE)</f>
        <v>0</v>
      </c>
      <c r="G90" s="156">
        <f>VLOOKUP(G$10&amp;"_Dist_"&amp;$B90,OBSERVED_DATA!$A$2:$F$6151,4,FALSE)</f>
        <v>0</v>
      </c>
      <c r="H90" s="156">
        <f>VLOOKUP(H$10&amp;"_Dist_"&amp;$B90,OBSERVED_DATA!$A$2:$F$6151,4,FALSE)</f>
        <v>0</v>
      </c>
      <c r="I90" s="156">
        <f>VLOOKUP(I$10&amp;"_Dist_"&amp;$B90,OBSERVED_DATA!$A$2:$F$6151,4,FALSE)</f>
        <v>0</v>
      </c>
      <c r="J90" s="156">
        <f>VLOOKUP(J$10&amp;"_Dist_"&amp;$B90,OBSERVED_DATA!$A$2:$F$6151,4,FALSE)</f>
        <v>0</v>
      </c>
      <c r="K90" s="157">
        <f>VLOOKUP(K$10&amp;"_Dist_"&amp;$B90,OBSERVED_DATA!$A$2:$F$6151,4,FALSE)</f>
        <v>0</v>
      </c>
      <c r="L90" s="155">
        <f>VLOOKUP(L$10&amp;"_Dist_"&amp;$B90,OBSERVED_DATA!$A$2:$F$6151,4,FALSE)</f>
        <v>0</v>
      </c>
      <c r="M90" s="157">
        <f>VLOOKUP(M$10&amp;"_Dist_"&amp;$B90,OBSERVED_DATA!$A$2:$F$6151,4,FALSE)</f>
        <v>0</v>
      </c>
    </row>
    <row r="91" spans="2:13" x14ac:dyDescent="0.45">
      <c r="B91" s="56">
        <v>160</v>
      </c>
      <c r="C91" s="56">
        <v>161</v>
      </c>
      <c r="D91" s="89"/>
      <c r="E91" s="155">
        <f>VLOOKUP(E$10&amp;"_Dist_"&amp;$B91,OBSERVED_DATA!$A$2:$F$6151,4,FALSE)</f>
        <v>0</v>
      </c>
      <c r="F91" s="156">
        <f>VLOOKUP(F$10&amp;"_Dist_"&amp;$B91,OBSERVED_DATA!$A$2:$F$6151,4,FALSE)</f>
        <v>0</v>
      </c>
      <c r="G91" s="156">
        <f>VLOOKUP(G$10&amp;"_Dist_"&amp;$B91,OBSERVED_DATA!$A$2:$F$6151,4,FALSE)</f>
        <v>0</v>
      </c>
      <c r="H91" s="156">
        <f>VLOOKUP(H$10&amp;"_Dist_"&amp;$B91,OBSERVED_DATA!$A$2:$F$6151,4,FALSE)</f>
        <v>0</v>
      </c>
      <c r="I91" s="156">
        <f>VLOOKUP(I$10&amp;"_Dist_"&amp;$B91,OBSERVED_DATA!$A$2:$F$6151,4,FALSE)</f>
        <v>0</v>
      </c>
      <c r="J91" s="156">
        <f>VLOOKUP(J$10&amp;"_Dist_"&amp;$B91,OBSERVED_DATA!$A$2:$F$6151,4,FALSE)</f>
        <v>0</v>
      </c>
      <c r="K91" s="157">
        <f>VLOOKUP(K$10&amp;"_Dist_"&amp;$B91,OBSERVED_DATA!$A$2:$F$6151,4,FALSE)</f>
        <v>0</v>
      </c>
      <c r="L91" s="155">
        <f>VLOOKUP(L$10&amp;"_Dist_"&amp;$B91,OBSERVED_DATA!$A$2:$F$6151,4,FALSE)</f>
        <v>0</v>
      </c>
      <c r="M91" s="157">
        <f>VLOOKUP(M$10&amp;"_Dist_"&amp;$B91,OBSERVED_DATA!$A$2:$F$6151,4,FALSE)</f>
        <v>0</v>
      </c>
    </row>
    <row r="92" spans="2:13" x14ac:dyDescent="0.45">
      <c r="B92" s="56">
        <v>162</v>
      </c>
      <c r="C92" s="56">
        <v>163</v>
      </c>
      <c r="D92" s="89"/>
      <c r="E92" s="155">
        <f>VLOOKUP(E$10&amp;"_Dist_"&amp;$B92,OBSERVED_DATA!$A$2:$F$6151,4,FALSE)</f>
        <v>0</v>
      </c>
      <c r="F92" s="156">
        <f>VLOOKUP(F$10&amp;"_Dist_"&amp;$B92,OBSERVED_DATA!$A$2:$F$6151,4,FALSE)</f>
        <v>0</v>
      </c>
      <c r="G92" s="156">
        <f>VLOOKUP(G$10&amp;"_Dist_"&amp;$B92,OBSERVED_DATA!$A$2:$F$6151,4,FALSE)</f>
        <v>0</v>
      </c>
      <c r="H92" s="156">
        <f>VLOOKUP(H$10&amp;"_Dist_"&amp;$B92,OBSERVED_DATA!$A$2:$F$6151,4,FALSE)</f>
        <v>0</v>
      </c>
      <c r="I92" s="156">
        <f>VLOOKUP(I$10&amp;"_Dist_"&amp;$B92,OBSERVED_DATA!$A$2:$F$6151,4,FALSE)</f>
        <v>0</v>
      </c>
      <c r="J92" s="156">
        <f>VLOOKUP(J$10&amp;"_Dist_"&amp;$B92,OBSERVED_DATA!$A$2:$F$6151,4,FALSE)</f>
        <v>0</v>
      </c>
      <c r="K92" s="157">
        <f>VLOOKUP(K$10&amp;"_Dist_"&amp;$B92,OBSERVED_DATA!$A$2:$F$6151,4,FALSE)</f>
        <v>0</v>
      </c>
      <c r="L92" s="155">
        <f>VLOOKUP(L$10&amp;"_Dist_"&amp;$B92,OBSERVED_DATA!$A$2:$F$6151,4,FALSE)</f>
        <v>0</v>
      </c>
      <c r="M92" s="157">
        <f>VLOOKUP(M$10&amp;"_Dist_"&amp;$B92,OBSERVED_DATA!$A$2:$F$6151,4,FALSE)</f>
        <v>0</v>
      </c>
    </row>
    <row r="93" spans="2:13" x14ac:dyDescent="0.45">
      <c r="B93" s="56">
        <v>164</v>
      </c>
      <c r="C93" s="56">
        <v>165</v>
      </c>
      <c r="D93" s="89"/>
      <c r="E93" s="155">
        <f>VLOOKUP(E$10&amp;"_Dist_"&amp;$B93,OBSERVED_DATA!$A$2:$F$6151,4,FALSE)</f>
        <v>0</v>
      </c>
      <c r="F93" s="156">
        <f>VLOOKUP(F$10&amp;"_Dist_"&amp;$B93,OBSERVED_DATA!$A$2:$F$6151,4,FALSE)</f>
        <v>0</v>
      </c>
      <c r="G93" s="156">
        <f>VLOOKUP(G$10&amp;"_Dist_"&amp;$B93,OBSERVED_DATA!$A$2:$F$6151,4,FALSE)</f>
        <v>0</v>
      </c>
      <c r="H93" s="156">
        <f>VLOOKUP(H$10&amp;"_Dist_"&amp;$B93,OBSERVED_DATA!$A$2:$F$6151,4,FALSE)</f>
        <v>0</v>
      </c>
      <c r="I93" s="156">
        <f>VLOOKUP(I$10&amp;"_Dist_"&amp;$B93,OBSERVED_DATA!$A$2:$F$6151,4,FALSE)</f>
        <v>0</v>
      </c>
      <c r="J93" s="156">
        <f>VLOOKUP(J$10&amp;"_Dist_"&amp;$B93,OBSERVED_DATA!$A$2:$F$6151,4,FALSE)</f>
        <v>0</v>
      </c>
      <c r="K93" s="157">
        <f>VLOOKUP(K$10&amp;"_Dist_"&amp;$B93,OBSERVED_DATA!$A$2:$F$6151,4,FALSE)</f>
        <v>0</v>
      </c>
      <c r="L93" s="155">
        <f>VLOOKUP(L$10&amp;"_Dist_"&amp;$B93,OBSERVED_DATA!$A$2:$F$6151,4,FALSE)</f>
        <v>0</v>
      </c>
      <c r="M93" s="157">
        <f>VLOOKUP(M$10&amp;"_Dist_"&amp;$B93,OBSERVED_DATA!$A$2:$F$6151,4,FALSE)</f>
        <v>0</v>
      </c>
    </row>
    <row r="94" spans="2:13" x14ac:dyDescent="0.45">
      <c r="B94" s="56">
        <v>166</v>
      </c>
      <c r="C94" s="56">
        <v>167</v>
      </c>
      <c r="D94" s="89"/>
      <c r="E94" s="155">
        <f>VLOOKUP(E$10&amp;"_Dist_"&amp;$B94,OBSERVED_DATA!$A$2:$F$6151,4,FALSE)</f>
        <v>0</v>
      </c>
      <c r="F94" s="156">
        <f>VLOOKUP(F$10&amp;"_Dist_"&amp;$B94,OBSERVED_DATA!$A$2:$F$6151,4,FALSE)</f>
        <v>0</v>
      </c>
      <c r="G94" s="156">
        <f>VLOOKUP(G$10&amp;"_Dist_"&amp;$B94,OBSERVED_DATA!$A$2:$F$6151,4,FALSE)</f>
        <v>0</v>
      </c>
      <c r="H94" s="156">
        <f>VLOOKUP(H$10&amp;"_Dist_"&amp;$B94,OBSERVED_DATA!$A$2:$F$6151,4,FALSE)</f>
        <v>0</v>
      </c>
      <c r="I94" s="156">
        <f>VLOOKUP(I$10&amp;"_Dist_"&amp;$B94,OBSERVED_DATA!$A$2:$F$6151,4,FALSE)</f>
        <v>0</v>
      </c>
      <c r="J94" s="156">
        <f>VLOOKUP(J$10&amp;"_Dist_"&amp;$B94,OBSERVED_DATA!$A$2:$F$6151,4,FALSE)</f>
        <v>0</v>
      </c>
      <c r="K94" s="157">
        <f>VLOOKUP(K$10&amp;"_Dist_"&amp;$B94,OBSERVED_DATA!$A$2:$F$6151,4,FALSE)</f>
        <v>0</v>
      </c>
      <c r="L94" s="155">
        <f>VLOOKUP(L$10&amp;"_Dist_"&amp;$B94,OBSERVED_DATA!$A$2:$F$6151,4,FALSE)</f>
        <v>0</v>
      </c>
      <c r="M94" s="157">
        <f>VLOOKUP(M$10&amp;"_Dist_"&amp;$B94,OBSERVED_DATA!$A$2:$F$6151,4,FALSE)</f>
        <v>0</v>
      </c>
    </row>
    <row r="95" spans="2:13" x14ac:dyDescent="0.45">
      <c r="B95" s="56">
        <v>168</v>
      </c>
      <c r="C95" s="56">
        <v>169</v>
      </c>
      <c r="D95" s="89"/>
      <c r="E95" s="155">
        <f>VLOOKUP(E$10&amp;"_Dist_"&amp;$B95,OBSERVED_DATA!$A$2:$F$6151,4,FALSE)</f>
        <v>0</v>
      </c>
      <c r="F95" s="156">
        <f>VLOOKUP(F$10&amp;"_Dist_"&amp;$B95,OBSERVED_DATA!$A$2:$F$6151,4,FALSE)</f>
        <v>0</v>
      </c>
      <c r="G95" s="156">
        <f>VLOOKUP(G$10&amp;"_Dist_"&amp;$B95,OBSERVED_DATA!$A$2:$F$6151,4,FALSE)</f>
        <v>0</v>
      </c>
      <c r="H95" s="156">
        <f>VLOOKUP(H$10&amp;"_Dist_"&amp;$B95,OBSERVED_DATA!$A$2:$F$6151,4,FALSE)</f>
        <v>0</v>
      </c>
      <c r="I95" s="156">
        <f>VLOOKUP(I$10&amp;"_Dist_"&amp;$B95,OBSERVED_DATA!$A$2:$F$6151,4,FALSE)</f>
        <v>0</v>
      </c>
      <c r="J95" s="156">
        <f>VLOOKUP(J$10&amp;"_Dist_"&amp;$B95,OBSERVED_DATA!$A$2:$F$6151,4,FALSE)</f>
        <v>0</v>
      </c>
      <c r="K95" s="157">
        <f>VLOOKUP(K$10&amp;"_Dist_"&amp;$B95,OBSERVED_DATA!$A$2:$F$6151,4,FALSE)</f>
        <v>0</v>
      </c>
      <c r="L95" s="155">
        <f>VLOOKUP(L$10&amp;"_Dist_"&amp;$B95,OBSERVED_DATA!$A$2:$F$6151,4,FALSE)</f>
        <v>0</v>
      </c>
      <c r="M95" s="157">
        <f>VLOOKUP(M$10&amp;"_Dist_"&amp;$B95,OBSERVED_DATA!$A$2:$F$6151,4,FALSE)</f>
        <v>0</v>
      </c>
    </row>
    <row r="96" spans="2:13" x14ac:dyDescent="0.45">
      <c r="B96" s="56">
        <v>170</v>
      </c>
      <c r="C96" s="56">
        <v>171</v>
      </c>
      <c r="D96" s="89"/>
      <c r="E96" s="155">
        <f>VLOOKUP(E$10&amp;"_Dist_"&amp;$B96,OBSERVED_DATA!$A$2:$F$6151,4,FALSE)</f>
        <v>0</v>
      </c>
      <c r="F96" s="156">
        <f>VLOOKUP(F$10&amp;"_Dist_"&amp;$B96,OBSERVED_DATA!$A$2:$F$6151,4,FALSE)</f>
        <v>0</v>
      </c>
      <c r="G96" s="156">
        <f>VLOOKUP(G$10&amp;"_Dist_"&amp;$B96,OBSERVED_DATA!$A$2:$F$6151,4,FALSE)</f>
        <v>0</v>
      </c>
      <c r="H96" s="156">
        <f>VLOOKUP(H$10&amp;"_Dist_"&amp;$B96,OBSERVED_DATA!$A$2:$F$6151,4,FALSE)</f>
        <v>0</v>
      </c>
      <c r="I96" s="156">
        <f>VLOOKUP(I$10&amp;"_Dist_"&amp;$B96,OBSERVED_DATA!$A$2:$F$6151,4,FALSE)</f>
        <v>0</v>
      </c>
      <c r="J96" s="156">
        <f>VLOOKUP(J$10&amp;"_Dist_"&amp;$B96,OBSERVED_DATA!$A$2:$F$6151,4,FALSE)</f>
        <v>0</v>
      </c>
      <c r="K96" s="157">
        <f>VLOOKUP(K$10&amp;"_Dist_"&amp;$B96,OBSERVED_DATA!$A$2:$F$6151,4,FALSE)</f>
        <v>0</v>
      </c>
      <c r="L96" s="155">
        <f>VLOOKUP(L$10&amp;"_Dist_"&amp;$B96,OBSERVED_DATA!$A$2:$F$6151,4,FALSE)</f>
        <v>0</v>
      </c>
      <c r="M96" s="157">
        <f>VLOOKUP(M$10&amp;"_Dist_"&amp;$B96,OBSERVED_DATA!$A$2:$F$6151,4,FALSE)</f>
        <v>0</v>
      </c>
    </row>
    <row r="97" spans="2:13" x14ac:dyDescent="0.45">
      <c r="B97" s="56">
        <v>172</v>
      </c>
      <c r="C97" s="56">
        <v>173</v>
      </c>
      <c r="D97" s="89"/>
      <c r="E97" s="155">
        <f>VLOOKUP(E$10&amp;"_Dist_"&amp;$B97,OBSERVED_DATA!$A$2:$F$6151,4,FALSE)</f>
        <v>0</v>
      </c>
      <c r="F97" s="156">
        <f>VLOOKUP(F$10&amp;"_Dist_"&amp;$B97,OBSERVED_DATA!$A$2:$F$6151,4,FALSE)</f>
        <v>0</v>
      </c>
      <c r="G97" s="156">
        <f>VLOOKUP(G$10&amp;"_Dist_"&amp;$B97,OBSERVED_DATA!$A$2:$F$6151,4,FALSE)</f>
        <v>0</v>
      </c>
      <c r="H97" s="156">
        <f>VLOOKUP(H$10&amp;"_Dist_"&amp;$B97,OBSERVED_DATA!$A$2:$F$6151,4,FALSE)</f>
        <v>0</v>
      </c>
      <c r="I97" s="156">
        <f>VLOOKUP(I$10&amp;"_Dist_"&amp;$B97,OBSERVED_DATA!$A$2:$F$6151,4,FALSE)</f>
        <v>0</v>
      </c>
      <c r="J97" s="156">
        <f>VLOOKUP(J$10&amp;"_Dist_"&amp;$B97,OBSERVED_DATA!$A$2:$F$6151,4,FALSE)</f>
        <v>0</v>
      </c>
      <c r="K97" s="157">
        <f>VLOOKUP(K$10&amp;"_Dist_"&amp;$B97,OBSERVED_DATA!$A$2:$F$6151,4,FALSE)</f>
        <v>0</v>
      </c>
      <c r="L97" s="155">
        <f>VLOOKUP(L$10&amp;"_Dist_"&amp;$B97,OBSERVED_DATA!$A$2:$F$6151,4,FALSE)</f>
        <v>0</v>
      </c>
      <c r="M97" s="157">
        <f>VLOOKUP(M$10&amp;"_Dist_"&amp;$B97,OBSERVED_DATA!$A$2:$F$6151,4,FALSE)</f>
        <v>0</v>
      </c>
    </row>
    <row r="98" spans="2:13" x14ac:dyDescent="0.45">
      <c r="B98" s="56">
        <v>174</v>
      </c>
      <c r="C98" s="56">
        <v>175</v>
      </c>
      <c r="D98" s="89"/>
      <c r="E98" s="155">
        <f>VLOOKUP(E$10&amp;"_Dist_"&amp;$B98,OBSERVED_DATA!$A$2:$F$6151,4,FALSE)</f>
        <v>0</v>
      </c>
      <c r="F98" s="156">
        <f>VLOOKUP(F$10&amp;"_Dist_"&amp;$B98,OBSERVED_DATA!$A$2:$F$6151,4,FALSE)</f>
        <v>0</v>
      </c>
      <c r="G98" s="156">
        <f>VLOOKUP(G$10&amp;"_Dist_"&amp;$B98,OBSERVED_DATA!$A$2:$F$6151,4,FALSE)</f>
        <v>0</v>
      </c>
      <c r="H98" s="156">
        <f>VLOOKUP(H$10&amp;"_Dist_"&amp;$B98,OBSERVED_DATA!$A$2:$F$6151,4,FALSE)</f>
        <v>0</v>
      </c>
      <c r="I98" s="156">
        <f>VLOOKUP(I$10&amp;"_Dist_"&amp;$B98,OBSERVED_DATA!$A$2:$F$6151,4,FALSE)</f>
        <v>0</v>
      </c>
      <c r="J98" s="156">
        <f>VLOOKUP(J$10&amp;"_Dist_"&amp;$B98,OBSERVED_DATA!$A$2:$F$6151,4,FALSE)</f>
        <v>0</v>
      </c>
      <c r="K98" s="157">
        <f>VLOOKUP(K$10&amp;"_Dist_"&amp;$B98,OBSERVED_DATA!$A$2:$F$6151,4,FALSE)</f>
        <v>0</v>
      </c>
      <c r="L98" s="155">
        <f>VLOOKUP(L$10&amp;"_Dist_"&amp;$B98,OBSERVED_DATA!$A$2:$F$6151,4,FALSE)</f>
        <v>0</v>
      </c>
      <c r="M98" s="157">
        <f>VLOOKUP(M$10&amp;"_Dist_"&amp;$B98,OBSERVED_DATA!$A$2:$F$6151,4,FALSE)</f>
        <v>0</v>
      </c>
    </row>
    <row r="99" spans="2:13" x14ac:dyDescent="0.45">
      <c r="B99" s="56">
        <v>176</v>
      </c>
      <c r="C99" s="56">
        <v>177</v>
      </c>
      <c r="D99" s="89"/>
      <c r="E99" s="155">
        <f>VLOOKUP(E$10&amp;"_Dist_"&amp;$B99,OBSERVED_DATA!$A$2:$F$6151,4,FALSE)</f>
        <v>0</v>
      </c>
      <c r="F99" s="156">
        <f>VLOOKUP(F$10&amp;"_Dist_"&amp;$B99,OBSERVED_DATA!$A$2:$F$6151,4,FALSE)</f>
        <v>0</v>
      </c>
      <c r="G99" s="156">
        <f>VLOOKUP(G$10&amp;"_Dist_"&amp;$B99,OBSERVED_DATA!$A$2:$F$6151,4,FALSE)</f>
        <v>0</v>
      </c>
      <c r="H99" s="156">
        <f>VLOOKUP(H$10&amp;"_Dist_"&amp;$B99,OBSERVED_DATA!$A$2:$F$6151,4,FALSE)</f>
        <v>0</v>
      </c>
      <c r="I99" s="156">
        <f>VLOOKUP(I$10&amp;"_Dist_"&amp;$B99,OBSERVED_DATA!$A$2:$F$6151,4,FALSE)</f>
        <v>0</v>
      </c>
      <c r="J99" s="156">
        <f>VLOOKUP(J$10&amp;"_Dist_"&amp;$B99,OBSERVED_DATA!$A$2:$F$6151,4,FALSE)</f>
        <v>0</v>
      </c>
      <c r="K99" s="157">
        <f>VLOOKUP(K$10&amp;"_Dist_"&amp;$B99,OBSERVED_DATA!$A$2:$F$6151,4,FALSE)</f>
        <v>0</v>
      </c>
      <c r="L99" s="155">
        <f>VLOOKUP(L$10&amp;"_Dist_"&amp;$B99,OBSERVED_DATA!$A$2:$F$6151,4,FALSE)</f>
        <v>0</v>
      </c>
      <c r="M99" s="157">
        <f>VLOOKUP(M$10&amp;"_Dist_"&amp;$B99,OBSERVED_DATA!$A$2:$F$6151,4,FALSE)</f>
        <v>0</v>
      </c>
    </row>
    <row r="100" spans="2:13" x14ac:dyDescent="0.45">
      <c r="B100" s="56">
        <v>178</v>
      </c>
      <c r="C100" s="56">
        <v>179</v>
      </c>
      <c r="D100" s="89"/>
      <c r="E100" s="155">
        <f>VLOOKUP(E$10&amp;"_Dist_"&amp;$B100,OBSERVED_DATA!$A$2:$F$6151,4,FALSE)</f>
        <v>0</v>
      </c>
      <c r="F100" s="156">
        <f>VLOOKUP(F$10&amp;"_Dist_"&amp;$B100,OBSERVED_DATA!$A$2:$F$6151,4,FALSE)</f>
        <v>0</v>
      </c>
      <c r="G100" s="156">
        <f>VLOOKUP(G$10&amp;"_Dist_"&amp;$B100,OBSERVED_DATA!$A$2:$F$6151,4,FALSE)</f>
        <v>0</v>
      </c>
      <c r="H100" s="156">
        <f>VLOOKUP(H$10&amp;"_Dist_"&amp;$B100,OBSERVED_DATA!$A$2:$F$6151,4,FALSE)</f>
        <v>0</v>
      </c>
      <c r="I100" s="156">
        <f>VLOOKUP(I$10&amp;"_Dist_"&amp;$B100,OBSERVED_DATA!$A$2:$F$6151,4,FALSE)</f>
        <v>0</v>
      </c>
      <c r="J100" s="156">
        <f>VLOOKUP(J$10&amp;"_Dist_"&amp;$B100,OBSERVED_DATA!$A$2:$F$6151,4,FALSE)</f>
        <v>0</v>
      </c>
      <c r="K100" s="157">
        <f>VLOOKUP(K$10&amp;"_Dist_"&amp;$B100,OBSERVED_DATA!$A$2:$F$6151,4,FALSE)</f>
        <v>0</v>
      </c>
      <c r="L100" s="155">
        <f>VLOOKUP(L$10&amp;"_Dist_"&amp;$B100,OBSERVED_DATA!$A$2:$F$6151,4,FALSE)</f>
        <v>0</v>
      </c>
      <c r="M100" s="157">
        <f>VLOOKUP(M$10&amp;"_Dist_"&amp;$B100,OBSERVED_DATA!$A$2:$F$6151,4,FALSE)</f>
        <v>0</v>
      </c>
    </row>
    <row r="101" spans="2:13" x14ac:dyDescent="0.45">
      <c r="B101" s="56">
        <v>180</v>
      </c>
      <c r="C101" s="56">
        <v>181</v>
      </c>
      <c r="D101" s="89"/>
      <c r="E101" s="155">
        <f>VLOOKUP(E$10&amp;"_Dist_"&amp;$B101,OBSERVED_DATA!$A$2:$F$6151,4,FALSE)</f>
        <v>0</v>
      </c>
      <c r="F101" s="156">
        <f>VLOOKUP(F$10&amp;"_Dist_"&amp;$B101,OBSERVED_DATA!$A$2:$F$6151,4,FALSE)</f>
        <v>0</v>
      </c>
      <c r="G101" s="156">
        <f>VLOOKUP(G$10&amp;"_Dist_"&amp;$B101,OBSERVED_DATA!$A$2:$F$6151,4,FALSE)</f>
        <v>0</v>
      </c>
      <c r="H101" s="156">
        <f>VLOOKUP(H$10&amp;"_Dist_"&amp;$B101,OBSERVED_DATA!$A$2:$F$6151,4,FALSE)</f>
        <v>0</v>
      </c>
      <c r="I101" s="156">
        <f>VLOOKUP(I$10&amp;"_Dist_"&amp;$B101,OBSERVED_DATA!$A$2:$F$6151,4,FALSE)</f>
        <v>0</v>
      </c>
      <c r="J101" s="156">
        <f>VLOOKUP(J$10&amp;"_Dist_"&amp;$B101,OBSERVED_DATA!$A$2:$F$6151,4,FALSE)</f>
        <v>0</v>
      </c>
      <c r="K101" s="157">
        <f>VLOOKUP(K$10&amp;"_Dist_"&amp;$B101,OBSERVED_DATA!$A$2:$F$6151,4,FALSE)</f>
        <v>0</v>
      </c>
      <c r="L101" s="155">
        <f>VLOOKUP(L$10&amp;"_Dist_"&amp;$B101,OBSERVED_DATA!$A$2:$F$6151,4,FALSE)</f>
        <v>0</v>
      </c>
      <c r="M101" s="157">
        <f>VLOOKUP(M$10&amp;"_Dist_"&amp;$B101,OBSERVED_DATA!$A$2:$F$6151,4,FALSE)</f>
        <v>0</v>
      </c>
    </row>
    <row r="102" spans="2:13" x14ac:dyDescent="0.45">
      <c r="B102" s="56">
        <v>182</v>
      </c>
      <c r="C102" s="56">
        <v>183</v>
      </c>
      <c r="D102" s="89"/>
      <c r="E102" s="155">
        <f>VLOOKUP(E$10&amp;"_Dist_"&amp;$B102,OBSERVED_DATA!$A$2:$F$6151,4,FALSE)</f>
        <v>0</v>
      </c>
      <c r="F102" s="156">
        <f>VLOOKUP(F$10&amp;"_Dist_"&amp;$B102,OBSERVED_DATA!$A$2:$F$6151,4,FALSE)</f>
        <v>0</v>
      </c>
      <c r="G102" s="156">
        <f>VLOOKUP(G$10&amp;"_Dist_"&amp;$B102,OBSERVED_DATA!$A$2:$F$6151,4,FALSE)</f>
        <v>0</v>
      </c>
      <c r="H102" s="156">
        <f>VLOOKUP(H$10&amp;"_Dist_"&amp;$B102,OBSERVED_DATA!$A$2:$F$6151,4,FALSE)</f>
        <v>0</v>
      </c>
      <c r="I102" s="156">
        <f>VLOOKUP(I$10&amp;"_Dist_"&amp;$B102,OBSERVED_DATA!$A$2:$F$6151,4,FALSE)</f>
        <v>0</v>
      </c>
      <c r="J102" s="156">
        <f>VLOOKUP(J$10&amp;"_Dist_"&amp;$B102,OBSERVED_DATA!$A$2:$F$6151,4,FALSE)</f>
        <v>0</v>
      </c>
      <c r="K102" s="157">
        <f>VLOOKUP(K$10&amp;"_Dist_"&amp;$B102,OBSERVED_DATA!$A$2:$F$6151,4,FALSE)</f>
        <v>0</v>
      </c>
      <c r="L102" s="155">
        <f>VLOOKUP(L$10&amp;"_Dist_"&amp;$B102,OBSERVED_DATA!$A$2:$F$6151,4,FALSE)</f>
        <v>0</v>
      </c>
      <c r="M102" s="157">
        <f>VLOOKUP(M$10&amp;"_Dist_"&amp;$B102,OBSERVED_DATA!$A$2:$F$6151,4,FALSE)</f>
        <v>0</v>
      </c>
    </row>
    <row r="103" spans="2:13" x14ac:dyDescent="0.45">
      <c r="B103" s="56">
        <v>184</v>
      </c>
      <c r="C103" s="56">
        <v>185</v>
      </c>
      <c r="D103" s="89"/>
      <c r="E103" s="155">
        <f>VLOOKUP(E$10&amp;"_Dist_"&amp;$B103,OBSERVED_DATA!$A$2:$F$6151,4,FALSE)</f>
        <v>0</v>
      </c>
      <c r="F103" s="156">
        <f>VLOOKUP(F$10&amp;"_Dist_"&amp;$B103,OBSERVED_DATA!$A$2:$F$6151,4,FALSE)</f>
        <v>0</v>
      </c>
      <c r="G103" s="156">
        <f>VLOOKUP(G$10&amp;"_Dist_"&amp;$B103,OBSERVED_DATA!$A$2:$F$6151,4,FALSE)</f>
        <v>0</v>
      </c>
      <c r="H103" s="156">
        <f>VLOOKUP(H$10&amp;"_Dist_"&amp;$B103,OBSERVED_DATA!$A$2:$F$6151,4,FALSE)</f>
        <v>0</v>
      </c>
      <c r="I103" s="156">
        <f>VLOOKUP(I$10&amp;"_Dist_"&amp;$B103,OBSERVED_DATA!$A$2:$F$6151,4,FALSE)</f>
        <v>0</v>
      </c>
      <c r="J103" s="156">
        <f>VLOOKUP(J$10&amp;"_Dist_"&amp;$B103,OBSERVED_DATA!$A$2:$F$6151,4,FALSE)</f>
        <v>0</v>
      </c>
      <c r="K103" s="157">
        <f>VLOOKUP(K$10&amp;"_Dist_"&amp;$B103,OBSERVED_DATA!$A$2:$F$6151,4,FALSE)</f>
        <v>0</v>
      </c>
      <c r="L103" s="155">
        <f>VLOOKUP(L$10&amp;"_Dist_"&amp;$B103,OBSERVED_DATA!$A$2:$F$6151,4,FALSE)</f>
        <v>0</v>
      </c>
      <c r="M103" s="157">
        <f>VLOOKUP(M$10&amp;"_Dist_"&amp;$B103,OBSERVED_DATA!$A$2:$F$6151,4,FALSE)</f>
        <v>0</v>
      </c>
    </row>
    <row r="104" spans="2:13" x14ac:dyDescent="0.45">
      <c r="B104" s="56">
        <v>186</v>
      </c>
      <c r="C104" s="56">
        <v>187</v>
      </c>
      <c r="D104" s="89"/>
      <c r="E104" s="155">
        <f>VLOOKUP(E$10&amp;"_Dist_"&amp;$B104,OBSERVED_DATA!$A$2:$F$6151,4,FALSE)</f>
        <v>0</v>
      </c>
      <c r="F104" s="156">
        <f>VLOOKUP(F$10&amp;"_Dist_"&amp;$B104,OBSERVED_DATA!$A$2:$F$6151,4,FALSE)</f>
        <v>0</v>
      </c>
      <c r="G104" s="156">
        <f>VLOOKUP(G$10&amp;"_Dist_"&amp;$B104,OBSERVED_DATA!$A$2:$F$6151,4,FALSE)</f>
        <v>0</v>
      </c>
      <c r="H104" s="156">
        <f>VLOOKUP(H$10&amp;"_Dist_"&amp;$B104,OBSERVED_DATA!$A$2:$F$6151,4,FALSE)</f>
        <v>0</v>
      </c>
      <c r="I104" s="156">
        <f>VLOOKUP(I$10&amp;"_Dist_"&amp;$B104,OBSERVED_DATA!$A$2:$F$6151,4,FALSE)</f>
        <v>0</v>
      </c>
      <c r="J104" s="156">
        <f>VLOOKUP(J$10&amp;"_Dist_"&amp;$B104,OBSERVED_DATA!$A$2:$F$6151,4,FALSE)</f>
        <v>0</v>
      </c>
      <c r="K104" s="157">
        <f>VLOOKUP(K$10&amp;"_Dist_"&amp;$B104,OBSERVED_DATA!$A$2:$F$6151,4,FALSE)</f>
        <v>0</v>
      </c>
      <c r="L104" s="155">
        <f>VLOOKUP(L$10&amp;"_Dist_"&amp;$B104,OBSERVED_DATA!$A$2:$F$6151,4,FALSE)</f>
        <v>0</v>
      </c>
      <c r="M104" s="157">
        <f>VLOOKUP(M$10&amp;"_Dist_"&amp;$B104,OBSERVED_DATA!$A$2:$F$6151,4,FALSE)</f>
        <v>0</v>
      </c>
    </row>
    <row r="105" spans="2:13" x14ac:dyDescent="0.45">
      <c r="B105" s="56">
        <v>188</v>
      </c>
      <c r="C105" s="56">
        <v>189</v>
      </c>
      <c r="D105" s="89"/>
      <c r="E105" s="155">
        <f>VLOOKUP(E$10&amp;"_Dist_"&amp;$B105,OBSERVED_DATA!$A$2:$F$6151,4,FALSE)</f>
        <v>0</v>
      </c>
      <c r="F105" s="156">
        <f>VLOOKUP(F$10&amp;"_Dist_"&amp;$B105,OBSERVED_DATA!$A$2:$F$6151,4,FALSE)</f>
        <v>0</v>
      </c>
      <c r="G105" s="156">
        <f>VLOOKUP(G$10&amp;"_Dist_"&amp;$B105,OBSERVED_DATA!$A$2:$F$6151,4,FALSE)</f>
        <v>0</v>
      </c>
      <c r="H105" s="156">
        <f>VLOOKUP(H$10&amp;"_Dist_"&amp;$B105,OBSERVED_DATA!$A$2:$F$6151,4,FALSE)</f>
        <v>0</v>
      </c>
      <c r="I105" s="156">
        <f>VLOOKUP(I$10&amp;"_Dist_"&amp;$B105,OBSERVED_DATA!$A$2:$F$6151,4,FALSE)</f>
        <v>0</v>
      </c>
      <c r="J105" s="156">
        <f>VLOOKUP(J$10&amp;"_Dist_"&amp;$B105,OBSERVED_DATA!$A$2:$F$6151,4,FALSE)</f>
        <v>0</v>
      </c>
      <c r="K105" s="157">
        <f>VLOOKUP(K$10&amp;"_Dist_"&amp;$B105,OBSERVED_DATA!$A$2:$F$6151,4,FALSE)</f>
        <v>0</v>
      </c>
      <c r="L105" s="155">
        <f>VLOOKUP(L$10&amp;"_Dist_"&amp;$B105,OBSERVED_DATA!$A$2:$F$6151,4,FALSE)</f>
        <v>0</v>
      </c>
      <c r="M105" s="157">
        <f>VLOOKUP(M$10&amp;"_Dist_"&amp;$B105,OBSERVED_DATA!$A$2:$F$6151,4,FALSE)</f>
        <v>0</v>
      </c>
    </row>
    <row r="106" spans="2:13" x14ac:dyDescent="0.45">
      <c r="B106" s="56">
        <v>190</v>
      </c>
      <c r="C106" s="56">
        <v>191</v>
      </c>
      <c r="D106" s="89"/>
      <c r="E106" s="155">
        <f>VLOOKUP(E$10&amp;"_Dist_"&amp;$B106,OBSERVED_DATA!$A$2:$F$6151,4,FALSE)</f>
        <v>0</v>
      </c>
      <c r="F106" s="156">
        <f>VLOOKUP(F$10&amp;"_Dist_"&amp;$B106,OBSERVED_DATA!$A$2:$F$6151,4,FALSE)</f>
        <v>0</v>
      </c>
      <c r="G106" s="156">
        <f>VLOOKUP(G$10&amp;"_Dist_"&amp;$B106,OBSERVED_DATA!$A$2:$F$6151,4,FALSE)</f>
        <v>0</v>
      </c>
      <c r="H106" s="156">
        <f>VLOOKUP(H$10&amp;"_Dist_"&amp;$B106,OBSERVED_DATA!$A$2:$F$6151,4,FALSE)</f>
        <v>0</v>
      </c>
      <c r="I106" s="156">
        <f>VLOOKUP(I$10&amp;"_Dist_"&amp;$B106,OBSERVED_DATA!$A$2:$F$6151,4,FALSE)</f>
        <v>0</v>
      </c>
      <c r="J106" s="156">
        <f>VLOOKUP(J$10&amp;"_Dist_"&amp;$B106,OBSERVED_DATA!$A$2:$F$6151,4,FALSE)</f>
        <v>0</v>
      </c>
      <c r="K106" s="157">
        <f>VLOOKUP(K$10&amp;"_Dist_"&amp;$B106,OBSERVED_DATA!$A$2:$F$6151,4,FALSE)</f>
        <v>0</v>
      </c>
      <c r="L106" s="155">
        <f>VLOOKUP(L$10&amp;"_Dist_"&amp;$B106,OBSERVED_DATA!$A$2:$F$6151,4,FALSE)</f>
        <v>0</v>
      </c>
      <c r="M106" s="157">
        <f>VLOOKUP(M$10&amp;"_Dist_"&amp;$B106,OBSERVED_DATA!$A$2:$F$6151,4,FALSE)</f>
        <v>0</v>
      </c>
    </row>
    <row r="107" spans="2:13" x14ac:dyDescent="0.45">
      <c r="B107" s="56">
        <v>192</v>
      </c>
      <c r="C107" s="56">
        <v>193</v>
      </c>
      <c r="D107" s="89"/>
      <c r="E107" s="155">
        <f>VLOOKUP(E$10&amp;"_Dist_"&amp;$B107,OBSERVED_DATA!$A$2:$F$6151,4,FALSE)</f>
        <v>0</v>
      </c>
      <c r="F107" s="156">
        <f>VLOOKUP(F$10&amp;"_Dist_"&amp;$B107,OBSERVED_DATA!$A$2:$F$6151,4,FALSE)</f>
        <v>0</v>
      </c>
      <c r="G107" s="156">
        <f>VLOOKUP(G$10&amp;"_Dist_"&amp;$B107,OBSERVED_DATA!$A$2:$F$6151,4,FALSE)</f>
        <v>0</v>
      </c>
      <c r="H107" s="156">
        <f>VLOOKUP(H$10&amp;"_Dist_"&amp;$B107,OBSERVED_DATA!$A$2:$F$6151,4,FALSE)</f>
        <v>0</v>
      </c>
      <c r="I107" s="156">
        <f>VLOOKUP(I$10&amp;"_Dist_"&amp;$B107,OBSERVED_DATA!$A$2:$F$6151,4,FALSE)</f>
        <v>0</v>
      </c>
      <c r="J107" s="156">
        <f>VLOOKUP(J$10&amp;"_Dist_"&amp;$B107,OBSERVED_DATA!$A$2:$F$6151,4,FALSE)</f>
        <v>0</v>
      </c>
      <c r="K107" s="157">
        <f>VLOOKUP(K$10&amp;"_Dist_"&amp;$B107,OBSERVED_DATA!$A$2:$F$6151,4,FALSE)</f>
        <v>0</v>
      </c>
      <c r="L107" s="155">
        <f>VLOOKUP(L$10&amp;"_Dist_"&amp;$B107,OBSERVED_DATA!$A$2:$F$6151,4,FALSE)</f>
        <v>0</v>
      </c>
      <c r="M107" s="157">
        <f>VLOOKUP(M$10&amp;"_Dist_"&amp;$B107,OBSERVED_DATA!$A$2:$F$6151,4,FALSE)</f>
        <v>0</v>
      </c>
    </row>
    <row r="108" spans="2:13" x14ac:dyDescent="0.45">
      <c r="B108" s="56">
        <v>194</v>
      </c>
      <c r="C108" s="56">
        <v>195</v>
      </c>
      <c r="D108" s="89"/>
      <c r="E108" s="155">
        <f>VLOOKUP(E$10&amp;"_Dist_"&amp;$B108,OBSERVED_DATA!$A$2:$F$6151,4,FALSE)</f>
        <v>0</v>
      </c>
      <c r="F108" s="156">
        <f>VLOOKUP(F$10&amp;"_Dist_"&amp;$B108,OBSERVED_DATA!$A$2:$F$6151,4,FALSE)</f>
        <v>0</v>
      </c>
      <c r="G108" s="156">
        <f>VLOOKUP(G$10&amp;"_Dist_"&amp;$B108,OBSERVED_DATA!$A$2:$F$6151,4,FALSE)</f>
        <v>0</v>
      </c>
      <c r="H108" s="156">
        <f>VLOOKUP(H$10&amp;"_Dist_"&amp;$B108,OBSERVED_DATA!$A$2:$F$6151,4,FALSE)</f>
        <v>0</v>
      </c>
      <c r="I108" s="156">
        <f>VLOOKUP(I$10&amp;"_Dist_"&amp;$B108,OBSERVED_DATA!$A$2:$F$6151,4,FALSE)</f>
        <v>0</v>
      </c>
      <c r="J108" s="156">
        <f>VLOOKUP(J$10&amp;"_Dist_"&amp;$B108,OBSERVED_DATA!$A$2:$F$6151,4,FALSE)</f>
        <v>0</v>
      </c>
      <c r="K108" s="157">
        <f>VLOOKUP(K$10&amp;"_Dist_"&amp;$B108,OBSERVED_DATA!$A$2:$F$6151,4,FALSE)</f>
        <v>0</v>
      </c>
      <c r="L108" s="155">
        <f>VLOOKUP(L$10&amp;"_Dist_"&amp;$B108,OBSERVED_DATA!$A$2:$F$6151,4,FALSE)</f>
        <v>0</v>
      </c>
      <c r="M108" s="157">
        <f>VLOOKUP(M$10&amp;"_Dist_"&amp;$B108,OBSERVED_DATA!$A$2:$F$6151,4,FALSE)</f>
        <v>0</v>
      </c>
    </row>
    <row r="109" spans="2:13" x14ac:dyDescent="0.45">
      <c r="B109" s="56">
        <v>196</v>
      </c>
      <c r="C109" s="56">
        <v>197</v>
      </c>
      <c r="D109" s="89"/>
      <c r="E109" s="155">
        <f>VLOOKUP(E$10&amp;"_Dist_"&amp;$B109,OBSERVED_DATA!$A$2:$F$6151,4,FALSE)</f>
        <v>0</v>
      </c>
      <c r="F109" s="156">
        <f>VLOOKUP(F$10&amp;"_Dist_"&amp;$B109,OBSERVED_DATA!$A$2:$F$6151,4,FALSE)</f>
        <v>0</v>
      </c>
      <c r="G109" s="156">
        <f>VLOOKUP(G$10&amp;"_Dist_"&amp;$B109,OBSERVED_DATA!$A$2:$F$6151,4,FALSE)</f>
        <v>0</v>
      </c>
      <c r="H109" s="156">
        <f>VLOOKUP(H$10&amp;"_Dist_"&amp;$B109,OBSERVED_DATA!$A$2:$F$6151,4,FALSE)</f>
        <v>0</v>
      </c>
      <c r="I109" s="156">
        <f>VLOOKUP(I$10&amp;"_Dist_"&amp;$B109,OBSERVED_DATA!$A$2:$F$6151,4,FALSE)</f>
        <v>0</v>
      </c>
      <c r="J109" s="156">
        <f>VLOOKUP(J$10&amp;"_Dist_"&amp;$B109,OBSERVED_DATA!$A$2:$F$6151,4,FALSE)</f>
        <v>0</v>
      </c>
      <c r="K109" s="157">
        <f>VLOOKUP(K$10&amp;"_Dist_"&amp;$B109,OBSERVED_DATA!$A$2:$F$6151,4,FALSE)</f>
        <v>0</v>
      </c>
      <c r="L109" s="155">
        <f>VLOOKUP(L$10&amp;"_Dist_"&amp;$B109,OBSERVED_DATA!$A$2:$F$6151,4,FALSE)</f>
        <v>0</v>
      </c>
      <c r="M109" s="157">
        <f>VLOOKUP(M$10&amp;"_Dist_"&amp;$B109,OBSERVED_DATA!$A$2:$F$6151,4,FALSE)</f>
        <v>0</v>
      </c>
    </row>
    <row r="110" spans="2:13" x14ac:dyDescent="0.45">
      <c r="B110" s="56">
        <v>198</v>
      </c>
      <c r="C110" s="56">
        <v>199</v>
      </c>
      <c r="D110" s="89"/>
      <c r="E110" s="155">
        <f>VLOOKUP(E$10&amp;"_Dist_"&amp;$B110,OBSERVED_DATA!$A$2:$F$6151,4,FALSE)</f>
        <v>0</v>
      </c>
      <c r="F110" s="156">
        <f>VLOOKUP(F$10&amp;"_Dist_"&amp;$B110,OBSERVED_DATA!$A$2:$F$6151,4,FALSE)</f>
        <v>0</v>
      </c>
      <c r="G110" s="156">
        <f>VLOOKUP(G$10&amp;"_Dist_"&amp;$B110,OBSERVED_DATA!$A$2:$F$6151,4,FALSE)</f>
        <v>0</v>
      </c>
      <c r="H110" s="156">
        <f>VLOOKUP(H$10&amp;"_Dist_"&amp;$B110,OBSERVED_DATA!$A$2:$F$6151,4,FALSE)</f>
        <v>0</v>
      </c>
      <c r="I110" s="156">
        <f>VLOOKUP(I$10&amp;"_Dist_"&amp;$B110,OBSERVED_DATA!$A$2:$F$6151,4,FALSE)</f>
        <v>0</v>
      </c>
      <c r="J110" s="156">
        <f>VLOOKUP(J$10&amp;"_Dist_"&amp;$B110,OBSERVED_DATA!$A$2:$F$6151,4,FALSE)</f>
        <v>0</v>
      </c>
      <c r="K110" s="157">
        <f>VLOOKUP(K$10&amp;"_Dist_"&amp;$B110,OBSERVED_DATA!$A$2:$F$6151,4,FALSE)</f>
        <v>0</v>
      </c>
      <c r="L110" s="155">
        <f>VLOOKUP(L$10&amp;"_Dist_"&amp;$B110,OBSERVED_DATA!$A$2:$F$6151,4,FALSE)</f>
        <v>0</v>
      </c>
      <c r="M110" s="157">
        <f>VLOOKUP(M$10&amp;"_Dist_"&amp;$B110,OBSERVED_DATA!$A$2:$F$6151,4,FALSE)</f>
        <v>0</v>
      </c>
    </row>
    <row r="111" spans="2:13" x14ac:dyDescent="0.45">
      <c r="B111" s="56">
        <v>200</v>
      </c>
      <c r="C111" s="56">
        <v>201</v>
      </c>
      <c r="D111" s="89"/>
      <c r="E111" s="155">
        <f>VLOOKUP(E$10&amp;"_Dist_"&amp;$B111,OBSERVED_DATA!$A$2:$F$6151,4,FALSE)</f>
        <v>0</v>
      </c>
      <c r="F111" s="156">
        <f>VLOOKUP(F$10&amp;"_Dist_"&amp;$B111,OBSERVED_DATA!$A$2:$F$6151,4,FALSE)</f>
        <v>0</v>
      </c>
      <c r="G111" s="156">
        <f>VLOOKUP(G$10&amp;"_Dist_"&amp;$B111,OBSERVED_DATA!$A$2:$F$6151,4,FALSE)</f>
        <v>0</v>
      </c>
      <c r="H111" s="156">
        <f>VLOOKUP(H$10&amp;"_Dist_"&amp;$B111,OBSERVED_DATA!$A$2:$F$6151,4,FALSE)</f>
        <v>0</v>
      </c>
      <c r="I111" s="156">
        <f>VLOOKUP(I$10&amp;"_Dist_"&amp;$B111,OBSERVED_DATA!$A$2:$F$6151,4,FALSE)</f>
        <v>0</v>
      </c>
      <c r="J111" s="156">
        <f>VLOOKUP(J$10&amp;"_Dist_"&amp;$B111,OBSERVED_DATA!$A$2:$F$6151,4,FALSE)</f>
        <v>0</v>
      </c>
      <c r="K111" s="157">
        <f>VLOOKUP(K$10&amp;"_Dist_"&amp;$B111,OBSERVED_DATA!$A$2:$F$6151,4,FALSE)</f>
        <v>0</v>
      </c>
      <c r="L111" s="155">
        <f>VLOOKUP(L$10&amp;"_Dist_"&amp;$B111,OBSERVED_DATA!$A$2:$F$6151,4,FALSE)</f>
        <v>0</v>
      </c>
      <c r="M111" s="157">
        <f>VLOOKUP(M$10&amp;"_Dist_"&amp;$B111,OBSERVED_DATA!$A$2:$F$6151,4,FALSE)</f>
        <v>0</v>
      </c>
    </row>
    <row r="112" spans="2:13" x14ac:dyDescent="0.45"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</sheetData>
  <mergeCells count="4">
    <mergeCell ref="P9:Q9"/>
    <mergeCell ref="P10:P16"/>
    <mergeCell ref="P17:P18"/>
    <mergeCell ref="P19:P2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7030A0"/>
  </sheetPr>
  <dimension ref="A1:AX21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52" sqref="T52"/>
    </sheetView>
  </sheetViews>
  <sheetFormatPr defaultColWidth="9.1328125" defaultRowHeight="14.25" x14ac:dyDescent="0.45"/>
  <cols>
    <col min="1" max="1" width="2.73046875" style="5" customWidth="1"/>
    <col min="2" max="2" width="8.3984375" style="5" customWidth="1"/>
    <col min="3" max="3" width="9.1328125" style="5" customWidth="1"/>
    <col min="4" max="9" width="13" style="5" bestFit="1" customWidth="1"/>
    <col min="10" max="10" width="14.3984375" style="5" bestFit="1" customWidth="1"/>
    <col min="11" max="11" width="16" style="5" bestFit="1" customWidth="1"/>
    <col min="12" max="12" width="13.59765625" style="5" bestFit="1" customWidth="1"/>
    <col min="13" max="13" width="15.265625" style="5" bestFit="1" customWidth="1"/>
    <col min="14" max="15" width="9.1328125" style="5"/>
    <col min="16" max="16" width="12.3984375" style="5" customWidth="1"/>
    <col min="17" max="17" width="16.86328125" style="5" customWidth="1"/>
    <col min="18" max="18" width="19.73046875" style="5" bestFit="1" customWidth="1"/>
    <col min="19" max="19" width="11.59765625" style="5" customWidth="1"/>
    <col min="20" max="20" width="12" style="5" customWidth="1"/>
    <col min="21" max="21" width="8.59765625" style="5" customWidth="1"/>
    <col min="22" max="23" width="14" style="5" customWidth="1"/>
    <col min="24" max="24" width="11.1328125" style="5" customWidth="1"/>
    <col min="25" max="35" width="9.1328125" style="5"/>
    <col min="36" max="36" width="6.3984375" style="5" customWidth="1"/>
    <col min="37" max="47" width="9.1328125" style="5"/>
    <col min="48" max="48" width="6.3984375" style="5" customWidth="1"/>
    <col min="49" max="16384" width="9.1328125" style="5"/>
  </cols>
  <sheetData>
    <row r="1" spans="1:50" ht="23.25" x14ac:dyDescent="0.7">
      <c r="A1" s="84" t="s">
        <v>47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</row>
    <row r="3" spans="1:50" x14ac:dyDescent="0.45">
      <c r="A3" s="85"/>
      <c r="B3" s="56"/>
      <c r="C3" s="56"/>
      <c r="D3" s="69"/>
      <c r="E3" s="69">
        <v>1</v>
      </c>
      <c r="F3" s="70">
        <v>2</v>
      </c>
      <c r="G3" s="70">
        <v>3</v>
      </c>
      <c r="H3" s="70">
        <v>4</v>
      </c>
      <c r="I3" s="70">
        <v>5</v>
      </c>
      <c r="J3" s="70">
        <v>6</v>
      </c>
      <c r="K3" s="71">
        <v>7</v>
      </c>
      <c r="L3" s="70">
        <v>8</v>
      </c>
      <c r="M3" s="71">
        <v>9</v>
      </c>
      <c r="N3" s="85"/>
      <c r="O3" s="85"/>
      <c r="T3" s="85"/>
      <c r="U3" s="85"/>
      <c r="V3" s="85"/>
      <c r="W3" s="85"/>
      <c r="X3" s="85"/>
      <c r="Y3" s="107"/>
      <c r="AK3" s="107"/>
      <c r="AX3" s="85"/>
    </row>
    <row r="4" spans="1:50" x14ac:dyDescent="0.45">
      <c r="B4" s="15"/>
      <c r="C4" s="13" t="s">
        <v>45</v>
      </c>
      <c r="D4" s="72"/>
      <c r="E4" s="72">
        <f>E6/E5</f>
        <v>31.828721399999989</v>
      </c>
      <c r="F4" s="73">
        <f t="shared" ref="F4:M4" si="0">F6/F5</f>
        <v>15.330714199999989</v>
      </c>
      <c r="G4" s="73">
        <f t="shared" si="0"/>
        <v>17.186377399999991</v>
      </c>
      <c r="H4" s="73">
        <f t="shared" si="0"/>
        <v>9.1497834000000058</v>
      </c>
      <c r="I4" s="73">
        <f t="shared" si="0"/>
        <v>12.332930400000004</v>
      </c>
      <c r="J4" s="73">
        <f t="shared" si="0"/>
        <v>23.897688000000006</v>
      </c>
      <c r="K4" s="73">
        <f t="shared" si="0"/>
        <v>17.948873600000002</v>
      </c>
      <c r="L4" s="72">
        <f t="shared" si="0"/>
        <v>36.433482400000031</v>
      </c>
      <c r="M4" s="73">
        <f t="shared" si="0"/>
        <v>47.447703199999943</v>
      </c>
    </row>
    <row r="5" spans="1:50" x14ac:dyDescent="0.45">
      <c r="B5" s="13"/>
      <c r="C5" s="13" t="s">
        <v>13</v>
      </c>
      <c r="D5" s="74"/>
      <c r="E5" s="74">
        <f>SUM(E11:E1048576)</f>
        <v>1.0000000000000002</v>
      </c>
      <c r="F5" s="75">
        <f>SUM(F11:F1048576)</f>
        <v>1.0000000000000004</v>
      </c>
      <c r="G5" s="75">
        <f>SUM(G11:G1048576)</f>
        <v>1.0000000000000004</v>
      </c>
      <c r="H5" s="75">
        <f>SUM(H11:H1048576)</f>
        <v>0.99999999999999967</v>
      </c>
      <c r="I5" s="75">
        <f>SUM(I11:I1048576)</f>
        <v>0.99999999999999989</v>
      </c>
      <c r="J5" s="75">
        <f>SUM(J11:J1048576)</f>
        <v>0.99999999999999911</v>
      </c>
      <c r="K5" s="75">
        <f>SUM(K11:K1048576)</f>
        <v>0.99999999999999978</v>
      </c>
      <c r="L5" s="74">
        <f t="shared" ref="L5:M5" si="1">SUM(L11:L1048576)</f>
        <v>1.0000000000000002</v>
      </c>
      <c r="M5" s="75">
        <f t="shared" si="1"/>
        <v>1.0000000000000009</v>
      </c>
    </row>
    <row r="6" spans="1:50" x14ac:dyDescent="0.45">
      <c r="B6" s="13"/>
      <c r="C6" s="13" t="s">
        <v>28</v>
      </c>
      <c r="D6" s="76"/>
      <c r="E6" s="76">
        <f>SUMPRODUCT(C11:C1048576, E11:E1048576)</f>
        <v>31.828721399999996</v>
      </c>
      <c r="F6" s="77">
        <f>SUMPRODUCT(C11:C1048576, F11:F1048576)</f>
        <v>15.330714199999996</v>
      </c>
      <c r="G6" s="77">
        <f>SUMPRODUCT(C11:C1048576, G11:G1048576)</f>
        <v>17.186377399999998</v>
      </c>
      <c r="H6" s="77">
        <f>SUMPRODUCT(C11:C1048576, H11:H1048576)</f>
        <v>9.1497834000000022</v>
      </c>
      <c r="I6" s="77">
        <f>SUMPRODUCT(C11:C1048576, I11:I1048576)</f>
        <v>12.332930400000002</v>
      </c>
      <c r="J6" s="77">
        <f>SUMPRODUCT(C11:C1048576, J11:J1048576)</f>
        <v>23.897687999999984</v>
      </c>
      <c r="K6" s="77">
        <f>SUMPRODUCT(C11:C1048576, K11:K1048576)</f>
        <v>17.948873599999999</v>
      </c>
      <c r="L6" s="76">
        <f t="shared" ref="L6:M6" si="2">SUMPRODUCT($C11:$C1048576, L11:L1048576)</f>
        <v>36.433482400000038</v>
      </c>
      <c r="M6" s="77">
        <f t="shared" si="2"/>
        <v>47.447703199999985</v>
      </c>
    </row>
    <row r="7" spans="1:50" x14ac:dyDescent="0.45">
      <c r="C7" s="78"/>
      <c r="D7" s="79"/>
      <c r="E7" s="79"/>
      <c r="F7" s="79"/>
      <c r="G7" s="79"/>
      <c r="H7" s="79"/>
      <c r="I7" s="79"/>
      <c r="J7" s="79"/>
      <c r="K7" s="79"/>
      <c r="L7" s="79"/>
      <c r="M7" s="79"/>
      <c r="Q7" s="9" t="s">
        <v>50</v>
      </c>
    </row>
    <row r="8" spans="1:50" x14ac:dyDescent="0.45">
      <c r="Q8" s="92" t="str">
        <f>$A$1 &amp; " (minutes)"</f>
        <v>Generalized Cost (minutes)</v>
      </c>
    </row>
    <row r="9" spans="1:50" x14ac:dyDescent="0.45">
      <c r="B9" s="15"/>
      <c r="C9" s="80"/>
      <c r="D9" s="81"/>
      <c r="E9" s="81"/>
      <c r="F9" s="82"/>
      <c r="G9" s="82"/>
      <c r="H9" s="82"/>
      <c r="I9" s="82"/>
      <c r="J9" s="82"/>
      <c r="K9" s="83"/>
      <c r="L9" s="83"/>
      <c r="M9" s="83"/>
      <c r="O9" s="10" t="s">
        <v>51</v>
      </c>
      <c r="P9" s="149" t="s">
        <v>52</v>
      </c>
      <c r="Q9" s="149"/>
      <c r="R9" s="18" t="s">
        <v>41</v>
      </c>
      <c r="U9" s="93" t="s">
        <v>53</v>
      </c>
      <c r="V9" s="94"/>
    </row>
    <row r="10" spans="1:50" x14ac:dyDescent="0.45">
      <c r="B10" s="86" t="s">
        <v>7</v>
      </c>
      <c r="C10" s="86" t="s">
        <v>46</v>
      </c>
      <c r="D10" s="87"/>
      <c r="E10" s="87" t="s">
        <v>0</v>
      </c>
      <c r="F10" s="88" t="s">
        <v>2</v>
      </c>
      <c r="G10" s="88" t="s">
        <v>8</v>
      </c>
      <c r="H10" s="88" t="s">
        <v>48</v>
      </c>
      <c r="I10" s="88" t="s">
        <v>49</v>
      </c>
      <c r="J10" s="88" t="s">
        <v>3</v>
      </c>
      <c r="K10" s="88" t="s">
        <v>4</v>
      </c>
      <c r="L10" s="87" t="s">
        <v>10</v>
      </c>
      <c r="M10" s="88" t="s">
        <v>11</v>
      </c>
      <c r="O10" s="91">
        <v>1</v>
      </c>
      <c r="P10" s="150" t="s">
        <v>54</v>
      </c>
      <c r="Q10" s="95" t="s">
        <v>0</v>
      </c>
      <c r="R10" s="96">
        <f>HLOOKUP($O10,  $D$3:$M$4, 2, FALSE)</f>
        <v>31.828721399999989</v>
      </c>
      <c r="U10" s="99">
        <f t="shared" ref="U10:U20" si="3">$R$22</f>
        <v>0</v>
      </c>
      <c r="V10" s="94"/>
      <c r="X10" s="10"/>
    </row>
    <row r="11" spans="1:50" x14ac:dyDescent="0.45">
      <c r="B11" s="56">
        <v>0</v>
      </c>
      <c r="C11" s="56">
        <v>1</v>
      </c>
      <c r="D11" s="89"/>
      <c r="E11" s="155">
        <f>VLOOKUP(E$10&amp;"_GC_"&amp;$B11,OBSERVED_DATA!$A$2:$F$6151,4,FALSE)</f>
        <v>0</v>
      </c>
      <c r="F11" s="156">
        <f>VLOOKUP(F$10&amp;"_GC_"&amp;$B11,OBSERVED_DATA!$A$2:$F$6151,4,FALSE)</f>
        <v>0</v>
      </c>
      <c r="G11" s="156">
        <f>VLOOKUP(G$10&amp;"_GC_"&amp;$B11,OBSERVED_DATA!$A$2:$F$6151,4,FALSE)</f>
        <v>0</v>
      </c>
      <c r="H11" s="156">
        <f>VLOOKUP(H$10&amp;"_GC_"&amp;$B11,OBSERVED_DATA!$A$2:$F$6151,4,FALSE)</f>
        <v>0</v>
      </c>
      <c r="I11" s="156">
        <f>VLOOKUP(I$10&amp;"_GC_"&amp;$B11,OBSERVED_DATA!$A$2:$F$6151,4,FALSE)</f>
        <v>0</v>
      </c>
      <c r="J11" s="156">
        <f>VLOOKUP(J$10&amp;"_GC_"&amp;$B11,OBSERVED_DATA!$A$2:$F$6151,4,FALSE)</f>
        <v>0</v>
      </c>
      <c r="K11" s="157">
        <f>VLOOKUP(K$10&amp;"_GC_"&amp;$B11,OBSERVED_DATA!$A$2:$F$6151,4,FALSE)</f>
        <v>0</v>
      </c>
      <c r="L11" s="155">
        <f>VLOOKUP(L$10&amp;"_GC_"&amp;$B11,OBSERVED_DATA!$A$2:$F$6151,4,FALSE)</f>
        <v>0</v>
      </c>
      <c r="M11" s="157">
        <f>VLOOKUP(M$10&amp;"_GC_"&amp;$B11,OBSERVED_DATA!$A$2:$F$6151,4,FALSE)</f>
        <v>0</v>
      </c>
      <c r="O11" s="91">
        <v>2</v>
      </c>
      <c r="P11" s="151"/>
      <c r="Q11" s="53" t="s">
        <v>2</v>
      </c>
      <c r="R11" s="66">
        <f>HLOOKUP($O11,  $D$3:$M$4, 2, FALSE)</f>
        <v>15.330714199999989</v>
      </c>
      <c r="U11" s="99">
        <f t="shared" si="3"/>
        <v>0</v>
      </c>
      <c r="V11" s="94"/>
    </row>
    <row r="12" spans="1:50" x14ac:dyDescent="0.45">
      <c r="B12" s="56">
        <v>2</v>
      </c>
      <c r="C12" s="56">
        <v>3</v>
      </c>
      <c r="D12" s="90"/>
      <c r="E12" s="158">
        <f>VLOOKUP(E$10&amp;"_GC_"&amp;$B12,OBSERVED_DATA!$A$2:$F$6151,4,FALSE)</f>
        <v>1.1953800000000001E-2</v>
      </c>
      <c r="F12" s="159">
        <f>VLOOKUP(F$10&amp;"_GC_"&amp;$B12,OBSERVED_DATA!$A$2:$F$6151,4,FALSE)</f>
        <v>2.0532700000000001E-2</v>
      </c>
      <c r="G12" s="159">
        <f>VLOOKUP(G$10&amp;"_GC_"&amp;$B12,OBSERVED_DATA!$A$2:$F$6151,4,FALSE)</f>
        <v>8.98983E-2</v>
      </c>
      <c r="H12" s="159">
        <f>VLOOKUP(H$10&amp;"_GC_"&amp;$B12,OBSERVED_DATA!$A$2:$F$6151,4,FALSE)</f>
        <v>7.5064400000000003E-2</v>
      </c>
      <c r="I12" s="159">
        <f>VLOOKUP(I$10&amp;"_GC_"&amp;$B12,OBSERVED_DATA!$A$2:$F$6151,4,FALSE)</f>
        <v>4.3925600000000002E-2</v>
      </c>
      <c r="J12" s="159">
        <f>VLOOKUP(J$10&amp;"_GC_"&amp;$B12,OBSERVED_DATA!$A$2:$F$6151,4,FALSE)</f>
        <v>2.1648799999999999E-2</v>
      </c>
      <c r="K12" s="160">
        <f>VLOOKUP(K$10&amp;"_GC_"&amp;$B12,OBSERVED_DATA!$A$2:$F$6151,4,FALSE)</f>
        <v>4.0852600000000003E-2</v>
      </c>
      <c r="L12" s="158">
        <f>VLOOKUP(L$10&amp;"_GC_"&amp;$B12,OBSERVED_DATA!$A$2:$F$6151,4,FALSE)</f>
        <v>5.0422000000000002E-2</v>
      </c>
      <c r="M12" s="160">
        <f>VLOOKUP(M$10&amp;"_GC_"&amp;$B12,OBSERVED_DATA!$A$2:$F$6151,4,FALSE)</f>
        <v>4.6149799999999998E-2</v>
      </c>
      <c r="O12" s="91">
        <v>3</v>
      </c>
      <c r="P12" s="151"/>
      <c r="Q12" s="53" t="s">
        <v>8</v>
      </c>
      <c r="R12" s="66">
        <f>HLOOKUP($O12,  $D$3:$M$4, 2, FALSE)</f>
        <v>17.186377399999991</v>
      </c>
      <c r="U12" s="99">
        <f t="shared" si="3"/>
        <v>0</v>
      </c>
      <c r="V12" s="94"/>
      <c r="X12" s="10"/>
    </row>
    <row r="13" spans="1:50" x14ac:dyDescent="0.45">
      <c r="B13" s="56">
        <v>4</v>
      </c>
      <c r="C13" s="56">
        <v>5</v>
      </c>
      <c r="D13" s="89"/>
      <c r="E13" s="155">
        <f>VLOOKUP(E$10&amp;"_GC_"&amp;$B13,OBSERVED_DATA!$A$2:$F$6151,4,FALSE)</f>
        <v>2.2831600000000001E-2</v>
      </c>
      <c r="F13" s="156">
        <f>VLOOKUP(F$10&amp;"_GC_"&amp;$B13,OBSERVED_DATA!$A$2:$F$6151,4,FALSE)</f>
        <v>5.6694300000000003E-2</v>
      </c>
      <c r="G13" s="156">
        <f>VLOOKUP(G$10&amp;"_GC_"&amp;$B13,OBSERVED_DATA!$A$2:$F$6151,4,FALSE)</f>
        <v>0.11735909999999999</v>
      </c>
      <c r="H13" s="156">
        <f>VLOOKUP(H$10&amp;"_GC_"&amp;$B13,OBSERVED_DATA!$A$2:$F$6151,4,FALSE)</f>
        <v>0.1832963</v>
      </c>
      <c r="I13" s="156">
        <f>VLOOKUP(I$10&amp;"_GC_"&amp;$B13,OBSERVED_DATA!$A$2:$F$6151,4,FALSE)</f>
        <v>0.1178052</v>
      </c>
      <c r="J13" s="156">
        <f>VLOOKUP(J$10&amp;"_GC_"&amp;$B13,OBSERVED_DATA!$A$2:$F$6151,4,FALSE)</f>
        <v>5.3826499999999999E-2</v>
      </c>
      <c r="K13" s="157">
        <f>VLOOKUP(K$10&amp;"_GC_"&amp;$B13,OBSERVED_DATA!$A$2:$F$6151,4,FALSE)</f>
        <v>8.75837E-2</v>
      </c>
      <c r="L13" s="155">
        <f>VLOOKUP(L$10&amp;"_GC_"&amp;$B13,OBSERVED_DATA!$A$2:$F$6151,4,FALSE)</f>
        <v>5.4327899999999998E-2</v>
      </c>
      <c r="M13" s="157">
        <f>VLOOKUP(M$10&amp;"_GC_"&amp;$B13,OBSERVED_DATA!$A$2:$F$6151,4,FALSE)</f>
        <v>4.9295899999999997E-2</v>
      </c>
      <c r="O13" s="91">
        <v>4</v>
      </c>
      <c r="P13" s="151"/>
      <c r="Q13" s="53" t="s">
        <v>55</v>
      </c>
      <c r="R13" s="66">
        <f>HLOOKUP($O13,  $D$3:$M$4, 2, FALSE)</f>
        <v>9.1497834000000058</v>
      </c>
      <c r="U13" s="99">
        <f t="shared" si="3"/>
        <v>0</v>
      </c>
      <c r="V13" s="94"/>
      <c r="X13" s="10"/>
    </row>
    <row r="14" spans="1:50" x14ac:dyDescent="0.45">
      <c r="B14" s="56">
        <v>6</v>
      </c>
      <c r="C14" s="56">
        <v>7</v>
      </c>
      <c r="D14" s="89"/>
      <c r="E14" s="155">
        <f>VLOOKUP(E$10&amp;"_GC_"&amp;$B14,OBSERVED_DATA!$A$2:$F$6151,4,FALSE)</f>
        <v>3.35149E-2</v>
      </c>
      <c r="F14" s="156">
        <f>VLOOKUP(F$10&amp;"_GC_"&amp;$B14,OBSERVED_DATA!$A$2:$F$6151,4,FALSE)</f>
        <v>0.145592</v>
      </c>
      <c r="G14" s="156">
        <f>VLOOKUP(G$10&amp;"_GC_"&amp;$B14,OBSERVED_DATA!$A$2:$F$6151,4,FALSE)</f>
        <v>0.12606890000000001</v>
      </c>
      <c r="H14" s="156">
        <f>VLOOKUP(H$10&amp;"_GC_"&amp;$B14,OBSERVED_DATA!$A$2:$F$6151,4,FALSE)</f>
        <v>0.34008129999999998</v>
      </c>
      <c r="I14" s="156">
        <f>VLOOKUP(I$10&amp;"_GC_"&amp;$B14,OBSERVED_DATA!$A$2:$F$6151,4,FALSE)</f>
        <v>0.17832719999999999</v>
      </c>
      <c r="J14" s="156">
        <f>VLOOKUP(J$10&amp;"_GC_"&amp;$B14,OBSERVED_DATA!$A$2:$F$6151,4,FALSE)</f>
        <v>8.1772800000000007E-2</v>
      </c>
      <c r="K14" s="157">
        <f>VLOOKUP(K$10&amp;"_GC_"&amp;$B14,OBSERVED_DATA!$A$2:$F$6151,4,FALSE)</f>
        <v>0.1351793</v>
      </c>
      <c r="L14" s="155">
        <f>VLOOKUP(L$10&amp;"_GC_"&amp;$B14,OBSERVED_DATA!$A$2:$F$6151,4,FALSE)</f>
        <v>4.9991800000000003E-2</v>
      </c>
      <c r="M14" s="157">
        <f>VLOOKUP(M$10&amp;"_GC_"&amp;$B14,OBSERVED_DATA!$A$2:$F$6151,4,FALSE)</f>
        <v>5.0984500000000002E-2</v>
      </c>
      <c r="O14" s="91">
        <v>5</v>
      </c>
      <c r="P14" s="151"/>
      <c r="Q14" s="53" t="s">
        <v>56</v>
      </c>
      <c r="R14" s="66">
        <f>HLOOKUP($O14,  $D$3:$M$4, 2, FALSE)</f>
        <v>12.332930400000004</v>
      </c>
      <c r="U14" s="99">
        <f t="shared" si="3"/>
        <v>0</v>
      </c>
      <c r="V14" s="94"/>
      <c r="X14" s="10"/>
    </row>
    <row r="15" spans="1:50" x14ac:dyDescent="0.45">
      <c r="B15" s="56">
        <v>8</v>
      </c>
      <c r="C15" s="56">
        <v>9</v>
      </c>
      <c r="D15" s="89"/>
      <c r="E15" s="155">
        <f>VLOOKUP(E$10&amp;"_GC_"&amp;$B15,OBSERVED_DATA!$A$2:$F$6151,4,FALSE)</f>
        <v>4.2033099999999997E-2</v>
      </c>
      <c r="F15" s="156">
        <f>VLOOKUP(F$10&amp;"_GC_"&amp;$B15,OBSERVED_DATA!$A$2:$F$6151,4,FALSE)</f>
        <v>0.16087760000000001</v>
      </c>
      <c r="G15" s="156">
        <f>VLOOKUP(G$10&amp;"_GC_"&amp;$B15,OBSERVED_DATA!$A$2:$F$6151,4,FALSE)</f>
        <v>0.1155458</v>
      </c>
      <c r="H15" s="156">
        <f>VLOOKUP(H$10&amp;"_GC_"&amp;$B15,OBSERVED_DATA!$A$2:$F$6151,4,FALSE)</f>
        <v>0.20181289999999999</v>
      </c>
      <c r="I15" s="156">
        <f>VLOOKUP(I$10&amp;"_GC_"&amp;$B15,OBSERVED_DATA!$A$2:$F$6151,4,FALSE)</f>
        <v>0.16440979999999999</v>
      </c>
      <c r="J15" s="156">
        <f>VLOOKUP(J$10&amp;"_GC_"&amp;$B15,OBSERVED_DATA!$A$2:$F$6151,4,FALSE)</f>
        <v>0.105372299999999</v>
      </c>
      <c r="K15" s="157">
        <f>VLOOKUP(K$10&amp;"_GC_"&amp;$B15,OBSERVED_DATA!$A$2:$F$6151,4,FALSE)</f>
        <v>0.12825919999999999</v>
      </c>
      <c r="L15" s="155">
        <f>VLOOKUP(L$10&amp;"_GC_"&amp;$B15,OBSERVED_DATA!$A$2:$F$6151,4,FALSE)</f>
        <v>4.5095900000000001E-2</v>
      </c>
      <c r="M15" s="157">
        <f>VLOOKUP(M$10&amp;"_GC_"&amp;$B15,OBSERVED_DATA!$A$2:$F$6151,4,FALSE)</f>
        <v>5.1897499999999999E-2</v>
      </c>
      <c r="O15" s="91">
        <v>6</v>
      </c>
      <c r="P15" s="151"/>
      <c r="Q15" s="53" t="s">
        <v>3</v>
      </c>
      <c r="R15" s="66">
        <f>HLOOKUP($O15,  $D$3:$M$4, 2, FALSE)</f>
        <v>23.897688000000006</v>
      </c>
      <c r="U15" s="99">
        <f t="shared" si="3"/>
        <v>0</v>
      </c>
      <c r="V15" s="94"/>
      <c r="X15" s="10"/>
    </row>
    <row r="16" spans="1:50" x14ac:dyDescent="0.45">
      <c r="B16" s="56">
        <v>10</v>
      </c>
      <c r="C16" s="56">
        <v>11</v>
      </c>
      <c r="D16" s="89"/>
      <c r="E16" s="155">
        <f>VLOOKUP(E$10&amp;"_GC_"&amp;$B16,OBSERVED_DATA!$A$2:$F$6151,4,FALSE)</f>
        <v>4.85383E-2</v>
      </c>
      <c r="F16" s="156">
        <f>VLOOKUP(F$10&amp;"_GC_"&amp;$B16,OBSERVED_DATA!$A$2:$F$6151,4,FALSE)</f>
        <v>0.14701059999999999</v>
      </c>
      <c r="G16" s="156">
        <f>VLOOKUP(G$10&amp;"_GC_"&amp;$B16,OBSERVED_DATA!$A$2:$F$6151,4,FALSE)</f>
        <v>9.4523800000000005E-2</v>
      </c>
      <c r="H16" s="156">
        <f>VLOOKUP(H$10&amp;"_GC_"&amp;$B16,OBSERVED_DATA!$A$2:$F$6151,4,FALSE)</f>
        <v>4.1961600000000002E-2</v>
      </c>
      <c r="I16" s="156">
        <f>VLOOKUP(I$10&amp;"_GC_"&amp;$B16,OBSERVED_DATA!$A$2:$F$6151,4,FALSE)</f>
        <v>0.1350488</v>
      </c>
      <c r="J16" s="156">
        <f>VLOOKUP(J$10&amp;"_GC_"&amp;$B16,OBSERVED_DATA!$A$2:$F$6151,4,FALSE)</f>
        <v>9.6506099999999997E-2</v>
      </c>
      <c r="K16" s="157">
        <f>VLOOKUP(K$10&amp;"_GC_"&amp;$B16,OBSERVED_DATA!$A$2:$F$6151,4,FALSE)</f>
        <v>0.10425959999999999</v>
      </c>
      <c r="L16" s="155">
        <f>VLOOKUP(L$10&amp;"_GC_"&amp;$B16,OBSERVED_DATA!$A$2:$F$6151,4,FALSE)</f>
        <v>4.2285499999999997E-2</v>
      </c>
      <c r="M16" s="157">
        <f>VLOOKUP(M$10&amp;"_GC_"&amp;$B16,OBSERVED_DATA!$A$2:$F$6151,4,FALSE)</f>
        <v>5.10894E-2</v>
      </c>
      <c r="O16" s="91">
        <v>7</v>
      </c>
      <c r="P16" s="152"/>
      <c r="Q16" s="100" t="s">
        <v>4</v>
      </c>
      <c r="R16" s="101">
        <f>HLOOKUP($O16,  $D$3:$M$4, 2, FALSE)</f>
        <v>17.948873600000002</v>
      </c>
      <c r="U16" s="99">
        <f t="shared" si="3"/>
        <v>0</v>
      </c>
      <c r="V16" s="94"/>
      <c r="X16" s="10"/>
    </row>
    <row r="17" spans="2:24" x14ac:dyDescent="0.45">
      <c r="B17" s="56">
        <v>12</v>
      </c>
      <c r="C17" s="56">
        <v>13</v>
      </c>
      <c r="D17" s="89"/>
      <c r="E17" s="155">
        <f>VLOOKUP(E$10&amp;"_GC_"&amp;$B17,OBSERVED_DATA!$A$2:$F$6151,4,FALSE)</f>
        <v>5.3591399999999997E-2</v>
      </c>
      <c r="F17" s="156">
        <f>VLOOKUP(F$10&amp;"_GC_"&amp;$B17,OBSERVED_DATA!$A$2:$F$6151,4,FALSE)</f>
        <v>9.6930000000000002E-2</v>
      </c>
      <c r="G17" s="156">
        <f>VLOOKUP(G$10&amp;"_GC_"&amp;$B17,OBSERVED_DATA!$A$2:$F$6151,4,FALSE)</f>
        <v>7.5282799999999997E-2</v>
      </c>
      <c r="H17" s="156">
        <f>VLOOKUP(H$10&amp;"_GC_"&amp;$B17,OBSERVED_DATA!$A$2:$F$6151,4,FALSE)</f>
        <v>2.6910900000000001E-2</v>
      </c>
      <c r="I17" s="156">
        <f>VLOOKUP(I$10&amp;"_GC_"&amp;$B17,OBSERVED_DATA!$A$2:$F$6151,4,FALSE)</f>
        <v>9.78995E-2</v>
      </c>
      <c r="J17" s="156">
        <f>VLOOKUP(J$10&amp;"_GC_"&amp;$B17,OBSERVED_DATA!$A$2:$F$6151,4,FALSE)</f>
        <v>8.2656599999999997E-2</v>
      </c>
      <c r="K17" s="157">
        <f>VLOOKUP(K$10&amp;"_GC_"&amp;$B17,OBSERVED_DATA!$A$2:$F$6151,4,FALSE)</f>
        <v>8.5849900000000007E-2</v>
      </c>
      <c r="L17" s="155">
        <f>VLOOKUP(L$10&amp;"_GC_"&amp;$B17,OBSERVED_DATA!$A$2:$F$6151,4,FALSE)</f>
        <v>4.0074899999999997E-2</v>
      </c>
      <c r="M17" s="157">
        <f>VLOOKUP(M$10&amp;"_GC_"&amp;$B17,OBSERVED_DATA!$A$2:$F$6151,4,FALSE)</f>
        <v>4.8959299999999997E-2</v>
      </c>
      <c r="O17" s="91">
        <v>8</v>
      </c>
      <c r="P17" s="151" t="s">
        <v>65</v>
      </c>
      <c r="Q17" s="53" t="s">
        <v>10</v>
      </c>
      <c r="R17" s="66">
        <f>HLOOKUP($O17,  $D$3:$M$4, 2, FALSE)</f>
        <v>36.433482400000031</v>
      </c>
      <c r="U17" s="99">
        <f t="shared" si="3"/>
        <v>0</v>
      </c>
      <c r="V17" s="102">
        <f>R17/R15-1</f>
        <v>0.52456097008212765</v>
      </c>
      <c r="X17" s="10"/>
    </row>
    <row r="18" spans="2:24" x14ac:dyDescent="0.45">
      <c r="B18" s="56">
        <v>14</v>
      </c>
      <c r="C18" s="56">
        <v>15</v>
      </c>
      <c r="D18" s="89"/>
      <c r="E18" s="155">
        <f>VLOOKUP(E$10&amp;"_GC_"&amp;$B18,OBSERVED_DATA!$A$2:$F$6151,4,FALSE)</f>
        <v>5.5371999999999998E-2</v>
      </c>
      <c r="F18" s="156">
        <f>VLOOKUP(F$10&amp;"_GC_"&amp;$B18,OBSERVED_DATA!$A$2:$F$6151,4,FALSE)</f>
        <v>7.3126700000000003E-2</v>
      </c>
      <c r="G18" s="156">
        <f>VLOOKUP(G$10&amp;"_GC_"&amp;$B18,OBSERVED_DATA!$A$2:$F$6151,4,FALSE)</f>
        <v>5.5309799999999999E-2</v>
      </c>
      <c r="H18" s="156">
        <f>VLOOKUP(H$10&amp;"_GC_"&amp;$B18,OBSERVED_DATA!$A$2:$F$6151,4,FALSE)</f>
        <v>2.0177899999999999E-2</v>
      </c>
      <c r="I18" s="156">
        <f>VLOOKUP(I$10&amp;"_GC_"&amp;$B18,OBSERVED_DATA!$A$2:$F$6151,4,FALSE)</f>
        <v>6.5795400000000004E-2</v>
      </c>
      <c r="J18" s="156">
        <f>VLOOKUP(J$10&amp;"_GC_"&amp;$B18,OBSERVED_DATA!$A$2:$F$6151,4,FALSE)</f>
        <v>6.7875199999999997E-2</v>
      </c>
      <c r="K18" s="157">
        <f>VLOOKUP(K$10&amp;"_GC_"&amp;$B18,OBSERVED_DATA!$A$2:$F$6151,4,FALSE)</f>
        <v>6.8440699999999993E-2</v>
      </c>
      <c r="L18" s="155">
        <f>VLOOKUP(L$10&amp;"_GC_"&amp;$B18,OBSERVED_DATA!$A$2:$F$6151,4,FALSE)</f>
        <v>3.7864399999999999E-2</v>
      </c>
      <c r="M18" s="157">
        <f>VLOOKUP(M$10&amp;"_GC_"&amp;$B18,OBSERVED_DATA!$A$2:$F$6151,4,FALSE)</f>
        <v>4.6415999999999999E-2</v>
      </c>
      <c r="O18" s="91">
        <v>9</v>
      </c>
      <c r="P18" s="151"/>
      <c r="Q18" s="53" t="s">
        <v>11</v>
      </c>
      <c r="R18" s="66">
        <f>HLOOKUP($O18,  $D$3:$M$4, 2, FALSE)</f>
        <v>47.447703199999943</v>
      </c>
      <c r="U18" s="99">
        <f t="shared" si="3"/>
        <v>0</v>
      </c>
      <c r="V18" s="102">
        <f>R18/R16-1</f>
        <v>1.6434919682090765</v>
      </c>
      <c r="X18" s="10"/>
    </row>
    <row r="19" spans="2:24" x14ac:dyDescent="0.45">
      <c r="B19" s="56">
        <v>16</v>
      </c>
      <c r="C19" s="56">
        <v>17</v>
      </c>
      <c r="D19" s="89"/>
      <c r="E19" s="155">
        <f>VLOOKUP(E$10&amp;"_GC_"&amp;$B19,OBSERVED_DATA!$A$2:$F$6151,4,FALSE)</f>
        <v>5.4256199999999997E-2</v>
      </c>
      <c r="F19" s="156">
        <f>VLOOKUP(F$10&amp;"_GC_"&amp;$B19,OBSERVED_DATA!$A$2:$F$6151,4,FALSE)</f>
        <v>5.5488700000000002E-2</v>
      </c>
      <c r="G19" s="156">
        <f>VLOOKUP(G$10&amp;"_GC_"&amp;$B19,OBSERVED_DATA!$A$2:$F$6151,4,FALSE)</f>
        <v>4.0241199999999998E-2</v>
      </c>
      <c r="H19" s="156">
        <f>VLOOKUP(H$10&amp;"_GC_"&amp;$B19,OBSERVED_DATA!$A$2:$F$6151,4,FALSE)</f>
        <v>1.83334E-2</v>
      </c>
      <c r="I19" s="156">
        <f>VLOOKUP(I$10&amp;"_GC_"&amp;$B19,OBSERVED_DATA!$A$2:$F$6151,4,FALSE)</f>
        <v>4.9325099999999997E-2</v>
      </c>
      <c r="J19" s="156">
        <f>VLOOKUP(J$10&amp;"_GC_"&amp;$B19,OBSERVED_DATA!$A$2:$F$6151,4,FALSE)</f>
        <v>5.6800099999999999E-2</v>
      </c>
      <c r="K19" s="157">
        <f>VLOOKUP(K$10&amp;"_GC_"&amp;$B19,OBSERVED_DATA!$A$2:$F$6151,4,FALSE)</f>
        <v>5.40215E-2</v>
      </c>
      <c r="L19" s="155">
        <f>VLOOKUP(L$10&amp;"_GC_"&amp;$B19,OBSERVED_DATA!$A$2:$F$6151,4,FALSE)</f>
        <v>3.5654199999999997E-2</v>
      </c>
      <c r="M19" s="157">
        <f>VLOOKUP(M$10&amp;"_GC_"&amp;$B19,OBSERVED_DATA!$A$2:$F$6151,4,FALSE)</f>
        <v>4.3219399999999998E-2</v>
      </c>
      <c r="O19" s="91">
        <v>10</v>
      </c>
      <c r="P19" s="150"/>
      <c r="Q19" s="95"/>
      <c r="R19" s="96"/>
      <c r="U19" s="99">
        <f t="shared" si="3"/>
        <v>0</v>
      </c>
      <c r="V19" s="103"/>
      <c r="X19" s="10"/>
    </row>
    <row r="20" spans="2:24" x14ac:dyDescent="0.45">
      <c r="B20" s="56">
        <v>18</v>
      </c>
      <c r="C20" s="56">
        <v>19</v>
      </c>
      <c r="D20" s="89"/>
      <c r="E20" s="155">
        <f>VLOOKUP(E$10&amp;"_GC_"&amp;$B20,OBSERVED_DATA!$A$2:$F$6151,4,FALSE)</f>
        <v>5.1484500000000002E-2</v>
      </c>
      <c r="F20" s="156">
        <f>VLOOKUP(F$10&amp;"_GC_"&amp;$B20,OBSERVED_DATA!$A$2:$F$6151,4,FALSE)</f>
        <v>4.4448000000000001E-2</v>
      </c>
      <c r="G20" s="156">
        <f>VLOOKUP(G$10&amp;"_GC_"&amp;$B20,OBSERVED_DATA!$A$2:$F$6151,4,FALSE)</f>
        <v>3.3430599999999998E-2</v>
      </c>
      <c r="H20" s="156">
        <f>VLOOKUP(H$10&amp;"_GC_"&amp;$B20,OBSERVED_DATA!$A$2:$F$6151,4,FALSE)</f>
        <v>1.6488900000000001E-2</v>
      </c>
      <c r="I20" s="156">
        <f>VLOOKUP(I$10&amp;"_GC_"&amp;$B20,OBSERVED_DATA!$A$2:$F$6151,4,FALSE)</f>
        <v>3.42668E-2</v>
      </c>
      <c r="J20" s="156">
        <f>VLOOKUP(J$10&amp;"_GC_"&amp;$B20,OBSERVED_DATA!$A$2:$F$6151,4,FALSE)</f>
        <v>4.6832899999999997E-2</v>
      </c>
      <c r="K20" s="157">
        <f>VLOOKUP(K$10&amp;"_GC_"&amp;$B20,OBSERVED_DATA!$A$2:$F$6151,4,FALSE)</f>
        <v>4.2559699999999999E-2</v>
      </c>
      <c r="L20" s="155">
        <f>VLOOKUP(L$10&amp;"_GC_"&amp;$B20,OBSERVED_DATA!$A$2:$F$6151,4,FALSE)</f>
        <v>3.4463899999999999E-2</v>
      </c>
      <c r="M20" s="157">
        <f>VLOOKUP(M$10&amp;"_GC_"&amp;$B20,OBSERVED_DATA!$A$2:$F$6151,4,FALSE)</f>
        <v>4.0023000000000003E-2</v>
      </c>
      <c r="O20" s="91">
        <v>11</v>
      </c>
      <c r="P20" s="152"/>
      <c r="Q20" s="100"/>
      <c r="R20" s="101"/>
      <c r="U20" s="99">
        <f t="shared" si="3"/>
        <v>0</v>
      </c>
      <c r="V20" s="94"/>
      <c r="X20" s="10"/>
    </row>
    <row r="21" spans="2:24" x14ac:dyDescent="0.45">
      <c r="B21" s="56">
        <v>20</v>
      </c>
      <c r="C21" s="56">
        <v>21</v>
      </c>
      <c r="D21" s="89"/>
      <c r="E21" s="155">
        <f>VLOOKUP(E$10&amp;"_GC_"&amp;$B21,OBSERVED_DATA!$A$2:$F$6151,4,FALSE)</f>
        <v>4.8713699999999999E-2</v>
      </c>
      <c r="F21" s="156">
        <f>VLOOKUP(F$10&amp;"_GC_"&amp;$B21,OBSERVED_DATA!$A$2:$F$6151,4,FALSE)</f>
        <v>3.6351599999999998E-2</v>
      </c>
      <c r="G21" s="156">
        <f>VLOOKUP(G$10&amp;"_GC_"&amp;$B21,OBSERVED_DATA!$A$2:$F$6151,4,FALSE)</f>
        <v>2.76571E-2</v>
      </c>
      <c r="H21" s="156">
        <f>VLOOKUP(H$10&amp;"_GC_"&amp;$B21,OBSERVED_DATA!$A$2:$F$6151,4,FALSE)</f>
        <v>1.46444E-2</v>
      </c>
      <c r="I21" s="156">
        <f>VLOOKUP(I$10&amp;"_GC_"&amp;$B21,OBSERVED_DATA!$A$2:$F$6151,4,FALSE)</f>
        <v>2.43787E-2</v>
      </c>
      <c r="J21" s="156">
        <f>VLOOKUP(J$10&amp;"_GC_"&amp;$B21,OBSERVED_DATA!$A$2:$F$6151,4,FALSE)</f>
        <v>3.9273299999999997E-2</v>
      </c>
      <c r="K21" s="157">
        <f>VLOOKUP(K$10&amp;"_GC_"&amp;$B21,OBSERVED_DATA!$A$2:$F$6151,4,FALSE)</f>
        <v>3.3837199999999998E-2</v>
      </c>
      <c r="L21" s="155">
        <f>VLOOKUP(L$10&amp;"_GC_"&amp;$B21,OBSERVED_DATA!$A$2:$F$6151,4,FALSE)</f>
        <v>3.32736E-2</v>
      </c>
      <c r="M21" s="157">
        <f>VLOOKUP(M$10&amp;"_GC_"&amp;$B21,OBSERVED_DATA!$A$2:$F$6151,4,FALSE)</f>
        <v>3.6826600000000001E-2</v>
      </c>
      <c r="P21" s="15"/>
      <c r="Q21" s="15"/>
      <c r="R21" s="15"/>
      <c r="U21" s="104"/>
      <c r="V21" s="94"/>
      <c r="X21" s="10"/>
    </row>
    <row r="22" spans="2:24" x14ac:dyDescent="0.45">
      <c r="B22" s="56">
        <v>22</v>
      </c>
      <c r="C22" s="56">
        <v>23</v>
      </c>
      <c r="D22" s="89"/>
      <c r="E22" s="155">
        <f>VLOOKUP(E$10&amp;"_GC_"&amp;$B22,OBSERVED_DATA!$A$2:$F$6151,4,FALSE)</f>
        <v>4.5942999999999998E-2</v>
      </c>
      <c r="F22" s="156">
        <f>VLOOKUP(F$10&amp;"_GC_"&amp;$B22,OBSERVED_DATA!$A$2:$F$6151,4,FALSE)</f>
        <v>2.82554E-2</v>
      </c>
      <c r="G22" s="156">
        <f>VLOOKUP(G$10&amp;"_GC_"&amp;$B22,OBSERVED_DATA!$A$2:$F$6151,4,FALSE)</f>
        <v>2.39095E-2</v>
      </c>
      <c r="H22" s="156">
        <f>VLOOKUP(H$10&amp;"_GC_"&amp;$B22,OBSERVED_DATA!$A$2:$F$6151,4,FALSE)</f>
        <v>1.2799899999999999E-2</v>
      </c>
      <c r="I22" s="156">
        <f>VLOOKUP(I$10&amp;"_GC_"&amp;$B22,OBSERVED_DATA!$A$2:$F$6151,4,FALSE)</f>
        <v>1.54445E-2</v>
      </c>
      <c r="J22" s="156">
        <f>VLOOKUP(J$10&amp;"_GC_"&amp;$B22,OBSERVED_DATA!$A$2:$F$6151,4,FALSE)</f>
        <v>3.3370499999999997E-2</v>
      </c>
      <c r="K22" s="157">
        <f>VLOOKUP(K$10&amp;"_GC_"&amp;$B22,OBSERVED_DATA!$A$2:$F$6151,4,FALSE)</f>
        <v>2.6516899999999999E-2</v>
      </c>
      <c r="L22" s="155">
        <f>VLOOKUP(L$10&amp;"_GC_"&amp;$B22,OBSERVED_DATA!$A$2:$F$6151,4,FALSE)</f>
        <v>3.2083300000000002E-2</v>
      </c>
      <c r="M22" s="157">
        <f>VLOOKUP(M$10&amp;"_GC_"&amp;$B22,OBSERVED_DATA!$A$2:$F$6151,4,FALSE)</f>
        <v>3.31416E-2</v>
      </c>
      <c r="O22" s="91"/>
      <c r="P22" s="105"/>
      <c r="Q22" s="105"/>
      <c r="R22" s="66"/>
      <c r="U22" s="104"/>
      <c r="V22" s="94"/>
      <c r="X22" s="10"/>
    </row>
    <row r="23" spans="2:24" x14ac:dyDescent="0.45">
      <c r="B23" s="56">
        <v>24</v>
      </c>
      <c r="C23" s="56">
        <v>25</v>
      </c>
      <c r="D23" s="89"/>
      <c r="E23" s="155">
        <f>VLOOKUP(E$10&amp;"_GC_"&amp;$B23,OBSERVED_DATA!$A$2:$F$6151,4,FALSE)</f>
        <v>4.3171800000000003E-2</v>
      </c>
      <c r="F23" s="156">
        <f>VLOOKUP(F$10&amp;"_GC_"&amp;$B23,OBSERVED_DATA!$A$2:$F$6151,4,FALSE)</f>
        <v>2.3566199999999999E-2</v>
      </c>
      <c r="G23" s="156">
        <f>VLOOKUP(G$10&amp;"_GC_"&amp;$B23,OBSERVED_DATA!$A$2:$F$6151,4,FALSE)</f>
        <v>2.0903999999999999E-2</v>
      </c>
      <c r="H23" s="156">
        <f>VLOOKUP(H$10&amp;"_GC_"&amp;$B23,OBSERVED_DATA!$A$2:$F$6151,4,FALSE)</f>
        <v>1.0955400000000001E-2</v>
      </c>
      <c r="I23" s="156">
        <f>VLOOKUP(I$10&amp;"_GC_"&amp;$B23,OBSERVED_DATA!$A$2:$F$6151,4,FALSE)</f>
        <v>1.09996E-2</v>
      </c>
      <c r="J23" s="156">
        <f>VLOOKUP(J$10&amp;"_GC_"&amp;$B23,OBSERVED_DATA!$A$2:$F$6151,4,FALSE)</f>
        <v>2.95231E-2</v>
      </c>
      <c r="K23" s="157">
        <f>VLOOKUP(K$10&amp;"_GC_"&amp;$B23,OBSERVED_DATA!$A$2:$F$6151,4,FALSE)</f>
        <v>2.2051500000000002E-2</v>
      </c>
      <c r="L23" s="155">
        <f>VLOOKUP(L$10&amp;"_GC_"&amp;$B23,OBSERVED_DATA!$A$2:$F$6151,4,FALSE)</f>
        <v>3.0892800000000002E-2</v>
      </c>
      <c r="M23" s="157">
        <f>VLOOKUP(M$10&amp;"_GC_"&amp;$B23,OBSERVED_DATA!$A$2:$F$6151,4,FALSE)</f>
        <v>2.94636E-2</v>
      </c>
      <c r="S23" s="38"/>
      <c r="T23" s="38"/>
      <c r="U23" s="38"/>
      <c r="X23" s="10"/>
    </row>
    <row r="24" spans="2:24" x14ac:dyDescent="0.45">
      <c r="B24" s="56">
        <v>26</v>
      </c>
      <c r="C24" s="56">
        <v>27</v>
      </c>
      <c r="D24" s="89"/>
      <c r="E24" s="155">
        <f>VLOOKUP(E$10&amp;"_GC_"&amp;$B24,OBSERVED_DATA!$A$2:$F$6151,4,FALSE)</f>
        <v>4.0401100000000002E-2</v>
      </c>
      <c r="F24" s="156">
        <f>VLOOKUP(F$10&amp;"_GC_"&amp;$B24,OBSERVED_DATA!$A$2:$F$6151,4,FALSE)</f>
        <v>1.8877000000000001E-2</v>
      </c>
      <c r="G24" s="156">
        <f>VLOOKUP(G$10&amp;"_GC_"&amp;$B24,OBSERVED_DATA!$A$2:$F$6151,4,FALSE)</f>
        <v>1.8558399999999999E-2</v>
      </c>
      <c r="H24" s="156">
        <f>VLOOKUP(H$10&amp;"_GC_"&amp;$B24,OBSERVED_DATA!$A$2:$F$6151,4,FALSE)</f>
        <v>9.1108999999999999E-3</v>
      </c>
      <c r="I24" s="156">
        <f>VLOOKUP(I$10&amp;"_GC_"&amp;$B24,OBSERVED_DATA!$A$2:$F$6151,4,FALSE)</f>
        <v>7.8224000000000002E-3</v>
      </c>
      <c r="J24" s="156">
        <f>VLOOKUP(J$10&amp;"_GC_"&amp;$B24,OBSERVED_DATA!$A$2:$F$6151,4,FALSE)</f>
        <v>2.62235E-2</v>
      </c>
      <c r="K24" s="157">
        <f>VLOOKUP(K$10&amp;"_GC_"&amp;$B24,OBSERVED_DATA!$A$2:$F$6151,4,FALSE)</f>
        <v>1.88638E-2</v>
      </c>
      <c r="L24" s="155">
        <f>VLOOKUP(L$10&amp;"_GC_"&amp;$B24,OBSERVED_DATA!$A$2:$F$6151,4,FALSE)</f>
        <v>2.9702300000000001E-2</v>
      </c>
      <c r="M24" s="157">
        <f>VLOOKUP(M$10&amp;"_GC_"&amp;$B24,OBSERVED_DATA!$A$2:$F$6151,4,FALSE)</f>
        <v>2.5297799999999999E-2</v>
      </c>
      <c r="S24" s="38"/>
      <c r="T24" s="38"/>
      <c r="U24" s="38"/>
      <c r="X24" s="10"/>
    </row>
    <row r="25" spans="2:24" x14ac:dyDescent="0.45">
      <c r="B25" s="56">
        <v>28</v>
      </c>
      <c r="C25" s="56">
        <v>29</v>
      </c>
      <c r="D25" s="89"/>
      <c r="E25" s="155">
        <f>VLOOKUP(E$10&amp;"_GC_"&amp;$B25,OBSERVED_DATA!$A$2:$F$6151,4,FALSE)</f>
        <v>3.76294E-2</v>
      </c>
      <c r="F25" s="156">
        <f>VLOOKUP(F$10&amp;"_GC_"&amp;$B25,OBSERVED_DATA!$A$2:$F$6151,4,FALSE)</f>
        <v>1.4187699999999999E-2</v>
      </c>
      <c r="G25" s="156">
        <f>VLOOKUP(G$10&amp;"_GC_"&amp;$B25,OBSERVED_DATA!$A$2:$F$6151,4,FALSE)</f>
        <v>1.6622999999999999E-2</v>
      </c>
      <c r="H25" s="156">
        <f>VLOOKUP(H$10&amp;"_GC_"&amp;$B25,OBSERVED_DATA!$A$2:$F$6151,4,FALSE)</f>
        <v>7.2662999999999998E-3</v>
      </c>
      <c r="I25" s="156">
        <f>VLOOKUP(I$10&amp;"_GC_"&amp;$B25,OBSERVED_DATA!$A$2:$F$6151,4,FALSE)</f>
        <v>5.8674E-3</v>
      </c>
      <c r="J25" s="156">
        <f>VLOOKUP(J$10&amp;"_GC_"&amp;$B25,OBSERVED_DATA!$A$2:$F$6151,4,FALSE)</f>
        <v>2.4272700000000001E-2</v>
      </c>
      <c r="K25" s="157">
        <f>VLOOKUP(K$10&amp;"_GC_"&amp;$B25,OBSERVED_DATA!$A$2:$F$6151,4,FALSE)</f>
        <v>1.70476E-2</v>
      </c>
      <c r="L25" s="155">
        <f>VLOOKUP(L$10&amp;"_GC_"&amp;$B25,OBSERVED_DATA!$A$2:$F$6151,4,FALSE)</f>
        <v>2.8511700000000001E-2</v>
      </c>
      <c r="M25" s="157">
        <f>VLOOKUP(M$10&amp;"_GC_"&amp;$B25,OBSERVED_DATA!$A$2:$F$6151,4,FALSE)</f>
        <v>2.1132000000000001E-2</v>
      </c>
      <c r="Q25" s="10"/>
      <c r="R25" s="10"/>
      <c r="S25" s="38"/>
      <c r="T25" s="38"/>
      <c r="U25" s="38"/>
      <c r="V25" s="38"/>
      <c r="X25" s="10"/>
    </row>
    <row r="26" spans="2:24" x14ac:dyDescent="0.45">
      <c r="B26" s="56">
        <v>30</v>
      </c>
      <c r="C26" s="56">
        <v>31</v>
      </c>
      <c r="D26" s="89"/>
      <c r="E26" s="155">
        <f>VLOOKUP(E$10&amp;"_GC_"&amp;$B26,OBSERVED_DATA!$A$2:$F$6151,4,FALSE)</f>
        <v>3.5242500000000003E-2</v>
      </c>
      <c r="F26" s="156">
        <f>VLOOKUP(F$10&amp;"_GC_"&amp;$B26,OBSERVED_DATA!$A$2:$F$6151,4,FALSE)</f>
        <v>1.21023E-2</v>
      </c>
      <c r="G26" s="156">
        <f>VLOOKUP(G$10&amp;"_GC_"&amp;$B26,OBSERVED_DATA!$A$2:$F$6151,4,FALSE)</f>
        <v>1.5233399999999999E-2</v>
      </c>
      <c r="H26" s="156">
        <f>VLOOKUP(H$10&amp;"_GC_"&amp;$B26,OBSERVED_DATA!$A$2:$F$6151,4,FALSE)</f>
        <v>6.0843E-3</v>
      </c>
      <c r="I26" s="156">
        <f>VLOOKUP(I$10&amp;"_GC_"&amp;$B26,OBSERVED_DATA!$A$2:$F$6151,4,FALSE)</f>
        <v>4.6366000000000003E-3</v>
      </c>
      <c r="J26" s="156">
        <f>VLOOKUP(J$10&amp;"_GC_"&amp;$B26,OBSERVED_DATA!$A$2:$F$6151,4,FALSE)</f>
        <v>2.1787399999999998E-2</v>
      </c>
      <c r="K26" s="157">
        <f>VLOOKUP(K$10&amp;"_GC_"&amp;$B26,OBSERVED_DATA!$A$2:$F$6151,4,FALSE)</f>
        <v>1.48431E-2</v>
      </c>
      <c r="L26" s="155">
        <f>VLOOKUP(L$10&amp;"_GC_"&amp;$B26,OBSERVED_DATA!$A$2:$F$6151,4,FALSE)</f>
        <v>2.7321600000000001E-2</v>
      </c>
      <c r="M26" s="157">
        <f>VLOOKUP(M$10&amp;"_GC_"&amp;$B26,OBSERVED_DATA!$A$2:$F$6151,4,FALSE)</f>
        <v>1.8354800000000001E-2</v>
      </c>
      <c r="Q26" s="10"/>
      <c r="R26" s="10"/>
      <c r="S26" s="38"/>
      <c r="T26" s="38"/>
      <c r="U26" s="38"/>
      <c r="V26" s="38"/>
      <c r="X26" s="10"/>
    </row>
    <row r="27" spans="2:24" x14ac:dyDescent="0.45">
      <c r="B27" s="56">
        <v>32</v>
      </c>
      <c r="C27" s="56">
        <v>33</v>
      </c>
      <c r="D27" s="89"/>
      <c r="E27" s="155">
        <f>VLOOKUP(E$10&amp;"_GC_"&amp;$B27,OBSERVED_DATA!$A$2:$F$6151,4,FALSE)</f>
        <v>3.2855299999999997E-2</v>
      </c>
      <c r="F27" s="156">
        <f>VLOOKUP(F$10&amp;"_GC_"&amp;$B27,OBSERVED_DATA!$A$2:$F$6151,4,FALSE)</f>
        <v>1.0016799999999999E-2</v>
      </c>
      <c r="G27" s="156">
        <f>VLOOKUP(G$10&amp;"_GC_"&amp;$B27,OBSERVED_DATA!$A$2:$F$6151,4,FALSE)</f>
        <v>1.38981E-2</v>
      </c>
      <c r="H27" s="156">
        <f>VLOOKUP(H$10&amp;"_GC_"&amp;$B27,OBSERVED_DATA!$A$2:$F$6151,4,FALSE)</f>
        <v>4.9021999999999998E-3</v>
      </c>
      <c r="I27" s="156">
        <f>VLOOKUP(I$10&amp;"_GC_"&amp;$B27,OBSERVED_DATA!$A$2:$F$6151,4,FALSE)</f>
        <v>4.4048000000000004E-3</v>
      </c>
      <c r="J27" s="156">
        <f>VLOOKUP(J$10&amp;"_GC_"&amp;$B27,OBSERVED_DATA!$A$2:$F$6151,4,FALSE)</f>
        <v>1.96226E-2</v>
      </c>
      <c r="K27" s="157">
        <f>VLOOKUP(K$10&amp;"_GC_"&amp;$B27,OBSERVED_DATA!$A$2:$F$6151,4,FALSE)</f>
        <v>1.2471100000000001E-2</v>
      </c>
      <c r="L27" s="155">
        <f>VLOOKUP(L$10&amp;"_GC_"&amp;$B27,OBSERVED_DATA!$A$2:$F$6151,4,FALSE)</f>
        <v>2.61312E-2</v>
      </c>
      <c r="M27" s="157">
        <f>VLOOKUP(M$10&amp;"_GC_"&amp;$B27,OBSERVED_DATA!$A$2:$F$6151,4,FALSE)</f>
        <v>1.6513400000000001E-2</v>
      </c>
      <c r="S27" s="38"/>
      <c r="T27" s="38"/>
      <c r="U27" s="38"/>
      <c r="V27" s="38"/>
    </row>
    <row r="28" spans="2:24" x14ac:dyDescent="0.45">
      <c r="B28" s="56">
        <v>34</v>
      </c>
      <c r="C28" s="56">
        <v>35</v>
      </c>
      <c r="D28" s="89"/>
      <c r="E28" s="155">
        <f>VLOOKUP(E$10&amp;"_GC_"&amp;$B28,OBSERVED_DATA!$A$2:$F$6151,4,FALSE)</f>
        <v>3.0467899999999999E-2</v>
      </c>
      <c r="F28" s="156">
        <f>VLOOKUP(F$10&amp;"_GC_"&amp;$B28,OBSERVED_DATA!$A$2:$F$6151,4,FALSE)</f>
        <v>8.6380999999999993E-3</v>
      </c>
      <c r="G28" s="156">
        <f>VLOOKUP(G$10&amp;"_GC_"&amp;$B28,OBSERVED_DATA!$A$2:$F$6151,4,FALSE)</f>
        <v>1.26219E-2</v>
      </c>
      <c r="H28" s="156">
        <f>VLOOKUP(H$10&amp;"_GC_"&amp;$B28,OBSERVED_DATA!$A$2:$F$6151,4,FALSE)</f>
        <v>3.7201999999999999E-3</v>
      </c>
      <c r="I28" s="156">
        <f>VLOOKUP(I$10&amp;"_GC_"&amp;$B28,OBSERVED_DATA!$A$2:$F$6151,4,FALSE)</f>
        <v>4.1729000000000002E-3</v>
      </c>
      <c r="J28" s="156">
        <f>VLOOKUP(J$10&amp;"_GC_"&amp;$B28,OBSERVED_DATA!$A$2:$F$6151,4,FALSE)</f>
        <v>1.7445599999999999E-2</v>
      </c>
      <c r="K28" s="157">
        <f>VLOOKUP(K$10&amp;"_GC_"&amp;$B28,OBSERVED_DATA!$A$2:$F$6151,4,FALSE)</f>
        <v>1.0351600000000001E-2</v>
      </c>
      <c r="L28" s="155">
        <f>VLOOKUP(L$10&amp;"_GC_"&amp;$B28,OBSERVED_DATA!$A$2:$F$6151,4,FALSE)</f>
        <v>2.47391E-2</v>
      </c>
      <c r="M28" s="157">
        <f>VLOOKUP(M$10&amp;"_GC_"&amp;$B28,OBSERVED_DATA!$A$2:$F$6151,4,FALSE)</f>
        <v>1.52094E-2</v>
      </c>
      <c r="S28" s="38"/>
      <c r="T28" s="38"/>
      <c r="U28" s="38"/>
      <c r="V28" s="38"/>
    </row>
    <row r="29" spans="2:24" x14ac:dyDescent="0.45">
      <c r="B29" s="56">
        <v>36</v>
      </c>
      <c r="C29" s="56">
        <v>37</v>
      </c>
      <c r="D29" s="89"/>
      <c r="E29" s="155">
        <f>VLOOKUP(E$10&amp;"_GC_"&amp;$B29,OBSERVED_DATA!$A$2:$F$6151,4,FALSE)</f>
        <v>2.8081399999999999E-2</v>
      </c>
      <c r="F29" s="156">
        <f>VLOOKUP(F$10&amp;"_GC_"&amp;$B29,OBSERVED_DATA!$A$2:$F$6151,4,FALSE)</f>
        <v>6.8091000000000002E-3</v>
      </c>
      <c r="G29" s="156">
        <f>VLOOKUP(G$10&amp;"_GC_"&amp;$B29,OBSERVED_DATA!$A$2:$F$6151,4,FALSE)</f>
        <v>1.13379E-2</v>
      </c>
      <c r="H29" s="156">
        <f>VLOOKUP(H$10&amp;"_GC_"&amp;$B29,OBSERVED_DATA!$A$2:$F$6151,4,FALSE)</f>
        <v>2.5382E-3</v>
      </c>
      <c r="I29" s="156">
        <f>VLOOKUP(I$10&amp;"_GC_"&amp;$B29,OBSERVED_DATA!$A$2:$F$6151,4,FALSE)</f>
        <v>3.9411000000000003E-3</v>
      </c>
      <c r="J29" s="156">
        <f>VLOOKUP(J$10&amp;"_GC_"&amp;$B29,OBSERVED_DATA!$A$2:$F$6151,4,FALSE)</f>
        <v>1.5307899999999999E-2</v>
      </c>
      <c r="K29" s="157">
        <f>VLOOKUP(K$10&amp;"_GC_"&amp;$B29,OBSERVED_DATA!$A$2:$F$6151,4,FALSE)</f>
        <v>8.9236999999999997E-3</v>
      </c>
      <c r="L29" s="155">
        <f>VLOOKUP(L$10&amp;"_GC_"&amp;$B29,OBSERVED_DATA!$A$2:$F$6151,4,FALSE)</f>
        <v>2.3347199999999999E-2</v>
      </c>
      <c r="M29" s="157">
        <f>VLOOKUP(M$10&amp;"_GC_"&amp;$B29,OBSERVED_DATA!$A$2:$F$6151,4,FALSE)</f>
        <v>1.39902E-2</v>
      </c>
      <c r="V29" s="38"/>
    </row>
    <row r="30" spans="2:24" x14ac:dyDescent="0.45">
      <c r="B30" s="56">
        <v>38</v>
      </c>
      <c r="C30" s="56">
        <v>39</v>
      </c>
      <c r="D30" s="89"/>
      <c r="E30" s="155">
        <f>VLOOKUP(E$10&amp;"_GC_"&amp;$B30,OBSERVED_DATA!$A$2:$F$6151,4,FALSE)</f>
        <v>2.5693899999999999E-2</v>
      </c>
      <c r="F30" s="156">
        <f>VLOOKUP(F$10&amp;"_GC_"&amp;$B30,OBSERVED_DATA!$A$2:$F$6151,4,FALSE)</f>
        <v>5.0693999999999999E-3</v>
      </c>
      <c r="G30" s="156">
        <f>VLOOKUP(G$10&amp;"_GC_"&amp;$B30,OBSERVED_DATA!$A$2:$F$6151,4,FALSE)</f>
        <v>1.0255500000000001E-2</v>
      </c>
      <c r="H30" s="156">
        <f>VLOOKUP(H$10&amp;"_GC_"&amp;$B30,OBSERVED_DATA!$A$2:$F$6151,4,FALSE)</f>
        <v>1.3561000000000001E-3</v>
      </c>
      <c r="I30" s="156">
        <f>VLOOKUP(I$10&amp;"_GC_"&amp;$B30,OBSERVED_DATA!$A$2:$F$6151,4,FALSE)</f>
        <v>3.7093E-3</v>
      </c>
      <c r="J30" s="156">
        <f>VLOOKUP(J$10&amp;"_GC_"&amp;$B30,OBSERVED_DATA!$A$2:$F$6151,4,FALSE)</f>
        <v>1.3515599999999999E-2</v>
      </c>
      <c r="K30" s="157">
        <f>VLOOKUP(K$10&amp;"_GC_"&amp;$B30,OBSERVED_DATA!$A$2:$F$6151,4,FALSE)</f>
        <v>7.9288999999999991E-3</v>
      </c>
      <c r="L30" s="155">
        <f>VLOOKUP(L$10&amp;"_GC_"&amp;$B30,OBSERVED_DATA!$A$2:$F$6151,4,FALSE)</f>
        <v>2.1954999999999999E-2</v>
      </c>
      <c r="M30" s="157">
        <f>VLOOKUP(M$10&amp;"_GC_"&amp;$B30,OBSERVED_DATA!$A$2:$F$6151,4,FALSE)</f>
        <v>1.3110999999999999E-2</v>
      </c>
      <c r="V30" s="38"/>
    </row>
    <row r="31" spans="2:24" x14ac:dyDescent="0.45">
      <c r="B31" s="56">
        <v>40</v>
      </c>
      <c r="C31" s="56">
        <v>41</v>
      </c>
      <c r="D31" s="89"/>
      <c r="E31" s="155">
        <f>VLOOKUP(E$10&amp;"_GC_"&amp;$B31,OBSERVED_DATA!$A$2:$F$6151,4,FALSE)</f>
        <v>2.3624599999999999E-2</v>
      </c>
      <c r="F31" s="156">
        <f>VLOOKUP(F$10&amp;"_GC_"&amp;$B31,OBSERVED_DATA!$A$2:$F$6151,4,FALSE)</f>
        <v>3.7309999999999999E-3</v>
      </c>
      <c r="G31" s="156">
        <f>VLOOKUP(G$10&amp;"_GC_"&amp;$B31,OBSERVED_DATA!$A$2:$F$6151,4,FALSE)</f>
        <v>9.2382999999999996E-3</v>
      </c>
      <c r="H31" s="156">
        <f>VLOOKUP(H$10&amp;"_GC_"&amp;$B31,OBSERVED_DATA!$A$2:$F$6151,4,FALSE)</f>
        <v>4.9890000000000004E-4</v>
      </c>
      <c r="I31" s="156">
        <f>VLOOKUP(I$10&amp;"_GC_"&amp;$B31,OBSERVED_DATA!$A$2:$F$6151,4,FALSE)</f>
        <v>3.4773999999999998E-3</v>
      </c>
      <c r="J31" s="156">
        <f>VLOOKUP(J$10&amp;"_GC_"&amp;$B31,OBSERVED_DATA!$A$2:$F$6151,4,FALSE)</f>
        <v>1.15424E-2</v>
      </c>
      <c r="K31" s="157">
        <f>VLOOKUP(K$10&amp;"_GC_"&amp;$B31,OBSERVED_DATA!$A$2:$F$6151,4,FALSE)</f>
        <v>7.2705000000000001E-3</v>
      </c>
      <c r="L31" s="155">
        <f>VLOOKUP(L$10&amp;"_GC_"&amp;$B31,OBSERVED_DATA!$A$2:$F$6151,4,FALSE)</f>
        <v>2.0563499999999998E-2</v>
      </c>
      <c r="M31" s="157">
        <f>VLOOKUP(M$10&amp;"_GC_"&amp;$B31,OBSERVED_DATA!$A$2:$F$6151,4,FALSE)</f>
        <v>1.2231499999999999E-2</v>
      </c>
    </row>
    <row r="32" spans="2:24" x14ac:dyDescent="0.45">
      <c r="B32" s="56">
        <v>42</v>
      </c>
      <c r="C32" s="56">
        <v>43</v>
      </c>
      <c r="D32" s="89"/>
      <c r="E32" s="155">
        <f>VLOOKUP(E$10&amp;"_GC_"&amp;$B32,OBSERVED_DATA!$A$2:$F$6151,4,FALSE)</f>
        <v>2.1555999999999999E-2</v>
      </c>
      <c r="F32" s="156">
        <f>VLOOKUP(F$10&amp;"_GC_"&amp;$B32,OBSERVED_DATA!$A$2:$F$6151,4,FALSE)</f>
        <v>2.7874000000000002E-3</v>
      </c>
      <c r="G32" s="156">
        <f>VLOOKUP(G$10&amp;"_GC_"&amp;$B32,OBSERVED_DATA!$A$2:$F$6151,4,FALSE)</f>
        <v>8.2313000000000004E-3</v>
      </c>
      <c r="H32" s="156">
        <f>VLOOKUP(H$10&amp;"_GC_"&amp;$B32,OBSERVED_DATA!$A$2:$F$6151,4,FALSE)</f>
        <v>4.9890000000000004E-4</v>
      </c>
      <c r="I32" s="156">
        <f>VLOOKUP(I$10&amp;"_GC_"&amp;$B32,OBSERVED_DATA!$A$2:$F$6151,4,FALSE)</f>
        <v>3.2456E-3</v>
      </c>
      <c r="J32" s="156">
        <f>VLOOKUP(J$10&amp;"_GC_"&amp;$B32,OBSERVED_DATA!$A$2:$F$6151,4,FALSE)</f>
        <v>1.03293E-2</v>
      </c>
      <c r="K32" s="157">
        <f>VLOOKUP(K$10&amp;"_GC_"&amp;$B32,OBSERVED_DATA!$A$2:$F$6151,4,FALSE)</f>
        <v>6.5691999999999999E-3</v>
      </c>
      <c r="L32" s="155">
        <f>VLOOKUP(L$10&amp;"_GC_"&amp;$B32,OBSERVED_DATA!$A$2:$F$6151,4,FALSE)</f>
        <v>1.9308700000000002E-2</v>
      </c>
      <c r="M32" s="157">
        <f>VLOOKUP(M$10&amp;"_GC_"&amp;$B32,OBSERVED_DATA!$A$2:$F$6151,4,FALSE)</f>
        <v>1.13519E-2</v>
      </c>
    </row>
    <row r="33" spans="2:13" x14ac:dyDescent="0.45">
      <c r="B33" s="56">
        <v>44</v>
      </c>
      <c r="C33" s="56">
        <v>45</v>
      </c>
      <c r="D33" s="89"/>
      <c r="E33" s="155">
        <f>VLOOKUP(E$10&amp;"_GC_"&amp;$B33,OBSERVED_DATA!$A$2:$F$6151,4,FALSE)</f>
        <v>1.9486799999999999E-2</v>
      </c>
      <c r="F33" s="156">
        <f>VLOOKUP(F$10&amp;"_GC_"&amp;$B33,OBSERVED_DATA!$A$2:$F$6151,4,FALSE)</f>
        <v>2.1402000000000001E-3</v>
      </c>
      <c r="G33" s="156">
        <f>VLOOKUP(G$10&amp;"_GC_"&amp;$B33,OBSERVED_DATA!$A$2:$F$6151,4,FALSE)</f>
        <v>6.9779999999999998E-3</v>
      </c>
      <c r="H33" s="156">
        <f>VLOOKUP(H$10&amp;"_GC_"&amp;$B33,OBSERVED_DATA!$A$2:$F$6151,4,FALSE)</f>
        <v>4.9890000000000004E-4</v>
      </c>
      <c r="I33" s="156">
        <f>VLOOKUP(I$10&amp;"_GC_"&amp;$B33,OBSERVED_DATA!$A$2:$F$6151,4,FALSE)</f>
        <v>3.0138000000000001E-3</v>
      </c>
      <c r="J33" s="156">
        <f>VLOOKUP(J$10&amp;"_GC_"&amp;$B33,OBSERVED_DATA!$A$2:$F$6151,4,FALSE)</f>
        <v>8.7101999999999995E-3</v>
      </c>
      <c r="K33" s="157">
        <f>VLOOKUP(K$10&amp;"_GC_"&amp;$B33,OBSERVED_DATA!$A$2:$F$6151,4,FALSE)</f>
        <v>5.8931000000000001E-3</v>
      </c>
      <c r="L33" s="155">
        <f>VLOOKUP(L$10&amp;"_GC_"&amp;$B33,OBSERVED_DATA!$A$2:$F$6151,4,FALSE)</f>
        <v>1.8054299999999999E-2</v>
      </c>
      <c r="M33" s="157">
        <f>VLOOKUP(M$10&amp;"_GC_"&amp;$B33,OBSERVED_DATA!$A$2:$F$6151,4,FALSE)</f>
        <v>1.04724E-2</v>
      </c>
    </row>
    <row r="34" spans="2:13" x14ac:dyDescent="0.45">
      <c r="B34" s="56">
        <v>46</v>
      </c>
      <c r="C34" s="56">
        <v>47</v>
      </c>
      <c r="D34" s="89"/>
      <c r="E34" s="155">
        <f>VLOOKUP(E$10&amp;"_GC_"&amp;$B34,OBSERVED_DATA!$A$2:$F$6151,4,FALSE)</f>
        <v>1.7418300000000001E-2</v>
      </c>
      <c r="F34" s="156">
        <f>VLOOKUP(F$10&amp;"_GC_"&amp;$B34,OBSERVED_DATA!$A$2:$F$6151,4,FALSE)</f>
        <v>2.0092999999999999E-3</v>
      </c>
      <c r="G34" s="156">
        <f>VLOOKUP(G$10&amp;"_GC_"&amp;$B34,OBSERVED_DATA!$A$2:$F$6151,4,FALSE)</f>
        <v>5.3071999999999998E-3</v>
      </c>
      <c r="H34" s="156">
        <f>VLOOKUP(H$10&amp;"_GC_"&amp;$B34,OBSERVED_DATA!$A$2:$F$6151,4,FALSE)</f>
        <v>4.9890000000000004E-4</v>
      </c>
      <c r="I34" s="156">
        <f>VLOOKUP(I$10&amp;"_GC_"&amp;$B34,OBSERVED_DATA!$A$2:$F$6151,4,FALSE)</f>
        <v>2.7818999999999999E-3</v>
      </c>
      <c r="J34" s="156">
        <f>VLOOKUP(J$10&amp;"_GC_"&amp;$B34,OBSERVED_DATA!$A$2:$F$6151,4,FALSE)</f>
        <v>7.4302999999999999E-3</v>
      </c>
      <c r="K34" s="157">
        <f>VLOOKUP(K$10&amp;"_GC_"&amp;$B34,OBSERVED_DATA!$A$2:$F$6151,4,FALSE)</f>
        <v>5.3337000000000002E-3</v>
      </c>
      <c r="L34" s="155">
        <f>VLOOKUP(L$10&amp;"_GC_"&amp;$B34,OBSERVED_DATA!$A$2:$F$6151,4,FALSE)</f>
        <v>1.6799700000000001E-2</v>
      </c>
      <c r="M34" s="157">
        <f>VLOOKUP(M$10&amp;"_GC_"&amp;$B34,OBSERVED_DATA!$A$2:$F$6151,4,FALSE)</f>
        <v>9.5928000000000003E-3</v>
      </c>
    </row>
    <row r="35" spans="2:13" x14ac:dyDescent="0.45">
      <c r="B35" s="56">
        <v>48</v>
      </c>
      <c r="C35" s="56">
        <v>49</v>
      </c>
      <c r="D35" s="89"/>
      <c r="E35" s="155">
        <f>VLOOKUP(E$10&amp;"_GC_"&amp;$B35,OBSERVED_DATA!$A$2:$F$6151,4,FALSE)</f>
        <v>1.53492E-2</v>
      </c>
      <c r="F35" s="156">
        <f>VLOOKUP(F$10&amp;"_GC_"&amp;$B35,OBSERVED_DATA!$A$2:$F$6151,4,FALSE)</f>
        <v>1.8787000000000001E-3</v>
      </c>
      <c r="G35" s="156">
        <f>VLOOKUP(G$10&amp;"_GC_"&amp;$B35,OBSERVED_DATA!$A$2:$F$6151,4,FALSE)</f>
        <v>4.2976000000000004E-3</v>
      </c>
      <c r="H35" s="156">
        <f>VLOOKUP(H$10&amp;"_GC_"&amp;$B35,OBSERVED_DATA!$A$2:$F$6151,4,FALSE)</f>
        <v>4.9890000000000004E-4</v>
      </c>
      <c r="I35" s="156">
        <f>VLOOKUP(I$10&amp;"_GC_"&amp;$B35,OBSERVED_DATA!$A$2:$F$6151,4,FALSE)</f>
        <v>2.5501E-3</v>
      </c>
      <c r="J35" s="156">
        <f>VLOOKUP(J$10&amp;"_GC_"&amp;$B35,OBSERVED_DATA!$A$2:$F$6151,4,FALSE)</f>
        <v>6.9286E-3</v>
      </c>
      <c r="K35" s="157">
        <f>VLOOKUP(K$10&amp;"_GC_"&amp;$B35,OBSERVED_DATA!$A$2:$F$6151,4,FALSE)</f>
        <v>4.7054000000000002E-3</v>
      </c>
      <c r="L35" s="155">
        <f>VLOOKUP(L$10&amp;"_GC_"&amp;$B35,OBSERVED_DATA!$A$2:$F$6151,4,FALSE)</f>
        <v>1.55449E-2</v>
      </c>
      <c r="M35" s="157">
        <f>VLOOKUP(M$10&amp;"_GC_"&amp;$B35,OBSERVED_DATA!$A$2:$F$6151,4,FALSE)</f>
        <v>8.7133000000000002E-3</v>
      </c>
    </row>
    <row r="36" spans="2:13" x14ac:dyDescent="0.45">
      <c r="B36" s="56">
        <v>50</v>
      </c>
      <c r="C36" s="56">
        <v>51</v>
      </c>
      <c r="D36" s="89"/>
      <c r="E36" s="155">
        <f>VLOOKUP(E$10&amp;"_GC_"&amp;$B36,OBSERVED_DATA!$A$2:$F$6151,4,FALSE)</f>
        <v>1.40439E-2</v>
      </c>
      <c r="F36" s="156">
        <f>VLOOKUP(F$10&amp;"_GC_"&amp;$B36,OBSERVED_DATA!$A$2:$F$6151,4,FALSE)</f>
        <v>1.748E-3</v>
      </c>
      <c r="G36" s="156">
        <f>VLOOKUP(G$10&amp;"_GC_"&amp;$B36,OBSERVED_DATA!$A$2:$F$6151,4,FALSE)</f>
        <v>3.8536E-3</v>
      </c>
      <c r="H36" s="156">
        <f>VLOOKUP(H$10&amp;"_GC_"&amp;$B36,OBSERVED_DATA!$A$2:$F$6151,4,FALSE)</f>
        <v>0</v>
      </c>
      <c r="I36" s="156">
        <f>VLOOKUP(I$10&amp;"_GC_"&amp;$B36,OBSERVED_DATA!$A$2:$F$6151,4,FALSE)</f>
        <v>2.3183000000000001E-3</v>
      </c>
      <c r="J36" s="156">
        <f>VLOOKUP(J$10&amp;"_GC_"&amp;$B36,OBSERVED_DATA!$A$2:$F$6151,4,FALSE)</f>
        <v>6.4041999999999996E-3</v>
      </c>
      <c r="K36" s="157">
        <f>VLOOKUP(K$10&amp;"_GC_"&amp;$B36,OBSERVED_DATA!$A$2:$F$6151,4,FALSE)</f>
        <v>3.9719999999999998E-3</v>
      </c>
      <c r="L36" s="155">
        <f>VLOOKUP(L$10&amp;"_GC_"&amp;$B36,OBSERVED_DATA!$A$2:$F$6151,4,FALSE)</f>
        <v>1.4290199999999999E-2</v>
      </c>
      <c r="M36" s="157">
        <f>VLOOKUP(M$10&amp;"_GC_"&amp;$B36,OBSERVED_DATA!$A$2:$F$6151,4,FALSE)</f>
        <v>7.8340000000000007E-3</v>
      </c>
    </row>
    <row r="37" spans="2:13" x14ac:dyDescent="0.45">
      <c r="B37" s="56">
        <v>52</v>
      </c>
      <c r="C37" s="56">
        <v>53</v>
      </c>
      <c r="D37" s="89"/>
      <c r="E37" s="155">
        <f>VLOOKUP(E$10&amp;"_GC_"&amp;$B37,OBSERVED_DATA!$A$2:$F$6151,4,FALSE)</f>
        <v>1.2738599999999999E-2</v>
      </c>
      <c r="F37" s="156">
        <f>VLOOKUP(F$10&amp;"_GC_"&amp;$B37,OBSERVED_DATA!$A$2:$F$6151,4,FALSE)</f>
        <v>1.6172000000000001E-3</v>
      </c>
      <c r="G37" s="156">
        <f>VLOOKUP(G$10&amp;"_GC_"&amp;$B37,OBSERVED_DATA!$A$2:$F$6151,4,FALSE)</f>
        <v>3.2317000000000001E-3</v>
      </c>
      <c r="H37" s="156">
        <f>VLOOKUP(H$10&amp;"_GC_"&amp;$B37,OBSERVED_DATA!$A$2:$F$6151,4,FALSE)</f>
        <v>0</v>
      </c>
      <c r="I37" s="156">
        <f>VLOOKUP(I$10&amp;"_GC_"&amp;$B37,OBSERVED_DATA!$A$2:$F$6151,4,FALSE)</f>
        <v>2.0864E-3</v>
      </c>
      <c r="J37" s="156">
        <f>VLOOKUP(J$10&amp;"_GC_"&amp;$B37,OBSERVED_DATA!$A$2:$F$6151,4,FALSE)</f>
        <v>5.6144000000000003E-3</v>
      </c>
      <c r="K37" s="157">
        <f>VLOOKUP(K$10&amp;"_GC_"&amp;$B37,OBSERVED_DATA!$A$2:$F$6151,4,FALSE)</f>
        <v>3.2954999999999998E-3</v>
      </c>
      <c r="L37" s="155">
        <f>VLOOKUP(L$10&amp;"_GC_"&amp;$B37,OBSERVED_DATA!$A$2:$F$6151,4,FALSE)</f>
        <v>1.3035700000000001E-2</v>
      </c>
      <c r="M37" s="157">
        <f>VLOOKUP(M$10&amp;"_GC_"&amp;$B37,OBSERVED_DATA!$A$2:$F$6151,4,FALSE)</f>
        <v>6.9546E-3</v>
      </c>
    </row>
    <row r="38" spans="2:13" x14ac:dyDescent="0.45">
      <c r="B38" s="56">
        <v>54</v>
      </c>
      <c r="C38" s="56">
        <v>55</v>
      </c>
      <c r="D38" s="89"/>
      <c r="E38" s="155">
        <f>VLOOKUP(E$10&amp;"_GC_"&amp;$B38,OBSERVED_DATA!$A$2:$F$6151,4,FALSE)</f>
        <v>1.14331E-2</v>
      </c>
      <c r="F38" s="156">
        <f>VLOOKUP(F$10&amp;"_GC_"&amp;$B38,OBSERVED_DATA!$A$2:$F$6151,4,FALSE)</f>
        <v>1.4863000000000001E-3</v>
      </c>
      <c r="G38" s="156">
        <f>VLOOKUP(G$10&amp;"_GC_"&amp;$B38,OBSERVED_DATA!$A$2:$F$6151,4,FALSE)</f>
        <v>3.0035000000000001E-3</v>
      </c>
      <c r="H38" s="156">
        <f>VLOOKUP(H$10&amp;"_GC_"&amp;$B38,OBSERVED_DATA!$A$2:$F$6151,4,FALSE)</f>
        <v>0</v>
      </c>
      <c r="I38" s="156">
        <f>VLOOKUP(I$10&amp;"_GC_"&amp;$B38,OBSERVED_DATA!$A$2:$F$6151,4,FALSE)</f>
        <v>1.8546000000000001E-3</v>
      </c>
      <c r="J38" s="156">
        <f>VLOOKUP(J$10&amp;"_GC_"&amp;$B38,OBSERVED_DATA!$A$2:$F$6151,4,FALSE)</f>
        <v>5.2404000000000001E-3</v>
      </c>
      <c r="K38" s="157">
        <f>VLOOKUP(K$10&amp;"_GC_"&amp;$B38,OBSERVED_DATA!$A$2:$F$6151,4,FALSE)</f>
        <v>2.7956000000000001E-3</v>
      </c>
      <c r="L38" s="155">
        <f>VLOOKUP(L$10&amp;"_GC_"&amp;$B38,OBSERVED_DATA!$A$2:$F$6151,4,FALSE)</f>
        <v>1.17813E-2</v>
      </c>
      <c r="M38" s="157">
        <f>VLOOKUP(M$10&amp;"_GC_"&amp;$B38,OBSERVED_DATA!$A$2:$F$6151,4,FALSE)</f>
        <v>6.0749999999999997E-3</v>
      </c>
    </row>
    <row r="39" spans="2:13" x14ac:dyDescent="0.45">
      <c r="B39" s="56">
        <v>56</v>
      </c>
      <c r="C39" s="56">
        <v>57</v>
      </c>
      <c r="D39" s="89"/>
      <c r="E39" s="155">
        <f>VLOOKUP(E$10&amp;"_GC_"&amp;$B39,OBSERVED_DATA!$A$2:$F$6151,4,FALSE)</f>
        <v>1.01277E-2</v>
      </c>
      <c r="F39" s="156">
        <f>VLOOKUP(F$10&amp;"_GC_"&amp;$B39,OBSERVED_DATA!$A$2:$F$6151,4,FALSE)</f>
        <v>1.3554000000000001E-3</v>
      </c>
      <c r="G39" s="156">
        <f>VLOOKUP(G$10&amp;"_GC_"&amp;$B39,OBSERVED_DATA!$A$2:$F$6151,4,FALSE)</f>
        <v>2.7704000000000001E-3</v>
      </c>
      <c r="H39" s="156">
        <f>VLOOKUP(H$10&amp;"_GC_"&amp;$B39,OBSERVED_DATA!$A$2:$F$6151,4,FALSE)</f>
        <v>0</v>
      </c>
      <c r="I39" s="156">
        <f>VLOOKUP(I$10&amp;"_GC_"&amp;$B39,OBSERVED_DATA!$A$2:$F$6151,4,FALSE)</f>
        <v>1.6228E-3</v>
      </c>
      <c r="J39" s="156">
        <f>VLOOKUP(J$10&amp;"_GC_"&amp;$B39,OBSERVED_DATA!$A$2:$F$6151,4,FALSE)</f>
        <v>5.1491000000000002E-3</v>
      </c>
      <c r="K39" s="157">
        <f>VLOOKUP(K$10&amp;"_GC_"&amp;$B39,OBSERVED_DATA!$A$2:$F$6151,4,FALSE)</f>
        <v>2.5332000000000002E-3</v>
      </c>
      <c r="L39" s="155">
        <f>VLOOKUP(L$10&amp;"_GC_"&amp;$B39,OBSERVED_DATA!$A$2:$F$6151,4,FALSE)</f>
        <v>1.05267E-2</v>
      </c>
      <c r="M39" s="157">
        <f>VLOOKUP(M$10&amp;"_GC_"&amp;$B39,OBSERVED_DATA!$A$2:$F$6151,4,FALSE)</f>
        <v>5.1955999999999999E-3</v>
      </c>
    </row>
    <row r="40" spans="2:13" x14ac:dyDescent="0.45">
      <c r="B40" s="56">
        <v>58</v>
      </c>
      <c r="C40" s="56">
        <v>59</v>
      </c>
      <c r="D40" s="89"/>
      <c r="E40" s="155">
        <f>VLOOKUP(E$10&amp;"_GC_"&amp;$B40,OBSERVED_DATA!$A$2:$F$6151,4,FALSE)</f>
        <v>8.9225999999999993E-3</v>
      </c>
      <c r="F40" s="156">
        <f>VLOOKUP(F$10&amp;"_GC_"&amp;$B40,OBSERVED_DATA!$A$2:$F$6151,4,FALSE)</f>
        <v>1.2248000000000001E-3</v>
      </c>
      <c r="G40" s="156">
        <f>VLOOKUP(G$10&amp;"_GC_"&amp;$B40,OBSERVED_DATA!$A$2:$F$6151,4,FALSE)</f>
        <v>2.5346000000000001E-3</v>
      </c>
      <c r="H40" s="156">
        <f>VLOOKUP(H$10&amp;"_GC_"&amp;$B40,OBSERVED_DATA!$A$2:$F$6151,4,FALSE)</f>
        <v>0</v>
      </c>
      <c r="I40" s="156">
        <f>VLOOKUP(I$10&amp;"_GC_"&amp;$B40,OBSERVED_DATA!$A$2:$F$6151,4,FALSE)</f>
        <v>1.3910000000000001E-3</v>
      </c>
      <c r="J40" s="156">
        <f>VLOOKUP(J$10&amp;"_GC_"&amp;$B40,OBSERVED_DATA!$A$2:$F$6151,4,FALSE)</f>
        <v>4.8663999999999999E-3</v>
      </c>
      <c r="K40" s="157">
        <f>VLOOKUP(K$10&amp;"_GC_"&amp;$B40,OBSERVED_DATA!$A$2:$F$6151,4,FALSE)</f>
        <v>2.2905E-3</v>
      </c>
      <c r="L40" s="155">
        <f>VLOOKUP(L$10&amp;"_GC_"&amp;$B40,OBSERVED_DATA!$A$2:$F$6151,4,FALSE)</f>
        <v>9.4090000000000007E-3</v>
      </c>
      <c r="M40" s="157">
        <f>VLOOKUP(M$10&amp;"_GC_"&amp;$B40,OBSERVED_DATA!$A$2:$F$6151,4,FALSE)</f>
        <v>4.6864999999999997E-3</v>
      </c>
    </row>
    <row r="41" spans="2:13" x14ac:dyDescent="0.45">
      <c r="B41" s="56">
        <v>60</v>
      </c>
      <c r="C41" s="56">
        <v>61</v>
      </c>
      <c r="D41" s="89"/>
      <c r="E41" s="155">
        <f>VLOOKUP(E$10&amp;"_GC_"&amp;$B41,OBSERVED_DATA!$A$2:$F$6151,4,FALSE)</f>
        <v>7.9164999999999999E-3</v>
      </c>
      <c r="F41" s="156">
        <f>VLOOKUP(F$10&amp;"_GC_"&amp;$B41,OBSERVED_DATA!$A$2:$F$6151,4,FALSE)</f>
        <v>1.0939999999999999E-3</v>
      </c>
      <c r="G41" s="156">
        <f>VLOOKUP(G$10&amp;"_GC_"&amp;$B41,OBSERVED_DATA!$A$2:$F$6151,4,FALSE)</f>
        <v>2.3703000000000001E-3</v>
      </c>
      <c r="H41" s="156">
        <f>VLOOKUP(H$10&amp;"_GC_"&amp;$B41,OBSERVED_DATA!$A$2:$F$6151,4,FALSE)</f>
        <v>0</v>
      </c>
      <c r="I41" s="156">
        <f>VLOOKUP(I$10&amp;"_GC_"&amp;$B41,OBSERVED_DATA!$A$2:$F$6151,4,FALSE)</f>
        <v>1.1590999999999999E-3</v>
      </c>
      <c r="J41" s="156">
        <f>VLOOKUP(J$10&amp;"_GC_"&amp;$B41,OBSERVED_DATA!$A$2:$F$6151,4,FALSE)</f>
        <v>4.3635000000000002E-3</v>
      </c>
      <c r="K41" s="157">
        <f>VLOOKUP(K$10&amp;"_GC_"&amp;$B41,OBSERVED_DATA!$A$2:$F$6151,4,FALSE)</f>
        <v>2.0089000000000001E-3</v>
      </c>
      <c r="L41" s="155">
        <f>VLOOKUP(L$10&amp;"_GC_"&amp;$B41,OBSERVED_DATA!$A$2:$F$6151,4,FALSE)</f>
        <v>8.5559E-3</v>
      </c>
      <c r="M41" s="157">
        <f>VLOOKUP(M$10&amp;"_GC_"&amp;$B41,OBSERVED_DATA!$A$2:$F$6151,4,FALSE)</f>
        <v>4.2446000000000003E-3</v>
      </c>
    </row>
    <row r="42" spans="2:13" x14ac:dyDescent="0.45">
      <c r="B42" s="56">
        <v>62</v>
      </c>
      <c r="C42" s="56">
        <v>63</v>
      </c>
      <c r="D42" s="89"/>
      <c r="E42" s="155">
        <f>VLOOKUP(E$10&amp;"_GC_"&amp;$B42,OBSERVED_DATA!$A$2:$F$6151,4,FALSE)</f>
        <v>7.0609000000000002E-3</v>
      </c>
      <c r="F42" s="156">
        <f>VLOOKUP(F$10&amp;"_GC_"&amp;$B42,OBSERVED_DATA!$A$2:$F$6151,4,FALSE)</f>
        <v>9.634E-4</v>
      </c>
      <c r="G42" s="156">
        <f>VLOOKUP(G$10&amp;"_GC_"&amp;$B42,OBSERVED_DATA!$A$2:$F$6151,4,FALSE)</f>
        <v>2.1813000000000002E-3</v>
      </c>
      <c r="H42" s="156">
        <f>VLOOKUP(H$10&amp;"_GC_"&amp;$B42,OBSERVED_DATA!$A$2:$F$6151,4,FALSE)</f>
        <v>0</v>
      </c>
      <c r="I42" s="156">
        <f>VLOOKUP(I$10&amp;"_GC_"&amp;$B42,OBSERVED_DATA!$A$2:$F$6151,4,FALSE)</f>
        <v>9.2730000000000004E-4</v>
      </c>
      <c r="J42" s="156">
        <f>VLOOKUP(J$10&amp;"_GC_"&amp;$B42,OBSERVED_DATA!$A$2:$F$6151,4,FALSE)</f>
        <v>3.7155999999999999E-3</v>
      </c>
      <c r="K42" s="157">
        <f>VLOOKUP(K$10&amp;"_GC_"&amp;$B42,OBSERVED_DATA!$A$2:$F$6151,4,FALSE)</f>
        <v>1.812E-3</v>
      </c>
      <c r="L42" s="155">
        <f>VLOOKUP(L$10&amp;"_GC_"&amp;$B42,OBSERVED_DATA!$A$2:$F$6151,4,FALSE)</f>
        <v>8.1174999999999997E-3</v>
      </c>
      <c r="M42" s="157">
        <f>VLOOKUP(M$10&amp;"_GC_"&amp;$B42,OBSERVED_DATA!$A$2:$F$6151,4,FALSE)</f>
        <v>3.8982999999999999E-3</v>
      </c>
    </row>
    <row r="43" spans="2:13" x14ac:dyDescent="0.45">
      <c r="B43" s="56">
        <v>64</v>
      </c>
      <c r="C43" s="56">
        <v>65</v>
      </c>
      <c r="D43" s="89"/>
      <c r="E43" s="155">
        <f>VLOOKUP(E$10&amp;"_GC_"&amp;$B43,OBSERVED_DATA!$A$2:$F$6151,4,FALSE)</f>
        <v>6.2599999999999999E-3</v>
      </c>
      <c r="F43" s="156">
        <f>VLOOKUP(F$10&amp;"_GC_"&amp;$B43,OBSERVED_DATA!$A$2:$F$6151,4,FALSE)</f>
        <v>8.3259999999999996E-4</v>
      </c>
      <c r="G43" s="156">
        <f>VLOOKUP(G$10&amp;"_GC_"&amp;$B43,OBSERVED_DATA!$A$2:$F$6151,4,FALSE)</f>
        <v>1.8591E-3</v>
      </c>
      <c r="H43" s="156">
        <f>VLOOKUP(H$10&amp;"_GC_"&amp;$B43,OBSERVED_DATA!$A$2:$F$6151,4,FALSE)</f>
        <v>0</v>
      </c>
      <c r="I43" s="156">
        <f>VLOOKUP(I$10&amp;"_GC_"&amp;$B43,OBSERVED_DATA!$A$2:$F$6151,4,FALSE)</f>
        <v>6.9550000000000005E-4</v>
      </c>
      <c r="J43" s="156">
        <f>VLOOKUP(J$10&amp;"_GC_"&amp;$B43,OBSERVED_DATA!$A$2:$F$6151,4,FALSE)</f>
        <v>3.4275999999999998E-3</v>
      </c>
      <c r="K43" s="157">
        <f>VLOOKUP(K$10&amp;"_GC_"&amp;$B43,OBSERVED_DATA!$A$2:$F$6151,4,FALSE)</f>
        <v>1.6352000000000001E-3</v>
      </c>
      <c r="L43" s="155">
        <f>VLOOKUP(L$10&amp;"_GC_"&amp;$B43,OBSERVED_DATA!$A$2:$F$6151,4,FALSE)</f>
        <v>7.5862000000000004E-3</v>
      </c>
      <c r="M43" s="157">
        <f>VLOOKUP(M$10&amp;"_GC_"&amp;$B43,OBSERVED_DATA!$A$2:$F$6151,4,FALSE)</f>
        <v>3.6630999999999999E-3</v>
      </c>
    </row>
    <row r="44" spans="2:13" x14ac:dyDescent="0.45">
      <c r="B44" s="56">
        <v>66</v>
      </c>
      <c r="C44" s="56">
        <v>67</v>
      </c>
      <c r="D44" s="89"/>
      <c r="E44" s="155">
        <f>VLOOKUP(E$10&amp;"_GC_"&amp;$B44,OBSERVED_DATA!$A$2:$F$6151,4,FALSE)</f>
        <v>5.5586999999999998E-3</v>
      </c>
      <c r="F44" s="156">
        <f>VLOOKUP(F$10&amp;"_GC_"&amp;$B44,OBSERVED_DATA!$A$2:$F$6151,4,FALSE)</f>
        <v>7.0189999999999998E-4</v>
      </c>
      <c r="G44" s="156">
        <f>VLOOKUP(G$10&amp;"_GC_"&amp;$B44,OBSERVED_DATA!$A$2:$F$6151,4,FALSE)</f>
        <v>1.4656000000000001E-3</v>
      </c>
      <c r="H44" s="156">
        <f>VLOOKUP(H$10&amp;"_GC_"&amp;$B44,OBSERVED_DATA!$A$2:$F$6151,4,FALSE)</f>
        <v>0</v>
      </c>
      <c r="I44" s="156">
        <f>VLOOKUP(I$10&amp;"_GC_"&amp;$B44,OBSERVED_DATA!$A$2:$F$6151,4,FALSE)</f>
        <v>4.6359999999999999E-4</v>
      </c>
      <c r="J44" s="156">
        <f>VLOOKUP(J$10&amp;"_GC_"&amp;$B44,OBSERVED_DATA!$A$2:$F$6151,4,FALSE)</f>
        <v>3.2093E-3</v>
      </c>
      <c r="K44" s="157">
        <f>VLOOKUP(K$10&amp;"_GC_"&amp;$B44,OBSERVED_DATA!$A$2:$F$6151,4,FALSE)</f>
        <v>1.4878999999999999E-3</v>
      </c>
      <c r="L44" s="155">
        <f>VLOOKUP(L$10&amp;"_GC_"&amp;$B44,OBSERVED_DATA!$A$2:$F$6151,4,FALSE)</f>
        <v>7.1634000000000003E-3</v>
      </c>
      <c r="M44" s="157">
        <f>VLOOKUP(M$10&amp;"_GC_"&amp;$B44,OBSERVED_DATA!$A$2:$F$6151,4,FALSE)</f>
        <v>3.5419000000000002E-3</v>
      </c>
    </row>
    <row r="45" spans="2:13" x14ac:dyDescent="0.45">
      <c r="B45" s="56">
        <v>68</v>
      </c>
      <c r="C45" s="56">
        <v>69</v>
      </c>
      <c r="D45" s="89"/>
      <c r="E45" s="155">
        <f>VLOOKUP(E$10&amp;"_GC_"&amp;$B45,OBSERVED_DATA!$A$2:$F$6151,4,FALSE)</f>
        <v>5.0572000000000004E-3</v>
      </c>
      <c r="F45" s="156">
        <f>VLOOKUP(F$10&amp;"_GC_"&amp;$B45,OBSERVED_DATA!$A$2:$F$6151,4,FALSE)</f>
        <v>5.7109999999999995E-4</v>
      </c>
      <c r="G45" s="156">
        <f>VLOOKUP(G$10&amp;"_GC_"&amp;$B45,OBSERVED_DATA!$A$2:$F$6151,4,FALSE)</f>
        <v>1.1720999999999999E-3</v>
      </c>
      <c r="H45" s="156">
        <f>VLOOKUP(H$10&amp;"_GC_"&amp;$B45,OBSERVED_DATA!$A$2:$F$6151,4,FALSE)</f>
        <v>0</v>
      </c>
      <c r="I45" s="156">
        <f>VLOOKUP(I$10&amp;"_GC_"&amp;$B45,OBSERVED_DATA!$A$2:$F$6151,4,FALSE)</f>
        <v>2.319E-4</v>
      </c>
      <c r="J45" s="156">
        <f>VLOOKUP(J$10&amp;"_GC_"&amp;$B45,OBSERVED_DATA!$A$2:$F$6151,4,FALSE)</f>
        <v>3.0189000000000001E-3</v>
      </c>
      <c r="K45" s="157">
        <f>VLOOKUP(K$10&amp;"_GC_"&amp;$B45,OBSERVED_DATA!$A$2:$F$6151,4,FALSE)</f>
        <v>1.3457E-3</v>
      </c>
      <c r="L45" s="155">
        <f>VLOOKUP(L$10&amp;"_GC_"&amp;$B45,OBSERVED_DATA!$A$2:$F$6151,4,FALSE)</f>
        <v>6.7470999999999998E-3</v>
      </c>
      <c r="M45" s="157">
        <f>VLOOKUP(M$10&amp;"_GC_"&amp;$B45,OBSERVED_DATA!$A$2:$F$6151,4,FALSE)</f>
        <v>3.5254000000000001E-3</v>
      </c>
    </row>
    <row r="46" spans="2:13" x14ac:dyDescent="0.45">
      <c r="B46" s="56">
        <v>70</v>
      </c>
      <c r="C46" s="56">
        <v>71</v>
      </c>
      <c r="D46" s="89"/>
      <c r="E46" s="155">
        <f>VLOOKUP(E$10&amp;"_GC_"&amp;$B46,OBSERVED_DATA!$A$2:$F$6151,4,FALSE)</f>
        <v>4.6556000000000002E-3</v>
      </c>
      <c r="F46" s="156">
        <f>VLOOKUP(F$10&amp;"_GC_"&amp;$B46,OBSERVED_DATA!$A$2:$F$6151,4,FALSE)</f>
        <v>5.53E-4</v>
      </c>
      <c r="G46" s="156">
        <f>VLOOKUP(G$10&amp;"_GC_"&amp;$B46,OBSERVED_DATA!$A$2:$F$6151,4,FALSE)</f>
        <v>1.0263E-3</v>
      </c>
      <c r="H46" s="156">
        <f>VLOOKUP(H$10&amp;"_GC_"&amp;$B46,OBSERVED_DATA!$A$2:$F$6151,4,FALSE)</f>
        <v>0</v>
      </c>
      <c r="I46" s="156">
        <f>VLOOKUP(I$10&amp;"_GC_"&amp;$B46,OBSERVED_DATA!$A$2:$F$6151,4,FALSE)</f>
        <v>0</v>
      </c>
      <c r="J46" s="156">
        <f>VLOOKUP(J$10&amp;"_GC_"&amp;$B46,OBSERVED_DATA!$A$2:$F$6151,4,FALSE)</f>
        <v>2.9291999999999999E-3</v>
      </c>
      <c r="K46" s="157">
        <f>VLOOKUP(K$10&amp;"_GC_"&amp;$B46,OBSERVED_DATA!$A$2:$F$6151,4,FALSE)</f>
        <v>1.2717E-3</v>
      </c>
      <c r="L46" s="155">
        <f>VLOOKUP(L$10&amp;"_GC_"&amp;$B46,OBSERVED_DATA!$A$2:$F$6151,4,FALSE)</f>
        <v>6.5957999999999998E-3</v>
      </c>
      <c r="M46" s="157">
        <f>VLOOKUP(M$10&amp;"_GC_"&amp;$B46,OBSERVED_DATA!$A$2:$F$6151,4,FALSE)</f>
        <v>3.6007999999999999E-3</v>
      </c>
    </row>
    <row r="47" spans="2:13" x14ac:dyDescent="0.45">
      <c r="B47" s="56">
        <v>72</v>
      </c>
      <c r="C47" s="56">
        <v>73</v>
      </c>
      <c r="D47" s="89"/>
      <c r="E47" s="155">
        <f>VLOOKUP(E$10&amp;"_GC_"&amp;$B47,OBSERVED_DATA!$A$2:$F$6151,4,FALSE)</f>
        <v>4.2542999999999999E-3</v>
      </c>
      <c r="F47" s="156">
        <f>VLOOKUP(F$10&amp;"_GC_"&amp;$B47,OBSERVED_DATA!$A$2:$F$6151,4,FALSE)</f>
        <v>5.3499999999999999E-4</v>
      </c>
      <c r="G47" s="156">
        <f>VLOOKUP(G$10&amp;"_GC_"&amp;$B47,OBSERVED_DATA!$A$2:$F$6151,4,FALSE)</f>
        <v>9.5100000000000002E-4</v>
      </c>
      <c r="H47" s="156">
        <f>VLOOKUP(H$10&amp;"_GC_"&amp;$B47,OBSERVED_DATA!$A$2:$F$6151,4,FALSE)</f>
        <v>0</v>
      </c>
      <c r="I47" s="156">
        <f>VLOOKUP(I$10&amp;"_GC_"&amp;$B47,OBSERVED_DATA!$A$2:$F$6151,4,FALSE)</f>
        <v>0</v>
      </c>
      <c r="J47" s="156">
        <f>VLOOKUP(J$10&amp;"_GC_"&amp;$B47,OBSERVED_DATA!$A$2:$F$6151,4,FALSE)</f>
        <v>2.8394000000000002E-3</v>
      </c>
      <c r="K47" s="157">
        <f>VLOOKUP(K$10&amp;"_GC_"&amp;$B47,OBSERVED_DATA!$A$2:$F$6151,4,FALSE)</f>
        <v>1.1973000000000001E-3</v>
      </c>
      <c r="L47" s="155">
        <f>VLOOKUP(L$10&amp;"_GC_"&amp;$B47,OBSERVED_DATA!$A$2:$F$6151,4,FALSE)</f>
        <v>6.4444000000000003E-3</v>
      </c>
      <c r="M47" s="157">
        <f>VLOOKUP(M$10&amp;"_GC_"&amp;$B47,OBSERVED_DATA!$A$2:$F$6151,4,FALSE)</f>
        <v>3.6762000000000001E-3</v>
      </c>
    </row>
    <row r="48" spans="2:13" x14ac:dyDescent="0.45">
      <c r="B48" s="56">
        <v>74</v>
      </c>
      <c r="C48" s="56">
        <v>75</v>
      </c>
      <c r="D48" s="89"/>
      <c r="E48" s="155">
        <f>VLOOKUP(E$10&amp;"_GC_"&amp;$B48,OBSERVED_DATA!$A$2:$F$6151,4,FALSE)</f>
        <v>3.9025000000000002E-3</v>
      </c>
      <c r="F48" s="156">
        <f>VLOOKUP(F$10&amp;"_GC_"&amp;$B48,OBSERVED_DATA!$A$2:$F$6151,4,FALSE)</f>
        <v>5.1690000000000004E-4</v>
      </c>
      <c r="G48" s="156">
        <f>VLOOKUP(G$10&amp;"_GC_"&amp;$B48,OBSERVED_DATA!$A$2:$F$6151,4,FALSE)</f>
        <v>7.9639999999999995E-4</v>
      </c>
      <c r="H48" s="156">
        <f>VLOOKUP(H$10&amp;"_GC_"&amp;$B48,OBSERVED_DATA!$A$2:$F$6151,4,FALSE)</f>
        <v>0</v>
      </c>
      <c r="I48" s="156">
        <f>VLOOKUP(I$10&amp;"_GC_"&amp;$B48,OBSERVED_DATA!$A$2:$F$6151,4,FALSE)</f>
        <v>0</v>
      </c>
      <c r="J48" s="156">
        <f>VLOOKUP(J$10&amp;"_GC_"&amp;$B48,OBSERVED_DATA!$A$2:$F$6151,4,FALSE)</f>
        <v>2.7496999999999999E-3</v>
      </c>
      <c r="K48" s="157">
        <f>VLOOKUP(K$10&amp;"_GC_"&amp;$B48,OBSERVED_DATA!$A$2:$F$6151,4,FALSE)</f>
        <v>1.1230000000000001E-3</v>
      </c>
      <c r="L48" s="155">
        <f>VLOOKUP(L$10&amp;"_GC_"&amp;$B48,OBSERVED_DATA!$A$2:$F$6151,4,FALSE)</f>
        <v>6.293E-3</v>
      </c>
      <c r="M48" s="157">
        <f>VLOOKUP(M$10&amp;"_GC_"&amp;$B48,OBSERVED_DATA!$A$2:$F$6151,4,FALSE)</f>
        <v>3.7517000000000002E-3</v>
      </c>
    </row>
    <row r="49" spans="2:13" x14ac:dyDescent="0.45">
      <c r="B49" s="56">
        <v>76</v>
      </c>
      <c r="C49" s="56">
        <v>77</v>
      </c>
      <c r="D49" s="89"/>
      <c r="E49" s="155">
        <f>VLOOKUP(E$10&amp;"_GC_"&amp;$B49,OBSERVED_DATA!$A$2:$F$6151,4,FALSE)</f>
        <v>3.5511000000000002E-3</v>
      </c>
      <c r="F49" s="156">
        <f>VLOOKUP(F$10&amp;"_GC_"&amp;$B49,OBSERVED_DATA!$A$2:$F$6151,4,FALSE)</f>
        <v>4.9879999999999998E-4</v>
      </c>
      <c r="G49" s="156">
        <f>VLOOKUP(G$10&amp;"_GC_"&amp;$B49,OBSERVED_DATA!$A$2:$F$6151,4,FALSE)</f>
        <v>7.2349999999999997E-4</v>
      </c>
      <c r="H49" s="156">
        <f>VLOOKUP(H$10&amp;"_GC_"&amp;$B49,OBSERVED_DATA!$A$2:$F$6151,4,FALSE)</f>
        <v>0</v>
      </c>
      <c r="I49" s="156">
        <f>VLOOKUP(I$10&amp;"_GC_"&amp;$B49,OBSERVED_DATA!$A$2:$F$6151,4,FALSE)</f>
        <v>0</v>
      </c>
      <c r="J49" s="156">
        <f>VLOOKUP(J$10&amp;"_GC_"&amp;$B49,OBSERVED_DATA!$A$2:$F$6151,4,FALSE)</f>
        <v>2.6599000000000002E-3</v>
      </c>
      <c r="K49" s="157">
        <f>VLOOKUP(K$10&amp;"_GC_"&amp;$B49,OBSERVED_DATA!$A$2:$F$6151,4,FALSE)</f>
        <v>1.049E-3</v>
      </c>
      <c r="L49" s="155">
        <f>VLOOKUP(L$10&amp;"_GC_"&amp;$B49,OBSERVED_DATA!$A$2:$F$6151,4,FALSE)</f>
        <v>6.1418000000000002E-3</v>
      </c>
      <c r="M49" s="157">
        <f>VLOOKUP(M$10&amp;"_GC_"&amp;$B49,OBSERVED_DATA!$A$2:$F$6151,4,FALSE)</f>
        <v>3.8268E-3</v>
      </c>
    </row>
    <row r="50" spans="2:13" x14ac:dyDescent="0.45">
      <c r="B50" s="56">
        <v>78</v>
      </c>
      <c r="C50" s="56">
        <v>79</v>
      </c>
      <c r="D50" s="89"/>
      <c r="E50" s="155">
        <f>VLOOKUP(E$10&amp;"_GC_"&amp;$B50,OBSERVED_DATA!$A$2:$F$6151,4,FALSE)</f>
        <v>3.2496999999999999E-3</v>
      </c>
      <c r="F50" s="156">
        <f>VLOOKUP(F$10&amp;"_GC_"&amp;$B50,OBSERVED_DATA!$A$2:$F$6151,4,FALSE)</f>
        <v>4.8069999999999997E-4</v>
      </c>
      <c r="G50" s="156">
        <f>VLOOKUP(G$10&amp;"_GC_"&amp;$B50,OBSERVED_DATA!$A$2:$F$6151,4,FALSE)</f>
        <v>7.1319999999999999E-4</v>
      </c>
      <c r="H50" s="156">
        <f>VLOOKUP(H$10&amp;"_GC_"&amp;$B50,OBSERVED_DATA!$A$2:$F$6151,4,FALSE)</f>
        <v>0</v>
      </c>
      <c r="I50" s="156">
        <f>VLOOKUP(I$10&amp;"_GC_"&amp;$B50,OBSERVED_DATA!$A$2:$F$6151,4,FALSE)</f>
        <v>0</v>
      </c>
      <c r="J50" s="156">
        <f>VLOOKUP(J$10&amp;"_GC_"&amp;$B50,OBSERVED_DATA!$A$2:$F$6151,4,FALSE)</f>
        <v>2.5701999999999999E-3</v>
      </c>
      <c r="K50" s="157">
        <f>VLOOKUP(K$10&amp;"_GC_"&amp;$B50,OBSERVED_DATA!$A$2:$F$6151,4,FALSE)</f>
        <v>9.745E-4</v>
      </c>
      <c r="L50" s="155">
        <f>VLOOKUP(L$10&amp;"_GC_"&amp;$B50,OBSERVED_DATA!$A$2:$F$6151,4,FALSE)</f>
        <v>5.9902999999999996E-3</v>
      </c>
      <c r="M50" s="157">
        <f>VLOOKUP(M$10&amp;"_GC_"&amp;$B50,OBSERVED_DATA!$A$2:$F$6151,4,FALSE)</f>
        <v>3.9023E-3</v>
      </c>
    </row>
    <row r="51" spans="2:13" x14ac:dyDescent="0.45">
      <c r="B51" s="56">
        <v>80</v>
      </c>
      <c r="C51" s="56">
        <v>81</v>
      </c>
      <c r="D51" s="89"/>
      <c r="E51" s="155">
        <f>VLOOKUP(E$10&amp;"_GC_"&amp;$B51,OBSERVED_DATA!$A$2:$F$6151,4,FALSE)</f>
        <v>3.0549000000000002E-3</v>
      </c>
      <c r="F51" s="156">
        <f>VLOOKUP(F$10&amp;"_GC_"&amp;$B51,OBSERVED_DATA!$A$2:$F$6151,4,FALSE)</f>
        <v>4.6260000000000002E-4</v>
      </c>
      <c r="G51" s="156">
        <f>VLOOKUP(G$10&amp;"_GC_"&amp;$B51,OBSERVED_DATA!$A$2:$F$6151,4,FALSE)</f>
        <v>7.0319999999999996E-4</v>
      </c>
      <c r="H51" s="156">
        <f>VLOOKUP(H$10&amp;"_GC_"&amp;$B51,OBSERVED_DATA!$A$2:$F$6151,4,FALSE)</f>
        <v>0</v>
      </c>
      <c r="I51" s="156">
        <f>VLOOKUP(I$10&amp;"_GC_"&amp;$B51,OBSERVED_DATA!$A$2:$F$6151,4,FALSE)</f>
        <v>0</v>
      </c>
      <c r="J51" s="156">
        <f>VLOOKUP(J$10&amp;"_GC_"&amp;$B51,OBSERVED_DATA!$A$2:$F$6151,4,FALSE)</f>
        <v>2.4803999999999998E-3</v>
      </c>
      <c r="K51" s="157">
        <f>VLOOKUP(K$10&amp;"_GC_"&amp;$B51,OBSERVED_DATA!$A$2:$F$6151,4,FALSE)</f>
        <v>9.0050000000000004E-4</v>
      </c>
      <c r="L51" s="155">
        <f>VLOOKUP(L$10&amp;"_GC_"&amp;$B51,OBSERVED_DATA!$A$2:$F$6151,4,FALSE)</f>
        <v>5.8389999999999996E-3</v>
      </c>
      <c r="M51" s="157">
        <f>VLOOKUP(M$10&amp;"_GC_"&amp;$B51,OBSERVED_DATA!$A$2:$F$6151,4,FALSE)</f>
        <v>4.0057000000000001E-3</v>
      </c>
    </row>
    <row r="52" spans="2:13" x14ac:dyDescent="0.45">
      <c r="B52" s="56">
        <v>82</v>
      </c>
      <c r="C52" s="56">
        <v>83</v>
      </c>
      <c r="D52" s="89"/>
      <c r="E52" s="155">
        <f>VLOOKUP(E$10&amp;"_GC_"&amp;$B52,OBSERVED_DATA!$A$2:$F$6151,4,FALSE)</f>
        <v>2.9103000000000002E-3</v>
      </c>
      <c r="F52" s="156">
        <f>VLOOKUP(F$10&amp;"_GC_"&amp;$B52,OBSERVED_DATA!$A$2:$F$6151,4,FALSE)</f>
        <v>4.4450000000000002E-4</v>
      </c>
      <c r="G52" s="156">
        <f>VLOOKUP(G$10&amp;"_GC_"&amp;$B52,OBSERVED_DATA!$A$2:$F$6151,4,FALSE)</f>
        <v>6.9249999999999997E-4</v>
      </c>
      <c r="H52" s="156">
        <f>VLOOKUP(H$10&amp;"_GC_"&amp;$B52,OBSERVED_DATA!$A$2:$F$6151,4,FALSE)</f>
        <v>0</v>
      </c>
      <c r="I52" s="156">
        <f>VLOOKUP(I$10&amp;"_GC_"&amp;$B52,OBSERVED_DATA!$A$2:$F$6151,4,FALSE)</f>
        <v>0</v>
      </c>
      <c r="J52" s="156">
        <f>VLOOKUP(J$10&amp;"_GC_"&amp;$B52,OBSERVED_DATA!$A$2:$F$6151,4,FALSE)</f>
        <v>2.3906000000000001E-3</v>
      </c>
      <c r="K52" s="157">
        <f>VLOOKUP(K$10&amp;"_GC_"&amp;$B52,OBSERVED_DATA!$A$2:$F$6151,4,FALSE)</f>
        <v>8.8080000000000005E-4</v>
      </c>
      <c r="L52" s="155">
        <f>VLOOKUP(L$10&amp;"_GC_"&amp;$B52,OBSERVED_DATA!$A$2:$F$6151,4,FALSE)</f>
        <v>5.6876000000000001E-3</v>
      </c>
      <c r="M52" s="157">
        <f>VLOOKUP(M$10&amp;"_GC_"&amp;$B52,OBSERVED_DATA!$A$2:$F$6151,4,FALSE)</f>
        <v>4.1091000000000001E-3</v>
      </c>
    </row>
    <row r="53" spans="2:13" x14ac:dyDescent="0.45">
      <c r="B53" s="56">
        <v>84</v>
      </c>
      <c r="C53" s="56">
        <v>85</v>
      </c>
      <c r="D53" s="89"/>
      <c r="E53" s="155">
        <f>VLOOKUP(E$10&amp;"_GC_"&amp;$B53,OBSERVED_DATA!$A$2:$F$6151,4,FALSE)</f>
        <v>2.7653999999999999E-3</v>
      </c>
      <c r="F53" s="156">
        <f>VLOOKUP(F$10&amp;"_GC_"&amp;$B53,OBSERVED_DATA!$A$2:$F$6151,4,FALSE)</f>
        <v>4.2640000000000001E-4</v>
      </c>
      <c r="G53" s="156">
        <f>VLOOKUP(G$10&amp;"_GC_"&amp;$B53,OBSERVED_DATA!$A$2:$F$6151,4,FALSE)</f>
        <v>6.824E-4</v>
      </c>
      <c r="H53" s="156">
        <f>VLOOKUP(H$10&amp;"_GC_"&amp;$B53,OBSERVED_DATA!$A$2:$F$6151,4,FALSE)</f>
        <v>0</v>
      </c>
      <c r="I53" s="156">
        <f>VLOOKUP(I$10&amp;"_GC_"&amp;$B53,OBSERVED_DATA!$A$2:$F$6151,4,FALSE)</f>
        <v>0</v>
      </c>
      <c r="J53" s="156">
        <f>VLOOKUP(J$10&amp;"_GC_"&amp;$B53,OBSERVED_DATA!$A$2:$F$6151,4,FALSE)</f>
        <v>2.3008999999999998E-3</v>
      </c>
      <c r="K53" s="157">
        <f>VLOOKUP(K$10&amp;"_GC_"&amp;$B53,OBSERVED_DATA!$A$2:$F$6151,4,FALSE)</f>
        <v>8.61E-4</v>
      </c>
      <c r="L53" s="155">
        <f>VLOOKUP(L$10&amp;"_GC_"&amp;$B53,OBSERVED_DATA!$A$2:$F$6151,4,FALSE)</f>
        <v>5.5361999999999998E-3</v>
      </c>
      <c r="M53" s="157">
        <f>VLOOKUP(M$10&amp;"_GC_"&amp;$B53,OBSERVED_DATA!$A$2:$F$6151,4,FALSE)</f>
        <v>4.2123999999999998E-3</v>
      </c>
    </row>
    <row r="54" spans="2:13" x14ac:dyDescent="0.45">
      <c r="B54" s="56">
        <v>86</v>
      </c>
      <c r="C54" s="56">
        <v>87</v>
      </c>
      <c r="D54" s="89"/>
      <c r="E54" s="155">
        <f>VLOOKUP(E$10&amp;"_GC_"&amp;$B54,OBSERVED_DATA!$A$2:$F$6151,4,FALSE)</f>
        <v>2.6706E-3</v>
      </c>
      <c r="F54" s="156">
        <f>VLOOKUP(F$10&amp;"_GC_"&amp;$B54,OBSERVED_DATA!$A$2:$F$6151,4,FALSE)</f>
        <v>4.082E-4</v>
      </c>
      <c r="G54" s="156">
        <f>VLOOKUP(G$10&amp;"_GC_"&amp;$B54,OBSERVED_DATA!$A$2:$F$6151,4,FALSE)</f>
        <v>6.7219999999999997E-4</v>
      </c>
      <c r="H54" s="156">
        <f>VLOOKUP(H$10&amp;"_GC_"&amp;$B54,OBSERVED_DATA!$A$2:$F$6151,4,FALSE)</f>
        <v>0</v>
      </c>
      <c r="I54" s="156">
        <f>VLOOKUP(I$10&amp;"_GC_"&amp;$B54,OBSERVED_DATA!$A$2:$F$6151,4,FALSE)</f>
        <v>0</v>
      </c>
      <c r="J54" s="156">
        <f>VLOOKUP(J$10&amp;"_GC_"&amp;$B54,OBSERVED_DATA!$A$2:$F$6151,4,FALSE)</f>
        <v>2.2111000000000001E-3</v>
      </c>
      <c r="K54" s="157">
        <f>VLOOKUP(K$10&amp;"_GC_"&amp;$B54,OBSERVED_DATA!$A$2:$F$6151,4,FALSE)</f>
        <v>8.4119999999999996E-4</v>
      </c>
      <c r="L54" s="155">
        <f>VLOOKUP(L$10&amp;"_GC_"&amp;$B54,OBSERVED_DATA!$A$2:$F$6151,4,FALSE)</f>
        <v>5.3848999999999998E-3</v>
      </c>
      <c r="M54" s="157">
        <f>VLOOKUP(M$10&amp;"_GC_"&amp;$B54,OBSERVED_DATA!$A$2:$F$6151,4,FALSE)</f>
        <v>4.3157999999999998E-3</v>
      </c>
    </row>
    <row r="55" spans="2:13" x14ac:dyDescent="0.45">
      <c r="B55" s="56">
        <v>88</v>
      </c>
      <c r="C55" s="56">
        <v>89</v>
      </c>
      <c r="D55" s="89"/>
      <c r="E55" s="155">
        <f>VLOOKUP(E$10&amp;"_GC_"&amp;$B55,OBSERVED_DATA!$A$2:$F$6151,4,FALSE)</f>
        <v>2.5757000000000002E-3</v>
      </c>
      <c r="F55" s="156">
        <f>VLOOKUP(F$10&amp;"_GC_"&amp;$B55,OBSERVED_DATA!$A$2:$F$6151,4,FALSE)</f>
        <v>3.901E-4</v>
      </c>
      <c r="G55" s="156">
        <f>VLOOKUP(G$10&amp;"_GC_"&amp;$B55,OBSERVED_DATA!$A$2:$F$6151,4,FALSE)</f>
        <v>6.6200000000000005E-4</v>
      </c>
      <c r="H55" s="156">
        <f>VLOOKUP(H$10&amp;"_GC_"&amp;$B55,OBSERVED_DATA!$A$2:$F$6151,4,FALSE)</f>
        <v>0</v>
      </c>
      <c r="I55" s="156">
        <f>VLOOKUP(I$10&amp;"_GC_"&amp;$B55,OBSERVED_DATA!$A$2:$F$6151,4,FALSE)</f>
        <v>0</v>
      </c>
      <c r="J55" s="156">
        <f>VLOOKUP(J$10&amp;"_GC_"&amp;$B55,OBSERVED_DATA!$A$2:$F$6151,4,FALSE)</f>
        <v>2.1213E-3</v>
      </c>
      <c r="K55" s="157">
        <f>VLOOKUP(K$10&amp;"_GC_"&amp;$B55,OBSERVED_DATA!$A$2:$F$6151,4,FALSE)</f>
        <v>8.2160000000000002E-4</v>
      </c>
      <c r="L55" s="155">
        <f>VLOOKUP(L$10&amp;"_GC_"&amp;$B55,OBSERVED_DATA!$A$2:$F$6151,4,FALSE)</f>
        <v>5.2334E-3</v>
      </c>
      <c r="M55" s="157">
        <f>VLOOKUP(M$10&amp;"_GC_"&amp;$B55,OBSERVED_DATA!$A$2:$F$6151,4,FALSE)</f>
        <v>4.4194000000000004E-3</v>
      </c>
    </row>
    <row r="56" spans="2:13" x14ac:dyDescent="0.45">
      <c r="B56" s="56">
        <v>90</v>
      </c>
      <c r="C56" s="56">
        <v>91</v>
      </c>
      <c r="D56" s="89"/>
      <c r="E56" s="155">
        <f>VLOOKUP(E$10&amp;"_GC_"&amp;$B56,OBSERVED_DATA!$A$2:$F$6151,4,FALSE)</f>
        <v>2.4811999999999998E-3</v>
      </c>
      <c r="F56" s="156">
        <f>VLOOKUP(F$10&amp;"_GC_"&amp;$B56,OBSERVED_DATA!$A$2:$F$6151,4,FALSE)</f>
        <v>3.7199999999999999E-4</v>
      </c>
      <c r="G56" s="156">
        <f>VLOOKUP(G$10&amp;"_GC_"&amp;$B56,OBSERVED_DATA!$A$2:$F$6151,4,FALSE)</f>
        <v>6.5189999999999996E-4</v>
      </c>
      <c r="H56" s="156">
        <f>VLOOKUP(H$10&amp;"_GC_"&amp;$B56,OBSERVED_DATA!$A$2:$F$6151,4,FALSE)</f>
        <v>0</v>
      </c>
      <c r="I56" s="156">
        <f>VLOOKUP(I$10&amp;"_GC_"&amp;$B56,OBSERVED_DATA!$A$2:$F$6151,4,FALSE)</f>
        <v>0</v>
      </c>
      <c r="J56" s="156">
        <f>VLOOKUP(J$10&amp;"_GC_"&amp;$B56,OBSERVED_DATA!$A$2:$F$6151,4,FALSE)</f>
        <v>2.0316000000000002E-3</v>
      </c>
      <c r="K56" s="157">
        <f>VLOOKUP(K$10&amp;"_GC_"&amp;$B56,OBSERVED_DATA!$A$2:$F$6151,4,FALSE)</f>
        <v>8.0190000000000003E-4</v>
      </c>
      <c r="L56" s="155">
        <f>VLOOKUP(L$10&amp;"_GC_"&amp;$B56,OBSERVED_DATA!$A$2:$F$6151,4,FALSE)</f>
        <v>5.0822000000000003E-3</v>
      </c>
      <c r="M56" s="157">
        <f>VLOOKUP(M$10&amp;"_GC_"&amp;$B56,OBSERVED_DATA!$A$2:$F$6151,4,FALSE)</f>
        <v>4.5224999999999996E-3</v>
      </c>
    </row>
    <row r="57" spans="2:13" x14ac:dyDescent="0.45">
      <c r="B57" s="56">
        <v>92</v>
      </c>
      <c r="C57" s="56">
        <v>93</v>
      </c>
      <c r="D57" s="89"/>
      <c r="E57" s="155">
        <f>VLOOKUP(E$10&amp;"_GC_"&amp;$B57,OBSERVED_DATA!$A$2:$F$6151,4,FALSE)</f>
        <v>2.3863999999999999E-3</v>
      </c>
      <c r="F57" s="156">
        <f>VLOOKUP(F$10&amp;"_GC_"&amp;$B57,OBSERVED_DATA!$A$2:$F$6151,4,FALSE)</f>
        <v>3.5399999999999999E-4</v>
      </c>
      <c r="G57" s="156">
        <f>VLOOKUP(G$10&amp;"_GC_"&amp;$B57,OBSERVED_DATA!$A$2:$F$6151,4,FALSE)</f>
        <v>6.4159999999999998E-4</v>
      </c>
      <c r="H57" s="156">
        <f>VLOOKUP(H$10&amp;"_GC_"&amp;$B57,OBSERVED_DATA!$A$2:$F$6151,4,FALSE)</f>
        <v>0</v>
      </c>
      <c r="I57" s="156">
        <f>VLOOKUP(I$10&amp;"_GC_"&amp;$B57,OBSERVED_DATA!$A$2:$F$6151,4,FALSE)</f>
        <v>0</v>
      </c>
      <c r="J57" s="156">
        <f>VLOOKUP(J$10&amp;"_GC_"&amp;$B57,OBSERVED_DATA!$A$2:$F$6151,4,FALSE)</f>
        <v>1.9417E-3</v>
      </c>
      <c r="K57" s="157">
        <f>VLOOKUP(K$10&amp;"_GC_"&amp;$B57,OBSERVED_DATA!$A$2:$F$6151,4,FALSE)</f>
        <v>7.8220000000000004E-4</v>
      </c>
      <c r="L57" s="155">
        <f>VLOOKUP(L$10&amp;"_GC_"&amp;$B57,OBSERVED_DATA!$A$2:$F$6151,4,FALSE)</f>
        <v>4.9307999999999999E-3</v>
      </c>
      <c r="M57" s="157">
        <f>VLOOKUP(M$10&amp;"_GC_"&amp;$B57,OBSERVED_DATA!$A$2:$F$6151,4,FALSE)</f>
        <v>4.6261000000000002E-3</v>
      </c>
    </row>
    <row r="58" spans="2:13" x14ac:dyDescent="0.45">
      <c r="B58" s="56">
        <v>94</v>
      </c>
      <c r="C58" s="56">
        <v>95</v>
      </c>
      <c r="D58" s="89"/>
      <c r="E58" s="155">
        <f>VLOOKUP(E$10&amp;"_GC_"&amp;$B58,OBSERVED_DATA!$A$2:$F$6151,4,FALSE)</f>
        <v>2.2915000000000001E-3</v>
      </c>
      <c r="F58" s="156">
        <f>VLOOKUP(F$10&amp;"_GC_"&amp;$B58,OBSERVED_DATA!$A$2:$F$6151,4,FALSE)</f>
        <v>3.3589999999999998E-4</v>
      </c>
      <c r="G58" s="156">
        <f>VLOOKUP(G$10&amp;"_GC_"&amp;$B58,OBSERVED_DATA!$A$2:$F$6151,4,FALSE)</f>
        <v>6.311E-4</v>
      </c>
      <c r="H58" s="156">
        <f>VLOOKUP(H$10&amp;"_GC_"&amp;$B58,OBSERVED_DATA!$A$2:$F$6151,4,FALSE)</f>
        <v>0</v>
      </c>
      <c r="I58" s="156">
        <f>VLOOKUP(I$10&amp;"_GC_"&amp;$B58,OBSERVED_DATA!$A$2:$F$6151,4,FALSE)</f>
        <v>0</v>
      </c>
      <c r="J58" s="156">
        <f>VLOOKUP(J$10&amp;"_GC_"&amp;$B58,OBSERVED_DATA!$A$2:$F$6151,4,FALSE)</f>
        <v>1.8519999999999999E-3</v>
      </c>
      <c r="K58" s="157">
        <f>VLOOKUP(K$10&amp;"_GC_"&amp;$B58,OBSERVED_DATA!$A$2:$F$6151,4,FALSE)</f>
        <v>7.6239999999999999E-4</v>
      </c>
      <c r="L58" s="155">
        <f>VLOOKUP(L$10&amp;"_GC_"&amp;$B58,OBSERVED_DATA!$A$2:$F$6151,4,FALSE)</f>
        <v>4.7793000000000002E-3</v>
      </c>
      <c r="M58" s="157">
        <f>VLOOKUP(M$10&amp;"_GC_"&amp;$B58,OBSERVED_DATA!$A$2:$F$6151,4,FALSE)</f>
        <v>4.7292000000000002E-3</v>
      </c>
    </row>
    <row r="59" spans="2:13" x14ac:dyDescent="0.45">
      <c r="B59" s="56">
        <v>96</v>
      </c>
      <c r="C59" s="56">
        <v>97</v>
      </c>
      <c r="D59" s="89"/>
      <c r="E59" s="155">
        <f>VLOOKUP(E$10&amp;"_GC_"&amp;$B59,OBSERVED_DATA!$A$2:$F$6151,4,FALSE)</f>
        <v>2.1967000000000002E-3</v>
      </c>
      <c r="F59" s="156">
        <f>VLOOKUP(F$10&amp;"_GC_"&amp;$B59,OBSERVED_DATA!$A$2:$F$6151,4,FALSE)</f>
        <v>3.1780000000000003E-4</v>
      </c>
      <c r="G59" s="156">
        <f>VLOOKUP(G$10&amp;"_GC_"&amp;$B59,OBSERVED_DATA!$A$2:$F$6151,4,FALSE)</f>
        <v>6.2129999999999998E-4</v>
      </c>
      <c r="H59" s="156">
        <f>VLOOKUP(H$10&amp;"_GC_"&amp;$B59,OBSERVED_DATA!$A$2:$F$6151,4,FALSE)</f>
        <v>0</v>
      </c>
      <c r="I59" s="156">
        <f>VLOOKUP(I$10&amp;"_GC_"&amp;$B59,OBSERVED_DATA!$A$2:$F$6151,4,FALSE)</f>
        <v>0</v>
      </c>
      <c r="J59" s="156">
        <f>VLOOKUP(J$10&amp;"_GC_"&amp;$B59,OBSERVED_DATA!$A$2:$F$6151,4,FALSE)</f>
        <v>1.7623000000000001E-3</v>
      </c>
      <c r="K59" s="157">
        <f>VLOOKUP(K$10&amp;"_GC_"&amp;$B59,OBSERVED_DATA!$A$2:$F$6151,4,FALSE)</f>
        <v>7.427E-4</v>
      </c>
      <c r="L59" s="155">
        <f>VLOOKUP(L$10&amp;"_GC_"&amp;$B59,OBSERVED_DATA!$A$2:$F$6151,4,FALSE)</f>
        <v>4.6280000000000002E-3</v>
      </c>
      <c r="M59" s="157">
        <f>VLOOKUP(M$10&amp;"_GC_"&amp;$B59,OBSERVED_DATA!$A$2:$F$6151,4,FALSE)</f>
        <v>4.8494999999999996E-3</v>
      </c>
    </row>
    <row r="60" spans="2:13" x14ac:dyDescent="0.45">
      <c r="B60" s="56">
        <v>98</v>
      </c>
      <c r="C60" s="56">
        <v>99</v>
      </c>
      <c r="D60" s="89"/>
      <c r="E60" s="155">
        <f>VLOOKUP(E$10&amp;"_GC_"&amp;$B60,OBSERVED_DATA!$A$2:$F$6151,4,FALSE)</f>
        <v>2.1018E-3</v>
      </c>
      <c r="F60" s="156">
        <f>VLOOKUP(F$10&amp;"_GC_"&amp;$B60,OBSERVED_DATA!$A$2:$F$6151,4,FALSE)</f>
        <v>2.9970000000000002E-4</v>
      </c>
      <c r="G60" s="156">
        <f>VLOOKUP(G$10&amp;"_GC_"&amp;$B60,OBSERVED_DATA!$A$2:$F$6151,4,FALSE)</f>
        <v>6.112E-4</v>
      </c>
      <c r="H60" s="156">
        <f>VLOOKUP(H$10&amp;"_GC_"&amp;$B60,OBSERVED_DATA!$A$2:$F$6151,4,FALSE)</f>
        <v>0</v>
      </c>
      <c r="I60" s="156">
        <f>VLOOKUP(I$10&amp;"_GC_"&amp;$B60,OBSERVED_DATA!$A$2:$F$6151,4,FALSE)</f>
        <v>0</v>
      </c>
      <c r="J60" s="156">
        <f>VLOOKUP(J$10&amp;"_GC_"&amp;$B60,OBSERVED_DATA!$A$2:$F$6151,4,FALSE)</f>
        <v>1.6724999999999999E-3</v>
      </c>
      <c r="K60" s="157">
        <f>VLOOKUP(K$10&amp;"_GC_"&amp;$B60,OBSERVED_DATA!$A$2:$F$6151,4,FALSE)</f>
        <v>7.2300000000000001E-4</v>
      </c>
      <c r="L60" s="155">
        <f>VLOOKUP(L$10&amp;"_GC_"&amp;$B60,OBSERVED_DATA!$A$2:$F$6151,4,FALSE)</f>
        <v>4.4340999999999998E-3</v>
      </c>
      <c r="M60" s="157">
        <f>VLOOKUP(M$10&amp;"_GC_"&amp;$B60,OBSERVED_DATA!$A$2:$F$6151,4,FALSE)</f>
        <v>5.0435000000000002E-3</v>
      </c>
    </row>
    <row r="61" spans="2:13" x14ac:dyDescent="0.45">
      <c r="B61" s="56">
        <v>100</v>
      </c>
      <c r="C61" s="56">
        <v>101</v>
      </c>
      <c r="D61" s="89"/>
      <c r="E61" s="155">
        <f>VLOOKUP(E$10&amp;"_GC_"&amp;$B61,OBSERVED_DATA!$A$2:$F$6151,4,FALSE)</f>
        <v>2.0068E-3</v>
      </c>
      <c r="F61" s="156">
        <f>VLOOKUP(F$10&amp;"_GC_"&amp;$B61,OBSERVED_DATA!$A$2:$F$6151,4,FALSE)</f>
        <v>2.8150000000000001E-4</v>
      </c>
      <c r="G61" s="156">
        <f>VLOOKUP(G$10&amp;"_GC_"&amp;$B61,OBSERVED_DATA!$A$2:$F$6151,4,FALSE)</f>
        <v>6.0050000000000001E-4</v>
      </c>
      <c r="H61" s="156">
        <f>VLOOKUP(H$10&amp;"_GC_"&amp;$B61,OBSERVED_DATA!$A$2:$F$6151,4,FALSE)</f>
        <v>0</v>
      </c>
      <c r="I61" s="156">
        <f>VLOOKUP(I$10&amp;"_GC_"&amp;$B61,OBSERVED_DATA!$A$2:$F$6151,4,FALSE)</f>
        <v>0</v>
      </c>
      <c r="J61" s="156">
        <f>VLOOKUP(J$10&amp;"_GC_"&amp;$B61,OBSERVED_DATA!$A$2:$F$6151,4,FALSE)</f>
        <v>1.5827E-3</v>
      </c>
      <c r="K61" s="157">
        <f>VLOOKUP(K$10&amp;"_GC_"&amp;$B61,OBSERVED_DATA!$A$2:$F$6151,4,FALSE)</f>
        <v>7.0339999999999997E-4</v>
      </c>
      <c r="L61" s="155">
        <f>VLOOKUP(L$10&amp;"_GC_"&amp;$B61,OBSERVED_DATA!$A$2:$F$6151,4,FALSE)</f>
        <v>4.2402999999999998E-3</v>
      </c>
      <c r="M61" s="157">
        <f>VLOOKUP(M$10&amp;"_GC_"&amp;$B61,OBSERVED_DATA!$A$2:$F$6151,4,FALSE)</f>
        <v>5.2392999999999997E-3</v>
      </c>
    </row>
    <row r="62" spans="2:13" x14ac:dyDescent="0.45">
      <c r="B62" s="56">
        <v>102</v>
      </c>
      <c r="C62" s="56">
        <v>103</v>
      </c>
      <c r="D62" s="89"/>
      <c r="E62" s="155">
        <f>VLOOKUP(E$10&amp;"_GC_"&amp;$B62,OBSERVED_DATA!$A$2:$F$6151,4,FALSE)</f>
        <v>1.9122E-3</v>
      </c>
      <c r="F62" s="156">
        <f>VLOOKUP(F$10&amp;"_GC_"&amp;$B62,OBSERVED_DATA!$A$2:$F$6151,4,FALSE)</f>
        <v>2.6340000000000001E-4</v>
      </c>
      <c r="G62" s="156">
        <f>VLOOKUP(G$10&amp;"_GC_"&amp;$B62,OBSERVED_DATA!$A$2:$F$6151,4,FALSE)</f>
        <v>5.9040000000000004E-4</v>
      </c>
      <c r="H62" s="156">
        <f>VLOOKUP(H$10&amp;"_GC_"&amp;$B62,OBSERVED_DATA!$A$2:$F$6151,4,FALSE)</f>
        <v>0</v>
      </c>
      <c r="I62" s="156">
        <f>VLOOKUP(I$10&amp;"_GC_"&amp;$B62,OBSERVED_DATA!$A$2:$F$6151,4,FALSE)</f>
        <v>0</v>
      </c>
      <c r="J62" s="156">
        <f>VLOOKUP(J$10&amp;"_GC_"&amp;$B62,OBSERVED_DATA!$A$2:$F$6151,4,FALSE)</f>
        <v>1.4928999999999999E-3</v>
      </c>
      <c r="K62" s="157">
        <f>VLOOKUP(K$10&amp;"_GC_"&amp;$B62,OBSERVED_DATA!$A$2:$F$6151,4,FALSE)</f>
        <v>6.8369999999999998E-4</v>
      </c>
      <c r="L62" s="155">
        <f>VLOOKUP(L$10&amp;"_GC_"&amp;$B62,OBSERVED_DATA!$A$2:$F$6151,4,FALSE)</f>
        <v>4.0464999999999997E-3</v>
      </c>
      <c r="M62" s="157">
        <f>VLOOKUP(M$10&amp;"_GC_"&amp;$B62,OBSERVED_DATA!$A$2:$F$6151,4,FALSE)</f>
        <v>5.4507999999999996E-3</v>
      </c>
    </row>
    <row r="63" spans="2:13" x14ac:dyDescent="0.45">
      <c r="B63" s="56">
        <v>104</v>
      </c>
      <c r="C63" s="56">
        <v>105</v>
      </c>
      <c r="D63" s="89"/>
      <c r="E63" s="155">
        <f>VLOOKUP(E$10&amp;"_GC_"&amp;$B63,OBSERVED_DATA!$A$2:$F$6151,4,FALSE)</f>
        <v>1.8174E-3</v>
      </c>
      <c r="F63" s="156">
        <f>VLOOKUP(F$10&amp;"_GC_"&amp;$B63,OBSERVED_DATA!$A$2:$F$6151,4,FALSE)</f>
        <v>2.453E-4</v>
      </c>
      <c r="G63" s="156">
        <f>VLOOKUP(G$10&amp;"_GC_"&amp;$B63,OBSERVED_DATA!$A$2:$F$6151,4,FALSE)</f>
        <v>5.7989999999999995E-4</v>
      </c>
      <c r="H63" s="156">
        <f>VLOOKUP(H$10&amp;"_GC_"&amp;$B63,OBSERVED_DATA!$A$2:$F$6151,4,FALSE)</f>
        <v>0</v>
      </c>
      <c r="I63" s="156">
        <f>VLOOKUP(I$10&amp;"_GC_"&amp;$B63,OBSERVED_DATA!$A$2:$F$6151,4,FALSE)</f>
        <v>0</v>
      </c>
      <c r="J63" s="156">
        <f>VLOOKUP(J$10&amp;"_GC_"&amp;$B63,OBSERVED_DATA!$A$2:$F$6151,4,FALSE)</f>
        <v>1.4032000000000001E-3</v>
      </c>
      <c r="K63" s="157">
        <f>VLOOKUP(K$10&amp;"_GC_"&amp;$B63,OBSERVED_DATA!$A$2:$F$6151,4,FALSE)</f>
        <v>6.6399999999999999E-4</v>
      </c>
      <c r="L63" s="155">
        <f>VLOOKUP(L$10&amp;"_GC_"&amp;$B63,OBSERVED_DATA!$A$2:$F$6151,4,FALSE)</f>
        <v>3.8525999999999999E-3</v>
      </c>
      <c r="M63" s="157">
        <f>VLOOKUP(M$10&amp;"_GC_"&amp;$B63,OBSERVED_DATA!$A$2:$F$6151,4,FALSE)</f>
        <v>5.6296999999999996E-3</v>
      </c>
    </row>
    <row r="64" spans="2:13" x14ac:dyDescent="0.45">
      <c r="B64" s="56">
        <v>106</v>
      </c>
      <c r="C64" s="56">
        <v>107</v>
      </c>
      <c r="D64" s="89"/>
      <c r="E64" s="155">
        <f>VLOOKUP(E$10&amp;"_GC_"&amp;$B64,OBSERVED_DATA!$A$2:$F$6151,4,FALSE)</f>
        <v>1.7225999999999999E-3</v>
      </c>
      <c r="F64" s="156">
        <f>VLOOKUP(F$10&amp;"_GC_"&amp;$B64,OBSERVED_DATA!$A$2:$F$6151,4,FALSE)</f>
        <v>2.2719999999999999E-4</v>
      </c>
      <c r="G64" s="156">
        <f>VLOOKUP(G$10&amp;"_GC_"&amp;$B64,OBSERVED_DATA!$A$2:$F$6151,4,FALSE)</f>
        <v>5.6289999999999997E-4</v>
      </c>
      <c r="H64" s="156">
        <f>VLOOKUP(H$10&amp;"_GC_"&amp;$B64,OBSERVED_DATA!$A$2:$F$6151,4,FALSE)</f>
        <v>0</v>
      </c>
      <c r="I64" s="156">
        <f>VLOOKUP(I$10&amp;"_GC_"&amp;$B64,OBSERVED_DATA!$A$2:$F$6151,4,FALSE)</f>
        <v>0</v>
      </c>
      <c r="J64" s="156">
        <f>VLOOKUP(J$10&amp;"_GC_"&amp;$B64,OBSERVED_DATA!$A$2:$F$6151,4,FALSE)</f>
        <v>1.3133999999999999E-3</v>
      </c>
      <c r="K64" s="157">
        <f>VLOOKUP(K$10&amp;"_GC_"&amp;$B64,OBSERVED_DATA!$A$2:$F$6151,4,FALSE)</f>
        <v>6.4429999999999999E-4</v>
      </c>
      <c r="L64" s="155">
        <f>VLOOKUP(L$10&amp;"_GC_"&amp;$B64,OBSERVED_DATA!$A$2:$F$6151,4,FALSE)</f>
        <v>3.6589000000000001E-3</v>
      </c>
      <c r="M64" s="157">
        <f>VLOOKUP(M$10&amp;"_GC_"&amp;$B64,OBSERVED_DATA!$A$2:$F$6151,4,FALSE)</f>
        <v>5.8139000000000003E-3</v>
      </c>
    </row>
    <row r="65" spans="2:13" x14ac:dyDescent="0.45">
      <c r="B65" s="56">
        <v>108</v>
      </c>
      <c r="C65" s="56">
        <v>109</v>
      </c>
      <c r="D65" s="89"/>
      <c r="E65" s="155">
        <f>VLOOKUP(E$10&amp;"_GC_"&amp;$B65,OBSERVED_DATA!$A$2:$F$6151,4,FALSE)</f>
        <v>1.6276000000000001E-3</v>
      </c>
      <c r="F65" s="156">
        <f>VLOOKUP(F$10&amp;"_GC_"&amp;$B65,OBSERVED_DATA!$A$2:$F$6151,4,FALSE)</f>
        <v>2.209E-4</v>
      </c>
      <c r="G65" s="156">
        <f>VLOOKUP(G$10&amp;"_GC_"&amp;$B65,OBSERVED_DATA!$A$2:$F$6151,4,FALSE)</f>
        <v>5.4600000000000004E-4</v>
      </c>
      <c r="H65" s="156">
        <f>VLOOKUP(H$10&amp;"_GC_"&amp;$B65,OBSERVED_DATA!$A$2:$F$6151,4,FALSE)</f>
        <v>0</v>
      </c>
      <c r="I65" s="156">
        <f>VLOOKUP(I$10&amp;"_GC_"&amp;$B65,OBSERVED_DATA!$A$2:$F$6151,4,FALSE)</f>
        <v>0</v>
      </c>
      <c r="J65" s="156">
        <f>VLOOKUP(J$10&amp;"_GC_"&amp;$B65,OBSERVED_DATA!$A$2:$F$6151,4,FALSE)</f>
        <v>1.2236E-3</v>
      </c>
      <c r="K65" s="157">
        <f>VLOOKUP(K$10&amp;"_GC_"&amp;$B65,OBSERVED_DATA!$A$2:$F$6151,4,FALSE)</f>
        <v>6.2449999999999995E-4</v>
      </c>
      <c r="L65" s="155">
        <f>VLOOKUP(L$10&amp;"_GC_"&amp;$B65,OBSERVED_DATA!$A$2:$F$6151,4,FALSE)</f>
        <v>3.4650000000000002E-3</v>
      </c>
      <c r="M65" s="157">
        <f>VLOOKUP(M$10&amp;"_GC_"&amp;$B65,OBSERVED_DATA!$A$2:$F$6151,4,FALSE)</f>
        <v>5.9955E-3</v>
      </c>
    </row>
    <row r="66" spans="2:13" x14ac:dyDescent="0.45">
      <c r="B66" s="56">
        <v>110</v>
      </c>
      <c r="C66" s="56">
        <v>111</v>
      </c>
      <c r="D66" s="89"/>
      <c r="E66" s="155">
        <f>VLOOKUP(E$10&amp;"_GC_"&amp;$B66,OBSERVED_DATA!$A$2:$F$6151,4,FALSE)</f>
        <v>1.5329E-3</v>
      </c>
      <c r="F66" s="156">
        <f>VLOOKUP(F$10&amp;"_GC_"&amp;$B66,OBSERVED_DATA!$A$2:$F$6151,4,FALSE)</f>
        <v>2.1460000000000001E-4</v>
      </c>
      <c r="G66" s="156">
        <f>VLOOKUP(G$10&amp;"_GC_"&amp;$B66,OBSERVED_DATA!$A$2:$F$6151,4,FALSE)</f>
        <v>5.2890000000000001E-4</v>
      </c>
      <c r="H66" s="156">
        <f>VLOOKUP(H$10&amp;"_GC_"&amp;$B66,OBSERVED_DATA!$A$2:$F$6151,4,FALSE)</f>
        <v>0</v>
      </c>
      <c r="I66" s="156">
        <f>VLOOKUP(I$10&amp;"_GC_"&amp;$B66,OBSERVED_DATA!$A$2:$F$6151,4,FALSE)</f>
        <v>0</v>
      </c>
      <c r="J66" s="156">
        <f>VLOOKUP(J$10&amp;"_GC_"&amp;$B66,OBSERVED_DATA!$A$2:$F$6151,4,FALSE)</f>
        <v>1.1339E-3</v>
      </c>
      <c r="K66" s="157">
        <f>VLOOKUP(K$10&amp;"_GC_"&amp;$B66,OBSERVED_DATA!$A$2:$F$6151,4,FALSE)</f>
        <v>6.0490000000000001E-4</v>
      </c>
      <c r="L66" s="155">
        <f>VLOOKUP(L$10&amp;"_GC_"&amp;$B66,OBSERVED_DATA!$A$2:$F$6151,4,FALSE)</f>
        <v>3.2712000000000001E-3</v>
      </c>
      <c r="M66" s="157">
        <f>VLOOKUP(M$10&amp;"_GC_"&amp;$B66,OBSERVED_DATA!$A$2:$F$6151,4,FALSE)</f>
        <v>6.1646000000000001E-3</v>
      </c>
    </row>
    <row r="67" spans="2:13" x14ac:dyDescent="0.45">
      <c r="B67" s="56">
        <v>112</v>
      </c>
      <c r="C67" s="56">
        <v>113</v>
      </c>
      <c r="D67" s="89"/>
      <c r="E67" s="155">
        <f>VLOOKUP(E$10&amp;"_GC_"&amp;$B67,OBSERVED_DATA!$A$2:$F$6151,4,FALSE)</f>
        <v>1.4381999999999999E-3</v>
      </c>
      <c r="F67" s="156">
        <f>VLOOKUP(F$10&amp;"_GC_"&amp;$B67,OBSERVED_DATA!$A$2:$F$6151,4,FALSE)</f>
        <v>2.084E-4</v>
      </c>
      <c r="G67" s="156">
        <f>VLOOKUP(G$10&amp;"_GC_"&amp;$B67,OBSERVED_DATA!$A$2:$F$6151,4,FALSE)</f>
        <v>5.1199999999999998E-4</v>
      </c>
      <c r="H67" s="156">
        <f>VLOOKUP(H$10&amp;"_GC_"&amp;$B67,OBSERVED_DATA!$A$2:$F$6151,4,FALSE)</f>
        <v>0</v>
      </c>
      <c r="I67" s="156">
        <f>VLOOKUP(I$10&amp;"_GC_"&amp;$B67,OBSERVED_DATA!$A$2:$F$6151,4,FALSE)</f>
        <v>0</v>
      </c>
      <c r="J67" s="156">
        <f>VLOOKUP(J$10&amp;"_GC_"&amp;$B67,OBSERVED_DATA!$A$2:$F$6151,4,FALSE)</f>
        <v>1.044E-3</v>
      </c>
      <c r="K67" s="157">
        <f>VLOOKUP(K$10&amp;"_GC_"&amp;$B67,OBSERVED_DATA!$A$2:$F$6151,4,FALSE)</f>
        <v>5.8509999999999996E-4</v>
      </c>
      <c r="L67" s="155">
        <f>VLOOKUP(L$10&amp;"_GC_"&amp;$B67,OBSERVED_DATA!$A$2:$F$6151,4,FALSE)</f>
        <v>3.0772999999999998E-3</v>
      </c>
      <c r="M67" s="157">
        <f>VLOOKUP(M$10&amp;"_GC_"&amp;$B67,OBSERVED_DATA!$A$2:$F$6151,4,FALSE)</f>
        <v>6.2766999999999996E-3</v>
      </c>
    </row>
    <row r="68" spans="2:13" x14ac:dyDescent="0.45">
      <c r="B68" s="56">
        <v>114</v>
      </c>
      <c r="C68" s="56">
        <v>115</v>
      </c>
      <c r="D68" s="89"/>
      <c r="E68" s="155">
        <f>VLOOKUP(E$10&amp;"_GC_"&amp;$B68,OBSERVED_DATA!$A$2:$F$6151,4,FALSE)</f>
        <v>1.3435000000000001E-3</v>
      </c>
      <c r="F68" s="156">
        <f>VLOOKUP(F$10&amp;"_GC_"&amp;$B68,OBSERVED_DATA!$A$2:$F$6151,4,FALSE)</f>
        <v>2.0210000000000001E-4</v>
      </c>
      <c r="G68" s="156">
        <f>VLOOKUP(G$10&amp;"_GC_"&amp;$B68,OBSERVED_DATA!$A$2:$F$6151,4,FALSE)</f>
        <v>4.9479999999999999E-4</v>
      </c>
      <c r="H68" s="156">
        <f>VLOOKUP(H$10&amp;"_GC_"&amp;$B68,OBSERVED_DATA!$A$2:$F$6151,4,FALSE)</f>
        <v>0</v>
      </c>
      <c r="I68" s="156">
        <f>VLOOKUP(I$10&amp;"_GC_"&amp;$B68,OBSERVED_DATA!$A$2:$F$6151,4,FALSE)</f>
        <v>0</v>
      </c>
      <c r="J68" s="156">
        <f>VLOOKUP(J$10&amp;"_GC_"&amp;$B68,OBSERVED_DATA!$A$2:$F$6151,4,FALSE)</f>
        <v>9.5430000000000005E-4</v>
      </c>
      <c r="K68" s="157">
        <f>VLOOKUP(K$10&amp;"_GC_"&amp;$B68,OBSERVED_DATA!$A$2:$F$6151,4,FALSE)</f>
        <v>5.6539999999999997E-4</v>
      </c>
      <c r="L68" s="155">
        <f>VLOOKUP(L$10&amp;"_GC_"&amp;$B68,OBSERVED_DATA!$A$2:$F$6151,4,FALSE)</f>
        <v>2.8833999999999999E-3</v>
      </c>
      <c r="M68" s="157">
        <f>VLOOKUP(M$10&amp;"_GC_"&amp;$B68,OBSERVED_DATA!$A$2:$F$6151,4,FALSE)</f>
        <v>6.4161000000000001E-3</v>
      </c>
    </row>
    <row r="69" spans="2:13" x14ac:dyDescent="0.45">
      <c r="B69" s="56">
        <v>116</v>
      </c>
      <c r="C69" s="56">
        <v>117</v>
      </c>
      <c r="D69" s="89"/>
      <c r="E69" s="155">
        <f>VLOOKUP(E$10&amp;"_GC_"&amp;$B69,OBSERVED_DATA!$A$2:$F$6151,4,FALSE)</f>
        <v>1.2489000000000001E-3</v>
      </c>
      <c r="F69" s="156">
        <f>VLOOKUP(F$10&amp;"_GC_"&amp;$B69,OBSERVED_DATA!$A$2:$F$6151,4,FALSE)</f>
        <v>1.9579999999999999E-4</v>
      </c>
      <c r="G69" s="156">
        <f>VLOOKUP(G$10&amp;"_GC_"&amp;$B69,OBSERVED_DATA!$A$2:$F$6151,4,FALSE)</f>
        <v>4.7770000000000001E-4</v>
      </c>
      <c r="H69" s="156">
        <f>VLOOKUP(H$10&amp;"_GC_"&amp;$B69,OBSERVED_DATA!$A$2:$F$6151,4,FALSE)</f>
        <v>0</v>
      </c>
      <c r="I69" s="156">
        <f>VLOOKUP(I$10&amp;"_GC_"&amp;$B69,OBSERVED_DATA!$A$2:$F$6151,4,FALSE)</f>
        <v>0</v>
      </c>
      <c r="J69" s="156">
        <f>VLOOKUP(J$10&amp;"_GC_"&amp;$B69,OBSERVED_DATA!$A$2:$F$6151,4,FALSE)</f>
        <v>8.6470000000000004E-4</v>
      </c>
      <c r="K69" s="157">
        <f>VLOOKUP(K$10&amp;"_GC_"&amp;$B69,OBSERVED_DATA!$A$2:$F$6151,4,FALSE)</f>
        <v>5.4560000000000003E-4</v>
      </c>
      <c r="L69" s="155">
        <f>VLOOKUP(L$10&amp;"_GC_"&amp;$B69,OBSERVED_DATA!$A$2:$F$6151,4,FALSE)</f>
        <v>2.6897000000000002E-3</v>
      </c>
      <c r="M69" s="157">
        <f>VLOOKUP(M$10&amp;"_GC_"&amp;$B69,OBSERVED_DATA!$A$2:$F$6151,4,FALSE)</f>
        <v>6.4355000000000002E-3</v>
      </c>
    </row>
    <row r="70" spans="2:13" x14ac:dyDescent="0.45">
      <c r="B70" s="56">
        <v>118</v>
      </c>
      <c r="C70" s="56">
        <v>119</v>
      </c>
      <c r="D70" s="89"/>
      <c r="E70" s="155">
        <f>VLOOKUP(E$10&amp;"_GC_"&amp;$B70,OBSERVED_DATA!$A$2:$F$6151,4,FALSE)</f>
        <v>1.1571999999999999E-3</v>
      </c>
      <c r="F70" s="156">
        <f>VLOOKUP(F$10&amp;"_GC_"&amp;$B70,OBSERVED_DATA!$A$2:$F$6151,4,FALSE)</f>
        <v>1.895E-4</v>
      </c>
      <c r="G70" s="156">
        <f>VLOOKUP(G$10&amp;"_GC_"&amp;$B70,OBSERVED_DATA!$A$2:$F$6151,4,FALSE)</f>
        <v>4.6079999999999998E-4</v>
      </c>
      <c r="H70" s="156">
        <f>VLOOKUP(H$10&amp;"_GC_"&amp;$B70,OBSERVED_DATA!$A$2:$F$6151,4,FALSE)</f>
        <v>0</v>
      </c>
      <c r="I70" s="156">
        <f>VLOOKUP(I$10&amp;"_GC_"&amp;$B70,OBSERVED_DATA!$A$2:$F$6151,4,FALSE)</f>
        <v>0</v>
      </c>
      <c r="J70" s="156">
        <f>VLOOKUP(J$10&amp;"_GC_"&amp;$B70,OBSERVED_DATA!$A$2:$F$6151,4,FALSE)</f>
        <v>7.7490000000000002E-4</v>
      </c>
      <c r="K70" s="157">
        <f>VLOOKUP(K$10&amp;"_GC_"&amp;$B70,OBSERVED_DATA!$A$2:$F$6151,4,FALSE)</f>
        <v>5.2590000000000004E-4</v>
      </c>
      <c r="L70" s="155">
        <f>VLOOKUP(L$10&amp;"_GC_"&amp;$B70,OBSERVED_DATA!$A$2:$F$6151,4,FALSE)</f>
        <v>2.4957999999999998E-3</v>
      </c>
      <c r="M70" s="157">
        <f>VLOOKUP(M$10&amp;"_GC_"&amp;$B70,OBSERVED_DATA!$A$2:$F$6151,4,FALSE)</f>
        <v>6.4860999999999999E-3</v>
      </c>
    </row>
    <row r="71" spans="2:13" x14ac:dyDescent="0.45">
      <c r="B71" s="56">
        <v>120</v>
      </c>
      <c r="C71" s="56">
        <v>121</v>
      </c>
      <c r="D71" s="89"/>
      <c r="E71" s="155">
        <f>VLOOKUP(E$10&amp;"_GC_"&amp;$B71,OBSERVED_DATA!$A$2:$F$6151,4,FALSE)</f>
        <v>1.0656000000000001E-3</v>
      </c>
      <c r="F71" s="156">
        <f>VLOOKUP(F$10&amp;"_GC_"&amp;$B71,OBSERVED_DATA!$A$2:$F$6151,4,FALSE)</f>
        <v>1.8330000000000001E-4</v>
      </c>
      <c r="G71" s="156">
        <f>VLOOKUP(G$10&amp;"_GC_"&amp;$B71,OBSERVED_DATA!$A$2:$F$6151,4,FALSE)</f>
        <v>4.4359999999999999E-4</v>
      </c>
      <c r="H71" s="156">
        <f>VLOOKUP(H$10&amp;"_GC_"&amp;$B71,OBSERVED_DATA!$A$2:$F$6151,4,FALSE)</f>
        <v>0</v>
      </c>
      <c r="I71" s="156">
        <f>VLOOKUP(I$10&amp;"_GC_"&amp;$B71,OBSERVED_DATA!$A$2:$F$6151,4,FALSE)</f>
        <v>0</v>
      </c>
      <c r="J71" s="156">
        <f>VLOOKUP(J$10&amp;"_GC_"&amp;$B71,OBSERVED_DATA!$A$2:$F$6151,4,FALSE)</f>
        <v>6.8510000000000001E-4</v>
      </c>
      <c r="K71" s="157">
        <f>VLOOKUP(K$10&amp;"_GC_"&amp;$B71,OBSERVED_DATA!$A$2:$F$6151,4,FALSE)</f>
        <v>5.0620000000000005E-4</v>
      </c>
      <c r="L71" s="155">
        <f>VLOOKUP(L$10&amp;"_GC_"&amp;$B71,OBSERVED_DATA!$A$2:$F$6151,4,FALSE)</f>
        <v>2.3019E-3</v>
      </c>
      <c r="M71" s="157">
        <f>VLOOKUP(M$10&amp;"_GC_"&amp;$B71,OBSERVED_DATA!$A$2:$F$6151,4,FALSE)</f>
        <v>6.4326000000000001E-3</v>
      </c>
    </row>
    <row r="72" spans="2:13" x14ac:dyDescent="0.45">
      <c r="B72" s="56">
        <v>122</v>
      </c>
      <c r="C72" s="56">
        <v>123</v>
      </c>
      <c r="D72" s="89"/>
      <c r="E72" s="155">
        <f>VLOOKUP(E$10&amp;"_GC_"&amp;$B72,OBSERVED_DATA!$A$2:$F$6151,4,FALSE)</f>
        <v>9.7380000000000003E-4</v>
      </c>
      <c r="F72" s="156">
        <f>VLOOKUP(F$10&amp;"_GC_"&amp;$B72,OBSERVED_DATA!$A$2:$F$6151,4,FALSE)</f>
        <v>1.771E-4</v>
      </c>
      <c r="G72" s="156">
        <f>VLOOKUP(G$10&amp;"_GC_"&amp;$B72,OBSERVED_DATA!$A$2:$F$6151,4,FALSE)</f>
        <v>4.2670000000000002E-4</v>
      </c>
      <c r="H72" s="156">
        <f>VLOOKUP(H$10&amp;"_GC_"&amp;$B72,OBSERVED_DATA!$A$2:$F$6151,4,FALSE)</f>
        <v>0</v>
      </c>
      <c r="I72" s="156">
        <f>VLOOKUP(I$10&amp;"_GC_"&amp;$B72,OBSERVED_DATA!$A$2:$F$6151,4,FALSE)</f>
        <v>0</v>
      </c>
      <c r="J72" s="156">
        <f>VLOOKUP(J$10&amp;"_GC_"&amp;$B72,OBSERVED_DATA!$A$2:$F$6151,4,FALSE)</f>
        <v>6.5620000000000001E-4</v>
      </c>
      <c r="K72" s="157">
        <f>VLOOKUP(K$10&amp;"_GC_"&amp;$B72,OBSERVED_DATA!$A$2:$F$6151,4,FALSE)</f>
        <v>4.8650000000000001E-4</v>
      </c>
      <c r="L72" s="155">
        <f>VLOOKUP(L$10&amp;"_GC_"&amp;$B72,OBSERVED_DATA!$A$2:$F$6151,4,FALSE)</f>
        <v>2.1080999999999999E-3</v>
      </c>
      <c r="M72" s="157">
        <f>VLOOKUP(M$10&amp;"_GC_"&amp;$B72,OBSERVED_DATA!$A$2:$F$6151,4,FALSE)</f>
        <v>6.4301999999999996E-3</v>
      </c>
    </row>
    <row r="73" spans="2:13" x14ac:dyDescent="0.45">
      <c r="B73" s="56">
        <v>124</v>
      </c>
      <c r="C73" s="56">
        <v>125</v>
      </c>
      <c r="D73" s="89"/>
      <c r="E73" s="155">
        <f>VLOOKUP(E$10&amp;"_GC_"&amp;$B73,OBSERVED_DATA!$A$2:$F$6151,4,FALSE)</f>
        <v>8.8210000000000003E-4</v>
      </c>
      <c r="F73" s="156">
        <f>VLOOKUP(F$10&amp;"_GC_"&amp;$B73,OBSERVED_DATA!$A$2:$F$6151,4,FALSE)</f>
        <v>1.708E-4</v>
      </c>
      <c r="G73" s="156">
        <f>VLOOKUP(G$10&amp;"_GC_"&amp;$B73,OBSERVED_DATA!$A$2:$F$6151,4,FALSE)</f>
        <v>4.0969999999999998E-4</v>
      </c>
      <c r="H73" s="156">
        <f>VLOOKUP(H$10&amp;"_GC_"&amp;$B73,OBSERVED_DATA!$A$2:$F$6151,4,FALSE)</f>
        <v>0</v>
      </c>
      <c r="I73" s="156">
        <f>VLOOKUP(I$10&amp;"_GC_"&amp;$B73,OBSERVED_DATA!$A$2:$F$6151,4,FALSE)</f>
        <v>0</v>
      </c>
      <c r="J73" s="156">
        <f>VLOOKUP(J$10&amp;"_GC_"&amp;$B73,OBSERVED_DATA!$A$2:$F$6151,4,FALSE)</f>
        <v>6.2730000000000001E-4</v>
      </c>
      <c r="K73" s="157">
        <f>VLOOKUP(K$10&amp;"_GC_"&amp;$B73,OBSERVED_DATA!$A$2:$F$6151,4,FALSE)</f>
        <v>4.6680000000000002E-4</v>
      </c>
      <c r="L73" s="155">
        <f>VLOOKUP(L$10&amp;"_GC_"&amp;$B73,OBSERVED_DATA!$A$2:$F$6151,4,FALSE)</f>
        <v>1.9143999999999999E-3</v>
      </c>
      <c r="M73" s="157">
        <f>VLOOKUP(M$10&amp;"_GC_"&amp;$B73,OBSERVED_DATA!$A$2:$F$6151,4,FALSE)</f>
        <v>6.3166999999999997E-3</v>
      </c>
    </row>
    <row r="74" spans="2:13" x14ac:dyDescent="0.45">
      <c r="B74" s="56">
        <v>126</v>
      </c>
      <c r="C74" s="56">
        <v>127</v>
      </c>
      <c r="D74" s="89"/>
      <c r="E74" s="155">
        <f>VLOOKUP(E$10&amp;"_GC_"&amp;$B74,OBSERVED_DATA!$A$2:$F$6151,4,FALSE)</f>
        <v>7.9049999999999997E-4</v>
      </c>
      <c r="F74" s="156">
        <f>VLOOKUP(F$10&amp;"_GC_"&amp;$B74,OBSERVED_DATA!$A$2:$F$6151,4,FALSE)</f>
        <v>1.6449999999999999E-4</v>
      </c>
      <c r="G74" s="156">
        <f>VLOOKUP(G$10&amp;"_GC_"&amp;$B74,OBSERVED_DATA!$A$2:$F$6151,4,FALSE)</f>
        <v>3.8880000000000002E-4</v>
      </c>
      <c r="H74" s="156">
        <f>VLOOKUP(H$10&amp;"_GC_"&amp;$B74,OBSERVED_DATA!$A$2:$F$6151,4,FALSE)</f>
        <v>0</v>
      </c>
      <c r="I74" s="156">
        <f>VLOOKUP(I$10&amp;"_GC_"&amp;$B74,OBSERVED_DATA!$A$2:$F$6151,4,FALSE)</f>
        <v>0</v>
      </c>
      <c r="J74" s="156">
        <f>VLOOKUP(J$10&amp;"_GC_"&amp;$B74,OBSERVED_DATA!$A$2:$F$6151,4,FALSE)</f>
        <v>5.9829999999999996E-4</v>
      </c>
      <c r="K74" s="157">
        <f>VLOOKUP(K$10&amp;"_GC_"&amp;$B74,OBSERVED_DATA!$A$2:$F$6151,4,FALSE)</f>
        <v>4.4710000000000003E-4</v>
      </c>
      <c r="L74" s="155">
        <f>VLOOKUP(L$10&amp;"_GC_"&amp;$B74,OBSERVED_DATA!$A$2:$F$6151,4,FALSE)</f>
        <v>1.7205E-3</v>
      </c>
      <c r="M74" s="157">
        <f>VLOOKUP(M$10&amp;"_GC_"&amp;$B74,OBSERVED_DATA!$A$2:$F$6151,4,FALSE)</f>
        <v>6.1219000000000004E-3</v>
      </c>
    </row>
    <row r="75" spans="2:13" x14ac:dyDescent="0.45">
      <c r="B75" s="56">
        <v>128</v>
      </c>
      <c r="C75" s="56">
        <v>129</v>
      </c>
      <c r="D75" s="89"/>
      <c r="E75" s="155">
        <f>VLOOKUP(E$10&amp;"_GC_"&amp;$B75,OBSERVED_DATA!$A$2:$F$6151,4,FALSE)</f>
        <v>6.9879999999999996E-4</v>
      </c>
      <c r="F75" s="156">
        <f>VLOOKUP(F$10&amp;"_GC_"&amp;$B75,OBSERVED_DATA!$A$2:$F$6151,4,FALSE)</f>
        <v>1.583E-4</v>
      </c>
      <c r="G75" s="156">
        <f>VLOOKUP(G$10&amp;"_GC_"&amp;$B75,OBSERVED_DATA!$A$2:$F$6151,4,FALSE)</f>
        <v>3.6820000000000001E-4</v>
      </c>
      <c r="H75" s="156">
        <f>VLOOKUP(H$10&amp;"_GC_"&amp;$B75,OBSERVED_DATA!$A$2:$F$6151,4,FALSE)</f>
        <v>0</v>
      </c>
      <c r="I75" s="156">
        <f>VLOOKUP(I$10&amp;"_GC_"&amp;$B75,OBSERVED_DATA!$A$2:$F$6151,4,FALSE)</f>
        <v>0</v>
      </c>
      <c r="J75" s="156">
        <f>VLOOKUP(J$10&amp;"_GC_"&amp;$B75,OBSERVED_DATA!$A$2:$F$6151,4,FALSE)</f>
        <v>5.6930000000000001E-4</v>
      </c>
      <c r="K75" s="157">
        <f>VLOOKUP(K$10&amp;"_GC_"&amp;$B75,OBSERVED_DATA!$A$2:$F$6151,4,FALSE)</f>
        <v>4.2739999999999998E-4</v>
      </c>
      <c r="L75" s="155">
        <f>VLOOKUP(L$10&amp;"_GC_"&amp;$B75,OBSERVED_DATA!$A$2:$F$6151,4,FALSE)</f>
        <v>1.6295999999999999E-3</v>
      </c>
      <c r="M75" s="157">
        <f>VLOOKUP(M$10&amp;"_GC_"&amp;$B75,OBSERVED_DATA!$A$2:$F$6151,4,FALSE)</f>
        <v>5.8907999999999999E-3</v>
      </c>
    </row>
    <row r="76" spans="2:13" x14ac:dyDescent="0.45">
      <c r="B76" s="56">
        <v>130</v>
      </c>
      <c r="C76" s="56">
        <v>131</v>
      </c>
      <c r="D76" s="89"/>
      <c r="E76" s="155">
        <f>VLOOKUP(E$10&amp;"_GC_"&amp;$B76,OBSERVED_DATA!$A$2:$F$6151,4,FALSE)</f>
        <v>6.0709999999999996E-4</v>
      </c>
      <c r="F76" s="156">
        <f>VLOOKUP(F$10&amp;"_GC_"&amp;$B76,OBSERVED_DATA!$A$2:$F$6151,4,FALSE)</f>
        <v>1.5200000000000001E-4</v>
      </c>
      <c r="G76" s="156">
        <f>VLOOKUP(G$10&amp;"_GC_"&amp;$B76,OBSERVED_DATA!$A$2:$F$6151,4,FALSE)</f>
        <v>3.4719999999999998E-4</v>
      </c>
      <c r="H76" s="156">
        <f>VLOOKUP(H$10&amp;"_GC_"&amp;$B76,OBSERVED_DATA!$A$2:$F$6151,4,FALSE)</f>
        <v>0</v>
      </c>
      <c r="I76" s="156">
        <f>VLOOKUP(I$10&amp;"_GC_"&amp;$B76,OBSERVED_DATA!$A$2:$F$6151,4,FALSE)</f>
        <v>0</v>
      </c>
      <c r="J76" s="156">
        <f>VLOOKUP(J$10&amp;"_GC_"&amp;$B76,OBSERVED_DATA!$A$2:$F$6151,4,FALSE)</f>
        <v>5.4040000000000002E-4</v>
      </c>
      <c r="K76" s="157">
        <f>VLOOKUP(K$10&amp;"_GC_"&amp;$B76,OBSERVED_DATA!$A$2:$F$6151,4,FALSE)</f>
        <v>4.0779999999999999E-4</v>
      </c>
      <c r="L76" s="155">
        <f>VLOOKUP(L$10&amp;"_GC_"&amp;$B76,OBSERVED_DATA!$A$2:$F$6151,4,FALSE)</f>
        <v>1.5388000000000001E-3</v>
      </c>
      <c r="M76" s="157">
        <f>VLOOKUP(M$10&amp;"_GC_"&amp;$B76,OBSERVED_DATA!$A$2:$F$6151,4,FALSE)</f>
        <v>5.6261999999999996E-3</v>
      </c>
    </row>
    <row r="77" spans="2:13" x14ac:dyDescent="0.45">
      <c r="B77" s="56">
        <v>132</v>
      </c>
      <c r="C77" s="56">
        <v>133</v>
      </c>
      <c r="D77" s="89"/>
      <c r="E77" s="155">
        <f>VLOOKUP(E$10&amp;"_GC_"&amp;$B77,OBSERVED_DATA!$A$2:$F$6151,4,FALSE)</f>
        <v>5.1539999999999995E-4</v>
      </c>
      <c r="F77" s="156">
        <f>VLOOKUP(F$10&amp;"_GC_"&amp;$B77,OBSERVED_DATA!$A$2:$F$6151,4,FALSE)</f>
        <v>1.4569999999999999E-4</v>
      </c>
      <c r="G77" s="156">
        <f>VLOOKUP(G$10&amp;"_GC_"&amp;$B77,OBSERVED_DATA!$A$2:$F$6151,4,FALSE)</f>
        <v>3.2670000000000003E-4</v>
      </c>
      <c r="H77" s="156">
        <f>VLOOKUP(H$10&amp;"_GC_"&amp;$B77,OBSERVED_DATA!$A$2:$F$6151,4,FALSE)</f>
        <v>0</v>
      </c>
      <c r="I77" s="156">
        <f>VLOOKUP(I$10&amp;"_GC_"&amp;$B77,OBSERVED_DATA!$A$2:$F$6151,4,FALSE)</f>
        <v>0</v>
      </c>
      <c r="J77" s="156">
        <f>VLOOKUP(J$10&amp;"_GC_"&amp;$B77,OBSERVED_DATA!$A$2:$F$6151,4,FALSE)</f>
        <v>5.1150000000000002E-4</v>
      </c>
      <c r="K77" s="157">
        <f>VLOOKUP(K$10&amp;"_GC_"&amp;$B77,OBSERVED_DATA!$A$2:$F$6151,4,FALSE)</f>
        <v>3.881E-4</v>
      </c>
      <c r="L77" s="155">
        <f>VLOOKUP(L$10&amp;"_GC_"&amp;$B77,OBSERVED_DATA!$A$2:$F$6151,4,FALSE)</f>
        <v>1.4480999999999999E-3</v>
      </c>
      <c r="M77" s="157">
        <f>VLOOKUP(M$10&amp;"_GC_"&amp;$B77,OBSERVED_DATA!$A$2:$F$6151,4,FALSE)</f>
        <v>5.3442999999999997E-3</v>
      </c>
    </row>
    <row r="78" spans="2:13" x14ac:dyDescent="0.45">
      <c r="B78" s="56">
        <v>134</v>
      </c>
      <c r="C78" s="56">
        <v>135</v>
      </c>
      <c r="D78" s="89"/>
      <c r="E78" s="155">
        <f>VLOOKUP(E$10&amp;"_GC_"&amp;$B78,OBSERVED_DATA!$A$2:$F$6151,4,FALSE)</f>
        <v>4.637E-4</v>
      </c>
      <c r="F78" s="156">
        <f>VLOOKUP(F$10&amp;"_GC_"&amp;$B78,OBSERVED_DATA!$A$2:$F$6151,4,FALSE)</f>
        <v>1.3880000000000001E-4</v>
      </c>
      <c r="G78" s="156">
        <f>VLOOKUP(G$10&amp;"_GC_"&amp;$B78,OBSERVED_DATA!$A$2:$F$6151,4,FALSE)</f>
        <v>3.0580000000000001E-4</v>
      </c>
      <c r="H78" s="156">
        <f>VLOOKUP(H$10&amp;"_GC_"&amp;$B78,OBSERVED_DATA!$A$2:$F$6151,4,FALSE)</f>
        <v>0</v>
      </c>
      <c r="I78" s="156">
        <f>VLOOKUP(I$10&amp;"_GC_"&amp;$B78,OBSERVED_DATA!$A$2:$F$6151,4,FALSE)</f>
        <v>0</v>
      </c>
      <c r="J78" s="156">
        <f>VLOOKUP(J$10&amp;"_GC_"&amp;$B78,OBSERVED_DATA!$A$2:$F$6151,4,FALSE)</f>
        <v>4.8250000000000002E-4</v>
      </c>
      <c r="K78" s="157">
        <f>VLOOKUP(K$10&amp;"_GC_"&amp;$B78,OBSERVED_DATA!$A$2:$F$6151,4,FALSE)</f>
        <v>3.6830000000000001E-4</v>
      </c>
      <c r="L78" s="155">
        <f>VLOOKUP(L$10&amp;"_GC_"&amp;$B78,OBSERVED_DATA!$A$2:$F$6151,4,FALSE)</f>
        <v>1.3572E-3</v>
      </c>
      <c r="M78" s="157">
        <f>VLOOKUP(M$10&amp;"_GC_"&amp;$B78,OBSERVED_DATA!$A$2:$F$6151,4,FALSE)</f>
        <v>4.9949E-3</v>
      </c>
    </row>
    <row r="79" spans="2:13" x14ac:dyDescent="0.45">
      <c r="B79" s="56">
        <v>136</v>
      </c>
      <c r="C79" s="56">
        <v>137</v>
      </c>
      <c r="D79" s="89"/>
      <c r="E79" s="155">
        <f>VLOOKUP(E$10&amp;"_GC_"&amp;$B79,OBSERVED_DATA!$A$2:$F$6151,4,FALSE)</f>
        <v>4.3189999999999998E-4</v>
      </c>
      <c r="F79" s="156">
        <f>VLOOKUP(F$10&amp;"_GC_"&amp;$B79,OBSERVED_DATA!$A$2:$F$6151,4,FALSE)</f>
        <v>1.3180000000000001E-4</v>
      </c>
      <c r="G79" s="156">
        <f>VLOOKUP(G$10&amp;"_GC_"&amp;$B79,OBSERVED_DATA!$A$2:$F$6151,4,FALSE)</f>
        <v>2.8499999999999999E-4</v>
      </c>
      <c r="H79" s="156">
        <f>VLOOKUP(H$10&amp;"_GC_"&amp;$B79,OBSERVED_DATA!$A$2:$F$6151,4,FALSE)</f>
        <v>0</v>
      </c>
      <c r="I79" s="156">
        <f>VLOOKUP(I$10&amp;"_GC_"&amp;$B79,OBSERVED_DATA!$A$2:$F$6151,4,FALSE)</f>
        <v>0</v>
      </c>
      <c r="J79" s="156">
        <f>VLOOKUP(J$10&amp;"_GC_"&amp;$B79,OBSERVED_DATA!$A$2:$F$6151,4,FALSE)</f>
        <v>4.5360000000000002E-4</v>
      </c>
      <c r="K79" s="157">
        <f>VLOOKUP(K$10&amp;"_GC_"&amp;$B79,OBSERVED_DATA!$A$2:$F$6151,4,FALSE)</f>
        <v>3.4860000000000002E-4</v>
      </c>
      <c r="L79" s="155">
        <f>VLOOKUP(L$10&amp;"_GC_"&amp;$B79,OBSERVED_DATA!$A$2:$F$6151,4,FALSE)</f>
        <v>1.2664E-3</v>
      </c>
      <c r="M79" s="157">
        <f>VLOOKUP(M$10&amp;"_GC_"&amp;$B79,OBSERVED_DATA!$A$2:$F$6151,4,FALSE)</f>
        <v>4.7016000000000002E-3</v>
      </c>
    </row>
    <row r="80" spans="2:13" x14ac:dyDescent="0.45">
      <c r="B80" s="56">
        <v>138</v>
      </c>
      <c r="C80" s="56">
        <v>139</v>
      </c>
      <c r="D80" s="89"/>
      <c r="E80" s="155">
        <f>VLOOKUP(E$10&amp;"_GC_"&amp;$B80,OBSERVED_DATA!$A$2:$F$6151,4,FALSE)</f>
        <v>4.2010000000000002E-4</v>
      </c>
      <c r="F80" s="156">
        <f>VLOOKUP(F$10&amp;"_GC_"&amp;$B80,OBSERVED_DATA!$A$2:$F$6151,4,FALSE)</f>
        <v>1.248E-4</v>
      </c>
      <c r="G80" s="156">
        <f>VLOOKUP(G$10&amp;"_GC_"&amp;$B80,OBSERVED_DATA!$A$2:$F$6151,4,FALSE)</f>
        <v>2.6420000000000003E-4</v>
      </c>
      <c r="H80" s="156">
        <f>VLOOKUP(H$10&amp;"_GC_"&amp;$B80,OBSERVED_DATA!$A$2:$F$6151,4,FALSE)</f>
        <v>0</v>
      </c>
      <c r="I80" s="156">
        <f>VLOOKUP(I$10&amp;"_GC_"&amp;$B80,OBSERVED_DATA!$A$2:$F$6151,4,FALSE)</f>
        <v>0</v>
      </c>
      <c r="J80" s="156">
        <f>VLOOKUP(J$10&amp;"_GC_"&amp;$B80,OBSERVED_DATA!$A$2:$F$6151,4,FALSE)</f>
        <v>4.2470000000000002E-4</v>
      </c>
      <c r="K80" s="157">
        <f>VLOOKUP(K$10&amp;"_GC_"&amp;$B80,OBSERVED_DATA!$A$2:$F$6151,4,FALSE)</f>
        <v>3.2870000000000002E-4</v>
      </c>
      <c r="L80" s="155">
        <f>VLOOKUP(L$10&amp;"_GC_"&amp;$B80,OBSERVED_DATA!$A$2:$F$6151,4,FALSE)</f>
        <v>1.1756E-3</v>
      </c>
      <c r="M80" s="157">
        <f>VLOOKUP(M$10&amp;"_GC_"&amp;$B80,OBSERVED_DATA!$A$2:$F$6151,4,FALSE)</f>
        <v>4.4083999999999998E-3</v>
      </c>
    </row>
    <row r="81" spans="2:13" x14ac:dyDescent="0.45">
      <c r="B81" s="56">
        <v>140</v>
      </c>
      <c r="C81" s="56">
        <v>141</v>
      </c>
      <c r="D81" s="89"/>
      <c r="E81" s="155">
        <f>VLOOKUP(E$10&amp;"_GC_"&amp;$B81,OBSERVED_DATA!$A$2:$F$6151,4,FALSE)</f>
        <v>3.9550000000000002E-4</v>
      </c>
      <c r="F81" s="156">
        <f>VLOOKUP(F$10&amp;"_GC_"&amp;$B81,OBSERVED_DATA!$A$2:$F$6151,4,FALSE)</f>
        <v>1.1790000000000001E-4</v>
      </c>
      <c r="G81" s="156">
        <f>VLOOKUP(G$10&amp;"_GC_"&amp;$B81,OBSERVED_DATA!$A$2:$F$6151,4,FALSE)</f>
        <v>2.4340000000000001E-4</v>
      </c>
      <c r="H81" s="156">
        <f>VLOOKUP(H$10&amp;"_GC_"&amp;$B81,OBSERVED_DATA!$A$2:$F$6151,4,FALSE)</f>
        <v>0</v>
      </c>
      <c r="I81" s="156">
        <f>VLOOKUP(I$10&amp;"_GC_"&amp;$B81,OBSERVED_DATA!$A$2:$F$6151,4,FALSE)</f>
        <v>0</v>
      </c>
      <c r="J81" s="156">
        <f>VLOOKUP(J$10&amp;"_GC_"&amp;$B81,OBSERVED_DATA!$A$2:$F$6151,4,FALSE)</f>
        <v>3.9570000000000002E-4</v>
      </c>
      <c r="K81" s="157">
        <f>VLOOKUP(K$10&amp;"_GC_"&amp;$B81,OBSERVED_DATA!$A$2:$F$6151,4,FALSE)</f>
        <v>3.0899999999999998E-4</v>
      </c>
      <c r="L81" s="155">
        <f>VLOOKUP(L$10&amp;"_GC_"&amp;$B81,OBSERVED_DATA!$A$2:$F$6151,4,FALSE)</f>
        <v>1.0849E-3</v>
      </c>
      <c r="M81" s="157">
        <f>VLOOKUP(M$10&amp;"_GC_"&amp;$B81,OBSERVED_DATA!$A$2:$F$6151,4,FALSE)</f>
        <v>4.1149999999999997E-3</v>
      </c>
    </row>
    <row r="82" spans="2:13" x14ac:dyDescent="0.45">
      <c r="B82" s="56">
        <v>142</v>
      </c>
      <c r="C82" s="56">
        <v>143</v>
      </c>
      <c r="D82" s="89"/>
      <c r="E82" s="155">
        <f>VLOOKUP(E$10&amp;"_GC_"&amp;$B82,OBSERVED_DATA!$A$2:$F$6151,4,FALSE)</f>
        <v>3.7100000000000002E-4</v>
      </c>
      <c r="F82" s="156">
        <f>VLOOKUP(F$10&amp;"_GC_"&amp;$B82,OBSERVED_DATA!$A$2:$F$6151,4,FALSE)</f>
        <v>1.109E-4</v>
      </c>
      <c r="G82" s="156">
        <f>VLOOKUP(G$10&amp;"_GC_"&amp;$B82,OBSERVED_DATA!$A$2:$F$6151,4,FALSE)</f>
        <v>2.2279999999999999E-4</v>
      </c>
      <c r="H82" s="156">
        <f>VLOOKUP(H$10&amp;"_GC_"&amp;$B82,OBSERVED_DATA!$A$2:$F$6151,4,FALSE)</f>
        <v>0</v>
      </c>
      <c r="I82" s="156">
        <f>VLOOKUP(I$10&amp;"_GC_"&amp;$B82,OBSERVED_DATA!$A$2:$F$6151,4,FALSE)</f>
        <v>0</v>
      </c>
      <c r="J82" s="156">
        <f>VLOOKUP(J$10&amp;"_GC_"&amp;$B82,OBSERVED_DATA!$A$2:$F$6151,4,FALSE)</f>
        <v>3.6680000000000003E-4</v>
      </c>
      <c r="K82" s="157">
        <f>VLOOKUP(K$10&amp;"_GC_"&amp;$B82,OBSERVED_DATA!$A$2:$F$6151,4,FALSE)</f>
        <v>2.8939999999999999E-4</v>
      </c>
      <c r="L82" s="155">
        <f>VLOOKUP(L$10&amp;"_GC_"&amp;$B82,OBSERVED_DATA!$A$2:$F$6151,4,FALSE)</f>
        <v>9.9390000000000004E-4</v>
      </c>
      <c r="M82" s="157">
        <f>VLOOKUP(M$10&amp;"_GC_"&amp;$B82,OBSERVED_DATA!$A$2:$F$6151,4,FALSE)</f>
        <v>3.8218000000000002E-3</v>
      </c>
    </row>
    <row r="83" spans="2:13" x14ac:dyDescent="0.45">
      <c r="B83" s="56">
        <v>144</v>
      </c>
      <c r="C83" s="56">
        <v>145</v>
      </c>
      <c r="D83" s="89"/>
      <c r="E83" s="155">
        <f>VLOOKUP(E$10&amp;"_GC_"&amp;$B83,OBSERVED_DATA!$A$2:$F$6151,4,FALSE)</f>
        <v>3.4660000000000002E-4</v>
      </c>
      <c r="F83" s="156">
        <f>VLOOKUP(F$10&amp;"_GC_"&amp;$B83,OBSERVED_DATA!$A$2:$F$6151,4,FALSE)</f>
        <v>1.039E-4</v>
      </c>
      <c r="G83" s="156">
        <f>VLOOKUP(G$10&amp;"_GC_"&amp;$B83,OBSERVED_DATA!$A$2:$F$6151,4,FALSE)</f>
        <v>2.02E-4</v>
      </c>
      <c r="H83" s="156">
        <f>VLOOKUP(H$10&amp;"_GC_"&amp;$B83,OBSERVED_DATA!$A$2:$F$6151,4,FALSE)</f>
        <v>0</v>
      </c>
      <c r="I83" s="156">
        <f>VLOOKUP(I$10&amp;"_GC_"&amp;$B83,OBSERVED_DATA!$A$2:$F$6151,4,FALSE)</f>
        <v>0</v>
      </c>
      <c r="J83" s="156">
        <f>VLOOKUP(J$10&amp;"_GC_"&amp;$B83,OBSERVED_DATA!$A$2:$F$6151,4,FALSE)</f>
        <v>3.3780000000000003E-4</v>
      </c>
      <c r="K83" s="157">
        <f>VLOOKUP(K$10&amp;"_GC_"&amp;$B83,OBSERVED_DATA!$A$2:$F$6151,4,FALSE)</f>
        <v>2.697E-4</v>
      </c>
      <c r="L83" s="155">
        <f>VLOOKUP(L$10&amp;"_GC_"&amp;$B83,OBSERVED_DATA!$A$2:$F$6151,4,FALSE)</f>
        <v>9.0300000000000005E-4</v>
      </c>
      <c r="M83" s="157">
        <f>VLOOKUP(M$10&amp;"_GC_"&amp;$B83,OBSERVED_DATA!$A$2:$F$6151,4,FALSE)</f>
        <v>3.5285E-3</v>
      </c>
    </row>
    <row r="84" spans="2:13" x14ac:dyDescent="0.45">
      <c r="B84" s="56">
        <v>146</v>
      </c>
      <c r="C84" s="56">
        <v>147</v>
      </c>
      <c r="D84" s="89"/>
      <c r="E84" s="155">
        <f>VLOOKUP(E$10&amp;"_GC_"&amp;$B84,OBSERVED_DATA!$A$2:$F$6151,4,FALSE)</f>
        <v>3.2210000000000002E-4</v>
      </c>
      <c r="F84" s="156">
        <f>VLOOKUP(F$10&amp;"_GC_"&amp;$B84,OBSERVED_DATA!$A$2:$F$6151,4,FALSE)</f>
        <v>9.6899999999999997E-5</v>
      </c>
      <c r="G84" s="156">
        <f>VLOOKUP(G$10&amp;"_GC_"&amp;$B84,OBSERVED_DATA!$A$2:$F$6151,4,FALSE)</f>
        <v>1.8090000000000001E-4</v>
      </c>
      <c r="H84" s="156">
        <f>VLOOKUP(H$10&amp;"_GC_"&amp;$B84,OBSERVED_DATA!$A$2:$F$6151,4,FALSE)</f>
        <v>0</v>
      </c>
      <c r="I84" s="156">
        <f>VLOOKUP(I$10&amp;"_GC_"&amp;$B84,OBSERVED_DATA!$A$2:$F$6151,4,FALSE)</f>
        <v>0</v>
      </c>
      <c r="J84" s="156">
        <f>VLOOKUP(J$10&amp;"_GC_"&amp;$B84,OBSERVED_DATA!$A$2:$F$6151,4,FALSE)</f>
        <v>3.0880000000000002E-4</v>
      </c>
      <c r="K84" s="157">
        <f>VLOOKUP(K$10&amp;"_GC_"&amp;$B84,OBSERVED_DATA!$A$2:$F$6151,4,FALSE)</f>
        <v>2.5000000000000001E-4</v>
      </c>
      <c r="L84" s="155">
        <f>VLOOKUP(L$10&amp;"_GC_"&amp;$B84,OBSERVED_DATA!$A$2:$F$6151,4,FALSE)</f>
        <v>8.1229999999999996E-4</v>
      </c>
      <c r="M84" s="157">
        <f>VLOOKUP(M$10&amp;"_GC_"&amp;$B84,OBSERVED_DATA!$A$2:$F$6151,4,FALSE)</f>
        <v>3.2353E-3</v>
      </c>
    </row>
    <row r="85" spans="2:13" x14ac:dyDescent="0.45">
      <c r="B85" s="56">
        <v>148</v>
      </c>
      <c r="C85" s="56">
        <v>149</v>
      </c>
      <c r="D85" s="89"/>
      <c r="E85" s="155">
        <f>VLOOKUP(E$10&amp;"_GC_"&amp;$B85,OBSERVED_DATA!$A$2:$F$6151,4,FALSE)</f>
        <v>2.9760000000000002E-4</v>
      </c>
      <c r="F85" s="156">
        <f>VLOOKUP(F$10&amp;"_GC_"&amp;$B85,OBSERVED_DATA!$A$2:$F$6151,4,FALSE)</f>
        <v>9.0000000000000006E-5</v>
      </c>
      <c r="G85" s="156">
        <f>VLOOKUP(G$10&amp;"_GC_"&amp;$B85,OBSERVED_DATA!$A$2:$F$6151,4,FALSE)</f>
        <v>1.6029999999999999E-4</v>
      </c>
      <c r="H85" s="156">
        <f>VLOOKUP(H$10&amp;"_GC_"&amp;$B85,OBSERVED_DATA!$A$2:$F$6151,4,FALSE)</f>
        <v>0</v>
      </c>
      <c r="I85" s="156">
        <f>VLOOKUP(I$10&amp;"_GC_"&amp;$B85,OBSERVED_DATA!$A$2:$F$6151,4,FALSE)</f>
        <v>0</v>
      </c>
      <c r="J85" s="156">
        <f>VLOOKUP(J$10&amp;"_GC_"&amp;$B85,OBSERVED_DATA!$A$2:$F$6151,4,FALSE)</f>
        <v>2.7989999999999997E-4</v>
      </c>
      <c r="K85" s="157">
        <f>VLOOKUP(K$10&amp;"_GC_"&amp;$B85,OBSERVED_DATA!$A$2:$F$6151,4,FALSE)</f>
        <v>2.3029999999999999E-4</v>
      </c>
      <c r="L85" s="155">
        <f>VLOOKUP(L$10&amp;"_GC_"&amp;$B85,OBSERVED_DATA!$A$2:$F$6151,4,FALSE)</f>
        <v>7.2139999999999997E-4</v>
      </c>
      <c r="M85" s="157">
        <f>VLOOKUP(M$10&amp;"_GC_"&amp;$B85,OBSERVED_DATA!$A$2:$F$6151,4,FALSE)</f>
        <v>2.9420000000000002E-3</v>
      </c>
    </row>
    <row r="86" spans="2:13" x14ac:dyDescent="0.45">
      <c r="B86" s="56">
        <v>150</v>
      </c>
      <c r="C86" s="56">
        <v>151</v>
      </c>
      <c r="D86" s="89"/>
      <c r="E86" s="155">
        <f>VLOOKUP(E$10&amp;"_GC_"&amp;$B86,OBSERVED_DATA!$A$2:$F$6151,4,FALSE)</f>
        <v>2.7310000000000002E-4</v>
      </c>
      <c r="F86" s="156">
        <f>VLOOKUP(F$10&amp;"_GC_"&amp;$B86,OBSERVED_DATA!$A$2:$F$6151,4,FALSE)</f>
        <v>8.2999999999999998E-5</v>
      </c>
      <c r="G86" s="156">
        <f>VLOOKUP(G$10&amp;"_GC_"&amp;$B86,OBSERVED_DATA!$A$2:$F$6151,4,FALSE)</f>
        <v>1.3970000000000001E-4</v>
      </c>
      <c r="H86" s="156">
        <f>VLOOKUP(H$10&amp;"_GC_"&amp;$B86,OBSERVED_DATA!$A$2:$F$6151,4,FALSE)</f>
        <v>0</v>
      </c>
      <c r="I86" s="156">
        <f>VLOOKUP(I$10&amp;"_GC_"&amp;$B86,OBSERVED_DATA!$A$2:$F$6151,4,FALSE)</f>
        <v>0</v>
      </c>
      <c r="J86" s="156">
        <f>VLOOKUP(J$10&amp;"_GC_"&amp;$B86,OBSERVED_DATA!$A$2:$F$6151,4,FALSE)</f>
        <v>2.5099999999999998E-4</v>
      </c>
      <c r="K86" s="157">
        <f>VLOOKUP(K$10&amp;"_GC_"&amp;$B86,OBSERVED_DATA!$A$2:$F$6151,4,FALSE)</f>
        <v>2.106E-4</v>
      </c>
      <c r="L86" s="155">
        <f>VLOOKUP(L$10&amp;"_GC_"&amp;$B86,OBSERVED_DATA!$A$2:$F$6151,4,FALSE)</f>
        <v>6.5399999999999996E-4</v>
      </c>
      <c r="M86" s="157">
        <f>VLOOKUP(M$10&amp;"_GC_"&amp;$B86,OBSERVED_DATA!$A$2:$F$6151,4,FALSE)</f>
        <v>2.6488000000000002E-3</v>
      </c>
    </row>
    <row r="87" spans="2:13" x14ac:dyDescent="0.45">
      <c r="B87" s="56">
        <v>152</v>
      </c>
      <c r="C87" s="56">
        <v>153</v>
      </c>
      <c r="D87" s="89"/>
      <c r="E87" s="155">
        <f>VLOOKUP(E$10&amp;"_GC_"&amp;$B87,OBSERVED_DATA!$A$2:$F$6151,4,FALSE)</f>
        <v>2.4860000000000003E-4</v>
      </c>
      <c r="F87" s="156">
        <f>VLOOKUP(F$10&amp;"_GC_"&amp;$B87,OBSERVED_DATA!$A$2:$F$6151,4,FALSE)</f>
        <v>7.6000000000000004E-5</v>
      </c>
      <c r="G87" s="156">
        <f>VLOOKUP(G$10&amp;"_GC_"&amp;$B87,OBSERVED_DATA!$A$2:$F$6151,4,FALSE)</f>
        <v>1.1900000000000001E-4</v>
      </c>
      <c r="H87" s="156">
        <f>VLOOKUP(H$10&amp;"_GC_"&amp;$B87,OBSERVED_DATA!$A$2:$F$6151,4,FALSE)</f>
        <v>0</v>
      </c>
      <c r="I87" s="156">
        <f>VLOOKUP(I$10&amp;"_GC_"&amp;$B87,OBSERVED_DATA!$A$2:$F$6151,4,FALSE)</f>
        <v>0</v>
      </c>
      <c r="J87" s="156">
        <f>VLOOKUP(J$10&amp;"_GC_"&amp;$B87,OBSERVED_DATA!$A$2:$F$6151,4,FALSE)</f>
        <v>2.221E-4</v>
      </c>
      <c r="K87" s="157">
        <f>VLOOKUP(K$10&amp;"_GC_"&amp;$B87,OBSERVED_DATA!$A$2:$F$6151,4,FALSE)</f>
        <v>1.9090000000000001E-4</v>
      </c>
      <c r="L87" s="155">
        <f>VLOOKUP(L$10&amp;"_GC_"&amp;$B87,OBSERVED_DATA!$A$2:$F$6151,4,FALSE)</f>
        <v>5.865E-4</v>
      </c>
      <c r="M87" s="157">
        <f>VLOOKUP(M$10&amp;"_GC_"&amp;$B87,OBSERVED_DATA!$A$2:$F$6151,4,FALSE)</f>
        <v>2.3555999999999998E-3</v>
      </c>
    </row>
    <row r="88" spans="2:13" x14ac:dyDescent="0.45">
      <c r="B88" s="56">
        <v>154</v>
      </c>
      <c r="C88" s="56">
        <v>155</v>
      </c>
      <c r="D88" s="89"/>
      <c r="E88" s="155">
        <f>VLOOKUP(E$10&amp;"_GC_"&amp;$B88,OBSERVED_DATA!$A$2:$F$6151,4,FALSE)</f>
        <v>2.241E-4</v>
      </c>
      <c r="F88" s="156">
        <f>VLOOKUP(F$10&amp;"_GC_"&amp;$B88,OBSERVED_DATA!$A$2:$F$6151,4,FALSE)</f>
        <v>6.9099999999999999E-5</v>
      </c>
      <c r="G88" s="156">
        <f>VLOOKUP(G$10&amp;"_GC_"&amp;$B88,OBSERVED_DATA!$A$2:$F$6151,4,FALSE)</f>
        <v>9.7999999999999997E-5</v>
      </c>
      <c r="H88" s="156">
        <f>VLOOKUP(H$10&amp;"_GC_"&amp;$B88,OBSERVED_DATA!$A$2:$F$6151,4,FALSE)</f>
        <v>0</v>
      </c>
      <c r="I88" s="156">
        <f>VLOOKUP(I$10&amp;"_GC_"&amp;$B88,OBSERVED_DATA!$A$2:$F$6151,4,FALSE)</f>
        <v>0</v>
      </c>
      <c r="J88" s="156">
        <f>VLOOKUP(J$10&amp;"_GC_"&amp;$B88,OBSERVED_DATA!$A$2:$F$6151,4,FALSE)</f>
        <v>1.931E-4</v>
      </c>
      <c r="K88" s="157">
        <f>VLOOKUP(K$10&amp;"_GC_"&amp;$B88,OBSERVED_DATA!$A$2:$F$6151,4,FALSE)</f>
        <v>1.7119999999999999E-4</v>
      </c>
      <c r="L88" s="155">
        <f>VLOOKUP(L$10&amp;"_GC_"&amp;$B88,OBSERVED_DATA!$A$2:$F$6151,4,FALSE)</f>
        <v>5.1909999999999999E-4</v>
      </c>
      <c r="M88" s="157">
        <f>VLOOKUP(M$10&amp;"_GC_"&amp;$B88,OBSERVED_DATA!$A$2:$F$6151,4,FALSE)</f>
        <v>2.0623999999999998E-3</v>
      </c>
    </row>
    <row r="89" spans="2:13" x14ac:dyDescent="0.45">
      <c r="B89" s="56">
        <v>156</v>
      </c>
      <c r="C89" s="56">
        <v>157</v>
      </c>
      <c r="D89" s="89"/>
      <c r="E89" s="155">
        <f>VLOOKUP(E$10&amp;"_GC_"&amp;$B89,OBSERVED_DATA!$A$2:$F$6151,4,FALSE)</f>
        <v>1.996E-4</v>
      </c>
      <c r="F89" s="156">
        <f>VLOOKUP(F$10&amp;"_GC_"&amp;$B89,OBSERVED_DATA!$A$2:$F$6151,4,FALSE)</f>
        <v>6.2799999999999995E-5</v>
      </c>
      <c r="G89" s="156">
        <f>VLOOKUP(G$10&amp;"_GC_"&amp;$B89,OBSERVED_DATA!$A$2:$F$6151,4,FALSE)</f>
        <v>7.75E-5</v>
      </c>
      <c r="H89" s="156">
        <f>VLOOKUP(H$10&amp;"_GC_"&amp;$B89,OBSERVED_DATA!$A$2:$F$6151,4,FALSE)</f>
        <v>0</v>
      </c>
      <c r="I89" s="156">
        <f>VLOOKUP(I$10&amp;"_GC_"&amp;$B89,OBSERVED_DATA!$A$2:$F$6151,4,FALSE)</f>
        <v>0</v>
      </c>
      <c r="J89" s="156">
        <f>VLOOKUP(J$10&amp;"_GC_"&amp;$B89,OBSERVED_DATA!$A$2:$F$6151,4,FALSE)</f>
        <v>1.6420000000000001E-4</v>
      </c>
      <c r="K89" s="157">
        <f>VLOOKUP(K$10&amp;"_GC_"&amp;$B89,OBSERVED_DATA!$A$2:$F$6151,4,FALSE)</f>
        <v>1.5139999999999999E-4</v>
      </c>
      <c r="L89" s="155">
        <f>VLOOKUP(L$10&amp;"_GC_"&amp;$B89,OBSERVED_DATA!$A$2:$F$6151,4,FALSE)</f>
        <v>4.5160000000000003E-4</v>
      </c>
      <c r="M89" s="157">
        <f>VLOOKUP(M$10&amp;"_GC_"&amp;$B89,OBSERVED_DATA!$A$2:$F$6151,4,FALSE)</f>
        <v>1.9054E-3</v>
      </c>
    </row>
    <row r="90" spans="2:13" x14ac:dyDescent="0.45">
      <c r="B90" s="56">
        <v>158</v>
      </c>
      <c r="C90" s="56">
        <v>159</v>
      </c>
      <c r="D90" s="89"/>
      <c r="E90" s="155">
        <f>VLOOKUP(E$10&amp;"_GC_"&amp;$B90,OBSERVED_DATA!$A$2:$F$6151,4,FALSE)</f>
        <v>1.752E-4</v>
      </c>
      <c r="F90" s="156">
        <f>VLOOKUP(F$10&amp;"_GC_"&amp;$B90,OBSERVED_DATA!$A$2:$F$6151,4,FALSE)</f>
        <v>5.6499999999999998E-5</v>
      </c>
      <c r="G90" s="156">
        <f>VLOOKUP(G$10&amp;"_GC_"&amp;$B90,OBSERVED_DATA!$A$2:$F$6151,4,FALSE)</f>
        <v>7.5699999999999997E-5</v>
      </c>
      <c r="H90" s="156">
        <f>VLOOKUP(H$10&amp;"_GC_"&amp;$B90,OBSERVED_DATA!$A$2:$F$6151,4,FALSE)</f>
        <v>0</v>
      </c>
      <c r="I90" s="156">
        <f>VLOOKUP(I$10&amp;"_GC_"&amp;$B90,OBSERVED_DATA!$A$2:$F$6151,4,FALSE)</f>
        <v>0</v>
      </c>
      <c r="J90" s="156">
        <f>VLOOKUP(J$10&amp;"_GC_"&amp;$B90,OBSERVED_DATA!$A$2:$F$6151,4,FALSE)</f>
        <v>1.3530000000000001E-4</v>
      </c>
      <c r="K90" s="157">
        <f>VLOOKUP(K$10&amp;"_GC_"&amp;$B90,OBSERVED_DATA!$A$2:$F$6151,4,FALSE)</f>
        <v>1.317E-4</v>
      </c>
      <c r="L90" s="155">
        <f>VLOOKUP(L$10&amp;"_GC_"&amp;$B90,OBSERVED_DATA!$A$2:$F$6151,4,FALSE)</f>
        <v>3.8410000000000001E-4</v>
      </c>
      <c r="M90" s="157">
        <f>VLOOKUP(M$10&amp;"_GC_"&amp;$B90,OBSERVED_DATA!$A$2:$F$6151,4,FALSE)</f>
        <v>1.7485000000000001E-3</v>
      </c>
    </row>
    <row r="91" spans="2:13" x14ac:dyDescent="0.45">
      <c r="B91" s="56">
        <v>160</v>
      </c>
      <c r="C91" s="56">
        <v>161</v>
      </c>
      <c r="D91" s="89"/>
      <c r="E91" s="155">
        <f>VLOOKUP(E$10&amp;"_GC_"&amp;$B91,OBSERVED_DATA!$A$2:$F$6151,4,FALSE)</f>
        <v>1.507E-4</v>
      </c>
      <c r="F91" s="156">
        <f>VLOOKUP(F$10&amp;"_GC_"&amp;$B91,OBSERVED_DATA!$A$2:$F$6151,4,FALSE)</f>
        <v>5.02E-5</v>
      </c>
      <c r="G91" s="156">
        <f>VLOOKUP(G$10&amp;"_GC_"&amp;$B91,OBSERVED_DATA!$A$2:$F$6151,4,FALSE)</f>
        <v>7.3999999999999996E-5</v>
      </c>
      <c r="H91" s="156">
        <f>VLOOKUP(H$10&amp;"_GC_"&amp;$B91,OBSERVED_DATA!$A$2:$F$6151,4,FALSE)</f>
        <v>0</v>
      </c>
      <c r="I91" s="156">
        <f>VLOOKUP(I$10&amp;"_GC_"&amp;$B91,OBSERVED_DATA!$A$2:$F$6151,4,FALSE)</f>
        <v>0</v>
      </c>
      <c r="J91" s="156">
        <f>VLOOKUP(J$10&amp;"_GC_"&amp;$B91,OBSERVED_DATA!$A$2:$F$6151,4,FALSE)</f>
        <v>1.0620000000000001E-4</v>
      </c>
      <c r="K91" s="157">
        <f>VLOOKUP(K$10&amp;"_GC_"&amp;$B91,OBSERVED_DATA!$A$2:$F$6151,4,FALSE)</f>
        <v>1.119E-4</v>
      </c>
      <c r="L91" s="155">
        <f>VLOOKUP(L$10&amp;"_GC_"&amp;$B91,OBSERVED_DATA!$A$2:$F$6151,4,FALSE)</f>
        <v>3.165E-4</v>
      </c>
      <c r="M91" s="157">
        <f>VLOOKUP(M$10&amp;"_GC_"&amp;$B91,OBSERVED_DATA!$A$2:$F$6151,4,FALSE)</f>
        <v>1.5916000000000001E-3</v>
      </c>
    </row>
    <row r="92" spans="2:13" x14ac:dyDescent="0.45">
      <c r="B92" s="56">
        <v>162</v>
      </c>
      <c r="C92" s="56">
        <v>163</v>
      </c>
      <c r="D92" s="89"/>
      <c r="E92" s="155">
        <f>VLOOKUP(E$10&amp;"_GC_"&amp;$B92,OBSERVED_DATA!$A$2:$F$6151,4,FALSE)</f>
        <v>1.261E-4</v>
      </c>
      <c r="F92" s="156">
        <f>VLOOKUP(F$10&amp;"_GC_"&amp;$B92,OBSERVED_DATA!$A$2:$F$6151,4,FALSE)</f>
        <v>4.3999999999999999E-5</v>
      </c>
      <c r="G92" s="156">
        <f>VLOOKUP(G$10&amp;"_GC_"&amp;$B92,OBSERVED_DATA!$A$2:$F$6151,4,FALSE)</f>
        <v>7.2200000000000007E-5</v>
      </c>
      <c r="H92" s="156">
        <f>VLOOKUP(H$10&amp;"_GC_"&amp;$B92,OBSERVED_DATA!$A$2:$F$6151,4,FALSE)</f>
        <v>0</v>
      </c>
      <c r="I92" s="156">
        <f>VLOOKUP(I$10&amp;"_GC_"&amp;$B92,OBSERVED_DATA!$A$2:$F$6151,4,FALSE)</f>
        <v>0</v>
      </c>
      <c r="J92" s="156">
        <f>VLOOKUP(J$10&amp;"_GC_"&amp;$B92,OBSERVED_DATA!$A$2:$F$6151,4,FALSE)</f>
        <v>1.032E-4</v>
      </c>
      <c r="K92" s="157">
        <f>VLOOKUP(K$10&amp;"_GC_"&amp;$B92,OBSERVED_DATA!$A$2:$F$6151,4,FALSE)</f>
        <v>1.048E-4</v>
      </c>
      <c r="L92" s="155">
        <f>VLOOKUP(L$10&amp;"_GC_"&amp;$B92,OBSERVED_DATA!$A$2:$F$6151,4,FALSE)</f>
        <v>2.9530000000000002E-4</v>
      </c>
      <c r="M92" s="157">
        <f>VLOOKUP(M$10&amp;"_GC_"&amp;$B92,OBSERVED_DATA!$A$2:$F$6151,4,FALSE)</f>
        <v>1.4346999999999999E-3</v>
      </c>
    </row>
    <row r="93" spans="2:13" x14ac:dyDescent="0.45">
      <c r="B93" s="56">
        <v>164</v>
      </c>
      <c r="C93" s="56">
        <v>165</v>
      </c>
      <c r="D93" s="89"/>
      <c r="E93" s="155">
        <f>VLOOKUP(E$10&amp;"_GC_"&amp;$B93,OBSERVED_DATA!$A$2:$F$6151,4,FALSE)</f>
        <v>1.066E-4</v>
      </c>
      <c r="F93" s="156">
        <f>VLOOKUP(F$10&amp;"_GC_"&amp;$B93,OBSERVED_DATA!$A$2:$F$6151,4,FALSE)</f>
        <v>3.7700000000000002E-5</v>
      </c>
      <c r="G93" s="156">
        <f>VLOOKUP(G$10&amp;"_GC_"&amp;$B93,OBSERVED_DATA!$A$2:$F$6151,4,FALSE)</f>
        <v>7.0400000000000004E-5</v>
      </c>
      <c r="H93" s="156">
        <f>VLOOKUP(H$10&amp;"_GC_"&amp;$B93,OBSERVED_DATA!$A$2:$F$6151,4,FALSE)</f>
        <v>0</v>
      </c>
      <c r="I93" s="156">
        <f>VLOOKUP(I$10&amp;"_GC_"&amp;$B93,OBSERVED_DATA!$A$2:$F$6151,4,FALSE)</f>
        <v>0</v>
      </c>
      <c r="J93" s="156">
        <f>VLOOKUP(J$10&amp;"_GC_"&amp;$B93,OBSERVED_DATA!$A$2:$F$6151,4,FALSE)</f>
        <v>1.002E-4</v>
      </c>
      <c r="K93" s="157">
        <f>VLOOKUP(K$10&amp;"_GC_"&amp;$B93,OBSERVED_DATA!$A$2:$F$6151,4,FALSE)</f>
        <v>9.7899999999999994E-5</v>
      </c>
      <c r="L93" s="155">
        <f>VLOOKUP(L$10&amp;"_GC_"&amp;$B93,OBSERVED_DATA!$A$2:$F$6151,4,FALSE)</f>
        <v>2.7409999999999999E-4</v>
      </c>
      <c r="M93" s="157">
        <f>VLOOKUP(M$10&amp;"_GC_"&amp;$B93,OBSERVED_DATA!$A$2:$F$6151,4,FALSE)</f>
        <v>1.2777999999999999E-3</v>
      </c>
    </row>
    <row r="94" spans="2:13" x14ac:dyDescent="0.45">
      <c r="B94" s="56">
        <v>166</v>
      </c>
      <c r="C94" s="56">
        <v>167</v>
      </c>
      <c r="D94" s="89"/>
      <c r="E94" s="155">
        <f>VLOOKUP(E$10&amp;"_GC_"&amp;$B94,OBSERVED_DATA!$A$2:$F$6151,4,FALSE)</f>
        <v>9.2100000000000003E-5</v>
      </c>
      <c r="F94" s="156">
        <f>VLOOKUP(F$10&amp;"_GC_"&amp;$B94,OBSERVED_DATA!$A$2:$F$6151,4,FALSE)</f>
        <v>3.1399999999999998E-5</v>
      </c>
      <c r="G94" s="156">
        <f>VLOOKUP(G$10&amp;"_GC_"&amp;$B94,OBSERVED_DATA!$A$2:$F$6151,4,FALSE)</f>
        <v>6.8800000000000005E-5</v>
      </c>
      <c r="H94" s="156">
        <f>VLOOKUP(H$10&amp;"_GC_"&amp;$B94,OBSERVED_DATA!$A$2:$F$6151,4,FALSE)</f>
        <v>0</v>
      </c>
      <c r="I94" s="156">
        <f>VLOOKUP(I$10&amp;"_GC_"&amp;$B94,OBSERVED_DATA!$A$2:$F$6151,4,FALSE)</f>
        <v>0</v>
      </c>
      <c r="J94" s="156">
        <f>VLOOKUP(J$10&amp;"_GC_"&amp;$B94,OBSERVED_DATA!$A$2:$F$6151,4,FALSE)</f>
        <v>9.7100000000000002E-5</v>
      </c>
      <c r="K94" s="157">
        <f>VLOOKUP(K$10&amp;"_GC_"&amp;$B94,OBSERVED_DATA!$A$2:$F$6151,4,FALSE)</f>
        <v>9.09E-5</v>
      </c>
      <c r="L94" s="155">
        <f>VLOOKUP(L$10&amp;"_GC_"&amp;$B94,OBSERVED_DATA!$A$2:$F$6151,4,FALSE)</f>
        <v>2.5300000000000002E-4</v>
      </c>
      <c r="M94" s="157">
        <f>VLOOKUP(M$10&amp;"_GC_"&amp;$B94,OBSERVED_DATA!$A$2:$F$6151,4,FALSE)</f>
        <v>1.2524000000000001E-3</v>
      </c>
    </row>
    <row r="95" spans="2:13" x14ac:dyDescent="0.45">
      <c r="B95" s="56">
        <v>168</v>
      </c>
      <c r="C95" s="56">
        <v>169</v>
      </c>
      <c r="D95" s="89"/>
      <c r="E95" s="155">
        <f>VLOOKUP(E$10&amp;"_GC_"&amp;$B95,OBSERVED_DATA!$A$2:$F$6151,4,FALSE)</f>
        <v>7.7600000000000002E-5</v>
      </c>
      <c r="F95" s="156">
        <f>VLOOKUP(F$10&amp;"_GC_"&amp;$B95,OBSERVED_DATA!$A$2:$F$6151,4,FALSE)</f>
        <v>2.51E-5</v>
      </c>
      <c r="G95" s="156">
        <f>VLOOKUP(G$10&amp;"_GC_"&amp;$B95,OBSERVED_DATA!$A$2:$F$6151,4,FALSE)</f>
        <v>6.7100000000000005E-5</v>
      </c>
      <c r="H95" s="156">
        <f>VLOOKUP(H$10&amp;"_GC_"&amp;$B95,OBSERVED_DATA!$A$2:$F$6151,4,FALSE)</f>
        <v>0</v>
      </c>
      <c r="I95" s="156">
        <f>VLOOKUP(I$10&amp;"_GC_"&amp;$B95,OBSERVED_DATA!$A$2:$F$6151,4,FALSE)</f>
        <v>0</v>
      </c>
      <c r="J95" s="156">
        <f>VLOOKUP(J$10&amp;"_GC_"&amp;$B95,OBSERVED_DATA!$A$2:$F$6151,4,FALSE)</f>
        <v>9.4099999999999997E-5</v>
      </c>
      <c r="K95" s="157">
        <f>VLOOKUP(K$10&amp;"_GC_"&amp;$B95,OBSERVED_DATA!$A$2:$F$6151,4,FALSE)</f>
        <v>8.3900000000000006E-5</v>
      </c>
      <c r="L95" s="155">
        <f>VLOOKUP(L$10&amp;"_GC_"&amp;$B95,OBSERVED_DATA!$A$2:$F$6151,4,FALSE)</f>
        <v>2.318E-4</v>
      </c>
      <c r="M95" s="157">
        <f>VLOOKUP(M$10&amp;"_GC_"&amp;$B95,OBSERVED_DATA!$A$2:$F$6151,4,FALSE)</f>
        <v>1.227E-3</v>
      </c>
    </row>
    <row r="96" spans="2:13" x14ac:dyDescent="0.45">
      <c r="B96" s="56">
        <v>170</v>
      </c>
      <c r="C96" s="56">
        <v>171</v>
      </c>
      <c r="D96" s="89"/>
      <c r="E96" s="155">
        <f>VLOOKUP(E$10&amp;"_GC_"&amp;$B96,OBSERVED_DATA!$A$2:$F$6151,4,FALSE)</f>
        <v>6.8200000000000004E-5</v>
      </c>
      <c r="F96" s="156">
        <f>VLOOKUP(F$10&amp;"_GC_"&amp;$B96,OBSERVED_DATA!$A$2:$F$6151,4,FALSE)</f>
        <v>1.88E-5</v>
      </c>
      <c r="G96" s="156">
        <f>VLOOKUP(G$10&amp;"_GC_"&amp;$B96,OBSERVED_DATA!$A$2:$F$6151,4,FALSE)</f>
        <v>6.5199999999999999E-5</v>
      </c>
      <c r="H96" s="156">
        <f>VLOOKUP(H$10&amp;"_GC_"&amp;$B96,OBSERVED_DATA!$A$2:$F$6151,4,FALSE)</f>
        <v>0</v>
      </c>
      <c r="I96" s="156">
        <f>VLOOKUP(I$10&amp;"_GC_"&amp;$B96,OBSERVED_DATA!$A$2:$F$6151,4,FALSE)</f>
        <v>0</v>
      </c>
      <c r="J96" s="156">
        <f>VLOOKUP(J$10&amp;"_GC_"&amp;$B96,OBSERVED_DATA!$A$2:$F$6151,4,FALSE)</f>
        <v>9.1100000000000005E-5</v>
      </c>
      <c r="K96" s="157">
        <f>VLOOKUP(K$10&amp;"_GC_"&amp;$B96,OBSERVED_DATA!$A$2:$F$6151,4,FALSE)</f>
        <v>7.6899999999999999E-5</v>
      </c>
      <c r="L96" s="155">
        <f>VLOOKUP(L$10&amp;"_GC_"&amp;$B96,OBSERVED_DATA!$A$2:$F$6151,4,FALSE)</f>
        <v>2.107E-4</v>
      </c>
      <c r="M96" s="157">
        <f>VLOOKUP(M$10&amp;"_GC_"&amp;$B96,OBSERVED_DATA!$A$2:$F$6151,4,FALSE)</f>
        <v>1.2018E-3</v>
      </c>
    </row>
    <row r="97" spans="2:13" x14ac:dyDescent="0.45">
      <c r="B97" s="56">
        <v>172</v>
      </c>
      <c r="C97" s="56">
        <v>173</v>
      </c>
      <c r="D97" s="89"/>
      <c r="E97" s="155">
        <f>VLOOKUP(E$10&amp;"_GC_"&amp;$B97,OBSERVED_DATA!$A$2:$F$6151,4,FALSE)</f>
        <v>5.9200000000000002E-5</v>
      </c>
      <c r="F97" s="156">
        <f>VLOOKUP(F$10&amp;"_GC_"&amp;$B97,OBSERVED_DATA!$A$2:$F$6151,4,FALSE)</f>
        <v>1.26E-5</v>
      </c>
      <c r="G97" s="156">
        <f>VLOOKUP(G$10&amp;"_GC_"&amp;$B97,OBSERVED_DATA!$A$2:$F$6151,4,FALSE)</f>
        <v>6.3499999999999999E-5</v>
      </c>
      <c r="H97" s="156">
        <f>VLOOKUP(H$10&amp;"_GC_"&amp;$B97,OBSERVED_DATA!$A$2:$F$6151,4,FALSE)</f>
        <v>0</v>
      </c>
      <c r="I97" s="156">
        <f>VLOOKUP(I$10&amp;"_GC_"&amp;$B97,OBSERVED_DATA!$A$2:$F$6151,4,FALSE)</f>
        <v>0</v>
      </c>
      <c r="J97" s="156">
        <f>VLOOKUP(J$10&amp;"_GC_"&amp;$B97,OBSERVED_DATA!$A$2:$F$6151,4,FALSE)</f>
        <v>8.7999999999999998E-5</v>
      </c>
      <c r="K97" s="157">
        <f>VLOOKUP(K$10&amp;"_GC_"&amp;$B97,OBSERVED_DATA!$A$2:$F$6151,4,FALSE)</f>
        <v>6.9900000000000005E-5</v>
      </c>
      <c r="L97" s="155">
        <f>VLOOKUP(L$10&amp;"_GC_"&amp;$B97,OBSERVED_DATA!$A$2:$F$6151,4,FALSE)</f>
        <v>1.895E-4</v>
      </c>
      <c r="M97" s="157">
        <f>VLOOKUP(M$10&amp;"_GC_"&amp;$B97,OBSERVED_DATA!$A$2:$F$6151,4,FALSE)</f>
        <v>1.1764E-3</v>
      </c>
    </row>
    <row r="98" spans="2:13" x14ac:dyDescent="0.45">
      <c r="B98" s="56">
        <v>174</v>
      </c>
      <c r="C98" s="56">
        <v>175</v>
      </c>
      <c r="D98" s="89"/>
      <c r="E98" s="155">
        <f>VLOOKUP(E$10&amp;"_GC_"&amp;$B98,OBSERVED_DATA!$A$2:$F$6151,4,FALSE)</f>
        <v>5.1199999999999998E-5</v>
      </c>
      <c r="F98" s="156">
        <f>VLOOKUP(F$10&amp;"_GC_"&amp;$B98,OBSERVED_DATA!$A$2:$F$6151,4,FALSE)</f>
        <v>6.2999999999999998E-6</v>
      </c>
      <c r="G98" s="156">
        <f>VLOOKUP(G$10&amp;"_GC_"&amp;$B98,OBSERVED_DATA!$A$2:$F$6151,4,FALSE)</f>
        <v>6.1799999999999998E-5</v>
      </c>
      <c r="H98" s="156">
        <f>VLOOKUP(H$10&amp;"_GC_"&amp;$B98,OBSERVED_DATA!$A$2:$F$6151,4,FALSE)</f>
        <v>0</v>
      </c>
      <c r="I98" s="156">
        <f>VLOOKUP(I$10&amp;"_GC_"&amp;$B98,OBSERVED_DATA!$A$2:$F$6151,4,FALSE)</f>
        <v>0</v>
      </c>
      <c r="J98" s="156">
        <f>VLOOKUP(J$10&amp;"_GC_"&amp;$B98,OBSERVED_DATA!$A$2:$F$6151,4,FALSE)</f>
        <v>8.5000000000000006E-5</v>
      </c>
      <c r="K98" s="157">
        <f>VLOOKUP(K$10&amp;"_GC_"&amp;$B98,OBSERVED_DATA!$A$2:$F$6151,4,FALSE)</f>
        <v>6.2899999999999997E-5</v>
      </c>
      <c r="L98" s="155">
        <f>VLOOKUP(L$10&amp;"_GC_"&amp;$B98,OBSERVED_DATA!$A$2:$F$6151,4,FALSE)</f>
        <v>1.683E-4</v>
      </c>
      <c r="M98" s="157">
        <f>VLOOKUP(M$10&amp;"_GC_"&amp;$B98,OBSERVED_DATA!$A$2:$F$6151,4,FALSE)</f>
        <v>1.1509999999999999E-3</v>
      </c>
    </row>
    <row r="99" spans="2:13" x14ac:dyDescent="0.45">
      <c r="B99" s="56">
        <v>176</v>
      </c>
      <c r="C99" s="56">
        <v>177</v>
      </c>
      <c r="D99" s="89"/>
      <c r="E99" s="155">
        <f>VLOOKUP(E$10&amp;"_GC_"&amp;$B99,OBSERVED_DATA!$A$2:$F$6151,4,FALSE)</f>
        <v>4.5200000000000001E-5</v>
      </c>
      <c r="F99" s="156">
        <f>VLOOKUP(F$10&amp;"_GC_"&amp;$B99,OBSERVED_DATA!$A$2:$F$6151,4,FALSE)</f>
        <v>0</v>
      </c>
      <c r="G99" s="156">
        <f>VLOOKUP(G$10&amp;"_GC_"&amp;$B99,OBSERVED_DATA!$A$2:$F$6151,4,FALSE)</f>
        <v>6.0099999999999997E-5</v>
      </c>
      <c r="H99" s="156">
        <f>VLOOKUP(H$10&amp;"_GC_"&amp;$B99,OBSERVED_DATA!$A$2:$F$6151,4,FALSE)</f>
        <v>0</v>
      </c>
      <c r="I99" s="156">
        <f>VLOOKUP(I$10&amp;"_GC_"&amp;$B99,OBSERVED_DATA!$A$2:$F$6151,4,FALSE)</f>
        <v>0</v>
      </c>
      <c r="J99" s="156">
        <f>VLOOKUP(J$10&amp;"_GC_"&amp;$B99,OBSERVED_DATA!$A$2:$F$6151,4,FALSE)</f>
        <v>8.2000000000000001E-5</v>
      </c>
      <c r="K99" s="157">
        <f>VLOOKUP(K$10&amp;"_GC_"&amp;$B99,OBSERVED_DATA!$A$2:$F$6151,4,FALSE)</f>
        <v>5.5899999999999997E-5</v>
      </c>
      <c r="L99" s="155">
        <f>VLOOKUP(L$10&amp;"_GC_"&amp;$B99,OBSERVED_DATA!$A$2:$F$6151,4,FALSE)</f>
        <v>1.472E-4</v>
      </c>
      <c r="M99" s="157">
        <f>VLOOKUP(M$10&amp;"_GC_"&amp;$B99,OBSERVED_DATA!$A$2:$F$6151,4,FALSE)</f>
        <v>1.1257000000000001E-3</v>
      </c>
    </row>
    <row r="100" spans="2:13" x14ac:dyDescent="0.45">
      <c r="B100" s="56">
        <v>178</v>
      </c>
      <c r="C100" s="56">
        <v>179</v>
      </c>
      <c r="D100" s="89"/>
      <c r="E100" s="155">
        <f>VLOOKUP(E$10&amp;"_GC_"&amp;$B100,OBSERVED_DATA!$A$2:$F$6151,4,FALSE)</f>
        <v>3.9199999999999997E-5</v>
      </c>
      <c r="F100" s="156">
        <f>VLOOKUP(F$10&amp;"_GC_"&amp;$B100,OBSERVED_DATA!$A$2:$F$6151,4,FALSE)</f>
        <v>0</v>
      </c>
      <c r="G100" s="156">
        <f>VLOOKUP(G$10&amp;"_GC_"&amp;$B100,OBSERVED_DATA!$A$2:$F$6151,4,FALSE)</f>
        <v>5.8400000000000003E-5</v>
      </c>
      <c r="H100" s="156">
        <f>VLOOKUP(H$10&amp;"_GC_"&amp;$B100,OBSERVED_DATA!$A$2:$F$6151,4,FALSE)</f>
        <v>0</v>
      </c>
      <c r="I100" s="156">
        <f>VLOOKUP(I$10&amp;"_GC_"&amp;$B100,OBSERVED_DATA!$A$2:$F$6151,4,FALSE)</f>
        <v>0</v>
      </c>
      <c r="J100" s="156">
        <f>VLOOKUP(J$10&amp;"_GC_"&amp;$B100,OBSERVED_DATA!$A$2:$F$6151,4,FALSE)</f>
        <v>7.8899999999999993E-5</v>
      </c>
      <c r="K100" s="157">
        <f>VLOOKUP(K$10&amp;"_GC_"&amp;$B100,OBSERVED_DATA!$A$2:$F$6151,4,FALSE)</f>
        <v>4.8900000000000003E-5</v>
      </c>
      <c r="L100" s="155">
        <f>VLOOKUP(L$10&amp;"_GC_"&amp;$B100,OBSERVED_DATA!$A$2:$F$6151,4,FALSE)</f>
        <v>1.4109999999999999E-4</v>
      </c>
      <c r="M100" s="157">
        <f>VLOOKUP(M$10&amp;"_GC_"&amp;$B100,OBSERVED_DATA!$A$2:$F$6151,4,FALSE)</f>
        <v>1.1003E-3</v>
      </c>
    </row>
    <row r="101" spans="2:13" x14ac:dyDescent="0.45">
      <c r="B101" s="56">
        <v>180</v>
      </c>
      <c r="C101" s="56">
        <v>181</v>
      </c>
      <c r="D101" s="89"/>
      <c r="E101" s="155">
        <f>VLOOKUP(E$10&amp;"_GC_"&amp;$B101,OBSERVED_DATA!$A$2:$F$6151,4,FALSE)</f>
        <v>3.3200000000000001E-5</v>
      </c>
      <c r="F101" s="156">
        <f>VLOOKUP(F$10&amp;"_GC_"&amp;$B101,OBSERVED_DATA!$A$2:$F$6151,4,FALSE)</f>
        <v>0</v>
      </c>
      <c r="G101" s="156">
        <f>VLOOKUP(G$10&amp;"_GC_"&amp;$B101,OBSERVED_DATA!$A$2:$F$6151,4,FALSE)</f>
        <v>5.66E-5</v>
      </c>
      <c r="H101" s="156">
        <f>VLOOKUP(H$10&amp;"_GC_"&amp;$B101,OBSERVED_DATA!$A$2:$F$6151,4,FALSE)</f>
        <v>0</v>
      </c>
      <c r="I101" s="156">
        <f>VLOOKUP(I$10&amp;"_GC_"&amp;$B101,OBSERVED_DATA!$A$2:$F$6151,4,FALSE)</f>
        <v>0</v>
      </c>
      <c r="J101" s="156">
        <f>VLOOKUP(J$10&amp;"_GC_"&amp;$B101,OBSERVED_DATA!$A$2:$F$6151,4,FALSE)</f>
        <v>7.5900000000000002E-5</v>
      </c>
      <c r="K101" s="157">
        <f>VLOOKUP(K$10&amp;"_GC_"&amp;$B101,OBSERVED_DATA!$A$2:$F$6151,4,FALSE)</f>
        <v>4.1900000000000002E-5</v>
      </c>
      <c r="L101" s="155">
        <f>VLOOKUP(L$10&amp;"_GC_"&amp;$B101,OBSERVED_DATA!$A$2:$F$6151,4,FALSE)</f>
        <v>1.351E-4</v>
      </c>
      <c r="M101" s="157">
        <f>VLOOKUP(M$10&amp;"_GC_"&amp;$B101,OBSERVED_DATA!$A$2:$F$6151,4,FALSE)</f>
        <v>1.0751000000000001E-3</v>
      </c>
    </row>
    <row r="102" spans="2:13" x14ac:dyDescent="0.45">
      <c r="B102" s="56">
        <v>182</v>
      </c>
      <c r="C102" s="56">
        <v>183</v>
      </c>
      <c r="D102" s="89"/>
      <c r="E102" s="155">
        <f>VLOOKUP(E$10&amp;"_GC_"&amp;$B102,OBSERVED_DATA!$A$2:$F$6151,4,FALSE)</f>
        <v>2.72E-5</v>
      </c>
      <c r="F102" s="156">
        <f>VLOOKUP(F$10&amp;"_GC_"&amp;$B102,OBSERVED_DATA!$A$2:$F$6151,4,FALSE)</f>
        <v>0</v>
      </c>
      <c r="G102" s="156">
        <f>VLOOKUP(G$10&amp;"_GC_"&amp;$B102,OBSERVED_DATA!$A$2:$F$6151,4,FALSE)</f>
        <v>5.4799999999999997E-5</v>
      </c>
      <c r="H102" s="156">
        <f>VLOOKUP(H$10&amp;"_GC_"&amp;$B102,OBSERVED_DATA!$A$2:$F$6151,4,FALSE)</f>
        <v>0</v>
      </c>
      <c r="I102" s="156">
        <f>VLOOKUP(I$10&amp;"_GC_"&amp;$B102,OBSERVED_DATA!$A$2:$F$6151,4,FALSE)</f>
        <v>0</v>
      </c>
      <c r="J102" s="156">
        <f>VLOOKUP(J$10&amp;"_GC_"&amp;$B102,OBSERVED_DATA!$A$2:$F$6151,4,FALSE)</f>
        <v>7.2899999999999997E-5</v>
      </c>
      <c r="K102" s="157">
        <f>VLOOKUP(K$10&amp;"_GC_"&amp;$B102,OBSERVED_DATA!$A$2:$F$6151,4,FALSE)</f>
        <v>3.4900000000000001E-5</v>
      </c>
      <c r="L102" s="155">
        <f>VLOOKUP(L$10&amp;"_GC_"&amp;$B102,OBSERVED_DATA!$A$2:$F$6151,4,FALSE)</f>
        <v>1.2899999999999999E-4</v>
      </c>
      <c r="M102" s="157">
        <f>VLOOKUP(M$10&amp;"_GC_"&amp;$B102,OBSERVED_DATA!$A$2:$F$6151,4,FALSE)</f>
        <v>1.0497E-3</v>
      </c>
    </row>
    <row r="103" spans="2:13" x14ac:dyDescent="0.45">
      <c r="B103" s="56">
        <v>184</v>
      </c>
      <c r="C103" s="56">
        <v>185</v>
      </c>
      <c r="D103" s="89"/>
      <c r="E103" s="155">
        <f>VLOOKUP(E$10&amp;"_GC_"&amp;$B103,OBSERVED_DATA!$A$2:$F$6151,4,FALSE)</f>
        <v>2.37E-5</v>
      </c>
      <c r="F103" s="156">
        <f>VLOOKUP(F$10&amp;"_GC_"&amp;$B103,OBSERVED_DATA!$A$2:$F$6151,4,FALSE)</f>
        <v>0</v>
      </c>
      <c r="G103" s="156">
        <f>VLOOKUP(G$10&amp;"_GC_"&amp;$B103,OBSERVED_DATA!$A$2:$F$6151,4,FALSE)</f>
        <v>5.3300000000000001E-5</v>
      </c>
      <c r="H103" s="156">
        <f>VLOOKUP(H$10&amp;"_GC_"&amp;$B103,OBSERVED_DATA!$A$2:$F$6151,4,FALSE)</f>
        <v>0</v>
      </c>
      <c r="I103" s="156">
        <f>VLOOKUP(I$10&amp;"_GC_"&amp;$B103,OBSERVED_DATA!$A$2:$F$6151,4,FALSE)</f>
        <v>0</v>
      </c>
      <c r="J103" s="156">
        <f>VLOOKUP(J$10&amp;"_GC_"&amp;$B103,OBSERVED_DATA!$A$2:$F$6151,4,FALSE)</f>
        <v>6.9800000000000003E-5</v>
      </c>
      <c r="K103" s="157">
        <f>VLOOKUP(K$10&amp;"_GC_"&amp;$B103,OBSERVED_DATA!$A$2:$F$6151,4,FALSE)</f>
        <v>2.8E-5</v>
      </c>
      <c r="L103" s="155">
        <f>VLOOKUP(L$10&amp;"_GC_"&amp;$B103,OBSERVED_DATA!$A$2:$F$6151,4,FALSE)</f>
        <v>1.2300000000000001E-4</v>
      </c>
      <c r="M103" s="157">
        <f>VLOOKUP(M$10&amp;"_GC_"&amp;$B103,OBSERVED_DATA!$A$2:$F$6151,4,FALSE)</f>
        <v>1.0242999999999999E-3</v>
      </c>
    </row>
    <row r="104" spans="2:13" x14ac:dyDescent="0.45">
      <c r="B104" s="56">
        <v>186</v>
      </c>
      <c r="C104" s="56">
        <v>187</v>
      </c>
      <c r="D104" s="89"/>
      <c r="E104" s="155">
        <f>VLOOKUP(E$10&amp;"_GC_"&amp;$B104,OBSERVED_DATA!$A$2:$F$6151,4,FALSE)</f>
        <v>2.12E-5</v>
      </c>
      <c r="F104" s="156">
        <f>VLOOKUP(F$10&amp;"_GC_"&amp;$B104,OBSERVED_DATA!$A$2:$F$6151,4,FALSE)</f>
        <v>0</v>
      </c>
      <c r="G104" s="156">
        <f>VLOOKUP(G$10&amp;"_GC_"&amp;$B104,OBSERVED_DATA!$A$2:$F$6151,4,FALSE)</f>
        <v>5.1499999999999998E-5</v>
      </c>
      <c r="H104" s="156">
        <f>VLOOKUP(H$10&amp;"_GC_"&amp;$B104,OBSERVED_DATA!$A$2:$F$6151,4,FALSE)</f>
        <v>0</v>
      </c>
      <c r="I104" s="156">
        <f>VLOOKUP(I$10&amp;"_GC_"&amp;$B104,OBSERVED_DATA!$A$2:$F$6151,4,FALSE)</f>
        <v>0</v>
      </c>
      <c r="J104" s="156">
        <f>VLOOKUP(J$10&amp;"_GC_"&amp;$B104,OBSERVED_DATA!$A$2:$F$6151,4,FALSE)</f>
        <v>6.6799999999999997E-5</v>
      </c>
      <c r="K104" s="157">
        <f>VLOOKUP(K$10&amp;"_GC_"&amp;$B104,OBSERVED_DATA!$A$2:$F$6151,4,FALSE)</f>
        <v>2.0999999999999999E-5</v>
      </c>
      <c r="L104" s="155">
        <f>VLOOKUP(L$10&amp;"_GC_"&amp;$B104,OBSERVED_DATA!$A$2:$F$6151,4,FALSE)</f>
        <v>1.17E-4</v>
      </c>
      <c r="M104" s="157">
        <f>VLOOKUP(M$10&amp;"_GC_"&amp;$B104,OBSERVED_DATA!$A$2:$F$6151,4,FALSE)</f>
        <v>9.990000000000001E-4</v>
      </c>
    </row>
    <row r="105" spans="2:13" x14ac:dyDescent="0.45">
      <c r="B105" s="56">
        <v>188</v>
      </c>
      <c r="C105" s="56">
        <v>189</v>
      </c>
      <c r="D105" s="89"/>
      <c r="E105" s="155">
        <f>VLOOKUP(E$10&amp;"_GC_"&amp;$B105,OBSERVED_DATA!$A$2:$F$6151,4,FALSE)</f>
        <v>1.91E-5</v>
      </c>
      <c r="F105" s="156">
        <f>VLOOKUP(F$10&amp;"_GC_"&amp;$B105,OBSERVED_DATA!$A$2:$F$6151,4,FALSE)</f>
        <v>0</v>
      </c>
      <c r="G105" s="156">
        <f>VLOOKUP(G$10&amp;"_GC_"&amp;$B105,OBSERVED_DATA!$A$2:$F$6151,4,FALSE)</f>
        <v>4.9700000000000002E-5</v>
      </c>
      <c r="H105" s="156">
        <f>VLOOKUP(H$10&amp;"_GC_"&amp;$B105,OBSERVED_DATA!$A$2:$F$6151,4,FALSE)</f>
        <v>0</v>
      </c>
      <c r="I105" s="156">
        <f>VLOOKUP(I$10&amp;"_GC_"&amp;$B105,OBSERVED_DATA!$A$2:$F$6151,4,FALSE)</f>
        <v>0</v>
      </c>
      <c r="J105" s="156">
        <f>VLOOKUP(J$10&amp;"_GC_"&amp;$B105,OBSERVED_DATA!$A$2:$F$6151,4,FALSE)</f>
        <v>6.3700000000000003E-5</v>
      </c>
      <c r="K105" s="157">
        <f>VLOOKUP(K$10&amp;"_GC_"&amp;$B105,OBSERVED_DATA!$A$2:$F$6151,4,FALSE)</f>
        <v>1.4E-5</v>
      </c>
      <c r="L105" s="155">
        <f>VLOOKUP(L$10&amp;"_GC_"&amp;$B105,OBSERVED_DATA!$A$2:$F$6151,4,FALSE)</f>
        <v>1.109E-4</v>
      </c>
      <c r="M105" s="157">
        <f>VLOOKUP(M$10&amp;"_GC_"&amp;$B105,OBSERVED_DATA!$A$2:$F$6151,4,FALSE)</f>
        <v>9.7360000000000003E-4</v>
      </c>
    </row>
    <row r="106" spans="2:13" x14ac:dyDescent="0.45">
      <c r="B106" s="56">
        <v>190</v>
      </c>
      <c r="C106" s="56">
        <v>191</v>
      </c>
      <c r="D106" s="89"/>
      <c r="E106" s="155">
        <f>VLOOKUP(E$10&amp;"_GC_"&amp;$B106,OBSERVED_DATA!$A$2:$F$6151,4,FALSE)</f>
        <v>1.8099999999999999E-5</v>
      </c>
      <c r="F106" s="156">
        <f>VLOOKUP(F$10&amp;"_GC_"&amp;$B106,OBSERVED_DATA!$A$2:$F$6151,4,FALSE)</f>
        <v>0</v>
      </c>
      <c r="G106" s="156">
        <f>VLOOKUP(G$10&amp;"_GC_"&amp;$B106,OBSERVED_DATA!$A$2:$F$6151,4,FALSE)</f>
        <v>4.8199999999999999E-5</v>
      </c>
      <c r="H106" s="156">
        <f>VLOOKUP(H$10&amp;"_GC_"&amp;$B106,OBSERVED_DATA!$A$2:$F$6151,4,FALSE)</f>
        <v>0</v>
      </c>
      <c r="I106" s="156">
        <f>VLOOKUP(I$10&amp;"_GC_"&amp;$B106,OBSERVED_DATA!$A$2:$F$6151,4,FALSE)</f>
        <v>0</v>
      </c>
      <c r="J106" s="156">
        <f>VLOOKUP(J$10&amp;"_GC_"&amp;$B106,OBSERVED_DATA!$A$2:$F$6151,4,FALSE)</f>
        <v>6.0699999999999998E-5</v>
      </c>
      <c r="K106" s="157">
        <f>VLOOKUP(K$10&amp;"_GC_"&amp;$B106,OBSERVED_DATA!$A$2:$F$6151,4,FALSE)</f>
        <v>6.9999999999999999E-6</v>
      </c>
      <c r="L106" s="155">
        <f>VLOOKUP(L$10&amp;"_GC_"&amp;$B106,OBSERVED_DATA!$A$2:$F$6151,4,FALSE)</f>
        <v>1.049E-4</v>
      </c>
      <c r="M106" s="157">
        <f>VLOOKUP(M$10&amp;"_GC_"&amp;$B106,OBSERVED_DATA!$A$2:$F$6151,4,FALSE)</f>
        <v>9.4819999999999995E-4</v>
      </c>
    </row>
    <row r="107" spans="2:13" x14ac:dyDescent="0.45">
      <c r="B107" s="56">
        <v>192</v>
      </c>
      <c r="C107" s="56">
        <v>193</v>
      </c>
      <c r="D107" s="89"/>
      <c r="E107" s="155">
        <f>VLOOKUP(E$10&amp;"_GC_"&amp;$B107,OBSERVED_DATA!$A$2:$F$6151,4,FALSE)</f>
        <v>1.7099999999999999E-5</v>
      </c>
      <c r="F107" s="156">
        <f>VLOOKUP(F$10&amp;"_GC_"&amp;$B107,OBSERVED_DATA!$A$2:$F$6151,4,FALSE)</f>
        <v>0</v>
      </c>
      <c r="G107" s="156">
        <f>VLOOKUP(G$10&amp;"_GC_"&amp;$B107,OBSERVED_DATA!$A$2:$F$6151,4,FALSE)</f>
        <v>4.6499999999999999E-5</v>
      </c>
      <c r="H107" s="156">
        <f>VLOOKUP(H$10&amp;"_GC_"&amp;$B107,OBSERVED_DATA!$A$2:$F$6151,4,FALSE)</f>
        <v>0</v>
      </c>
      <c r="I107" s="156">
        <f>VLOOKUP(I$10&amp;"_GC_"&amp;$B107,OBSERVED_DATA!$A$2:$F$6151,4,FALSE)</f>
        <v>0</v>
      </c>
      <c r="J107" s="156">
        <f>VLOOKUP(J$10&amp;"_GC_"&amp;$B107,OBSERVED_DATA!$A$2:$F$6151,4,FALSE)</f>
        <v>5.77E-5</v>
      </c>
      <c r="K107" s="157">
        <f>VLOOKUP(K$10&amp;"_GC_"&amp;$B107,OBSERVED_DATA!$A$2:$F$6151,4,FALSE)</f>
        <v>0</v>
      </c>
      <c r="L107" s="155">
        <f>VLOOKUP(L$10&amp;"_GC_"&amp;$B107,OBSERVED_DATA!$A$2:$F$6151,4,FALSE)</f>
        <v>9.8800000000000003E-5</v>
      </c>
      <c r="M107" s="157">
        <f>VLOOKUP(M$10&amp;"_GC_"&amp;$B107,OBSERVED_DATA!$A$2:$F$6151,4,FALSE)</f>
        <v>9.2299999999999999E-4</v>
      </c>
    </row>
    <row r="108" spans="2:13" x14ac:dyDescent="0.45">
      <c r="B108" s="56">
        <v>194</v>
      </c>
      <c r="C108" s="56">
        <v>195</v>
      </c>
      <c r="D108" s="89"/>
      <c r="E108" s="155">
        <f>VLOOKUP(E$10&amp;"_GC_"&amp;$B108,OBSERVED_DATA!$A$2:$F$6151,4,FALSE)</f>
        <v>1.6099999999999998E-5</v>
      </c>
      <c r="F108" s="156">
        <f>VLOOKUP(F$10&amp;"_GC_"&amp;$B108,OBSERVED_DATA!$A$2:$F$6151,4,FALSE)</f>
        <v>0</v>
      </c>
      <c r="G108" s="156">
        <f>VLOOKUP(G$10&amp;"_GC_"&amp;$B108,OBSERVED_DATA!$A$2:$F$6151,4,FALSE)</f>
        <v>4.49E-5</v>
      </c>
      <c r="H108" s="156">
        <f>VLOOKUP(H$10&amp;"_GC_"&amp;$B108,OBSERVED_DATA!$A$2:$F$6151,4,FALSE)</f>
        <v>0</v>
      </c>
      <c r="I108" s="156">
        <f>VLOOKUP(I$10&amp;"_GC_"&amp;$B108,OBSERVED_DATA!$A$2:$F$6151,4,FALSE)</f>
        <v>0</v>
      </c>
      <c r="J108" s="156">
        <f>VLOOKUP(J$10&amp;"_GC_"&amp;$B108,OBSERVED_DATA!$A$2:$F$6151,4,FALSE)</f>
        <v>5.4599999999999999E-5</v>
      </c>
      <c r="K108" s="157">
        <f>VLOOKUP(K$10&amp;"_GC_"&amp;$B108,OBSERVED_DATA!$A$2:$F$6151,4,FALSE)</f>
        <v>0</v>
      </c>
      <c r="L108" s="155">
        <f>VLOOKUP(L$10&amp;"_GC_"&amp;$B108,OBSERVED_DATA!$A$2:$F$6151,4,FALSE)</f>
        <v>9.2800000000000006E-5</v>
      </c>
      <c r="M108" s="157">
        <f>VLOOKUP(M$10&amp;"_GC_"&amp;$B108,OBSERVED_DATA!$A$2:$F$6151,4,FALSE)</f>
        <v>8.9760000000000003E-4</v>
      </c>
    </row>
    <row r="109" spans="2:13" x14ac:dyDescent="0.45">
      <c r="B109" s="56">
        <v>196</v>
      </c>
      <c r="C109" s="56">
        <v>197</v>
      </c>
      <c r="D109" s="89"/>
      <c r="E109" s="155">
        <f>VLOOKUP(E$10&amp;"_GC_"&amp;$B109,OBSERVED_DATA!$A$2:$F$6151,4,FALSE)</f>
        <v>1.5099999999999999E-5</v>
      </c>
      <c r="F109" s="156">
        <f>VLOOKUP(F$10&amp;"_GC_"&amp;$B109,OBSERVED_DATA!$A$2:$F$6151,4,FALSE)</f>
        <v>0</v>
      </c>
      <c r="G109" s="156">
        <f>VLOOKUP(G$10&amp;"_GC_"&amp;$B109,OBSERVED_DATA!$A$2:$F$6151,4,FALSE)</f>
        <v>4.3099999999999997E-5</v>
      </c>
      <c r="H109" s="156">
        <f>VLOOKUP(H$10&amp;"_GC_"&amp;$B109,OBSERVED_DATA!$A$2:$F$6151,4,FALSE)</f>
        <v>0</v>
      </c>
      <c r="I109" s="156">
        <f>VLOOKUP(I$10&amp;"_GC_"&amp;$B109,OBSERVED_DATA!$A$2:$F$6151,4,FALSE)</f>
        <v>0</v>
      </c>
      <c r="J109" s="156">
        <f>VLOOKUP(J$10&amp;"_GC_"&amp;$B109,OBSERVED_DATA!$A$2:$F$6151,4,FALSE)</f>
        <v>5.1600000000000001E-5</v>
      </c>
      <c r="K109" s="157">
        <f>VLOOKUP(K$10&amp;"_GC_"&amp;$B109,OBSERVED_DATA!$A$2:$F$6151,4,FALSE)</f>
        <v>0</v>
      </c>
      <c r="L109" s="155">
        <f>VLOOKUP(L$10&amp;"_GC_"&amp;$B109,OBSERVED_DATA!$A$2:$F$6151,4,FALSE)</f>
        <v>8.6700000000000007E-5</v>
      </c>
      <c r="M109" s="157">
        <f>VLOOKUP(M$10&amp;"_GC_"&amp;$B109,OBSERVED_DATA!$A$2:$F$6151,4,FALSE)</f>
        <v>8.7230000000000001E-4</v>
      </c>
    </row>
    <row r="110" spans="2:13" x14ac:dyDescent="0.45">
      <c r="B110" s="56">
        <v>198</v>
      </c>
      <c r="C110" s="56">
        <v>199</v>
      </c>
      <c r="D110" s="89"/>
      <c r="E110" s="155">
        <f>VLOOKUP(E$10&amp;"_GC_"&amp;$B110,OBSERVED_DATA!$A$2:$F$6151,4,FALSE)</f>
        <v>1.4100000000000001E-5</v>
      </c>
      <c r="F110" s="156">
        <f>VLOOKUP(F$10&amp;"_GC_"&amp;$B110,OBSERVED_DATA!$A$2:$F$6151,4,FALSE)</f>
        <v>0</v>
      </c>
      <c r="G110" s="156">
        <f>VLOOKUP(G$10&amp;"_GC_"&amp;$B110,OBSERVED_DATA!$A$2:$F$6151,4,FALSE)</f>
        <v>4.1499999999999999E-5</v>
      </c>
      <c r="H110" s="156">
        <f>VLOOKUP(H$10&amp;"_GC_"&amp;$B110,OBSERVED_DATA!$A$2:$F$6151,4,FALSE)</f>
        <v>0</v>
      </c>
      <c r="I110" s="156">
        <f>VLOOKUP(I$10&amp;"_GC_"&amp;$B110,OBSERVED_DATA!$A$2:$F$6151,4,FALSE)</f>
        <v>0</v>
      </c>
      <c r="J110" s="156">
        <f>VLOOKUP(J$10&amp;"_GC_"&amp;$B110,OBSERVED_DATA!$A$2:$F$6151,4,FALSE)</f>
        <v>4.8600000000000002E-5</v>
      </c>
      <c r="K110" s="157">
        <f>VLOOKUP(K$10&amp;"_GC_"&amp;$B110,OBSERVED_DATA!$A$2:$F$6151,4,FALSE)</f>
        <v>0</v>
      </c>
      <c r="L110" s="155">
        <f>VLOOKUP(L$10&amp;"_GC_"&amp;$B110,OBSERVED_DATA!$A$2:$F$6151,4,FALSE)</f>
        <v>8.0699999999999996E-5</v>
      </c>
      <c r="M110" s="157">
        <f>VLOOKUP(M$10&amp;"_GC_"&amp;$B110,OBSERVED_DATA!$A$2:$F$6151,4,FALSE)</f>
        <v>8.4690000000000004E-4</v>
      </c>
    </row>
    <row r="111" spans="2:13" x14ac:dyDescent="0.45">
      <c r="B111" s="56">
        <v>200</v>
      </c>
      <c r="C111" s="56">
        <v>201</v>
      </c>
      <c r="D111" s="89"/>
      <c r="E111" s="155">
        <f>VLOOKUP(E$10&amp;"_GC_"&amp;$B111,OBSERVED_DATA!$A$2:$F$6151,4,FALSE)</f>
        <v>1.31E-5</v>
      </c>
      <c r="F111" s="156">
        <f>VLOOKUP(F$10&amp;"_GC_"&amp;$B111,OBSERVED_DATA!$A$2:$F$6151,4,FALSE)</f>
        <v>0</v>
      </c>
      <c r="G111" s="156">
        <f>VLOOKUP(G$10&amp;"_GC_"&amp;$B111,OBSERVED_DATA!$A$2:$F$6151,4,FALSE)</f>
        <v>3.9700000000000003E-5</v>
      </c>
      <c r="H111" s="156">
        <f>VLOOKUP(H$10&amp;"_GC_"&amp;$B111,OBSERVED_DATA!$A$2:$F$6151,4,FALSE)</f>
        <v>0</v>
      </c>
      <c r="I111" s="156">
        <f>VLOOKUP(I$10&amp;"_GC_"&amp;$B111,OBSERVED_DATA!$A$2:$F$6151,4,FALSE)</f>
        <v>0</v>
      </c>
      <c r="J111" s="156">
        <f>VLOOKUP(J$10&amp;"_GC_"&amp;$B111,OBSERVED_DATA!$A$2:$F$6151,4,FALSE)</f>
        <v>4.5500000000000001E-5</v>
      </c>
      <c r="K111" s="157">
        <f>VLOOKUP(K$10&amp;"_GC_"&amp;$B111,OBSERVED_DATA!$A$2:$F$6151,4,FALSE)</f>
        <v>0</v>
      </c>
      <c r="L111" s="155">
        <f>VLOOKUP(L$10&amp;"_GC_"&amp;$B111,OBSERVED_DATA!$A$2:$F$6151,4,FALSE)</f>
        <v>7.47E-5</v>
      </c>
      <c r="M111" s="157">
        <f>VLOOKUP(M$10&amp;"_GC_"&amp;$B111,OBSERVED_DATA!$A$2:$F$6151,4,FALSE)</f>
        <v>8.2149999999999996E-4</v>
      </c>
    </row>
    <row r="112" spans="2:13" x14ac:dyDescent="0.45">
      <c r="B112" s="56">
        <v>202</v>
      </c>
      <c r="C112" s="56">
        <v>203</v>
      </c>
      <c r="D112" s="89"/>
      <c r="E112" s="155">
        <f>VLOOKUP(E$10&amp;"_GC_"&amp;$B112,OBSERVED_DATA!$A$2:$F$6151,4,FALSE)</f>
        <v>1.2099999999999999E-5</v>
      </c>
      <c r="F112" s="156">
        <f>VLOOKUP(F$10&amp;"_GC_"&amp;$B112,OBSERVED_DATA!$A$2:$F$6151,4,FALSE)</f>
        <v>0</v>
      </c>
      <c r="G112" s="156">
        <f>VLOOKUP(G$10&amp;"_GC_"&amp;$B112,OBSERVED_DATA!$A$2:$F$6151,4,FALSE)</f>
        <v>3.79E-5</v>
      </c>
      <c r="H112" s="156">
        <f>VLOOKUP(H$10&amp;"_GC_"&amp;$B112,OBSERVED_DATA!$A$2:$F$6151,4,FALSE)</f>
        <v>0</v>
      </c>
      <c r="I112" s="156">
        <f>VLOOKUP(I$10&amp;"_GC_"&amp;$B112,OBSERVED_DATA!$A$2:$F$6151,4,FALSE)</f>
        <v>0</v>
      </c>
      <c r="J112" s="156">
        <f>VLOOKUP(J$10&amp;"_GC_"&amp;$B112,OBSERVED_DATA!$A$2:$F$6151,4,FALSE)</f>
        <v>4.2500000000000003E-5</v>
      </c>
      <c r="K112" s="157">
        <f>VLOOKUP(K$10&amp;"_GC_"&amp;$B112,OBSERVED_DATA!$A$2:$F$6151,4,FALSE)</f>
        <v>0</v>
      </c>
      <c r="L112" s="155">
        <f>VLOOKUP(L$10&amp;"_GC_"&amp;$B112,OBSERVED_DATA!$A$2:$F$6151,4,FALSE)</f>
        <v>6.86E-5</v>
      </c>
      <c r="M112" s="157">
        <f>VLOOKUP(M$10&amp;"_GC_"&amp;$B112,OBSERVED_DATA!$A$2:$F$6151,4,FALSE)</f>
        <v>7.9619999999999995E-4</v>
      </c>
    </row>
    <row r="113" spans="2:13" x14ac:dyDescent="0.45">
      <c r="B113" s="56">
        <v>204</v>
      </c>
      <c r="C113" s="56">
        <v>205</v>
      </c>
      <c r="D113" s="89"/>
      <c r="E113" s="155">
        <f>VLOOKUP(E$10&amp;"_GC_"&amp;$B113,OBSERVED_DATA!$A$2:$F$6151,4,FALSE)</f>
        <v>1.11E-5</v>
      </c>
      <c r="F113" s="156">
        <f>VLOOKUP(F$10&amp;"_GC_"&amp;$B113,OBSERVED_DATA!$A$2:$F$6151,4,FALSE)</f>
        <v>0</v>
      </c>
      <c r="G113" s="156">
        <f>VLOOKUP(G$10&amp;"_GC_"&amp;$B113,OBSERVED_DATA!$A$2:$F$6151,4,FALSE)</f>
        <v>3.6300000000000001E-5</v>
      </c>
      <c r="H113" s="156">
        <f>VLOOKUP(H$10&amp;"_GC_"&amp;$B113,OBSERVED_DATA!$A$2:$F$6151,4,FALSE)</f>
        <v>0</v>
      </c>
      <c r="I113" s="156">
        <f>VLOOKUP(I$10&amp;"_GC_"&amp;$B113,OBSERVED_DATA!$A$2:$F$6151,4,FALSE)</f>
        <v>0</v>
      </c>
      <c r="J113" s="156">
        <f>VLOOKUP(J$10&amp;"_GC_"&amp;$B113,OBSERVED_DATA!$A$2:$F$6151,4,FALSE)</f>
        <v>3.9499999999999998E-5</v>
      </c>
      <c r="K113" s="157">
        <f>VLOOKUP(K$10&amp;"_GC_"&amp;$B113,OBSERVED_DATA!$A$2:$F$6151,4,FALSE)</f>
        <v>0</v>
      </c>
      <c r="L113" s="155">
        <f>VLOOKUP(L$10&amp;"_GC_"&amp;$B113,OBSERVED_DATA!$A$2:$F$6151,4,FALSE)</f>
        <v>6.2600000000000004E-5</v>
      </c>
      <c r="M113" s="157">
        <f>VLOOKUP(M$10&amp;"_GC_"&amp;$B113,OBSERVED_DATA!$A$2:$F$6151,4,FALSE)</f>
        <v>7.7099999999999998E-4</v>
      </c>
    </row>
    <row r="114" spans="2:13" x14ac:dyDescent="0.45">
      <c r="B114" s="56">
        <v>206</v>
      </c>
      <c r="C114" s="56">
        <v>207</v>
      </c>
      <c r="D114" s="89"/>
      <c r="E114" s="155">
        <f>VLOOKUP(E$10&amp;"_GC_"&amp;$B114,OBSERVED_DATA!$A$2:$F$6151,4,FALSE)</f>
        <v>1.01E-5</v>
      </c>
      <c r="F114" s="156">
        <f>VLOOKUP(F$10&amp;"_GC_"&amp;$B114,OBSERVED_DATA!$A$2:$F$6151,4,FALSE)</f>
        <v>0</v>
      </c>
      <c r="G114" s="156">
        <f>VLOOKUP(G$10&amp;"_GC_"&amp;$B114,OBSERVED_DATA!$A$2:$F$6151,4,FALSE)</f>
        <v>3.4600000000000001E-5</v>
      </c>
      <c r="H114" s="156">
        <f>VLOOKUP(H$10&amp;"_GC_"&amp;$B114,OBSERVED_DATA!$A$2:$F$6151,4,FALSE)</f>
        <v>0</v>
      </c>
      <c r="I114" s="156">
        <f>VLOOKUP(I$10&amp;"_GC_"&amp;$B114,OBSERVED_DATA!$A$2:$F$6151,4,FALSE)</f>
        <v>0</v>
      </c>
      <c r="J114" s="156">
        <f>VLOOKUP(J$10&amp;"_GC_"&amp;$B114,OBSERVED_DATA!$A$2:$F$6151,4,FALSE)</f>
        <v>3.6399999999999997E-5</v>
      </c>
      <c r="K114" s="157">
        <f>VLOOKUP(K$10&amp;"_GC_"&amp;$B114,OBSERVED_DATA!$A$2:$F$6151,4,FALSE)</f>
        <v>0</v>
      </c>
      <c r="L114" s="155">
        <f>VLOOKUP(L$10&amp;"_GC_"&amp;$B114,OBSERVED_DATA!$A$2:$F$6151,4,FALSE)</f>
        <v>5.6499999999999998E-5</v>
      </c>
      <c r="M114" s="157">
        <f>VLOOKUP(M$10&amp;"_GC_"&amp;$B114,OBSERVED_DATA!$A$2:$F$6151,4,FALSE)</f>
        <v>7.4560000000000002E-4</v>
      </c>
    </row>
    <row r="115" spans="2:13" x14ac:dyDescent="0.45">
      <c r="B115" s="56">
        <v>208</v>
      </c>
      <c r="C115" s="56">
        <v>209</v>
      </c>
      <c r="D115" s="89"/>
      <c r="E115" s="155">
        <f>VLOOKUP(E$10&amp;"_GC_"&amp;$B115,OBSERVED_DATA!$A$2:$F$6151,4,FALSE)</f>
        <v>9.0999999999999993E-6</v>
      </c>
      <c r="F115" s="156">
        <f>VLOOKUP(F$10&amp;"_GC_"&amp;$B115,OBSERVED_DATA!$A$2:$F$6151,4,FALSE)</f>
        <v>0</v>
      </c>
      <c r="G115" s="156">
        <f>VLOOKUP(G$10&amp;"_GC_"&amp;$B115,OBSERVED_DATA!$A$2:$F$6151,4,FALSE)</f>
        <v>3.2700000000000002E-5</v>
      </c>
      <c r="H115" s="156">
        <f>VLOOKUP(H$10&amp;"_GC_"&amp;$B115,OBSERVED_DATA!$A$2:$F$6151,4,FALSE)</f>
        <v>0</v>
      </c>
      <c r="I115" s="156">
        <f>VLOOKUP(I$10&amp;"_GC_"&amp;$B115,OBSERVED_DATA!$A$2:$F$6151,4,FALSE)</f>
        <v>0</v>
      </c>
      <c r="J115" s="156">
        <f>VLOOKUP(J$10&amp;"_GC_"&amp;$B115,OBSERVED_DATA!$A$2:$F$6151,4,FALSE)</f>
        <v>3.3399999999999999E-5</v>
      </c>
      <c r="K115" s="157">
        <f>VLOOKUP(K$10&amp;"_GC_"&amp;$B115,OBSERVED_DATA!$A$2:$F$6151,4,FALSE)</f>
        <v>0</v>
      </c>
      <c r="L115" s="155">
        <f>VLOOKUP(L$10&amp;"_GC_"&amp;$B115,OBSERVED_DATA!$A$2:$F$6151,4,FALSE)</f>
        <v>5.0500000000000001E-5</v>
      </c>
      <c r="M115" s="157">
        <f>VLOOKUP(M$10&amp;"_GC_"&amp;$B115,OBSERVED_DATA!$A$2:$F$6151,4,FALSE)</f>
        <v>7.203E-4</v>
      </c>
    </row>
    <row r="116" spans="2:13" x14ac:dyDescent="0.45">
      <c r="B116" s="56">
        <v>210</v>
      </c>
      <c r="C116" s="56">
        <v>211</v>
      </c>
      <c r="D116" s="89"/>
      <c r="E116" s="155">
        <f>VLOOKUP(E$10&amp;"_GC_"&amp;$B116,OBSERVED_DATA!$A$2:$F$6151,4,FALSE)</f>
        <v>8.1000000000000004E-6</v>
      </c>
      <c r="F116" s="156">
        <f>VLOOKUP(F$10&amp;"_GC_"&amp;$B116,OBSERVED_DATA!$A$2:$F$6151,4,FALSE)</f>
        <v>0</v>
      </c>
      <c r="G116" s="156">
        <f>VLOOKUP(G$10&amp;"_GC_"&amp;$B116,OBSERVED_DATA!$A$2:$F$6151,4,FALSE)</f>
        <v>3.0899999999999999E-5</v>
      </c>
      <c r="H116" s="156">
        <f>VLOOKUP(H$10&amp;"_GC_"&amp;$B116,OBSERVED_DATA!$A$2:$F$6151,4,FALSE)</f>
        <v>0</v>
      </c>
      <c r="I116" s="156">
        <f>VLOOKUP(I$10&amp;"_GC_"&amp;$B116,OBSERVED_DATA!$A$2:$F$6151,4,FALSE)</f>
        <v>0</v>
      </c>
      <c r="J116" s="156">
        <f>VLOOKUP(J$10&amp;"_GC_"&amp;$B116,OBSERVED_DATA!$A$2:$F$6151,4,FALSE)</f>
        <v>3.04E-5</v>
      </c>
      <c r="K116" s="157">
        <f>VLOOKUP(K$10&amp;"_GC_"&amp;$B116,OBSERVED_DATA!$A$2:$F$6151,4,FALSE)</f>
        <v>0</v>
      </c>
      <c r="L116" s="155">
        <f>VLOOKUP(L$10&amp;"_GC_"&amp;$B116,OBSERVED_DATA!$A$2:$F$6151,4,FALSE)</f>
        <v>4.7299999999999998E-5</v>
      </c>
      <c r="M116" s="157">
        <f>VLOOKUP(M$10&amp;"_GC_"&amp;$B116,OBSERVED_DATA!$A$2:$F$6151,4,FALSE)</f>
        <v>6.9490000000000003E-4</v>
      </c>
    </row>
    <row r="117" spans="2:13" x14ac:dyDescent="0.45">
      <c r="B117" s="56">
        <v>212</v>
      </c>
      <c r="C117" s="56">
        <v>213</v>
      </c>
      <c r="D117" s="89"/>
      <c r="E117" s="155">
        <f>VLOOKUP(E$10&amp;"_GC_"&amp;$B117,OBSERVED_DATA!$A$2:$F$6151,4,FALSE)</f>
        <v>7.0999999999999998E-6</v>
      </c>
      <c r="F117" s="156">
        <f>VLOOKUP(F$10&amp;"_GC_"&amp;$B117,OBSERVED_DATA!$A$2:$F$6151,4,FALSE)</f>
        <v>0</v>
      </c>
      <c r="G117" s="156">
        <f>VLOOKUP(G$10&amp;"_GC_"&amp;$B117,OBSERVED_DATA!$A$2:$F$6151,4,FALSE)</f>
        <v>2.9200000000000002E-5</v>
      </c>
      <c r="H117" s="156">
        <f>VLOOKUP(H$10&amp;"_GC_"&amp;$B117,OBSERVED_DATA!$A$2:$F$6151,4,FALSE)</f>
        <v>0</v>
      </c>
      <c r="I117" s="156">
        <f>VLOOKUP(I$10&amp;"_GC_"&amp;$B117,OBSERVED_DATA!$A$2:$F$6151,4,FALSE)</f>
        <v>0</v>
      </c>
      <c r="J117" s="156">
        <f>VLOOKUP(J$10&amp;"_GC_"&amp;$B117,OBSERVED_DATA!$A$2:$F$6151,4,FALSE)</f>
        <v>2.73E-5</v>
      </c>
      <c r="K117" s="157">
        <f>VLOOKUP(K$10&amp;"_GC_"&amp;$B117,OBSERVED_DATA!$A$2:$F$6151,4,FALSE)</f>
        <v>0</v>
      </c>
      <c r="L117" s="155">
        <f>VLOOKUP(L$10&amp;"_GC_"&amp;$B117,OBSERVED_DATA!$A$2:$F$6151,4,FALSE)</f>
        <v>4.4400000000000002E-5</v>
      </c>
      <c r="M117" s="157">
        <f>VLOOKUP(M$10&amp;"_GC_"&amp;$B117,OBSERVED_DATA!$A$2:$F$6151,4,FALSE)</f>
        <v>6.6960000000000001E-4</v>
      </c>
    </row>
    <row r="118" spans="2:13" x14ac:dyDescent="0.45">
      <c r="B118" s="56">
        <v>214</v>
      </c>
      <c r="C118" s="56">
        <v>215</v>
      </c>
      <c r="D118" s="89"/>
      <c r="E118" s="155">
        <f>VLOOKUP(E$10&amp;"_GC_"&amp;$B118,OBSERVED_DATA!$A$2:$F$6151,4,FALSE)</f>
        <v>6.0000000000000002E-6</v>
      </c>
      <c r="F118" s="156">
        <f>VLOOKUP(F$10&amp;"_GC_"&amp;$B118,OBSERVED_DATA!$A$2:$F$6151,4,FALSE)</f>
        <v>0</v>
      </c>
      <c r="G118" s="156">
        <f>VLOOKUP(G$10&amp;"_GC_"&amp;$B118,OBSERVED_DATA!$A$2:$F$6151,4,FALSE)</f>
        <v>2.76E-5</v>
      </c>
      <c r="H118" s="156">
        <f>VLOOKUP(H$10&amp;"_GC_"&amp;$B118,OBSERVED_DATA!$A$2:$F$6151,4,FALSE)</f>
        <v>0</v>
      </c>
      <c r="I118" s="156">
        <f>VLOOKUP(I$10&amp;"_GC_"&amp;$B118,OBSERVED_DATA!$A$2:$F$6151,4,FALSE)</f>
        <v>0</v>
      </c>
      <c r="J118" s="156">
        <f>VLOOKUP(J$10&amp;"_GC_"&amp;$B118,OBSERVED_DATA!$A$2:$F$6151,4,FALSE)</f>
        <v>2.4300000000000001E-5</v>
      </c>
      <c r="K118" s="157">
        <f>VLOOKUP(K$10&amp;"_GC_"&amp;$B118,OBSERVED_DATA!$A$2:$F$6151,4,FALSE)</f>
        <v>0</v>
      </c>
      <c r="L118" s="155">
        <f>VLOOKUP(L$10&amp;"_GC_"&amp;$B118,OBSERVED_DATA!$A$2:$F$6151,4,FALSE)</f>
        <v>4.1300000000000001E-5</v>
      </c>
      <c r="M118" s="157">
        <f>VLOOKUP(M$10&amp;"_GC_"&amp;$B118,OBSERVED_DATA!$A$2:$F$6151,4,FALSE)</f>
        <v>6.4429999999999999E-4</v>
      </c>
    </row>
    <row r="119" spans="2:13" x14ac:dyDescent="0.45">
      <c r="B119" s="56">
        <v>216</v>
      </c>
      <c r="C119" s="56">
        <v>217</v>
      </c>
      <c r="D119" s="89"/>
      <c r="E119" s="155">
        <f>VLOOKUP(E$10&amp;"_GC_"&amp;$B119,OBSERVED_DATA!$A$2:$F$6151,4,FALSE)</f>
        <v>5.0000000000000004E-6</v>
      </c>
      <c r="F119" s="156">
        <f>VLOOKUP(F$10&amp;"_GC_"&amp;$B119,OBSERVED_DATA!$A$2:$F$6151,4,FALSE)</f>
        <v>0</v>
      </c>
      <c r="G119" s="156">
        <f>VLOOKUP(G$10&amp;"_GC_"&amp;$B119,OBSERVED_DATA!$A$2:$F$6151,4,FALSE)</f>
        <v>2.58E-5</v>
      </c>
      <c r="H119" s="156">
        <f>VLOOKUP(H$10&amp;"_GC_"&amp;$B119,OBSERVED_DATA!$A$2:$F$6151,4,FALSE)</f>
        <v>0</v>
      </c>
      <c r="I119" s="156">
        <f>VLOOKUP(I$10&amp;"_GC_"&amp;$B119,OBSERVED_DATA!$A$2:$F$6151,4,FALSE)</f>
        <v>0</v>
      </c>
      <c r="J119" s="156">
        <f>VLOOKUP(J$10&amp;"_GC_"&amp;$B119,OBSERVED_DATA!$A$2:$F$6151,4,FALSE)</f>
        <v>2.12E-5</v>
      </c>
      <c r="K119" s="157">
        <f>VLOOKUP(K$10&amp;"_GC_"&amp;$B119,OBSERVED_DATA!$A$2:$F$6151,4,FALSE)</f>
        <v>0</v>
      </c>
      <c r="L119" s="155">
        <f>VLOOKUP(L$10&amp;"_GC_"&amp;$B119,OBSERVED_DATA!$A$2:$F$6151,4,FALSE)</f>
        <v>3.8099999999999998E-5</v>
      </c>
      <c r="M119" s="157">
        <f>VLOOKUP(M$10&amp;"_GC_"&amp;$B119,OBSERVED_DATA!$A$2:$F$6151,4,FALSE)</f>
        <v>6.1890000000000003E-4</v>
      </c>
    </row>
    <row r="120" spans="2:13" x14ac:dyDescent="0.45">
      <c r="B120" s="56">
        <v>218</v>
      </c>
      <c r="C120" s="56">
        <v>219</v>
      </c>
      <c r="D120" s="89"/>
      <c r="E120" s="155">
        <f>VLOOKUP(E$10&amp;"_GC_"&amp;$B120,OBSERVED_DATA!$A$2:$F$6151,4,FALSE)</f>
        <v>3.9999999999999998E-6</v>
      </c>
      <c r="F120" s="156">
        <f>VLOOKUP(F$10&amp;"_GC_"&amp;$B120,OBSERVED_DATA!$A$2:$F$6151,4,FALSE)</f>
        <v>0</v>
      </c>
      <c r="G120" s="156">
        <f>VLOOKUP(G$10&amp;"_GC_"&amp;$B120,OBSERVED_DATA!$A$2:$F$6151,4,FALSE)</f>
        <v>2.4199999999999999E-5</v>
      </c>
      <c r="H120" s="156">
        <f>VLOOKUP(H$10&amp;"_GC_"&amp;$B120,OBSERVED_DATA!$A$2:$F$6151,4,FALSE)</f>
        <v>0</v>
      </c>
      <c r="I120" s="156">
        <f>VLOOKUP(I$10&amp;"_GC_"&amp;$B120,OBSERVED_DATA!$A$2:$F$6151,4,FALSE)</f>
        <v>0</v>
      </c>
      <c r="J120" s="156">
        <f>VLOOKUP(J$10&amp;"_GC_"&amp;$B120,OBSERVED_DATA!$A$2:$F$6151,4,FALSE)</f>
        <v>1.8199999999999999E-5</v>
      </c>
      <c r="K120" s="157">
        <f>VLOOKUP(K$10&amp;"_GC_"&amp;$B120,OBSERVED_DATA!$A$2:$F$6151,4,FALSE)</f>
        <v>0</v>
      </c>
      <c r="L120" s="155">
        <f>VLOOKUP(L$10&amp;"_GC_"&amp;$B120,OBSERVED_DATA!$A$2:$F$6151,4,FALSE)</f>
        <v>3.4900000000000001E-5</v>
      </c>
      <c r="M120" s="157">
        <f>VLOOKUP(M$10&amp;"_GC_"&amp;$B120,OBSERVED_DATA!$A$2:$F$6151,4,FALSE)</f>
        <v>5.9360000000000001E-4</v>
      </c>
    </row>
    <row r="121" spans="2:13" x14ac:dyDescent="0.45">
      <c r="B121" s="56">
        <v>220</v>
      </c>
      <c r="C121" s="56">
        <v>221</v>
      </c>
      <c r="D121" s="89"/>
      <c r="E121" s="155">
        <f>VLOOKUP(E$10&amp;"_GC_"&amp;$B121,OBSERVED_DATA!$A$2:$F$6151,4,FALSE)</f>
        <v>3.0000000000000001E-6</v>
      </c>
      <c r="F121" s="156">
        <f>VLOOKUP(F$10&amp;"_GC_"&amp;$B121,OBSERVED_DATA!$A$2:$F$6151,4,FALSE)</f>
        <v>0</v>
      </c>
      <c r="G121" s="156">
        <f>VLOOKUP(G$10&amp;"_GC_"&amp;$B121,OBSERVED_DATA!$A$2:$F$6151,4,FALSE)</f>
        <v>2.2200000000000001E-5</v>
      </c>
      <c r="H121" s="156">
        <f>VLOOKUP(H$10&amp;"_GC_"&amp;$B121,OBSERVED_DATA!$A$2:$F$6151,4,FALSE)</f>
        <v>0</v>
      </c>
      <c r="I121" s="156">
        <f>VLOOKUP(I$10&amp;"_GC_"&amp;$B121,OBSERVED_DATA!$A$2:$F$6151,4,FALSE)</f>
        <v>0</v>
      </c>
      <c r="J121" s="156">
        <f>VLOOKUP(J$10&amp;"_GC_"&amp;$B121,OBSERVED_DATA!$A$2:$F$6151,4,FALSE)</f>
        <v>1.52E-5</v>
      </c>
      <c r="K121" s="157">
        <f>VLOOKUP(K$10&amp;"_GC_"&amp;$B121,OBSERVED_DATA!$A$2:$F$6151,4,FALSE)</f>
        <v>0</v>
      </c>
      <c r="L121" s="155">
        <f>VLOOKUP(L$10&amp;"_GC_"&amp;$B121,OBSERVED_DATA!$A$2:$F$6151,4,FALSE)</f>
        <v>3.2100000000000001E-5</v>
      </c>
      <c r="M121" s="157">
        <f>VLOOKUP(M$10&amp;"_GC_"&amp;$B121,OBSERVED_DATA!$A$2:$F$6151,4,FALSE)</f>
        <v>5.6820000000000004E-4</v>
      </c>
    </row>
    <row r="122" spans="2:13" x14ac:dyDescent="0.45">
      <c r="B122" s="56">
        <v>222</v>
      </c>
      <c r="C122" s="56">
        <v>223</v>
      </c>
      <c r="D122" s="89"/>
      <c r="E122" s="155">
        <f>VLOOKUP(E$10&amp;"_GC_"&amp;$B122,OBSERVED_DATA!$A$2:$F$6151,4,FALSE)</f>
        <v>1.9999999999999999E-6</v>
      </c>
      <c r="F122" s="156">
        <f>VLOOKUP(F$10&amp;"_GC_"&amp;$B122,OBSERVED_DATA!$A$2:$F$6151,4,FALSE)</f>
        <v>0</v>
      </c>
      <c r="G122" s="156">
        <f>VLOOKUP(G$10&amp;"_GC_"&amp;$B122,OBSERVED_DATA!$A$2:$F$6151,4,FALSE)</f>
        <v>2.0599999999999999E-5</v>
      </c>
      <c r="H122" s="156">
        <f>VLOOKUP(H$10&amp;"_GC_"&amp;$B122,OBSERVED_DATA!$A$2:$F$6151,4,FALSE)</f>
        <v>0</v>
      </c>
      <c r="I122" s="156">
        <f>VLOOKUP(I$10&amp;"_GC_"&amp;$B122,OBSERVED_DATA!$A$2:$F$6151,4,FALSE)</f>
        <v>0</v>
      </c>
      <c r="J122" s="156">
        <f>VLOOKUP(J$10&amp;"_GC_"&amp;$B122,OBSERVED_DATA!$A$2:$F$6151,4,FALSE)</f>
        <v>1.2099999999999999E-5</v>
      </c>
      <c r="K122" s="157">
        <f>VLOOKUP(K$10&amp;"_GC_"&amp;$B122,OBSERVED_DATA!$A$2:$F$6151,4,FALSE)</f>
        <v>0</v>
      </c>
      <c r="L122" s="155">
        <f>VLOOKUP(L$10&amp;"_GC_"&amp;$B122,OBSERVED_DATA!$A$2:$F$6151,4,FALSE)</f>
        <v>2.8799999999999999E-5</v>
      </c>
      <c r="M122" s="157">
        <f>VLOOKUP(M$10&amp;"_GC_"&amp;$B122,OBSERVED_DATA!$A$2:$F$6151,4,FALSE)</f>
        <v>5.4290000000000002E-4</v>
      </c>
    </row>
    <row r="123" spans="2:13" x14ac:dyDescent="0.45">
      <c r="B123" s="56">
        <v>224</v>
      </c>
      <c r="C123" s="56">
        <v>225</v>
      </c>
      <c r="D123" s="89"/>
      <c r="E123" s="155">
        <f>VLOOKUP(E$10&amp;"_GC_"&amp;$B123,OBSERVED_DATA!$A$2:$F$6151,4,FALSE)</f>
        <v>9.9999999999999995E-7</v>
      </c>
      <c r="F123" s="156">
        <f>VLOOKUP(F$10&amp;"_GC_"&amp;$B123,OBSERVED_DATA!$A$2:$F$6151,4,FALSE)</f>
        <v>0</v>
      </c>
      <c r="G123" s="156">
        <f>VLOOKUP(G$10&amp;"_GC_"&amp;$B123,OBSERVED_DATA!$A$2:$F$6151,4,FALSE)</f>
        <v>1.8899999999999999E-5</v>
      </c>
      <c r="H123" s="156">
        <f>VLOOKUP(H$10&amp;"_GC_"&amp;$B123,OBSERVED_DATA!$A$2:$F$6151,4,FALSE)</f>
        <v>0</v>
      </c>
      <c r="I123" s="156">
        <f>VLOOKUP(I$10&amp;"_GC_"&amp;$B123,OBSERVED_DATA!$A$2:$F$6151,4,FALSE)</f>
        <v>0</v>
      </c>
      <c r="J123" s="156">
        <f>VLOOKUP(J$10&amp;"_GC_"&amp;$B123,OBSERVED_DATA!$A$2:$F$6151,4,FALSE)</f>
        <v>9.0999999999999993E-6</v>
      </c>
      <c r="K123" s="157">
        <f>VLOOKUP(K$10&amp;"_GC_"&amp;$B123,OBSERVED_DATA!$A$2:$F$6151,4,FALSE)</f>
        <v>0</v>
      </c>
      <c r="L123" s="155">
        <f>VLOOKUP(L$10&amp;"_GC_"&amp;$B123,OBSERVED_DATA!$A$2:$F$6151,4,FALSE)</f>
        <v>2.55E-5</v>
      </c>
      <c r="M123" s="157">
        <f>VLOOKUP(M$10&amp;"_GC_"&amp;$B123,OBSERVED_DATA!$A$2:$F$6151,4,FALSE)</f>
        <v>5.1749999999999995E-4</v>
      </c>
    </row>
    <row r="124" spans="2:13" x14ac:dyDescent="0.45">
      <c r="B124" s="56">
        <v>226</v>
      </c>
      <c r="C124" s="56">
        <v>227</v>
      </c>
      <c r="D124" s="89"/>
      <c r="E124" s="155">
        <f>VLOOKUP(E$10&amp;"_GC_"&amp;$B124,OBSERVED_DATA!$A$2:$F$6151,4,FALSE)</f>
        <v>0</v>
      </c>
      <c r="F124" s="156">
        <f>VLOOKUP(F$10&amp;"_GC_"&amp;$B124,OBSERVED_DATA!$A$2:$F$6151,4,FALSE)</f>
        <v>0</v>
      </c>
      <c r="G124" s="156">
        <f>VLOOKUP(G$10&amp;"_GC_"&amp;$B124,OBSERVED_DATA!$A$2:$F$6151,4,FALSE)</f>
        <v>1.7099999999999999E-5</v>
      </c>
      <c r="H124" s="156">
        <f>VLOOKUP(H$10&amp;"_GC_"&amp;$B124,OBSERVED_DATA!$A$2:$F$6151,4,FALSE)</f>
        <v>0</v>
      </c>
      <c r="I124" s="156">
        <f>VLOOKUP(I$10&amp;"_GC_"&amp;$B124,OBSERVED_DATA!$A$2:$F$6151,4,FALSE)</f>
        <v>0</v>
      </c>
      <c r="J124" s="156">
        <f>VLOOKUP(J$10&amp;"_GC_"&amp;$B124,OBSERVED_DATA!$A$2:$F$6151,4,FALSE)</f>
        <v>6.1E-6</v>
      </c>
      <c r="K124" s="157">
        <f>VLOOKUP(K$10&amp;"_GC_"&amp;$B124,OBSERVED_DATA!$A$2:$F$6151,4,FALSE)</f>
        <v>0</v>
      </c>
      <c r="L124" s="155">
        <f>VLOOKUP(L$10&amp;"_GC_"&amp;$B124,OBSERVED_DATA!$A$2:$F$6151,4,FALSE)</f>
        <v>2.2399999999999999E-5</v>
      </c>
      <c r="M124" s="157">
        <f>VLOOKUP(M$10&amp;"_GC_"&amp;$B124,OBSERVED_DATA!$A$2:$F$6151,4,FALSE)</f>
        <v>4.9220000000000004E-4</v>
      </c>
    </row>
    <row r="125" spans="2:13" x14ac:dyDescent="0.45">
      <c r="B125" s="56">
        <v>228</v>
      </c>
      <c r="C125" s="56">
        <v>229</v>
      </c>
      <c r="D125" s="89"/>
      <c r="E125" s="155">
        <f>VLOOKUP(E$10&amp;"_GC_"&amp;$B125,OBSERVED_DATA!$A$2:$F$6151,4,FALSE)</f>
        <v>0</v>
      </c>
      <c r="F125" s="156">
        <f>VLOOKUP(F$10&amp;"_GC_"&amp;$B125,OBSERVED_DATA!$A$2:$F$6151,4,FALSE)</f>
        <v>0</v>
      </c>
      <c r="G125" s="156">
        <f>VLOOKUP(G$10&amp;"_GC_"&amp;$B125,OBSERVED_DATA!$A$2:$F$6151,4,FALSE)</f>
        <v>1.5500000000000001E-5</v>
      </c>
      <c r="H125" s="156">
        <f>VLOOKUP(H$10&amp;"_GC_"&amp;$B125,OBSERVED_DATA!$A$2:$F$6151,4,FALSE)</f>
        <v>0</v>
      </c>
      <c r="I125" s="156">
        <f>VLOOKUP(I$10&amp;"_GC_"&amp;$B125,OBSERVED_DATA!$A$2:$F$6151,4,FALSE)</f>
        <v>0</v>
      </c>
      <c r="J125" s="156">
        <f>VLOOKUP(J$10&amp;"_GC_"&amp;$B125,OBSERVED_DATA!$A$2:$F$6151,4,FALSE)</f>
        <v>3.0000000000000001E-6</v>
      </c>
      <c r="K125" s="157">
        <f>VLOOKUP(K$10&amp;"_GC_"&amp;$B125,OBSERVED_DATA!$A$2:$F$6151,4,FALSE)</f>
        <v>0</v>
      </c>
      <c r="L125" s="155">
        <f>VLOOKUP(L$10&amp;"_GC_"&amp;$B125,OBSERVED_DATA!$A$2:$F$6151,4,FALSE)</f>
        <v>1.9400000000000001E-5</v>
      </c>
      <c r="M125" s="157">
        <f>VLOOKUP(M$10&amp;"_GC_"&amp;$B125,OBSERVED_DATA!$A$2:$F$6151,4,FALSE)</f>
        <v>4.6690000000000002E-4</v>
      </c>
    </row>
    <row r="126" spans="2:13" x14ac:dyDescent="0.45">
      <c r="B126" s="56">
        <v>230</v>
      </c>
      <c r="C126" s="56">
        <v>231</v>
      </c>
      <c r="D126" s="89"/>
      <c r="E126" s="155">
        <f>VLOOKUP(E$10&amp;"_GC_"&amp;$B126,OBSERVED_DATA!$A$2:$F$6151,4,FALSE)</f>
        <v>0</v>
      </c>
      <c r="F126" s="156">
        <f>VLOOKUP(F$10&amp;"_GC_"&amp;$B126,OBSERVED_DATA!$A$2:$F$6151,4,FALSE)</f>
        <v>0</v>
      </c>
      <c r="G126" s="156">
        <f>VLOOKUP(G$10&amp;"_GC_"&amp;$B126,OBSERVED_DATA!$A$2:$F$6151,4,FALSE)</f>
        <v>1.3900000000000001E-5</v>
      </c>
      <c r="H126" s="156">
        <f>VLOOKUP(H$10&amp;"_GC_"&amp;$B126,OBSERVED_DATA!$A$2:$F$6151,4,FALSE)</f>
        <v>0</v>
      </c>
      <c r="I126" s="156">
        <f>VLOOKUP(I$10&amp;"_GC_"&amp;$B126,OBSERVED_DATA!$A$2:$F$6151,4,FALSE)</f>
        <v>0</v>
      </c>
      <c r="J126" s="156">
        <f>VLOOKUP(J$10&amp;"_GC_"&amp;$B126,OBSERVED_DATA!$A$2:$F$6151,4,FALSE)</f>
        <v>0</v>
      </c>
      <c r="K126" s="157">
        <f>VLOOKUP(K$10&amp;"_GC_"&amp;$B126,OBSERVED_DATA!$A$2:$F$6151,4,FALSE)</f>
        <v>0</v>
      </c>
      <c r="L126" s="155">
        <f>VLOOKUP(L$10&amp;"_GC_"&amp;$B126,OBSERVED_DATA!$A$2:$F$6151,4,FALSE)</f>
        <v>1.6200000000000001E-5</v>
      </c>
      <c r="M126" s="157">
        <f>VLOOKUP(M$10&amp;"_GC_"&amp;$B126,OBSERVED_DATA!$A$2:$F$6151,4,FALSE)</f>
        <v>4.415E-4</v>
      </c>
    </row>
    <row r="127" spans="2:13" x14ac:dyDescent="0.45">
      <c r="B127" s="56">
        <v>232</v>
      </c>
      <c r="C127" s="56">
        <v>233</v>
      </c>
      <c r="D127" s="89"/>
      <c r="E127" s="155">
        <f>VLOOKUP(E$10&amp;"_GC_"&amp;$B127,OBSERVED_DATA!$A$2:$F$6151,4,FALSE)</f>
        <v>0</v>
      </c>
      <c r="F127" s="156">
        <f>VLOOKUP(F$10&amp;"_GC_"&amp;$B127,OBSERVED_DATA!$A$2:$F$6151,4,FALSE)</f>
        <v>0</v>
      </c>
      <c r="G127" s="156">
        <f>VLOOKUP(G$10&amp;"_GC_"&amp;$B127,OBSERVED_DATA!$A$2:$F$6151,4,FALSE)</f>
        <v>1.22E-5</v>
      </c>
      <c r="H127" s="156">
        <f>VLOOKUP(H$10&amp;"_GC_"&amp;$B127,OBSERVED_DATA!$A$2:$F$6151,4,FALSE)</f>
        <v>0</v>
      </c>
      <c r="I127" s="156">
        <f>VLOOKUP(I$10&amp;"_GC_"&amp;$B127,OBSERVED_DATA!$A$2:$F$6151,4,FALSE)</f>
        <v>0</v>
      </c>
      <c r="J127" s="156">
        <f>VLOOKUP(J$10&amp;"_GC_"&amp;$B127,OBSERVED_DATA!$A$2:$F$6151,4,FALSE)</f>
        <v>0</v>
      </c>
      <c r="K127" s="157">
        <f>VLOOKUP(K$10&amp;"_GC_"&amp;$B127,OBSERVED_DATA!$A$2:$F$6151,4,FALSE)</f>
        <v>0</v>
      </c>
      <c r="L127" s="155">
        <f>VLOOKUP(L$10&amp;"_GC_"&amp;$B127,OBSERVED_DATA!$A$2:$F$6151,4,FALSE)</f>
        <v>1.5299999999999999E-5</v>
      </c>
      <c r="M127" s="157">
        <f>VLOOKUP(M$10&amp;"_GC_"&amp;$B127,OBSERVED_DATA!$A$2:$F$6151,4,FALSE)</f>
        <v>4.1609999999999998E-4</v>
      </c>
    </row>
    <row r="128" spans="2:13" x14ac:dyDescent="0.45">
      <c r="B128" s="56">
        <v>234</v>
      </c>
      <c r="C128" s="56">
        <v>235</v>
      </c>
      <c r="D128" s="89"/>
      <c r="E128" s="155">
        <f>VLOOKUP(E$10&amp;"_GC_"&amp;$B128,OBSERVED_DATA!$A$2:$F$6151,4,FALSE)</f>
        <v>0</v>
      </c>
      <c r="F128" s="156">
        <f>VLOOKUP(F$10&amp;"_GC_"&amp;$B128,OBSERVED_DATA!$A$2:$F$6151,4,FALSE)</f>
        <v>0</v>
      </c>
      <c r="G128" s="156">
        <f>VLOOKUP(G$10&amp;"_GC_"&amp;$B128,OBSERVED_DATA!$A$2:$F$6151,4,FALSE)</f>
        <v>1.0499999999999999E-5</v>
      </c>
      <c r="H128" s="156">
        <f>VLOOKUP(H$10&amp;"_GC_"&amp;$B128,OBSERVED_DATA!$A$2:$F$6151,4,FALSE)</f>
        <v>0</v>
      </c>
      <c r="I128" s="156">
        <f>VLOOKUP(I$10&amp;"_GC_"&amp;$B128,OBSERVED_DATA!$A$2:$F$6151,4,FALSE)</f>
        <v>0</v>
      </c>
      <c r="J128" s="156">
        <f>VLOOKUP(J$10&amp;"_GC_"&amp;$B128,OBSERVED_DATA!$A$2:$F$6151,4,FALSE)</f>
        <v>0</v>
      </c>
      <c r="K128" s="157">
        <f>VLOOKUP(K$10&amp;"_GC_"&amp;$B128,OBSERVED_DATA!$A$2:$F$6151,4,FALSE)</f>
        <v>0</v>
      </c>
      <c r="L128" s="155">
        <f>VLOOKUP(L$10&amp;"_GC_"&amp;$B128,OBSERVED_DATA!$A$2:$F$6151,4,FALSE)</f>
        <v>1.4399999999999999E-5</v>
      </c>
      <c r="M128" s="157">
        <f>VLOOKUP(M$10&amp;"_GC_"&amp;$B128,OBSERVED_DATA!$A$2:$F$6151,4,FALSE)</f>
        <v>3.9080000000000001E-4</v>
      </c>
    </row>
    <row r="129" spans="2:13" x14ac:dyDescent="0.45">
      <c r="B129" s="56">
        <v>236</v>
      </c>
      <c r="C129" s="56">
        <v>237</v>
      </c>
      <c r="D129" s="89"/>
      <c r="E129" s="155">
        <f>VLOOKUP(E$10&amp;"_GC_"&amp;$B129,OBSERVED_DATA!$A$2:$F$6151,4,FALSE)</f>
        <v>0</v>
      </c>
      <c r="F129" s="156">
        <f>VLOOKUP(F$10&amp;"_GC_"&amp;$B129,OBSERVED_DATA!$A$2:$F$6151,4,FALSE)</f>
        <v>0</v>
      </c>
      <c r="G129" s="156">
        <f>VLOOKUP(G$10&amp;"_GC_"&amp;$B129,OBSERVED_DATA!$A$2:$F$6151,4,FALSE)</f>
        <v>8.6000000000000007E-6</v>
      </c>
      <c r="H129" s="156">
        <f>VLOOKUP(H$10&amp;"_GC_"&amp;$B129,OBSERVED_DATA!$A$2:$F$6151,4,FALSE)</f>
        <v>0</v>
      </c>
      <c r="I129" s="156">
        <f>VLOOKUP(I$10&amp;"_GC_"&amp;$B129,OBSERVED_DATA!$A$2:$F$6151,4,FALSE)</f>
        <v>0</v>
      </c>
      <c r="J129" s="156">
        <f>VLOOKUP(J$10&amp;"_GC_"&amp;$B129,OBSERVED_DATA!$A$2:$F$6151,4,FALSE)</f>
        <v>0</v>
      </c>
      <c r="K129" s="157">
        <f>VLOOKUP(K$10&amp;"_GC_"&amp;$B129,OBSERVED_DATA!$A$2:$F$6151,4,FALSE)</f>
        <v>0</v>
      </c>
      <c r="L129" s="155">
        <f>VLOOKUP(L$10&amp;"_GC_"&amp;$B129,OBSERVED_DATA!$A$2:$F$6151,4,FALSE)</f>
        <v>1.36E-5</v>
      </c>
      <c r="M129" s="157">
        <f>VLOOKUP(M$10&amp;"_GC_"&amp;$B129,OBSERVED_DATA!$A$2:$F$6151,4,FALSE)</f>
        <v>3.6539999999999999E-4</v>
      </c>
    </row>
    <row r="130" spans="2:13" x14ac:dyDescent="0.45">
      <c r="B130" s="56">
        <v>238</v>
      </c>
      <c r="C130" s="56">
        <v>239</v>
      </c>
      <c r="D130" s="89"/>
      <c r="E130" s="155">
        <f>VLOOKUP(E$10&amp;"_GC_"&amp;$B130,OBSERVED_DATA!$A$2:$F$6151,4,FALSE)</f>
        <v>0</v>
      </c>
      <c r="F130" s="156">
        <f>VLOOKUP(F$10&amp;"_GC_"&amp;$B130,OBSERVED_DATA!$A$2:$F$6151,4,FALSE)</f>
        <v>0</v>
      </c>
      <c r="G130" s="156">
        <f>VLOOKUP(G$10&amp;"_GC_"&amp;$B130,OBSERVED_DATA!$A$2:$F$6151,4,FALSE)</f>
        <v>6.9999999999999999E-6</v>
      </c>
      <c r="H130" s="156">
        <f>VLOOKUP(H$10&amp;"_GC_"&amp;$B130,OBSERVED_DATA!$A$2:$F$6151,4,FALSE)</f>
        <v>0</v>
      </c>
      <c r="I130" s="156">
        <f>VLOOKUP(I$10&amp;"_GC_"&amp;$B130,OBSERVED_DATA!$A$2:$F$6151,4,FALSE)</f>
        <v>0</v>
      </c>
      <c r="J130" s="156">
        <f>VLOOKUP(J$10&amp;"_GC_"&amp;$B130,OBSERVED_DATA!$A$2:$F$6151,4,FALSE)</f>
        <v>0</v>
      </c>
      <c r="K130" s="157">
        <f>VLOOKUP(K$10&amp;"_GC_"&amp;$B130,OBSERVED_DATA!$A$2:$F$6151,4,FALSE)</f>
        <v>0</v>
      </c>
      <c r="L130" s="155">
        <f>VLOOKUP(L$10&amp;"_GC_"&amp;$B130,OBSERVED_DATA!$A$2:$F$6151,4,FALSE)</f>
        <v>1.26E-5</v>
      </c>
      <c r="M130" s="157">
        <f>VLOOKUP(M$10&amp;"_GC_"&amp;$B130,OBSERVED_DATA!$A$2:$F$6151,4,FALSE)</f>
        <v>3.4019999999999998E-4</v>
      </c>
    </row>
    <row r="131" spans="2:13" x14ac:dyDescent="0.45">
      <c r="B131" s="56">
        <v>240</v>
      </c>
      <c r="C131" s="56">
        <v>241</v>
      </c>
      <c r="D131" s="89"/>
      <c r="E131" s="155">
        <f>VLOOKUP(E$10&amp;"_GC_"&amp;$B131,OBSERVED_DATA!$A$2:$F$6151,4,FALSE)</f>
        <v>0</v>
      </c>
      <c r="F131" s="156">
        <f>VLOOKUP(F$10&amp;"_GC_"&amp;$B131,OBSERVED_DATA!$A$2:$F$6151,4,FALSE)</f>
        <v>0</v>
      </c>
      <c r="G131" s="156">
        <f>VLOOKUP(G$10&amp;"_GC_"&amp;$B131,OBSERVED_DATA!$A$2:$F$6151,4,FALSE)</f>
        <v>5.1000000000000003E-6</v>
      </c>
      <c r="H131" s="156">
        <f>VLOOKUP(H$10&amp;"_GC_"&amp;$B131,OBSERVED_DATA!$A$2:$F$6151,4,FALSE)</f>
        <v>0</v>
      </c>
      <c r="I131" s="156">
        <f>VLOOKUP(I$10&amp;"_GC_"&amp;$B131,OBSERVED_DATA!$A$2:$F$6151,4,FALSE)</f>
        <v>0</v>
      </c>
      <c r="J131" s="156">
        <f>VLOOKUP(J$10&amp;"_GC_"&amp;$B131,OBSERVED_DATA!$A$2:$F$6151,4,FALSE)</f>
        <v>0</v>
      </c>
      <c r="K131" s="157">
        <f>VLOOKUP(K$10&amp;"_GC_"&amp;$B131,OBSERVED_DATA!$A$2:$F$6151,4,FALSE)</f>
        <v>0</v>
      </c>
      <c r="L131" s="155">
        <f>VLOOKUP(L$10&amp;"_GC_"&amp;$B131,OBSERVED_DATA!$A$2:$F$6151,4,FALSE)</f>
        <v>1.1600000000000001E-5</v>
      </c>
      <c r="M131" s="157">
        <f>VLOOKUP(M$10&amp;"_GC_"&amp;$B131,OBSERVED_DATA!$A$2:$F$6151,4,FALSE)</f>
        <v>3.1480000000000001E-4</v>
      </c>
    </row>
    <row r="132" spans="2:13" x14ac:dyDescent="0.45">
      <c r="B132" s="56">
        <v>242</v>
      </c>
      <c r="C132" s="56">
        <v>243</v>
      </c>
      <c r="D132" s="89"/>
      <c r="E132" s="155">
        <f>VLOOKUP(E$10&amp;"_GC_"&amp;$B132,OBSERVED_DATA!$A$2:$F$6151,4,FALSE)</f>
        <v>0</v>
      </c>
      <c r="F132" s="156">
        <f>VLOOKUP(F$10&amp;"_GC_"&amp;$B132,OBSERVED_DATA!$A$2:$F$6151,4,FALSE)</f>
        <v>0</v>
      </c>
      <c r="G132" s="156">
        <f>VLOOKUP(G$10&amp;"_GC_"&amp;$B132,OBSERVED_DATA!$A$2:$F$6151,4,FALSE)</f>
        <v>3.4999999999999999E-6</v>
      </c>
      <c r="H132" s="156">
        <f>VLOOKUP(H$10&amp;"_GC_"&amp;$B132,OBSERVED_DATA!$A$2:$F$6151,4,FALSE)</f>
        <v>0</v>
      </c>
      <c r="I132" s="156">
        <f>VLOOKUP(I$10&amp;"_GC_"&amp;$B132,OBSERVED_DATA!$A$2:$F$6151,4,FALSE)</f>
        <v>0</v>
      </c>
      <c r="J132" s="156">
        <f>VLOOKUP(J$10&amp;"_GC_"&amp;$B132,OBSERVED_DATA!$A$2:$F$6151,4,FALSE)</f>
        <v>0</v>
      </c>
      <c r="K132" s="157">
        <f>VLOOKUP(K$10&amp;"_GC_"&amp;$B132,OBSERVED_DATA!$A$2:$F$6151,4,FALSE)</f>
        <v>0</v>
      </c>
      <c r="L132" s="155">
        <f>VLOOKUP(L$10&amp;"_GC_"&amp;$B132,OBSERVED_DATA!$A$2:$F$6151,4,FALSE)</f>
        <v>1.08E-5</v>
      </c>
      <c r="M132" s="157">
        <f>VLOOKUP(M$10&amp;"_GC_"&amp;$B132,OBSERVED_DATA!$A$2:$F$6151,4,FALSE)</f>
        <v>3.033E-4</v>
      </c>
    </row>
    <row r="133" spans="2:13" x14ac:dyDescent="0.45">
      <c r="B133" s="56">
        <v>244</v>
      </c>
      <c r="C133" s="56">
        <v>245</v>
      </c>
      <c r="D133" s="89"/>
      <c r="E133" s="155">
        <f>VLOOKUP(E$10&amp;"_GC_"&amp;$B133,OBSERVED_DATA!$A$2:$F$6151,4,FALSE)</f>
        <v>0</v>
      </c>
      <c r="F133" s="156">
        <f>VLOOKUP(F$10&amp;"_GC_"&amp;$B133,OBSERVED_DATA!$A$2:$F$6151,4,FALSE)</f>
        <v>0</v>
      </c>
      <c r="G133" s="156">
        <f>VLOOKUP(G$10&amp;"_GC_"&amp;$B133,OBSERVED_DATA!$A$2:$F$6151,4,FALSE)</f>
        <v>1.7999999999999999E-6</v>
      </c>
      <c r="H133" s="156">
        <f>VLOOKUP(H$10&amp;"_GC_"&amp;$B133,OBSERVED_DATA!$A$2:$F$6151,4,FALSE)</f>
        <v>0</v>
      </c>
      <c r="I133" s="156">
        <f>VLOOKUP(I$10&amp;"_GC_"&amp;$B133,OBSERVED_DATA!$A$2:$F$6151,4,FALSE)</f>
        <v>0</v>
      </c>
      <c r="J133" s="156">
        <f>VLOOKUP(J$10&amp;"_GC_"&amp;$B133,OBSERVED_DATA!$A$2:$F$6151,4,FALSE)</f>
        <v>0</v>
      </c>
      <c r="K133" s="157">
        <f>VLOOKUP(K$10&amp;"_GC_"&amp;$B133,OBSERVED_DATA!$A$2:$F$6151,4,FALSE)</f>
        <v>0</v>
      </c>
      <c r="L133" s="155">
        <f>VLOOKUP(L$10&amp;"_GC_"&amp;$B133,OBSERVED_DATA!$A$2:$F$6151,4,FALSE)</f>
        <v>9.9000000000000001E-6</v>
      </c>
      <c r="M133" s="157">
        <f>VLOOKUP(M$10&amp;"_GC_"&amp;$B133,OBSERVED_DATA!$A$2:$F$6151,4,FALSE)</f>
        <v>2.9189999999999999E-4</v>
      </c>
    </row>
    <row r="134" spans="2:13" x14ac:dyDescent="0.45">
      <c r="B134" s="56">
        <v>246</v>
      </c>
      <c r="C134" s="56">
        <v>247</v>
      </c>
      <c r="D134" s="89"/>
      <c r="E134" s="155">
        <f>VLOOKUP(E$10&amp;"_GC_"&amp;$B134,OBSERVED_DATA!$A$2:$F$6151,4,FALSE)</f>
        <v>0</v>
      </c>
      <c r="F134" s="156">
        <f>VLOOKUP(F$10&amp;"_GC_"&amp;$B134,OBSERVED_DATA!$A$2:$F$6151,4,FALSE)</f>
        <v>0</v>
      </c>
      <c r="G134" s="156">
        <f>VLOOKUP(G$10&amp;"_GC_"&amp;$B134,OBSERVED_DATA!$A$2:$F$6151,4,FALSE)</f>
        <v>0</v>
      </c>
      <c r="H134" s="156">
        <f>VLOOKUP(H$10&amp;"_GC_"&amp;$B134,OBSERVED_DATA!$A$2:$F$6151,4,FALSE)</f>
        <v>0</v>
      </c>
      <c r="I134" s="156">
        <f>VLOOKUP(I$10&amp;"_GC_"&amp;$B134,OBSERVED_DATA!$A$2:$F$6151,4,FALSE)</f>
        <v>0</v>
      </c>
      <c r="J134" s="156">
        <f>VLOOKUP(J$10&amp;"_GC_"&amp;$B134,OBSERVED_DATA!$A$2:$F$6151,4,FALSE)</f>
        <v>0</v>
      </c>
      <c r="K134" s="157">
        <f>VLOOKUP(K$10&amp;"_GC_"&amp;$B134,OBSERVED_DATA!$A$2:$F$6151,4,FALSE)</f>
        <v>0</v>
      </c>
      <c r="L134" s="155">
        <f>VLOOKUP(L$10&amp;"_GC_"&amp;$B134,OBSERVED_DATA!$A$2:$F$6151,4,FALSE)</f>
        <v>9.2E-6</v>
      </c>
      <c r="M134" s="157">
        <f>VLOOKUP(M$10&amp;"_GC_"&amp;$B134,OBSERVED_DATA!$A$2:$F$6151,4,FALSE)</f>
        <v>2.8049999999999999E-4</v>
      </c>
    </row>
    <row r="135" spans="2:13" x14ac:dyDescent="0.45">
      <c r="B135" s="56">
        <v>248</v>
      </c>
      <c r="C135" s="56">
        <v>249</v>
      </c>
      <c r="D135" s="89"/>
      <c r="E135" s="155">
        <f>VLOOKUP(E$10&amp;"_GC_"&amp;$B135,OBSERVED_DATA!$A$2:$F$6151,4,FALSE)</f>
        <v>0</v>
      </c>
      <c r="F135" s="156">
        <f>VLOOKUP(F$10&amp;"_GC_"&amp;$B135,OBSERVED_DATA!$A$2:$F$6151,4,FALSE)</f>
        <v>0</v>
      </c>
      <c r="G135" s="156">
        <f>VLOOKUP(G$10&amp;"_GC_"&amp;$B135,OBSERVED_DATA!$A$2:$F$6151,4,FALSE)</f>
        <v>0</v>
      </c>
      <c r="H135" s="156">
        <f>VLOOKUP(H$10&amp;"_GC_"&amp;$B135,OBSERVED_DATA!$A$2:$F$6151,4,FALSE)</f>
        <v>0</v>
      </c>
      <c r="I135" s="156">
        <f>VLOOKUP(I$10&amp;"_GC_"&amp;$B135,OBSERVED_DATA!$A$2:$F$6151,4,FALSE)</f>
        <v>0</v>
      </c>
      <c r="J135" s="156">
        <f>VLOOKUP(J$10&amp;"_GC_"&amp;$B135,OBSERVED_DATA!$A$2:$F$6151,4,FALSE)</f>
        <v>0</v>
      </c>
      <c r="K135" s="157">
        <f>VLOOKUP(K$10&amp;"_GC_"&amp;$B135,OBSERVED_DATA!$A$2:$F$6151,4,FALSE)</f>
        <v>0</v>
      </c>
      <c r="L135" s="155">
        <f>VLOOKUP(L$10&amp;"_GC_"&amp;$B135,OBSERVED_DATA!$A$2:$F$6151,4,FALSE)</f>
        <v>8.3000000000000002E-6</v>
      </c>
      <c r="M135" s="157">
        <f>VLOOKUP(M$10&amp;"_GC_"&amp;$B135,OBSERVED_DATA!$A$2:$F$6151,4,FALSE)</f>
        <v>2.6909999999999998E-4</v>
      </c>
    </row>
    <row r="136" spans="2:13" x14ac:dyDescent="0.45">
      <c r="B136" s="56">
        <v>250</v>
      </c>
      <c r="C136" s="56">
        <v>251</v>
      </c>
      <c r="D136" s="89"/>
      <c r="E136" s="155">
        <f>VLOOKUP(E$10&amp;"_GC_"&amp;$B136,OBSERVED_DATA!$A$2:$F$6151,4,FALSE)</f>
        <v>0</v>
      </c>
      <c r="F136" s="156">
        <f>VLOOKUP(F$10&amp;"_GC_"&amp;$B136,OBSERVED_DATA!$A$2:$F$6151,4,FALSE)</f>
        <v>0</v>
      </c>
      <c r="G136" s="156">
        <f>VLOOKUP(G$10&amp;"_GC_"&amp;$B136,OBSERVED_DATA!$A$2:$F$6151,4,FALSE)</f>
        <v>0</v>
      </c>
      <c r="H136" s="156">
        <f>VLOOKUP(H$10&amp;"_GC_"&amp;$B136,OBSERVED_DATA!$A$2:$F$6151,4,FALSE)</f>
        <v>0</v>
      </c>
      <c r="I136" s="156">
        <f>VLOOKUP(I$10&amp;"_GC_"&amp;$B136,OBSERVED_DATA!$A$2:$F$6151,4,FALSE)</f>
        <v>0</v>
      </c>
      <c r="J136" s="156">
        <f>VLOOKUP(J$10&amp;"_GC_"&amp;$B136,OBSERVED_DATA!$A$2:$F$6151,4,FALSE)</f>
        <v>0</v>
      </c>
      <c r="K136" s="157">
        <f>VLOOKUP(K$10&amp;"_GC_"&amp;$B136,OBSERVED_DATA!$A$2:$F$6151,4,FALSE)</f>
        <v>0</v>
      </c>
      <c r="L136" s="155">
        <f>VLOOKUP(L$10&amp;"_GC_"&amp;$B136,OBSERVED_DATA!$A$2:$F$6151,4,FALSE)</f>
        <v>7.5000000000000002E-6</v>
      </c>
      <c r="M136" s="157">
        <f>VLOOKUP(M$10&amp;"_GC_"&amp;$B136,OBSERVED_DATA!$A$2:$F$6151,4,FALSE)</f>
        <v>2.5759999999999997E-4</v>
      </c>
    </row>
    <row r="137" spans="2:13" x14ac:dyDescent="0.45">
      <c r="B137" s="56">
        <v>252</v>
      </c>
      <c r="C137" s="56">
        <v>253</v>
      </c>
      <c r="D137" s="89"/>
      <c r="E137" s="155">
        <f>VLOOKUP(E$10&amp;"_GC_"&amp;$B137,OBSERVED_DATA!$A$2:$F$6151,4,FALSE)</f>
        <v>0</v>
      </c>
      <c r="F137" s="156">
        <f>VLOOKUP(F$10&amp;"_GC_"&amp;$B137,OBSERVED_DATA!$A$2:$F$6151,4,FALSE)</f>
        <v>0</v>
      </c>
      <c r="G137" s="156">
        <f>VLOOKUP(G$10&amp;"_GC_"&amp;$B137,OBSERVED_DATA!$A$2:$F$6151,4,FALSE)</f>
        <v>0</v>
      </c>
      <c r="H137" s="156">
        <f>VLOOKUP(H$10&amp;"_GC_"&amp;$B137,OBSERVED_DATA!$A$2:$F$6151,4,FALSE)</f>
        <v>0</v>
      </c>
      <c r="I137" s="156">
        <f>VLOOKUP(I$10&amp;"_GC_"&amp;$B137,OBSERVED_DATA!$A$2:$F$6151,4,FALSE)</f>
        <v>0</v>
      </c>
      <c r="J137" s="156">
        <f>VLOOKUP(J$10&amp;"_GC_"&amp;$B137,OBSERVED_DATA!$A$2:$F$6151,4,FALSE)</f>
        <v>0</v>
      </c>
      <c r="K137" s="157">
        <f>VLOOKUP(K$10&amp;"_GC_"&amp;$B137,OBSERVED_DATA!$A$2:$F$6151,4,FALSE)</f>
        <v>0</v>
      </c>
      <c r="L137" s="155">
        <f>VLOOKUP(L$10&amp;"_GC_"&amp;$B137,OBSERVED_DATA!$A$2:$F$6151,4,FALSE)</f>
        <v>6.4999999999999996E-6</v>
      </c>
      <c r="M137" s="157">
        <f>VLOOKUP(M$10&amp;"_GC_"&amp;$B137,OBSERVED_DATA!$A$2:$F$6151,4,FALSE)</f>
        <v>2.4620000000000002E-4</v>
      </c>
    </row>
    <row r="138" spans="2:13" x14ac:dyDescent="0.45">
      <c r="B138" s="56">
        <v>254</v>
      </c>
      <c r="C138" s="56">
        <v>255</v>
      </c>
      <c r="D138" s="89"/>
      <c r="E138" s="155">
        <f>VLOOKUP(E$10&amp;"_GC_"&amp;$B138,OBSERVED_DATA!$A$2:$F$6151,4,FALSE)</f>
        <v>0</v>
      </c>
      <c r="F138" s="156">
        <f>VLOOKUP(F$10&amp;"_GC_"&amp;$B138,OBSERVED_DATA!$A$2:$F$6151,4,FALSE)</f>
        <v>0</v>
      </c>
      <c r="G138" s="156">
        <f>VLOOKUP(G$10&amp;"_GC_"&amp;$B138,OBSERVED_DATA!$A$2:$F$6151,4,FALSE)</f>
        <v>0</v>
      </c>
      <c r="H138" s="156">
        <f>VLOOKUP(H$10&amp;"_GC_"&amp;$B138,OBSERVED_DATA!$A$2:$F$6151,4,FALSE)</f>
        <v>0</v>
      </c>
      <c r="I138" s="156">
        <f>VLOOKUP(I$10&amp;"_GC_"&amp;$B138,OBSERVED_DATA!$A$2:$F$6151,4,FALSE)</f>
        <v>0</v>
      </c>
      <c r="J138" s="156">
        <f>VLOOKUP(J$10&amp;"_GC_"&amp;$B138,OBSERVED_DATA!$A$2:$F$6151,4,FALSE)</f>
        <v>0</v>
      </c>
      <c r="K138" s="157">
        <f>VLOOKUP(K$10&amp;"_GC_"&amp;$B138,OBSERVED_DATA!$A$2:$F$6151,4,FALSE)</f>
        <v>0</v>
      </c>
      <c r="L138" s="155">
        <f>VLOOKUP(L$10&amp;"_GC_"&amp;$B138,OBSERVED_DATA!$A$2:$F$6151,4,FALSE)</f>
        <v>5.8000000000000004E-6</v>
      </c>
      <c r="M138" s="157">
        <f>VLOOKUP(M$10&amp;"_GC_"&amp;$B138,OBSERVED_DATA!$A$2:$F$6151,4,FALSE)</f>
        <v>2.3479999999999999E-4</v>
      </c>
    </row>
    <row r="139" spans="2:13" x14ac:dyDescent="0.45">
      <c r="B139" s="56">
        <v>256</v>
      </c>
      <c r="C139" s="56">
        <v>257</v>
      </c>
      <c r="D139" s="89"/>
      <c r="E139" s="155">
        <f>VLOOKUP(E$10&amp;"_GC_"&amp;$B139,OBSERVED_DATA!$A$2:$F$6151,4,FALSE)</f>
        <v>0</v>
      </c>
      <c r="F139" s="156">
        <f>VLOOKUP(F$10&amp;"_GC_"&amp;$B139,OBSERVED_DATA!$A$2:$F$6151,4,FALSE)</f>
        <v>0</v>
      </c>
      <c r="G139" s="156">
        <f>VLOOKUP(G$10&amp;"_GC_"&amp;$B139,OBSERVED_DATA!$A$2:$F$6151,4,FALSE)</f>
        <v>0</v>
      </c>
      <c r="H139" s="156">
        <f>VLOOKUP(H$10&amp;"_GC_"&amp;$B139,OBSERVED_DATA!$A$2:$F$6151,4,FALSE)</f>
        <v>0</v>
      </c>
      <c r="I139" s="156">
        <f>VLOOKUP(I$10&amp;"_GC_"&amp;$B139,OBSERVED_DATA!$A$2:$F$6151,4,FALSE)</f>
        <v>0</v>
      </c>
      <c r="J139" s="156">
        <f>VLOOKUP(J$10&amp;"_GC_"&amp;$B139,OBSERVED_DATA!$A$2:$F$6151,4,FALSE)</f>
        <v>0</v>
      </c>
      <c r="K139" s="157">
        <f>VLOOKUP(K$10&amp;"_GC_"&amp;$B139,OBSERVED_DATA!$A$2:$F$6151,4,FALSE)</f>
        <v>0</v>
      </c>
      <c r="L139" s="155">
        <f>VLOOKUP(L$10&amp;"_GC_"&amp;$B139,OBSERVED_DATA!$A$2:$F$6151,4,FALSE)</f>
        <v>5.0000000000000004E-6</v>
      </c>
      <c r="M139" s="157">
        <f>VLOOKUP(M$10&amp;"_GC_"&amp;$B139,OBSERVED_DATA!$A$2:$F$6151,4,FALSE)</f>
        <v>2.2330000000000001E-4</v>
      </c>
    </row>
    <row r="140" spans="2:13" x14ac:dyDescent="0.45">
      <c r="B140" s="56">
        <v>258</v>
      </c>
      <c r="C140" s="56">
        <v>259</v>
      </c>
      <c r="D140" s="89"/>
      <c r="E140" s="155">
        <f>VLOOKUP(E$10&amp;"_GC_"&amp;$B140,OBSERVED_DATA!$A$2:$F$6151,4,FALSE)</f>
        <v>0</v>
      </c>
      <c r="F140" s="156">
        <f>VLOOKUP(F$10&amp;"_GC_"&amp;$B140,OBSERVED_DATA!$A$2:$F$6151,4,FALSE)</f>
        <v>0</v>
      </c>
      <c r="G140" s="156">
        <f>VLOOKUP(G$10&amp;"_GC_"&amp;$B140,OBSERVED_DATA!$A$2:$F$6151,4,FALSE)</f>
        <v>0</v>
      </c>
      <c r="H140" s="156">
        <f>VLOOKUP(H$10&amp;"_GC_"&amp;$B140,OBSERVED_DATA!$A$2:$F$6151,4,FALSE)</f>
        <v>0</v>
      </c>
      <c r="I140" s="156">
        <f>VLOOKUP(I$10&amp;"_GC_"&amp;$B140,OBSERVED_DATA!$A$2:$F$6151,4,FALSE)</f>
        <v>0</v>
      </c>
      <c r="J140" s="156">
        <f>VLOOKUP(J$10&amp;"_GC_"&amp;$B140,OBSERVED_DATA!$A$2:$F$6151,4,FALSE)</f>
        <v>0</v>
      </c>
      <c r="K140" s="157">
        <f>VLOOKUP(K$10&amp;"_GC_"&amp;$B140,OBSERVED_DATA!$A$2:$F$6151,4,FALSE)</f>
        <v>0</v>
      </c>
      <c r="L140" s="155">
        <f>VLOOKUP(L$10&amp;"_GC_"&amp;$B140,OBSERVED_DATA!$A$2:$F$6151,4,FALSE)</f>
        <v>4.1999999999999996E-6</v>
      </c>
      <c r="M140" s="157">
        <f>VLOOKUP(M$10&amp;"_GC_"&amp;$B140,OBSERVED_DATA!$A$2:$F$6151,4,FALSE)</f>
        <v>2.119E-4</v>
      </c>
    </row>
    <row r="141" spans="2:13" x14ac:dyDescent="0.45">
      <c r="B141" s="56">
        <v>260</v>
      </c>
      <c r="C141" s="56">
        <v>261</v>
      </c>
      <c r="D141" s="89"/>
      <c r="E141" s="155">
        <f>VLOOKUP(E$10&amp;"_GC_"&amp;$B141,OBSERVED_DATA!$A$2:$F$6151,4,FALSE)</f>
        <v>0</v>
      </c>
      <c r="F141" s="156">
        <f>VLOOKUP(F$10&amp;"_GC_"&amp;$B141,OBSERVED_DATA!$A$2:$F$6151,4,FALSE)</f>
        <v>0</v>
      </c>
      <c r="G141" s="156">
        <f>VLOOKUP(G$10&amp;"_GC_"&amp;$B141,OBSERVED_DATA!$A$2:$F$6151,4,FALSE)</f>
        <v>0</v>
      </c>
      <c r="H141" s="156">
        <f>VLOOKUP(H$10&amp;"_GC_"&amp;$B141,OBSERVED_DATA!$A$2:$F$6151,4,FALSE)</f>
        <v>0</v>
      </c>
      <c r="I141" s="156">
        <f>VLOOKUP(I$10&amp;"_GC_"&amp;$B141,OBSERVED_DATA!$A$2:$F$6151,4,FALSE)</f>
        <v>0</v>
      </c>
      <c r="J141" s="156">
        <f>VLOOKUP(J$10&amp;"_GC_"&amp;$B141,OBSERVED_DATA!$A$2:$F$6151,4,FALSE)</f>
        <v>0</v>
      </c>
      <c r="K141" s="157">
        <f>VLOOKUP(K$10&amp;"_GC_"&amp;$B141,OBSERVED_DATA!$A$2:$F$6151,4,FALSE)</f>
        <v>0</v>
      </c>
      <c r="L141" s="155">
        <f>VLOOKUP(L$10&amp;"_GC_"&amp;$B141,OBSERVED_DATA!$A$2:$F$6151,4,FALSE)</f>
        <v>3.3000000000000002E-6</v>
      </c>
      <c r="M141" s="157">
        <f>VLOOKUP(M$10&amp;"_GC_"&amp;$B141,OBSERVED_DATA!$A$2:$F$6151,4,FALSE)</f>
        <v>2.0049999999999999E-4</v>
      </c>
    </row>
    <row r="142" spans="2:13" x14ac:dyDescent="0.45">
      <c r="B142" s="56">
        <v>262</v>
      </c>
      <c r="C142" s="56">
        <v>263</v>
      </c>
      <c r="D142" s="89"/>
      <c r="E142" s="155">
        <f>VLOOKUP(E$10&amp;"_GC_"&amp;$B142,OBSERVED_DATA!$A$2:$F$6151,4,FALSE)</f>
        <v>0</v>
      </c>
      <c r="F142" s="156">
        <f>VLOOKUP(F$10&amp;"_GC_"&amp;$B142,OBSERVED_DATA!$A$2:$F$6151,4,FALSE)</f>
        <v>0</v>
      </c>
      <c r="G142" s="156">
        <f>VLOOKUP(G$10&amp;"_GC_"&amp;$B142,OBSERVED_DATA!$A$2:$F$6151,4,FALSE)</f>
        <v>0</v>
      </c>
      <c r="H142" s="156">
        <f>VLOOKUP(H$10&amp;"_GC_"&amp;$B142,OBSERVED_DATA!$A$2:$F$6151,4,FALSE)</f>
        <v>0</v>
      </c>
      <c r="I142" s="156">
        <f>VLOOKUP(I$10&amp;"_GC_"&amp;$B142,OBSERVED_DATA!$A$2:$F$6151,4,FALSE)</f>
        <v>0</v>
      </c>
      <c r="J142" s="156">
        <f>VLOOKUP(J$10&amp;"_GC_"&amp;$B142,OBSERVED_DATA!$A$2:$F$6151,4,FALSE)</f>
        <v>0</v>
      </c>
      <c r="K142" s="157">
        <f>VLOOKUP(K$10&amp;"_GC_"&amp;$B142,OBSERVED_DATA!$A$2:$F$6151,4,FALSE)</f>
        <v>0</v>
      </c>
      <c r="L142" s="155">
        <f>VLOOKUP(L$10&amp;"_GC_"&amp;$B142,OBSERVED_DATA!$A$2:$F$6151,4,FALSE)</f>
        <v>3.0000000000000001E-6</v>
      </c>
      <c r="M142" s="157">
        <f>VLOOKUP(M$10&amp;"_GC_"&amp;$B142,OBSERVED_DATA!$A$2:$F$6151,4,FALSE)</f>
        <v>1.8900000000000001E-4</v>
      </c>
    </row>
    <row r="143" spans="2:13" x14ac:dyDescent="0.45">
      <c r="B143" s="56">
        <v>264</v>
      </c>
      <c r="C143" s="56">
        <v>265</v>
      </c>
      <c r="D143" s="89"/>
      <c r="E143" s="155">
        <f>VLOOKUP(E$10&amp;"_GC_"&amp;$B143,OBSERVED_DATA!$A$2:$F$6151,4,FALSE)</f>
        <v>0</v>
      </c>
      <c r="F143" s="156">
        <f>VLOOKUP(F$10&amp;"_GC_"&amp;$B143,OBSERVED_DATA!$A$2:$F$6151,4,FALSE)</f>
        <v>0</v>
      </c>
      <c r="G143" s="156">
        <f>VLOOKUP(G$10&amp;"_GC_"&amp;$B143,OBSERVED_DATA!$A$2:$F$6151,4,FALSE)</f>
        <v>0</v>
      </c>
      <c r="H143" s="156">
        <f>VLOOKUP(H$10&amp;"_GC_"&amp;$B143,OBSERVED_DATA!$A$2:$F$6151,4,FALSE)</f>
        <v>0</v>
      </c>
      <c r="I143" s="156">
        <f>VLOOKUP(I$10&amp;"_GC_"&amp;$B143,OBSERVED_DATA!$A$2:$F$6151,4,FALSE)</f>
        <v>0</v>
      </c>
      <c r="J143" s="156">
        <f>VLOOKUP(J$10&amp;"_GC_"&amp;$B143,OBSERVED_DATA!$A$2:$F$6151,4,FALSE)</f>
        <v>0</v>
      </c>
      <c r="K143" s="157">
        <f>VLOOKUP(K$10&amp;"_GC_"&amp;$B143,OBSERVED_DATA!$A$2:$F$6151,4,FALSE)</f>
        <v>0</v>
      </c>
      <c r="L143" s="155">
        <f>VLOOKUP(L$10&amp;"_GC_"&amp;$B143,OBSERVED_DATA!$A$2:$F$6151,4,FALSE)</f>
        <v>2.7999999999999999E-6</v>
      </c>
      <c r="M143" s="157">
        <f>VLOOKUP(M$10&amp;"_GC_"&amp;$B143,OBSERVED_DATA!$A$2:$F$6151,4,FALSE)</f>
        <v>1.7760000000000001E-4</v>
      </c>
    </row>
    <row r="144" spans="2:13" x14ac:dyDescent="0.45">
      <c r="B144" s="56">
        <v>266</v>
      </c>
      <c r="C144" s="56">
        <v>267</v>
      </c>
      <c r="D144" s="89"/>
      <c r="E144" s="155">
        <f>VLOOKUP(E$10&amp;"_GC_"&amp;$B144,OBSERVED_DATA!$A$2:$F$6151,4,FALSE)</f>
        <v>0</v>
      </c>
      <c r="F144" s="156">
        <f>VLOOKUP(F$10&amp;"_GC_"&amp;$B144,OBSERVED_DATA!$A$2:$F$6151,4,FALSE)</f>
        <v>0</v>
      </c>
      <c r="G144" s="156">
        <f>VLOOKUP(G$10&amp;"_GC_"&amp;$B144,OBSERVED_DATA!$A$2:$F$6151,4,FALSE)</f>
        <v>0</v>
      </c>
      <c r="H144" s="156">
        <f>VLOOKUP(H$10&amp;"_GC_"&amp;$B144,OBSERVED_DATA!$A$2:$F$6151,4,FALSE)</f>
        <v>0</v>
      </c>
      <c r="I144" s="156">
        <f>VLOOKUP(I$10&amp;"_GC_"&amp;$B144,OBSERVED_DATA!$A$2:$F$6151,4,FALSE)</f>
        <v>0</v>
      </c>
      <c r="J144" s="156">
        <f>VLOOKUP(J$10&amp;"_GC_"&amp;$B144,OBSERVED_DATA!$A$2:$F$6151,4,FALSE)</f>
        <v>0</v>
      </c>
      <c r="K144" s="157">
        <f>VLOOKUP(K$10&amp;"_GC_"&amp;$B144,OBSERVED_DATA!$A$2:$F$6151,4,FALSE)</f>
        <v>0</v>
      </c>
      <c r="L144" s="155">
        <f>VLOOKUP(L$10&amp;"_GC_"&amp;$B144,OBSERVED_DATA!$A$2:$F$6151,4,FALSE)</f>
        <v>2.5000000000000002E-6</v>
      </c>
      <c r="M144" s="157">
        <f>VLOOKUP(M$10&amp;"_GC_"&amp;$B144,OBSERVED_DATA!$A$2:$F$6151,4,FALSE)</f>
        <v>1.662E-4</v>
      </c>
    </row>
    <row r="145" spans="2:13" x14ac:dyDescent="0.45">
      <c r="B145" s="56">
        <v>268</v>
      </c>
      <c r="C145" s="56">
        <v>269</v>
      </c>
      <c r="D145" s="89"/>
      <c r="E145" s="155">
        <f>VLOOKUP(E$10&amp;"_GC_"&amp;$B145,OBSERVED_DATA!$A$2:$F$6151,4,FALSE)</f>
        <v>0</v>
      </c>
      <c r="F145" s="156">
        <f>VLOOKUP(F$10&amp;"_GC_"&amp;$B145,OBSERVED_DATA!$A$2:$F$6151,4,FALSE)</f>
        <v>0</v>
      </c>
      <c r="G145" s="156">
        <f>VLOOKUP(G$10&amp;"_GC_"&amp;$B145,OBSERVED_DATA!$A$2:$F$6151,4,FALSE)</f>
        <v>0</v>
      </c>
      <c r="H145" s="156">
        <f>VLOOKUP(H$10&amp;"_GC_"&amp;$B145,OBSERVED_DATA!$A$2:$F$6151,4,FALSE)</f>
        <v>0</v>
      </c>
      <c r="I145" s="156">
        <f>VLOOKUP(I$10&amp;"_GC_"&amp;$B145,OBSERVED_DATA!$A$2:$F$6151,4,FALSE)</f>
        <v>0</v>
      </c>
      <c r="J145" s="156">
        <f>VLOOKUP(J$10&amp;"_GC_"&amp;$B145,OBSERVED_DATA!$A$2:$F$6151,4,FALSE)</f>
        <v>0</v>
      </c>
      <c r="K145" s="157">
        <f>VLOOKUP(K$10&amp;"_GC_"&amp;$B145,OBSERVED_DATA!$A$2:$F$6151,4,FALSE)</f>
        <v>0</v>
      </c>
      <c r="L145" s="155">
        <f>VLOOKUP(L$10&amp;"_GC_"&amp;$B145,OBSERVED_DATA!$A$2:$F$6151,4,FALSE)</f>
        <v>2.2000000000000001E-6</v>
      </c>
      <c r="M145" s="157">
        <f>VLOOKUP(M$10&amp;"_GC_"&amp;$B145,OBSERVED_DATA!$A$2:$F$6151,4,FALSE)</f>
        <v>1.5469999999999999E-4</v>
      </c>
    </row>
    <row r="146" spans="2:13" x14ac:dyDescent="0.45">
      <c r="B146" s="56">
        <v>270</v>
      </c>
      <c r="C146" s="56">
        <v>271</v>
      </c>
      <c r="D146" s="89"/>
      <c r="E146" s="155">
        <f>VLOOKUP(E$10&amp;"_GC_"&amp;$B146,OBSERVED_DATA!$A$2:$F$6151,4,FALSE)</f>
        <v>0</v>
      </c>
      <c r="F146" s="156">
        <f>VLOOKUP(F$10&amp;"_GC_"&amp;$B146,OBSERVED_DATA!$A$2:$F$6151,4,FALSE)</f>
        <v>0</v>
      </c>
      <c r="G146" s="156">
        <f>VLOOKUP(G$10&amp;"_GC_"&amp;$B146,OBSERVED_DATA!$A$2:$F$6151,4,FALSE)</f>
        <v>0</v>
      </c>
      <c r="H146" s="156">
        <f>VLOOKUP(H$10&amp;"_GC_"&amp;$B146,OBSERVED_DATA!$A$2:$F$6151,4,FALSE)</f>
        <v>0</v>
      </c>
      <c r="I146" s="156">
        <f>VLOOKUP(I$10&amp;"_GC_"&amp;$B146,OBSERVED_DATA!$A$2:$F$6151,4,FALSE)</f>
        <v>0</v>
      </c>
      <c r="J146" s="156">
        <f>VLOOKUP(J$10&amp;"_GC_"&amp;$B146,OBSERVED_DATA!$A$2:$F$6151,4,FALSE)</f>
        <v>0</v>
      </c>
      <c r="K146" s="157">
        <f>VLOOKUP(K$10&amp;"_GC_"&amp;$B146,OBSERVED_DATA!$A$2:$F$6151,4,FALSE)</f>
        <v>0</v>
      </c>
      <c r="L146" s="155">
        <f>VLOOKUP(L$10&amp;"_GC_"&amp;$B146,OBSERVED_DATA!$A$2:$F$6151,4,FALSE)</f>
        <v>1.7999999999999999E-6</v>
      </c>
      <c r="M146" s="157">
        <f>VLOOKUP(M$10&amp;"_GC_"&amp;$B146,OBSERVED_DATA!$A$2:$F$6151,4,FALSE)</f>
        <v>1.4329999999999999E-4</v>
      </c>
    </row>
    <row r="147" spans="2:13" x14ac:dyDescent="0.45">
      <c r="B147" s="56">
        <v>272</v>
      </c>
      <c r="C147" s="56">
        <v>273</v>
      </c>
      <c r="D147" s="89"/>
      <c r="E147" s="155">
        <f>VLOOKUP(E$10&amp;"_GC_"&amp;$B147,OBSERVED_DATA!$A$2:$F$6151,4,FALSE)</f>
        <v>0</v>
      </c>
      <c r="F147" s="156">
        <f>VLOOKUP(F$10&amp;"_GC_"&amp;$B147,OBSERVED_DATA!$A$2:$F$6151,4,FALSE)</f>
        <v>0</v>
      </c>
      <c r="G147" s="156">
        <f>VLOOKUP(G$10&amp;"_GC_"&amp;$B147,OBSERVED_DATA!$A$2:$F$6151,4,FALSE)</f>
        <v>0</v>
      </c>
      <c r="H147" s="156">
        <f>VLOOKUP(H$10&amp;"_GC_"&amp;$B147,OBSERVED_DATA!$A$2:$F$6151,4,FALSE)</f>
        <v>0</v>
      </c>
      <c r="I147" s="156">
        <f>VLOOKUP(I$10&amp;"_GC_"&amp;$B147,OBSERVED_DATA!$A$2:$F$6151,4,FALSE)</f>
        <v>0</v>
      </c>
      <c r="J147" s="156">
        <f>VLOOKUP(J$10&amp;"_GC_"&amp;$B147,OBSERVED_DATA!$A$2:$F$6151,4,FALSE)</f>
        <v>0</v>
      </c>
      <c r="K147" s="157">
        <f>VLOOKUP(K$10&amp;"_GC_"&amp;$B147,OBSERVED_DATA!$A$2:$F$6151,4,FALSE)</f>
        <v>0</v>
      </c>
      <c r="L147" s="155">
        <f>VLOOKUP(L$10&amp;"_GC_"&amp;$B147,OBSERVED_DATA!$A$2:$F$6151,4,FALSE)</f>
        <v>1.5999999999999999E-6</v>
      </c>
      <c r="M147" s="157">
        <f>VLOOKUP(M$10&amp;"_GC_"&amp;$B147,OBSERVED_DATA!$A$2:$F$6151,4,FALSE)</f>
        <v>1.25E-4</v>
      </c>
    </row>
    <row r="148" spans="2:13" x14ac:dyDescent="0.45">
      <c r="B148" s="56">
        <v>274</v>
      </c>
      <c r="C148" s="56">
        <v>275</v>
      </c>
      <c r="D148" s="89"/>
      <c r="E148" s="155">
        <f>VLOOKUP(E$10&amp;"_GC_"&amp;$B148,OBSERVED_DATA!$A$2:$F$6151,4,FALSE)</f>
        <v>0</v>
      </c>
      <c r="F148" s="156">
        <f>VLOOKUP(F$10&amp;"_GC_"&amp;$B148,OBSERVED_DATA!$A$2:$F$6151,4,FALSE)</f>
        <v>0</v>
      </c>
      <c r="G148" s="156">
        <f>VLOOKUP(G$10&amp;"_GC_"&amp;$B148,OBSERVED_DATA!$A$2:$F$6151,4,FALSE)</f>
        <v>0</v>
      </c>
      <c r="H148" s="156">
        <f>VLOOKUP(H$10&amp;"_GC_"&amp;$B148,OBSERVED_DATA!$A$2:$F$6151,4,FALSE)</f>
        <v>0</v>
      </c>
      <c r="I148" s="156">
        <f>VLOOKUP(I$10&amp;"_GC_"&amp;$B148,OBSERVED_DATA!$A$2:$F$6151,4,FALSE)</f>
        <v>0</v>
      </c>
      <c r="J148" s="156">
        <f>VLOOKUP(J$10&amp;"_GC_"&amp;$B148,OBSERVED_DATA!$A$2:$F$6151,4,FALSE)</f>
        <v>0</v>
      </c>
      <c r="K148" s="157">
        <f>VLOOKUP(K$10&amp;"_GC_"&amp;$B148,OBSERVED_DATA!$A$2:$F$6151,4,FALSE)</f>
        <v>0</v>
      </c>
      <c r="L148" s="155">
        <f>VLOOKUP(L$10&amp;"_GC_"&amp;$B148,OBSERVED_DATA!$A$2:$F$6151,4,FALSE)</f>
        <v>1.3E-6</v>
      </c>
      <c r="M148" s="157">
        <f>VLOOKUP(M$10&amp;"_GC_"&amp;$B148,OBSERVED_DATA!$A$2:$F$6151,4,FALSE)</f>
        <v>1.066E-4</v>
      </c>
    </row>
    <row r="149" spans="2:13" x14ac:dyDescent="0.45">
      <c r="B149" s="56">
        <v>276</v>
      </c>
      <c r="C149" s="56">
        <v>277</v>
      </c>
      <c r="D149" s="89"/>
      <c r="E149" s="155">
        <f>VLOOKUP(E$10&amp;"_GC_"&amp;$B149,OBSERVED_DATA!$A$2:$F$6151,4,FALSE)</f>
        <v>0</v>
      </c>
      <c r="F149" s="156">
        <f>VLOOKUP(F$10&amp;"_GC_"&amp;$B149,OBSERVED_DATA!$A$2:$F$6151,4,FALSE)</f>
        <v>0</v>
      </c>
      <c r="G149" s="156">
        <f>VLOOKUP(G$10&amp;"_GC_"&amp;$B149,OBSERVED_DATA!$A$2:$F$6151,4,FALSE)</f>
        <v>0</v>
      </c>
      <c r="H149" s="156">
        <f>VLOOKUP(H$10&amp;"_GC_"&amp;$B149,OBSERVED_DATA!$A$2:$F$6151,4,FALSE)</f>
        <v>0</v>
      </c>
      <c r="I149" s="156">
        <f>VLOOKUP(I$10&amp;"_GC_"&amp;$B149,OBSERVED_DATA!$A$2:$F$6151,4,FALSE)</f>
        <v>0</v>
      </c>
      <c r="J149" s="156">
        <f>VLOOKUP(J$10&amp;"_GC_"&amp;$B149,OBSERVED_DATA!$A$2:$F$6151,4,FALSE)</f>
        <v>0</v>
      </c>
      <c r="K149" s="157">
        <f>VLOOKUP(K$10&amp;"_GC_"&amp;$B149,OBSERVED_DATA!$A$2:$F$6151,4,FALSE)</f>
        <v>0</v>
      </c>
      <c r="L149" s="155">
        <f>VLOOKUP(L$10&amp;"_GC_"&amp;$B149,OBSERVED_DATA!$A$2:$F$6151,4,FALSE)</f>
        <v>9.9999999999999995E-7</v>
      </c>
      <c r="M149" s="157">
        <f>VLOOKUP(M$10&amp;"_GC_"&amp;$B149,OBSERVED_DATA!$A$2:$F$6151,4,FALSE)</f>
        <v>8.8300000000000005E-5</v>
      </c>
    </row>
    <row r="150" spans="2:13" x14ac:dyDescent="0.45">
      <c r="B150" s="56">
        <v>278</v>
      </c>
      <c r="C150" s="56">
        <v>279</v>
      </c>
      <c r="D150" s="89"/>
      <c r="E150" s="155">
        <f>VLOOKUP(E$10&amp;"_GC_"&amp;$B150,OBSERVED_DATA!$A$2:$F$6151,4,FALSE)</f>
        <v>0</v>
      </c>
      <c r="F150" s="156">
        <f>VLOOKUP(F$10&amp;"_GC_"&amp;$B150,OBSERVED_DATA!$A$2:$F$6151,4,FALSE)</f>
        <v>0</v>
      </c>
      <c r="G150" s="156">
        <f>VLOOKUP(G$10&amp;"_GC_"&amp;$B150,OBSERVED_DATA!$A$2:$F$6151,4,FALSE)</f>
        <v>0</v>
      </c>
      <c r="H150" s="156">
        <f>VLOOKUP(H$10&amp;"_GC_"&amp;$B150,OBSERVED_DATA!$A$2:$F$6151,4,FALSE)</f>
        <v>0</v>
      </c>
      <c r="I150" s="156">
        <f>VLOOKUP(I$10&amp;"_GC_"&amp;$B150,OBSERVED_DATA!$A$2:$F$6151,4,FALSE)</f>
        <v>0</v>
      </c>
      <c r="J150" s="156">
        <f>VLOOKUP(J$10&amp;"_GC_"&amp;$B150,OBSERVED_DATA!$A$2:$F$6151,4,FALSE)</f>
        <v>0</v>
      </c>
      <c r="K150" s="157">
        <f>VLOOKUP(K$10&amp;"_GC_"&amp;$B150,OBSERVED_DATA!$A$2:$F$6151,4,FALSE)</f>
        <v>0</v>
      </c>
      <c r="L150" s="155">
        <f>VLOOKUP(L$10&amp;"_GC_"&amp;$B150,OBSERVED_DATA!$A$2:$F$6151,4,FALSE)</f>
        <v>7.9999999999999996E-7</v>
      </c>
      <c r="M150" s="157">
        <f>VLOOKUP(M$10&amp;"_GC_"&amp;$B150,OBSERVED_DATA!$A$2:$F$6151,4,FALSE)</f>
        <v>6.9900000000000005E-5</v>
      </c>
    </row>
    <row r="151" spans="2:13" x14ac:dyDescent="0.45">
      <c r="B151" s="56">
        <v>280</v>
      </c>
      <c r="C151" s="56">
        <v>281</v>
      </c>
      <c r="D151" s="89"/>
      <c r="E151" s="155">
        <f>VLOOKUP(E$10&amp;"_GC_"&amp;$B151,OBSERVED_DATA!$A$2:$F$6151,4,FALSE)</f>
        <v>0</v>
      </c>
      <c r="F151" s="156">
        <f>VLOOKUP(F$10&amp;"_GC_"&amp;$B151,OBSERVED_DATA!$A$2:$F$6151,4,FALSE)</f>
        <v>0</v>
      </c>
      <c r="G151" s="156">
        <f>VLOOKUP(G$10&amp;"_GC_"&amp;$B151,OBSERVED_DATA!$A$2:$F$6151,4,FALSE)</f>
        <v>0</v>
      </c>
      <c r="H151" s="156">
        <f>VLOOKUP(H$10&amp;"_GC_"&amp;$B151,OBSERVED_DATA!$A$2:$F$6151,4,FALSE)</f>
        <v>0</v>
      </c>
      <c r="I151" s="156">
        <f>VLOOKUP(I$10&amp;"_GC_"&amp;$B151,OBSERVED_DATA!$A$2:$F$6151,4,FALSE)</f>
        <v>0</v>
      </c>
      <c r="J151" s="156">
        <f>VLOOKUP(J$10&amp;"_GC_"&amp;$B151,OBSERVED_DATA!$A$2:$F$6151,4,FALSE)</f>
        <v>0</v>
      </c>
      <c r="K151" s="157">
        <f>VLOOKUP(K$10&amp;"_GC_"&amp;$B151,OBSERVED_DATA!$A$2:$F$6151,4,FALSE)</f>
        <v>0</v>
      </c>
      <c r="L151" s="155">
        <f>VLOOKUP(L$10&amp;"_GC_"&amp;$B151,OBSERVED_DATA!$A$2:$F$6151,4,FALSE)</f>
        <v>0</v>
      </c>
      <c r="M151" s="157">
        <f>VLOOKUP(M$10&amp;"_GC_"&amp;$B151,OBSERVED_DATA!$A$2:$F$6151,4,FALSE)</f>
        <v>5.1600000000000001E-5</v>
      </c>
    </row>
    <row r="152" spans="2:13" x14ac:dyDescent="0.45">
      <c r="B152" s="56">
        <v>282</v>
      </c>
      <c r="C152" s="56">
        <v>283</v>
      </c>
      <c r="D152" s="89"/>
      <c r="E152" s="155">
        <f>VLOOKUP(E$10&amp;"_GC_"&amp;$B152,OBSERVED_DATA!$A$2:$F$6151,4,FALSE)</f>
        <v>0</v>
      </c>
      <c r="F152" s="156">
        <f>VLOOKUP(F$10&amp;"_GC_"&amp;$B152,OBSERVED_DATA!$A$2:$F$6151,4,FALSE)</f>
        <v>0</v>
      </c>
      <c r="G152" s="156">
        <f>VLOOKUP(G$10&amp;"_GC_"&amp;$B152,OBSERVED_DATA!$A$2:$F$6151,4,FALSE)</f>
        <v>0</v>
      </c>
      <c r="H152" s="156">
        <f>VLOOKUP(H$10&amp;"_GC_"&amp;$B152,OBSERVED_DATA!$A$2:$F$6151,4,FALSE)</f>
        <v>0</v>
      </c>
      <c r="I152" s="156">
        <f>VLOOKUP(I$10&amp;"_GC_"&amp;$B152,OBSERVED_DATA!$A$2:$F$6151,4,FALSE)</f>
        <v>0</v>
      </c>
      <c r="J152" s="156">
        <f>VLOOKUP(J$10&amp;"_GC_"&amp;$B152,OBSERVED_DATA!$A$2:$F$6151,4,FALSE)</f>
        <v>0</v>
      </c>
      <c r="K152" s="157">
        <f>VLOOKUP(K$10&amp;"_GC_"&amp;$B152,OBSERVED_DATA!$A$2:$F$6151,4,FALSE)</f>
        <v>0</v>
      </c>
      <c r="L152" s="155">
        <f>VLOOKUP(L$10&amp;"_GC_"&amp;$B152,OBSERVED_DATA!$A$2:$F$6151,4,FALSE)</f>
        <v>0</v>
      </c>
      <c r="M152" s="157">
        <f>VLOOKUP(M$10&amp;"_GC_"&amp;$B152,OBSERVED_DATA!$A$2:$F$6151,4,FALSE)</f>
        <v>5.02E-5</v>
      </c>
    </row>
    <row r="153" spans="2:13" x14ac:dyDescent="0.45">
      <c r="B153" s="56">
        <v>284</v>
      </c>
      <c r="C153" s="56">
        <v>285</v>
      </c>
      <c r="D153" s="89"/>
      <c r="E153" s="155">
        <f>VLOOKUP(E$10&amp;"_GC_"&amp;$B153,OBSERVED_DATA!$A$2:$F$6151,4,FALSE)</f>
        <v>0</v>
      </c>
      <c r="F153" s="156">
        <f>VLOOKUP(F$10&amp;"_GC_"&amp;$B153,OBSERVED_DATA!$A$2:$F$6151,4,FALSE)</f>
        <v>0</v>
      </c>
      <c r="G153" s="156">
        <f>VLOOKUP(G$10&amp;"_GC_"&amp;$B153,OBSERVED_DATA!$A$2:$F$6151,4,FALSE)</f>
        <v>0</v>
      </c>
      <c r="H153" s="156">
        <f>VLOOKUP(H$10&amp;"_GC_"&amp;$B153,OBSERVED_DATA!$A$2:$F$6151,4,FALSE)</f>
        <v>0</v>
      </c>
      <c r="I153" s="156">
        <f>VLOOKUP(I$10&amp;"_GC_"&amp;$B153,OBSERVED_DATA!$A$2:$F$6151,4,FALSE)</f>
        <v>0</v>
      </c>
      <c r="J153" s="156">
        <f>VLOOKUP(J$10&amp;"_GC_"&amp;$B153,OBSERVED_DATA!$A$2:$F$6151,4,FALSE)</f>
        <v>0</v>
      </c>
      <c r="K153" s="157">
        <f>VLOOKUP(K$10&amp;"_GC_"&amp;$B153,OBSERVED_DATA!$A$2:$F$6151,4,FALSE)</f>
        <v>0</v>
      </c>
      <c r="L153" s="155">
        <f>VLOOKUP(L$10&amp;"_GC_"&amp;$B153,OBSERVED_DATA!$A$2:$F$6151,4,FALSE)</f>
        <v>0</v>
      </c>
      <c r="M153" s="157">
        <f>VLOOKUP(M$10&amp;"_GC_"&amp;$B153,OBSERVED_DATA!$A$2:$F$6151,4,FALSE)</f>
        <v>4.88E-5</v>
      </c>
    </row>
    <row r="154" spans="2:13" x14ac:dyDescent="0.45">
      <c r="B154" s="56">
        <v>286</v>
      </c>
      <c r="C154" s="56">
        <v>287</v>
      </c>
      <c r="D154" s="89"/>
      <c r="E154" s="155">
        <f>VLOOKUP(E$10&amp;"_GC_"&amp;$B154,OBSERVED_DATA!$A$2:$F$6151,4,FALSE)</f>
        <v>0</v>
      </c>
      <c r="F154" s="156">
        <f>VLOOKUP(F$10&amp;"_GC_"&amp;$B154,OBSERVED_DATA!$A$2:$F$6151,4,FALSE)</f>
        <v>0</v>
      </c>
      <c r="G154" s="156">
        <f>VLOOKUP(G$10&amp;"_GC_"&amp;$B154,OBSERVED_DATA!$A$2:$F$6151,4,FALSE)</f>
        <v>0</v>
      </c>
      <c r="H154" s="156">
        <f>VLOOKUP(H$10&amp;"_GC_"&amp;$B154,OBSERVED_DATA!$A$2:$F$6151,4,FALSE)</f>
        <v>0</v>
      </c>
      <c r="I154" s="156">
        <f>VLOOKUP(I$10&amp;"_GC_"&amp;$B154,OBSERVED_DATA!$A$2:$F$6151,4,FALSE)</f>
        <v>0</v>
      </c>
      <c r="J154" s="156">
        <f>VLOOKUP(J$10&amp;"_GC_"&amp;$B154,OBSERVED_DATA!$A$2:$F$6151,4,FALSE)</f>
        <v>0</v>
      </c>
      <c r="K154" s="157">
        <f>VLOOKUP(K$10&amp;"_GC_"&amp;$B154,OBSERVED_DATA!$A$2:$F$6151,4,FALSE)</f>
        <v>0</v>
      </c>
      <c r="L154" s="155">
        <f>VLOOKUP(L$10&amp;"_GC_"&amp;$B154,OBSERVED_DATA!$A$2:$F$6151,4,FALSE)</f>
        <v>0</v>
      </c>
      <c r="M154" s="157">
        <f>VLOOKUP(M$10&amp;"_GC_"&amp;$B154,OBSERVED_DATA!$A$2:$F$6151,4,FALSE)</f>
        <v>4.7500000000000003E-5</v>
      </c>
    </row>
    <row r="155" spans="2:13" x14ac:dyDescent="0.45">
      <c r="B155" s="56">
        <v>288</v>
      </c>
      <c r="C155" s="56">
        <v>289</v>
      </c>
      <c r="D155" s="89"/>
      <c r="E155" s="155">
        <f>VLOOKUP(E$10&amp;"_GC_"&amp;$B155,OBSERVED_DATA!$A$2:$F$6151,4,FALSE)</f>
        <v>0</v>
      </c>
      <c r="F155" s="156">
        <f>VLOOKUP(F$10&amp;"_GC_"&amp;$B155,OBSERVED_DATA!$A$2:$F$6151,4,FALSE)</f>
        <v>0</v>
      </c>
      <c r="G155" s="156">
        <f>VLOOKUP(G$10&amp;"_GC_"&amp;$B155,OBSERVED_DATA!$A$2:$F$6151,4,FALSE)</f>
        <v>0</v>
      </c>
      <c r="H155" s="156">
        <f>VLOOKUP(H$10&amp;"_GC_"&amp;$B155,OBSERVED_DATA!$A$2:$F$6151,4,FALSE)</f>
        <v>0</v>
      </c>
      <c r="I155" s="156">
        <f>VLOOKUP(I$10&amp;"_GC_"&amp;$B155,OBSERVED_DATA!$A$2:$F$6151,4,FALSE)</f>
        <v>0</v>
      </c>
      <c r="J155" s="156">
        <f>VLOOKUP(J$10&amp;"_GC_"&amp;$B155,OBSERVED_DATA!$A$2:$F$6151,4,FALSE)</f>
        <v>0</v>
      </c>
      <c r="K155" s="157">
        <f>VLOOKUP(K$10&amp;"_GC_"&amp;$B155,OBSERVED_DATA!$A$2:$F$6151,4,FALSE)</f>
        <v>0</v>
      </c>
      <c r="L155" s="155">
        <f>VLOOKUP(L$10&amp;"_GC_"&amp;$B155,OBSERVED_DATA!$A$2:$F$6151,4,FALSE)</f>
        <v>0</v>
      </c>
      <c r="M155" s="157">
        <f>VLOOKUP(M$10&amp;"_GC_"&amp;$B155,OBSERVED_DATA!$A$2:$F$6151,4,FALSE)</f>
        <v>4.6100000000000002E-5</v>
      </c>
    </row>
    <row r="156" spans="2:13" x14ac:dyDescent="0.45">
      <c r="B156" s="56">
        <v>290</v>
      </c>
      <c r="C156" s="56">
        <v>291</v>
      </c>
      <c r="D156" s="89"/>
      <c r="E156" s="155">
        <f>VLOOKUP(E$10&amp;"_GC_"&amp;$B156,OBSERVED_DATA!$A$2:$F$6151,4,FALSE)</f>
        <v>0</v>
      </c>
      <c r="F156" s="156">
        <f>VLOOKUP(F$10&amp;"_GC_"&amp;$B156,OBSERVED_DATA!$A$2:$F$6151,4,FALSE)</f>
        <v>0</v>
      </c>
      <c r="G156" s="156">
        <f>VLOOKUP(G$10&amp;"_GC_"&amp;$B156,OBSERVED_DATA!$A$2:$F$6151,4,FALSE)</f>
        <v>0</v>
      </c>
      <c r="H156" s="156">
        <f>VLOOKUP(H$10&amp;"_GC_"&amp;$B156,OBSERVED_DATA!$A$2:$F$6151,4,FALSE)</f>
        <v>0</v>
      </c>
      <c r="I156" s="156">
        <f>VLOOKUP(I$10&amp;"_GC_"&amp;$B156,OBSERVED_DATA!$A$2:$F$6151,4,FALSE)</f>
        <v>0</v>
      </c>
      <c r="J156" s="156">
        <f>VLOOKUP(J$10&amp;"_GC_"&amp;$B156,OBSERVED_DATA!$A$2:$F$6151,4,FALSE)</f>
        <v>0</v>
      </c>
      <c r="K156" s="157">
        <f>VLOOKUP(K$10&amp;"_GC_"&amp;$B156,OBSERVED_DATA!$A$2:$F$6151,4,FALSE)</f>
        <v>0</v>
      </c>
      <c r="L156" s="155">
        <f>VLOOKUP(L$10&amp;"_GC_"&amp;$B156,OBSERVED_DATA!$A$2:$F$6151,4,FALSE)</f>
        <v>0</v>
      </c>
      <c r="M156" s="157">
        <f>VLOOKUP(M$10&amp;"_GC_"&amp;$B156,OBSERVED_DATA!$A$2:$F$6151,4,FALSE)</f>
        <v>4.4700000000000002E-5</v>
      </c>
    </row>
    <row r="157" spans="2:13" x14ac:dyDescent="0.45">
      <c r="B157" s="56">
        <v>292</v>
      </c>
      <c r="C157" s="56">
        <v>293</v>
      </c>
      <c r="D157" s="89"/>
      <c r="E157" s="155">
        <f>VLOOKUP(E$10&amp;"_GC_"&amp;$B157,OBSERVED_DATA!$A$2:$F$6151,4,FALSE)</f>
        <v>0</v>
      </c>
      <c r="F157" s="156">
        <f>VLOOKUP(F$10&amp;"_GC_"&amp;$B157,OBSERVED_DATA!$A$2:$F$6151,4,FALSE)</f>
        <v>0</v>
      </c>
      <c r="G157" s="156">
        <f>VLOOKUP(G$10&amp;"_GC_"&amp;$B157,OBSERVED_DATA!$A$2:$F$6151,4,FALSE)</f>
        <v>0</v>
      </c>
      <c r="H157" s="156">
        <f>VLOOKUP(H$10&amp;"_GC_"&amp;$B157,OBSERVED_DATA!$A$2:$F$6151,4,FALSE)</f>
        <v>0</v>
      </c>
      <c r="I157" s="156">
        <f>VLOOKUP(I$10&amp;"_GC_"&amp;$B157,OBSERVED_DATA!$A$2:$F$6151,4,FALSE)</f>
        <v>0</v>
      </c>
      <c r="J157" s="156">
        <f>VLOOKUP(J$10&amp;"_GC_"&amp;$B157,OBSERVED_DATA!$A$2:$F$6151,4,FALSE)</f>
        <v>0</v>
      </c>
      <c r="K157" s="157">
        <f>VLOOKUP(K$10&amp;"_GC_"&amp;$B157,OBSERVED_DATA!$A$2:$F$6151,4,FALSE)</f>
        <v>0</v>
      </c>
      <c r="L157" s="155">
        <f>VLOOKUP(L$10&amp;"_GC_"&amp;$B157,OBSERVED_DATA!$A$2:$F$6151,4,FALSE)</f>
        <v>0</v>
      </c>
      <c r="M157" s="157">
        <f>VLOOKUP(M$10&amp;"_GC_"&amp;$B157,OBSERVED_DATA!$A$2:$F$6151,4,FALSE)</f>
        <v>4.3300000000000002E-5</v>
      </c>
    </row>
    <row r="158" spans="2:13" x14ac:dyDescent="0.45">
      <c r="B158" s="56">
        <v>294</v>
      </c>
      <c r="C158" s="56">
        <v>295</v>
      </c>
      <c r="D158" s="89"/>
      <c r="E158" s="155">
        <f>VLOOKUP(E$10&amp;"_GC_"&amp;$B158,OBSERVED_DATA!$A$2:$F$6151,4,FALSE)</f>
        <v>0</v>
      </c>
      <c r="F158" s="156">
        <f>VLOOKUP(F$10&amp;"_GC_"&amp;$B158,OBSERVED_DATA!$A$2:$F$6151,4,FALSE)</f>
        <v>0</v>
      </c>
      <c r="G158" s="156">
        <f>VLOOKUP(G$10&amp;"_GC_"&amp;$B158,OBSERVED_DATA!$A$2:$F$6151,4,FALSE)</f>
        <v>0</v>
      </c>
      <c r="H158" s="156">
        <f>VLOOKUP(H$10&amp;"_GC_"&amp;$B158,OBSERVED_DATA!$A$2:$F$6151,4,FALSE)</f>
        <v>0</v>
      </c>
      <c r="I158" s="156">
        <f>VLOOKUP(I$10&amp;"_GC_"&amp;$B158,OBSERVED_DATA!$A$2:$F$6151,4,FALSE)</f>
        <v>0</v>
      </c>
      <c r="J158" s="156">
        <f>VLOOKUP(J$10&amp;"_GC_"&amp;$B158,OBSERVED_DATA!$A$2:$F$6151,4,FALSE)</f>
        <v>0</v>
      </c>
      <c r="K158" s="157">
        <f>VLOOKUP(K$10&amp;"_GC_"&amp;$B158,OBSERVED_DATA!$A$2:$F$6151,4,FALSE)</f>
        <v>0</v>
      </c>
      <c r="L158" s="155">
        <f>VLOOKUP(L$10&amp;"_GC_"&amp;$B158,OBSERVED_DATA!$A$2:$F$6151,4,FALSE)</f>
        <v>0</v>
      </c>
      <c r="M158" s="157">
        <f>VLOOKUP(M$10&amp;"_GC_"&amp;$B158,OBSERVED_DATA!$A$2:$F$6151,4,FALSE)</f>
        <v>4.1900000000000002E-5</v>
      </c>
    </row>
    <row r="159" spans="2:13" x14ac:dyDescent="0.45">
      <c r="B159" s="56">
        <v>296</v>
      </c>
      <c r="C159" s="56">
        <v>297</v>
      </c>
      <c r="D159" s="89"/>
      <c r="E159" s="155">
        <f>VLOOKUP(E$10&amp;"_GC_"&amp;$B159,OBSERVED_DATA!$A$2:$F$6151,4,FALSE)</f>
        <v>0</v>
      </c>
      <c r="F159" s="156">
        <f>VLOOKUP(F$10&amp;"_GC_"&amp;$B159,OBSERVED_DATA!$A$2:$F$6151,4,FALSE)</f>
        <v>0</v>
      </c>
      <c r="G159" s="156">
        <f>VLOOKUP(G$10&amp;"_GC_"&amp;$B159,OBSERVED_DATA!$A$2:$F$6151,4,FALSE)</f>
        <v>0</v>
      </c>
      <c r="H159" s="156">
        <f>VLOOKUP(H$10&amp;"_GC_"&amp;$B159,OBSERVED_DATA!$A$2:$F$6151,4,FALSE)</f>
        <v>0</v>
      </c>
      <c r="I159" s="156">
        <f>VLOOKUP(I$10&amp;"_GC_"&amp;$B159,OBSERVED_DATA!$A$2:$F$6151,4,FALSE)</f>
        <v>0</v>
      </c>
      <c r="J159" s="156">
        <f>VLOOKUP(J$10&amp;"_GC_"&amp;$B159,OBSERVED_DATA!$A$2:$F$6151,4,FALSE)</f>
        <v>0</v>
      </c>
      <c r="K159" s="157">
        <f>VLOOKUP(K$10&amp;"_GC_"&amp;$B159,OBSERVED_DATA!$A$2:$F$6151,4,FALSE)</f>
        <v>0</v>
      </c>
      <c r="L159" s="155">
        <f>VLOOKUP(L$10&amp;"_GC_"&amp;$B159,OBSERVED_DATA!$A$2:$F$6151,4,FALSE)</f>
        <v>0</v>
      </c>
      <c r="M159" s="157">
        <f>VLOOKUP(M$10&amp;"_GC_"&amp;$B159,OBSERVED_DATA!$A$2:$F$6151,4,FALSE)</f>
        <v>4.0500000000000002E-5</v>
      </c>
    </row>
    <row r="160" spans="2:13" x14ac:dyDescent="0.45">
      <c r="B160" s="56">
        <v>298</v>
      </c>
      <c r="C160" s="56">
        <v>299</v>
      </c>
      <c r="D160" s="89"/>
      <c r="E160" s="155">
        <f>VLOOKUP(E$10&amp;"_GC_"&amp;$B160,OBSERVED_DATA!$A$2:$F$6151,4,FALSE)</f>
        <v>0</v>
      </c>
      <c r="F160" s="156">
        <f>VLOOKUP(F$10&amp;"_GC_"&amp;$B160,OBSERVED_DATA!$A$2:$F$6151,4,FALSE)</f>
        <v>0</v>
      </c>
      <c r="G160" s="156">
        <f>VLOOKUP(G$10&amp;"_GC_"&amp;$B160,OBSERVED_DATA!$A$2:$F$6151,4,FALSE)</f>
        <v>0</v>
      </c>
      <c r="H160" s="156">
        <f>VLOOKUP(H$10&amp;"_GC_"&amp;$B160,OBSERVED_DATA!$A$2:$F$6151,4,FALSE)</f>
        <v>0</v>
      </c>
      <c r="I160" s="156">
        <f>VLOOKUP(I$10&amp;"_GC_"&amp;$B160,OBSERVED_DATA!$A$2:$F$6151,4,FALSE)</f>
        <v>0</v>
      </c>
      <c r="J160" s="156">
        <f>VLOOKUP(J$10&amp;"_GC_"&amp;$B160,OBSERVED_DATA!$A$2:$F$6151,4,FALSE)</f>
        <v>0</v>
      </c>
      <c r="K160" s="157">
        <f>VLOOKUP(K$10&amp;"_GC_"&amp;$B160,OBSERVED_DATA!$A$2:$F$6151,4,FALSE)</f>
        <v>0</v>
      </c>
      <c r="L160" s="155">
        <f>VLOOKUP(L$10&amp;"_GC_"&amp;$B160,OBSERVED_DATA!$A$2:$F$6151,4,FALSE)</f>
        <v>0</v>
      </c>
      <c r="M160" s="157">
        <f>VLOOKUP(M$10&amp;"_GC_"&amp;$B160,OBSERVED_DATA!$A$2:$F$6151,4,FALSE)</f>
        <v>3.9199999999999997E-5</v>
      </c>
    </row>
    <row r="161" spans="2:13" x14ac:dyDescent="0.45">
      <c r="B161" s="56">
        <v>300</v>
      </c>
      <c r="C161" s="56">
        <v>301</v>
      </c>
      <c r="D161" s="89"/>
      <c r="E161" s="155">
        <f>VLOOKUP(E$10&amp;"_GC_"&amp;$B161,OBSERVED_DATA!$A$2:$F$6151,4,FALSE)</f>
        <v>0</v>
      </c>
      <c r="F161" s="156">
        <f>VLOOKUP(F$10&amp;"_GC_"&amp;$B161,OBSERVED_DATA!$A$2:$F$6151,4,FALSE)</f>
        <v>0</v>
      </c>
      <c r="G161" s="156">
        <f>VLOOKUP(G$10&amp;"_GC_"&amp;$B161,OBSERVED_DATA!$A$2:$F$6151,4,FALSE)</f>
        <v>0</v>
      </c>
      <c r="H161" s="156">
        <f>VLOOKUP(H$10&amp;"_GC_"&amp;$B161,OBSERVED_DATA!$A$2:$F$6151,4,FALSE)</f>
        <v>0</v>
      </c>
      <c r="I161" s="156">
        <f>VLOOKUP(I$10&amp;"_GC_"&amp;$B161,OBSERVED_DATA!$A$2:$F$6151,4,FALSE)</f>
        <v>0</v>
      </c>
      <c r="J161" s="156">
        <f>VLOOKUP(J$10&amp;"_GC_"&amp;$B161,OBSERVED_DATA!$A$2:$F$6151,4,FALSE)</f>
        <v>0</v>
      </c>
      <c r="K161" s="157">
        <f>VLOOKUP(K$10&amp;"_GC_"&amp;$B161,OBSERVED_DATA!$A$2:$F$6151,4,FALSE)</f>
        <v>0</v>
      </c>
      <c r="L161" s="155">
        <f>VLOOKUP(L$10&amp;"_GC_"&amp;$B161,OBSERVED_DATA!$A$2:$F$6151,4,FALSE)</f>
        <v>0</v>
      </c>
      <c r="M161" s="157">
        <f>VLOOKUP(M$10&amp;"_GC_"&amp;$B161,OBSERVED_DATA!$A$2:$F$6151,4,FALSE)</f>
        <v>3.7799999999999997E-5</v>
      </c>
    </row>
    <row r="162" spans="2:13" x14ac:dyDescent="0.45">
      <c r="B162" s="56">
        <v>302</v>
      </c>
      <c r="C162" s="56">
        <v>303</v>
      </c>
      <c r="D162" s="89"/>
      <c r="E162" s="155">
        <f>VLOOKUP(E$10&amp;"_GC_"&amp;$B162,OBSERVED_DATA!$A$2:$F$6151,4,FALSE)</f>
        <v>0</v>
      </c>
      <c r="F162" s="156">
        <f>VLOOKUP(F$10&amp;"_GC_"&amp;$B162,OBSERVED_DATA!$A$2:$F$6151,4,FALSE)</f>
        <v>0</v>
      </c>
      <c r="G162" s="156">
        <f>VLOOKUP(G$10&amp;"_GC_"&amp;$B162,OBSERVED_DATA!$A$2:$F$6151,4,FALSE)</f>
        <v>0</v>
      </c>
      <c r="H162" s="156">
        <f>VLOOKUP(H$10&amp;"_GC_"&amp;$B162,OBSERVED_DATA!$A$2:$F$6151,4,FALSE)</f>
        <v>0</v>
      </c>
      <c r="I162" s="156">
        <f>VLOOKUP(I$10&amp;"_GC_"&amp;$B162,OBSERVED_DATA!$A$2:$F$6151,4,FALSE)</f>
        <v>0</v>
      </c>
      <c r="J162" s="156">
        <f>VLOOKUP(J$10&amp;"_GC_"&amp;$B162,OBSERVED_DATA!$A$2:$F$6151,4,FALSE)</f>
        <v>0</v>
      </c>
      <c r="K162" s="157">
        <f>VLOOKUP(K$10&amp;"_GC_"&amp;$B162,OBSERVED_DATA!$A$2:$F$6151,4,FALSE)</f>
        <v>0</v>
      </c>
      <c r="L162" s="155">
        <f>VLOOKUP(L$10&amp;"_GC_"&amp;$B162,OBSERVED_DATA!$A$2:$F$6151,4,FALSE)</f>
        <v>0</v>
      </c>
      <c r="M162" s="157">
        <f>VLOOKUP(M$10&amp;"_GC_"&amp;$B162,OBSERVED_DATA!$A$2:$F$6151,4,FALSE)</f>
        <v>3.6399999999999997E-5</v>
      </c>
    </row>
    <row r="163" spans="2:13" x14ac:dyDescent="0.45">
      <c r="B163" s="56">
        <v>304</v>
      </c>
      <c r="C163" s="56">
        <v>305</v>
      </c>
      <c r="D163" s="89"/>
      <c r="E163" s="155">
        <f>VLOOKUP(E$10&amp;"_GC_"&amp;$B163,OBSERVED_DATA!$A$2:$F$6151,4,FALSE)</f>
        <v>0</v>
      </c>
      <c r="F163" s="156">
        <f>VLOOKUP(F$10&amp;"_GC_"&amp;$B163,OBSERVED_DATA!$A$2:$F$6151,4,FALSE)</f>
        <v>0</v>
      </c>
      <c r="G163" s="156">
        <f>VLOOKUP(G$10&amp;"_GC_"&amp;$B163,OBSERVED_DATA!$A$2:$F$6151,4,FALSE)</f>
        <v>0</v>
      </c>
      <c r="H163" s="156">
        <f>VLOOKUP(H$10&amp;"_GC_"&amp;$B163,OBSERVED_DATA!$A$2:$F$6151,4,FALSE)</f>
        <v>0</v>
      </c>
      <c r="I163" s="156">
        <f>VLOOKUP(I$10&amp;"_GC_"&amp;$B163,OBSERVED_DATA!$A$2:$F$6151,4,FALSE)</f>
        <v>0</v>
      </c>
      <c r="J163" s="156">
        <f>VLOOKUP(J$10&amp;"_GC_"&amp;$B163,OBSERVED_DATA!$A$2:$F$6151,4,FALSE)</f>
        <v>0</v>
      </c>
      <c r="K163" s="157">
        <f>VLOOKUP(K$10&amp;"_GC_"&amp;$B163,OBSERVED_DATA!$A$2:$F$6151,4,FALSE)</f>
        <v>0</v>
      </c>
      <c r="L163" s="155">
        <f>VLOOKUP(L$10&amp;"_GC_"&amp;$B163,OBSERVED_DATA!$A$2:$F$6151,4,FALSE)</f>
        <v>0</v>
      </c>
      <c r="M163" s="157">
        <f>VLOOKUP(M$10&amp;"_GC_"&amp;$B163,OBSERVED_DATA!$A$2:$F$6151,4,FALSE)</f>
        <v>3.4999999999999997E-5</v>
      </c>
    </row>
    <row r="164" spans="2:13" x14ac:dyDescent="0.45">
      <c r="B164" s="56">
        <v>306</v>
      </c>
      <c r="C164" s="56">
        <v>307</v>
      </c>
      <c r="D164" s="89"/>
      <c r="E164" s="155">
        <f>VLOOKUP(E$10&amp;"_GC_"&amp;$B164,OBSERVED_DATA!$A$2:$F$6151,4,FALSE)</f>
        <v>0</v>
      </c>
      <c r="F164" s="156">
        <f>VLOOKUP(F$10&amp;"_GC_"&amp;$B164,OBSERVED_DATA!$A$2:$F$6151,4,FALSE)</f>
        <v>0</v>
      </c>
      <c r="G164" s="156">
        <f>VLOOKUP(G$10&amp;"_GC_"&amp;$B164,OBSERVED_DATA!$A$2:$F$6151,4,FALSE)</f>
        <v>0</v>
      </c>
      <c r="H164" s="156">
        <f>VLOOKUP(H$10&amp;"_GC_"&amp;$B164,OBSERVED_DATA!$A$2:$F$6151,4,FALSE)</f>
        <v>0</v>
      </c>
      <c r="I164" s="156">
        <f>VLOOKUP(I$10&amp;"_GC_"&amp;$B164,OBSERVED_DATA!$A$2:$F$6151,4,FALSE)</f>
        <v>0</v>
      </c>
      <c r="J164" s="156">
        <f>VLOOKUP(J$10&amp;"_GC_"&amp;$B164,OBSERVED_DATA!$A$2:$F$6151,4,FALSE)</f>
        <v>0</v>
      </c>
      <c r="K164" s="157">
        <f>VLOOKUP(K$10&amp;"_GC_"&amp;$B164,OBSERVED_DATA!$A$2:$F$6151,4,FALSE)</f>
        <v>0</v>
      </c>
      <c r="L164" s="155">
        <f>VLOOKUP(L$10&amp;"_GC_"&amp;$B164,OBSERVED_DATA!$A$2:$F$6151,4,FALSE)</f>
        <v>0</v>
      </c>
      <c r="M164" s="157">
        <f>VLOOKUP(M$10&amp;"_GC_"&amp;$B164,OBSERVED_DATA!$A$2:$F$6151,4,FALSE)</f>
        <v>3.3599999999999997E-5</v>
      </c>
    </row>
    <row r="165" spans="2:13" x14ac:dyDescent="0.45">
      <c r="B165" s="56">
        <v>308</v>
      </c>
      <c r="C165" s="56">
        <v>309</v>
      </c>
      <c r="D165" s="89"/>
      <c r="E165" s="155">
        <f>VLOOKUP(E$10&amp;"_GC_"&amp;$B165,OBSERVED_DATA!$A$2:$F$6151,4,FALSE)</f>
        <v>0</v>
      </c>
      <c r="F165" s="156">
        <f>VLOOKUP(F$10&amp;"_GC_"&amp;$B165,OBSERVED_DATA!$A$2:$F$6151,4,FALSE)</f>
        <v>0</v>
      </c>
      <c r="G165" s="156">
        <f>VLOOKUP(G$10&amp;"_GC_"&amp;$B165,OBSERVED_DATA!$A$2:$F$6151,4,FALSE)</f>
        <v>0</v>
      </c>
      <c r="H165" s="156">
        <f>VLOOKUP(H$10&amp;"_GC_"&amp;$B165,OBSERVED_DATA!$A$2:$F$6151,4,FALSE)</f>
        <v>0</v>
      </c>
      <c r="I165" s="156">
        <f>VLOOKUP(I$10&amp;"_GC_"&amp;$B165,OBSERVED_DATA!$A$2:$F$6151,4,FALSE)</f>
        <v>0</v>
      </c>
      <c r="J165" s="156">
        <f>VLOOKUP(J$10&amp;"_GC_"&amp;$B165,OBSERVED_DATA!$A$2:$F$6151,4,FALSE)</f>
        <v>0</v>
      </c>
      <c r="K165" s="157">
        <f>VLOOKUP(K$10&amp;"_GC_"&amp;$B165,OBSERVED_DATA!$A$2:$F$6151,4,FALSE)</f>
        <v>0</v>
      </c>
      <c r="L165" s="155">
        <f>VLOOKUP(L$10&amp;"_GC_"&amp;$B165,OBSERVED_DATA!$A$2:$F$6151,4,FALSE)</f>
        <v>0</v>
      </c>
      <c r="M165" s="157">
        <f>VLOOKUP(M$10&amp;"_GC_"&amp;$B165,OBSERVED_DATA!$A$2:$F$6151,4,FALSE)</f>
        <v>3.2199999999999997E-5</v>
      </c>
    </row>
    <row r="166" spans="2:13" x14ac:dyDescent="0.45">
      <c r="B166" s="56">
        <v>310</v>
      </c>
      <c r="C166" s="56">
        <v>311</v>
      </c>
      <c r="D166" s="89"/>
      <c r="E166" s="155">
        <f>VLOOKUP(E$10&amp;"_GC_"&amp;$B166,OBSERVED_DATA!$A$2:$F$6151,4,FALSE)</f>
        <v>0</v>
      </c>
      <c r="F166" s="156">
        <f>VLOOKUP(F$10&amp;"_GC_"&amp;$B166,OBSERVED_DATA!$A$2:$F$6151,4,FALSE)</f>
        <v>0</v>
      </c>
      <c r="G166" s="156">
        <f>VLOOKUP(G$10&amp;"_GC_"&amp;$B166,OBSERVED_DATA!$A$2:$F$6151,4,FALSE)</f>
        <v>0</v>
      </c>
      <c r="H166" s="156">
        <f>VLOOKUP(H$10&amp;"_GC_"&amp;$B166,OBSERVED_DATA!$A$2:$F$6151,4,FALSE)</f>
        <v>0</v>
      </c>
      <c r="I166" s="156">
        <f>VLOOKUP(I$10&amp;"_GC_"&amp;$B166,OBSERVED_DATA!$A$2:$F$6151,4,FALSE)</f>
        <v>0</v>
      </c>
      <c r="J166" s="156">
        <f>VLOOKUP(J$10&amp;"_GC_"&amp;$B166,OBSERVED_DATA!$A$2:$F$6151,4,FALSE)</f>
        <v>0</v>
      </c>
      <c r="K166" s="157">
        <f>VLOOKUP(K$10&amp;"_GC_"&amp;$B166,OBSERVED_DATA!$A$2:$F$6151,4,FALSE)</f>
        <v>0</v>
      </c>
      <c r="L166" s="155">
        <f>VLOOKUP(L$10&amp;"_GC_"&amp;$B166,OBSERVED_DATA!$A$2:$F$6151,4,FALSE)</f>
        <v>0</v>
      </c>
      <c r="M166" s="157">
        <f>VLOOKUP(M$10&amp;"_GC_"&amp;$B166,OBSERVED_DATA!$A$2:$F$6151,4,FALSE)</f>
        <v>3.0899999999999999E-5</v>
      </c>
    </row>
    <row r="167" spans="2:13" x14ac:dyDescent="0.45">
      <c r="B167" s="56">
        <v>312</v>
      </c>
      <c r="C167" s="56">
        <v>313</v>
      </c>
      <c r="D167" s="89"/>
      <c r="E167" s="155">
        <f>VLOOKUP(E$10&amp;"_GC_"&amp;$B167,OBSERVED_DATA!$A$2:$F$6151,4,FALSE)</f>
        <v>0</v>
      </c>
      <c r="F167" s="156">
        <f>VLOOKUP(F$10&amp;"_GC_"&amp;$B167,OBSERVED_DATA!$A$2:$F$6151,4,FALSE)</f>
        <v>0</v>
      </c>
      <c r="G167" s="156">
        <f>VLOOKUP(G$10&amp;"_GC_"&amp;$B167,OBSERVED_DATA!$A$2:$F$6151,4,FALSE)</f>
        <v>0</v>
      </c>
      <c r="H167" s="156">
        <f>VLOOKUP(H$10&amp;"_GC_"&amp;$B167,OBSERVED_DATA!$A$2:$F$6151,4,FALSE)</f>
        <v>0</v>
      </c>
      <c r="I167" s="156">
        <f>VLOOKUP(I$10&amp;"_GC_"&amp;$B167,OBSERVED_DATA!$A$2:$F$6151,4,FALSE)</f>
        <v>0</v>
      </c>
      <c r="J167" s="156">
        <f>VLOOKUP(J$10&amp;"_GC_"&amp;$B167,OBSERVED_DATA!$A$2:$F$6151,4,FALSE)</f>
        <v>0</v>
      </c>
      <c r="K167" s="157">
        <f>VLOOKUP(K$10&amp;"_GC_"&amp;$B167,OBSERVED_DATA!$A$2:$F$6151,4,FALSE)</f>
        <v>0</v>
      </c>
      <c r="L167" s="155">
        <f>VLOOKUP(L$10&amp;"_GC_"&amp;$B167,OBSERVED_DATA!$A$2:$F$6151,4,FALSE)</f>
        <v>0</v>
      </c>
      <c r="M167" s="157">
        <f>VLOOKUP(M$10&amp;"_GC_"&amp;$B167,OBSERVED_DATA!$A$2:$F$6151,4,FALSE)</f>
        <v>2.9499999999999999E-5</v>
      </c>
    </row>
    <row r="168" spans="2:13" x14ac:dyDescent="0.45">
      <c r="B168" s="56">
        <v>314</v>
      </c>
      <c r="C168" s="56">
        <v>315</v>
      </c>
      <c r="D168" s="89"/>
      <c r="E168" s="155">
        <f>VLOOKUP(E$10&amp;"_GC_"&amp;$B168,OBSERVED_DATA!$A$2:$F$6151,4,FALSE)</f>
        <v>0</v>
      </c>
      <c r="F168" s="156">
        <f>VLOOKUP(F$10&amp;"_GC_"&amp;$B168,OBSERVED_DATA!$A$2:$F$6151,4,FALSE)</f>
        <v>0</v>
      </c>
      <c r="G168" s="156">
        <f>VLOOKUP(G$10&amp;"_GC_"&amp;$B168,OBSERVED_DATA!$A$2:$F$6151,4,FALSE)</f>
        <v>0</v>
      </c>
      <c r="H168" s="156">
        <f>VLOOKUP(H$10&amp;"_GC_"&amp;$B168,OBSERVED_DATA!$A$2:$F$6151,4,FALSE)</f>
        <v>0</v>
      </c>
      <c r="I168" s="156">
        <f>VLOOKUP(I$10&amp;"_GC_"&amp;$B168,OBSERVED_DATA!$A$2:$F$6151,4,FALSE)</f>
        <v>0</v>
      </c>
      <c r="J168" s="156">
        <f>VLOOKUP(J$10&amp;"_GC_"&amp;$B168,OBSERVED_DATA!$A$2:$F$6151,4,FALSE)</f>
        <v>0</v>
      </c>
      <c r="K168" s="157">
        <f>VLOOKUP(K$10&amp;"_GC_"&amp;$B168,OBSERVED_DATA!$A$2:$F$6151,4,FALSE)</f>
        <v>0</v>
      </c>
      <c r="L168" s="155">
        <f>VLOOKUP(L$10&amp;"_GC_"&amp;$B168,OBSERVED_DATA!$A$2:$F$6151,4,FALSE)</f>
        <v>0</v>
      </c>
      <c r="M168" s="157">
        <f>VLOOKUP(M$10&amp;"_GC_"&amp;$B168,OBSERVED_DATA!$A$2:$F$6151,4,FALSE)</f>
        <v>2.8099999999999999E-5</v>
      </c>
    </row>
    <row r="169" spans="2:13" x14ac:dyDescent="0.45">
      <c r="B169" s="56">
        <v>316</v>
      </c>
      <c r="C169" s="56">
        <v>317</v>
      </c>
      <c r="D169" s="89"/>
      <c r="E169" s="155">
        <f>VLOOKUP(E$10&amp;"_GC_"&amp;$B169,OBSERVED_DATA!$A$2:$F$6151,4,FALSE)</f>
        <v>0</v>
      </c>
      <c r="F169" s="156">
        <f>VLOOKUP(F$10&amp;"_GC_"&amp;$B169,OBSERVED_DATA!$A$2:$F$6151,4,FALSE)</f>
        <v>0</v>
      </c>
      <c r="G169" s="156">
        <f>VLOOKUP(G$10&amp;"_GC_"&amp;$B169,OBSERVED_DATA!$A$2:$F$6151,4,FALSE)</f>
        <v>0</v>
      </c>
      <c r="H169" s="156">
        <f>VLOOKUP(H$10&amp;"_GC_"&amp;$B169,OBSERVED_DATA!$A$2:$F$6151,4,FALSE)</f>
        <v>0</v>
      </c>
      <c r="I169" s="156">
        <f>VLOOKUP(I$10&amp;"_GC_"&amp;$B169,OBSERVED_DATA!$A$2:$F$6151,4,FALSE)</f>
        <v>0</v>
      </c>
      <c r="J169" s="156">
        <f>VLOOKUP(J$10&amp;"_GC_"&amp;$B169,OBSERVED_DATA!$A$2:$F$6151,4,FALSE)</f>
        <v>0</v>
      </c>
      <c r="K169" s="157">
        <f>VLOOKUP(K$10&amp;"_GC_"&amp;$B169,OBSERVED_DATA!$A$2:$F$6151,4,FALSE)</f>
        <v>0</v>
      </c>
      <c r="L169" s="155">
        <f>VLOOKUP(L$10&amp;"_GC_"&amp;$B169,OBSERVED_DATA!$A$2:$F$6151,4,FALSE)</f>
        <v>0</v>
      </c>
      <c r="M169" s="157">
        <f>VLOOKUP(M$10&amp;"_GC_"&amp;$B169,OBSERVED_DATA!$A$2:$F$6151,4,FALSE)</f>
        <v>2.6699999999999998E-5</v>
      </c>
    </row>
    <row r="170" spans="2:13" x14ac:dyDescent="0.45">
      <c r="B170" s="56">
        <v>318</v>
      </c>
      <c r="C170" s="56">
        <v>319</v>
      </c>
      <c r="D170" s="89"/>
      <c r="E170" s="155">
        <f>VLOOKUP(E$10&amp;"_GC_"&amp;$B170,OBSERVED_DATA!$A$2:$F$6151,4,FALSE)</f>
        <v>0</v>
      </c>
      <c r="F170" s="156">
        <f>VLOOKUP(F$10&amp;"_GC_"&amp;$B170,OBSERVED_DATA!$A$2:$F$6151,4,FALSE)</f>
        <v>0</v>
      </c>
      <c r="G170" s="156">
        <f>VLOOKUP(G$10&amp;"_GC_"&amp;$B170,OBSERVED_DATA!$A$2:$F$6151,4,FALSE)</f>
        <v>0</v>
      </c>
      <c r="H170" s="156">
        <f>VLOOKUP(H$10&amp;"_GC_"&amp;$B170,OBSERVED_DATA!$A$2:$F$6151,4,FALSE)</f>
        <v>0</v>
      </c>
      <c r="I170" s="156">
        <f>VLOOKUP(I$10&amp;"_GC_"&amp;$B170,OBSERVED_DATA!$A$2:$F$6151,4,FALSE)</f>
        <v>0</v>
      </c>
      <c r="J170" s="156">
        <f>VLOOKUP(J$10&amp;"_GC_"&amp;$B170,OBSERVED_DATA!$A$2:$F$6151,4,FALSE)</f>
        <v>0</v>
      </c>
      <c r="K170" s="157">
        <f>VLOOKUP(K$10&amp;"_GC_"&amp;$B170,OBSERVED_DATA!$A$2:$F$6151,4,FALSE)</f>
        <v>0</v>
      </c>
      <c r="L170" s="155">
        <f>VLOOKUP(L$10&amp;"_GC_"&amp;$B170,OBSERVED_DATA!$A$2:$F$6151,4,FALSE)</f>
        <v>0</v>
      </c>
      <c r="M170" s="157">
        <f>VLOOKUP(M$10&amp;"_GC_"&amp;$B170,OBSERVED_DATA!$A$2:$F$6151,4,FALSE)</f>
        <v>2.5299999999999998E-5</v>
      </c>
    </row>
    <row r="171" spans="2:13" x14ac:dyDescent="0.45">
      <c r="B171" s="56">
        <v>320</v>
      </c>
      <c r="C171" s="56">
        <v>321</v>
      </c>
      <c r="D171" s="89"/>
      <c r="E171" s="155">
        <f>VLOOKUP(E$10&amp;"_GC_"&amp;$B171,OBSERVED_DATA!$A$2:$F$6151,4,FALSE)</f>
        <v>0</v>
      </c>
      <c r="F171" s="156">
        <f>VLOOKUP(F$10&amp;"_GC_"&amp;$B171,OBSERVED_DATA!$A$2:$F$6151,4,FALSE)</f>
        <v>0</v>
      </c>
      <c r="G171" s="156">
        <f>VLOOKUP(G$10&amp;"_GC_"&amp;$B171,OBSERVED_DATA!$A$2:$F$6151,4,FALSE)</f>
        <v>0</v>
      </c>
      <c r="H171" s="156">
        <f>VLOOKUP(H$10&amp;"_GC_"&amp;$B171,OBSERVED_DATA!$A$2:$F$6151,4,FALSE)</f>
        <v>0</v>
      </c>
      <c r="I171" s="156">
        <f>VLOOKUP(I$10&amp;"_GC_"&amp;$B171,OBSERVED_DATA!$A$2:$F$6151,4,FALSE)</f>
        <v>0</v>
      </c>
      <c r="J171" s="156">
        <f>VLOOKUP(J$10&amp;"_GC_"&amp;$B171,OBSERVED_DATA!$A$2:$F$6151,4,FALSE)</f>
        <v>0</v>
      </c>
      <c r="K171" s="157">
        <f>VLOOKUP(K$10&amp;"_GC_"&amp;$B171,OBSERVED_DATA!$A$2:$F$6151,4,FALSE)</f>
        <v>0</v>
      </c>
      <c r="L171" s="155">
        <f>VLOOKUP(L$10&amp;"_GC_"&amp;$B171,OBSERVED_DATA!$A$2:$F$6151,4,FALSE)</f>
        <v>0</v>
      </c>
      <c r="M171" s="157">
        <f>VLOOKUP(M$10&amp;"_GC_"&amp;$B171,OBSERVED_DATA!$A$2:$F$6151,4,FALSE)</f>
        <v>2.4000000000000001E-5</v>
      </c>
    </row>
    <row r="172" spans="2:13" x14ac:dyDescent="0.45">
      <c r="B172" s="56">
        <v>322</v>
      </c>
      <c r="C172" s="56">
        <v>323</v>
      </c>
      <c r="D172" s="89"/>
      <c r="E172" s="155">
        <f>VLOOKUP(E$10&amp;"_GC_"&amp;$B172,OBSERVED_DATA!$A$2:$F$6151,4,FALSE)</f>
        <v>0</v>
      </c>
      <c r="F172" s="156">
        <f>VLOOKUP(F$10&amp;"_GC_"&amp;$B172,OBSERVED_DATA!$A$2:$F$6151,4,FALSE)</f>
        <v>0</v>
      </c>
      <c r="G172" s="156">
        <f>VLOOKUP(G$10&amp;"_GC_"&amp;$B172,OBSERVED_DATA!$A$2:$F$6151,4,FALSE)</f>
        <v>0</v>
      </c>
      <c r="H172" s="156">
        <f>VLOOKUP(H$10&amp;"_GC_"&amp;$B172,OBSERVED_DATA!$A$2:$F$6151,4,FALSE)</f>
        <v>0</v>
      </c>
      <c r="I172" s="156">
        <f>VLOOKUP(I$10&amp;"_GC_"&amp;$B172,OBSERVED_DATA!$A$2:$F$6151,4,FALSE)</f>
        <v>0</v>
      </c>
      <c r="J172" s="156">
        <f>VLOOKUP(J$10&amp;"_GC_"&amp;$B172,OBSERVED_DATA!$A$2:$F$6151,4,FALSE)</f>
        <v>0</v>
      </c>
      <c r="K172" s="157">
        <f>VLOOKUP(K$10&amp;"_GC_"&amp;$B172,OBSERVED_DATA!$A$2:$F$6151,4,FALSE)</f>
        <v>0</v>
      </c>
      <c r="L172" s="155">
        <f>VLOOKUP(L$10&amp;"_GC_"&amp;$B172,OBSERVED_DATA!$A$2:$F$6151,4,FALSE)</f>
        <v>0</v>
      </c>
      <c r="M172" s="157">
        <f>VLOOKUP(M$10&amp;"_GC_"&amp;$B172,OBSERVED_DATA!$A$2:$F$6151,4,FALSE)</f>
        <v>2.26E-5</v>
      </c>
    </row>
    <row r="173" spans="2:13" x14ac:dyDescent="0.45">
      <c r="B173" s="56">
        <v>324</v>
      </c>
      <c r="C173" s="56">
        <v>325</v>
      </c>
      <c r="D173" s="89"/>
      <c r="E173" s="155">
        <f>VLOOKUP(E$10&amp;"_GC_"&amp;$B173,OBSERVED_DATA!$A$2:$F$6151,4,FALSE)</f>
        <v>0</v>
      </c>
      <c r="F173" s="156">
        <f>VLOOKUP(F$10&amp;"_GC_"&amp;$B173,OBSERVED_DATA!$A$2:$F$6151,4,FALSE)</f>
        <v>0</v>
      </c>
      <c r="G173" s="156">
        <f>VLOOKUP(G$10&amp;"_GC_"&amp;$B173,OBSERVED_DATA!$A$2:$F$6151,4,FALSE)</f>
        <v>0</v>
      </c>
      <c r="H173" s="156">
        <f>VLOOKUP(H$10&amp;"_GC_"&amp;$B173,OBSERVED_DATA!$A$2:$F$6151,4,FALSE)</f>
        <v>0</v>
      </c>
      <c r="I173" s="156">
        <f>VLOOKUP(I$10&amp;"_GC_"&amp;$B173,OBSERVED_DATA!$A$2:$F$6151,4,FALSE)</f>
        <v>0</v>
      </c>
      <c r="J173" s="156">
        <f>VLOOKUP(J$10&amp;"_GC_"&amp;$B173,OBSERVED_DATA!$A$2:$F$6151,4,FALSE)</f>
        <v>0</v>
      </c>
      <c r="K173" s="157">
        <f>VLOOKUP(K$10&amp;"_GC_"&amp;$B173,OBSERVED_DATA!$A$2:$F$6151,4,FALSE)</f>
        <v>0</v>
      </c>
      <c r="L173" s="155">
        <f>VLOOKUP(L$10&amp;"_GC_"&amp;$B173,OBSERVED_DATA!$A$2:$F$6151,4,FALSE)</f>
        <v>0</v>
      </c>
      <c r="M173" s="157">
        <f>VLOOKUP(M$10&amp;"_GC_"&amp;$B173,OBSERVED_DATA!$A$2:$F$6151,4,FALSE)</f>
        <v>2.12E-5</v>
      </c>
    </row>
    <row r="174" spans="2:13" x14ac:dyDescent="0.45">
      <c r="B174" s="56">
        <v>326</v>
      </c>
      <c r="C174" s="56">
        <v>327</v>
      </c>
      <c r="D174" s="89"/>
      <c r="E174" s="155">
        <f>VLOOKUP(E$10&amp;"_GC_"&amp;$B174,OBSERVED_DATA!$A$2:$F$6151,4,FALSE)</f>
        <v>0</v>
      </c>
      <c r="F174" s="156">
        <f>VLOOKUP(F$10&amp;"_GC_"&amp;$B174,OBSERVED_DATA!$A$2:$F$6151,4,FALSE)</f>
        <v>0</v>
      </c>
      <c r="G174" s="156">
        <f>VLOOKUP(G$10&amp;"_GC_"&amp;$B174,OBSERVED_DATA!$A$2:$F$6151,4,FALSE)</f>
        <v>0</v>
      </c>
      <c r="H174" s="156">
        <f>VLOOKUP(H$10&amp;"_GC_"&amp;$B174,OBSERVED_DATA!$A$2:$F$6151,4,FALSE)</f>
        <v>0</v>
      </c>
      <c r="I174" s="156">
        <f>VLOOKUP(I$10&amp;"_GC_"&amp;$B174,OBSERVED_DATA!$A$2:$F$6151,4,FALSE)</f>
        <v>0</v>
      </c>
      <c r="J174" s="156">
        <f>VLOOKUP(J$10&amp;"_GC_"&amp;$B174,OBSERVED_DATA!$A$2:$F$6151,4,FALSE)</f>
        <v>0</v>
      </c>
      <c r="K174" s="157">
        <f>VLOOKUP(K$10&amp;"_GC_"&amp;$B174,OBSERVED_DATA!$A$2:$F$6151,4,FALSE)</f>
        <v>0</v>
      </c>
      <c r="L174" s="155">
        <f>VLOOKUP(L$10&amp;"_GC_"&amp;$B174,OBSERVED_DATA!$A$2:$F$6151,4,FALSE)</f>
        <v>0</v>
      </c>
      <c r="M174" s="157">
        <f>VLOOKUP(M$10&amp;"_GC_"&amp;$B174,OBSERVED_DATA!$A$2:$F$6151,4,FALSE)</f>
        <v>1.98E-5</v>
      </c>
    </row>
    <row r="175" spans="2:13" x14ac:dyDescent="0.45">
      <c r="B175" s="56">
        <v>328</v>
      </c>
      <c r="C175" s="56">
        <v>329</v>
      </c>
      <c r="D175" s="89"/>
      <c r="E175" s="155">
        <f>VLOOKUP(E$10&amp;"_GC_"&amp;$B175,OBSERVED_DATA!$A$2:$F$6151,4,FALSE)</f>
        <v>0</v>
      </c>
      <c r="F175" s="156">
        <f>VLOOKUP(F$10&amp;"_GC_"&amp;$B175,OBSERVED_DATA!$A$2:$F$6151,4,FALSE)</f>
        <v>0</v>
      </c>
      <c r="G175" s="156">
        <f>VLOOKUP(G$10&amp;"_GC_"&amp;$B175,OBSERVED_DATA!$A$2:$F$6151,4,FALSE)</f>
        <v>0</v>
      </c>
      <c r="H175" s="156">
        <f>VLOOKUP(H$10&amp;"_GC_"&amp;$B175,OBSERVED_DATA!$A$2:$F$6151,4,FALSE)</f>
        <v>0</v>
      </c>
      <c r="I175" s="156">
        <f>VLOOKUP(I$10&amp;"_GC_"&amp;$B175,OBSERVED_DATA!$A$2:$F$6151,4,FALSE)</f>
        <v>0</v>
      </c>
      <c r="J175" s="156">
        <f>VLOOKUP(J$10&amp;"_GC_"&amp;$B175,OBSERVED_DATA!$A$2:$F$6151,4,FALSE)</f>
        <v>0</v>
      </c>
      <c r="K175" s="157">
        <f>VLOOKUP(K$10&amp;"_GC_"&amp;$B175,OBSERVED_DATA!$A$2:$F$6151,4,FALSE)</f>
        <v>0</v>
      </c>
      <c r="L175" s="155">
        <f>VLOOKUP(L$10&amp;"_GC_"&amp;$B175,OBSERVED_DATA!$A$2:$F$6151,4,FALSE)</f>
        <v>0</v>
      </c>
      <c r="M175" s="157">
        <f>VLOOKUP(M$10&amp;"_GC_"&amp;$B175,OBSERVED_DATA!$A$2:$F$6151,4,FALSE)</f>
        <v>1.84E-5</v>
      </c>
    </row>
    <row r="176" spans="2:13" x14ac:dyDescent="0.45">
      <c r="B176" s="56">
        <v>330</v>
      </c>
      <c r="C176" s="56">
        <v>331</v>
      </c>
      <c r="D176" s="89"/>
      <c r="E176" s="155">
        <f>VLOOKUP(E$10&amp;"_GC_"&amp;$B176,OBSERVED_DATA!$A$2:$F$6151,4,FALSE)</f>
        <v>0</v>
      </c>
      <c r="F176" s="156">
        <f>VLOOKUP(F$10&amp;"_GC_"&amp;$B176,OBSERVED_DATA!$A$2:$F$6151,4,FALSE)</f>
        <v>0</v>
      </c>
      <c r="G176" s="156">
        <f>VLOOKUP(G$10&amp;"_GC_"&amp;$B176,OBSERVED_DATA!$A$2:$F$6151,4,FALSE)</f>
        <v>0</v>
      </c>
      <c r="H176" s="156">
        <f>VLOOKUP(H$10&amp;"_GC_"&amp;$B176,OBSERVED_DATA!$A$2:$F$6151,4,FALSE)</f>
        <v>0</v>
      </c>
      <c r="I176" s="156">
        <f>VLOOKUP(I$10&amp;"_GC_"&amp;$B176,OBSERVED_DATA!$A$2:$F$6151,4,FALSE)</f>
        <v>0</v>
      </c>
      <c r="J176" s="156">
        <f>VLOOKUP(J$10&amp;"_GC_"&amp;$B176,OBSERVED_DATA!$A$2:$F$6151,4,FALSE)</f>
        <v>0</v>
      </c>
      <c r="K176" s="157">
        <f>VLOOKUP(K$10&amp;"_GC_"&amp;$B176,OBSERVED_DATA!$A$2:$F$6151,4,FALSE)</f>
        <v>0</v>
      </c>
      <c r="L176" s="155">
        <f>VLOOKUP(L$10&amp;"_GC_"&amp;$B176,OBSERVED_DATA!$A$2:$F$6151,4,FALSE)</f>
        <v>0</v>
      </c>
      <c r="M176" s="157">
        <f>VLOOKUP(M$10&amp;"_GC_"&amp;$B176,OBSERVED_DATA!$A$2:$F$6151,4,FALSE)</f>
        <v>1.7E-5</v>
      </c>
    </row>
    <row r="177" spans="2:13" x14ac:dyDescent="0.45">
      <c r="B177" s="56">
        <v>332</v>
      </c>
      <c r="C177" s="56">
        <v>333</v>
      </c>
      <c r="D177" s="89"/>
      <c r="E177" s="155">
        <f>VLOOKUP(E$10&amp;"_GC_"&amp;$B177,OBSERVED_DATA!$A$2:$F$6151,4,FALSE)</f>
        <v>0</v>
      </c>
      <c r="F177" s="156">
        <f>VLOOKUP(F$10&amp;"_GC_"&amp;$B177,OBSERVED_DATA!$A$2:$F$6151,4,FALSE)</f>
        <v>0</v>
      </c>
      <c r="G177" s="156">
        <f>VLOOKUP(G$10&amp;"_GC_"&amp;$B177,OBSERVED_DATA!$A$2:$F$6151,4,FALSE)</f>
        <v>0</v>
      </c>
      <c r="H177" s="156">
        <f>VLOOKUP(H$10&amp;"_GC_"&amp;$B177,OBSERVED_DATA!$A$2:$F$6151,4,FALSE)</f>
        <v>0</v>
      </c>
      <c r="I177" s="156">
        <f>VLOOKUP(I$10&amp;"_GC_"&amp;$B177,OBSERVED_DATA!$A$2:$F$6151,4,FALSE)</f>
        <v>0</v>
      </c>
      <c r="J177" s="156">
        <f>VLOOKUP(J$10&amp;"_GC_"&amp;$B177,OBSERVED_DATA!$A$2:$F$6151,4,FALSE)</f>
        <v>0</v>
      </c>
      <c r="K177" s="157">
        <f>VLOOKUP(K$10&amp;"_GC_"&amp;$B177,OBSERVED_DATA!$A$2:$F$6151,4,FALSE)</f>
        <v>0</v>
      </c>
      <c r="L177" s="155">
        <f>VLOOKUP(L$10&amp;"_GC_"&amp;$B177,OBSERVED_DATA!$A$2:$F$6151,4,FALSE)</f>
        <v>0</v>
      </c>
      <c r="M177" s="157">
        <f>VLOOKUP(M$10&amp;"_GC_"&amp;$B177,OBSERVED_DATA!$A$2:$F$6151,4,FALSE)</f>
        <v>1.5699999999999999E-5</v>
      </c>
    </row>
    <row r="178" spans="2:13" x14ac:dyDescent="0.45">
      <c r="B178" s="56">
        <v>334</v>
      </c>
      <c r="C178" s="56">
        <v>335</v>
      </c>
      <c r="D178" s="89"/>
      <c r="E178" s="155">
        <f>VLOOKUP(E$10&amp;"_GC_"&amp;$B178,OBSERVED_DATA!$A$2:$F$6151,4,FALSE)</f>
        <v>0</v>
      </c>
      <c r="F178" s="156">
        <f>VLOOKUP(F$10&amp;"_GC_"&amp;$B178,OBSERVED_DATA!$A$2:$F$6151,4,FALSE)</f>
        <v>0</v>
      </c>
      <c r="G178" s="156">
        <f>VLOOKUP(G$10&amp;"_GC_"&amp;$B178,OBSERVED_DATA!$A$2:$F$6151,4,FALSE)</f>
        <v>0</v>
      </c>
      <c r="H178" s="156">
        <f>VLOOKUP(H$10&amp;"_GC_"&amp;$B178,OBSERVED_DATA!$A$2:$F$6151,4,FALSE)</f>
        <v>0</v>
      </c>
      <c r="I178" s="156">
        <f>VLOOKUP(I$10&amp;"_GC_"&amp;$B178,OBSERVED_DATA!$A$2:$F$6151,4,FALSE)</f>
        <v>0</v>
      </c>
      <c r="J178" s="156">
        <f>VLOOKUP(J$10&amp;"_GC_"&amp;$B178,OBSERVED_DATA!$A$2:$F$6151,4,FALSE)</f>
        <v>0</v>
      </c>
      <c r="K178" s="157">
        <f>VLOOKUP(K$10&amp;"_GC_"&amp;$B178,OBSERVED_DATA!$A$2:$F$6151,4,FALSE)</f>
        <v>0</v>
      </c>
      <c r="L178" s="155">
        <f>VLOOKUP(L$10&amp;"_GC_"&amp;$B178,OBSERVED_DATA!$A$2:$F$6151,4,FALSE)</f>
        <v>0</v>
      </c>
      <c r="M178" s="157">
        <f>VLOOKUP(M$10&amp;"_GC_"&amp;$B178,OBSERVED_DATA!$A$2:$F$6151,4,FALSE)</f>
        <v>1.43E-5</v>
      </c>
    </row>
    <row r="179" spans="2:13" x14ac:dyDescent="0.45">
      <c r="B179" s="56">
        <v>336</v>
      </c>
      <c r="C179" s="56">
        <v>337</v>
      </c>
      <c r="D179" s="89"/>
      <c r="E179" s="155">
        <f>VLOOKUP(E$10&amp;"_GC_"&amp;$B179,OBSERVED_DATA!$A$2:$F$6151,4,FALSE)</f>
        <v>0</v>
      </c>
      <c r="F179" s="156">
        <f>VLOOKUP(F$10&amp;"_GC_"&amp;$B179,OBSERVED_DATA!$A$2:$F$6151,4,FALSE)</f>
        <v>0</v>
      </c>
      <c r="G179" s="156">
        <f>VLOOKUP(G$10&amp;"_GC_"&amp;$B179,OBSERVED_DATA!$A$2:$F$6151,4,FALSE)</f>
        <v>0</v>
      </c>
      <c r="H179" s="156">
        <f>VLOOKUP(H$10&amp;"_GC_"&amp;$B179,OBSERVED_DATA!$A$2:$F$6151,4,FALSE)</f>
        <v>0</v>
      </c>
      <c r="I179" s="156">
        <f>VLOOKUP(I$10&amp;"_GC_"&amp;$B179,OBSERVED_DATA!$A$2:$F$6151,4,FALSE)</f>
        <v>0</v>
      </c>
      <c r="J179" s="156">
        <f>VLOOKUP(J$10&amp;"_GC_"&amp;$B179,OBSERVED_DATA!$A$2:$F$6151,4,FALSE)</f>
        <v>0</v>
      </c>
      <c r="K179" s="157">
        <f>VLOOKUP(K$10&amp;"_GC_"&amp;$B179,OBSERVED_DATA!$A$2:$F$6151,4,FALSE)</f>
        <v>0</v>
      </c>
      <c r="L179" s="155">
        <f>VLOOKUP(L$10&amp;"_GC_"&amp;$B179,OBSERVED_DATA!$A$2:$F$6151,4,FALSE)</f>
        <v>0</v>
      </c>
      <c r="M179" s="157">
        <f>VLOOKUP(M$10&amp;"_GC_"&amp;$B179,OBSERVED_DATA!$A$2:$F$6151,4,FALSE)</f>
        <v>1.29E-5</v>
      </c>
    </row>
    <row r="180" spans="2:13" x14ac:dyDescent="0.45">
      <c r="B180" s="56">
        <v>338</v>
      </c>
      <c r="C180" s="56">
        <v>339</v>
      </c>
      <c r="D180" s="89"/>
      <c r="E180" s="155">
        <f>VLOOKUP(E$10&amp;"_GC_"&amp;$B180,OBSERVED_DATA!$A$2:$F$6151,4,FALSE)</f>
        <v>0</v>
      </c>
      <c r="F180" s="156">
        <f>VLOOKUP(F$10&amp;"_GC_"&amp;$B180,OBSERVED_DATA!$A$2:$F$6151,4,FALSE)</f>
        <v>0</v>
      </c>
      <c r="G180" s="156">
        <f>VLOOKUP(G$10&amp;"_GC_"&amp;$B180,OBSERVED_DATA!$A$2:$F$6151,4,FALSE)</f>
        <v>0</v>
      </c>
      <c r="H180" s="156">
        <f>VLOOKUP(H$10&amp;"_GC_"&amp;$B180,OBSERVED_DATA!$A$2:$F$6151,4,FALSE)</f>
        <v>0</v>
      </c>
      <c r="I180" s="156">
        <f>VLOOKUP(I$10&amp;"_GC_"&amp;$B180,OBSERVED_DATA!$A$2:$F$6151,4,FALSE)</f>
        <v>0</v>
      </c>
      <c r="J180" s="156">
        <f>VLOOKUP(J$10&amp;"_GC_"&amp;$B180,OBSERVED_DATA!$A$2:$F$6151,4,FALSE)</f>
        <v>0</v>
      </c>
      <c r="K180" s="157">
        <f>VLOOKUP(K$10&amp;"_GC_"&amp;$B180,OBSERVED_DATA!$A$2:$F$6151,4,FALSE)</f>
        <v>0</v>
      </c>
      <c r="L180" s="155">
        <f>VLOOKUP(L$10&amp;"_GC_"&amp;$B180,OBSERVED_DATA!$A$2:$F$6151,4,FALSE)</f>
        <v>0</v>
      </c>
      <c r="M180" s="157">
        <f>VLOOKUP(M$10&amp;"_GC_"&amp;$B180,OBSERVED_DATA!$A$2:$F$6151,4,FALSE)</f>
        <v>1.1600000000000001E-5</v>
      </c>
    </row>
    <row r="181" spans="2:13" x14ac:dyDescent="0.45">
      <c r="B181" s="56">
        <v>340</v>
      </c>
      <c r="C181" s="56">
        <v>341</v>
      </c>
      <c r="D181" s="89"/>
      <c r="E181" s="155">
        <f>VLOOKUP(E$10&amp;"_GC_"&amp;$B181,OBSERVED_DATA!$A$2:$F$6151,4,FALSE)</f>
        <v>0</v>
      </c>
      <c r="F181" s="156">
        <f>VLOOKUP(F$10&amp;"_GC_"&amp;$B181,OBSERVED_DATA!$A$2:$F$6151,4,FALSE)</f>
        <v>0</v>
      </c>
      <c r="G181" s="156">
        <f>VLOOKUP(G$10&amp;"_GC_"&amp;$B181,OBSERVED_DATA!$A$2:$F$6151,4,FALSE)</f>
        <v>0</v>
      </c>
      <c r="H181" s="156">
        <f>VLOOKUP(H$10&amp;"_GC_"&amp;$B181,OBSERVED_DATA!$A$2:$F$6151,4,FALSE)</f>
        <v>0</v>
      </c>
      <c r="I181" s="156">
        <f>VLOOKUP(I$10&amp;"_GC_"&amp;$B181,OBSERVED_DATA!$A$2:$F$6151,4,FALSE)</f>
        <v>0</v>
      </c>
      <c r="J181" s="156">
        <f>VLOOKUP(J$10&amp;"_GC_"&amp;$B181,OBSERVED_DATA!$A$2:$F$6151,4,FALSE)</f>
        <v>0</v>
      </c>
      <c r="K181" s="157">
        <f>VLOOKUP(K$10&amp;"_GC_"&amp;$B181,OBSERVED_DATA!$A$2:$F$6151,4,FALSE)</f>
        <v>0</v>
      </c>
      <c r="L181" s="155">
        <f>VLOOKUP(L$10&amp;"_GC_"&amp;$B181,OBSERVED_DATA!$A$2:$F$6151,4,FALSE)</f>
        <v>0</v>
      </c>
      <c r="M181" s="157">
        <f>VLOOKUP(M$10&amp;"_GC_"&amp;$B181,OBSERVED_DATA!$A$2:$F$6151,4,FALSE)</f>
        <v>1.03E-5</v>
      </c>
    </row>
    <row r="182" spans="2:13" x14ac:dyDescent="0.45">
      <c r="B182" s="56">
        <v>342</v>
      </c>
      <c r="C182" s="56">
        <v>343</v>
      </c>
      <c r="D182" s="89"/>
      <c r="E182" s="155">
        <f>VLOOKUP(E$10&amp;"_GC_"&amp;$B182,OBSERVED_DATA!$A$2:$F$6151,4,FALSE)</f>
        <v>0</v>
      </c>
      <c r="F182" s="156">
        <f>VLOOKUP(F$10&amp;"_GC_"&amp;$B182,OBSERVED_DATA!$A$2:$F$6151,4,FALSE)</f>
        <v>0</v>
      </c>
      <c r="G182" s="156">
        <f>VLOOKUP(G$10&amp;"_GC_"&amp;$B182,OBSERVED_DATA!$A$2:$F$6151,4,FALSE)</f>
        <v>0</v>
      </c>
      <c r="H182" s="156">
        <f>VLOOKUP(H$10&amp;"_GC_"&amp;$B182,OBSERVED_DATA!$A$2:$F$6151,4,FALSE)</f>
        <v>0</v>
      </c>
      <c r="I182" s="156">
        <f>VLOOKUP(I$10&amp;"_GC_"&amp;$B182,OBSERVED_DATA!$A$2:$F$6151,4,FALSE)</f>
        <v>0</v>
      </c>
      <c r="J182" s="156">
        <f>VLOOKUP(J$10&amp;"_GC_"&amp;$B182,OBSERVED_DATA!$A$2:$F$6151,4,FALSE)</f>
        <v>0</v>
      </c>
      <c r="K182" s="157">
        <f>VLOOKUP(K$10&amp;"_GC_"&amp;$B182,OBSERVED_DATA!$A$2:$F$6151,4,FALSE)</f>
        <v>0</v>
      </c>
      <c r="L182" s="155">
        <f>VLOOKUP(L$10&amp;"_GC_"&amp;$B182,OBSERVED_DATA!$A$2:$F$6151,4,FALSE)</f>
        <v>0</v>
      </c>
      <c r="M182" s="157">
        <f>VLOOKUP(M$10&amp;"_GC_"&amp;$B182,OBSERVED_DATA!$A$2:$F$6151,4,FALSE)</f>
        <v>9.0000000000000002E-6</v>
      </c>
    </row>
    <row r="183" spans="2:13" x14ac:dyDescent="0.45">
      <c r="B183" s="56">
        <v>344</v>
      </c>
      <c r="C183" s="56">
        <v>345</v>
      </c>
      <c r="D183" s="89"/>
      <c r="E183" s="155">
        <f>VLOOKUP(E$10&amp;"_GC_"&amp;$B183,OBSERVED_DATA!$A$2:$F$6151,4,FALSE)</f>
        <v>0</v>
      </c>
      <c r="F183" s="156">
        <f>VLOOKUP(F$10&amp;"_GC_"&amp;$B183,OBSERVED_DATA!$A$2:$F$6151,4,FALSE)</f>
        <v>0</v>
      </c>
      <c r="G183" s="156">
        <f>VLOOKUP(G$10&amp;"_GC_"&amp;$B183,OBSERVED_DATA!$A$2:$F$6151,4,FALSE)</f>
        <v>0</v>
      </c>
      <c r="H183" s="156">
        <f>VLOOKUP(H$10&amp;"_GC_"&amp;$B183,OBSERVED_DATA!$A$2:$F$6151,4,FALSE)</f>
        <v>0</v>
      </c>
      <c r="I183" s="156">
        <f>VLOOKUP(I$10&amp;"_GC_"&amp;$B183,OBSERVED_DATA!$A$2:$F$6151,4,FALSE)</f>
        <v>0</v>
      </c>
      <c r="J183" s="156">
        <f>VLOOKUP(J$10&amp;"_GC_"&amp;$B183,OBSERVED_DATA!$A$2:$F$6151,4,FALSE)</f>
        <v>0</v>
      </c>
      <c r="K183" s="157">
        <f>VLOOKUP(K$10&amp;"_GC_"&amp;$B183,OBSERVED_DATA!$A$2:$F$6151,4,FALSE)</f>
        <v>0</v>
      </c>
      <c r="L183" s="155">
        <f>VLOOKUP(L$10&amp;"_GC_"&amp;$B183,OBSERVED_DATA!$A$2:$F$6151,4,FALSE)</f>
        <v>0</v>
      </c>
      <c r="M183" s="157">
        <f>VLOOKUP(M$10&amp;"_GC_"&amp;$B183,OBSERVED_DATA!$A$2:$F$6151,4,FALSE)</f>
        <v>7.7000000000000008E-6</v>
      </c>
    </row>
    <row r="184" spans="2:13" x14ac:dyDescent="0.45">
      <c r="B184" s="56">
        <v>346</v>
      </c>
      <c r="C184" s="56">
        <v>347</v>
      </c>
      <c r="D184" s="89"/>
      <c r="E184" s="155">
        <f>VLOOKUP(E$10&amp;"_GC_"&amp;$B184,OBSERVED_DATA!$A$2:$F$6151,4,FALSE)</f>
        <v>0</v>
      </c>
      <c r="F184" s="156">
        <f>VLOOKUP(F$10&amp;"_GC_"&amp;$B184,OBSERVED_DATA!$A$2:$F$6151,4,FALSE)</f>
        <v>0</v>
      </c>
      <c r="G184" s="156">
        <f>VLOOKUP(G$10&amp;"_GC_"&amp;$B184,OBSERVED_DATA!$A$2:$F$6151,4,FALSE)</f>
        <v>0</v>
      </c>
      <c r="H184" s="156">
        <f>VLOOKUP(H$10&amp;"_GC_"&amp;$B184,OBSERVED_DATA!$A$2:$F$6151,4,FALSE)</f>
        <v>0</v>
      </c>
      <c r="I184" s="156">
        <f>VLOOKUP(I$10&amp;"_GC_"&amp;$B184,OBSERVED_DATA!$A$2:$F$6151,4,FALSE)</f>
        <v>0</v>
      </c>
      <c r="J184" s="156">
        <f>VLOOKUP(J$10&amp;"_GC_"&amp;$B184,OBSERVED_DATA!$A$2:$F$6151,4,FALSE)</f>
        <v>0</v>
      </c>
      <c r="K184" s="157">
        <f>VLOOKUP(K$10&amp;"_GC_"&amp;$B184,OBSERVED_DATA!$A$2:$F$6151,4,FALSE)</f>
        <v>0</v>
      </c>
      <c r="L184" s="155">
        <f>VLOOKUP(L$10&amp;"_GC_"&amp;$B184,OBSERVED_DATA!$A$2:$F$6151,4,FALSE)</f>
        <v>0</v>
      </c>
      <c r="M184" s="157">
        <f>VLOOKUP(M$10&amp;"_GC_"&amp;$B184,OBSERVED_DATA!$A$2:$F$6151,4,FALSE)</f>
        <v>6.4999999999999996E-6</v>
      </c>
    </row>
    <row r="185" spans="2:13" x14ac:dyDescent="0.45">
      <c r="B185" s="56">
        <v>348</v>
      </c>
      <c r="C185" s="56">
        <v>349</v>
      </c>
      <c r="D185" s="89"/>
      <c r="E185" s="155">
        <f>VLOOKUP(E$10&amp;"_GC_"&amp;$B185,OBSERVED_DATA!$A$2:$F$6151,4,FALSE)</f>
        <v>0</v>
      </c>
      <c r="F185" s="156">
        <f>VLOOKUP(F$10&amp;"_GC_"&amp;$B185,OBSERVED_DATA!$A$2:$F$6151,4,FALSE)</f>
        <v>0</v>
      </c>
      <c r="G185" s="156">
        <f>VLOOKUP(G$10&amp;"_GC_"&amp;$B185,OBSERVED_DATA!$A$2:$F$6151,4,FALSE)</f>
        <v>0</v>
      </c>
      <c r="H185" s="156">
        <f>VLOOKUP(H$10&amp;"_GC_"&amp;$B185,OBSERVED_DATA!$A$2:$F$6151,4,FALSE)</f>
        <v>0</v>
      </c>
      <c r="I185" s="156">
        <f>VLOOKUP(I$10&amp;"_GC_"&amp;$B185,OBSERVED_DATA!$A$2:$F$6151,4,FALSE)</f>
        <v>0</v>
      </c>
      <c r="J185" s="156">
        <f>VLOOKUP(J$10&amp;"_GC_"&amp;$B185,OBSERVED_DATA!$A$2:$F$6151,4,FALSE)</f>
        <v>0</v>
      </c>
      <c r="K185" s="157">
        <f>VLOOKUP(K$10&amp;"_GC_"&amp;$B185,OBSERVED_DATA!$A$2:$F$6151,4,FALSE)</f>
        <v>0</v>
      </c>
      <c r="L185" s="155">
        <f>VLOOKUP(L$10&amp;"_GC_"&amp;$B185,OBSERVED_DATA!$A$2:$F$6151,4,FALSE)</f>
        <v>0</v>
      </c>
      <c r="M185" s="157">
        <f>VLOOKUP(M$10&amp;"_GC_"&amp;$B185,OBSERVED_DATA!$A$2:$F$6151,4,FALSE)</f>
        <v>5.2000000000000002E-6</v>
      </c>
    </row>
    <row r="186" spans="2:13" x14ac:dyDescent="0.45">
      <c r="B186" s="56">
        <v>350</v>
      </c>
      <c r="C186" s="56">
        <v>351</v>
      </c>
      <c r="D186" s="89"/>
      <c r="E186" s="155">
        <f>VLOOKUP(E$10&amp;"_GC_"&amp;$B186,OBSERVED_DATA!$A$2:$F$6151,4,FALSE)</f>
        <v>0</v>
      </c>
      <c r="F186" s="156">
        <f>VLOOKUP(F$10&amp;"_GC_"&amp;$B186,OBSERVED_DATA!$A$2:$F$6151,4,FALSE)</f>
        <v>0</v>
      </c>
      <c r="G186" s="156">
        <f>VLOOKUP(G$10&amp;"_GC_"&amp;$B186,OBSERVED_DATA!$A$2:$F$6151,4,FALSE)</f>
        <v>0</v>
      </c>
      <c r="H186" s="156">
        <f>VLOOKUP(H$10&amp;"_GC_"&amp;$B186,OBSERVED_DATA!$A$2:$F$6151,4,FALSE)</f>
        <v>0</v>
      </c>
      <c r="I186" s="156">
        <f>VLOOKUP(I$10&amp;"_GC_"&amp;$B186,OBSERVED_DATA!$A$2:$F$6151,4,FALSE)</f>
        <v>0</v>
      </c>
      <c r="J186" s="156">
        <f>VLOOKUP(J$10&amp;"_GC_"&amp;$B186,OBSERVED_DATA!$A$2:$F$6151,4,FALSE)</f>
        <v>0</v>
      </c>
      <c r="K186" s="157">
        <f>VLOOKUP(K$10&amp;"_GC_"&amp;$B186,OBSERVED_DATA!$A$2:$F$6151,4,FALSE)</f>
        <v>0</v>
      </c>
      <c r="L186" s="155">
        <f>VLOOKUP(L$10&amp;"_GC_"&amp;$B186,OBSERVED_DATA!$A$2:$F$6151,4,FALSE)</f>
        <v>0</v>
      </c>
      <c r="M186" s="157">
        <f>VLOOKUP(M$10&amp;"_GC_"&amp;$B186,OBSERVED_DATA!$A$2:$F$6151,4,FALSE)</f>
        <v>3.8999999999999999E-6</v>
      </c>
    </row>
    <row r="187" spans="2:13" x14ac:dyDescent="0.45">
      <c r="B187" s="56">
        <v>352</v>
      </c>
      <c r="C187" s="56">
        <v>353</v>
      </c>
      <c r="D187" s="89"/>
      <c r="E187" s="155">
        <f>VLOOKUP(E$10&amp;"_GC_"&amp;$B187,OBSERVED_DATA!$A$2:$F$6151,4,FALSE)</f>
        <v>0</v>
      </c>
      <c r="F187" s="156">
        <f>VLOOKUP(F$10&amp;"_GC_"&amp;$B187,OBSERVED_DATA!$A$2:$F$6151,4,FALSE)</f>
        <v>0</v>
      </c>
      <c r="G187" s="156">
        <f>VLOOKUP(G$10&amp;"_GC_"&amp;$B187,OBSERVED_DATA!$A$2:$F$6151,4,FALSE)</f>
        <v>0</v>
      </c>
      <c r="H187" s="156">
        <f>VLOOKUP(H$10&amp;"_GC_"&amp;$B187,OBSERVED_DATA!$A$2:$F$6151,4,FALSE)</f>
        <v>0</v>
      </c>
      <c r="I187" s="156">
        <f>VLOOKUP(I$10&amp;"_GC_"&amp;$B187,OBSERVED_DATA!$A$2:$F$6151,4,FALSE)</f>
        <v>0</v>
      </c>
      <c r="J187" s="156">
        <f>VLOOKUP(J$10&amp;"_GC_"&amp;$B187,OBSERVED_DATA!$A$2:$F$6151,4,FALSE)</f>
        <v>0</v>
      </c>
      <c r="K187" s="157">
        <f>VLOOKUP(K$10&amp;"_GC_"&amp;$B187,OBSERVED_DATA!$A$2:$F$6151,4,FALSE)</f>
        <v>0</v>
      </c>
      <c r="L187" s="155">
        <f>VLOOKUP(L$10&amp;"_GC_"&amp;$B187,OBSERVED_DATA!$A$2:$F$6151,4,FALSE)</f>
        <v>0</v>
      </c>
      <c r="M187" s="157">
        <f>VLOOKUP(M$10&amp;"_GC_"&amp;$B187,OBSERVED_DATA!$A$2:$F$6151,4,FALSE)</f>
        <v>2.6000000000000001E-6</v>
      </c>
    </row>
    <row r="188" spans="2:13" x14ac:dyDescent="0.45">
      <c r="B188" s="56">
        <v>354</v>
      </c>
      <c r="C188" s="56">
        <v>355</v>
      </c>
      <c r="D188" s="89"/>
      <c r="E188" s="155">
        <f>VLOOKUP(E$10&amp;"_GC_"&amp;$B188,OBSERVED_DATA!$A$2:$F$6151,4,FALSE)</f>
        <v>0</v>
      </c>
      <c r="F188" s="156">
        <f>VLOOKUP(F$10&amp;"_GC_"&amp;$B188,OBSERVED_DATA!$A$2:$F$6151,4,FALSE)</f>
        <v>0</v>
      </c>
      <c r="G188" s="156">
        <f>VLOOKUP(G$10&amp;"_GC_"&amp;$B188,OBSERVED_DATA!$A$2:$F$6151,4,FALSE)</f>
        <v>0</v>
      </c>
      <c r="H188" s="156">
        <f>VLOOKUP(H$10&amp;"_GC_"&amp;$B188,OBSERVED_DATA!$A$2:$F$6151,4,FALSE)</f>
        <v>0</v>
      </c>
      <c r="I188" s="156">
        <f>VLOOKUP(I$10&amp;"_GC_"&amp;$B188,OBSERVED_DATA!$A$2:$F$6151,4,FALSE)</f>
        <v>0</v>
      </c>
      <c r="J188" s="156">
        <f>VLOOKUP(J$10&amp;"_GC_"&amp;$B188,OBSERVED_DATA!$A$2:$F$6151,4,FALSE)</f>
        <v>0</v>
      </c>
      <c r="K188" s="157">
        <f>VLOOKUP(K$10&amp;"_GC_"&amp;$B188,OBSERVED_DATA!$A$2:$F$6151,4,FALSE)</f>
        <v>0</v>
      </c>
      <c r="L188" s="155">
        <f>VLOOKUP(L$10&amp;"_GC_"&amp;$B188,OBSERVED_DATA!$A$2:$F$6151,4,FALSE)</f>
        <v>0</v>
      </c>
      <c r="M188" s="157">
        <f>VLOOKUP(M$10&amp;"_GC_"&amp;$B188,OBSERVED_DATA!$A$2:$F$6151,4,FALSE)</f>
        <v>1.3E-6</v>
      </c>
    </row>
    <row r="189" spans="2:13" x14ac:dyDescent="0.45">
      <c r="B189" s="56">
        <v>356</v>
      </c>
      <c r="C189" s="56">
        <v>357</v>
      </c>
      <c r="D189" s="89"/>
      <c r="E189" s="155">
        <f>VLOOKUP(E$10&amp;"_GC_"&amp;$B189,OBSERVED_DATA!$A$2:$F$6151,4,FALSE)</f>
        <v>0</v>
      </c>
      <c r="F189" s="156">
        <f>VLOOKUP(F$10&amp;"_GC_"&amp;$B189,OBSERVED_DATA!$A$2:$F$6151,4,FALSE)</f>
        <v>0</v>
      </c>
      <c r="G189" s="156">
        <f>VLOOKUP(G$10&amp;"_GC_"&amp;$B189,OBSERVED_DATA!$A$2:$F$6151,4,FALSE)</f>
        <v>0</v>
      </c>
      <c r="H189" s="156">
        <f>VLOOKUP(H$10&amp;"_GC_"&amp;$B189,OBSERVED_DATA!$A$2:$F$6151,4,FALSE)</f>
        <v>0</v>
      </c>
      <c r="I189" s="156">
        <f>VLOOKUP(I$10&amp;"_GC_"&amp;$B189,OBSERVED_DATA!$A$2:$F$6151,4,FALSE)</f>
        <v>0</v>
      </c>
      <c r="J189" s="156">
        <f>VLOOKUP(J$10&amp;"_GC_"&amp;$B189,OBSERVED_DATA!$A$2:$F$6151,4,FALSE)</f>
        <v>0</v>
      </c>
      <c r="K189" s="157">
        <f>VLOOKUP(K$10&amp;"_GC_"&amp;$B189,OBSERVED_DATA!$A$2:$F$6151,4,FALSE)</f>
        <v>0</v>
      </c>
      <c r="L189" s="155">
        <f>VLOOKUP(L$10&amp;"_GC_"&amp;$B189,OBSERVED_DATA!$A$2:$F$6151,4,FALSE)</f>
        <v>0</v>
      </c>
      <c r="M189" s="157">
        <f>VLOOKUP(M$10&amp;"_GC_"&amp;$B189,OBSERVED_DATA!$A$2:$F$6151,4,FALSE)</f>
        <v>0</v>
      </c>
    </row>
    <row r="190" spans="2:13" x14ac:dyDescent="0.45">
      <c r="B190" s="56">
        <v>358</v>
      </c>
      <c r="C190" s="56">
        <v>359</v>
      </c>
      <c r="D190" s="89"/>
      <c r="E190" s="155">
        <f>VLOOKUP(E$10&amp;"_GC_"&amp;$B190,OBSERVED_DATA!$A$2:$F$6151,4,FALSE)</f>
        <v>0</v>
      </c>
      <c r="F190" s="156">
        <f>VLOOKUP(F$10&amp;"_GC_"&amp;$B190,OBSERVED_DATA!$A$2:$F$6151,4,FALSE)</f>
        <v>0</v>
      </c>
      <c r="G190" s="156">
        <f>VLOOKUP(G$10&amp;"_GC_"&amp;$B190,OBSERVED_DATA!$A$2:$F$6151,4,FALSE)</f>
        <v>0</v>
      </c>
      <c r="H190" s="156">
        <f>VLOOKUP(H$10&amp;"_GC_"&amp;$B190,OBSERVED_DATA!$A$2:$F$6151,4,FALSE)</f>
        <v>0</v>
      </c>
      <c r="I190" s="156">
        <f>VLOOKUP(I$10&amp;"_GC_"&amp;$B190,OBSERVED_DATA!$A$2:$F$6151,4,FALSE)</f>
        <v>0</v>
      </c>
      <c r="J190" s="156">
        <f>VLOOKUP(J$10&amp;"_GC_"&amp;$B190,OBSERVED_DATA!$A$2:$F$6151,4,FALSE)</f>
        <v>0</v>
      </c>
      <c r="K190" s="157">
        <f>VLOOKUP(K$10&amp;"_GC_"&amp;$B190,OBSERVED_DATA!$A$2:$F$6151,4,FALSE)</f>
        <v>0</v>
      </c>
      <c r="L190" s="155">
        <f>VLOOKUP(L$10&amp;"_GC_"&amp;$B190,OBSERVED_DATA!$A$2:$F$6151,4,FALSE)</f>
        <v>0</v>
      </c>
      <c r="M190" s="157">
        <f>VLOOKUP(M$10&amp;"_GC_"&amp;$B190,OBSERVED_DATA!$A$2:$F$6151,4,FALSE)</f>
        <v>0</v>
      </c>
    </row>
    <row r="191" spans="2:13" x14ac:dyDescent="0.45">
      <c r="B191" s="56">
        <v>360</v>
      </c>
      <c r="C191" s="56">
        <v>361</v>
      </c>
      <c r="D191" s="89"/>
      <c r="E191" s="155">
        <f>VLOOKUP(E$10&amp;"_GC_"&amp;$B191,OBSERVED_DATA!$A$2:$F$6151,4,FALSE)</f>
        <v>0</v>
      </c>
      <c r="F191" s="156">
        <f>VLOOKUP(F$10&amp;"_GC_"&amp;$B191,OBSERVED_DATA!$A$2:$F$6151,4,FALSE)</f>
        <v>0</v>
      </c>
      <c r="G191" s="156">
        <f>VLOOKUP(G$10&amp;"_GC_"&amp;$B191,OBSERVED_DATA!$A$2:$F$6151,4,FALSE)</f>
        <v>0</v>
      </c>
      <c r="H191" s="156">
        <f>VLOOKUP(H$10&amp;"_GC_"&amp;$B191,OBSERVED_DATA!$A$2:$F$6151,4,FALSE)</f>
        <v>0</v>
      </c>
      <c r="I191" s="156">
        <f>VLOOKUP(I$10&amp;"_GC_"&amp;$B191,OBSERVED_DATA!$A$2:$F$6151,4,FALSE)</f>
        <v>0</v>
      </c>
      <c r="J191" s="156">
        <f>VLOOKUP(J$10&amp;"_GC_"&amp;$B191,OBSERVED_DATA!$A$2:$F$6151,4,FALSE)</f>
        <v>0</v>
      </c>
      <c r="K191" s="157">
        <f>VLOOKUP(K$10&amp;"_GC_"&amp;$B191,OBSERVED_DATA!$A$2:$F$6151,4,FALSE)</f>
        <v>0</v>
      </c>
      <c r="L191" s="155">
        <f>VLOOKUP(L$10&amp;"_GC_"&amp;$B191,OBSERVED_DATA!$A$2:$F$6151,4,FALSE)</f>
        <v>0</v>
      </c>
      <c r="M191" s="157">
        <f>VLOOKUP(M$10&amp;"_GC_"&amp;$B191,OBSERVED_DATA!$A$2:$F$6151,4,FALSE)</f>
        <v>0</v>
      </c>
    </row>
    <row r="192" spans="2:13" x14ac:dyDescent="0.45">
      <c r="B192" s="56">
        <v>362</v>
      </c>
      <c r="C192" s="56">
        <v>363</v>
      </c>
      <c r="D192" s="89"/>
      <c r="E192" s="155">
        <f>VLOOKUP(E$10&amp;"_GC_"&amp;$B192,OBSERVED_DATA!$A$2:$F$6151,4,FALSE)</f>
        <v>0</v>
      </c>
      <c r="F192" s="156">
        <f>VLOOKUP(F$10&amp;"_GC_"&amp;$B192,OBSERVED_DATA!$A$2:$F$6151,4,FALSE)</f>
        <v>0</v>
      </c>
      <c r="G192" s="156">
        <f>VLOOKUP(G$10&amp;"_GC_"&amp;$B192,OBSERVED_DATA!$A$2:$F$6151,4,FALSE)</f>
        <v>0</v>
      </c>
      <c r="H192" s="156">
        <f>VLOOKUP(H$10&amp;"_GC_"&amp;$B192,OBSERVED_DATA!$A$2:$F$6151,4,FALSE)</f>
        <v>0</v>
      </c>
      <c r="I192" s="156">
        <f>VLOOKUP(I$10&amp;"_GC_"&amp;$B192,OBSERVED_DATA!$A$2:$F$6151,4,FALSE)</f>
        <v>0</v>
      </c>
      <c r="J192" s="156">
        <f>VLOOKUP(J$10&amp;"_GC_"&amp;$B192,OBSERVED_DATA!$A$2:$F$6151,4,FALSE)</f>
        <v>0</v>
      </c>
      <c r="K192" s="157">
        <f>VLOOKUP(K$10&amp;"_GC_"&amp;$B192,OBSERVED_DATA!$A$2:$F$6151,4,FALSE)</f>
        <v>0</v>
      </c>
      <c r="L192" s="155">
        <f>VLOOKUP(L$10&amp;"_GC_"&amp;$B192,OBSERVED_DATA!$A$2:$F$6151,4,FALSE)</f>
        <v>0</v>
      </c>
      <c r="M192" s="157">
        <f>VLOOKUP(M$10&amp;"_GC_"&amp;$B192,OBSERVED_DATA!$A$2:$F$6151,4,FALSE)</f>
        <v>0</v>
      </c>
    </row>
    <row r="193" spans="2:13" x14ac:dyDescent="0.45">
      <c r="B193" s="56">
        <v>364</v>
      </c>
      <c r="C193" s="56">
        <v>365</v>
      </c>
      <c r="D193" s="89"/>
      <c r="E193" s="155">
        <f>VLOOKUP(E$10&amp;"_GC_"&amp;$B193,OBSERVED_DATA!$A$2:$F$6151,4,FALSE)</f>
        <v>0</v>
      </c>
      <c r="F193" s="156">
        <f>VLOOKUP(F$10&amp;"_GC_"&amp;$B193,OBSERVED_DATA!$A$2:$F$6151,4,FALSE)</f>
        <v>0</v>
      </c>
      <c r="G193" s="156">
        <f>VLOOKUP(G$10&amp;"_GC_"&amp;$B193,OBSERVED_DATA!$A$2:$F$6151,4,FALSE)</f>
        <v>0</v>
      </c>
      <c r="H193" s="156">
        <f>VLOOKUP(H$10&amp;"_GC_"&amp;$B193,OBSERVED_DATA!$A$2:$F$6151,4,FALSE)</f>
        <v>0</v>
      </c>
      <c r="I193" s="156">
        <f>VLOOKUP(I$10&amp;"_GC_"&amp;$B193,OBSERVED_DATA!$A$2:$F$6151,4,FALSE)</f>
        <v>0</v>
      </c>
      <c r="J193" s="156">
        <f>VLOOKUP(J$10&amp;"_GC_"&amp;$B193,OBSERVED_DATA!$A$2:$F$6151,4,FALSE)</f>
        <v>0</v>
      </c>
      <c r="K193" s="157">
        <f>VLOOKUP(K$10&amp;"_GC_"&amp;$B193,OBSERVED_DATA!$A$2:$F$6151,4,FALSE)</f>
        <v>0</v>
      </c>
      <c r="L193" s="155">
        <f>VLOOKUP(L$10&amp;"_GC_"&amp;$B193,OBSERVED_DATA!$A$2:$F$6151,4,FALSE)</f>
        <v>0</v>
      </c>
      <c r="M193" s="157">
        <f>VLOOKUP(M$10&amp;"_GC_"&amp;$B193,OBSERVED_DATA!$A$2:$F$6151,4,FALSE)</f>
        <v>0</v>
      </c>
    </row>
    <row r="194" spans="2:13" x14ac:dyDescent="0.45">
      <c r="B194" s="56">
        <v>366</v>
      </c>
      <c r="C194" s="56">
        <v>367</v>
      </c>
      <c r="D194" s="89"/>
      <c r="E194" s="155">
        <f>VLOOKUP(E$10&amp;"_GC_"&amp;$B194,OBSERVED_DATA!$A$2:$F$6151,4,FALSE)</f>
        <v>0</v>
      </c>
      <c r="F194" s="156">
        <f>VLOOKUP(F$10&amp;"_GC_"&amp;$B194,OBSERVED_DATA!$A$2:$F$6151,4,FALSE)</f>
        <v>0</v>
      </c>
      <c r="G194" s="156">
        <f>VLOOKUP(G$10&amp;"_GC_"&amp;$B194,OBSERVED_DATA!$A$2:$F$6151,4,FALSE)</f>
        <v>0</v>
      </c>
      <c r="H194" s="156">
        <f>VLOOKUP(H$10&amp;"_GC_"&amp;$B194,OBSERVED_DATA!$A$2:$F$6151,4,FALSE)</f>
        <v>0</v>
      </c>
      <c r="I194" s="156">
        <f>VLOOKUP(I$10&amp;"_GC_"&amp;$B194,OBSERVED_DATA!$A$2:$F$6151,4,FALSE)</f>
        <v>0</v>
      </c>
      <c r="J194" s="156">
        <f>VLOOKUP(J$10&amp;"_GC_"&amp;$B194,OBSERVED_DATA!$A$2:$F$6151,4,FALSE)</f>
        <v>0</v>
      </c>
      <c r="K194" s="157">
        <f>VLOOKUP(K$10&amp;"_GC_"&amp;$B194,OBSERVED_DATA!$A$2:$F$6151,4,FALSE)</f>
        <v>0</v>
      </c>
      <c r="L194" s="155">
        <f>VLOOKUP(L$10&amp;"_GC_"&amp;$B194,OBSERVED_DATA!$A$2:$F$6151,4,FALSE)</f>
        <v>0</v>
      </c>
      <c r="M194" s="157">
        <f>VLOOKUP(M$10&amp;"_GC_"&amp;$B194,OBSERVED_DATA!$A$2:$F$6151,4,FALSE)</f>
        <v>0</v>
      </c>
    </row>
    <row r="195" spans="2:13" x14ac:dyDescent="0.45">
      <c r="B195" s="56">
        <v>368</v>
      </c>
      <c r="C195" s="56">
        <v>369</v>
      </c>
      <c r="D195" s="89"/>
      <c r="E195" s="155">
        <f>VLOOKUP(E$10&amp;"_GC_"&amp;$B195,OBSERVED_DATA!$A$2:$F$6151,4,FALSE)</f>
        <v>0</v>
      </c>
      <c r="F195" s="156">
        <f>VLOOKUP(F$10&amp;"_GC_"&amp;$B195,OBSERVED_DATA!$A$2:$F$6151,4,FALSE)</f>
        <v>0</v>
      </c>
      <c r="G195" s="156">
        <f>VLOOKUP(G$10&amp;"_GC_"&amp;$B195,OBSERVED_DATA!$A$2:$F$6151,4,FALSE)</f>
        <v>0</v>
      </c>
      <c r="H195" s="156">
        <f>VLOOKUP(H$10&amp;"_GC_"&amp;$B195,OBSERVED_DATA!$A$2:$F$6151,4,FALSE)</f>
        <v>0</v>
      </c>
      <c r="I195" s="156">
        <f>VLOOKUP(I$10&amp;"_GC_"&amp;$B195,OBSERVED_DATA!$A$2:$F$6151,4,FALSE)</f>
        <v>0</v>
      </c>
      <c r="J195" s="156">
        <f>VLOOKUP(J$10&amp;"_GC_"&amp;$B195,OBSERVED_DATA!$A$2:$F$6151,4,FALSE)</f>
        <v>0</v>
      </c>
      <c r="K195" s="157">
        <f>VLOOKUP(K$10&amp;"_GC_"&amp;$B195,OBSERVED_DATA!$A$2:$F$6151,4,FALSE)</f>
        <v>0</v>
      </c>
      <c r="L195" s="155">
        <f>VLOOKUP(L$10&amp;"_GC_"&amp;$B195,OBSERVED_DATA!$A$2:$F$6151,4,FALSE)</f>
        <v>0</v>
      </c>
      <c r="M195" s="157">
        <f>VLOOKUP(M$10&amp;"_GC_"&amp;$B195,OBSERVED_DATA!$A$2:$F$6151,4,FALSE)</f>
        <v>0</v>
      </c>
    </row>
    <row r="196" spans="2:13" x14ac:dyDescent="0.45">
      <c r="B196" s="56">
        <v>370</v>
      </c>
      <c r="C196" s="56">
        <v>371</v>
      </c>
      <c r="D196" s="89"/>
      <c r="E196" s="155">
        <f>VLOOKUP(E$10&amp;"_GC_"&amp;$B196,OBSERVED_DATA!$A$2:$F$6151,4,FALSE)</f>
        <v>0</v>
      </c>
      <c r="F196" s="156">
        <f>VLOOKUP(F$10&amp;"_GC_"&amp;$B196,OBSERVED_DATA!$A$2:$F$6151,4,FALSE)</f>
        <v>0</v>
      </c>
      <c r="G196" s="156">
        <f>VLOOKUP(G$10&amp;"_GC_"&amp;$B196,OBSERVED_DATA!$A$2:$F$6151,4,FALSE)</f>
        <v>0</v>
      </c>
      <c r="H196" s="156">
        <f>VLOOKUP(H$10&amp;"_GC_"&amp;$B196,OBSERVED_DATA!$A$2:$F$6151,4,FALSE)</f>
        <v>0</v>
      </c>
      <c r="I196" s="156">
        <f>VLOOKUP(I$10&amp;"_GC_"&amp;$B196,OBSERVED_DATA!$A$2:$F$6151,4,FALSE)</f>
        <v>0</v>
      </c>
      <c r="J196" s="156">
        <f>VLOOKUP(J$10&amp;"_GC_"&amp;$B196,OBSERVED_DATA!$A$2:$F$6151,4,FALSE)</f>
        <v>0</v>
      </c>
      <c r="K196" s="157">
        <f>VLOOKUP(K$10&amp;"_GC_"&amp;$B196,OBSERVED_DATA!$A$2:$F$6151,4,FALSE)</f>
        <v>0</v>
      </c>
      <c r="L196" s="155">
        <f>VLOOKUP(L$10&amp;"_GC_"&amp;$B196,OBSERVED_DATA!$A$2:$F$6151,4,FALSE)</f>
        <v>0</v>
      </c>
      <c r="M196" s="157">
        <f>VLOOKUP(M$10&amp;"_GC_"&amp;$B196,OBSERVED_DATA!$A$2:$F$6151,4,FALSE)</f>
        <v>0</v>
      </c>
    </row>
    <row r="197" spans="2:13" x14ac:dyDescent="0.45">
      <c r="B197" s="56">
        <v>372</v>
      </c>
      <c r="C197" s="56">
        <v>373</v>
      </c>
      <c r="D197" s="89"/>
      <c r="E197" s="155">
        <f>VLOOKUP(E$10&amp;"_GC_"&amp;$B197,OBSERVED_DATA!$A$2:$F$6151,4,FALSE)</f>
        <v>0</v>
      </c>
      <c r="F197" s="156">
        <f>VLOOKUP(F$10&amp;"_GC_"&amp;$B197,OBSERVED_DATA!$A$2:$F$6151,4,FALSE)</f>
        <v>0</v>
      </c>
      <c r="G197" s="156">
        <f>VLOOKUP(G$10&amp;"_GC_"&amp;$B197,OBSERVED_DATA!$A$2:$F$6151,4,FALSE)</f>
        <v>0</v>
      </c>
      <c r="H197" s="156">
        <f>VLOOKUP(H$10&amp;"_GC_"&amp;$B197,OBSERVED_DATA!$A$2:$F$6151,4,FALSE)</f>
        <v>0</v>
      </c>
      <c r="I197" s="156">
        <f>VLOOKUP(I$10&amp;"_GC_"&amp;$B197,OBSERVED_DATA!$A$2:$F$6151,4,FALSE)</f>
        <v>0</v>
      </c>
      <c r="J197" s="156">
        <f>VLOOKUP(J$10&amp;"_GC_"&amp;$B197,OBSERVED_DATA!$A$2:$F$6151,4,FALSE)</f>
        <v>0</v>
      </c>
      <c r="K197" s="157">
        <f>VLOOKUP(K$10&amp;"_GC_"&amp;$B197,OBSERVED_DATA!$A$2:$F$6151,4,FALSE)</f>
        <v>0</v>
      </c>
      <c r="L197" s="155">
        <f>VLOOKUP(L$10&amp;"_GC_"&amp;$B197,OBSERVED_DATA!$A$2:$F$6151,4,FALSE)</f>
        <v>0</v>
      </c>
      <c r="M197" s="157">
        <f>VLOOKUP(M$10&amp;"_GC_"&amp;$B197,OBSERVED_DATA!$A$2:$F$6151,4,FALSE)</f>
        <v>0</v>
      </c>
    </row>
    <row r="198" spans="2:13" x14ac:dyDescent="0.45">
      <c r="B198" s="56">
        <v>374</v>
      </c>
      <c r="C198" s="56">
        <v>375</v>
      </c>
      <c r="D198" s="89"/>
      <c r="E198" s="155">
        <f>VLOOKUP(E$10&amp;"_GC_"&amp;$B198,OBSERVED_DATA!$A$2:$F$6151,4,FALSE)</f>
        <v>0</v>
      </c>
      <c r="F198" s="156">
        <f>VLOOKUP(F$10&amp;"_GC_"&amp;$B198,OBSERVED_DATA!$A$2:$F$6151,4,FALSE)</f>
        <v>0</v>
      </c>
      <c r="G198" s="156">
        <f>VLOOKUP(G$10&amp;"_GC_"&amp;$B198,OBSERVED_DATA!$A$2:$F$6151,4,FALSE)</f>
        <v>0</v>
      </c>
      <c r="H198" s="156">
        <f>VLOOKUP(H$10&amp;"_GC_"&amp;$B198,OBSERVED_DATA!$A$2:$F$6151,4,FALSE)</f>
        <v>0</v>
      </c>
      <c r="I198" s="156">
        <f>VLOOKUP(I$10&amp;"_GC_"&amp;$B198,OBSERVED_DATA!$A$2:$F$6151,4,FALSE)</f>
        <v>0</v>
      </c>
      <c r="J198" s="156">
        <f>VLOOKUP(J$10&amp;"_GC_"&amp;$B198,OBSERVED_DATA!$A$2:$F$6151,4,FALSE)</f>
        <v>0</v>
      </c>
      <c r="K198" s="157">
        <f>VLOOKUP(K$10&amp;"_GC_"&amp;$B198,OBSERVED_DATA!$A$2:$F$6151,4,FALSE)</f>
        <v>0</v>
      </c>
      <c r="L198" s="155">
        <f>VLOOKUP(L$10&amp;"_GC_"&amp;$B198,OBSERVED_DATA!$A$2:$F$6151,4,FALSE)</f>
        <v>0</v>
      </c>
      <c r="M198" s="157">
        <f>VLOOKUP(M$10&amp;"_GC_"&amp;$B198,OBSERVED_DATA!$A$2:$F$6151,4,FALSE)</f>
        <v>0</v>
      </c>
    </row>
    <row r="199" spans="2:13" x14ac:dyDescent="0.45">
      <c r="B199" s="56">
        <v>376</v>
      </c>
      <c r="C199" s="56">
        <v>377</v>
      </c>
      <c r="D199" s="89"/>
      <c r="E199" s="155">
        <f>VLOOKUP(E$10&amp;"_GC_"&amp;$B199,OBSERVED_DATA!$A$2:$F$6151,4,FALSE)</f>
        <v>0</v>
      </c>
      <c r="F199" s="156">
        <f>VLOOKUP(F$10&amp;"_GC_"&amp;$B199,OBSERVED_DATA!$A$2:$F$6151,4,FALSE)</f>
        <v>0</v>
      </c>
      <c r="G199" s="156">
        <f>VLOOKUP(G$10&amp;"_GC_"&amp;$B199,OBSERVED_DATA!$A$2:$F$6151,4,FALSE)</f>
        <v>0</v>
      </c>
      <c r="H199" s="156">
        <f>VLOOKUP(H$10&amp;"_GC_"&amp;$B199,OBSERVED_DATA!$A$2:$F$6151,4,FALSE)</f>
        <v>0</v>
      </c>
      <c r="I199" s="156">
        <f>VLOOKUP(I$10&amp;"_GC_"&amp;$B199,OBSERVED_DATA!$A$2:$F$6151,4,FALSE)</f>
        <v>0</v>
      </c>
      <c r="J199" s="156">
        <f>VLOOKUP(J$10&amp;"_GC_"&amp;$B199,OBSERVED_DATA!$A$2:$F$6151,4,FALSE)</f>
        <v>0</v>
      </c>
      <c r="K199" s="157">
        <f>VLOOKUP(K$10&amp;"_GC_"&amp;$B199,OBSERVED_DATA!$A$2:$F$6151,4,FALSE)</f>
        <v>0</v>
      </c>
      <c r="L199" s="155">
        <f>VLOOKUP(L$10&amp;"_GC_"&amp;$B199,OBSERVED_DATA!$A$2:$F$6151,4,FALSE)</f>
        <v>0</v>
      </c>
      <c r="M199" s="157">
        <f>VLOOKUP(M$10&amp;"_GC_"&amp;$B199,OBSERVED_DATA!$A$2:$F$6151,4,FALSE)</f>
        <v>0</v>
      </c>
    </row>
    <row r="200" spans="2:13" x14ac:dyDescent="0.45">
      <c r="B200" s="56">
        <v>378</v>
      </c>
      <c r="C200" s="56">
        <v>379</v>
      </c>
      <c r="D200" s="89"/>
      <c r="E200" s="155">
        <f>VLOOKUP(E$10&amp;"_GC_"&amp;$B200,OBSERVED_DATA!$A$2:$F$6151,4,FALSE)</f>
        <v>0</v>
      </c>
      <c r="F200" s="156">
        <f>VLOOKUP(F$10&amp;"_GC_"&amp;$B200,OBSERVED_DATA!$A$2:$F$6151,4,FALSE)</f>
        <v>0</v>
      </c>
      <c r="G200" s="156">
        <f>VLOOKUP(G$10&amp;"_GC_"&amp;$B200,OBSERVED_DATA!$A$2:$F$6151,4,FALSE)</f>
        <v>0</v>
      </c>
      <c r="H200" s="156">
        <f>VLOOKUP(H$10&amp;"_GC_"&amp;$B200,OBSERVED_DATA!$A$2:$F$6151,4,FALSE)</f>
        <v>0</v>
      </c>
      <c r="I200" s="156">
        <f>VLOOKUP(I$10&amp;"_GC_"&amp;$B200,OBSERVED_DATA!$A$2:$F$6151,4,FALSE)</f>
        <v>0</v>
      </c>
      <c r="J200" s="156">
        <f>VLOOKUP(J$10&amp;"_GC_"&amp;$B200,OBSERVED_DATA!$A$2:$F$6151,4,FALSE)</f>
        <v>0</v>
      </c>
      <c r="K200" s="157">
        <f>VLOOKUP(K$10&amp;"_GC_"&amp;$B200,OBSERVED_DATA!$A$2:$F$6151,4,FALSE)</f>
        <v>0</v>
      </c>
      <c r="L200" s="155">
        <f>VLOOKUP(L$10&amp;"_GC_"&amp;$B200,OBSERVED_DATA!$A$2:$F$6151,4,FALSE)</f>
        <v>0</v>
      </c>
      <c r="M200" s="157">
        <f>VLOOKUP(M$10&amp;"_GC_"&amp;$B200,OBSERVED_DATA!$A$2:$F$6151,4,FALSE)</f>
        <v>0</v>
      </c>
    </row>
    <row r="201" spans="2:13" x14ac:dyDescent="0.45">
      <c r="B201" s="56">
        <v>380</v>
      </c>
      <c r="C201" s="56">
        <v>381</v>
      </c>
      <c r="D201" s="89"/>
      <c r="E201" s="155">
        <f>VLOOKUP(E$10&amp;"_GC_"&amp;$B201,OBSERVED_DATA!$A$2:$F$6151,4,FALSE)</f>
        <v>0</v>
      </c>
      <c r="F201" s="156">
        <f>VLOOKUP(F$10&amp;"_GC_"&amp;$B201,OBSERVED_DATA!$A$2:$F$6151,4,FALSE)</f>
        <v>0</v>
      </c>
      <c r="G201" s="156">
        <f>VLOOKUP(G$10&amp;"_GC_"&amp;$B201,OBSERVED_DATA!$A$2:$F$6151,4,FALSE)</f>
        <v>0</v>
      </c>
      <c r="H201" s="156">
        <f>VLOOKUP(H$10&amp;"_GC_"&amp;$B201,OBSERVED_DATA!$A$2:$F$6151,4,FALSE)</f>
        <v>0</v>
      </c>
      <c r="I201" s="156">
        <f>VLOOKUP(I$10&amp;"_GC_"&amp;$B201,OBSERVED_DATA!$A$2:$F$6151,4,FALSE)</f>
        <v>0</v>
      </c>
      <c r="J201" s="156">
        <f>VLOOKUP(J$10&amp;"_GC_"&amp;$B201,OBSERVED_DATA!$A$2:$F$6151,4,FALSE)</f>
        <v>0</v>
      </c>
      <c r="K201" s="157">
        <f>VLOOKUP(K$10&amp;"_GC_"&amp;$B201,OBSERVED_DATA!$A$2:$F$6151,4,FALSE)</f>
        <v>0</v>
      </c>
      <c r="L201" s="155">
        <f>VLOOKUP(L$10&amp;"_GC_"&amp;$B201,OBSERVED_DATA!$A$2:$F$6151,4,FALSE)</f>
        <v>0</v>
      </c>
      <c r="M201" s="157">
        <f>VLOOKUP(M$10&amp;"_GC_"&amp;$B201,OBSERVED_DATA!$A$2:$F$6151,4,FALSE)</f>
        <v>0</v>
      </c>
    </row>
    <row r="202" spans="2:13" x14ac:dyDescent="0.45">
      <c r="B202" s="56">
        <v>382</v>
      </c>
      <c r="C202" s="56">
        <v>383</v>
      </c>
      <c r="D202" s="89"/>
      <c r="E202" s="155">
        <f>VLOOKUP(E$10&amp;"_GC_"&amp;$B202,OBSERVED_DATA!$A$2:$F$6151,4,FALSE)</f>
        <v>0</v>
      </c>
      <c r="F202" s="156">
        <f>VLOOKUP(F$10&amp;"_GC_"&amp;$B202,OBSERVED_DATA!$A$2:$F$6151,4,FALSE)</f>
        <v>0</v>
      </c>
      <c r="G202" s="156">
        <f>VLOOKUP(G$10&amp;"_GC_"&amp;$B202,OBSERVED_DATA!$A$2:$F$6151,4,FALSE)</f>
        <v>0</v>
      </c>
      <c r="H202" s="156">
        <f>VLOOKUP(H$10&amp;"_GC_"&amp;$B202,OBSERVED_DATA!$A$2:$F$6151,4,FALSE)</f>
        <v>0</v>
      </c>
      <c r="I202" s="156">
        <f>VLOOKUP(I$10&amp;"_GC_"&amp;$B202,OBSERVED_DATA!$A$2:$F$6151,4,FALSE)</f>
        <v>0</v>
      </c>
      <c r="J202" s="156">
        <f>VLOOKUP(J$10&amp;"_GC_"&amp;$B202,OBSERVED_DATA!$A$2:$F$6151,4,FALSE)</f>
        <v>0</v>
      </c>
      <c r="K202" s="157">
        <f>VLOOKUP(K$10&amp;"_GC_"&amp;$B202,OBSERVED_DATA!$A$2:$F$6151,4,FALSE)</f>
        <v>0</v>
      </c>
      <c r="L202" s="155">
        <f>VLOOKUP(L$10&amp;"_GC_"&amp;$B202,OBSERVED_DATA!$A$2:$F$6151,4,FALSE)</f>
        <v>0</v>
      </c>
      <c r="M202" s="157">
        <f>VLOOKUP(M$10&amp;"_GC_"&amp;$B202,OBSERVED_DATA!$A$2:$F$6151,4,FALSE)</f>
        <v>0</v>
      </c>
    </row>
    <row r="203" spans="2:13" x14ac:dyDescent="0.45">
      <c r="B203" s="56">
        <v>384</v>
      </c>
      <c r="C203" s="56">
        <v>385</v>
      </c>
      <c r="D203" s="89"/>
      <c r="E203" s="155">
        <f>VLOOKUP(E$10&amp;"_GC_"&amp;$B203,OBSERVED_DATA!$A$2:$F$6151,4,FALSE)</f>
        <v>0</v>
      </c>
      <c r="F203" s="156">
        <f>VLOOKUP(F$10&amp;"_GC_"&amp;$B203,OBSERVED_DATA!$A$2:$F$6151,4,FALSE)</f>
        <v>0</v>
      </c>
      <c r="G203" s="156">
        <f>VLOOKUP(G$10&amp;"_GC_"&amp;$B203,OBSERVED_DATA!$A$2:$F$6151,4,FALSE)</f>
        <v>0</v>
      </c>
      <c r="H203" s="156">
        <f>VLOOKUP(H$10&amp;"_GC_"&amp;$B203,OBSERVED_DATA!$A$2:$F$6151,4,FALSE)</f>
        <v>0</v>
      </c>
      <c r="I203" s="156">
        <f>VLOOKUP(I$10&amp;"_GC_"&amp;$B203,OBSERVED_DATA!$A$2:$F$6151,4,FALSE)</f>
        <v>0</v>
      </c>
      <c r="J203" s="156">
        <f>VLOOKUP(J$10&amp;"_GC_"&amp;$B203,OBSERVED_DATA!$A$2:$F$6151,4,FALSE)</f>
        <v>0</v>
      </c>
      <c r="K203" s="157">
        <f>VLOOKUP(K$10&amp;"_GC_"&amp;$B203,OBSERVED_DATA!$A$2:$F$6151,4,FALSE)</f>
        <v>0</v>
      </c>
      <c r="L203" s="155">
        <f>VLOOKUP(L$10&amp;"_GC_"&amp;$B203,OBSERVED_DATA!$A$2:$F$6151,4,FALSE)</f>
        <v>0</v>
      </c>
      <c r="M203" s="157">
        <f>VLOOKUP(M$10&amp;"_GC_"&amp;$B203,OBSERVED_DATA!$A$2:$F$6151,4,FALSE)</f>
        <v>0</v>
      </c>
    </row>
    <row r="204" spans="2:13" x14ac:dyDescent="0.45">
      <c r="B204" s="56">
        <v>386</v>
      </c>
      <c r="C204" s="56">
        <v>387</v>
      </c>
      <c r="D204" s="89"/>
      <c r="E204" s="155">
        <f>VLOOKUP(E$10&amp;"_GC_"&amp;$B204,OBSERVED_DATA!$A$2:$F$6151,4,FALSE)</f>
        <v>0</v>
      </c>
      <c r="F204" s="156">
        <f>VLOOKUP(F$10&amp;"_GC_"&amp;$B204,OBSERVED_DATA!$A$2:$F$6151,4,FALSE)</f>
        <v>0</v>
      </c>
      <c r="G204" s="156">
        <f>VLOOKUP(G$10&amp;"_GC_"&amp;$B204,OBSERVED_DATA!$A$2:$F$6151,4,FALSE)</f>
        <v>0</v>
      </c>
      <c r="H204" s="156">
        <f>VLOOKUP(H$10&amp;"_GC_"&amp;$B204,OBSERVED_DATA!$A$2:$F$6151,4,FALSE)</f>
        <v>0</v>
      </c>
      <c r="I204" s="156">
        <f>VLOOKUP(I$10&amp;"_GC_"&amp;$B204,OBSERVED_DATA!$A$2:$F$6151,4,FALSE)</f>
        <v>0</v>
      </c>
      <c r="J204" s="156">
        <f>VLOOKUP(J$10&amp;"_GC_"&amp;$B204,OBSERVED_DATA!$A$2:$F$6151,4,FALSE)</f>
        <v>0</v>
      </c>
      <c r="K204" s="157">
        <f>VLOOKUP(K$10&amp;"_GC_"&amp;$B204,OBSERVED_DATA!$A$2:$F$6151,4,FALSE)</f>
        <v>0</v>
      </c>
      <c r="L204" s="155">
        <f>VLOOKUP(L$10&amp;"_GC_"&amp;$B204,OBSERVED_DATA!$A$2:$F$6151,4,FALSE)</f>
        <v>0</v>
      </c>
      <c r="M204" s="157">
        <f>VLOOKUP(M$10&amp;"_GC_"&amp;$B204,OBSERVED_DATA!$A$2:$F$6151,4,FALSE)</f>
        <v>0</v>
      </c>
    </row>
    <row r="205" spans="2:13" x14ac:dyDescent="0.45">
      <c r="B205" s="56">
        <v>388</v>
      </c>
      <c r="C205" s="56">
        <v>389</v>
      </c>
      <c r="D205" s="89"/>
      <c r="E205" s="155">
        <f>VLOOKUP(E$10&amp;"_GC_"&amp;$B205,OBSERVED_DATA!$A$2:$F$6151,4,FALSE)</f>
        <v>0</v>
      </c>
      <c r="F205" s="156">
        <f>VLOOKUP(F$10&amp;"_GC_"&amp;$B205,OBSERVED_DATA!$A$2:$F$6151,4,FALSE)</f>
        <v>0</v>
      </c>
      <c r="G205" s="156">
        <f>VLOOKUP(G$10&amp;"_GC_"&amp;$B205,OBSERVED_DATA!$A$2:$F$6151,4,FALSE)</f>
        <v>0</v>
      </c>
      <c r="H205" s="156">
        <f>VLOOKUP(H$10&amp;"_GC_"&amp;$B205,OBSERVED_DATA!$A$2:$F$6151,4,FALSE)</f>
        <v>0</v>
      </c>
      <c r="I205" s="156">
        <f>VLOOKUP(I$10&amp;"_GC_"&amp;$B205,OBSERVED_DATA!$A$2:$F$6151,4,FALSE)</f>
        <v>0</v>
      </c>
      <c r="J205" s="156">
        <f>VLOOKUP(J$10&amp;"_GC_"&amp;$B205,OBSERVED_DATA!$A$2:$F$6151,4,FALSE)</f>
        <v>0</v>
      </c>
      <c r="K205" s="157">
        <f>VLOOKUP(K$10&amp;"_GC_"&amp;$B205,OBSERVED_DATA!$A$2:$F$6151,4,FALSE)</f>
        <v>0</v>
      </c>
      <c r="L205" s="155">
        <f>VLOOKUP(L$10&amp;"_GC_"&amp;$B205,OBSERVED_DATA!$A$2:$F$6151,4,FALSE)</f>
        <v>0</v>
      </c>
      <c r="M205" s="157">
        <f>VLOOKUP(M$10&amp;"_GC_"&amp;$B205,OBSERVED_DATA!$A$2:$F$6151,4,FALSE)</f>
        <v>0</v>
      </c>
    </row>
    <row r="206" spans="2:13" x14ac:dyDescent="0.45">
      <c r="B206" s="56">
        <v>390</v>
      </c>
      <c r="C206" s="56">
        <v>391</v>
      </c>
      <c r="D206" s="89"/>
      <c r="E206" s="155">
        <f>VLOOKUP(E$10&amp;"_GC_"&amp;$B206,OBSERVED_DATA!$A$2:$F$6151,4,FALSE)</f>
        <v>0</v>
      </c>
      <c r="F206" s="156">
        <f>VLOOKUP(F$10&amp;"_GC_"&amp;$B206,OBSERVED_DATA!$A$2:$F$6151,4,FALSE)</f>
        <v>0</v>
      </c>
      <c r="G206" s="156">
        <f>VLOOKUP(G$10&amp;"_GC_"&amp;$B206,OBSERVED_DATA!$A$2:$F$6151,4,FALSE)</f>
        <v>0</v>
      </c>
      <c r="H206" s="156">
        <f>VLOOKUP(H$10&amp;"_GC_"&amp;$B206,OBSERVED_DATA!$A$2:$F$6151,4,FALSE)</f>
        <v>0</v>
      </c>
      <c r="I206" s="156">
        <f>VLOOKUP(I$10&amp;"_GC_"&amp;$B206,OBSERVED_DATA!$A$2:$F$6151,4,FALSE)</f>
        <v>0</v>
      </c>
      <c r="J206" s="156">
        <f>VLOOKUP(J$10&amp;"_GC_"&amp;$B206,OBSERVED_DATA!$A$2:$F$6151,4,FALSE)</f>
        <v>0</v>
      </c>
      <c r="K206" s="157">
        <f>VLOOKUP(K$10&amp;"_GC_"&amp;$B206,OBSERVED_DATA!$A$2:$F$6151,4,FALSE)</f>
        <v>0</v>
      </c>
      <c r="L206" s="155">
        <f>VLOOKUP(L$10&amp;"_GC_"&amp;$B206,OBSERVED_DATA!$A$2:$F$6151,4,FALSE)</f>
        <v>0</v>
      </c>
      <c r="M206" s="157">
        <f>VLOOKUP(M$10&amp;"_GC_"&amp;$B206,OBSERVED_DATA!$A$2:$F$6151,4,FALSE)</f>
        <v>0</v>
      </c>
    </row>
    <row r="207" spans="2:13" x14ac:dyDescent="0.45">
      <c r="B207" s="56">
        <v>392</v>
      </c>
      <c r="C207" s="56">
        <v>393</v>
      </c>
      <c r="D207" s="89"/>
      <c r="E207" s="155">
        <f>VLOOKUP(E$10&amp;"_GC_"&amp;$B207,OBSERVED_DATA!$A$2:$F$6151,4,FALSE)</f>
        <v>0</v>
      </c>
      <c r="F207" s="156">
        <f>VLOOKUP(F$10&amp;"_GC_"&amp;$B207,OBSERVED_DATA!$A$2:$F$6151,4,FALSE)</f>
        <v>0</v>
      </c>
      <c r="G207" s="156">
        <f>VLOOKUP(G$10&amp;"_GC_"&amp;$B207,OBSERVED_DATA!$A$2:$F$6151,4,FALSE)</f>
        <v>0</v>
      </c>
      <c r="H207" s="156">
        <f>VLOOKUP(H$10&amp;"_GC_"&amp;$B207,OBSERVED_DATA!$A$2:$F$6151,4,FALSE)</f>
        <v>0</v>
      </c>
      <c r="I207" s="156">
        <f>VLOOKUP(I$10&amp;"_GC_"&amp;$B207,OBSERVED_DATA!$A$2:$F$6151,4,FALSE)</f>
        <v>0</v>
      </c>
      <c r="J207" s="156">
        <f>VLOOKUP(J$10&amp;"_GC_"&amp;$B207,OBSERVED_DATA!$A$2:$F$6151,4,FALSE)</f>
        <v>0</v>
      </c>
      <c r="K207" s="157">
        <f>VLOOKUP(K$10&amp;"_GC_"&amp;$B207,OBSERVED_DATA!$A$2:$F$6151,4,FALSE)</f>
        <v>0</v>
      </c>
      <c r="L207" s="155">
        <f>VLOOKUP(L$10&amp;"_GC_"&amp;$B207,OBSERVED_DATA!$A$2:$F$6151,4,FALSE)</f>
        <v>0</v>
      </c>
      <c r="M207" s="157">
        <f>VLOOKUP(M$10&amp;"_GC_"&amp;$B207,OBSERVED_DATA!$A$2:$F$6151,4,FALSE)</f>
        <v>0</v>
      </c>
    </row>
    <row r="208" spans="2:13" x14ac:dyDescent="0.45">
      <c r="B208" s="56">
        <v>394</v>
      </c>
      <c r="C208" s="56">
        <v>395</v>
      </c>
      <c r="D208" s="89"/>
      <c r="E208" s="155">
        <f>VLOOKUP(E$10&amp;"_GC_"&amp;$B208,OBSERVED_DATA!$A$2:$F$6151,4,FALSE)</f>
        <v>0</v>
      </c>
      <c r="F208" s="156">
        <f>VLOOKUP(F$10&amp;"_GC_"&amp;$B208,OBSERVED_DATA!$A$2:$F$6151,4,FALSE)</f>
        <v>0</v>
      </c>
      <c r="G208" s="156">
        <f>VLOOKUP(G$10&amp;"_GC_"&amp;$B208,OBSERVED_DATA!$A$2:$F$6151,4,FALSE)</f>
        <v>0</v>
      </c>
      <c r="H208" s="156">
        <f>VLOOKUP(H$10&amp;"_GC_"&amp;$B208,OBSERVED_DATA!$A$2:$F$6151,4,FALSE)</f>
        <v>0</v>
      </c>
      <c r="I208" s="156">
        <f>VLOOKUP(I$10&amp;"_GC_"&amp;$B208,OBSERVED_DATA!$A$2:$F$6151,4,FALSE)</f>
        <v>0</v>
      </c>
      <c r="J208" s="156">
        <f>VLOOKUP(J$10&amp;"_GC_"&amp;$B208,OBSERVED_DATA!$A$2:$F$6151,4,FALSE)</f>
        <v>0</v>
      </c>
      <c r="K208" s="157">
        <f>VLOOKUP(K$10&amp;"_GC_"&amp;$B208,OBSERVED_DATA!$A$2:$F$6151,4,FALSE)</f>
        <v>0</v>
      </c>
      <c r="L208" s="155">
        <f>VLOOKUP(L$10&amp;"_GC_"&amp;$B208,OBSERVED_DATA!$A$2:$F$6151,4,FALSE)</f>
        <v>0</v>
      </c>
      <c r="M208" s="157">
        <f>VLOOKUP(M$10&amp;"_GC_"&amp;$B208,OBSERVED_DATA!$A$2:$F$6151,4,FALSE)</f>
        <v>0</v>
      </c>
    </row>
    <row r="209" spans="2:13" x14ac:dyDescent="0.45">
      <c r="B209" s="56">
        <v>396</v>
      </c>
      <c r="C209" s="56">
        <v>397</v>
      </c>
      <c r="D209" s="89"/>
      <c r="E209" s="155">
        <f>VLOOKUP(E$10&amp;"_GC_"&amp;$B209,OBSERVED_DATA!$A$2:$F$6151,4,FALSE)</f>
        <v>0</v>
      </c>
      <c r="F209" s="156">
        <f>VLOOKUP(F$10&amp;"_GC_"&amp;$B209,OBSERVED_DATA!$A$2:$F$6151,4,FALSE)</f>
        <v>0</v>
      </c>
      <c r="G209" s="156">
        <f>VLOOKUP(G$10&amp;"_GC_"&amp;$B209,OBSERVED_DATA!$A$2:$F$6151,4,FALSE)</f>
        <v>0</v>
      </c>
      <c r="H209" s="156">
        <f>VLOOKUP(H$10&amp;"_GC_"&amp;$B209,OBSERVED_DATA!$A$2:$F$6151,4,FALSE)</f>
        <v>0</v>
      </c>
      <c r="I209" s="156">
        <f>VLOOKUP(I$10&amp;"_GC_"&amp;$B209,OBSERVED_DATA!$A$2:$F$6151,4,FALSE)</f>
        <v>0</v>
      </c>
      <c r="J209" s="156">
        <f>VLOOKUP(J$10&amp;"_GC_"&amp;$B209,OBSERVED_DATA!$A$2:$F$6151,4,FALSE)</f>
        <v>0</v>
      </c>
      <c r="K209" s="157">
        <f>VLOOKUP(K$10&amp;"_GC_"&amp;$B209,OBSERVED_DATA!$A$2:$F$6151,4,FALSE)</f>
        <v>0</v>
      </c>
      <c r="L209" s="155">
        <f>VLOOKUP(L$10&amp;"_GC_"&amp;$B209,OBSERVED_DATA!$A$2:$F$6151,4,FALSE)</f>
        <v>0</v>
      </c>
      <c r="M209" s="157">
        <f>VLOOKUP(M$10&amp;"_GC_"&amp;$B209,OBSERVED_DATA!$A$2:$F$6151,4,FALSE)</f>
        <v>0</v>
      </c>
    </row>
    <row r="210" spans="2:13" x14ac:dyDescent="0.45">
      <c r="B210" s="56">
        <v>398</v>
      </c>
      <c r="C210" s="56">
        <v>399</v>
      </c>
      <c r="D210" s="89"/>
      <c r="E210" s="155">
        <f>VLOOKUP(E$10&amp;"_GC_"&amp;$B210,OBSERVED_DATA!$A$2:$F$6151,4,FALSE)</f>
        <v>0</v>
      </c>
      <c r="F210" s="156">
        <f>VLOOKUP(F$10&amp;"_GC_"&amp;$B210,OBSERVED_DATA!$A$2:$F$6151,4,FALSE)</f>
        <v>0</v>
      </c>
      <c r="G210" s="156">
        <f>VLOOKUP(G$10&amp;"_GC_"&amp;$B210,OBSERVED_DATA!$A$2:$F$6151,4,FALSE)</f>
        <v>0</v>
      </c>
      <c r="H210" s="156">
        <f>VLOOKUP(H$10&amp;"_GC_"&amp;$B210,OBSERVED_DATA!$A$2:$F$6151,4,FALSE)</f>
        <v>0</v>
      </c>
      <c r="I210" s="156">
        <f>VLOOKUP(I$10&amp;"_GC_"&amp;$B210,OBSERVED_DATA!$A$2:$F$6151,4,FALSE)</f>
        <v>0</v>
      </c>
      <c r="J210" s="156">
        <f>VLOOKUP(J$10&amp;"_GC_"&amp;$B210,OBSERVED_DATA!$A$2:$F$6151,4,FALSE)</f>
        <v>0</v>
      </c>
      <c r="K210" s="157">
        <f>VLOOKUP(K$10&amp;"_GC_"&amp;$B210,OBSERVED_DATA!$A$2:$F$6151,4,FALSE)</f>
        <v>0</v>
      </c>
      <c r="L210" s="155">
        <f>VLOOKUP(L$10&amp;"_GC_"&amp;$B210,OBSERVED_DATA!$A$2:$F$6151,4,FALSE)</f>
        <v>0</v>
      </c>
      <c r="M210" s="157">
        <f>VLOOKUP(M$10&amp;"_GC_"&amp;$B210,OBSERVED_DATA!$A$2:$F$6151,4,FALSE)</f>
        <v>0</v>
      </c>
    </row>
    <row r="211" spans="2:13" x14ac:dyDescent="0.45">
      <c r="B211" s="56">
        <v>400</v>
      </c>
      <c r="C211" s="56">
        <v>401</v>
      </c>
      <c r="D211" s="89"/>
      <c r="E211" s="155">
        <f>VLOOKUP(E$10&amp;"_GC_"&amp;$B211,OBSERVED_DATA!$A$2:$F$6151,4,FALSE)</f>
        <v>0</v>
      </c>
      <c r="F211" s="156">
        <f>VLOOKUP(F$10&amp;"_GC_"&amp;$B211,OBSERVED_DATA!$A$2:$F$6151,4,FALSE)</f>
        <v>0</v>
      </c>
      <c r="G211" s="156">
        <f>VLOOKUP(G$10&amp;"_GC_"&amp;$B211,OBSERVED_DATA!$A$2:$F$6151,4,FALSE)</f>
        <v>0</v>
      </c>
      <c r="H211" s="156">
        <f>VLOOKUP(H$10&amp;"_GC_"&amp;$B211,OBSERVED_DATA!$A$2:$F$6151,4,FALSE)</f>
        <v>0</v>
      </c>
      <c r="I211" s="156">
        <f>VLOOKUP(I$10&amp;"_GC_"&amp;$B211,OBSERVED_DATA!$A$2:$F$6151,4,FALSE)</f>
        <v>0</v>
      </c>
      <c r="J211" s="156">
        <f>VLOOKUP(J$10&amp;"_GC_"&amp;$B211,OBSERVED_DATA!$A$2:$F$6151,4,FALSE)</f>
        <v>0</v>
      </c>
      <c r="K211" s="157">
        <f>VLOOKUP(K$10&amp;"_GC_"&amp;$B211,OBSERVED_DATA!$A$2:$F$6151,4,FALSE)</f>
        <v>0</v>
      </c>
      <c r="L211" s="155">
        <f>VLOOKUP(L$10&amp;"_GC_"&amp;$B211,OBSERVED_DATA!$A$2:$F$6151,4,FALSE)</f>
        <v>0</v>
      </c>
      <c r="M211" s="157">
        <f>VLOOKUP(M$10&amp;"_GC_"&amp;$B211,OBSERVED_DATA!$A$2:$F$6151,4,FALSE)</f>
        <v>0</v>
      </c>
    </row>
  </sheetData>
  <mergeCells count="4">
    <mergeCell ref="P9:Q9"/>
    <mergeCell ref="P10:P16"/>
    <mergeCell ref="P17:P18"/>
    <mergeCell ref="P19:P2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4EE2-468B-4C7E-B87D-8823F8BC3A6F}">
  <sheetPr>
    <tabColor theme="0" tint="-0.499984740745262"/>
  </sheetPr>
  <dimension ref="A1:F6151"/>
  <sheetViews>
    <sheetView workbookViewId="0"/>
  </sheetViews>
  <sheetFormatPr defaultRowHeight="14.25" x14ac:dyDescent="0.45"/>
  <cols>
    <col min="1" max="1" width="16.1328125" style="154" bestFit="1" customWidth="1"/>
    <col min="6" max="6" width="15.796875" bestFit="1" customWidth="1"/>
  </cols>
  <sheetData>
    <row r="1" spans="1:6" x14ac:dyDescent="0.45">
      <c r="A1" s="154" t="s">
        <v>76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</row>
    <row r="2" spans="1:6" x14ac:dyDescent="0.45">
      <c r="A2" s="154" t="str">
        <f>C2&amp;"_"&amp;E2&amp;"_"&amp;B2</f>
        <v>HBW_Dist_0</v>
      </c>
      <c r="B2">
        <v>0</v>
      </c>
      <c r="C2" t="s">
        <v>0</v>
      </c>
      <c r="D2">
        <v>0.15176999999999999</v>
      </c>
      <c r="E2" t="s">
        <v>63</v>
      </c>
      <c r="F2" t="s">
        <v>71</v>
      </c>
    </row>
    <row r="3" spans="1:6" x14ac:dyDescent="0.45">
      <c r="A3" s="154" t="str">
        <f t="shared" ref="A3:A66" si="0">C3&amp;"_"&amp;E3&amp;"_"&amp;B3</f>
        <v>HBW_Dist_2</v>
      </c>
      <c r="B3">
        <v>2</v>
      </c>
      <c r="C3" t="s">
        <v>0</v>
      </c>
      <c r="D3">
        <v>0.14895349999999999</v>
      </c>
      <c r="E3" t="s">
        <v>63</v>
      </c>
      <c r="F3" t="s">
        <v>71</v>
      </c>
    </row>
    <row r="4" spans="1:6" x14ac:dyDescent="0.45">
      <c r="A4" s="154" t="str">
        <f t="shared" si="0"/>
        <v>HBW_Dist_4</v>
      </c>
      <c r="B4">
        <v>4</v>
      </c>
      <c r="C4" t="s">
        <v>0</v>
      </c>
      <c r="D4">
        <v>0.12812209999999999</v>
      </c>
      <c r="E4" t="s">
        <v>63</v>
      </c>
      <c r="F4" t="s">
        <v>71</v>
      </c>
    </row>
    <row r="5" spans="1:6" x14ac:dyDescent="0.45">
      <c r="A5" s="154" t="str">
        <f t="shared" si="0"/>
        <v>HBW_Dist_6</v>
      </c>
      <c r="B5">
        <v>6</v>
      </c>
      <c r="C5" t="s">
        <v>0</v>
      </c>
      <c r="D5">
        <v>0.10602590000000001</v>
      </c>
      <c r="E5" t="s">
        <v>63</v>
      </c>
      <c r="F5" t="s">
        <v>71</v>
      </c>
    </row>
    <row r="6" spans="1:6" x14ac:dyDescent="0.45">
      <c r="A6" s="154" t="str">
        <f t="shared" si="0"/>
        <v>HBW_Dist_8</v>
      </c>
      <c r="B6">
        <v>8</v>
      </c>
      <c r="C6" t="s">
        <v>0</v>
      </c>
      <c r="D6">
        <v>9.0792800000000007E-2</v>
      </c>
      <c r="E6" t="s">
        <v>63</v>
      </c>
      <c r="F6" t="s">
        <v>71</v>
      </c>
    </row>
    <row r="7" spans="1:6" x14ac:dyDescent="0.45">
      <c r="A7" s="154" t="str">
        <f t="shared" si="0"/>
        <v>HBW_Dist_10</v>
      </c>
      <c r="B7">
        <v>10</v>
      </c>
      <c r="C7" t="s">
        <v>0</v>
      </c>
      <c r="D7">
        <v>7.4387300000000003E-2</v>
      </c>
      <c r="E7" t="s">
        <v>63</v>
      </c>
      <c r="F7" t="s">
        <v>71</v>
      </c>
    </row>
    <row r="8" spans="1:6" x14ac:dyDescent="0.45">
      <c r="A8" s="154" t="str">
        <f t="shared" si="0"/>
        <v>HBW_Dist_12</v>
      </c>
      <c r="B8">
        <v>12</v>
      </c>
      <c r="C8" t="s">
        <v>0</v>
      </c>
      <c r="D8">
        <v>5.89994E-2</v>
      </c>
      <c r="E8" t="s">
        <v>63</v>
      </c>
      <c r="F8" t="s">
        <v>71</v>
      </c>
    </row>
    <row r="9" spans="1:6" x14ac:dyDescent="0.45">
      <c r="A9" s="154" t="str">
        <f t="shared" si="0"/>
        <v>HBW_Dist_14</v>
      </c>
      <c r="B9">
        <v>14</v>
      </c>
      <c r="C9" t="s">
        <v>0</v>
      </c>
      <c r="D9">
        <v>4.6467300000000003E-2</v>
      </c>
      <c r="E9" t="s">
        <v>63</v>
      </c>
      <c r="F9" t="s">
        <v>71</v>
      </c>
    </row>
    <row r="10" spans="1:6" x14ac:dyDescent="0.45">
      <c r="A10" s="154" t="str">
        <f t="shared" si="0"/>
        <v>HBW_Dist_16</v>
      </c>
      <c r="B10">
        <v>16</v>
      </c>
      <c r="C10" t="s">
        <v>0</v>
      </c>
      <c r="D10">
        <v>3.7039999999999997E-2</v>
      </c>
      <c r="E10" t="s">
        <v>63</v>
      </c>
      <c r="F10" t="s">
        <v>71</v>
      </c>
    </row>
    <row r="11" spans="1:6" x14ac:dyDescent="0.45">
      <c r="A11" s="154" t="str">
        <f t="shared" si="0"/>
        <v>HBW_Dist_18</v>
      </c>
      <c r="B11">
        <v>18</v>
      </c>
      <c r="C11" t="s">
        <v>0</v>
      </c>
      <c r="D11">
        <v>2.9383800000000002E-2</v>
      </c>
      <c r="E11" t="s">
        <v>63</v>
      </c>
      <c r="F11" t="s">
        <v>71</v>
      </c>
    </row>
    <row r="12" spans="1:6" x14ac:dyDescent="0.45">
      <c r="A12" s="154" t="str">
        <f t="shared" si="0"/>
        <v>HBW_Dist_20</v>
      </c>
      <c r="B12">
        <v>20</v>
      </c>
      <c r="C12" t="s">
        <v>0</v>
      </c>
      <c r="D12">
        <v>2.2863499999999998E-2</v>
      </c>
      <c r="E12" t="s">
        <v>63</v>
      </c>
      <c r="F12" t="s">
        <v>71</v>
      </c>
    </row>
    <row r="13" spans="1:6" x14ac:dyDescent="0.45">
      <c r="A13" s="154" t="str">
        <f t="shared" si="0"/>
        <v>HBW_Dist_22</v>
      </c>
      <c r="B13">
        <v>22</v>
      </c>
      <c r="C13" t="s">
        <v>0</v>
      </c>
      <c r="D13">
        <v>1.74891E-2</v>
      </c>
      <c r="E13" t="s">
        <v>63</v>
      </c>
      <c r="F13" t="s">
        <v>71</v>
      </c>
    </row>
    <row r="14" spans="1:6" x14ac:dyDescent="0.45">
      <c r="A14" s="154" t="str">
        <f t="shared" si="0"/>
        <v>HBW_Dist_24</v>
      </c>
      <c r="B14">
        <v>24</v>
      </c>
      <c r="C14" t="s">
        <v>0</v>
      </c>
      <c r="D14">
        <v>1.35105E-2</v>
      </c>
      <c r="E14" t="s">
        <v>63</v>
      </c>
      <c r="F14" t="s">
        <v>71</v>
      </c>
    </row>
    <row r="15" spans="1:6" x14ac:dyDescent="0.45">
      <c r="A15" s="154" t="str">
        <f t="shared" si="0"/>
        <v>HBW_Dist_26</v>
      </c>
      <c r="B15">
        <v>26</v>
      </c>
      <c r="C15" t="s">
        <v>0</v>
      </c>
      <c r="D15">
        <v>1.1313399999999999E-2</v>
      </c>
      <c r="E15" t="s">
        <v>63</v>
      </c>
      <c r="F15" t="s">
        <v>71</v>
      </c>
    </row>
    <row r="16" spans="1:6" x14ac:dyDescent="0.45">
      <c r="A16" s="154" t="str">
        <f t="shared" si="0"/>
        <v>HBW_Dist_28</v>
      </c>
      <c r="B16">
        <v>28</v>
      </c>
      <c r="C16" t="s">
        <v>0</v>
      </c>
      <c r="D16">
        <v>9.7172000000000005E-3</v>
      </c>
      <c r="E16" t="s">
        <v>63</v>
      </c>
      <c r="F16" t="s">
        <v>71</v>
      </c>
    </row>
    <row r="17" spans="1:6" x14ac:dyDescent="0.45">
      <c r="A17" s="154" t="str">
        <f t="shared" si="0"/>
        <v>HBW_Dist_30</v>
      </c>
      <c r="B17">
        <v>30</v>
      </c>
      <c r="C17" t="s">
        <v>0</v>
      </c>
      <c r="D17">
        <v>8.6797000000000003E-3</v>
      </c>
      <c r="E17" t="s">
        <v>63</v>
      </c>
      <c r="F17" t="s">
        <v>71</v>
      </c>
    </row>
    <row r="18" spans="1:6" x14ac:dyDescent="0.45">
      <c r="A18" s="154" t="str">
        <f t="shared" si="0"/>
        <v>HBW_Dist_32</v>
      </c>
      <c r="B18">
        <v>32</v>
      </c>
      <c r="C18" t="s">
        <v>0</v>
      </c>
      <c r="D18">
        <v>7.5136999999999999E-3</v>
      </c>
      <c r="E18" t="s">
        <v>63</v>
      </c>
      <c r="F18" t="s">
        <v>71</v>
      </c>
    </row>
    <row r="19" spans="1:6" x14ac:dyDescent="0.45">
      <c r="A19" s="154" t="str">
        <f t="shared" si="0"/>
        <v>HBW_Dist_34</v>
      </c>
      <c r="B19">
        <v>34</v>
      </c>
      <c r="C19" t="s">
        <v>0</v>
      </c>
      <c r="D19">
        <v>6.6112999999999996E-3</v>
      </c>
      <c r="E19" t="s">
        <v>63</v>
      </c>
      <c r="F19" t="s">
        <v>71</v>
      </c>
    </row>
    <row r="20" spans="1:6" x14ac:dyDescent="0.45">
      <c r="A20" s="154" t="str">
        <f t="shared" si="0"/>
        <v>HBW_Dist_36</v>
      </c>
      <c r="B20">
        <v>36</v>
      </c>
      <c r="C20" t="s">
        <v>0</v>
      </c>
      <c r="D20">
        <v>5.6099000000000001E-3</v>
      </c>
      <c r="E20" t="s">
        <v>63</v>
      </c>
      <c r="F20" t="s">
        <v>71</v>
      </c>
    </row>
    <row r="21" spans="1:6" x14ac:dyDescent="0.45">
      <c r="A21" s="154" t="str">
        <f t="shared" si="0"/>
        <v>HBW_Dist_38</v>
      </c>
      <c r="B21">
        <v>38</v>
      </c>
      <c r="C21" t="s">
        <v>0</v>
      </c>
      <c r="D21">
        <v>4.6538999999999999E-3</v>
      </c>
      <c r="E21" t="s">
        <v>63</v>
      </c>
      <c r="F21" t="s">
        <v>71</v>
      </c>
    </row>
    <row r="22" spans="1:6" x14ac:dyDescent="0.45">
      <c r="A22" s="154" t="str">
        <f t="shared" si="0"/>
        <v>HBW_Dist_40</v>
      </c>
      <c r="B22">
        <v>40</v>
      </c>
      <c r="C22" t="s">
        <v>0</v>
      </c>
      <c r="D22">
        <v>3.7621E-3</v>
      </c>
      <c r="E22" t="s">
        <v>63</v>
      </c>
      <c r="F22" t="s">
        <v>71</v>
      </c>
    </row>
    <row r="23" spans="1:6" x14ac:dyDescent="0.45">
      <c r="A23" s="154" t="str">
        <f t="shared" si="0"/>
        <v>HBW_Dist_42</v>
      </c>
      <c r="B23">
        <v>42</v>
      </c>
      <c r="C23" t="s">
        <v>0</v>
      </c>
      <c r="D23">
        <v>3.2615999999999999E-3</v>
      </c>
      <c r="E23" t="s">
        <v>63</v>
      </c>
      <c r="F23" t="s">
        <v>71</v>
      </c>
    </row>
    <row r="24" spans="1:6" x14ac:dyDescent="0.45">
      <c r="A24" s="154" t="str">
        <f t="shared" si="0"/>
        <v>HBW_Dist_44</v>
      </c>
      <c r="B24">
        <v>44</v>
      </c>
      <c r="C24" t="s">
        <v>0</v>
      </c>
      <c r="D24">
        <v>2.8524000000000002E-3</v>
      </c>
      <c r="E24" t="s">
        <v>63</v>
      </c>
      <c r="F24" t="s">
        <v>71</v>
      </c>
    </row>
    <row r="25" spans="1:6" x14ac:dyDescent="0.45">
      <c r="A25" s="154" t="str">
        <f t="shared" si="0"/>
        <v>HBW_Dist_46</v>
      </c>
      <c r="B25">
        <v>46</v>
      </c>
      <c r="C25" t="s">
        <v>0</v>
      </c>
      <c r="D25">
        <v>2.4190000000000001E-3</v>
      </c>
      <c r="E25" t="s">
        <v>63</v>
      </c>
      <c r="F25" t="s">
        <v>71</v>
      </c>
    </row>
    <row r="26" spans="1:6" x14ac:dyDescent="0.45">
      <c r="A26" s="154" t="str">
        <f t="shared" si="0"/>
        <v>HBW_Dist_48</v>
      </c>
      <c r="B26">
        <v>48</v>
      </c>
      <c r="C26" t="s">
        <v>0</v>
      </c>
      <c r="D26">
        <v>2.0338999999999999E-3</v>
      </c>
      <c r="E26" t="s">
        <v>63</v>
      </c>
      <c r="F26" t="s">
        <v>71</v>
      </c>
    </row>
    <row r="27" spans="1:6" x14ac:dyDescent="0.45">
      <c r="A27" s="154" t="str">
        <f t="shared" si="0"/>
        <v>HBW_Dist_50</v>
      </c>
      <c r="B27">
        <v>50</v>
      </c>
      <c r="C27" t="s">
        <v>0</v>
      </c>
      <c r="D27">
        <v>1.5788E-3</v>
      </c>
      <c r="E27" t="s">
        <v>63</v>
      </c>
      <c r="F27" t="s">
        <v>71</v>
      </c>
    </row>
    <row r="28" spans="1:6" x14ac:dyDescent="0.45">
      <c r="A28" s="154" t="str">
        <f t="shared" si="0"/>
        <v>HBW_Dist_52</v>
      </c>
      <c r="B28">
        <v>52</v>
      </c>
      <c r="C28" t="s">
        <v>0</v>
      </c>
      <c r="D28">
        <v>1.1635E-3</v>
      </c>
      <c r="E28" t="s">
        <v>63</v>
      </c>
      <c r="F28" t="s">
        <v>71</v>
      </c>
    </row>
    <row r="29" spans="1:6" x14ac:dyDescent="0.45">
      <c r="A29" s="154" t="str">
        <f t="shared" si="0"/>
        <v>HBW_Dist_54</v>
      </c>
      <c r="B29">
        <v>54</v>
      </c>
      <c r="C29" t="s">
        <v>0</v>
      </c>
      <c r="D29">
        <v>8.2070000000000005E-4</v>
      </c>
      <c r="E29" t="s">
        <v>63</v>
      </c>
      <c r="F29" t="s">
        <v>71</v>
      </c>
    </row>
    <row r="30" spans="1:6" x14ac:dyDescent="0.45">
      <c r="A30" s="154" t="str">
        <f t="shared" si="0"/>
        <v>HBW_Dist_56</v>
      </c>
      <c r="B30">
        <v>56</v>
      </c>
      <c r="C30" t="s">
        <v>0</v>
      </c>
      <c r="D30">
        <v>5.1630000000000003E-4</v>
      </c>
      <c r="E30" t="s">
        <v>63</v>
      </c>
      <c r="F30" t="s">
        <v>71</v>
      </c>
    </row>
    <row r="31" spans="1:6" x14ac:dyDescent="0.45">
      <c r="A31" s="154" t="str">
        <f t="shared" si="0"/>
        <v>HBW_Dist_58</v>
      </c>
      <c r="B31">
        <v>58</v>
      </c>
      <c r="C31" t="s">
        <v>0</v>
      </c>
      <c r="D31">
        <v>2.8840000000000002E-4</v>
      </c>
      <c r="E31" t="s">
        <v>63</v>
      </c>
      <c r="F31" t="s">
        <v>71</v>
      </c>
    </row>
    <row r="32" spans="1:6" x14ac:dyDescent="0.45">
      <c r="A32" s="154" t="str">
        <f t="shared" si="0"/>
        <v>HBW_Dist_60</v>
      </c>
      <c r="B32">
        <v>60</v>
      </c>
      <c r="C32" t="s">
        <v>0</v>
      </c>
      <c r="D32">
        <v>2.1890000000000001E-4</v>
      </c>
      <c r="E32" t="s">
        <v>63</v>
      </c>
      <c r="F32" t="s">
        <v>71</v>
      </c>
    </row>
    <row r="33" spans="1:6" x14ac:dyDescent="0.45">
      <c r="A33" s="154" t="str">
        <f t="shared" si="0"/>
        <v>HBW_Dist_62</v>
      </c>
      <c r="B33">
        <v>62</v>
      </c>
      <c r="C33" t="s">
        <v>0</v>
      </c>
      <c r="D33">
        <v>2.0029999999999999E-4</v>
      </c>
      <c r="E33" t="s">
        <v>63</v>
      </c>
      <c r="F33" t="s">
        <v>71</v>
      </c>
    </row>
    <row r="34" spans="1:6" x14ac:dyDescent="0.45">
      <c r="A34" s="154" t="str">
        <f t="shared" si="0"/>
        <v>HBW_Dist_64</v>
      </c>
      <c r="B34">
        <v>64</v>
      </c>
      <c r="C34" t="s">
        <v>0</v>
      </c>
      <c r="D34">
        <v>1.805E-4</v>
      </c>
      <c r="E34" t="s">
        <v>63</v>
      </c>
      <c r="F34" t="s">
        <v>71</v>
      </c>
    </row>
    <row r="35" spans="1:6" x14ac:dyDescent="0.45">
      <c r="A35" s="154" t="str">
        <f t="shared" si="0"/>
        <v>HBW_Dist_66</v>
      </c>
      <c r="B35">
        <v>66</v>
      </c>
      <c r="C35" t="s">
        <v>0</v>
      </c>
      <c r="D35">
        <v>1.607E-4</v>
      </c>
      <c r="E35" t="s">
        <v>63</v>
      </c>
      <c r="F35" t="s">
        <v>71</v>
      </c>
    </row>
    <row r="36" spans="1:6" x14ac:dyDescent="0.45">
      <c r="A36" s="154" t="str">
        <f t="shared" si="0"/>
        <v>HBW_Dist_68</v>
      </c>
      <c r="B36">
        <v>68</v>
      </c>
      <c r="C36" t="s">
        <v>0</v>
      </c>
      <c r="D36">
        <v>1.4080000000000001E-4</v>
      </c>
      <c r="E36" t="s">
        <v>63</v>
      </c>
      <c r="F36" t="s">
        <v>71</v>
      </c>
    </row>
    <row r="37" spans="1:6" x14ac:dyDescent="0.45">
      <c r="A37" s="154" t="str">
        <f t="shared" si="0"/>
        <v>HBW_Dist_70</v>
      </c>
      <c r="B37">
        <v>70</v>
      </c>
      <c r="C37" t="s">
        <v>0</v>
      </c>
      <c r="D37">
        <v>1.208E-4</v>
      </c>
      <c r="E37" t="s">
        <v>63</v>
      </c>
      <c r="F37" t="s">
        <v>71</v>
      </c>
    </row>
    <row r="38" spans="1:6" x14ac:dyDescent="0.45">
      <c r="A38" s="154" t="str">
        <f t="shared" si="0"/>
        <v>HBW_Dist_72</v>
      </c>
      <c r="B38">
        <v>72</v>
      </c>
      <c r="C38" t="s">
        <v>0</v>
      </c>
      <c r="D38">
        <v>1.01E-4</v>
      </c>
      <c r="E38" t="s">
        <v>63</v>
      </c>
      <c r="F38" t="s">
        <v>71</v>
      </c>
    </row>
    <row r="39" spans="1:6" x14ac:dyDescent="0.45">
      <c r="A39" s="154" t="str">
        <f t="shared" si="0"/>
        <v>HBW_Dist_74</v>
      </c>
      <c r="B39">
        <v>74</v>
      </c>
      <c r="C39" t="s">
        <v>0</v>
      </c>
      <c r="D39" s="153">
        <v>8.1000000000000004E-5</v>
      </c>
      <c r="E39" t="s">
        <v>63</v>
      </c>
      <c r="F39" t="s">
        <v>71</v>
      </c>
    </row>
    <row r="40" spans="1:6" x14ac:dyDescent="0.45">
      <c r="A40" s="154" t="str">
        <f t="shared" si="0"/>
        <v>HBW_Dist_76</v>
      </c>
      <c r="B40">
        <v>76</v>
      </c>
      <c r="C40" t="s">
        <v>0</v>
      </c>
      <c r="D40" s="153">
        <v>6.1199999999999997E-5</v>
      </c>
      <c r="E40" t="s">
        <v>63</v>
      </c>
      <c r="F40" t="s">
        <v>71</v>
      </c>
    </row>
    <row r="41" spans="1:6" x14ac:dyDescent="0.45">
      <c r="A41" s="154" t="str">
        <f t="shared" si="0"/>
        <v>HBW_Dist_78</v>
      </c>
      <c r="B41">
        <v>78</v>
      </c>
      <c r="C41" t="s">
        <v>0</v>
      </c>
      <c r="D41" s="153">
        <v>4.2299999999999998E-5</v>
      </c>
      <c r="E41" t="s">
        <v>63</v>
      </c>
      <c r="F41" t="s">
        <v>71</v>
      </c>
    </row>
    <row r="42" spans="1:6" x14ac:dyDescent="0.45">
      <c r="A42" s="154" t="str">
        <f t="shared" si="0"/>
        <v>HBW_Dist_80</v>
      </c>
      <c r="B42">
        <v>80</v>
      </c>
      <c r="C42" t="s">
        <v>0</v>
      </c>
      <c r="D42" s="153">
        <v>2.4499999999999999E-5</v>
      </c>
      <c r="E42" t="s">
        <v>63</v>
      </c>
      <c r="F42" t="s">
        <v>71</v>
      </c>
    </row>
    <row r="43" spans="1:6" x14ac:dyDescent="0.45">
      <c r="A43" s="154" t="str">
        <f t="shared" si="0"/>
        <v>HBW_Dist_82</v>
      </c>
      <c r="B43">
        <v>82</v>
      </c>
      <c r="C43" t="s">
        <v>0</v>
      </c>
      <c r="D43" s="153">
        <v>1.66E-5</v>
      </c>
      <c r="E43" t="s">
        <v>63</v>
      </c>
      <c r="F43" t="s">
        <v>71</v>
      </c>
    </row>
    <row r="44" spans="1:6" x14ac:dyDescent="0.45">
      <c r="A44" s="154" t="str">
        <f t="shared" si="0"/>
        <v>HBW_Dist_84</v>
      </c>
      <c r="B44">
        <v>84</v>
      </c>
      <c r="C44" t="s">
        <v>0</v>
      </c>
      <c r="D44" s="153">
        <v>1.33E-5</v>
      </c>
      <c r="E44" t="s">
        <v>63</v>
      </c>
      <c r="F44" t="s">
        <v>71</v>
      </c>
    </row>
    <row r="45" spans="1:6" x14ac:dyDescent="0.45">
      <c r="A45" s="154" t="str">
        <f t="shared" si="0"/>
        <v>HBW_Dist_86</v>
      </c>
      <c r="B45">
        <v>86</v>
      </c>
      <c r="C45" t="s">
        <v>0</v>
      </c>
      <c r="D45" s="153">
        <v>1.0000000000000001E-5</v>
      </c>
      <c r="E45" t="s">
        <v>63</v>
      </c>
      <c r="F45" t="s">
        <v>71</v>
      </c>
    </row>
    <row r="46" spans="1:6" x14ac:dyDescent="0.45">
      <c r="A46" s="154" t="str">
        <f t="shared" si="0"/>
        <v>HBW_Dist_88</v>
      </c>
      <c r="B46">
        <v>88</v>
      </c>
      <c r="C46" t="s">
        <v>0</v>
      </c>
      <c r="D46" s="153">
        <v>7.7000000000000008E-6</v>
      </c>
      <c r="E46" t="s">
        <v>63</v>
      </c>
      <c r="F46" t="s">
        <v>71</v>
      </c>
    </row>
    <row r="47" spans="1:6" x14ac:dyDescent="0.45">
      <c r="A47" s="154" t="str">
        <f t="shared" si="0"/>
        <v>HBW_Dist_90</v>
      </c>
      <c r="B47">
        <v>90</v>
      </c>
      <c r="C47" t="s">
        <v>0</v>
      </c>
      <c r="D47" s="153">
        <v>6.3999999999999997E-6</v>
      </c>
      <c r="E47" t="s">
        <v>63</v>
      </c>
      <c r="F47" t="s">
        <v>71</v>
      </c>
    </row>
    <row r="48" spans="1:6" x14ac:dyDescent="0.45">
      <c r="A48" s="154" t="str">
        <f t="shared" si="0"/>
        <v>HBW_Dist_92</v>
      </c>
      <c r="B48">
        <v>92</v>
      </c>
      <c r="C48" t="s">
        <v>0</v>
      </c>
      <c r="D48" s="153">
        <v>5.2000000000000002E-6</v>
      </c>
      <c r="E48" t="s">
        <v>63</v>
      </c>
      <c r="F48" t="s">
        <v>71</v>
      </c>
    </row>
    <row r="49" spans="1:6" x14ac:dyDescent="0.45">
      <c r="A49" s="154" t="str">
        <f t="shared" si="0"/>
        <v>HBW_Dist_94</v>
      </c>
      <c r="B49">
        <v>94</v>
      </c>
      <c r="C49" t="s">
        <v>0</v>
      </c>
      <c r="D49" s="153">
        <v>3.8999999999999999E-6</v>
      </c>
      <c r="E49" t="s">
        <v>63</v>
      </c>
      <c r="F49" t="s">
        <v>71</v>
      </c>
    </row>
    <row r="50" spans="1:6" x14ac:dyDescent="0.45">
      <c r="A50" s="154" t="str">
        <f t="shared" si="0"/>
        <v>HBW_Dist_96</v>
      </c>
      <c r="B50">
        <v>96</v>
      </c>
      <c r="C50" t="s">
        <v>0</v>
      </c>
      <c r="D50" s="153">
        <v>2.6000000000000001E-6</v>
      </c>
      <c r="E50" t="s">
        <v>63</v>
      </c>
      <c r="F50" t="s">
        <v>71</v>
      </c>
    </row>
    <row r="51" spans="1:6" x14ac:dyDescent="0.45">
      <c r="A51" s="154" t="str">
        <f t="shared" si="0"/>
        <v>HBW_Dist_98</v>
      </c>
      <c r="B51">
        <v>98</v>
      </c>
      <c r="C51" t="s">
        <v>0</v>
      </c>
      <c r="D51" s="153">
        <v>1.3E-6</v>
      </c>
      <c r="E51" t="s">
        <v>63</v>
      </c>
      <c r="F51" t="s">
        <v>71</v>
      </c>
    </row>
    <row r="52" spans="1:6" x14ac:dyDescent="0.45">
      <c r="A52" s="154" t="str">
        <f t="shared" si="0"/>
        <v>HBW_Dist_100</v>
      </c>
      <c r="B52">
        <v>100</v>
      </c>
      <c r="C52" t="s">
        <v>0</v>
      </c>
      <c r="D52">
        <v>0</v>
      </c>
      <c r="E52" t="s">
        <v>63</v>
      </c>
      <c r="F52" t="s">
        <v>71</v>
      </c>
    </row>
    <row r="53" spans="1:6" x14ac:dyDescent="0.45">
      <c r="A53" s="154" t="str">
        <f t="shared" si="0"/>
        <v>HBW_Dist_102</v>
      </c>
      <c r="B53">
        <v>102</v>
      </c>
      <c r="C53" t="s">
        <v>0</v>
      </c>
      <c r="D53">
        <v>0</v>
      </c>
      <c r="E53" t="s">
        <v>63</v>
      </c>
      <c r="F53" t="s">
        <v>71</v>
      </c>
    </row>
    <row r="54" spans="1:6" x14ac:dyDescent="0.45">
      <c r="A54" s="154" t="str">
        <f t="shared" si="0"/>
        <v>HBW_Dist_104</v>
      </c>
      <c r="B54">
        <v>104</v>
      </c>
      <c r="C54" t="s">
        <v>0</v>
      </c>
      <c r="D54">
        <v>0</v>
      </c>
      <c r="E54" t="s">
        <v>63</v>
      </c>
      <c r="F54" t="s">
        <v>71</v>
      </c>
    </row>
    <row r="55" spans="1:6" x14ac:dyDescent="0.45">
      <c r="A55" s="154" t="str">
        <f t="shared" si="0"/>
        <v>HBW_Dist_106</v>
      </c>
      <c r="B55">
        <v>106</v>
      </c>
      <c r="C55" t="s">
        <v>0</v>
      </c>
      <c r="D55">
        <v>0</v>
      </c>
      <c r="E55" t="s">
        <v>63</v>
      </c>
      <c r="F55" t="s">
        <v>71</v>
      </c>
    </row>
    <row r="56" spans="1:6" x14ac:dyDescent="0.45">
      <c r="A56" s="154" t="str">
        <f t="shared" si="0"/>
        <v>HBW_Dist_108</v>
      </c>
      <c r="B56">
        <v>108</v>
      </c>
      <c r="C56" t="s">
        <v>0</v>
      </c>
      <c r="D56">
        <v>0</v>
      </c>
      <c r="E56" t="s">
        <v>63</v>
      </c>
      <c r="F56" t="s">
        <v>71</v>
      </c>
    </row>
    <row r="57" spans="1:6" x14ac:dyDescent="0.45">
      <c r="A57" s="154" t="str">
        <f t="shared" si="0"/>
        <v>HBW_Dist_110</v>
      </c>
      <c r="B57">
        <v>110</v>
      </c>
      <c r="C57" t="s">
        <v>0</v>
      </c>
      <c r="D57">
        <v>0</v>
      </c>
      <c r="E57" t="s">
        <v>63</v>
      </c>
      <c r="F57" t="s">
        <v>71</v>
      </c>
    </row>
    <row r="58" spans="1:6" x14ac:dyDescent="0.45">
      <c r="A58" s="154" t="str">
        <f t="shared" si="0"/>
        <v>HBW_Dist_112</v>
      </c>
      <c r="B58">
        <v>112</v>
      </c>
      <c r="C58" t="s">
        <v>0</v>
      </c>
      <c r="D58">
        <v>0</v>
      </c>
      <c r="E58" t="s">
        <v>63</v>
      </c>
      <c r="F58" t="s">
        <v>71</v>
      </c>
    </row>
    <row r="59" spans="1:6" x14ac:dyDescent="0.45">
      <c r="A59" s="154" t="str">
        <f t="shared" si="0"/>
        <v>HBW_Dist_114</v>
      </c>
      <c r="B59">
        <v>114</v>
      </c>
      <c r="C59" t="s">
        <v>0</v>
      </c>
      <c r="D59">
        <v>0</v>
      </c>
      <c r="E59" t="s">
        <v>63</v>
      </c>
      <c r="F59" t="s">
        <v>71</v>
      </c>
    </row>
    <row r="60" spans="1:6" x14ac:dyDescent="0.45">
      <c r="A60" s="154" t="str">
        <f t="shared" si="0"/>
        <v>HBW_Dist_116</v>
      </c>
      <c r="B60">
        <v>116</v>
      </c>
      <c r="C60" t="s">
        <v>0</v>
      </c>
      <c r="D60">
        <v>0</v>
      </c>
      <c r="E60" t="s">
        <v>63</v>
      </c>
      <c r="F60" t="s">
        <v>71</v>
      </c>
    </row>
    <row r="61" spans="1:6" x14ac:dyDescent="0.45">
      <c r="A61" s="154" t="str">
        <f t="shared" si="0"/>
        <v>HBW_Dist_118</v>
      </c>
      <c r="B61">
        <v>118</v>
      </c>
      <c r="C61" t="s">
        <v>0</v>
      </c>
      <c r="D61">
        <v>0</v>
      </c>
      <c r="E61" t="s">
        <v>63</v>
      </c>
      <c r="F61" t="s">
        <v>71</v>
      </c>
    </row>
    <row r="62" spans="1:6" x14ac:dyDescent="0.45">
      <c r="A62" s="154" t="str">
        <f t="shared" si="0"/>
        <v>HBW_Dist_120</v>
      </c>
      <c r="B62">
        <v>120</v>
      </c>
      <c r="C62" t="s">
        <v>0</v>
      </c>
      <c r="D62">
        <v>0</v>
      </c>
      <c r="E62" t="s">
        <v>63</v>
      </c>
      <c r="F62" t="s">
        <v>71</v>
      </c>
    </row>
    <row r="63" spans="1:6" x14ac:dyDescent="0.45">
      <c r="A63" s="154" t="str">
        <f t="shared" si="0"/>
        <v>HBW_Dist_122</v>
      </c>
      <c r="B63">
        <v>122</v>
      </c>
      <c r="C63" t="s">
        <v>0</v>
      </c>
      <c r="D63">
        <v>0</v>
      </c>
      <c r="E63" t="s">
        <v>63</v>
      </c>
      <c r="F63" t="s">
        <v>71</v>
      </c>
    </row>
    <row r="64" spans="1:6" x14ac:dyDescent="0.45">
      <c r="A64" s="154" t="str">
        <f t="shared" si="0"/>
        <v>HBW_Dist_124</v>
      </c>
      <c r="B64">
        <v>124</v>
      </c>
      <c r="C64" t="s">
        <v>0</v>
      </c>
      <c r="D64">
        <v>0</v>
      </c>
      <c r="E64" t="s">
        <v>63</v>
      </c>
      <c r="F64" t="s">
        <v>71</v>
      </c>
    </row>
    <row r="65" spans="1:6" x14ac:dyDescent="0.45">
      <c r="A65" s="154" t="str">
        <f t="shared" si="0"/>
        <v>HBW_Dist_126</v>
      </c>
      <c r="B65">
        <v>126</v>
      </c>
      <c r="C65" t="s">
        <v>0</v>
      </c>
      <c r="D65">
        <v>0</v>
      </c>
      <c r="E65" t="s">
        <v>63</v>
      </c>
      <c r="F65" t="s">
        <v>71</v>
      </c>
    </row>
    <row r="66" spans="1:6" x14ac:dyDescent="0.45">
      <c r="A66" s="154" t="str">
        <f t="shared" si="0"/>
        <v>HBW_Dist_128</v>
      </c>
      <c r="B66">
        <v>128</v>
      </c>
      <c r="C66" t="s">
        <v>0</v>
      </c>
      <c r="D66">
        <v>0</v>
      </c>
      <c r="E66" t="s">
        <v>63</v>
      </c>
      <c r="F66" t="s">
        <v>71</v>
      </c>
    </row>
    <row r="67" spans="1:6" x14ac:dyDescent="0.45">
      <c r="A67" s="154" t="str">
        <f t="shared" ref="A67:A130" si="1">C67&amp;"_"&amp;E67&amp;"_"&amp;B67</f>
        <v>HBW_Dist_130</v>
      </c>
      <c r="B67">
        <v>130</v>
      </c>
      <c r="C67" t="s">
        <v>0</v>
      </c>
      <c r="D67">
        <v>0</v>
      </c>
      <c r="E67" t="s">
        <v>63</v>
      </c>
      <c r="F67" t="s">
        <v>71</v>
      </c>
    </row>
    <row r="68" spans="1:6" x14ac:dyDescent="0.45">
      <c r="A68" s="154" t="str">
        <f t="shared" si="1"/>
        <v>HBW_Dist_132</v>
      </c>
      <c r="B68">
        <v>132</v>
      </c>
      <c r="C68" t="s">
        <v>0</v>
      </c>
      <c r="D68">
        <v>0</v>
      </c>
      <c r="E68" t="s">
        <v>63</v>
      </c>
      <c r="F68" t="s">
        <v>71</v>
      </c>
    </row>
    <row r="69" spans="1:6" x14ac:dyDescent="0.45">
      <c r="A69" s="154" t="str">
        <f t="shared" si="1"/>
        <v>HBW_Dist_134</v>
      </c>
      <c r="B69">
        <v>134</v>
      </c>
      <c r="C69" t="s">
        <v>0</v>
      </c>
      <c r="D69">
        <v>0</v>
      </c>
      <c r="E69" t="s">
        <v>63</v>
      </c>
      <c r="F69" t="s">
        <v>71</v>
      </c>
    </row>
    <row r="70" spans="1:6" x14ac:dyDescent="0.45">
      <c r="A70" s="154" t="str">
        <f t="shared" si="1"/>
        <v>HBW_Dist_136</v>
      </c>
      <c r="B70">
        <v>136</v>
      </c>
      <c r="C70" t="s">
        <v>0</v>
      </c>
      <c r="D70">
        <v>0</v>
      </c>
      <c r="E70" t="s">
        <v>63</v>
      </c>
      <c r="F70" t="s">
        <v>71</v>
      </c>
    </row>
    <row r="71" spans="1:6" x14ac:dyDescent="0.45">
      <c r="A71" s="154" t="str">
        <f t="shared" si="1"/>
        <v>HBW_Dist_138</v>
      </c>
      <c r="B71">
        <v>138</v>
      </c>
      <c r="C71" t="s">
        <v>0</v>
      </c>
      <c r="D71">
        <v>0</v>
      </c>
      <c r="E71" t="s">
        <v>63</v>
      </c>
      <c r="F71" t="s">
        <v>71</v>
      </c>
    </row>
    <row r="72" spans="1:6" x14ac:dyDescent="0.45">
      <c r="A72" s="154" t="str">
        <f t="shared" si="1"/>
        <v>HBW_Dist_140</v>
      </c>
      <c r="B72">
        <v>140</v>
      </c>
      <c r="C72" t="s">
        <v>0</v>
      </c>
      <c r="D72">
        <v>0</v>
      </c>
      <c r="E72" t="s">
        <v>63</v>
      </c>
      <c r="F72" t="s">
        <v>71</v>
      </c>
    </row>
    <row r="73" spans="1:6" x14ac:dyDescent="0.45">
      <c r="A73" s="154" t="str">
        <f t="shared" si="1"/>
        <v>HBW_Dist_142</v>
      </c>
      <c r="B73">
        <v>142</v>
      </c>
      <c r="C73" t="s">
        <v>0</v>
      </c>
      <c r="D73">
        <v>0</v>
      </c>
      <c r="E73" t="s">
        <v>63</v>
      </c>
      <c r="F73" t="s">
        <v>71</v>
      </c>
    </row>
    <row r="74" spans="1:6" x14ac:dyDescent="0.45">
      <c r="A74" s="154" t="str">
        <f t="shared" si="1"/>
        <v>HBW_Dist_144</v>
      </c>
      <c r="B74">
        <v>144</v>
      </c>
      <c r="C74" t="s">
        <v>0</v>
      </c>
      <c r="D74">
        <v>0</v>
      </c>
      <c r="E74" t="s">
        <v>63</v>
      </c>
      <c r="F74" t="s">
        <v>71</v>
      </c>
    </row>
    <row r="75" spans="1:6" x14ac:dyDescent="0.45">
      <c r="A75" s="154" t="str">
        <f t="shared" si="1"/>
        <v>HBW_Dist_146</v>
      </c>
      <c r="B75">
        <v>146</v>
      </c>
      <c r="C75" t="s">
        <v>0</v>
      </c>
      <c r="D75">
        <v>0</v>
      </c>
      <c r="E75" t="s">
        <v>63</v>
      </c>
      <c r="F75" t="s">
        <v>71</v>
      </c>
    </row>
    <row r="76" spans="1:6" x14ac:dyDescent="0.45">
      <c r="A76" s="154" t="str">
        <f t="shared" si="1"/>
        <v>HBW_Dist_148</v>
      </c>
      <c r="B76">
        <v>148</v>
      </c>
      <c r="C76" t="s">
        <v>0</v>
      </c>
      <c r="D76">
        <v>0</v>
      </c>
      <c r="E76" t="s">
        <v>63</v>
      </c>
      <c r="F76" t="s">
        <v>71</v>
      </c>
    </row>
    <row r="77" spans="1:6" x14ac:dyDescent="0.45">
      <c r="A77" s="154" t="str">
        <f t="shared" si="1"/>
        <v>HBW_Dist_150</v>
      </c>
      <c r="B77">
        <v>150</v>
      </c>
      <c r="C77" t="s">
        <v>0</v>
      </c>
      <c r="D77">
        <v>0</v>
      </c>
      <c r="E77" t="s">
        <v>63</v>
      </c>
      <c r="F77" t="s">
        <v>71</v>
      </c>
    </row>
    <row r="78" spans="1:6" x14ac:dyDescent="0.45">
      <c r="A78" s="154" t="str">
        <f t="shared" si="1"/>
        <v>HBW_Dist_152</v>
      </c>
      <c r="B78">
        <v>152</v>
      </c>
      <c r="C78" t="s">
        <v>0</v>
      </c>
      <c r="D78">
        <v>0</v>
      </c>
      <c r="E78" t="s">
        <v>63</v>
      </c>
      <c r="F78" t="s">
        <v>71</v>
      </c>
    </row>
    <row r="79" spans="1:6" x14ac:dyDescent="0.45">
      <c r="A79" s="154" t="str">
        <f t="shared" si="1"/>
        <v>HBW_Dist_154</v>
      </c>
      <c r="B79">
        <v>154</v>
      </c>
      <c r="C79" t="s">
        <v>0</v>
      </c>
      <c r="D79">
        <v>0</v>
      </c>
      <c r="E79" t="s">
        <v>63</v>
      </c>
      <c r="F79" t="s">
        <v>71</v>
      </c>
    </row>
    <row r="80" spans="1:6" x14ac:dyDescent="0.45">
      <c r="A80" s="154" t="str">
        <f t="shared" si="1"/>
        <v>HBW_Dist_156</v>
      </c>
      <c r="B80">
        <v>156</v>
      </c>
      <c r="C80" t="s">
        <v>0</v>
      </c>
      <c r="D80">
        <v>0</v>
      </c>
      <c r="E80" t="s">
        <v>63</v>
      </c>
      <c r="F80" t="s">
        <v>71</v>
      </c>
    </row>
    <row r="81" spans="1:6" x14ac:dyDescent="0.45">
      <c r="A81" s="154" t="str">
        <f t="shared" si="1"/>
        <v>HBW_Dist_158</v>
      </c>
      <c r="B81">
        <v>158</v>
      </c>
      <c r="C81" t="s">
        <v>0</v>
      </c>
      <c r="D81">
        <v>0</v>
      </c>
      <c r="E81" t="s">
        <v>63</v>
      </c>
      <c r="F81" t="s">
        <v>71</v>
      </c>
    </row>
    <row r="82" spans="1:6" x14ac:dyDescent="0.45">
      <c r="A82" s="154" t="str">
        <f t="shared" si="1"/>
        <v>HBW_Dist_160</v>
      </c>
      <c r="B82">
        <v>160</v>
      </c>
      <c r="C82" t="s">
        <v>0</v>
      </c>
      <c r="D82">
        <v>0</v>
      </c>
      <c r="E82" t="s">
        <v>63</v>
      </c>
      <c r="F82" t="s">
        <v>71</v>
      </c>
    </row>
    <row r="83" spans="1:6" x14ac:dyDescent="0.45">
      <c r="A83" s="154" t="str">
        <f t="shared" si="1"/>
        <v>HBW_Dist_162</v>
      </c>
      <c r="B83">
        <v>162</v>
      </c>
      <c r="C83" t="s">
        <v>0</v>
      </c>
      <c r="D83">
        <v>0</v>
      </c>
      <c r="E83" t="s">
        <v>63</v>
      </c>
      <c r="F83" t="s">
        <v>71</v>
      </c>
    </row>
    <row r="84" spans="1:6" x14ac:dyDescent="0.45">
      <c r="A84" s="154" t="str">
        <f t="shared" si="1"/>
        <v>HBW_Dist_164</v>
      </c>
      <c r="B84">
        <v>164</v>
      </c>
      <c r="C84" t="s">
        <v>0</v>
      </c>
      <c r="D84">
        <v>0</v>
      </c>
      <c r="E84" t="s">
        <v>63</v>
      </c>
      <c r="F84" t="s">
        <v>71</v>
      </c>
    </row>
    <row r="85" spans="1:6" x14ac:dyDescent="0.45">
      <c r="A85" s="154" t="str">
        <f t="shared" si="1"/>
        <v>HBW_Dist_166</v>
      </c>
      <c r="B85">
        <v>166</v>
      </c>
      <c r="C85" t="s">
        <v>0</v>
      </c>
      <c r="D85">
        <v>0</v>
      </c>
      <c r="E85" t="s">
        <v>63</v>
      </c>
      <c r="F85" t="s">
        <v>71</v>
      </c>
    </row>
    <row r="86" spans="1:6" x14ac:dyDescent="0.45">
      <c r="A86" s="154" t="str">
        <f t="shared" si="1"/>
        <v>HBW_Dist_168</v>
      </c>
      <c r="B86">
        <v>168</v>
      </c>
      <c r="C86" t="s">
        <v>0</v>
      </c>
      <c r="D86">
        <v>0</v>
      </c>
      <c r="E86" t="s">
        <v>63</v>
      </c>
      <c r="F86" t="s">
        <v>71</v>
      </c>
    </row>
    <row r="87" spans="1:6" x14ac:dyDescent="0.45">
      <c r="A87" s="154" t="str">
        <f t="shared" si="1"/>
        <v>HBW_Dist_170</v>
      </c>
      <c r="B87">
        <v>170</v>
      </c>
      <c r="C87" t="s">
        <v>0</v>
      </c>
      <c r="D87">
        <v>0</v>
      </c>
      <c r="E87" t="s">
        <v>63</v>
      </c>
      <c r="F87" t="s">
        <v>71</v>
      </c>
    </row>
    <row r="88" spans="1:6" x14ac:dyDescent="0.45">
      <c r="A88" s="154" t="str">
        <f t="shared" si="1"/>
        <v>HBW_Dist_172</v>
      </c>
      <c r="B88">
        <v>172</v>
      </c>
      <c r="C88" t="s">
        <v>0</v>
      </c>
      <c r="D88">
        <v>0</v>
      </c>
      <c r="E88" t="s">
        <v>63</v>
      </c>
      <c r="F88" t="s">
        <v>71</v>
      </c>
    </row>
    <row r="89" spans="1:6" x14ac:dyDescent="0.45">
      <c r="A89" s="154" t="str">
        <f t="shared" si="1"/>
        <v>HBW_Dist_174</v>
      </c>
      <c r="B89">
        <v>174</v>
      </c>
      <c r="C89" t="s">
        <v>0</v>
      </c>
      <c r="D89">
        <v>0</v>
      </c>
      <c r="E89" t="s">
        <v>63</v>
      </c>
      <c r="F89" t="s">
        <v>71</v>
      </c>
    </row>
    <row r="90" spans="1:6" x14ac:dyDescent="0.45">
      <c r="A90" s="154" t="str">
        <f t="shared" si="1"/>
        <v>HBW_Dist_176</v>
      </c>
      <c r="B90">
        <v>176</v>
      </c>
      <c r="C90" t="s">
        <v>0</v>
      </c>
      <c r="D90">
        <v>0</v>
      </c>
      <c r="E90" t="s">
        <v>63</v>
      </c>
      <c r="F90" t="s">
        <v>71</v>
      </c>
    </row>
    <row r="91" spans="1:6" x14ac:dyDescent="0.45">
      <c r="A91" s="154" t="str">
        <f t="shared" si="1"/>
        <v>HBW_Dist_178</v>
      </c>
      <c r="B91">
        <v>178</v>
      </c>
      <c r="C91" t="s">
        <v>0</v>
      </c>
      <c r="D91">
        <v>0</v>
      </c>
      <c r="E91" t="s">
        <v>63</v>
      </c>
      <c r="F91" t="s">
        <v>71</v>
      </c>
    </row>
    <row r="92" spans="1:6" x14ac:dyDescent="0.45">
      <c r="A92" s="154" t="str">
        <f t="shared" si="1"/>
        <v>HBW_Dist_180</v>
      </c>
      <c r="B92">
        <v>180</v>
      </c>
      <c r="C92" t="s">
        <v>0</v>
      </c>
      <c r="D92">
        <v>0</v>
      </c>
      <c r="E92" t="s">
        <v>63</v>
      </c>
      <c r="F92" t="s">
        <v>71</v>
      </c>
    </row>
    <row r="93" spans="1:6" x14ac:dyDescent="0.45">
      <c r="A93" s="154" t="str">
        <f t="shared" si="1"/>
        <v>HBW_Dist_182</v>
      </c>
      <c r="B93">
        <v>182</v>
      </c>
      <c r="C93" t="s">
        <v>0</v>
      </c>
      <c r="D93">
        <v>0</v>
      </c>
      <c r="E93" t="s">
        <v>63</v>
      </c>
      <c r="F93" t="s">
        <v>71</v>
      </c>
    </row>
    <row r="94" spans="1:6" x14ac:dyDescent="0.45">
      <c r="A94" s="154" t="str">
        <f t="shared" si="1"/>
        <v>HBW_Dist_184</v>
      </c>
      <c r="B94">
        <v>184</v>
      </c>
      <c r="C94" t="s">
        <v>0</v>
      </c>
      <c r="D94">
        <v>0</v>
      </c>
      <c r="E94" t="s">
        <v>63</v>
      </c>
      <c r="F94" t="s">
        <v>71</v>
      </c>
    </row>
    <row r="95" spans="1:6" x14ac:dyDescent="0.45">
      <c r="A95" s="154" t="str">
        <f t="shared" si="1"/>
        <v>HBW_Dist_186</v>
      </c>
      <c r="B95">
        <v>186</v>
      </c>
      <c r="C95" t="s">
        <v>0</v>
      </c>
      <c r="D95">
        <v>0</v>
      </c>
      <c r="E95" t="s">
        <v>63</v>
      </c>
      <c r="F95" t="s">
        <v>71</v>
      </c>
    </row>
    <row r="96" spans="1:6" x14ac:dyDescent="0.45">
      <c r="A96" s="154" t="str">
        <f t="shared" si="1"/>
        <v>HBW_Dist_188</v>
      </c>
      <c r="B96">
        <v>188</v>
      </c>
      <c r="C96" t="s">
        <v>0</v>
      </c>
      <c r="D96">
        <v>0</v>
      </c>
      <c r="E96" t="s">
        <v>63</v>
      </c>
      <c r="F96" t="s">
        <v>71</v>
      </c>
    </row>
    <row r="97" spans="1:6" x14ac:dyDescent="0.45">
      <c r="A97" s="154" t="str">
        <f t="shared" si="1"/>
        <v>HBW_Dist_190</v>
      </c>
      <c r="B97">
        <v>190</v>
      </c>
      <c r="C97" t="s">
        <v>0</v>
      </c>
      <c r="D97">
        <v>0</v>
      </c>
      <c r="E97" t="s">
        <v>63</v>
      </c>
      <c r="F97" t="s">
        <v>71</v>
      </c>
    </row>
    <row r="98" spans="1:6" x14ac:dyDescent="0.45">
      <c r="A98" s="154" t="str">
        <f t="shared" si="1"/>
        <v>HBW_Dist_192</v>
      </c>
      <c r="B98">
        <v>192</v>
      </c>
      <c r="C98" t="s">
        <v>0</v>
      </c>
      <c r="D98">
        <v>0</v>
      </c>
      <c r="E98" t="s">
        <v>63</v>
      </c>
      <c r="F98" t="s">
        <v>71</v>
      </c>
    </row>
    <row r="99" spans="1:6" x14ac:dyDescent="0.45">
      <c r="A99" s="154" t="str">
        <f t="shared" si="1"/>
        <v>HBW_Dist_194</v>
      </c>
      <c r="B99">
        <v>194</v>
      </c>
      <c r="C99" t="s">
        <v>0</v>
      </c>
      <c r="D99">
        <v>0</v>
      </c>
      <c r="E99" t="s">
        <v>63</v>
      </c>
      <c r="F99" t="s">
        <v>71</v>
      </c>
    </row>
    <row r="100" spans="1:6" x14ac:dyDescent="0.45">
      <c r="A100" s="154" t="str">
        <f t="shared" si="1"/>
        <v>HBW_Dist_196</v>
      </c>
      <c r="B100">
        <v>196</v>
      </c>
      <c r="C100" t="s">
        <v>0</v>
      </c>
      <c r="D100">
        <v>0</v>
      </c>
      <c r="E100" t="s">
        <v>63</v>
      </c>
      <c r="F100" t="s">
        <v>71</v>
      </c>
    </row>
    <row r="101" spans="1:6" x14ac:dyDescent="0.45">
      <c r="A101" s="154" t="str">
        <f t="shared" si="1"/>
        <v>HBW_Dist_198</v>
      </c>
      <c r="B101">
        <v>198</v>
      </c>
      <c r="C101" t="s">
        <v>0</v>
      </c>
      <c r="D101">
        <v>0</v>
      </c>
      <c r="E101" t="s">
        <v>63</v>
      </c>
      <c r="F101" t="s">
        <v>71</v>
      </c>
    </row>
    <row r="102" spans="1:6" x14ac:dyDescent="0.45">
      <c r="A102" s="154" t="str">
        <f t="shared" si="1"/>
        <v>HBW_Dist_200</v>
      </c>
      <c r="B102">
        <v>200</v>
      </c>
      <c r="C102" t="s">
        <v>0</v>
      </c>
      <c r="D102">
        <v>0</v>
      </c>
      <c r="E102" t="s">
        <v>63</v>
      </c>
      <c r="F102" t="s">
        <v>71</v>
      </c>
    </row>
    <row r="103" spans="1:6" x14ac:dyDescent="0.45">
      <c r="A103" s="154" t="str">
        <f t="shared" si="1"/>
        <v>HBW_Dist_202</v>
      </c>
      <c r="B103">
        <v>202</v>
      </c>
      <c r="C103" t="s">
        <v>0</v>
      </c>
      <c r="D103">
        <v>0</v>
      </c>
      <c r="E103" t="s">
        <v>63</v>
      </c>
      <c r="F103" t="s">
        <v>71</v>
      </c>
    </row>
    <row r="104" spans="1:6" x14ac:dyDescent="0.45">
      <c r="A104" s="154" t="str">
        <f t="shared" si="1"/>
        <v>HBW_Time_0</v>
      </c>
      <c r="B104">
        <v>0</v>
      </c>
      <c r="C104" t="s">
        <v>0</v>
      </c>
      <c r="D104">
        <v>0</v>
      </c>
      <c r="E104" t="s">
        <v>16</v>
      </c>
      <c r="F104" t="s">
        <v>71</v>
      </c>
    </row>
    <row r="105" spans="1:6" x14ac:dyDescent="0.45">
      <c r="A105" s="154" t="str">
        <f t="shared" si="1"/>
        <v>HBW_Time_2</v>
      </c>
      <c r="B105">
        <v>2</v>
      </c>
      <c r="C105" t="s">
        <v>0</v>
      </c>
      <c r="D105">
        <v>2.09687E-2</v>
      </c>
      <c r="E105" t="s">
        <v>16</v>
      </c>
      <c r="F105" t="s">
        <v>71</v>
      </c>
    </row>
    <row r="106" spans="1:6" x14ac:dyDescent="0.45">
      <c r="A106" s="154" t="str">
        <f t="shared" si="1"/>
        <v>HBW_Time_4</v>
      </c>
      <c r="B106">
        <v>4</v>
      </c>
      <c r="C106" t="s">
        <v>0</v>
      </c>
      <c r="D106">
        <v>4.4749999999999998E-2</v>
      </c>
      <c r="E106" t="s">
        <v>16</v>
      </c>
      <c r="F106" t="s">
        <v>71</v>
      </c>
    </row>
    <row r="107" spans="1:6" x14ac:dyDescent="0.45">
      <c r="A107" s="154" t="str">
        <f t="shared" si="1"/>
        <v>HBW_Time_6</v>
      </c>
      <c r="B107">
        <v>6</v>
      </c>
      <c r="C107" t="s">
        <v>0</v>
      </c>
      <c r="D107">
        <v>6.3044900000000001E-2</v>
      </c>
      <c r="E107" t="s">
        <v>16</v>
      </c>
      <c r="F107" t="s">
        <v>71</v>
      </c>
    </row>
    <row r="108" spans="1:6" x14ac:dyDescent="0.45">
      <c r="A108" s="154" t="str">
        <f t="shared" si="1"/>
        <v>HBW_Time_8</v>
      </c>
      <c r="B108">
        <v>8</v>
      </c>
      <c r="C108" t="s">
        <v>0</v>
      </c>
      <c r="D108">
        <v>7.4596999999999997E-2</v>
      </c>
      <c r="E108" t="s">
        <v>16</v>
      </c>
      <c r="F108" t="s">
        <v>71</v>
      </c>
    </row>
    <row r="109" spans="1:6" x14ac:dyDescent="0.45">
      <c r="A109" s="154" t="str">
        <f t="shared" si="1"/>
        <v>HBW_Time_10</v>
      </c>
      <c r="B109">
        <v>10</v>
      </c>
      <c r="C109" t="s">
        <v>0</v>
      </c>
      <c r="D109">
        <v>8.0332200000000006E-2</v>
      </c>
      <c r="E109" t="s">
        <v>16</v>
      </c>
      <c r="F109" t="s">
        <v>71</v>
      </c>
    </row>
    <row r="110" spans="1:6" x14ac:dyDescent="0.45">
      <c r="A110" s="154" t="str">
        <f t="shared" si="1"/>
        <v>HBW_Time_12</v>
      </c>
      <c r="B110">
        <v>12</v>
      </c>
      <c r="C110" t="s">
        <v>0</v>
      </c>
      <c r="D110">
        <v>7.9442399999999996E-2</v>
      </c>
      <c r="E110" t="s">
        <v>16</v>
      </c>
      <c r="F110" t="s">
        <v>71</v>
      </c>
    </row>
    <row r="111" spans="1:6" x14ac:dyDescent="0.45">
      <c r="A111" s="154" t="str">
        <f t="shared" si="1"/>
        <v>HBW_Time_14</v>
      </c>
      <c r="B111">
        <v>14</v>
      </c>
      <c r="C111" t="s">
        <v>0</v>
      </c>
      <c r="D111">
        <v>7.4474399999999996E-2</v>
      </c>
      <c r="E111" t="s">
        <v>16</v>
      </c>
      <c r="F111" t="s">
        <v>71</v>
      </c>
    </row>
    <row r="112" spans="1:6" x14ac:dyDescent="0.45">
      <c r="A112" s="154" t="str">
        <f t="shared" si="1"/>
        <v>HBW_Time_16</v>
      </c>
      <c r="B112">
        <v>16</v>
      </c>
      <c r="C112" t="s">
        <v>0</v>
      </c>
      <c r="D112">
        <v>6.8824899999999994E-2</v>
      </c>
      <c r="E112" t="s">
        <v>16</v>
      </c>
      <c r="F112" t="s">
        <v>71</v>
      </c>
    </row>
    <row r="113" spans="1:6" x14ac:dyDescent="0.45">
      <c r="A113" s="154" t="str">
        <f t="shared" si="1"/>
        <v>HBW_Time_18</v>
      </c>
      <c r="B113">
        <v>18</v>
      </c>
      <c r="C113" t="s">
        <v>0</v>
      </c>
      <c r="D113">
        <v>6.2964999999999993E-2</v>
      </c>
      <c r="E113" t="s">
        <v>16</v>
      </c>
      <c r="F113" t="s">
        <v>71</v>
      </c>
    </row>
    <row r="114" spans="1:6" x14ac:dyDescent="0.45">
      <c r="A114" s="154" t="str">
        <f t="shared" si="1"/>
        <v>HBW_Time_20</v>
      </c>
      <c r="B114">
        <v>20</v>
      </c>
      <c r="C114" t="s">
        <v>0</v>
      </c>
      <c r="D114">
        <v>5.7105000000000003E-2</v>
      </c>
      <c r="E114" t="s">
        <v>16</v>
      </c>
      <c r="F114" t="s">
        <v>71</v>
      </c>
    </row>
    <row r="115" spans="1:6" x14ac:dyDescent="0.45">
      <c r="A115" s="154" t="str">
        <f t="shared" si="1"/>
        <v>HBW_Time_22</v>
      </c>
      <c r="B115">
        <v>22</v>
      </c>
      <c r="C115" t="s">
        <v>0</v>
      </c>
      <c r="D115">
        <v>5.1245300000000001E-2</v>
      </c>
      <c r="E115" t="s">
        <v>16</v>
      </c>
      <c r="F115" t="s">
        <v>71</v>
      </c>
    </row>
    <row r="116" spans="1:6" x14ac:dyDescent="0.45">
      <c r="A116" s="154" t="str">
        <f t="shared" si="1"/>
        <v>HBW_Time_24</v>
      </c>
      <c r="B116">
        <v>24</v>
      </c>
      <c r="C116" t="s">
        <v>0</v>
      </c>
      <c r="D116">
        <v>4.5385000000000002E-2</v>
      </c>
      <c r="E116" t="s">
        <v>16</v>
      </c>
      <c r="F116" t="s">
        <v>71</v>
      </c>
    </row>
    <row r="117" spans="1:6" x14ac:dyDescent="0.45">
      <c r="A117" s="154" t="str">
        <f t="shared" si="1"/>
        <v>HBW_Time_26</v>
      </c>
      <c r="B117">
        <v>26</v>
      </c>
      <c r="C117" t="s">
        <v>0</v>
      </c>
      <c r="D117">
        <v>3.9524900000000002E-2</v>
      </c>
      <c r="E117" t="s">
        <v>16</v>
      </c>
      <c r="F117" t="s">
        <v>71</v>
      </c>
    </row>
    <row r="118" spans="1:6" x14ac:dyDescent="0.45">
      <c r="A118" s="154" t="str">
        <f t="shared" si="1"/>
        <v>HBW_Time_28</v>
      </c>
      <c r="B118">
        <v>28</v>
      </c>
      <c r="C118" t="s">
        <v>0</v>
      </c>
      <c r="D118">
        <v>3.3665E-2</v>
      </c>
      <c r="E118" t="s">
        <v>16</v>
      </c>
      <c r="F118" t="s">
        <v>71</v>
      </c>
    </row>
    <row r="119" spans="1:6" x14ac:dyDescent="0.45">
      <c r="A119" s="154" t="str">
        <f t="shared" si="1"/>
        <v>HBW_Time_30</v>
      </c>
      <c r="B119">
        <v>30</v>
      </c>
      <c r="C119" t="s">
        <v>0</v>
      </c>
      <c r="D119">
        <v>2.7805199999999999E-2</v>
      </c>
      <c r="E119" t="s">
        <v>16</v>
      </c>
      <c r="F119" t="s">
        <v>71</v>
      </c>
    </row>
    <row r="120" spans="1:6" x14ac:dyDescent="0.45">
      <c r="A120" s="154" t="str">
        <f t="shared" si="1"/>
        <v>HBW_Time_32</v>
      </c>
      <c r="B120">
        <v>32</v>
      </c>
      <c r="C120" t="s">
        <v>0</v>
      </c>
      <c r="D120">
        <v>2.1720199999999999E-2</v>
      </c>
      <c r="E120" t="s">
        <v>16</v>
      </c>
      <c r="F120" t="s">
        <v>71</v>
      </c>
    </row>
    <row r="121" spans="1:6" x14ac:dyDescent="0.45">
      <c r="A121" s="154" t="str">
        <f t="shared" si="1"/>
        <v>HBW_Time_34</v>
      </c>
      <c r="B121">
        <v>34</v>
      </c>
      <c r="C121" t="s">
        <v>0</v>
      </c>
      <c r="D121">
        <v>1.8335000000000001E-2</v>
      </c>
      <c r="E121" t="s">
        <v>16</v>
      </c>
      <c r="F121" t="s">
        <v>71</v>
      </c>
    </row>
    <row r="122" spans="1:6" x14ac:dyDescent="0.45">
      <c r="A122" s="154" t="str">
        <f t="shared" si="1"/>
        <v>HBW_Time_36</v>
      </c>
      <c r="B122">
        <v>36</v>
      </c>
      <c r="C122" t="s">
        <v>0</v>
      </c>
      <c r="D122">
        <v>1.5680400000000001E-2</v>
      </c>
      <c r="E122" t="s">
        <v>16</v>
      </c>
      <c r="F122" t="s">
        <v>71</v>
      </c>
    </row>
    <row r="123" spans="1:6" x14ac:dyDescent="0.45">
      <c r="A123" s="154" t="str">
        <f t="shared" si="1"/>
        <v>HBW_Time_38</v>
      </c>
      <c r="B123">
        <v>38</v>
      </c>
      <c r="C123" t="s">
        <v>0</v>
      </c>
      <c r="D123">
        <v>1.3281899999999999E-2</v>
      </c>
      <c r="E123" t="s">
        <v>16</v>
      </c>
      <c r="F123" t="s">
        <v>71</v>
      </c>
    </row>
    <row r="124" spans="1:6" x14ac:dyDescent="0.45">
      <c r="A124" s="154" t="str">
        <f t="shared" si="1"/>
        <v>HBW_Time_40</v>
      </c>
      <c r="B124">
        <v>40</v>
      </c>
      <c r="C124" t="s">
        <v>0</v>
      </c>
      <c r="D124">
        <v>1.12572E-2</v>
      </c>
      <c r="E124" t="s">
        <v>16</v>
      </c>
      <c r="F124" t="s">
        <v>71</v>
      </c>
    </row>
    <row r="125" spans="1:6" x14ac:dyDescent="0.45">
      <c r="A125" s="154" t="str">
        <f t="shared" si="1"/>
        <v>HBW_Time_42</v>
      </c>
      <c r="B125">
        <v>42</v>
      </c>
      <c r="C125" t="s">
        <v>0</v>
      </c>
      <c r="D125">
        <v>9.5618999999999999E-3</v>
      </c>
      <c r="E125" t="s">
        <v>16</v>
      </c>
      <c r="F125" t="s">
        <v>71</v>
      </c>
    </row>
    <row r="126" spans="1:6" x14ac:dyDescent="0.45">
      <c r="A126" s="154" t="str">
        <f t="shared" si="1"/>
        <v>HBW_Time_44</v>
      </c>
      <c r="B126">
        <v>44</v>
      </c>
      <c r="C126" t="s">
        <v>0</v>
      </c>
      <c r="D126">
        <v>8.2682999999999993E-3</v>
      </c>
      <c r="E126" t="s">
        <v>16</v>
      </c>
      <c r="F126" t="s">
        <v>71</v>
      </c>
    </row>
    <row r="127" spans="1:6" x14ac:dyDescent="0.45">
      <c r="A127" s="154" t="str">
        <f t="shared" si="1"/>
        <v>HBW_Time_46</v>
      </c>
      <c r="B127">
        <v>46</v>
      </c>
      <c r="C127" t="s">
        <v>0</v>
      </c>
      <c r="D127">
        <v>7.4356999999999999E-3</v>
      </c>
      <c r="E127" t="s">
        <v>16</v>
      </c>
      <c r="F127" t="s">
        <v>71</v>
      </c>
    </row>
    <row r="128" spans="1:6" x14ac:dyDescent="0.45">
      <c r="A128" s="154" t="str">
        <f t="shared" si="1"/>
        <v>HBW_Time_48</v>
      </c>
      <c r="B128">
        <v>48</v>
      </c>
      <c r="C128" t="s">
        <v>0</v>
      </c>
      <c r="D128">
        <v>6.9493999999999997E-3</v>
      </c>
      <c r="E128" t="s">
        <v>16</v>
      </c>
      <c r="F128" t="s">
        <v>71</v>
      </c>
    </row>
    <row r="129" spans="1:6" x14ac:dyDescent="0.45">
      <c r="A129" s="154" t="str">
        <f t="shared" si="1"/>
        <v>HBW_Time_50</v>
      </c>
      <c r="B129">
        <v>50</v>
      </c>
      <c r="C129" t="s">
        <v>0</v>
      </c>
      <c r="D129">
        <v>6.4632999999999999E-3</v>
      </c>
      <c r="E129" t="s">
        <v>16</v>
      </c>
      <c r="F129" t="s">
        <v>71</v>
      </c>
    </row>
    <row r="130" spans="1:6" x14ac:dyDescent="0.45">
      <c r="A130" s="154" t="str">
        <f t="shared" si="1"/>
        <v>HBW_Time_52</v>
      </c>
      <c r="B130">
        <v>52</v>
      </c>
      <c r="C130" t="s">
        <v>0</v>
      </c>
      <c r="D130">
        <v>5.9770999999999999E-3</v>
      </c>
      <c r="E130" t="s">
        <v>16</v>
      </c>
      <c r="F130" t="s">
        <v>71</v>
      </c>
    </row>
    <row r="131" spans="1:6" x14ac:dyDescent="0.45">
      <c r="A131" s="154" t="str">
        <f t="shared" ref="A131:A194" si="2">C131&amp;"_"&amp;E131&amp;"_"&amp;B131</f>
        <v>HBW_Time_54</v>
      </c>
      <c r="B131">
        <v>54</v>
      </c>
      <c r="C131" t="s">
        <v>0</v>
      </c>
      <c r="D131">
        <v>5.4907000000000003E-3</v>
      </c>
      <c r="E131" t="s">
        <v>16</v>
      </c>
      <c r="F131" t="s">
        <v>71</v>
      </c>
    </row>
    <row r="132" spans="1:6" x14ac:dyDescent="0.45">
      <c r="A132" s="154" t="str">
        <f t="shared" si="2"/>
        <v>HBW_Time_56</v>
      </c>
      <c r="B132">
        <v>56</v>
      </c>
      <c r="C132" t="s">
        <v>0</v>
      </c>
      <c r="D132">
        <v>5.0045000000000003E-3</v>
      </c>
      <c r="E132" t="s">
        <v>16</v>
      </c>
      <c r="F132" t="s">
        <v>71</v>
      </c>
    </row>
    <row r="133" spans="1:6" x14ac:dyDescent="0.45">
      <c r="A133" s="154" t="str">
        <f t="shared" si="2"/>
        <v>HBW_Time_58</v>
      </c>
      <c r="B133">
        <v>58</v>
      </c>
      <c r="C133" t="s">
        <v>0</v>
      </c>
      <c r="D133">
        <v>4.5184999999999999E-3</v>
      </c>
      <c r="E133" t="s">
        <v>16</v>
      </c>
      <c r="F133" t="s">
        <v>71</v>
      </c>
    </row>
    <row r="134" spans="1:6" x14ac:dyDescent="0.45">
      <c r="A134" s="154" t="str">
        <f t="shared" si="2"/>
        <v>HBW_Time_60</v>
      </c>
      <c r="B134">
        <v>60</v>
      </c>
      <c r="C134" t="s">
        <v>0</v>
      </c>
      <c r="D134">
        <v>4.0321999999999997E-3</v>
      </c>
      <c r="E134" t="s">
        <v>16</v>
      </c>
      <c r="F134" t="s">
        <v>71</v>
      </c>
    </row>
    <row r="135" spans="1:6" x14ac:dyDescent="0.45">
      <c r="A135" s="154" t="str">
        <f t="shared" si="2"/>
        <v>HBW_Time_62</v>
      </c>
      <c r="B135">
        <v>62</v>
      </c>
      <c r="C135" t="s">
        <v>0</v>
      </c>
      <c r="D135">
        <v>3.8205000000000001E-3</v>
      </c>
      <c r="E135" t="s">
        <v>16</v>
      </c>
      <c r="F135" t="s">
        <v>71</v>
      </c>
    </row>
    <row r="136" spans="1:6" x14ac:dyDescent="0.45">
      <c r="A136" s="154" t="str">
        <f t="shared" si="2"/>
        <v>HBW_Time_64</v>
      </c>
      <c r="B136">
        <v>64</v>
      </c>
      <c r="C136" t="s">
        <v>0</v>
      </c>
      <c r="D136">
        <v>3.6089E-3</v>
      </c>
      <c r="E136" t="s">
        <v>16</v>
      </c>
      <c r="F136" t="s">
        <v>71</v>
      </c>
    </row>
    <row r="137" spans="1:6" x14ac:dyDescent="0.45">
      <c r="A137" s="154" t="str">
        <f t="shared" si="2"/>
        <v>HBW_Time_66</v>
      </c>
      <c r="B137">
        <v>66</v>
      </c>
      <c r="C137" t="s">
        <v>0</v>
      </c>
      <c r="D137">
        <v>3.3971000000000001E-3</v>
      </c>
      <c r="E137" t="s">
        <v>16</v>
      </c>
      <c r="F137" t="s">
        <v>71</v>
      </c>
    </row>
    <row r="138" spans="1:6" x14ac:dyDescent="0.45">
      <c r="A138" s="154" t="str">
        <f t="shared" si="2"/>
        <v>HBW_Time_68</v>
      </c>
      <c r="B138">
        <v>68</v>
      </c>
      <c r="C138" t="s">
        <v>0</v>
      </c>
      <c r="D138">
        <v>3.1855E-3</v>
      </c>
      <c r="E138" t="s">
        <v>16</v>
      </c>
      <c r="F138" t="s">
        <v>71</v>
      </c>
    </row>
    <row r="139" spans="1:6" x14ac:dyDescent="0.45">
      <c r="A139" s="154" t="str">
        <f t="shared" si="2"/>
        <v>HBW_Time_70</v>
      </c>
      <c r="B139">
        <v>70</v>
      </c>
      <c r="C139" t="s">
        <v>0</v>
      </c>
      <c r="D139">
        <v>2.9083999999999998E-3</v>
      </c>
      <c r="E139" t="s">
        <v>16</v>
      </c>
      <c r="F139" t="s">
        <v>71</v>
      </c>
    </row>
    <row r="140" spans="1:6" x14ac:dyDescent="0.45">
      <c r="A140" s="154" t="str">
        <f t="shared" si="2"/>
        <v>HBW_Time_72</v>
      </c>
      <c r="B140">
        <v>72</v>
      </c>
      <c r="C140" t="s">
        <v>0</v>
      </c>
      <c r="D140">
        <v>2.6315000000000002E-3</v>
      </c>
      <c r="E140" t="s">
        <v>16</v>
      </c>
      <c r="F140" t="s">
        <v>71</v>
      </c>
    </row>
    <row r="141" spans="1:6" x14ac:dyDescent="0.45">
      <c r="A141" s="154" t="str">
        <f t="shared" si="2"/>
        <v>HBW_Time_74</v>
      </c>
      <c r="B141">
        <v>74</v>
      </c>
      <c r="C141" t="s">
        <v>0</v>
      </c>
      <c r="D141">
        <v>2.3546000000000001E-3</v>
      </c>
      <c r="E141" t="s">
        <v>16</v>
      </c>
      <c r="F141" t="s">
        <v>71</v>
      </c>
    </row>
    <row r="142" spans="1:6" x14ac:dyDescent="0.45">
      <c r="A142" s="154" t="str">
        <f t="shared" si="2"/>
        <v>HBW_Time_76</v>
      </c>
      <c r="B142">
        <v>76</v>
      </c>
      <c r="C142" t="s">
        <v>0</v>
      </c>
      <c r="D142">
        <v>2.0776000000000002E-3</v>
      </c>
      <c r="E142" t="s">
        <v>16</v>
      </c>
      <c r="F142" t="s">
        <v>71</v>
      </c>
    </row>
    <row r="143" spans="1:6" x14ac:dyDescent="0.45">
      <c r="A143" s="154" t="str">
        <f t="shared" si="2"/>
        <v>HBW_Time_78</v>
      </c>
      <c r="B143">
        <v>78</v>
      </c>
      <c r="C143" t="s">
        <v>0</v>
      </c>
      <c r="D143">
        <v>1.8005E-3</v>
      </c>
      <c r="E143" t="s">
        <v>16</v>
      </c>
      <c r="F143" t="s">
        <v>71</v>
      </c>
    </row>
    <row r="144" spans="1:6" x14ac:dyDescent="0.45">
      <c r="A144" s="154" t="str">
        <f t="shared" si="2"/>
        <v>HBW_Time_80</v>
      </c>
      <c r="B144">
        <v>80</v>
      </c>
      <c r="C144" t="s">
        <v>0</v>
      </c>
      <c r="D144">
        <v>1.5236E-3</v>
      </c>
      <c r="E144" t="s">
        <v>16</v>
      </c>
      <c r="F144" t="s">
        <v>71</v>
      </c>
    </row>
    <row r="145" spans="1:6" x14ac:dyDescent="0.45">
      <c r="A145" s="154" t="str">
        <f t="shared" si="2"/>
        <v>HBW_Time_82</v>
      </c>
      <c r="B145">
        <v>82</v>
      </c>
      <c r="C145" t="s">
        <v>0</v>
      </c>
      <c r="D145">
        <v>1.2466000000000001E-3</v>
      </c>
      <c r="E145" t="s">
        <v>16</v>
      </c>
      <c r="F145" t="s">
        <v>71</v>
      </c>
    </row>
    <row r="146" spans="1:6" x14ac:dyDescent="0.45">
      <c r="A146" s="154" t="str">
        <f t="shared" si="2"/>
        <v>HBW_Time_84</v>
      </c>
      <c r="B146">
        <v>84</v>
      </c>
      <c r="C146" t="s">
        <v>0</v>
      </c>
      <c r="D146">
        <v>9.6949999999999998E-4</v>
      </c>
      <c r="E146" t="s">
        <v>16</v>
      </c>
      <c r="F146" t="s">
        <v>71</v>
      </c>
    </row>
    <row r="147" spans="1:6" x14ac:dyDescent="0.45">
      <c r="A147" s="154" t="str">
        <f t="shared" si="2"/>
        <v>HBW_Time_86</v>
      </c>
      <c r="B147">
        <v>86</v>
      </c>
      <c r="C147" t="s">
        <v>0</v>
      </c>
      <c r="D147">
        <v>6.9269999999999998E-4</v>
      </c>
      <c r="E147" t="s">
        <v>16</v>
      </c>
      <c r="F147" t="s">
        <v>71</v>
      </c>
    </row>
    <row r="148" spans="1:6" x14ac:dyDescent="0.45">
      <c r="A148" s="154" t="str">
        <f t="shared" si="2"/>
        <v>HBW_Time_88</v>
      </c>
      <c r="B148">
        <v>88</v>
      </c>
      <c r="C148" t="s">
        <v>0</v>
      </c>
      <c r="D148">
        <v>4.1560000000000002E-4</v>
      </c>
      <c r="E148" t="s">
        <v>16</v>
      </c>
      <c r="F148" t="s">
        <v>71</v>
      </c>
    </row>
    <row r="149" spans="1:6" x14ac:dyDescent="0.45">
      <c r="A149" s="154" t="str">
        <f t="shared" si="2"/>
        <v>HBW_Time_90</v>
      </c>
      <c r="B149">
        <v>90</v>
      </c>
      <c r="C149" t="s">
        <v>0</v>
      </c>
      <c r="D149">
        <v>3.1199999999999999E-4</v>
      </c>
      <c r="E149" t="s">
        <v>16</v>
      </c>
      <c r="F149" t="s">
        <v>71</v>
      </c>
    </row>
    <row r="150" spans="1:6" x14ac:dyDescent="0.45">
      <c r="A150" s="154" t="str">
        <f t="shared" si="2"/>
        <v>HBW_Time_92</v>
      </c>
      <c r="B150">
        <v>92</v>
      </c>
      <c r="C150" t="s">
        <v>0</v>
      </c>
      <c r="D150">
        <v>2.085E-4</v>
      </c>
      <c r="E150" t="s">
        <v>16</v>
      </c>
      <c r="F150" t="s">
        <v>71</v>
      </c>
    </row>
    <row r="151" spans="1:6" x14ac:dyDescent="0.45">
      <c r="A151" s="154" t="str">
        <f t="shared" si="2"/>
        <v>HBW_Time_94</v>
      </c>
      <c r="B151">
        <v>94</v>
      </c>
      <c r="C151" t="s">
        <v>0</v>
      </c>
      <c r="D151">
        <v>1.049E-4</v>
      </c>
      <c r="E151" t="s">
        <v>16</v>
      </c>
      <c r="F151" t="s">
        <v>71</v>
      </c>
    </row>
    <row r="152" spans="1:6" x14ac:dyDescent="0.45">
      <c r="A152" s="154" t="str">
        <f t="shared" si="2"/>
        <v>HBW_Time_96</v>
      </c>
      <c r="B152">
        <v>96</v>
      </c>
      <c r="C152" t="s">
        <v>0</v>
      </c>
      <c r="D152" s="153">
        <v>9.5699999999999995E-5</v>
      </c>
      <c r="E152" t="s">
        <v>16</v>
      </c>
      <c r="F152" t="s">
        <v>71</v>
      </c>
    </row>
    <row r="153" spans="1:6" x14ac:dyDescent="0.45">
      <c r="A153" s="154" t="str">
        <f t="shared" si="2"/>
        <v>HBW_Time_98</v>
      </c>
      <c r="B153">
        <v>98</v>
      </c>
      <c r="C153" t="s">
        <v>0</v>
      </c>
      <c r="D153" s="153">
        <v>8.6600000000000004E-5</v>
      </c>
      <c r="E153" t="s">
        <v>16</v>
      </c>
      <c r="F153" t="s">
        <v>71</v>
      </c>
    </row>
    <row r="154" spans="1:6" x14ac:dyDescent="0.45">
      <c r="A154" s="154" t="str">
        <f t="shared" si="2"/>
        <v>HBW_Time_100</v>
      </c>
      <c r="B154">
        <v>100</v>
      </c>
      <c r="C154" t="s">
        <v>0</v>
      </c>
      <c r="D154" s="153">
        <v>7.7399999999999998E-5</v>
      </c>
      <c r="E154" t="s">
        <v>16</v>
      </c>
      <c r="F154" t="s">
        <v>71</v>
      </c>
    </row>
    <row r="155" spans="1:6" x14ac:dyDescent="0.45">
      <c r="A155" s="154" t="str">
        <f t="shared" si="2"/>
        <v>HBW_Time_102</v>
      </c>
      <c r="B155">
        <v>102</v>
      </c>
      <c r="C155" t="s">
        <v>0</v>
      </c>
      <c r="D155" s="153">
        <v>6.8300000000000007E-5</v>
      </c>
      <c r="E155" t="s">
        <v>16</v>
      </c>
      <c r="F155" t="s">
        <v>71</v>
      </c>
    </row>
    <row r="156" spans="1:6" x14ac:dyDescent="0.45">
      <c r="A156" s="154" t="str">
        <f t="shared" si="2"/>
        <v>HBW_Time_104</v>
      </c>
      <c r="B156">
        <v>104</v>
      </c>
      <c r="C156" t="s">
        <v>0</v>
      </c>
      <c r="D156" s="153">
        <v>5.91E-5</v>
      </c>
      <c r="E156" t="s">
        <v>16</v>
      </c>
      <c r="F156" t="s">
        <v>71</v>
      </c>
    </row>
    <row r="157" spans="1:6" x14ac:dyDescent="0.45">
      <c r="A157" s="154" t="str">
        <f t="shared" si="2"/>
        <v>HBW_Time_106</v>
      </c>
      <c r="B157">
        <v>106</v>
      </c>
      <c r="C157" t="s">
        <v>0</v>
      </c>
      <c r="D157" s="153">
        <v>4.99E-5</v>
      </c>
      <c r="E157" t="s">
        <v>16</v>
      </c>
      <c r="F157" t="s">
        <v>71</v>
      </c>
    </row>
    <row r="158" spans="1:6" x14ac:dyDescent="0.45">
      <c r="A158" s="154" t="str">
        <f t="shared" si="2"/>
        <v>HBW_Time_108</v>
      </c>
      <c r="B158">
        <v>108</v>
      </c>
      <c r="C158" t="s">
        <v>0</v>
      </c>
      <c r="D158" s="153">
        <v>4.0800000000000002E-5</v>
      </c>
      <c r="E158" t="s">
        <v>16</v>
      </c>
      <c r="F158" t="s">
        <v>71</v>
      </c>
    </row>
    <row r="159" spans="1:6" x14ac:dyDescent="0.45">
      <c r="A159" s="154" t="str">
        <f t="shared" si="2"/>
        <v>HBW_Time_110</v>
      </c>
      <c r="B159">
        <v>110</v>
      </c>
      <c r="C159" t="s">
        <v>0</v>
      </c>
      <c r="D159" s="153">
        <v>3.1600000000000002E-5</v>
      </c>
      <c r="E159" t="s">
        <v>16</v>
      </c>
      <c r="F159" t="s">
        <v>71</v>
      </c>
    </row>
    <row r="160" spans="1:6" x14ac:dyDescent="0.45">
      <c r="A160" s="154" t="str">
        <f t="shared" si="2"/>
        <v>HBW_Time_112</v>
      </c>
      <c r="B160">
        <v>112</v>
      </c>
      <c r="C160" t="s">
        <v>0</v>
      </c>
      <c r="D160" s="153">
        <v>2.8099999999999999E-5</v>
      </c>
      <c r="E160" t="s">
        <v>16</v>
      </c>
      <c r="F160" t="s">
        <v>71</v>
      </c>
    </row>
    <row r="161" spans="1:6" x14ac:dyDescent="0.45">
      <c r="A161" s="154" t="str">
        <f t="shared" si="2"/>
        <v>HBW_Time_114</v>
      </c>
      <c r="B161">
        <v>114</v>
      </c>
      <c r="C161" t="s">
        <v>0</v>
      </c>
      <c r="D161" s="153">
        <v>2.4600000000000002E-5</v>
      </c>
      <c r="E161" t="s">
        <v>16</v>
      </c>
      <c r="F161" t="s">
        <v>71</v>
      </c>
    </row>
    <row r="162" spans="1:6" x14ac:dyDescent="0.45">
      <c r="A162" s="154" t="str">
        <f t="shared" si="2"/>
        <v>HBW_Time_116</v>
      </c>
      <c r="B162">
        <v>116</v>
      </c>
      <c r="C162" t="s">
        <v>0</v>
      </c>
      <c r="D162" s="153">
        <v>2.1100000000000001E-5</v>
      </c>
      <c r="E162" t="s">
        <v>16</v>
      </c>
      <c r="F162" t="s">
        <v>71</v>
      </c>
    </row>
    <row r="163" spans="1:6" x14ac:dyDescent="0.45">
      <c r="A163" s="154" t="str">
        <f t="shared" si="2"/>
        <v>HBW_Time_118</v>
      </c>
      <c r="B163">
        <v>118</v>
      </c>
      <c r="C163" t="s">
        <v>0</v>
      </c>
      <c r="D163" s="153">
        <v>1.7600000000000001E-5</v>
      </c>
      <c r="E163" t="s">
        <v>16</v>
      </c>
      <c r="F163" t="s">
        <v>71</v>
      </c>
    </row>
    <row r="164" spans="1:6" x14ac:dyDescent="0.45">
      <c r="A164" s="154" t="str">
        <f t="shared" si="2"/>
        <v>HBW_Time_120</v>
      </c>
      <c r="B164">
        <v>120</v>
      </c>
      <c r="C164" t="s">
        <v>0</v>
      </c>
      <c r="D164" s="153">
        <v>1.4E-5</v>
      </c>
      <c r="E164" t="s">
        <v>16</v>
      </c>
      <c r="F164" t="s">
        <v>71</v>
      </c>
    </row>
    <row r="165" spans="1:6" x14ac:dyDescent="0.45">
      <c r="A165" s="154" t="str">
        <f t="shared" si="2"/>
        <v>HBW_Time_122</v>
      </c>
      <c r="B165">
        <v>122</v>
      </c>
      <c r="C165" t="s">
        <v>0</v>
      </c>
      <c r="D165" s="153">
        <v>1.0499999999999999E-5</v>
      </c>
      <c r="E165" t="s">
        <v>16</v>
      </c>
      <c r="F165" t="s">
        <v>71</v>
      </c>
    </row>
    <row r="166" spans="1:6" x14ac:dyDescent="0.45">
      <c r="A166" s="154" t="str">
        <f t="shared" si="2"/>
        <v>HBW_Time_124</v>
      </c>
      <c r="B166">
        <v>124</v>
      </c>
      <c r="C166" t="s">
        <v>0</v>
      </c>
      <c r="D166" s="153">
        <v>6.9999999999999999E-6</v>
      </c>
      <c r="E166" t="s">
        <v>16</v>
      </c>
      <c r="F166" t="s">
        <v>71</v>
      </c>
    </row>
    <row r="167" spans="1:6" x14ac:dyDescent="0.45">
      <c r="A167" s="154" t="str">
        <f t="shared" si="2"/>
        <v>HBW_Time_126</v>
      </c>
      <c r="B167">
        <v>126</v>
      </c>
      <c r="C167" t="s">
        <v>0</v>
      </c>
      <c r="D167" s="153">
        <v>3.4999999999999999E-6</v>
      </c>
      <c r="E167" t="s">
        <v>16</v>
      </c>
      <c r="F167" t="s">
        <v>71</v>
      </c>
    </row>
    <row r="168" spans="1:6" x14ac:dyDescent="0.45">
      <c r="A168" s="154" t="str">
        <f t="shared" si="2"/>
        <v>HBW_Time_128</v>
      </c>
      <c r="B168">
        <v>128</v>
      </c>
      <c r="C168" t="s">
        <v>0</v>
      </c>
      <c r="D168">
        <v>0</v>
      </c>
      <c r="E168" t="s">
        <v>16</v>
      </c>
      <c r="F168" t="s">
        <v>71</v>
      </c>
    </row>
    <row r="169" spans="1:6" x14ac:dyDescent="0.45">
      <c r="A169" s="154" t="str">
        <f t="shared" si="2"/>
        <v>HBW_Time_130</v>
      </c>
      <c r="B169">
        <v>130</v>
      </c>
      <c r="C169" t="s">
        <v>0</v>
      </c>
      <c r="D169">
        <v>0</v>
      </c>
      <c r="E169" t="s">
        <v>16</v>
      </c>
      <c r="F169" t="s">
        <v>71</v>
      </c>
    </row>
    <row r="170" spans="1:6" x14ac:dyDescent="0.45">
      <c r="A170" s="154" t="str">
        <f t="shared" si="2"/>
        <v>HBW_Time_132</v>
      </c>
      <c r="B170">
        <v>132</v>
      </c>
      <c r="C170" t="s">
        <v>0</v>
      </c>
      <c r="D170">
        <v>0</v>
      </c>
      <c r="E170" t="s">
        <v>16</v>
      </c>
      <c r="F170" t="s">
        <v>71</v>
      </c>
    </row>
    <row r="171" spans="1:6" x14ac:dyDescent="0.45">
      <c r="A171" s="154" t="str">
        <f t="shared" si="2"/>
        <v>HBW_Time_134</v>
      </c>
      <c r="B171">
        <v>134</v>
      </c>
      <c r="C171" t="s">
        <v>0</v>
      </c>
      <c r="D171">
        <v>0</v>
      </c>
      <c r="E171" t="s">
        <v>16</v>
      </c>
      <c r="F171" t="s">
        <v>71</v>
      </c>
    </row>
    <row r="172" spans="1:6" x14ac:dyDescent="0.45">
      <c r="A172" s="154" t="str">
        <f t="shared" si="2"/>
        <v>HBW_Time_136</v>
      </c>
      <c r="B172">
        <v>136</v>
      </c>
      <c r="C172" t="s">
        <v>0</v>
      </c>
      <c r="D172">
        <v>0</v>
      </c>
      <c r="E172" t="s">
        <v>16</v>
      </c>
      <c r="F172" t="s">
        <v>71</v>
      </c>
    </row>
    <row r="173" spans="1:6" x14ac:dyDescent="0.45">
      <c r="A173" s="154" t="str">
        <f t="shared" si="2"/>
        <v>HBW_Time_138</v>
      </c>
      <c r="B173">
        <v>138</v>
      </c>
      <c r="C173" t="s">
        <v>0</v>
      </c>
      <c r="D173">
        <v>0</v>
      </c>
      <c r="E173" t="s">
        <v>16</v>
      </c>
      <c r="F173" t="s">
        <v>71</v>
      </c>
    </row>
    <row r="174" spans="1:6" x14ac:dyDescent="0.45">
      <c r="A174" s="154" t="str">
        <f t="shared" si="2"/>
        <v>HBW_Time_140</v>
      </c>
      <c r="B174">
        <v>140</v>
      </c>
      <c r="C174" t="s">
        <v>0</v>
      </c>
      <c r="D174">
        <v>0</v>
      </c>
      <c r="E174" t="s">
        <v>16</v>
      </c>
      <c r="F174" t="s">
        <v>71</v>
      </c>
    </row>
    <row r="175" spans="1:6" x14ac:dyDescent="0.45">
      <c r="A175" s="154" t="str">
        <f t="shared" si="2"/>
        <v>HBW_Time_142</v>
      </c>
      <c r="B175">
        <v>142</v>
      </c>
      <c r="C175" t="s">
        <v>0</v>
      </c>
      <c r="D175">
        <v>0</v>
      </c>
      <c r="E175" t="s">
        <v>16</v>
      </c>
      <c r="F175" t="s">
        <v>71</v>
      </c>
    </row>
    <row r="176" spans="1:6" x14ac:dyDescent="0.45">
      <c r="A176" s="154" t="str">
        <f t="shared" si="2"/>
        <v>HBW_Time_144</v>
      </c>
      <c r="B176">
        <v>144</v>
      </c>
      <c r="C176" t="s">
        <v>0</v>
      </c>
      <c r="D176">
        <v>0</v>
      </c>
      <c r="E176" t="s">
        <v>16</v>
      </c>
      <c r="F176" t="s">
        <v>71</v>
      </c>
    </row>
    <row r="177" spans="1:6" x14ac:dyDescent="0.45">
      <c r="A177" s="154" t="str">
        <f t="shared" si="2"/>
        <v>HBW_Time_146</v>
      </c>
      <c r="B177">
        <v>146</v>
      </c>
      <c r="C177" t="s">
        <v>0</v>
      </c>
      <c r="D177">
        <v>0</v>
      </c>
      <c r="E177" t="s">
        <v>16</v>
      </c>
      <c r="F177" t="s">
        <v>71</v>
      </c>
    </row>
    <row r="178" spans="1:6" x14ac:dyDescent="0.45">
      <c r="A178" s="154" t="str">
        <f t="shared" si="2"/>
        <v>HBW_Time_148</v>
      </c>
      <c r="B178">
        <v>148</v>
      </c>
      <c r="C178" t="s">
        <v>0</v>
      </c>
      <c r="D178">
        <v>0</v>
      </c>
      <c r="E178" t="s">
        <v>16</v>
      </c>
      <c r="F178" t="s">
        <v>71</v>
      </c>
    </row>
    <row r="179" spans="1:6" x14ac:dyDescent="0.45">
      <c r="A179" s="154" t="str">
        <f t="shared" si="2"/>
        <v>HBW_Time_150</v>
      </c>
      <c r="B179">
        <v>150</v>
      </c>
      <c r="C179" t="s">
        <v>0</v>
      </c>
      <c r="D179">
        <v>0</v>
      </c>
      <c r="E179" t="s">
        <v>16</v>
      </c>
      <c r="F179" t="s">
        <v>71</v>
      </c>
    </row>
    <row r="180" spans="1:6" x14ac:dyDescent="0.45">
      <c r="A180" s="154" t="str">
        <f t="shared" si="2"/>
        <v>HBW_Time_152</v>
      </c>
      <c r="B180">
        <v>152</v>
      </c>
      <c r="C180" t="s">
        <v>0</v>
      </c>
      <c r="D180">
        <v>0</v>
      </c>
      <c r="E180" t="s">
        <v>16</v>
      </c>
      <c r="F180" t="s">
        <v>71</v>
      </c>
    </row>
    <row r="181" spans="1:6" x14ac:dyDescent="0.45">
      <c r="A181" s="154" t="str">
        <f t="shared" si="2"/>
        <v>HBW_Time_154</v>
      </c>
      <c r="B181">
        <v>154</v>
      </c>
      <c r="C181" t="s">
        <v>0</v>
      </c>
      <c r="D181">
        <v>0</v>
      </c>
      <c r="E181" t="s">
        <v>16</v>
      </c>
      <c r="F181" t="s">
        <v>71</v>
      </c>
    </row>
    <row r="182" spans="1:6" x14ac:dyDescent="0.45">
      <c r="A182" s="154" t="str">
        <f t="shared" si="2"/>
        <v>HBW_Time_156</v>
      </c>
      <c r="B182">
        <v>156</v>
      </c>
      <c r="C182" t="s">
        <v>0</v>
      </c>
      <c r="D182">
        <v>0</v>
      </c>
      <c r="E182" t="s">
        <v>16</v>
      </c>
      <c r="F182" t="s">
        <v>71</v>
      </c>
    </row>
    <row r="183" spans="1:6" x14ac:dyDescent="0.45">
      <c r="A183" s="154" t="str">
        <f t="shared" si="2"/>
        <v>HBW_Time_158</v>
      </c>
      <c r="B183">
        <v>158</v>
      </c>
      <c r="C183" t="s">
        <v>0</v>
      </c>
      <c r="D183">
        <v>0</v>
      </c>
      <c r="E183" t="s">
        <v>16</v>
      </c>
      <c r="F183" t="s">
        <v>71</v>
      </c>
    </row>
    <row r="184" spans="1:6" x14ac:dyDescent="0.45">
      <c r="A184" s="154" t="str">
        <f t="shared" si="2"/>
        <v>HBW_Time_160</v>
      </c>
      <c r="B184">
        <v>160</v>
      </c>
      <c r="C184" t="s">
        <v>0</v>
      </c>
      <c r="D184">
        <v>0</v>
      </c>
      <c r="E184" t="s">
        <v>16</v>
      </c>
      <c r="F184" t="s">
        <v>71</v>
      </c>
    </row>
    <row r="185" spans="1:6" x14ac:dyDescent="0.45">
      <c r="A185" s="154" t="str">
        <f t="shared" si="2"/>
        <v>HBW_Time_162</v>
      </c>
      <c r="B185">
        <v>162</v>
      </c>
      <c r="C185" t="s">
        <v>0</v>
      </c>
      <c r="D185">
        <v>0</v>
      </c>
      <c r="E185" t="s">
        <v>16</v>
      </c>
      <c r="F185" t="s">
        <v>71</v>
      </c>
    </row>
    <row r="186" spans="1:6" x14ac:dyDescent="0.45">
      <c r="A186" s="154" t="str">
        <f t="shared" si="2"/>
        <v>HBW_Time_164</v>
      </c>
      <c r="B186">
        <v>164</v>
      </c>
      <c r="C186" t="s">
        <v>0</v>
      </c>
      <c r="D186">
        <v>0</v>
      </c>
      <c r="E186" t="s">
        <v>16</v>
      </c>
      <c r="F186" t="s">
        <v>71</v>
      </c>
    </row>
    <row r="187" spans="1:6" x14ac:dyDescent="0.45">
      <c r="A187" s="154" t="str">
        <f t="shared" si="2"/>
        <v>HBW_Time_166</v>
      </c>
      <c r="B187">
        <v>166</v>
      </c>
      <c r="C187" t="s">
        <v>0</v>
      </c>
      <c r="D187">
        <v>0</v>
      </c>
      <c r="E187" t="s">
        <v>16</v>
      </c>
      <c r="F187" t="s">
        <v>71</v>
      </c>
    </row>
    <row r="188" spans="1:6" x14ac:dyDescent="0.45">
      <c r="A188" s="154" t="str">
        <f t="shared" si="2"/>
        <v>HBW_Time_168</v>
      </c>
      <c r="B188">
        <v>168</v>
      </c>
      <c r="C188" t="s">
        <v>0</v>
      </c>
      <c r="D188">
        <v>0</v>
      </c>
      <c r="E188" t="s">
        <v>16</v>
      </c>
      <c r="F188" t="s">
        <v>71</v>
      </c>
    </row>
    <row r="189" spans="1:6" x14ac:dyDescent="0.45">
      <c r="A189" s="154" t="str">
        <f t="shared" si="2"/>
        <v>HBW_Time_170</v>
      </c>
      <c r="B189">
        <v>170</v>
      </c>
      <c r="C189" t="s">
        <v>0</v>
      </c>
      <c r="D189">
        <v>0</v>
      </c>
      <c r="E189" t="s">
        <v>16</v>
      </c>
      <c r="F189" t="s">
        <v>71</v>
      </c>
    </row>
    <row r="190" spans="1:6" x14ac:dyDescent="0.45">
      <c r="A190" s="154" t="str">
        <f t="shared" si="2"/>
        <v>HBW_Time_172</v>
      </c>
      <c r="B190">
        <v>172</v>
      </c>
      <c r="C190" t="s">
        <v>0</v>
      </c>
      <c r="D190">
        <v>0</v>
      </c>
      <c r="E190" t="s">
        <v>16</v>
      </c>
      <c r="F190" t="s">
        <v>71</v>
      </c>
    </row>
    <row r="191" spans="1:6" x14ac:dyDescent="0.45">
      <c r="A191" s="154" t="str">
        <f t="shared" si="2"/>
        <v>HBW_Time_174</v>
      </c>
      <c r="B191">
        <v>174</v>
      </c>
      <c r="C191" t="s">
        <v>0</v>
      </c>
      <c r="D191">
        <v>0</v>
      </c>
      <c r="E191" t="s">
        <v>16</v>
      </c>
      <c r="F191" t="s">
        <v>71</v>
      </c>
    </row>
    <row r="192" spans="1:6" x14ac:dyDescent="0.45">
      <c r="A192" s="154" t="str">
        <f t="shared" si="2"/>
        <v>HBW_Time_176</v>
      </c>
      <c r="B192">
        <v>176</v>
      </c>
      <c r="C192" t="s">
        <v>0</v>
      </c>
      <c r="D192">
        <v>0</v>
      </c>
      <c r="E192" t="s">
        <v>16</v>
      </c>
      <c r="F192" t="s">
        <v>71</v>
      </c>
    </row>
    <row r="193" spans="1:6" x14ac:dyDescent="0.45">
      <c r="A193" s="154" t="str">
        <f t="shared" si="2"/>
        <v>HBW_Time_178</v>
      </c>
      <c r="B193">
        <v>178</v>
      </c>
      <c r="C193" t="s">
        <v>0</v>
      </c>
      <c r="D193">
        <v>0</v>
      </c>
      <c r="E193" t="s">
        <v>16</v>
      </c>
      <c r="F193" t="s">
        <v>71</v>
      </c>
    </row>
    <row r="194" spans="1:6" x14ac:dyDescent="0.45">
      <c r="A194" s="154" t="str">
        <f t="shared" si="2"/>
        <v>HBW_Time_180</v>
      </c>
      <c r="B194">
        <v>180</v>
      </c>
      <c r="C194" t="s">
        <v>0</v>
      </c>
      <c r="D194">
        <v>0</v>
      </c>
      <c r="E194" t="s">
        <v>16</v>
      </c>
      <c r="F194" t="s">
        <v>71</v>
      </c>
    </row>
    <row r="195" spans="1:6" x14ac:dyDescent="0.45">
      <c r="A195" s="154" t="str">
        <f t="shared" ref="A195:A258" si="3">C195&amp;"_"&amp;E195&amp;"_"&amp;B195</f>
        <v>HBW_Time_182</v>
      </c>
      <c r="B195">
        <v>182</v>
      </c>
      <c r="C195" t="s">
        <v>0</v>
      </c>
      <c r="D195">
        <v>0</v>
      </c>
      <c r="E195" t="s">
        <v>16</v>
      </c>
      <c r="F195" t="s">
        <v>71</v>
      </c>
    </row>
    <row r="196" spans="1:6" x14ac:dyDescent="0.45">
      <c r="A196" s="154" t="str">
        <f t="shared" si="3"/>
        <v>HBW_Time_184</v>
      </c>
      <c r="B196">
        <v>184</v>
      </c>
      <c r="C196" t="s">
        <v>0</v>
      </c>
      <c r="D196">
        <v>0</v>
      </c>
      <c r="E196" t="s">
        <v>16</v>
      </c>
      <c r="F196" t="s">
        <v>71</v>
      </c>
    </row>
    <row r="197" spans="1:6" x14ac:dyDescent="0.45">
      <c r="A197" s="154" t="str">
        <f t="shared" si="3"/>
        <v>HBW_Time_186</v>
      </c>
      <c r="B197">
        <v>186</v>
      </c>
      <c r="C197" t="s">
        <v>0</v>
      </c>
      <c r="D197">
        <v>0</v>
      </c>
      <c r="E197" t="s">
        <v>16</v>
      </c>
      <c r="F197" t="s">
        <v>71</v>
      </c>
    </row>
    <row r="198" spans="1:6" x14ac:dyDescent="0.45">
      <c r="A198" s="154" t="str">
        <f t="shared" si="3"/>
        <v>HBW_Time_188</v>
      </c>
      <c r="B198">
        <v>188</v>
      </c>
      <c r="C198" t="s">
        <v>0</v>
      </c>
      <c r="D198">
        <v>0</v>
      </c>
      <c r="E198" t="s">
        <v>16</v>
      </c>
      <c r="F198" t="s">
        <v>71</v>
      </c>
    </row>
    <row r="199" spans="1:6" x14ac:dyDescent="0.45">
      <c r="A199" s="154" t="str">
        <f t="shared" si="3"/>
        <v>HBW_Time_190</v>
      </c>
      <c r="B199">
        <v>190</v>
      </c>
      <c r="C199" t="s">
        <v>0</v>
      </c>
      <c r="D199">
        <v>0</v>
      </c>
      <c r="E199" t="s">
        <v>16</v>
      </c>
      <c r="F199" t="s">
        <v>71</v>
      </c>
    </row>
    <row r="200" spans="1:6" x14ac:dyDescent="0.45">
      <c r="A200" s="154" t="str">
        <f t="shared" si="3"/>
        <v>HBW_Time_192</v>
      </c>
      <c r="B200">
        <v>192</v>
      </c>
      <c r="C200" t="s">
        <v>0</v>
      </c>
      <c r="D200">
        <v>0</v>
      </c>
      <c r="E200" t="s">
        <v>16</v>
      </c>
      <c r="F200" t="s">
        <v>71</v>
      </c>
    </row>
    <row r="201" spans="1:6" x14ac:dyDescent="0.45">
      <c r="A201" s="154" t="str">
        <f t="shared" si="3"/>
        <v>HBW_Time_194</v>
      </c>
      <c r="B201">
        <v>194</v>
      </c>
      <c r="C201" t="s">
        <v>0</v>
      </c>
      <c r="D201">
        <v>0</v>
      </c>
      <c r="E201" t="s">
        <v>16</v>
      </c>
      <c r="F201" t="s">
        <v>71</v>
      </c>
    </row>
    <row r="202" spans="1:6" x14ac:dyDescent="0.45">
      <c r="A202" s="154" t="str">
        <f t="shared" si="3"/>
        <v>HBW_Time_196</v>
      </c>
      <c r="B202">
        <v>196</v>
      </c>
      <c r="C202" t="s">
        <v>0</v>
      </c>
      <c r="D202">
        <v>0</v>
      </c>
      <c r="E202" t="s">
        <v>16</v>
      </c>
      <c r="F202" t="s">
        <v>71</v>
      </c>
    </row>
    <row r="203" spans="1:6" x14ac:dyDescent="0.45">
      <c r="A203" s="154" t="str">
        <f t="shared" si="3"/>
        <v>HBW_Time_198</v>
      </c>
      <c r="B203">
        <v>198</v>
      </c>
      <c r="C203" t="s">
        <v>0</v>
      </c>
      <c r="D203">
        <v>0</v>
      </c>
      <c r="E203" t="s">
        <v>16</v>
      </c>
      <c r="F203" t="s">
        <v>71</v>
      </c>
    </row>
    <row r="204" spans="1:6" x14ac:dyDescent="0.45">
      <c r="A204" s="154" t="str">
        <f t="shared" si="3"/>
        <v>HBW_Time_200</v>
      </c>
      <c r="B204">
        <v>200</v>
      </c>
      <c r="C204" t="s">
        <v>0</v>
      </c>
      <c r="D204">
        <v>0</v>
      </c>
      <c r="E204" t="s">
        <v>16</v>
      </c>
      <c r="F204" t="s">
        <v>71</v>
      </c>
    </row>
    <row r="205" spans="1:6" x14ac:dyDescent="0.45">
      <c r="A205" s="154" t="str">
        <f t="shared" si="3"/>
        <v>HBW_Time_202</v>
      </c>
      <c r="B205">
        <v>202</v>
      </c>
      <c r="C205" t="s">
        <v>0</v>
      </c>
      <c r="D205">
        <v>0</v>
      </c>
      <c r="E205" t="s">
        <v>16</v>
      </c>
      <c r="F205" t="s">
        <v>71</v>
      </c>
    </row>
    <row r="206" spans="1:6" x14ac:dyDescent="0.45">
      <c r="A206" s="154" t="str">
        <f t="shared" si="3"/>
        <v>HBW_GC_0</v>
      </c>
      <c r="B206">
        <v>0</v>
      </c>
      <c r="C206" t="s">
        <v>0</v>
      </c>
      <c r="D206">
        <v>0</v>
      </c>
      <c r="E206" t="s">
        <v>64</v>
      </c>
      <c r="F206" t="s">
        <v>71</v>
      </c>
    </row>
    <row r="207" spans="1:6" x14ac:dyDescent="0.45">
      <c r="A207" s="154" t="str">
        <f t="shared" si="3"/>
        <v>HBW_GC_2</v>
      </c>
      <c r="B207">
        <v>2</v>
      </c>
      <c r="C207" t="s">
        <v>0</v>
      </c>
      <c r="D207">
        <v>1.1953800000000001E-2</v>
      </c>
      <c r="E207" t="s">
        <v>64</v>
      </c>
      <c r="F207" t="s">
        <v>71</v>
      </c>
    </row>
    <row r="208" spans="1:6" x14ac:dyDescent="0.45">
      <c r="A208" s="154" t="str">
        <f t="shared" si="3"/>
        <v>HBW_GC_4</v>
      </c>
      <c r="B208">
        <v>4</v>
      </c>
      <c r="C208" t="s">
        <v>0</v>
      </c>
      <c r="D208">
        <v>2.2831600000000001E-2</v>
      </c>
      <c r="E208" t="s">
        <v>64</v>
      </c>
      <c r="F208" t="s">
        <v>71</v>
      </c>
    </row>
    <row r="209" spans="1:6" x14ac:dyDescent="0.45">
      <c r="A209" s="154" t="str">
        <f t="shared" si="3"/>
        <v>HBW_GC_6</v>
      </c>
      <c r="B209">
        <v>6</v>
      </c>
      <c r="C209" t="s">
        <v>0</v>
      </c>
      <c r="D209">
        <v>3.35149E-2</v>
      </c>
      <c r="E209" t="s">
        <v>64</v>
      </c>
      <c r="F209" t="s">
        <v>71</v>
      </c>
    </row>
    <row r="210" spans="1:6" x14ac:dyDescent="0.45">
      <c r="A210" s="154" t="str">
        <f t="shared" si="3"/>
        <v>HBW_GC_8</v>
      </c>
      <c r="B210">
        <v>8</v>
      </c>
      <c r="C210" t="s">
        <v>0</v>
      </c>
      <c r="D210">
        <v>4.2033099999999997E-2</v>
      </c>
      <c r="E210" t="s">
        <v>64</v>
      </c>
      <c r="F210" t="s">
        <v>71</v>
      </c>
    </row>
    <row r="211" spans="1:6" x14ac:dyDescent="0.45">
      <c r="A211" s="154" t="str">
        <f t="shared" si="3"/>
        <v>HBW_GC_10</v>
      </c>
      <c r="B211">
        <v>10</v>
      </c>
      <c r="C211" t="s">
        <v>0</v>
      </c>
      <c r="D211">
        <v>4.85383E-2</v>
      </c>
      <c r="E211" t="s">
        <v>64</v>
      </c>
      <c r="F211" t="s">
        <v>71</v>
      </c>
    </row>
    <row r="212" spans="1:6" x14ac:dyDescent="0.45">
      <c r="A212" s="154" t="str">
        <f t="shared" si="3"/>
        <v>HBW_GC_12</v>
      </c>
      <c r="B212">
        <v>12</v>
      </c>
      <c r="C212" t="s">
        <v>0</v>
      </c>
      <c r="D212">
        <v>5.3591399999999997E-2</v>
      </c>
      <c r="E212" t="s">
        <v>64</v>
      </c>
      <c r="F212" t="s">
        <v>71</v>
      </c>
    </row>
    <row r="213" spans="1:6" x14ac:dyDescent="0.45">
      <c r="A213" s="154" t="str">
        <f t="shared" si="3"/>
        <v>HBW_GC_14</v>
      </c>
      <c r="B213">
        <v>14</v>
      </c>
      <c r="C213" t="s">
        <v>0</v>
      </c>
      <c r="D213">
        <v>5.5371999999999998E-2</v>
      </c>
      <c r="E213" t="s">
        <v>64</v>
      </c>
      <c r="F213" t="s">
        <v>71</v>
      </c>
    </row>
    <row r="214" spans="1:6" x14ac:dyDescent="0.45">
      <c r="A214" s="154" t="str">
        <f t="shared" si="3"/>
        <v>HBW_GC_16</v>
      </c>
      <c r="B214">
        <v>16</v>
      </c>
      <c r="C214" t="s">
        <v>0</v>
      </c>
      <c r="D214">
        <v>5.4256199999999997E-2</v>
      </c>
      <c r="E214" t="s">
        <v>64</v>
      </c>
      <c r="F214" t="s">
        <v>71</v>
      </c>
    </row>
    <row r="215" spans="1:6" x14ac:dyDescent="0.45">
      <c r="A215" s="154" t="str">
        <f t="shared" si="3"/>
        <v>HBW_GC_18</v>
      </c>
      <c r="B215">
        <v>18</v>
      </c>
      <c r="C215" t="s">
        <v>0</v>
      </c>
      <c r="D215">
        <v>5.1484500000000002E-2</v>
      </c>
      <c r="E215" t="s">
        <v>64</v>
      </c>
      <c r="F215" t="s">
        <v>71</v>
      </c>
    </row>
    <row r="216" spans="1:6" x14ac:dyDescent="0.45">
      <c r="A216" s="154" t="str">
        <f t="shared" si="3"/>
        <v>HBW_GC_20</v>
      </c>
      <c r="B216">
        <v>20</v>
      </c>
      <c r="C216" t="s">
        <v>0</v>
      </c>
      <c r="D216">
        <v>4.8713699999999999E-2</v>
      </c>
      <c r="E216" t="s">
        <v>64</v>
      </c>
      <c r="F216" t="s">
        <v>71</v>
      </c>
    </row>
    <row r="217" spans="1:6" x14ac:dyDescent="0.45">
      <c r="A217" s="154" t="str">
        <f t="shared" si="3"/>
        <v>HBW_GC_22</v>
      </c>
      <c r="B217">
        <v>22</v>
      </c>
      <c r="C217" t="s">
        <v>0</v>
      </c>
      <c r="D217">
        <v>4.5942999999999998E-2</v>
      </c>
      <c r="E217" t="s">
        <v>64</v>
      </c>
      <c r="F217" t="s">
        <v>71</v>
      </c>
    </row>
    <row r="218" spans="1:6" x14ac:dyDescent="0.45">
      <c r="A218" s="154" t="str">
        <f t="shared" si="3"/>
        <v>HBW_GC_24</v>
      </c>
      <c r="B218">
        <v>24</v>
      </c>
      <c r="C218" t="s">
        <v>0</v>
      </c>
      <c r="D218">
        <v>4.3171800000000003E-2</v>
      </c>
      <c r="E218" t="s">
        <v>64</v>
      </c>
      <c r="F218" t="s">
        <v>71</v>
      </c>
    </row>
    <row r="219" spans="1:6" x14ac:dyDescent="0.45">
      <c r="A219" s="154" t="str">
        <f t="shared" si="3"/>
        <v>HBW_GC_26</v>
      </c>
      <c r="B219">
        <v>26</v>
      </c>
      <c r="C219" t="s">
        <v>0</v>
      </c>
      <c r="D219">
        <v>4.0401100000000002E-2</v>
      </c>
      <c r="E219" t="s">
        <v>64</v>
      </c>
      <c r="F219" t="s">
        <v>71</v>
      </c>
    </row>
    <row r="220" spans="1:6" x14ac:dyDescent="0.45">
      <c r="A220" s="154" t="str">
        <f t="shared" si="3"/>
        <v>HBW_GC_28</v>
      </c>
      <c r="B220">
        <v>28</v>
      </c>
      <c r="C220" t="s">
        <v>0</v>
      </c>
      <c r="D220">
        <v>3.76294E-2</v>
      </c>
      <c r="E220" t="s">
        <v>64</v>
      </c>
      <c r="F220" t="s">
        <v>71</v>
      </c>
    </row>
    <row r="221" spans="1:6" x14ac:dyDescent="0.45">
      <c r="A221" s="154" t="str">
        <f t="shared" si="3"/>
        <v>HBW_GC_30</v>
      </c>
      <c r="B221">
        <v>30</v>
      </c>
      <c r="C221" t="s">
        <v>0</v>
      </c>
      <c r="D221">
        <v>3.5242500000000003E-2</v>
      </c>
      <c r="E221" t="s">
        <v>64</v>
      </c>
      <c r="F221" t="s">
        <v>71</v>
      </c>
    </row>
    <row r="222" spans="1:6" x14ac:dyDescent="0.45">
      <c r="A222" s="154" t="str">
        <f t="shared" si="3"/>
        <v>HBW_GC_32</v>
      </c>
      <c r="B222">
        <v>32</v>
      </c>
      <c r="C222" t="s">
        <v>0</v>
      </c>
      <c r="D222">
        <v>3.2855299999999997E-2</v>
      </c>
      <c r="E222" t="s">
        <v>64</v>
      </c>
      <c r="F222" t="s">
        <v>71</v>
      </c>
    </row>
    <row r="223" spans="1:6" x14ac:dyDescent="0.45">
      <c r="A223" s="154" t="str">
        <f t="shared" si="3"/>
        <v>HBW_GC_34</v>
      </c>
      <c r="B223">
        <v>34</v>
      </c>
      <c r="C223" t="s">
        <v>0</v>
      </c>
      <c r="D223">
        <v>3.0467899999999999E-2</v>
      </c>
      <c r="E223" t="s">
        <v>64</v>
      </c>
      <c r="F223" t="s">
        <v>71</v>
      </c>
    </row>
    <row r="224" spans="1:6" x14ac:dyDescent="0.45">
      <c r="A224" s="154" t="str">
        <f t="shared" si="3"/>
        <v>HBW_GC_36</v>
      </c>
      <c r="B224">
        <v>36</v>
      </c>
      <c r="C224" t="s">
        <v>0</v>
      </c>
      <c r="D224">
        <v>2.8081399999999999E-2</v>
      </c>
      <c r="E224" t="s">
        <v>64</v>
      </c>
      <c r="F224" t="s">
        <v>71</v>
      </c>
    </row>
    <row r="225" spans="1:6" x14ac:dyDescent="0.45">
      <c r="A225" s="154" t="str">
        <f t="shared" si="3"/>
        <v>HBW_GC_38</v>
      </c>
      <c r="B225">
        <v>38</v>
      </c>
      <c r="C225" t="s">
        <v>0</v>
      </c>
      <c r="D225">
        <v>2.5693899999999999E-2</v>
      </c>
      <c r="E225" t="s">
        <v>64</v>
      </c>
      <c r="F225" t="s">
        <v>71</v>
      </c>
    </row>
    <row r="226" spans="1:6" x14ac:dyDescent="0.45">
      <c r="A226" s="154" t="str">
        <f t="shared" si="3"/>
        <v>HBW_GC_40</v>
      </c>
      <c r="B226">
        <v>40</v>
      </c>
      <c r="C226" t="s">
        <v>0</v>
      </c>
      <c r="D226">
        <v>2.3624599999999999E-2</v>
      </c>
      <c r="E226" t="s">
        <v>64</v>
      </c>
      <c r="F226" t="s">
        <v>71</v>
      </c>
    </row>
    <row r="227" spans="1:6" x14ac:dyDescent="0.45">
      <c r="A227" s="154" t="str">
        <f t="shared" si="3"/>
        <v>HBW_GC_42</v>
      </c>
      <c r="B227">
        <v>42</v>
      </c>
      <c r="C227" t="s">
        <v>0</v>
      </c>
      <c r="D227">
        <v>2.1555999999999999E-2</v>
      </c>
      <c r="E227" t="s">
        <v>64</v>
      </c>
      <c r="F227" t="s">
        <v>71</v>
      </c>
    </row>
    <row r="228" spans="1:6" x14ac:dyDescent="0.45">
      <c r="A228" s="154" t="str">
        <f t="shared" si="3"/>
        <v>HBW_GC_44</v>
      </c>
      <c r="B228">
        <v>44</v>
      </c>
      <c r="C228" t="s">
        <v>0</v>
      </c>
      <c r="D228">
        <v>1.9486799999999999E-2</v>
      </c>
      <c r="E228" t="s">
        <v>64</v>
      </c>
      <c r="F228" t="s">
        <v>71</v>
      </c>
    </row>
    <row r="229" spans="1:6" x14ac:dyDescent="0.45">
      <c r="A229" s="154" t="str">
        <f t="shared" si="3"/>
        <v>HBW_GC_46</v>
      </c>
      <c r="B229">
        <v>46</v>
      </c>
      <c r="C229" t="s">
        <v>0</v>
      </c>
      <c r="D229">
        <v>1.7418300000000001E-2</v>
      </c>
      <c r="E229" t="s">
        <v>64</v>
      </c>
      <c r="F229" t="s">
        <v>71</v>
      </c>
    </row>
    <row r="230" spans="1:6" x14ac:dyDescent="0.45">
      <c r="A230" s="154" t="str">
        <f t="shared" si="3"/>
        <v>HBW_GC_48</v>
      </c>
      <c r="B230">
        <v>48</v>
      </c>
      <c r="C230" t="s">
        <v>0</v>
      </c>
      <c r="D230">
        <v>1.53492E-2</v>
      </c>
      <c r="E230" t="s">
        <v>64</v>
      </c>
      <c r="F230" t="s">
        <v>71</v>
      </c>
    </row>
    <row r="231" spans="1:6" x14ac:dyDescent="0.45">
      <c r="A231" s="154" t="str">
        <f t="shared" si="3"/>
        <v>HBW_GC_50</v>
      </c>
      <c r="B231">
        <v>50</v>
      </c>
      <c r="C231" t="s">
        <v>0</v>
      </c>
      <c r="D231">
        <v>1.40439E-2</v>
      </c>
      <c r="E231" t="s">
        <v>64</v>
      </c>
      <c r="F231" t="s">
        <v>71</v>
      </c>
    </row>
    <row r="232" spans="1:6" x14ac:dyDescent="0.45">
      <c r="A232" s="154" t="str">
        <f t="shared" si="3"/>
        <v>HBW_GC_52</v>
      </c>
      <c r="B232">
        <v>52</v>
      </c>
      <c r="C232" t="s">
        <v>0</v>
      </c>
      <c r="D232">
        <v>1.2738599999999999E-2</v>
      </c>
      <c r="E232" t="s">
        <v>64</v>
      </c>
      <c r="F232" t="s">
        <v>71</v>
      </c>
    </row>
    <row r="233" spans="1:6" x14ac:dyDescent="0.45">
      <c r="A233" s="154" t="str">
        <f t="shared" si="3"/>
        <v>HBW_GC_54</v>
      </c>
      <c r="B233">
        <v>54</v>
      </c>
      <c r="C233" t="s">
        <v>0</v>
      </c>
      <c r="D233">
        <v>1.14331E-2</v>
      </c>
      <c r="E233" t="s">
        <v>64</v>
      </c>
      <c r="F233" t="s">
        <v>71</v>
      </c>
    </row>
    <row r="234" spans="1:6" x14ac:dyDescent="0.45">
      <c r="A234" s="154" t="str">
        <f t="shared" si="3"/>
        <v>HBW_GC_56</v>
      </c>
      <c r="B234">
        <v>56</v>
      </c>
      <c r="C234" t="s">
        <v>0</v>
      </c>
      <c r="D234">
        <v>1.01277E-2</v>
      </c>
      <c r="E234" t="s">
        <v>64</v>
      </c>
      <c r="F234" t="s">
        <v>71</v>
      </c>
    </row>
    <row r="235" spans="1:6" x14ac:dyDescent="0.45">
      <c r="A235" s="154" t="str">
        <f t="shared" si="3"/>
        <v>HBW_GC_58</v>
      </c>
      <c r="B235">
        <v>58</v>
      </c>
      <c r="C235" t="s">
        <v>0</v>
      </c>
      <c r="D235">
        <v>8.9225999999999993E-3</v>
      </c>
      <c r="E235" t="s">
        <v>64</v>
      </c>
      <c r="F235" t="s">
        <v>71</v>
      </c>
    </row>
    <row r="236" spans="1:6" x14ac:dyDescent="0.45">
      <c r="A236" s="154" t="str">
        <f t="shared" si="3"/>
        <v>HBW_GC_60</v>
      </c>
      <c r="B236">
        <v>60</v>
      </c>
      <c r="C236" t="s">
        <v>0</v>
      </c>
      <c r="D236">
        <v>7.9164999999999999E-3</v>
      </c>
      <c r="E236" t="s">
        <v>64</v>
      </c>
      <c r="F236" t="s">
        <v>71</v>
      </c>
    </row>
    <row r="237" spans="1:6" x14ac:dyDescent="0.45">
      <c r="A237" s="154" t="str">
        <f t="shared" si="3"/>
        <v>HBW_GC_62</v>
      </c>
      <c r="B237">
        <v>62</v>
      </c>
      <c r="C237" t="s">
        <v>0</v>
      </c>
      <c r="D237">
        <v>7.0609000000000002E-3</v>
      </c>
      <c r="E237" t="s">
        <v>64</v>
      </c>
      <c r="F237" t="s">
        <v>71</v>
      </c>
    </row>
    <row r="238" spans="1:6" x14ac:dyDescent="0.45">
      <c r="A238" s="154" t="str">
        <f t="shared" si="3"/>
        <v>HBW_GC_64</v>
      </c>
      <c r="B238">
        <v>64</v>
      </c>
      <c r="C238" t="s">
        <v>0</v>
      </c>
      <c r="D238">
        <v>6.2599999999999999E-3</v>
      </c>
      <c r="E238" t="s">
        <v>64</v>
      </c>
      <c r="F238" t="s">
        <v>71</v>
      </c>
    </row>
    <row r="239" spans="1:6" x14ac:dyDescent="0.45">
      <c r="A239" s="154" t="str">
        <f t="shared" si="3"/>
        <v>HBW_GC_66</v>
      </c>
      <c r="B239">
        <v>66</v>
      </c>
      <c r="C239" t="s">
        <v>0</v>
      </c>
      <c r="D239">
        <v>5.5586999999999998E-3</v>
      </c>
      <c r="E239" t="s">
        <v>64</v>
      </c>
      <c r="F239" t="s">
        <v>71</v>
      </c>
    </row>
    <row r="240" spans="1:6" x14ac:dyDescent="0.45">
      <c r="A240" s="154" t="str">
        <f t="shared" si="3"/>
        <v>HBW_GC_68</v>
      </c>
      <c r="B240">
        <v>68</v>
      </c>
      <c r="C240" t="s">
        <v>0</v>
      </c>
      <c r="D240">
        <v>5.0572000000000004E-3</v>
      </c>
      <c r="E240" t="s">
        <v>64</v>
      </c>
      <c r="F240" t="s">
        <v>71</v>
      </c>
    </row>
    <row r="241" spans="1:6" x14ac:dyDescent="0.45">
      <c r="A241" s="154" t="str">
        <f t="shared" si="3"/>
        <v>HBW_GC_70</v>
      </c>
      <c r="B241">
        <v>70</v>
      </c>
      <c r="C241" t="s">
        <v>0</v>
      </c>
      <c r="D241">
        <v>4.6556000000000002E-3</v>
      </c>
      <c r="E241" t="s">
        <v>64</v>
      </c>
      <c r="F241" t="s">
        <v>71</v>
      </c>
    </row>
    <row r="242" spans="1:6" x14ac:dyDescent="0.45">
      <c r="A242" s="154" t="str">
        <f t="shared" si="3"/>
        <v>HBW_GC_72</v>
      </c>
      <c r="B242">
        <v>72</v>
      </c>
      <c r="C242" t="s">
        <v>0</v>
      </c>
      <c r="D242">
        <v>4.2542999999999999E-3</v>
      </c>
      <c r="E242" t="s">
        <v>64</v>
      </c>
      <c r="F242" t="s">
        <v>71</v>
      </c>
    </row>
    <row r="243" spans="1:6" x14ac:dyDescent="0.45">
      <c r="A243" s="154" t="str">
        <f t="shared" si="3"/>
        <v>HBW_GC_74</v>
      </c>
      <c r="B243">
        <v>74</v>
      </c>
      <c r="C243" t="s">
        <v>0</v>
      </c>
      <c r="D243">
        <v>3.9025000000000002E-3</v>
      </c>
      <c r="E243" t="s">
        <v>64</v>
      </c>
      <c r="F243" t="s">
        <v>71</v>
      </c>
    </row>
    <row r="244" spans="1:6" x14ac:dyDescent="0.45">
      <c r="A244" s="154" t="str">
        <f t="shared" si="3"/>
        <v>HBW_GC_76</v>
      </c>
      <c r="B244">
        <v>76</v>
      </c>
      <c r="C244" t="s">
        <v>0</v>
      </c>
      <c r="D244">
        <v>3.5511000000000002E-3</v>
      </c>
      <c r="E244" t="s">
        <v>64</v>
      </c>
      <c r="F244" t="s">
        <v>71</v>
      </c>
    </row>
    <row r="245" spans="1:6" x14ac:dyDescent="0.45">
      <c r="A245" s="154" t="str">
        <f t="shared" si="3"/>
        <v>HBW_GC_78</v>
      </c>
      <c r="B245">
        <v>78</v>
      </c>
      <c r="C245" t="s">
        <v>0</v>
      </c>
      <c r="D245">
        <v>3.2496999999999999E-3</v>
      </c>
      <c r="E245" t="s">
        <v>64</v>
      </c>
      <c r="F245" t="s">
        <v>71</v>
      </c>
    </row>
    <row r="246" spans="1:6" x14ac:dyDescent="0.45">
      <c r="A246" s="154" t="str">
        <f t="shared" si="3"/>
        <v>HBW_GC_80</v>
      </c>
      <c r="B246">
        <v>80</v>
      </c>
      <c r="C246" t="s">
        <v>0</v>
      </c>
      <c r="D246">
        <v>3.0549000000000002E-3</v>
      </c>
      <c r="E246" t="s">
        <v>64</v>
      </c>
      <c r="F246" t="s">
        <v>71</v>
      </c>
    </row>
    <row r="247" spans="1:6" x14ac:dyDescent="0.45">
      <c r="A247" s="154" t="str">
        <f t="shared" si="3"/>
        <v>HBW_GC_82</v>
      </c>
      <c r="B247">
        <v>82</v>
      </c>
      <c r="C247" t="s">
        <v>0</v>
      </c>
      <c r="D247">
        <v>2.9103000000000002E-3</v>
      </c>
      <c r="E247" t="s">
        <v>64</v>
      </c>
      <c r="F247" t="s">
        <v>71</v>
      </c>
    </row>
    <row r="248" spans="1:6" x14ac:dyDescent="0.45">
      <c r="A248" s="154" t="str">
        <f t="shared" si="3"/>
        <v>HBW_GC_84</v>
      </c>
      <c r="B248">
        <v>84</v>
      </c>
      <c r="C248" t="s">
        <v>0</v>
      </c>
      <c r="D248">
        <v>2.7653999999999999E-3</v>
      </c>
      <c r="E248" t="s">
        <v>64</v>
      </c>
      <c r="F248" t="s">
        <v>71</v>
      </c>
    </row>
    <row r="249" spans="1:6" x14ac:dyDescent="0.45">
      <c r="A249" s="154" t="str">
        <f t="shared" si="3"/>
        <v>HBW_GC_86</v>
      </c>
      <c r="B249">
        <v>86</v>
      </c>
      <c r="C249" t="s">
        <v>0</v>
      </c>
      <c r="D249">
        <v>2.6706E-3</v>
      </c>
      <c r="E249" t="s">
        <v>64</v>
      </c>
      <c r="F249" t="s">
        <v>71</v>
      </c>
    </row>
    <row r="250" spans="1:6" x14ac:dyDescent="0.45">
      <c r="A250" s="154" t="str">
        <f t="shared" si="3"/>
        <v>HBW_GC_88</v>
      </c>
      <c r="B250">
        <v>88</v>
      </c>
      <c r="C250" t="s">
        <v>0</v>
      </c>
      <c r="D250">
        <v>2.5757000000000002E-3</v>
      </c>
      <c r="E250" t="s">
        <v>64</v>
      </c>
      <c r="F250" t="s">
        <v>71</v>
      </c>
    </row>
    <row r="251" spans="1:6" x14ac:dyDescent="0.45">
      <c r="A251" s="154" t="str">
        <f t="shared" si="3"/>
        <v>HBW_GC_90</v>
      </c>
      <c r="B251">
        <v>90</v>
      </c>
      <c r="C251" t="s">
        <v>0</v>
      </c>
      <c r="D251">
        <v>2.4811999999999998E-3</v>
      </c>
      <c r="E251" t="s">
        <v>64</v>
      </c>
      <c r="F251" t="s">
        <v>71</v>
      </c>
    </row>
    <row r="252" spans="1:6" x14ac:dyDescent="0.45">
      <c r="A252" s="154" t="str">
        <f t="shared" si="3"/>
        <v>HBW_GC_92</v>
      </c>
      <c r="B252">
        <v>92</v>
      </c>
      <c r="C252" t="s">
        <v>0</v>
      </c>
      <c r="D252">
        <v>2.3863999999999999E-3</v>
      </c>
      <c r="E252" t="s">
        <v>64</v>
      </c>
      <c r="F252" t="s">
        <v>71</v>
      </c>
    </row>
    <row r="253" spans="1:6" x14ac:dyDescent="0.45">
      <c r="A253" s="154" t="str">
        <f t="shared" si="3"/>
        <v>HBW_GC_94</v>
      </c>
      <c r="B253">
        <v>94</v>
      </c>
      <c r="C253" t="s">
        <v>0</v>
      </c>
      <c r="D253">
        <v>2.2915000000000001E-3</v>
      </c>
      <c r="E253" t="s">
        <v>64</v>
      </c>
      <c r="F253" t="s">
        <v>71</v>
      </c>
    </row>
    <row r="254" spans="1:6" x14ac:dyDescent="0.45">
      <c r="A254" s="154" t="str">
        <f t="shared" si="3"/>
        <v>HBW_GC_96</v>
      </c>
      <c r="B254">
        <v>96</v>
      </c>
      <c r="C254" t="s">
        <v>0</v>
      </c>
      <c r="D254">
        <v>2.1967000000000002E-3</v>
      </c>
      <c r="E254" t="s">
        <v>64</v>
      </c>
      <c r="F254" t="s">
        <v>71</v>
      </c>
    </row>
    <row r="255" spans="1:6" x14ac:dyDescent="0.45">
      <c r="A255" s="154" t="str">
        <f t="shared" si="3"/>
        <v>HBW_GC_98</v>
      </c>
      <c r="B255">
        <v>98</v>
      </c>
      <c r="C255" t="s">
        <v>0</v>
      </c>
      <c r="D255">
        <v>2.1018E-3</v>
      </c>
      <c r="E255" t="s">
        <v>64</v>
      </c>
      <c r="F255" t="s">
        <v>71</v>
      </c>
    </row>
    <row r="256" spans="1:6" x14ac:dyDescent="0.45">
      <c r="A256" s="154" t="str">
        <f t="shared" si="3"/>
        <v>HBW_GC_100</v>
      </c>
      <c r="B256">
        <v>100</v>
      </c>
      <c r="C256" t="s">
        <v>0</v>
      </c>
      <c r="D256">
        <v>2.0068E-3</v>
      </c>
      <c r="E256" t="s">
        <v>64</v>
      </c>
      <c r="F256" t="s">
        <v>71</v>
      </c>
    </row>
    <row r="257" spans="1:6" x14ac:dyDescent="0.45">
      <c r="A257" s="154" t="str">
        <f t="shared" si="3"/>
        <v>HBW_GC_102</v>
      </c>
      <c r="B257">
        <v>102</v>
      </c>
      <c r="C257" t="s">
        <v>0</v>
      </c>
      <c r="D257">
        <v>1.9122E-3</v>
      </c>
      <c r="E257" t="s">
        <v>64</v>
      </c>
      <c r="F257" t="s">
        <v>71</v>
      </c>
    </row>
    <row r="258" spans="1:6" x14ac:dyDescent="0.45">
      <c r="A258" s="154" t="str">
        <f t="shared" si="3"/>
        <v>HBW_GC_104</v>
      </c>
      <c r="B258">
        <v>104</v>
      </c>
      <c r="C258" t="s">
        <v>0</v>
      </c>
      <c r="D258">
        <v>1.8174E-3</v>
      </c>
      <c r="E258" t="s">
        <v>64</v>
      </c>
      <c r="F258" t="s">
        <v>71</v>
      </c>
    </row>
    <row r="259" spans="1:6" x14ac:dyDescent="0.45">
      <c r="A259" s="154" t="str">
        <f t="shared" ref="A259:A322" si="4">C259&amp;"_"&amp;E259&amp;"_"&amp;B259</f>
        <v>HBW_GC_106</v>
      </c>
      <c r="B259">
        <v>106</v>
      </c>
      <c r="C259" t="s">
        <v>0</v>
      </c>
      <c r="D259">
        <v>1.7225999999999999E-3</v>
      </c>
      <c r="E259" t="s">
        <v>64</v>
      </c>
      <c r="F259" t="s">
        <v>71</v>
      </c>
    </row>
    <row r="260" spans="1:6" x14ac:dyDescent="0.45">
      <c r="A260" s="154" t="str">
        <f t="shared" si="4"/>
        <v>HBW_GC_108</v>
      </c>
      <c r="B260">
        <v>108</v>
      </c>
      <c r="C260" t="s">
        <v>0</v>
      </c>
      <c r="D260">
        <v>1.6276000000000001E-3</v>
      </c>
      <c r="E260" t="s">
        <v>64</v>
      </c>
      <c r="F260" t="s">
        <v>71</v>
      </c>
    </row>
    <row r="261" spans="1:6" x14ac:dyDescent="0.45">
      <c r="A261" s="154" t="str">
        <f t="shared" si="4"/>
        <v>HBW_GC_110</v>
      </c>
      <c r="B261">
        <v>110</v>
      </c>
      <c r="C261" t="s">
        <v>0</v>
      </c>
      <c r="D261">
        <v>1.5329E-3</v>
      </c>
      <c r="E261" t="s">
        <v>64</v>
      </c>
      <c r="F261" t="s">
        <v>71</v>
      </c>
    </row>
    <row r="262" spans="1:6" x14ac:dyDescent="0.45">
      <c r="A262" s="154" t="str">
        <f t="shared" si="4"/>
        <v>HBW_GC_112</v>
      </c>
      <c r="B262">
        <v>112</v>
      </c>
      <c r="C262" t="s">
        <v>0</v>
      </c>
      <c r="D262">
        <v>1.4381999999999999E-3</v>
      </c>
      <c r="E262" t="s">
        <v>64</v>
      </c>
      <c r="F262" t="s">
        <v>71</v>
      </c>
    </row>
    <row r="263" spans="1:6" x14ac:dyDescent="0.45">
      <c r="A263" s="154" t="str">
        <f t="shared" si="4"/>
        <v>HBW_GC_114</v>
      </c>
      <c r="B263">
        <v>114</v>
      </c>
      <c r="C263" t="s">
        <v>0</v>
      </c>
      <c r="D263">
        <v>1.3435000000000001E-3</v>
      </c>
      <c r="E263" t="s">
        <v>64</v>
      </c>
      <c r="F263" t="s">
        <v>71</v>
      </c>
    </row>
    <row r="264" spans="1:6" x14ac:dyDescent="0.45">
      <c r="A264" s="154" t="str">
        <f t="shared" si="4"/>
        <v>HBW_GC_116</v>
      </c>
      <c r="B264">
        <v>116</v>
      </c>
      <c r="C264" t="s">
        <v>0</v>
      </c>
      <c r="D264">
        <v>1.2489000000000001E-3</v>
      </c>
      <c r="E264" t="s">
        <v>64</v>
      </c>
      <c r="F264" t="s">
        <v>71</v>
      </c>
    </row>
    <row r="265" spans="1:6" x14ac:dyDescent="0.45">
      <c r="A265" s="154" t="str">
        <f t="shared" si="4"/>
        <v>HBW_GC_118</v>
      </c>
      <c r="B265">
        <v>118</v>
      </c>
      <c r="C265" t="s">
        <v>0</v>
      </c>
      <c r="D265">
        <v>1.1571999999999999E-3</v>
      </c>
      <c r="E265" t="s">
        <v>64</v>
      </c>
      <c r="F265" t="s">
        <v>71</v>
      </c>
    </row>
    <row r="266" spans="1:6" x14ac:dyDescent="0.45">
      <c r="A266" s="154" t="str">
        <f t="shared" si="4"/>
        <v>HBW_GC_120</v>
      </c>
      <c r="B266">
        <v>120</v>
      </c>
      <c r="C266" t="s">
        <v>0</v>
      </c>
      <c r="D266">
        <v>1.0656000000000001E-3</v>
      </c>
      <c r="E266" t="s">
        <v>64</v>
      </c>
      <c r="F266" t="s">
        <v>71</v>
      </c>
    </row>
    <row r="267" spans="1:6" x14ac:dyDescent="0.45">
      <c r="A267" s="154" t="str">
        <f t="shared" si="4"/>
        <v>HBW_GC_122</v>
      </c>
      <c r="B267">
        <v>122</v>
      </c>
      <c r="C267" t="s">
        <v>0</v>
      </c>
      <c r="D267">
        <v>9.7380000000000003E-4</v>
      </c>
      <c r="E267" t="s">
        <v>64</v>
      </c>
      <c r="F267" t="s">
        <v>71</v>
      </c>
    </row>
    <row r="268" spans="1:6" x14ac:dyDescent="0.45">
      <c r="A268" s="154" t="str">
        <f t="shared" si="4"/>
        <v>HBW_GC_124</v>
      </c>
      <c r="B268">
        <v>124</v>
      </c>
      <c r="C268" t="s">
        <v>0</v>
      </c>
      <c r="D268">
        <v>8.8210000000000003E-4</v>
      </c>
      <c r="E268" t="s">
        <v>64</v>
      </c>
      <c r="F268" t="s">
        <v>71</v>
      </c>
    </row>
    <row r="269" spans="1:6" x14ac:dyDescent="0.45">
      <c r="A269" s="154" t="str">
        <f t="shared" si="4"/>
        <v>HBW_GC_126</v>
      </c>
      <c r="B269">
        <v>126</v>
      </c>
      <c r="C269" t="s">
        <v>0</v>
      </c>
      <c r="D269">
        <v>7.9049999999999997E-4</v>
      </c>
      <c r="E269" t="s">
        <v>64</v>
      </c>
      <c r="F269" t="s">
        <v>71</v>
      </c>
    </row>
    <row r="270" spans="1:6" x14ac:dyDescent="0.45">
      <c r="A270" s="154" t="str">
        <f t="shared" si="4"/>
        <v>HBW_GC_128</v>
      </c>
      <c r="B270">
        <v>128</v>
      </c>
      <c r="C270" t="s">
        <v>0</v>
      </c>
      <c r="D270">
        <v>6.9879999999999996E-4</v>
      </c>
      <c r="E270" t="s">
        <v>64</v>
      </c>
      <c r="F270" t="s">
        <v>71</v>
      </c>
    </row>
    <row r="271" spans="1:6" x14ac:dyDescent="0.45">
      <c r="A271" s="154" t="str">
        <f t="shared" si="4"/>
        <v>HBW_GC_130</v>
      </c>
      <c r="B271">
        <v>130</v>
      </c>
      <c r="C271" t="s">
        <v>0</v>
      </c>
      <c r="D271">
        <v>6.0709999999999996E-4</v>
      </c>
      <c r="E271" t="s">
        <v>64</v>
      </c>
      <c r="F271" t="s">
        <v>71</v>
      </c>
    </row>
    <row r="272" spans="1:6" x14ac:dyDescent="0.45">
      <c r="A272" s="154" t="str">
        <f t="shared" si="4"/>
        <v>HBW_GC_132</v>
      </c>
      <c r="B272">
        <v>132</v>
      </c>
      <c r="C272" t="s">
        <v>0</v>
      </c>
      <c r="D272">
        <v>5.1539999999999995E-4</v>
      </c>
      <c r="E272" t="s">
        <v>64</v>
      </c>
      <c r="F272" t="s">
        <v>71</v>
      </c>
    </row>
    <row r="273" spans="1:6" x14ac:dyDescent="0.45">
      <c r="A273" s="154" t="str">
        <f t="shared" si="4"/>
        <v>HBW_GC_134</v>
      </c>
      <c r="B273">
        <v>134</v>
      </c>
      <c r="C273" t="s">
        <v>0</v>
      </c>
      <c r="D273">
        <v>4.637E-4</v>
      </c>
      <c r="E273" t="s">
        <v>64</v>
      </c>
      <c r="F273" t="s">
        <v>71</v>
      </c>
    </row>
    <row r="274" spans="1:6" x14ac:dyDescent="0.45">
      <c r="A274" s="154" t="str">
        <f t="shared" si="4"/>
        <v>HBW_GC_136</v>
      </c>
      <c r="B274">
        <v>136</v>
      </c>
      <c r="C274" t="s">
        <v>0</v>
      </c>
      <c r="D274">
        <v>4.3189999999999998E-4</v>
      </c>
      <c r="E274" t="s">
        <v>64</v>
      </c>
      <c r="F274" t="s">
        <v>71</v>
      </c>
    </row>
    <row r="275" spans="1:6" x14ac:dyDescent="0.45">
      <c r="A275" s="154" t="str">
        <f t="shared" si="4"/>
        <v>HBW_GC_138</v>
      </c>
      <c r="B275">
        <v>138</v>
      </c>
      <c r="C275" t="s">
        <v>0</v>
      </c>
      <c r="D275">
        <v>4.2010000000000002E-4</v>
      </c>
      <c r="E275" t="s">
        <v>64</v>
      </c>
      <c r="F275" t="s">
        <v>71</v>
      </c>
    </row>
    <row r="276" spans="1:6" x14ac:dyDescent="0.45">
      <c r="A276" s="154" t="str">
        <f t="shared" si="4"/>
        <v>HBW_GC_140</v>
      </c>
      <c r="B276">
        <v>140</v>
      </c>
      <c r="C276" t="s">
        <v>0</v>
      </c>
      <c r="D276">
        <v>3.9550000000000002E-4</v>
      </c>
      <c r="E276" t="s">
        <v>64</v>
      </c>
      <c r="F276" t="s">
        <v>71</v>
      </c>
    </row>
    <row r="277" spans="1:6" x14ac:dyDescent="0.45">
      <c r="A277" s="154" t="str">
        <f t="shared" si="4"/>
        <v>HBW_GC_142</v>
      </c>
      <c r="B277">
        <v>142</v>
      </c>
      <c r="C277" t="s">
        <v>0</v>
      </c>
      <c r="D277">
        <v>3.7100000000000002E-4</v>
      </c>
      <c r="E277" t="s">
        <v>64</v>
      </c>
      <c r="F277" t="s">
        <v>71</v>
      </c>
    </row>
    <row r="278" spans="1:6" x14ac:dyDescent="0.45">
      <c r="A278" s="154" t="str">
        <f t="shared" si="4"/>
        <v>HBW_GC_144</v>
      </c>
      <c r="B278">
        <v>144</v>
      </c>
      <c r="C278" t="s">
        <v>0</v>
      </c>
      <c r="D278">
        <v>3.4660000000000002E-4</v>
      </c>
      <c r="E278" t="s">
        <v>64</v>
      </c>
      <c r="F278" t="s">
        <v>71</v>
      </c>
    </row>
    <row r="279" spans="1:6" x14ac:dyDescent="0.45">
      <c r="A279" s="154" t="str">
        <f t="shared" si="4"/>
        <v>HBW_GC_146</v>
      </c>
      <c r="B279">
        <v>146</v>
      </c>
      <c r="C279" t="s">
        <v>0</v>
      </c>
      <c r="D279">
        <v>3.2210000000000002E-4</v>
      </c>
      <c r="E279" t="s">
        <v>64</v>
      </c>
      <c r="F279" t="s">
        <v>71</v>
      </c>
    </row>
    <row r="280" spans="1:6" x14ac:dyDescent="0.45">
      <c r="A280" s="154" t="str">
        <f t="shared" si="4"/>
        <v>HBW_GC_148</v>
      </c>
      <c r="B280">
        <v>148</v>
      </c>
      <c r="C280" t="s">
        <v>0</v>
      </c>
      <c r="D280">
        <v>2.9760000000000002E-4</v>
      </c>
      <c r="E280" t="s">
        <v>64</v>
      </c>
      <c r="F280" t="s">
        <v>71</v>
      </c>
    </row>
    <row r="281" spans="1:6" x14ac:dyDescent="0.45">
      <c r="A281" s="154" t="str">
        <f t="shared" si="4"/>
        <v>HBW_GC_150</v>
      </c>
      <c r="B281">
        <v>150</v>
      </c>
      <c r="C281" t="s">
        <v>0</v>
      </c>
      <c r="D281">
        <v>2.7310000000000002E-4</v>
      </c>
      <c r="E281" t="s">
        <v>64</v>
      </c>
      <c r="F281" t="s">
        <v>71</v>
      </c>
    </row>
    <row r="282" spans="1:6" x14ac:dyDescent="0.45">
      <c r="A282" s="154" t="str">
        <f t="shared" si="4"/>
        <v>HBW_GC_152</v>
      </c>
      <c r="B282">
        <v>152</v>
      </c>
      <c r="C282" t="s">
        <v>0</v>
      </c>
      <c r="D282">
        <v>2.4860000000000003E-4</v>
      </c>
      <c r="E282" t="s">
        <v>64</v>
      </c>
      <c r="F282" t="s">
        <v>71</v>
      </c>
    </row>
    <row r="283" spans="1:6" x14ac:dyDescent="0.45">
      <c r="A283" s="154" t="str">
        <f t="shared" si="4"/>
        <v>HBW_GC_154</v>
      </c>
      <c r="B283">
        <v>154</v>
      </c>
      <c r="C283" t="s">
        <v>0</v>
      </c>
      <c r="D283">
        <v>2.241E-4</v>
      </c>
      <c r="E283" t="s">
        <v>64</v>
      </c>
      <c r="F283" t="s">
        <v>71</v>
      </c>
    </row>
    <row r="284" spans="1:6" x14ac:dyDescent="0.45">
      <c r="A284" s="154" t="str">
        <f t="shared" si="4"/>
        <v>HBW_GC_156</v>
      </c>
      <c r="B284">
        <v>156</v>
      </c>
      <c r="C284" t="s">
        <v>0</v>
      </c>
      <c r="D284">
        <v>1.996E-4</v>
      </c>
      <c r="E284" t="s">
        <v>64</v>
      </c>
      <c r="F284" t="s">
        <v>71</v>
      </c>
    </row>
    <row r="285" spans="1:6" x14ac:dyDescent="0.45">
      <c r="A285" s="154" t="str">
        <f t="shared" si="4"/>
        <v>HBW_GC_158</v>
      </c>
      <c r="B285">
        <v>158</v>
      </c>
      <c r="C285" t="s">
        <v>0</v>
      </c>
      <c r="D285">
        <v>1.752E-4</v>
      </c>
      <c r="E285" t="s">
        <v>64</v>
      </c>
      <c r="F285" t="s">
        <v>71</v>
      </c>
    </row>
    <row r="286" spans="1:6" x14ac:dyDescent="0.45">
      <c r="A286" s="154" t="str">
        <f t="shared" si="4"/>
        <v>HBW_GC_160</v>
      </c>
      <c r="B286">
        <v>160</v>
      </c>
      <c r="C286" t="s">
        <v>0</v>
      </c>
      <c r="D286">
        <v>1.507E-4</v>
      </c>
      <c r="E286" t="s">
        <v>64</v>
      </c>
      <c r="F286" t="s">
        <v>71</v>
      </c>
    </row>
    <row r="287" spans="1:6" x14ac:dyDescent="0.45">
      <c r="A287" s="154" t="str">
        <f t="shared" si="4"/>
        <v>HBW_GC_162</v>
      </c>
      <c r="B287">
        <v>162</v>
      </c>
      <c r="C287" t="s">
        <v>0</v>
      </c>
      <c r="D287">
        <v>1.261E-4</v>
      </c>
      <c r="E287" t="s">
        <v>64</v>
      </c>
      <c r="F287" t="s">
        <v>71</v>
      </c>
    </row>
    <row r="288" spans="1:6" x14ac:dyDescent="0.45">
      <c r="A288" s="154" t="str">
        <f t="shared" si="4"/>
        <v>HBW_GC_164</v>
      </c>
      <c r="B288">
        <v>164</v>
      </c>
      <c r="C288" t="s">
        <v>0</v>
      </c>
      <c r="D288">
        <v>1.066E-4</v>
      </c>
      <c r="E288" t="s">
        <v>64</v>
      </c>
      <c r="F288" t="s">
        <v>71</v>
      </c>
    </row>
    <row r="289" spans="1:6" x14ac:dyDescent="0.45">
      <c r="A289" s="154" t="str">
        <f t="shared" si="4"/>
        <v>HBW_GC_166</v>
      </c>
      <c r="B289">
        <v>166</v>
      </c>
      <c r="C289" t="s">
        <v>0</v>
      </c>
      <c r="D289" s="153">
        <v>9.2100000000000003E-5</v>
      </c>
      <c r="E289" t="s">
        <v>64</v>
      </c>
      <c r="F289" t="s">
        <v>71</v>
      </c>
    </row>
    <row r="290" spans="1:6" x14ac:dyDescent="0.45">
      <c r="A290" s="154" t="str">
        <f t="shared" si="4"/>
        <v>HBW_GC_168</v>
      </c>
      <c r="B290">
        <v>168</v>
      </c>
      <c r="C290" t="s">
        <v>0</v>
      </c>
      <c r="D290" s="153">
        <v>7.7600000000000002E-5</v>
      </c>
      <c r="E290" t="s">
        <v>64</v>
      </c>
      <c r="F290" t="s">
        <v>71</v>
      </c>
    </row>
    <row r="291" spans="1:6" x14ac:dyDescent="0.45">
      <c r="A291" s="154" t="str">
        <f t="shared" si="4"/>
        <v>HBW_GC_170</v>
      </c>
      <c r="B291">
        <v>170</v>
      </c>
      <c r="C291" t="s">
        <v>0</v>
      </c>
      <c r="D291" s="153">
        <v>6.8200000000000004E-5</v>
      </c>
      <c r="E291" t="s">
        <v>64</v>
      </c>
      <c r="F291" t="s">
        <v>71</v>
      </c>
    </row>
    <row r="292" spans="1:6" x14ac:dyDescent="0.45">
      <c r="A292" s="154" t="str">
        <f t="shared" si="4"/>
        <v>HBW_GC_172</v>
      </c>
      <c r="B292">
        <v>172</v>
      </c>
      <c r="C292" t="s">
        <v>0</v>
      </c>
      <c r="D292" s="153">
        <v>5.9200000000000002E-5</v>
      </c>
      <c r="E292" t="s">
        <v>64</v>
      </c>
      <c r="F292" t="s">
        <v>71</v>
      </c>
    </row>
    <row r="293" spans="1:6" x14ac:dyDescent="0.45">
      <c r="A293" s="154" t="str">
        <f t="shared" si="4"/>
        <v>HBW_GC_174</v>
      </c>
      <c r="B293">
        <v>174</v>
      </c>
      <c r="C293" t="s">
        <v>0</v>
      </c>
      <c r="D293" s="153">
        <v>5.1199999999999998E-5</v>
      </c>
      <c r="E293" t="s">
        <v>64</v>
      </c>
      <c r="F293" t="s">
        <v>71</v>
      </c>
    </row>
    <row r="294" spans="1:6" x14ac:dyDescent="0.45">
      <c r="A294" s="154" t="str">
        <f t="shared" si="4"/>
        <v>HBW_GC_176</v>
      </c>
      <c r="B294">
        <v>176</v>
      </c>
      <c r="C294" t="s">
        <v>0</v>
      </c>
      <c r="D294" s="153">
        <v>4.5200000000000001E-5</v>
      </c>
      <c r="E294" t="s">
        <v>64</v>
      </c>
      <c r="F294" t="s">
        <v>71</v>
      </c>
    </row>
    <row r="295" spans="1:6" x14ac:dyDescent="0.45">
      <c r="A295" s="154" t="str">
        <f t="shared" si="4"/>
        <v>HBW_GC_178</v>
      </c>
      <c r="B295">
        <v>178</v>
      </c>
      <c r="C295" t="s">
        <v>0</v>
      </c>
      <c r="D295" s="153">
        <v>3.9199999999999997E-5</v>
      </c>
      <c r="E295" t="s">
        <v>64</v>
      </c>
      <c r="F295" t="s">
        <v>71</v>
      </c>
    </row>
    <row r="296" spans="1:6" x14ac:dyDescent="0.45">
      <c r="A296" s="154" t="str">
        <f t="shared" si="4"/>
        <v>HBW_GC_180</v>
      </c>
      <c r="B296">
        <v>180</v>
      </c>
      <c r="C296" t="s">
        <v>0</v>
      </c>
      <c r="D296" s="153">
        <v>3.3200000000000001E-5</v>
      </c>
      <c r="E296" t="s">
        <v>64</v>
      </c>
      <c r="F296" t="s">
        <v>71</v>
      </c>
    </row>
    <row r="297" spans="1:6" x14ac:dyDescent="0.45">
      <c r="A297" s="154" t="str">
        <f t="shared" si="4"/>
        <v>HBW_GC_182</v>
      </c>
      <c r="B297">
        <v>182</v>
      </c>
      <c r="C297" t="s">
        <v>0</v>
      </c>
      <c r="D297" s="153">
        <v>2.72E-5</v>
      </c>
      <c r="E297" t="s">
        <v>64</v>
      </c>
      <c r="F297" t="s">
        <v>71</v>
      </c>
    </row>
    <row r="298" spans="1:6" x14ac:dyDescent="0.45">
      <c r="A298" s="154" t="str">
        <f t="shared" si="4"/>
        <v>HBW_GC_184</v>
      </c>
      <c r="B298">
        <v>184</v>
      </c>
      <c r="C298" t="s">
        <v>0</v>
      </c>
      <c r="D298" s="153">
        <v>2.37E-5</v>
      </c>
      <c r="E298" t="s">
        <v>64</v>
      </c>
      <c r="F298" t="s">
        <v>71</v>
      </c>
    </row>
    <row r="299" spans="1:6" x14ac:dyDescent="0.45">
      <c r="A299" s="154" t="str">
        <f t="shared" si="4"/>
        <v>HBW_GC_186</v>
      </c>
      <c r="B299">
        <v>186</v>
      </c>
      <c r="C299" t="s">
        <v>0</v>
      </c>
      <c r="D299" s="153">
        <v>2.12E-5</v>
      </c>
      <c r="E299" t="s">
        <v>64</v>
      </c>
      <c r="F299" t="s">
        <v>71</v>
      </c>
    </row>
    <row r="300" spans="1:6" x14ac:dyDescent="0.45">
      <c r="A300" s="154" t="str">
        <f t="shared" si="4"/>
        <v>HBW_GC_188</v>
      </c>
      <c r="B300">
        <v>188</v>
      </c>
      <c r="C300" t="s">
        <v>0</v>
      </c>
      <c r="D300" s="153">
        <v>1.91E-5</v>
      </c>
      <c r="E300" t="s">
        <v>64</v>
      </c>
      <c r="F300" t="s">
        <v>71</v>
      </c>
    </row>
    <row r="301" spans="1:6" x14ac:dyDescent="0.45">
      <c r="A301" s="154" t="str">
        <f t="shared" si="4"/>
        <v>HBW_GC_190</v>
      </c>
      <c r="B301">
        <v>190</v>
      </c>
      <c r="C301" t="s">
        <v>0</v>
      </c>
      <c r="D301" s="153">
        <v>1.8099999999999999E-5</v>
      </c>
      <c r="E301" t="s">
        <v>64</v>
      </c>
      <c r="F301" t="s">
        <v>71</v>
      </c>
    </row>
    <row r="302" spans="1:6" x14ac:dyDescent="0.45">
      <c r="A302" s="154" t="str">
        <f t="shared" si="4"/>
        <v>HBW_GC_192</v>
      </c>
      <c r="B302">
        <v>192</v>
      </c>
      <c r="C302" t="s">
        <v>0</v>
      </c>
      <c r="D302" s="153">
        <v>1.7099999999999999E-5</v>
      </c>
      <c r="E302" t="s">
        <v>64</v>
      </c>
      <c r="F302" t="s">
        <v>71</v>
      </c>
    </row>
    <row r="303" spans="1:6" x14ac:dyDescent="0.45">
      <c r="A303" s="154" t="str">
        <f t="shared" si="4"/>
        <v>HBW_GC_194</v>
      </c>
      <c r="B303">
        <v>194</v>
      </c>
      <c r="C303" t="s">
        <v>0</v>
      </c>
      <c r="D303" s="153">
        <v>1.6099999999999998E-5</v>
      </c>
      <c r="E303" t="s">
        <v>64</v>
      </c>
      <c r="F303" t="s">
        <v>71</v>
      </c>
    </row>
    <row r="304" spans="1:6" x14ac:dyDescent="0.45">
      <c r="A304" s="154" t="str">
        <f t="shared" si="4"/>
        <v>HBW_GC_196</v>
      </c>
      <c r="B304">
        <v>196</v>
      </c>
      <c r="C304" t="s">
        <v>0</v>
      </c>
      <c r="D304" s="153">
        <v>1.5099999999999999E-5</v>
      </c>
      <c r="E304" t="s">
        <v>64</v>
      </c>
      <c r="F304" t="s">
        <v>71</v>
      </c>
    </row>
    <row r="305" spans="1:6" x14ac:dyDescent="0.45">
      <c r="A305" s="154" t="str">
        <f t="shared" si="4"/>
        <v>HBW_GC_198</v>
      </c>
      <c r="B305">
        <v>198</v>
      </c>
      <c r="C305" t="s">
        <v>0</v>
      </c>
      <c r="D305" s="153">
        <v>1.4100000000000001E-5</v>
      </c>
      <c r="E305" t="s">
        <v>64</v>
      </c>
      <c r="F305" t="s">
        <v>71</v>
      </c>
    </row>
    <row r="306" spans="1:6" x14ac:dyDescent="0.45">
      <c r="A306" s="154" t="str">
        <f t="shared" si="4"/>
        <v>HBW_GC_200</v>
      </c>
      <c r="B306">
        <v>200</v>
      </c>
      <c r="C306" t="s">
        <v>0</v>
      </c>
      <c r="D306" s="153">
        <v>1.31E-5</v>
      </c>
      <c r="E306" t="s">
        <v>64</v>
      </c>
      <c r="F306" t="s">
        <v>71</v>
      </c>
    </row>
    <row r="307" spans="1:6" x14ac:dyDescent="0.45">
      <c r="A307" s="154" t="str">
        <f t="shared" si="4"/>
        <v>HBW_GC_202</v>
      </c>
      <c r="B307">
        <v>202</v>
      </c>
      <c r="C307" t="s">
        <v>0</v>
      </c>
      <c r="D307" s="153">
        <v>1.2099999999999999E-5</v>
      </c>
      <c r="E307" t="s">
        <v>64</v>
      </c>
      <c r="F307" t="s">
        <v>71</v>
      </c>
    </row>
    <row r="308" spans="1:6" x14ac:dyDescent="0.45">
      <c r="A308" s="154" t="str">
        <f t="shared" si="4"/>
        <v>HBW_GC_204</v>
      </c>
      <c r="B308">
        <v>204</v>
      </c>
      <c r="C308" t="s">
        <v>0</v>
      </c>
      <c r="D308" s="153">
        <v>1.11E-5</v>
      </c>
      <c r="E308" t="s">
        <v>64</v>
      </c>
      <c r="F308" t="s">
        <v>71</v>
      </c>
    </row>
    <row r="309" spans="1:6" x14ac:dyDescent="0.45">
      <c r="A309" s="154" t="str">
        <f t="shared" si="4"/>
        <v>HBW_GC_206</v>
      </c>
      <c r="B309">
        <v>206</v>
      </c>
      <c r="C309" t="s">
        <v>0</v>
      </c>
      <c r="D309" s="153">
        <v>1.01E-5</v>
      </c>
      <c r="E309" t="s">
        <v>64</v>
      </c>
      <c r="F309" t="s">
        <v>71</v>
      </c>
    </row>
    <row r="310" spans="1:6" x14ac:dyDescent="0.45">
      <c r="A310" s="154" t="str">
        <f t="shared" si="4"/>
        <v>HBW_GC_208</v>
      </c>
      <c r="B310">
        <v>208</v>
      </c>
      <c r="C310" t="s">
        <v>0</v>
      </c>
      <c r="D310" s="153">
        <v>9.0999999999999993E-6</v>
      </c>
      <c r="E310" t="s">
        <v>64</v>
      </c>
      <c r="F310" t="s">
        <v>71</v>
      </c>
    </row>
    <row r="311" spans="1:6" x14ac:dyDescent="0.45">
      <c r="A311" s="154" t="str">
        <f t="shared" si="4"/>
        <v>HBW_GC_210</v>
      </c>
      <c r="B311">
        <v>210</v>
      </c>
      <c r="C311" t="s">
        <v>0</v>
      </c>
      <c r="D311" s="153">
        <v>8.1000000000000004E-6</v>
      </c>
      <c r="E311" t="s">
        <v>64</v>
      </c>
      <c r="F311" t="s">
        <v>71</v>
      </c>
    </row>
    <row r="312" spans="1:6" x14ac:dyDescent="0.45">
      <c r="A312" s="154" t="str">
        <f t="shared" si="4"/>
        <v>HBW_GC_212</v>
      </c>
      <c r="B312">
        <v>212</v>
      </c>
      <c r="C312" t="s">
        <v>0</v>
      </c>
      <c r="D312" s="153">
        <v>7.0999999999999998E-6</v>
      </c>
      <c r="E312" t="s">
        <v>64</v>
      </c>
      <c r="F312" t="s">
        <v>71</v>
      </c>
    </row>
    <row r="313" spans="1:6" x14ac:dyDescent="0.45">
      <c r="A313" s="154" t="str">
        <f t="shared" si="4"/>
        <v>HBW_GC_214</v>
      </c>
      <c r="B313">
        <v>214</v>
      </c>
      <c r="C313" t="s">
        <v>0</v>
      </c>
      <c r="D313" s="153">
        <v>6.0000000000000002E-6</v>
      </c>
      <c r="E313" t="s">
        <v>64</v>
      </c>
      <c r="F313" t="s">
        <v>71</v>
      </c>
    </row>
    <row r="314" spans="1:6" x14ac:dyDescent="0.45">
      <c r="A314" s="154" t="str">
        <f t="shared" si="4"/>
        <v>HBW_GC_216</v>
      </c>
      <c r="B314">
        <v>216</v>
      </c>
      <c r="C314" t="s">
        <v>0</v>
      </c>
      <c r="D314" s="153">
        <v>5.0000000000000004E-6</v>
      </c>
      <c r="E314" t="s">
        <v>64</v>
      </c>
      <c r="F314" t="s">
        <v>71</v>
      </c>
    </row>
    <row r="315" spans="1:6" x14ac:dyDescent="0.45">
      <c r="A315" s="154" t="str">
        <f t="shared" si="4"/>
        <v>HBW_GC_218</v>
      </c>
      <c r="B315">
        <v>218</v>
      </c>
      <c r="C315" t="s">
        <v>0</v>
      </c>
      <c r="D315" s="153">
        <v>3.9999999999999998E-6</v>
      </c>
      <c r="E315" t="s">
        <v>64</v>
      </c>
      <c r="F315" t="s">
        <v>71</v>
      </c>
    </row>
    <row r="316" spans="1:6" x14ac:dyDescent="0.45">
      <c r="A316" s="154" t="str">
        <f t="shared" si="4"/>
        <v>HBW_GC_220</v>
      </c>
      <c r="B316">
        <v>220</v>
      </c>
      <c r="C316" t="s">
        <v>0</v>
      </c>
      <c r="D316" s="153">
        <v>3.0000000000000001E-6</v>
      </c>
      <c r="E316" t="s">
        <v>64</v>
      </c>
      <c r="F316" t="s">
        <v>71</v>
      </c>
    </row>
    <row r="317" spans="1:6" x14ac:dyDescent="0.45">
      <c r="A317" s="154" t="str">
        <f t="shared" si="4"/>
        <v>HBW_GC_222</v>
      </c>
      <c r="B317">
        <v>222</v>
      </c>
      <c r="C317" t="s">
        <v>0</v>
      </c>
      <c r="D317" s="153">
        <v>1.9999999999999999E-6</v>
      </c>
      <c r="E317" t="s">
        <v>64</v>
      </c>
      <c r="F317" t="s">
        <v>71</v>
      </c>
    </row>
    <row r="318" spans="1:6" x14ac:dyDescent="0.45">
      <c r="A318" s="154" t="str">
        <f t="shared" si="4"/>
        <v>HBW_GC_224</v>
      </c>
      <c r="B318">
        <v>224</v>
      </c>
      <c r="C318" t="s">
        <v>0</v>
      </c>
      <c r="D318" s="153">
        <v>9.9999999999999995E-7</v>
      </c>
      <c r="E318" t="s">
        <v>64</v>
      </c>
      <c r="F318" t="s">
        <v>71</v>
      </c>
    </row>
    <row r="319" spans="1:6" x14ac:dyDescent="0.45">
      <c r="A319" s="154" t="str">
        <f t="shared" si="4"/>
        <v>HBW_GC_226</v>
      </c>
      <c r="B319">
        <v>226</v>
      </c>
      <c r="C319" t="s">
        <v>0</v>
      </c>
      <c r="D319">
        <v>0</v>
      </c>
      <c r="E319" t="s">
        <v>64</v>
      </c>
      <c r="F319" t="s">
        <v>71</v>
      </c>
    </row>
    <row r="320" spans="1:6" x14ac:dyDescent="0.45">
      <c r="A320" s="154" t="str">
        <f t="shared" si="4"/>
        <v>HBW_GC_228</v>
      </c>
      <c r="B320">
        <v>228</v>
      </c>
      <c r="C320" t="s">
        <v>0</v>
      </c>
      <c r="D320">
        <v>0</v>
      </c>
      <c r="E320" t="s">
        <v>64</v>
      </c>
      <c r="F320" t="s">
        <v>71</v>
      </c>
    </row>
    <row r="321" spans="1:6" x14ac:dyDescent="0.45">
      <c r="A321" s="154" t="str">
        <f t="shared" si="4"/>
        <v>HBW_GC_230</v>
      </c>
      <c r="B321">
        <v>230</v>
      </c>
      <c r="C321" t="s">
        <v>0</v>
      </c>
      <c r="D321">
        <v>0</v>
      </c>
      <c r="E321" t="s">
        <v>64</v>
      </c>
      <c r="F321" t="s">
        <v>71</v>
      </c>
    </row>
    <row r="322" spans="1:6" x14ac:dyDescent="0.45">
      <c r="A322" s="154" t="str">
        <f t="shared" si="4"/>
        <v>HBW_GC_232</v>
      </c>
      <c r="B322">
        <v>232</v>
      </c>
      <c r="C322" t="s">
        <v>0</v>
      </c>
      <c r="D322">
        <v>0</v>
      </c>
      <c r="E322" t="s">
        <v>64</v>
      </c>
      <c r="F322" t="s">
        <v>71</v>
      </c>
    </row>
    <row r="323" spans="1:6" x14ac:dyDescent="0.45">
      <c r="A323" s="154" t="str">
        <f t="shared" ref="A323:A386" si="5">C323&amp;"_"&amp;E323&amp;"_"&amp;B323</f>
        <v>HBW_GC_234</v>
      </c>
      <c r="B323">
        <v>234</v>
      </c>
      <c r="C323" t="s">
        <v>0</v>
      </c>
      <c r="D323">
        <v>0</v>
      </c>
      <c r="E323" t="s">
        <v>64</v>
      </c>
      <c r="F323" t="s">
        <v>71</v>
      </c>
    </row>
    <row r="324" spans="1:6" x14ac:dyDescent="0.45">
      <c r="A324" s="154" t="str">
        <f t="shared" si="5"/>
        <v>HBW_GC_236</v>
      </c>
      <c r="B324">
        <v>236</v>
      </c>
      <c r="C324" t="s">
        <v>0</v>
      </c>
      <c r="D324">
        <v>0</v>
      </c>
      <c r="E324" t="s">
        <v>64</v>
      </c>
      <c r="F324" t="s">
        <v>71</v>
      </c>
    </row>
    <row r="325" spans="1:6" x14ac:dyDescent="0.45">
      <c r="A325" s="154" t="str">
        <f t="shared" si="5"/>
        <v>HBW_GC_238</v>
      </c>
      <c r="B325">
        <v>238</v>
      </c>
      <c r="C325" t="s">
        <v>0</v>
      </c>
      <c r="D325">
        <v>0</v>
      </c>
      <c r="E325" t="s">
        <v>64</v>
      </c>
      <c r="F325" t="s">
        <v>71</v>
      </c>
    </row>
    <row r="326" spans="1:6" x14ac:dyDescent="0.45">
      <c r="A326" s="154" t="str">
        <f t="shared" si="5"/>
        <v>HBW_GC_240</v>
      </c>
      <c r="B326">
        <v>240</v>
      </c>
      <c r="C326" t="s">
        <v>0</v>
      </c>
      <c r="D326">
        <v>0</v>
      </c>
      <c r="E326" t="s">
        <v>64</v>
      </c>
      <c r="F326" t="s">
        <v>71</v>
      </c>
    </row>
    <row r="327" spans="1:6" x14ac:dyDescent="0.45">
      <c r="A327" s="154" t="str">
        <f t="shared" si="5"/>
        <v>HBW_GC_242</v>
      </c>
      <c r="B327">
        <v>242</v>
      </c>
      <c r="C327" t="s">
        <v>0</v>
      </c>
      <c r="D327">
        <v>0</v>
      </c>
      <c r="E327" t="s">
        <v>64</v>
      </c>
      <c r="F327" t="s">
        <v>71</v>
      </c>
    </row>
    <row r="328" spans="1:6" x14ac:dyDescent="0.45">
      <c r="A328" s="154" t="str">
        <f t="shared" si="5"/>
        <v>HBW_GC_244</v>
      </c>
      <c r="B328">
        <v>244</v>
      </c>
      <c r="C328" t="s">
        <v>0</v>
      </c>
      <c r="D328">
        <v>0</v>
      </c>
      <c r="E328" t="s">
        <v>64</v>
      </c>
      <c r="F328" t="s">
        <v>71</v>
      </c>
    </row>
    <row r="329" spans="1:6" x14ac:dyDescent="0.45">
      <c r="A329" s="154" t="str">
        <f t="shared" si="5"/>
        <v>HBW_GC_246</v>
      </c>
      <c r="B329">
        <v>246</v>
      </c>
      <c r="C329" t="s">
        <v>0</v>
      </c>
      <c r="D329">
        <v>0</v>
      </c>
      <c r="E329" t="s">
        <v>64</v>
      </c>
      <c r="F329" t="s">
        <v>71</v>
      </c>
    </row>
    <row r="330" spans="1:6" x14ac:dyDescent="0.45">
      <c r="A330" s="154" t="str">
        <f t="shared" si="5"/>
        <v>HBW_GC_248</v>
      </c>
      <c r="B330">
        <v>248</v>
      </c>
      <c r="C330" t="s">
        <v>0</v>
      </c>
      <c r="D330">
        <v>0</v>
      </c>
      <c r="E330" t="s">
        <v>64</v>
      </c>
      <c r="F330" t="s">
        <v>71</v>
      </c>
    </row>
    <row r="331" spans="1:6" x14ac:dyDescent="0.45">
      <c r="A331" s="154" t="str">
        <f t="shared" si="5"/>
        <v>HBW_GC_250</v>
      </c>
      <c r="B331">
        <v>250</v>
      </c>
      <c r="C331" t="s">
        <v>0</v>
      </c>
      <c r="D331">
        <v>0</v>
      </c>
      <c r="E331" t="s">
        <v>64</v>
      </c>
      <c r="F331" t="s">
        <v>71</v>
      </c>
    </row>
    <row r="332" spans="1:6" x14ac:dyDescent="0.45">
      <c r="A332" s="154" t="str">
        <f t="shared" si="5"/>
        <v>HBW_GC_252</v>
      </c>
      <c r="B332">
        <v>252</v>
      </c>
      <c r="C332" t="s">
        <v>0</v>
      </c>
      <c r="D332">
        <v>0</v>
      </c>
      <c r="E332" t="s">
        <v>64</v>
      </c>
      <c r="F332" t="s">
        <v>71</v>
      </c>
    </row>
    <row r="333" spans="1:6" x14ac:dyDescent="0.45">
      <c r="A333" s="154" t="str">
        <f t="shared" si="5"/>
        <v>HBW_GC_254</v>
      </c>
      <c r="B333">
        <v>254</v>
      </c>
      <c r="C333" t="s">
        <v>0</v>
      </c>
      <c r="D333">
        <v>0</v>
      </c>
      <c r="E333" t="s">
        <v>64</v>
      </c>
      <c r="F333" t="s">
        <v>71</v>
      </c>
    </row>
    <row r="334" spans="1:6" x14ac:dyDescent="0.45">
      <c r="A334" s="154" t="str">
        <f t="shared" si="5"/>
        <v>HBW_GC_256</v>
      </c>
      <c r="B334">
        <v>256</v>
      </c>
      <c r="C334" t="s">
        <v>0</v>
      </c>
      <c r="D334">
        <v>0</v>
      </c>
      <c r="E334" t="s">
        <v>64</v>
      </c>
      <c r="F334" t="s">
        <v>71</v>
      </c>
    </row>
    <row r="335" spans="1:6" x14ac:dyDescent="0.45">
      <c r="A335" s="154" t="str">
        <f t="shared" si="5"/>
        <v>HBW_GC_258</v>
      </c>
      <c r="B335">
        <v>258</v>
      </c>
      <c r="C335" t="s">
        <v>0</v>
      </c>
      <c r="D335">
        <v>0</v>
      </c>
      <c r="E335" t="s">
        <v>64</v>
      </c>
      <c r="F335" t="s">
        <v>71</v>
      </c>
    </row>
    <row r="336" spans="1:6" x14ac:dyDescent="0.45">
      <c r="A336" s="154" t="str">
        <f t="shared" si="5"/>
        <v>HBW_GC_260</v>
      </c>
      <c r="B336">
        <v>260</v>
      </c>
      <c r="C336" t="s">
        <v>0</v>
      </c>
      <c r="D336">
        <v>0</v>
      </c>
      <c r="E336" t="s">
        <v>64</v>
      </c>
      <c r="F336" t="s">
        <v>71</v>
      </c>
    </row>
    <row r="337" spans="1:6" x14ac:dyDescent="0.45">
      <c r="A337" s="154" t="str">
        <f t="shared" si="5"/>
        <v>HBW_GC_262</v>
      </c>
      <c r="B337">
        <v>262</v>
      </c>
      <c r="C337" t="s">
        <v>0</v>
      </c>
      <c r="D337">
        <v>0</v>
      </c>
      <c r="E337" t="s">
        <v>64</v>
      </c>
      <c r="F337" t="s">
        <v>71</v>
      </c>
    </row>
    <row r="338" spans="1:6" x14ac:dyDescent="0.45">
      <c r="A338" s="154" t="str">
        <f t="shared" si="5"/>
        <v>HBW_GC_264</v>
      </c>
      <c r="B338">
        <v>264</v>
      </c>
      <c r="C338" t="s">
        <v>0</v>
      </c>
      <c r="D338">
        <v>0</v>
      </c>
      <c r="E338" t="s">
        <v>64</v>
      </c>
      <c r="F338" t="s">
        <v>71</v>
      </c>
    </row>
    <row r="339" spans="1:6" x14ac:dyDescent="0.45">
      <c r="A339" s="154" t="str">
        <f t="shared" si="5"/>
        <v>HBW_GC_266</v>
      </c>
      <c r="B339">
        <v>266</v>
      </c>
      <c r="C339" t="s">
        <v>0</v>
      </c>
      <c r="D339">
        <v>0</v>
      </c>
      <c r="E339" t="s">
        <v>64</v>
      </c>
      <c r="F339" t="s">
        <v>71</v>
      </c>
    </row>
    <row r="340" spans="1:6" x14ac:dyDescent="0.45">
      <c r="A340" s="154" t="str">
        <f t="shared" si="5"/>
        <v>HBW_GC_268</v>
      </c>
      <c r="B340">
        <v>268</v>
      </c>
      <c r="C340" t="s">
        <v>0</v>
      </c>
      <c r="D340">
        <v>0</v>
      </c>
      <c r="E340" t="s">
        <v>64</v>
      </c>
      <c r="F340" t="s">
        <v>71</v>
      </c>
    </row>
    <row r="341" spans="1:6" x14ac:dyDescent="0.45">
      <c r="A341" s="154" t="str">
        <f t="shared" si="5"/>
        <v>HBW_GC_270</v>
      </c>
      <c r="B341">
        <v>270</v>
      </c>
      <c r="C341" t="s">
        <v>0</v>
      </c>
      <c r="D341">
        <v>0</v>
      </c>
      <c r="E341" t="s">
        <v>64</v>
      </c>
      <c r="F341" t="s">
        <v>71</v>
      </c>
    </row>
    <row r="342" spans="1:6" x14ac:dyDescent="0.45">
      <c r="A342" s="154" t="str">
        <f t="shared" si="5"/>
        <v>HBW_GC_272</v>
      </c>
      <c r="B342">
        <v>272</v>
      </c>
      <c r="C342" t="s">
        <v>0</v>
      </c>
      <c r="D342">
        <v>0</v>
      </c>
      <c r="E342" t="s">
        <v>64</v>
      </c>
      <c r="F342" t="s">
        <v>71</v>
      </c>
    </row>
    <row r="343" spans="1:6" x14ac:dyDescent="0.45">
      <c r="A343" s="154" t="str">
        <f t="shared" si="5"/>
        <v>HBW_GC_274</v>
      </c>
      <c r="B343">
        <v>274</v>
      </c>
      <c r="C343" t="s">
        <v>0</v>
      </c>
      <c r="D343">
        <v>0</v>
      </c>
      <c r="E343" t="s">
        <v>64</v>
      </c>
      <c r="F343" t="s">
        <v>71</v>
      </c>
    </row>
    <row r="344" spans="1:6" x14ac:dyDescent="0.45">
      <c r="A344" s="154" t="str">
        <f t="shared" si="5"/>
        <v>HBW_GC_276</v>
      </c>
      <c r="B344">
        <v>276</v>
      </c>
      <c r="C344" t="s">
        <v>0</v>
      </c>
      <c r="D344">
        <v>0</v>
      </c>
      <c r="E344" t="s">
        <v>64</v>
      </c>
      <c r="F344" t="s">
        <v>71</v>
      </c>
    </row>
    <row r="345" spans="1:6" x14ac:dyDescent="0.45">
      <c r="A345" s="154" t="str">
        <f t="shared" si="5"/>
        <v>HBW_GC_278</v>
      </c>
      <c r="B345">
        <v>278</v>
      </c>
      <c r="C345" t="s">
        <v>0</v>
      </c>
      <c r="D345">
        <v>0</v>
      </c>
      <c r="E345" t="s">
        <v>64</v>
      </c>
      <c r="F345" t="s">
        <v>71</v>
      </c>
    </row>
    <row r="346" spans="1:6" x14ac:dyDescent="0.45">
      <c r="A346" s="154" t="str">
        <f t="shared" si="5"/>
        <v>HBW_GC_280</v>
      </c>
      <c r="B346">
        <v>280</v>
      </c>
      <c r="C346" t="s">
        <v>0</v>
      </c>
      <c r="D346">
        <v>0</v>
      </c>
      <c r="E346" t="s">
        <v>64</v>
      </c>
      <c r="F346" t="s">
        <v>71</v>
      </c>
    </row>
    <row r="347" spans="1:6" x14ac:dyDescent="0.45">
      <c r="A347" s="154" t="str">
        <f t="shared" si="5"/>
        <v>HBW_GC_282</v>
      </c>
      <c r="B347">
        <v>282</v>
      </c>
      <c r="C347" t="s">
        <v>0</v>
      </c>
      <c r="D347">
        <v>0</v>
      </c>
      <c r="E347" t="s">
        <v>64</v>
      </c>
      <c r="F347" t="s">
        <v>71</v>
      </c>
    </row>
    <row r="348" spans="1:6" x14ac:dyDescent="0.45">
      <c r="A348" s="154" t="str">
        <f t="shared" si="5"/>
        <v>HBW_GC_284</v>
      </c>
      <c r="B348">
        <v>284</v>
      </c>
      <c r="C348" t="s">
        <v>0</v>
      </c>
      <c r="D348">
        <v>0</v>
      </c>
      <c r="E348" t="s">
        <v>64</v>
      </c>
      <c r="F348" t="s">
        <v>71</v>
      </c>
    </row>
    <row r="349" spans="1:6" x14ac:dyDescent="0.45">
      <c r="A349" s="154" t="str">
        <f t="shared" si="5"/>
        <v>HBW_GC_286</v>
      </c>
      <c r="B349">
        <v>286</v>
      </c>
      <c r="C349" t="s">
        <v>0</v>
      </c>
      <c r="D349">
        <v>0</v>
      </c>
      <c r="E349" t="s">
        <v>64</v>
      </c>
      <c r="F349" t="s">
        <v>71</v>
      </c>
    </row>
    <row r="350" spans="1:6" x14ac:dyDescent="0.45">
      <c r="A350" s="154" t="str">
        <f t="shared" si="5"/>
        <v>HBW_GC_288</v>
      </c>
      <c r="B350">
        <v>288</v>
      </c>
      <c r="C350" t="s">
        <v>0</v>
      </c>
      <c r="D350">
        <v>0</v>
      </c>
      <c r="E350" t="s">
        <v>64</v>
      </c>
      <c r="F350" t="s">
        <v>71</v>
      </c>
    </row>
    <row r="351" spans="1:6" x14ac:dyDescent="0.45">
      <c r="A351" s="154" t="str">
        <f t="shared" si="5"/>
        <v>HBW_GC_290</v>
      </c>
      <c r="B351">
        <v>290</v>
      </c>
      <c r="C351" t="s">
        <v>0</v>
      </c>
      <c r="D351">
        <v>0</v>
      </c>
      <c r="E351" t="s">
        <v>64</v>
      </c>
      <c r="F351" t="s">
        <v>71</v>
      </c>
    </row>
    <row r="352" spans="1:6" x14ac:dyDescent="0.45">
      <c r="A352" s="154" t="str">
        <f t="shared" si="5"/>
        <v>HBW_GC_292</v>
      </c>
      <c r="B352">
        <v>292</v>
      </c>
      <c r="C352" t="s">
        <v>0</v>
      </c>
      <c r="D352">
        <v>0</v>
      </c>
      <c r="E352" t="s">
        <v>64</v>
      </c>
      <c r="F352" t="s">
        <v>71</v>
      </c>
    </row>
    <row r="353" spans="1:6" x14ac:dyDescent="0.45">
      <c r="A353" s="154" t="str">
        <f t="shared" si="5"/>
        <v>HBW_GC_294</v>
      </c>
      <c r="B353">
        <v>294</v>
      </c>
      <c r="C353" t="s">
        <v>0</v>
      </c>
      <c r="D353">
        <v>0</v>
      </c>
      <c r="E353" t="s">
        <v>64</v>
      </c>
      <c r="F353" t="s">
        <v>71</v>
      </c>
    </row>
    <row r="354" spans="1:6" x14ac:dyDescent="0.45">
      <c r="A354" s="154" t="str">
        <f t="shared" si="5"/>
        <v>HBW_GC_296</v>
      </c>
      <c r="B354">
        <v>296</v>
      </c>
      <c r="C354" t="s">
        <v>0</v>
      </c>
      <c r="D354">
        <v>0</v>
      </c>
      <c r="E354" t="s">
        <v>64</v>
      </c>
      <c r="F354" t="s">
        <v>71</v>
      </c>
    </row>
    <row r="355" spans="1:6" x14ac:dyDescent="0.45">
      <c r="A355" s="154" t="str">
        <f t="shared" si="5"/>
        <v>HBW_GC_298</v>
      </c>
      <c r="B355">
        <v>298</v>
      </c>
      <c r="C355" t="s">
        <v>0</v>
      </c>
      <c r="D355">
        <v>0</v>
      </c>
      <c r="E355" t="s">
        <v>64</v>
      </c>
      <c r="F355" t="s">
        <v>71</v>
      </c>
    </row>
    <row r="356" spans="1:6" x14ac:dyDescent="0.45">
      <c r="A356" s="154" t="str">
        <f t="shared" si="5"/>
        <v>HBW_GC_300</v>
      </c>
      <c r="B356">
        <v>300</v>
      </c>
      <c r="C356" t="s">
        <v>0</v>
      </c>
      <c r="D356">
        <v>0</v>
      </c>
      <c r="E356" t="s">
        <v>64</v>
      </c>
      <c r="F356" t="s">
        <v>71</v>
      </c>
    </row>
    <row r="357" spans="1:6" x14ac:dyDescent="0.45">
      <c r="A357" s="154" t="str">
        <f t="shared" si="5"/>
        <v>HBW_GC_302</v>
      </c>
      <c r="B357">
        <v>302</v>
      </c>
      <c r="C357" t="s">
        <v>0</v>
      </c>
      <c r="D357">
        <v>0</v>
      </c>
      <c r="E357" t="s">
        <v>64</v>
      </c>
      <c r="F357" t="s">
        <v>71</v>
      </c>
    </row>
    <row r="358" spans="1:6" x14ac:dyDescent="0.45">
      <c r="A358" s="154" t="str">
        <f t="shared" si="5"/>
        <v>HBW_GC_304</v>
      </c>
      <c r="B358">
        <v>304</v>
      </c>
      <c r="C358" t="s">
        <v>0</v>
      </c>
      <c r="D358">
        <v>0</v>
      </c>
      <c r="E358" t="s">
        <v>64</v>
      </c>
      <c r="F358" t="s">
        <v>71</v>
      </c>
    </row>
    <row r="359" spans="1:6" x14ac:dyDescent="0.45">
      <c r="A359" s="154" t="str">
        <f t="shared" si="5"/>
        <v>HBW_GC_306</v>
      </c>
      <c r="B359">
        <v>306</v>
      </c>
      <c r="C359" t="s">
        <v>0</v>
      </c>
      <c r="D359">
        <v>0</v>
      </c>
      <c r="E359" t="s">
        <v>64</v>
      </c>
      <c r="F359" t="s">
        <v>71</v>
      </c>
    </row>
    <row r="360" spans="1:6" x14ac:dyDescent="0.45">
      <c r="A360" s="154" t="str">
        <f t="shared" si="5"/>
        <v>HBW_GC_308</v>
      </c>
      <c r="B360">
        <v>308</v>
      </c>
      <c r="C360" t="s">
        <v>0</v>
      </c>
      <c r="D360">
        <v>0</v>
      </c>
      <c r="E360" t="s">
        <v>64</v>
      </c>
      <c r="F360" t="s">
        <v>71</v>
      </c>
    </row>
    <row r="361" spans="1:6" x14ac:dyDescent="0.45">
      <c r="A361" s="154" t="str">
        <f t="shared" si="5"/>
        <v>HBW_GC_310</v>
      </c>
      <c r="B361">
        <v>310</v>
      </c>
      <c r="C361" t="s">
        <v>0</v>
      </c>
      <c r="D361">
        <v>0</v>
      </c>
      <c r="E361" t="s">
        <v>64</v>
      </c>
      <c r="F361" t="s">
        <v>71</v>
      </c>
    </row>
    <row r="362" spans="1:6" x14ac:dyDescent="0.45">
      <c r="A362" s="154" t="str">
        <f t="shared" si="5"/>
        <v>HBW_GC_312</v>
      </c>
      <c r="B362">
        <v>312</v>
      </c>
      <c r="C362" t="s">
        <v>0</v>
      </c>
      <c r="D362">
        <v>0</v>
      </c>
      <c r="E362" t="s">
        <v>64</v>
      </c>
      <c r="F362" t="s">
        <v>71</v>
      </c>
    </row>
    <row r="363" spans="1:6" x14ac:dyDescent="0.45">
      <c r="A363" s="154" t="str">
        <f t="shared" si="5"/>
        <v>HBW_GC_314</v>
      </c>
      <c r="B363">
        <v>314</v>
      </c>
      <c r="C363" t="s">
        <v>0</v>
      </c>
      <c r="D363">
        <v>0</v>
      </c>
      <c r="E363" t="s">
        <v>64</v>
      </c>
      <c r="F363" t="s">
        <v>71</v>
      </c>
    </row>
    <row r="364" spans="1:6" x14ac:dyDescent="0.45">
      <c r="A364" s="154" t="str">
        <f t="shared" si="5"/>
        <v>HBW_GC_316</v>
      </c>
      <c r="B364">
        <v>316</v>
      </c>
      <c r="C364" t="s">
        <v>0</v>
      </c>
      <c r="D364">
        <v>0</v>
      </c>
      <c r="E364" t="s">
        <v>64</v>
      </c>
      <c r="F364" t="s">
        <v>71</v>
      </c>
    </row>
    <row r="365" spans="1:6" x14ac:dyDescent="0.45">
      <c r="A365" s="154" t="str">
        <f t="shared" si="5"/>
        <v>HBW_GC_318</v>
      </c>
      <c r="B365">
        <v>318</v>
      </c>
      <c r="C365" t="s">
        <v>0</v>
      </c>
      <c r="D365">
        <v>0</v>
      </c>
      <c r="E365" t="s">
        <v>64</v>
      </c>
      <c r="F365" t="s">
        <v>71</v>
      </c>
    </row>
    <row r="366" spans="1:6" x14ac:dyDescent="0.45">
      <c r="A366" s="154" t="str">
        <f t="shared" si="5"/>
        <v>HBW_GC_320</v>
      </c>
      <c r="B366">
        <v>320</v>
      </c>
      <c r="C366" t="s">
        <v>0</v>
      </c>
      <c r="D366">
        <v>0</v>
      </c>
      <c r="E366" t="s">
        <v>64</v>
      </c>
      <c r="F366" t="s">
        <v>71</v>
      </c>
    </row>
    <row r="367" spans="1:6" x14ac:dyDescent="0.45">
      <c r="A367" s="154" t="str">
        <f t="shared" si="5"/>
        <v>HBW_GC_322</v>
      </c>
      <c r="B367">
        <v>322</v>
      </c>
      <c r="C367" t="s">
        <v>0</v>
      </c>
      <c r="D367">
        <v>0</v>
      </c>
      <c r="E367" t="s">
        <v>64</v>
      </c>
      <c r="F367" t="s">
        <v>71</v>
      </c>
    </row>
    <row r="368" spans="1:6" x14ac:dyDescent="0.45">
      <c r="A368" s="154" t="str">
        <f t="shared" si="5"/>
        <v>HBW_GC_324</v>
      </c>
      <c r="B368">
        <v>324</v>
      </c>
      <c r="C368" t="s">
        <v>0</v>
      </c>
      <c r="D368">
        <v>0</v>
      </c>
      <c r="E368" t="s">
        <v>64</v>
      </c>
      <c r="F368" t="s">
        <v>71</v>
      </c>
    </row>
    <row r="369" spans="1:6" x14ac:dyDescent="0.45">
      <c r="A369" s="154" t="str">
        <f t="shared" si="5"/>
        <v>HBW_GC_326</v>
      </c>
      <c r="B369">
        <v>326</v>
      </c>
      <c r="C369" t="s">
        <v>0</v>
      </c>
      <c r="D369">
        <v>0</v>
      </c>
      <c r="E369" t="s">
        <v>64</v>
      </c>
      <c r="F369" t="s">
        <v>71</v>
      </c>
    </row>
    <row r="370" spans="1:6" x14ac:dyDescent="0.45">
      <c r="A370" s="154" t="str">
        <f t="shared" si="5"/>
        <v>HBW_GC_328</v>
      </c>
      <c r="B370">
        <v>328</v>
      </c>
      <c r="C370" t="s">
        <v>0</v>
      </c>
      <c r="D370">
        <v>0</v>
      </c>
      <c r="E370" t="s">
        <v>64</v>
      </c>
      <c r="F370" t="s">
        <v>71</v>
      </c>
    </row>
    <row r="371" spans="1:6" x14ac:dyDescent="0.45">
      <c r="A371" s="154" t="str">
        <f t="shared" si="5"/>
        <v>HBW_GC_330</v>
      </c>
      <c r="B371">
        <v>330</v>
      </c>
      <c r="C371" t="s">
        <v>0</v>
      </c>
      <c r="D371">
        <v>0</v>
      </c>
      <c r="E371" t="s">
        <v>64</v>
      </c>
      <c r="F371" t="s">
        <v>71</v>
      </c>
    </row>
    <row r="372" spans="1:6" x14ac:dyDescent="0.45">
      <c r="A372" s="154" t="str">
        <f t="shared" si="5"/>
        <v>HBW_GC_332</v>
      </c>
      <c r="B372">
        <v>332</v>
      </c>
      <c r="C372" t="s">
        <v>0</v>
      </c>
      <c r="D372">
        <v>0</v>
      </c>
      <c r="E372" t="s">
        <v>64</v>
      </c>
      <c r="F372" t="s">
        <v>71</v>
      </c>
    </row>
    <row r="373" spans="1:6" x14ac:dyDescent="0.45">
      <c r="A373" s="154" t="str">
        <f t="shared" si="5"/>
        <v>HBW_GC_334</v>
      </c>
      <c r="B373">
        <v>334</v>
      </c>
      <c r="C373" t="s">
        <v>0</v>
      </c>
      <c r="D373">
        <v>0</v>
      </c>
      <c r="E373" t="s">
        <v>64</v>
      </c>
      <c r="F373" t="s">
        <v>71</v>
      </c>
    </row>
    <row r="374" spans="1:6" x14ac:dyDescent="0.45">
      <c r="A374" s="154" t="str">
        <f t="shared" si="5"/>
        <v>HBW_GC_336</v>
      </c>
      <c r="B374">
        <v>336</v>
      </c>
      <c r="C374" t="s">
        <v>0</v>
      </c>
      <c r="D374">
        <v>0</v>
      </c>
      <c r="E374" t="s">
        <v>64</v>
      </c>
      <c r="F374" t="s">
        <v>71</v>
      </c>
    </row>
    <row r="375" spans="1:6" x14ac:dyDescent="0.45">
      <c r="A375" s="154" t="str">
        <f t="shared" si="5"/>
        <v>HBW_GC_338</v>
      </c>
      <c r="B375">
        <v>338</v>
      </c>
      <c r="C375" t="s">
        <v>0</v>
      </c>
      <c r="D375">
        <v>0</v>
      </c>
      <c r="E375" t="s">
        <v>64</v>
      </c>
      <c r="F375" t="s">
        <v>71</v>
      </c>
    </row>
    <row r="376" spans="1:6" x14ac:dyDescent="0.45">
      <c r="A376" s="154" t="str">
        <f t="shared" si="5"/>
        <v>HBW_GC_340</v>
      </c>
      <c r="B376">
        <v>340</v>
      </c>
      <c r="C376" t="s">
        <v>0</v>
      </c>
      <c r="D376">
        <v>0</v>
      </c>
      <c r="E376" t="s">
        <v>64</v>
      </c>
      <c r="F376" t="s">
        <v>71</v>
      </c>
    </row>
    <row r="377" spans="1:6" x14ac:dyDescent="0.45">
      <c r="A377" s="154" t="str">
        <f t="shared" si="5"/>
        <v>HBW_GC_342</v>
      </c>
      <c r="B377">
        <v>342</v>
      </c>
      <c r="C377" t="s">
        <v>0</v>
      </c>
      <c r="D377">
        <v>0</v>
      </c>
      <c r="E377" t="s">
        <v>64</v>
      </c>
      <c r="F377" t="s">
        <v>71</v>
      </c>
    </row>
    <row r="378" spans="1:6" x14ac:dyDescent="0.45">
      <c r="A378" s="154" t="str">
        <f t="shared" si="5"/>
        <v>HBW_GC_344</v>
      </c>
      <c r="B378">
        <v>344</v>
      </c>
      <c r="C378" t="s">
        <v>0</v>
      </c>
      <c r="D378">
        <v>0</v>
      </c>
      <c r="E378" t="s">
        <v>64</v>
      </c>
      <c r="F378" t="s">
        <v>71</v>
      </c>
    </row>
    <row r="379" spans="1:6" x14ac:dyDescent="0.45">
      <c r="A379" s="154" t="str">
        <f t="shared" si="5"/>
        <v>HBW_GC_346</v>
      </c>
      <c r="B379">
        <v>346</v>
      </c>
      <c r="C379" t="s">
        <v>0</v>
      </c>
      <c r="D379">
        <v>0</v>
      </c>
      <c r="E379" t="s">
        <v>64</v>
      </c>
      <c r="F379" t="s">
        <v>71</v>
      </c>
    </row>
    <row r="380" spans="1:6" x14ac:dyDescent="0.45">
      <c r="A380" s="154" t="str">
        <f t="shared" si="5"/>
        <v>HBW_GC_348</v>
      </c>
      <c r="B380">
        <v>348</v>
      </c>
      <c r="C380" t="s">
        <v>0</v>
      </c>
      <c r="D380">
        <v>0</v>
      </c>
      <c r="E380" t="s">
        <v>64</v>
      </c>
      <c r="F380" t="s">
        <v>71</v>
      </c>
    </row>
    <row r="381" spans="1:6" x14ac:dyDescent="0.45">
      <c r="A381" s="154" t="str">
        <f t="shared" si="5"/>
        <v>HBW_GC_350</v>
      </c>
      <c r="B381">
        <v>350</v>
      </c>
      <c r="C381" t="s">
        <v>0</v>
      </c>
      <c r="D381">
        <v>0</v>
      </c>
      <c r="E381" t="s">
        <v>64</v>
      </c>
      <c r="F381" t="s">
        <v>71</v>
      </c>
    </row>
    <row r="382" spans="1:6" x14ac:dyDescent="0.45">
      <c r="A382" s="154" t="str">
        <f t="shared" si="5"/>
        <v>HBW_GC_352</v>
      </c>
      <c r="B382">
        <v>352</v>
      </c>
      <c r="C382" t="s">
        <v>0</v>
      </c>
      <c r="D382">
        <v>0</v>
      </c>
      <c r="E382" t="s">
        <v>64</v>
      </c>
      <c r="F382" t="s">
        <v>71</v>
      </c>
    </row>
    <row r="383" spans="1:6" x14ac:dyDescent="0.45">
      <c r="A383" s="154" t="str">
        <f t="shared" si="5"/>
        <v>HBW_GC_354</v>
      </c>
      <c r="B383">
        <v>354</v>
      </c>
      <c r="C383" t="s">
        <v>0</v>
      </c>
      <c r="D383">
        <v>0</v>
      </c>
      <c r="E383" t="s">
        <v>64</v>
      </c>
      <c r="F383" t="s">
        <v>71</v>
      </c>
    </row>
    <row r="384" spans="1:6" x14ac:dyDescent="0.45">
      <c r="A384" s="154" t="str">
        <f t="shared" si="5"/>
        <v>HBW_GC_356</v>
      </c>
      <c r="B384">
        <v>356</v>
      </c>
      <c r="C384" t="s">
        <v>0</v>
      </c>
      <c r="D384">
        <v>0</v>
      </c>
      <c r="E384" t="s">
        <v>64</v>
      </c>
      <c r="F384" t="s">
        <v>71</v>
      </c>
    </row>
    <row r="385" spans="1:6" x14ac:dyDescent="0.45">
      <c r="A385" s="154" t="str">
        <f t="shared" si="5"/>
        <v>HBW_GC_358</v>
      </c>
      <c r="B385">
        <v>358</v>
      </c>
      <c r="C385" t="s">
        <v>0</v>
      </c>
      <c r="D385">
        <v>0</v>
      </c>
      <c r="E385" t="s">
        <v>64</v>
      </c>
      <c r="F385" t="s">
        <v>71</v>
      </c>
    </row>
    <row r="386" spans="1:6" x14ac:dyDescent="0.45">
      <c r="A386" s="154" t="str">
        <f t="shared" si="5"/>
        <v>HBW_GC_360</v>
      </c>
      <c r="B386">
        <v>360</v>
      </c>
      <c r="C386" t="s">
        <v>0</v>
      </c>
      <c r="D386">
        <v>0</v>
      </c>
      <c r="E386" t="s">
        <v>64</v>
      </c>
      <c r="F386" t="s">
        <v>71</v>
      </c>
    </row>
    <row r="387" spans="1:6" x14ac:dyDescent="0.45">
      <c r="A387" s="154" t="str">
        <f t="shared" ref="A387:A450" si="6">C387&amp;"_"&amp;E387&amp;"_"&amp;B387</f>
        <v>HBW_GC_362</v>
      </c>
      <c r="B387">
        <v>362</v>
      </c>
      <c r="C387" t="s">
        <v>0</v>
      </c>
      <c r="D387">
        <v>0</v>
      </c>
      <c r="E387" t="s">
        <v>64</v>
      </c>
      <c r="F387" t="s">
        <v>71</v>
      </c>
    </row>
    <row r="388" spans="1:6" x14ac:dyDescent="0.45">
      <c r="A388" s="154" t="str">
        <f t="shared" si="6"/>
        <v>HBW_GC_364</v>
      </c>
      <c r="B388">
        <v>364</v>
      </c>
      <c r="C388" t="s">
        <v>0</v>
      </c>
      <c r="D388">
        <v>0</v>
      </c>
      <c r="E388" t="s">
        <v>64</v>
      </c>
      <c r="F388" t="s">
        <v>71</v>
      </c>
    </row>
    <row r="389" spans="1:6" x14ac:dyDescent="0.45">
      <c r="A389" s="154" t="str">
        <f t="shared" si="6"/>
        <v>HBW_GC_366</v>
      </c>
      <c r="B389">
        <v>366</v>
      </c>
      <c r="C389" t="s">
        <v>0</v>
      </c>
      <c r="D389">
        <v>0</v>
      </c>
      <c r="E389" t="s">
        <v>64</v>
      </c>
      <c r="F389" t="s">
        <v>71</v>
      </c>
    </row>
    <row r="390" spans="1:6" x14ac:dyDescent="0.45">
      <c r="A390" s="154" t="str">
        <f t="shared" si="6"/>
        <v>HBW_GC_368</v>
      </c>
      <c r="B390">
        <v>368</v>
      </c>
      <c r="C390" t="s">
        <v>0</v>
      </c>
      <c r="D390">
        <v>0</v>
      </c>
      <c r="E390" t="s">
        <v>64</v>
      </c>
      <c r="F390" t="s">
        <v>71</v>
      </c>
    </row>
    <row r="391" spans="1:6" x14ac:dyDescent="0.45">
      <c r="A391" s="154" t="str">
        <f t="shared" si="6"/>
        <v>HBW_GC_370</v>
      </c>
      <c r="B391">
        <v>370</v>
      </c>
      <c r="C391" t="s">
        <v>0</v>
      </c>
      <c r="D391">
        <v>0</v>
      </c>
      <c r="E391" t="s">
        <v>64</v>
      </c>
      <c r="F391" t="s">
        <v>71</v>
      </c>
    </row>
    <row r="392" spans="1:6" x14ac:dyDescent="0.45">
      <c r="A392" s="154" t="str">
        <f t="shared" si="6"/>
        <v>HBW_GC_372</v>
      </c>
      <c r="B392">
        <v>372</v>
      </c>
      <c r="C392" t="s">
        <v>0</v>
      </c>
      <c r="D392">
        <v>0</v>
      </c>
      <c r="E392" t="s">
        <v>64</v>
      </c>
      <c r="F392" t="s">
        <v>71</v>
      </c>
    </row>
    <row r="393" spans="1:6" x14ac:dyDescent="0.45">
      <c r="A393" s="154" t="str">
        <f t="shared" si="6"/>
        <v>HBW_GC_374</v>
      </c>
      <c r="B393">
        <v>374</v>
      </c>
      <c r="C393" t="s">
        <v>0</v>
      </c>
      <c r="D393">
        <v>0</v>
      </c>
      <c r="E393" t="s">
        <v>64</v>
      </c>
      <c r="F393" t="s">
        <v>71</v>
      </c>
    </row>
    <row r="394" spans="1:6" x14ac:dyDescent="0.45">
      <c r="A394" s="154" t="str">
        <f t="shared" si="6"/>
        <v>HBW_GC_376</v>
      </c>
      <c r="B394">
        <v>376</v>
      </c>
      <c r="C394" t="s">
        <v>0</v>
      </c>
      <c r="D394">
        <v>0</v>
      </c>
      <c r="E394" t="s">
        <v>64</v>
      </c>
      <c r="F394" t="s">
        <v>71</v>
      </c>
    </row>
    <row r="395" spans="1:6" x14ac:dyDescent="0.45">
      <c r="A395" s="154" t="str">
        <f t="shared" si="6"/>
        <v>HBW_GC_378</v>
      </c>
      <c r="B395">
        <v>378</v>
      </c>
      <c r="C395" t="s">
        <v>0</v>
      </c>
      <c r="D395">
        <v>0</v>
      </c>
      <c r="E395" t="s">
        <v>64</v>
      </c>
      <c r="F395" t="s">
        <v>71</v>
      </c>
    </row>
    <row r="396" spans="1:6" x14ac:dyDescent="0.45">
      <c r="A396" s="154" t="str">
        <f t="shared" si="6"/>
        <v>HBW_GC_380</v>
      </c>
      <c r="B396">
        <v>380</v>
      </c>
      <c r="C396" t="s">
        <v>0</v>
      </c>
      <c r="D396">
        <v>0</v>
      </c>
      <c r="E396" t="s">
        <v>64</v>
      </c>
      <c r="F396" t="s">
        <v>71</v>
      </c>
    </row>
    <row r="397" spans="1:6" x14ac:dyDescent="0.45">
      <c r="A397" s="154" t="str">
        <f t="shared" si="6"/>
        <v>HBW_GC_382</v>
      </c>
      <c r="B397">
        <v>382</v>
      </c>
      <c r="C397" t="s">
        <v>0</v>
      </c>
      <c r="D397">
        <v>0</v>
      </c>
      <c r="E397" t="s">
        <v>64</v>
      </c>
      <c r="F397" t="s">
        <v>71</v>
      </c>
    </row>
    <row r="398" spans="1:6" x14ac:dyDescent="0.45">
      <c r="A398" s="154" t="str">
        <f t="shared" si="6"/>
        <v>HBW_GC_384</v>
      </c>
      <c r="B398">
        <v>384</v>
      </c>
      <c r="C398" t="s">
        <v>0</v>
      </c>
      <c r="D398">
        <v>0</v>
      </c>
      <c r="E398" t="s">
        <v>64</v>
      </c>
      <c r="F398" t="s">
        <v>71</v>
      </c>
    </row>
    <row r="399" spans="1:6" x14ac:dyDescent="0.45">
      <c r="A399" s="154" t="str">
        <f t="shared" si="6"/>
        <v>HBW_GC_386</v>
      </c>
      <c r="B399">
        <v>386</v>
      </c>
      <c r="C399" t="s">
        <v>0</v>
      </c>
      <c r="D399">
        <v>0</v>
      </c>
      <c r="E399" t="s">
        <v>64</v>
      </c>
      <c r="F399" t="s">
        <v>71</v>
      </c>
    </row>
    <row r="400" spans="1:6" x14ac:dyDescent="0.45">
      <c r="A400" s="154" t="str">
        <f t="shared" si="6"/>
        <v>HBW_GC_388</v>
      </c>
      <c r="B400">
        <v>388</v>
      </c>
      <c r="C400" t="s">
        <v>0</v>
      </c>
      <c r="D400">
        <v>0</v>
      </c>
      <c r="E400" t="s">
        <v>64</v>
      </c>
      <c r="F400" t="s">
        <v>71</v>
      </c>
    </row>
    <row r="401" spans="1:6" x14ac:dyDescent="0.45">
      <c r="A401" s="154" t="str">
        <f t="shared" si="6"/>
        <v>HBW_GC_390</v>
      </c>
      <c r="B401">
        <v>390</v>
      </c>
      <c r="C401" t="s">
        <v>0</v>
      </c>
      <c r="D401">
        <v>0</v>
      </c>
      <c r="E401" t="s">
        <v>64</v>
      </c>
      <c r="F401" t="s">
        <v>71</v>
      </c>
    </row>
    <row r="402" spans="1:6" x14ac:dyDescent="0.45">
      <c r="A402" s="154" t="str">
        <f t="shared" si="6"/>
        <v>HBW_GC_392</v>
      </c>
      <c r="B402">
        <v>392</v>
      </c>
      <c r="C402" t="s">
        <v>0</v>
      </c>
      <c r="D402">
        <v>0</v>
      </c>
      <c r="E402" t="s">
        <v>64</v>
      </c>
      <c r="F402" t="s">
        <v>71</v>
      </c>
    </row>
    <row r="403" spans="1:6" x14ac:dyDescent="0.45">
      <c r="A403" s="154" t="str">
        <f t="shared" si="6"/>
        <v>HBW_GC_394</v>
      </c>
      <c r="B403">
        <v>394</v>
      </c>
      <c r="C403" t="s">
        <v>0</v>
      </c>
      <c r="D403">
        <v>0</v>
      </c>
      <c r="E403" t="s">
        <v>64</v>
      </c>
      <c r="F403" t="s">
        <v>71</v>
      </c>
    </row>
    <row r="404" spans="1:6" x14ac:dyDescent="0.45">
      <c r="A404" s="154" t="str">
        <f t="shared" si="6"/>
        <v>HBW_GC_396</v>
      </c>
      <c r="B404">
        <v>396</v>
      </c>
      <c r="C404" t="s">
        <v>0</v>
      </c>
      <c r="D404">
        <v>0</v>
      </c>
      <c r="E404" t="s">
        <v>64</v>
      </c>
      <c r="F404" t="s">
        <v>71</v>
      </c>
    </row>
    <row r="405" spans="1:6" x14ac:dyDescent="0.45">
      <c r="A405" s="154" t="str">
        <f t="shared" si="6"/>
        <v>HBW_GC_398</v>
      </c>
      <c r="B405">
        <v>398</v>
      </c>
      <c r="C405" t="s">
        <v>0</v>
      </c>
      <c r="D405">
        <v>0</v>
      </c>
      <c r="E405" t="s">
        <v>64</v>
      </c>
      <c r="F405" t="s">
        <v>71</v>
      </c>
    </row>
    <row r="406" spans="1:6" x14ac:dyDescent="0.45">
      <c r="A406" s="154" t="str">
        <f t="shared" si="6"/>
        <v>HBW_GC_400</v>
      </c>
      <c r="B406">
        <v>400</v>
      </c>
      <c r="C406" t="s">
        <v>0</v>
      </c>
      <c r="D406">
        <v>0</v>
      </c>
      <c r="E406" t="s">
        <v>64</v>
      </c>
      <c r="F406" t="s">
        <v>71</v>
      </c>
    </row>
    <row r="407" spans="1:6" x14ac:dyDescent="0.45">
      <c r="A407" s="154" t="str">
        <f t="shared" si="6"/>
        <v>HBW_GC_402</v>
      </c>
      <c r="B407">
        <v>402</v>
      </c>
      <c r="C407" t="s">
        <v>0</v>
      </c>
      <c r="D407">
        <v>0</v>
      </c>
      <c r="E407" t="s">
        <v>64</v>
      </c>
      <c r="F407" t="s">
        <v>71</v>
      </c>
    </row>
    <row r="408" spans="1:6" x14ac:dyDescent="0.45">
      <c r="A408" s="154" t="str">
        <f t="shared" si="6"/>
        <v>HBW_GC_404</v>
      </c>
      <c r="B408">
        <v>404</v>
      </c>
      <c r="C408" t="s">
        <v>0</v>
      </c>
      <c r="D408">
        <v>0</v>
      </c>
      <c r="E408" t="s">
        <v>64</v>
      </c>
      <c r="F408" t="s">
        <v>71</v>
      </c>
    </row>
    <row r="409" spans="1:6" x14ac:dyDescent="0.45">
      <c r="A409" s="154" t="str">
        <f t="shared" si="6"/>
        <v>HBW_GC_406</v>
      </c>
      <c r="B409">
        <v>406</v>
      </c>
      <c r="C409" t="s">
        <v>0</v>
      </c>
      <c r="D409">
        <v>0</v>
      </c>
      <c r="E409" t="s">
        <v>64</v>
      </c>
      <c r="F409" t="s">
        <v>71</v>
      </c>
    </row>
    <row r="410" spans="1:6" x14ac:dyDescent="0.45">
      <c r="A410" s="154" t="str">
        <f t="shared" si="6"/>
        <v>HBW_GC_408</v>
      </c>
      <c r="B410">
        <v>408</v>
      </c>
      <c r="C410" t="s">
        <v>0</v>
      </c>
      <c r="D410">
        <v>0</v>
      </c>
      <c r="E410" t="s">
        <v>64</v>
      </c>
      <c r="F410" t="s">
        <v>71</v>
      </c>
    </row>
    <row r="411" spans="1:6" x14ac:dyDescent="0.45">
      <c r="A411" s="154" t="str">
        <f t="shared" si="6"/>
        <v>HBW_GC_410</v>
      </c>
      <c r="B411">
        <v>410</v>
      </c>
      <c r="C411" t="s">
        <v>0</v>
      </c>
      <c r="D411">
        <v>0</v>
      </c>
      <c r="E411" t="s">
        <v>64</v>
      </c>
      <c r="F411" t="s">
        <v>71</v>
      </c>
    </row>
    <row r="412" spans="1:6" x14ac:dyDescent="0.45">
      <c r="A412" s="154" t="str">
        <f t="shared" si="6"/>
        <v>HBShp_Dist_0</v>
      </c>
      <c r="B412">
        <v>0</v>
      </c>
      <c r="C412" t="s">
        <v>2</v>
      </c>
      <c r="D412">
        <v>0.38852160000000002</v>
      </c>
      <c r="E412" t="s">
        <v>63</v>
      </c>
      <c r="F412" t="s">
        <v>71</v>
      </c>
    </row>
    <row r="413" spans="1:6" x14ac:dyDescent="0.45">
      <c r="A413" s="154" t="str">
        <f t="shared" si="6"/>
        <v>HBShp_Dist_2</v>
      </c>
      <c r="B413">
        <v>2</v>
      </c>
      <c r="C413" t="s">
        <v>2</v>
      </c>
      <c r="D413">
        <v>0.3229725</v>
      </c>
      <c r="E413" t="s">
        <v>63</v>
      </c>
      <c r="F413" t="s">
        <v>71</v>
      </c>
    </row>
    <row r="414" spans="1:6" x14ac:dyDescent="0.45">
      <c r="A414" s="154" t="str">
        <f t="shared" si="6"/>
        <v>HBShp_Dist_4</v>
      </c>
      <c r="B414">
        <v>4</v>
      </c>
      <c r="C414" t="s">
        <v>2</v>
      </c>
      <c r="D414">
        <v>0.13446350000000001</v>
      </c>
      <c r="E414" t="s">
        <v>63</v>
      </c>
      <c r="F414" t="s">
        <v>71</v>
      </c>
    </row>
    <row r="415" spans="1:6" x14ac:dyDescent="0.45">
      <c r="A415" s="154" t="str">
        <f t="shared" si="6"/>
        <v>HBShp_Dist_6</v>
      </c>
      <c r="B415">
        <v>6</v>
      </c>
      <c r="C415" t="s">
        <v>2</v>
      </c>
      <c r="D415">
        <v>6.5169500000000005E-2</v>
      </c>
      <c r="E415" t="s">
        <v>63</v>
      </c>
      <c r="F415" t="s">
        <v>71</v>
      </c>
    </row>
    <row r="416" spans="1:6" x14ac:dyDescent="0.45">
      <c r="A416" s="154" t="str">
        <f t="shared" si="6"/>
        <v>HBShp_Dist_8</v>
      </c>
      <c r="B416">
        <v>8</v>
      </c>
      <c r="C416" t="s">
        <v>2</v>
      </c>
      <c r="D416">
        <v>3.5258499999999998E-2</v>
      </c>
      <c r="E416" t="s">
        <v>63</v>
      </c>
      <c r="F416" t="s">
        <v>71</v>
      </c>
    </row>
    <row r="417" spans="1:6" x14ac:dyDescent="0.45">
      <c r="A417" s="154" t="str">
        <f t="shared" si="6"/>
        <v>HBShp_Dist_10</v>
      </c>
      <c r="B417">
        <v>10</v>
      </c>
      <c r="C417" t="s">
        <v>2</v>
      </c>
      <c r="D417">
        <v>1.81674E-2</v>
      </c>
      <c r="E417" t="s">
        <v>63</v>
      </c>
      <c r="F417" t="s">
        <v>71</v>
      </c>
    </row>
    <row r="418" spans="1:6" x14ac:dyDescent="0.45">
      <c r="A418" s="154" t="str">
        <f t="shared" si="6"/>
        <v>HBShp_Dist_12</v>
      </c>
      <c r="B418">
        <v>12</v>
      </c>
      <c r="C418" t="s">
        <v>2</v>
      </c>
      <c r="D418">
        <v>1.0015700000000001E-2</v>
      </c>
      <c r="E418" t="s">
        <v>63</v>
      </c>
      <c r="F418" t="s">
        <v>71</v>
      </c>
    </row>
    <row r="419" spans="1:6" x14ac:dyDescent="0.45">
      <c r="A419" s="154" t="str">
        <f t="shared" si="6"/>
        <v>HBShp_Dist_14</v>
      </c>
      <c r="B419">
        <v>14</v>
      </c>
      <c r="C419" t="s">
        <v>2</v>
      </c>
      <c r="D419">
        <v>6.1105999999999999E-3</v>
      </c>
      <c r="E419" t="s">
        <v>63</v>
      </c>
      <c r="F419" t="s">
        <v>71</v>
      </c>
    </row>
    <row r="420" spans="1:6" x14ac:dyDescent="0.45">
      <c r="A420" s="154" t="str">
        <f t="shared" si="6"/>
        <v>HBShp_Dist_16</v>
      </c>
      <c r="B420">
        <v>16</v>
      </c>
      <c r="C420" t="s">
        <v>2</v>
      </c>
      <c r="D420">
        <v>4.0398999999999999E-3</v>
      </c>
      <c r="E420" t="s">
        <v>63</v>
      </c>
      <c r="F420" t="s">
        <v>71</v>
      </c>
    </row>
    <row r="421" spans="1:6" x14ac:dyDescent="0.45">
      <c r="A421" s="154" t="str">
        <f t="shared" si="6"/>
        <v>HBShp_Dist_18</v>
      </c>
      <c r="B421">
        <v>18</v>
      </c>
      <c r="C421" t="s">
        <v>2</v>
      </c>
      <c r="D421">
        <v>2.6997000000000002E-3</v>
      </c>
      <c r="E421" t="s">
        <v>63</v>
      </c>
      <c r="F421" t="s">
        <v>71</v>
      </c>
    </row>
    <row r="422" spans="1:6" x14ac:dyDescent="0.45">
      <c r="A422" s="154" t="str">
        <f t="shared" si="6"/>
        <v>HBShp_Dist_20</v>
      </c>
      <c r="B422">
        <v>20</v>
      </c>
      <c r="C422" t="s">
        <v>2</v>
      </c>
      <c r="D422">
        <v>1.8889E-3</v>
      </c>
      <c r="E422" t="s">
        <v>63</v>
      </c>
      <c r="F422" t="s">
        <v>71</v>
      </c>
    </row>
    <row r="423" spans="1:6" x14ac:dyDescent="0.45">
      <c r="A423" s="154" t="str">
        <f t="shared" si="6"/>
        <v>HBShp_Dist_22</v>
      </c>
      <c r="B423">
        <v>22</v>
      </c>
      <c r="C423" t="s">
        <v>2</v>
      </c>
      <c r="D423">
        <v>1.4450999999999999E-3</v>
      </c>
      <c r="E423" t="s">
        <v>63</v>
      </c>
      <c r="F423" t="s">
        <v>71</v>
      </c>
    </row>
    <row r="424" spans="1:6" x14ac:dyDescent="0.45">
      <c r="A424" s="154" t="str">
        <f t="shared" si="6"/>
        <v>HBShp_Dist_24</v>
      </c>
      <c r="B424">
        <v>24</v>
      </c>
      <c r="C424" t="s">
        <v>2</v>
      </c>
      <c r="D424">
        <v>1.1159E-3</v>
      </c>
      <c r="E424" t="s">
        <v>63</v>
      </c>
      <c r="F424" t="s">
        <v>71</v>
      </c>
    </row>
    <row r="425" spans="1:6" x14ac:dyDescent="0.45">
      <c r="A425" s="154" t="str">
        <f t="shared" si="6"/>
        <v>HBShp_Dist_26</v>
      </c>
      <c r="B425">
        <v>26</v>
      </c>
      <c r="C425" t="s">
        <v>2</v>
      </c>
      <c r="D425">
        <v>8.5059999999999997E-4</v>
      </c>
      <c r="E425" t="s">
        <v>63</v>
      </c>
      <c r="F425" t="s">
        <v>71</v>
      </c>
    </row>
    <row r="426" spans="1:6" x14ac:dyDescent="0.45">
      <c r="A426" s="154" t="str">
        <f t="shared" si="6"/>
        <v>HBShp_Dist_28</v>
      </c>
      <c r="B426">
        <v>28</v>
      </c>
      <c r="C426" t="s">
        <v>2</v>
      </c>
      <c r="D426">
        <v>7.6639999999999998E-4</v>
      </c>
      <c r="E426" t="s">
        <v>63</v>
      </c>
      <c r="F426" t="s">
        <v>71</v>
      </c>
    </row>
    <row r="427" spans="1:6" x14ac:dyDescent="0.45">
      <c r="A427" s="154" t="str">
        <f t="shared" si="6"/>
        <v>HBShp_Dist_30</v>
      </c>
      <c r="B427">
        <v>30</v>
      </c>
      <c r="C427" t="s">
        <v>2</v>
      </c>
      <c r="D427">
        <v>7.2380000000000003E-4</v>
      </c>
      <c r="E427" t="s">
        <v>63</v>
      </c>
      <c r="F427" t="s">
        <v>71</v>
      </c>
    </row>
    <row r="428" spans="1:6" x14ac:dyDescent="0.45">
      <c r="A428" s="154" t="str">
        <f t="shared" si="6"/>
        <v>HBShp_Dist_32</v>
      </c>
      <c r="B428">
        <v>32</v>
      </c>
      <c r="C428" t="s">
        <v>2</v>
      </c>
      <c r="D428">
        <v>6.8119999999999997E-4</v>
      </c>
      <c r="E428" t="s">
        <v>63</v>
      </c>
      <c r="F428" t="s">
        <v>71</v>
      </c>
    </row>
    <row r="429" spans="1:6" x14ac:dyDescent="0.45">
      <c r="A429" s="154" t="str">
        <f t="shared" si="6"/>
        <v>HBShp_Dist_34</v>
      </c>
      <c r="B429">
        <v>34</v>
      </c>
      <c r="C429" t="s">
        <v>2</v>
      </c>
      <c r="D429">
        <v>6.3860000000000002E-4</v>
      </c>
      <c r="E429" t="s">
        <v>63</v>
      </c>
      <c r="F429" t="s">
        <v>71</v>
      </c>
    </row>
    <row r="430" spans="1:6" x14ac:dyDescent="0.45">
      <c r="A430" s="154" t="str">
        <f t="shared" si="6"/>
        <v>HBShp_Dist_36</v>
      </c>
      <c r="B430">
        <v>36</v>
      </c>
      <c r="C430" t="s">
        <v>2</v>
      </c>
      <c r="D430">
        <v>5.9610000000000002E-4</v>
      </c>
      <c r="E430" t="s">
        <v>63</v>
      </c>
      <c r="F430" t="s">
        <v>71</v>
      </c>
    </row>
    <row r="431" spans="1:6" x14ac:dyDescent="0.45">
      <c r="A431" s="154" t="str">
        <f t="shared" si="6"/>
        <v>HBShp_Dist_38</v>
      </c>
      <c r="B431">
        <v>38</v>
      </c>
      <c r="C431" t="s">
        <v>2</v>
      </c>
      <c r="D431">
        <v>5.5349999999999996E-4</v>
      </c>
      <c r="E431" t="s">
        <v>63</v>
      </c>
      <c r="F431" t="s">
        <v>71</v>
      </c>
    </row>
    <row r="432" spans="1:6" x14ac:dyDescent="0.45">
      <c r="A432" s="154" t="str">
        <f t="shared" si="6"/>
        <v>HBShp_Dist_40</v>
      </c>
      <c r="B432">
        <v>40</v>
      </c>
      <c r="C432" t="s">
        <v>2</v>
      </c>
      <c r="D432">
        <v>5.109E-4</v>
      </c>
      <c r="E432" t="s">
        <v>63</v>
      </c>
      <c r="F432" t="s">
        <v>71</v>
      </c>
    </row>
    <row r="433" spans="1:6" x14ac:dyDescent="0.45">
      <c r="A433" s="154" t="str">
        <f t="shared" si="6"/>
        <v>HBShp_Dist_42</v>
      </c>
      <c r="B433">
        <v>42</v>
      </c>
      <c r="C433" t="s">
        <v>2</v>
      </c>
      <c r="D433">
        <v>4.683E-4</v>
      </c>
      <c r="E433" t="s">
        <v>63</v>
      </c>
      <c r="F433" t="s">
        <v>71</v>
      </c>
    </row>
    <row r="434" spans="1:6" x14ac:dyDescent="0.45">
      <c r="A434" s="154" t="str">
        <f t="shared" si="6"/>
        <v>HBShp_Dist_44</v>
      </c>
      <c r="B434">
        <v>44</v>
      </c>
      <c r="C434" t="s">
        <v>2</v>
      </c>
      <c r="D434">
        <v>4.258E-4</v>
      </c>
      <c r="E434" t="s">
        <v>63</v>
      </c>
      <c r="F434" t="s">
        <v>71</v>
      </c>
    </row>
    <row r="435" spans="1:6" x14ac:dyDescent="0.45">
      <c r="A435" s="154" t="str">
        <f t="shared" si="6"/>
        <v>HBShp_Dist_46</v>
      </c>
      <c r="B435">
        <v>46</v>
      </c>
      <c r="C435" t="s">
        <v>2</v>
      </c>
      <c r="D435">
        <v>3.8319999999999999E-4</v>
      </c>
      <c r="E435" t="s">
        <v>63</v>
      </c>
      <c r="F435" t="s">
        <v>71</v>
      </c>
    </row>
    <row r="436" spans="1:6" x14ac:dyDescent="0.45">
      <c r="A436" s="154" t="str">
        <f t="shared" si="6"/>
        <v>HBShp_Dist_48</v>
      </c>
      <c r="B436">
        <v>48</v>
      </c>
      <c r="C436" t="s">
        <v>2</v>
      </c>
      <c r="D436">
        <v>3.4059999999999998E-4</v>
      </c>
      <c r="E436" t="s">
        <v>63</v>
      </c>
      <c r="F436" t="s">
        <v>71</v>
      </c>
    </row>
    <row r="437" spans="1:6" x14ac:dyDescent="0.45">
      <c r="A437" s="154" t="str">
        <f t="shared" si="6"/>
        <v>HBShp_Dist_50</v>
      </c>
      <c r="B437">
        <v>50</v>
      </c>
      <c r="C437" t="s">
        <v>2</v>
      </c>
      <c r="D437">
        <v>2.9799999999999998E-4</v>
      </c>
      <c r="E437" t="s">
        <v>63</v>
      </c>
      <c r="F437" t="s">
        <v>71</v>
      </c>
    </row>
    <row r="438" spans="1:6" x14ac:dyDescent="0.45">
      <c r="A438" s="154" t="str">
        <f t="shared" si="6"/>
        <v>HBShp_Dist_52</v>
      </c>
      <c r="B438">
        <v>52</v>
      </c>
      <c r="C438" t="s">
        <v>2</v>
      </c>
      <c r="D438">
        <v>2.5549999999999998E-4</v>
      </c>
      <c r="E438" t="s">
        <v>63</v>
      </c>
      <c r="F438" t="s">
        <v>71</v>
      </c>
    </row>
    <row r="439" spans="1:6" x14ac:dyDescent="0.45">
      <c r="A439" s="154" t="str">
        <f t="shared" si="6"/>
        <v>HBShp_Dist_54</v>
      </c>
      <c r="B439">
        <v>54</v>
      </c>
      <c r="C439" t="s">
        <v>2</v>
      </c>
      <c r="D439">
        <v>2.129E-4</v>
      </c>
      <c r="E439" t="s">
        <v>63</v>
      </c>
      <c r="F439" t="s">
        <v>71</v>
      </c>
    </row>
    <row r="440" spans="1:6" x14ac:dyDescent="0.45">
      <c r="A440" s="154" t="str">
        <f t="shared" si="6"/>
        <v>HBShp_Dist_56</v>
      </c>
      <c r="B440">
        <v>56</v>
      </c>
      <c r="C440" t="s">
        <v>2</v>
      </c>
      <c r="D440">
        <v>1.7029999999999999E-4</v>
      </c>
      <c r="E440" t="s">
        <v>63</v>
      </c>
      <c r="F440" t="s">
        <v>71</v>
      </c>
    </row>
    <row r="441" spans="1:6" x14ac:dyDescent="0.45">
      <c r="A441" s="154" t="str">
        <f t="shared" si="6"/>
        <v>HBShp_Dist_58</v>
      </c>
      <c r="B441">
        <v>58</v>
      </c>
      <c r="C441" t="s">
        <v>2</v>
      </c>
      <c r="D441">
        <v>1.2769999999999999E-4</v>
      </c>
      <c r="E441" t="s">
        <v>63</v>
      </c>
      <c r="F441" t="s">
        <v>71</v>
      </c>
    </row>
    <row r="442" spans="1:6" x14ac:dyDescent="0.45">
      <c r="A442" s="154" t="str">
        <f t="shared" si="6"/>
        <v>HBShp_Dist_60</v>
      </c>
      <c r="B442">
        <v>60</v>
      </c>
      <c r="C442" t="s">
        <v>2</v>
      </c>
      <c r="D442" s="153">
        <v>8.5199999999999997E-5</v>
      </c>
      <c r="E442" t="s">
        <v>63</v>
      </c>
      <c r="F442" t="s">
        <v>71</v>
      </c>
    </row>
    <row r="443" spans="1:6" x14ac:dyDescent="0.45">
      <c r="A443" s="154" t="str">
        <f t="shared" si="6"/>
        <v>HBShp_Dist_62</v>
      </c>
      <c r="B443">
        <v>62</v>
      </c>
      <c r="C443" t="s">
        <v>2</v>
      </c>
      <c r="D443" s="153">
        <v>4.2599999999999999E-5</v>
      </c>
      <c r="E443" t="s">
        <v>63</v>
      </c>
      <c r="F443" t="s">
        <v>71</v>
      </c>
    </row>
    <row r="444" spans="1:6" x14ac:dyDescent="0.45">
      <c r="A444" s="154" t="str">
        <f t="shared" si="6"/>
        <v>HBShp_Dist_64</v>
      </c>
      <c r="B444">
        <v>64</v>
      </c>
      <c r="C444" t="s">
        <v>2</v>
      </c>
      <c r="D444">
        <v>0</v>
      </c>
      <c r="E444" t="s">
        <v>63</v>
      </c>
      <c r="F444" t="s">
        <v>71</v>
      </c>
    </row>
    <row r="445" spans="1:6" x14ac:dyDescent="0.45">
      <c r="A445" s="154" t="str">
        <f t="shared" si="6"/>
        <v>HBShp_Dist_66</v>
      </c>
      <c r="B445">
        <v>66</v>
      </c>
      <c r="C445" t="s">
        <v>2</v>
      </c>
      <c r="D445">
        <v>0</v>
      </c>
      <c r="E445" t="s">
        <v>63</v>
      </c>
      <c r="F445" t="s">
        <v>71</v>
      </c>
    </row>
    <row r="446" spans="1:6" x14ac:dyDescent="0.45">
      <c r="A446" s="154" t="str">
        <f t="shared" si="6"/>
        <v>HBShp_Dist_68</v>
      </c>
      <c r="B446">
        <v>68</v>
      </c>
      <c r="C446" t="s">
        <v>2</v>
      </c>
      <c r="D446">
        <v>0</v>
      </c>
      <c r="E446" t="s">
        <v>63</v>
      </c>
      <c r="F446" t="s">
        <v>71</v>
      </c>
    </row>
    <row r="447" spans="1:6" x14ac:dyDescent="0.45">
      <c r="A447" s="154" t="str">
        <f t="shared" si="6"/>
        <v>HBShp_Dist_70</v>
      </c>
      <c r="B447">
        <v>70</v>
      </c>
      <c r="C447" t="s">
        <v>2</v>
      </c>
      <c r="D447">
        <v>0</v>
      </c>
      <c r="E447" t="s">
        <v>63</v>
      </c>
      <c r="F447" t="s">
        <v>71</v>
      </c>
    </row>
    <row r="448" spans="1:6" x14ac:dyDescent="0.45">
      <c r="A448" s="154" t="str">
        <f t="shared" si="6"/>
        <v>HBShp_Dist_72</v>
      </c>
      <c r="B448">
        <v>72</v>
      </c>
      <c r="C448" t="s">
        <v>2</v>
      </c>
      <c r="D448">
        <v>0</v>
      </c>
      <c r="E448" t="s">
        <v>63</v>
      </c>
      <c r="F448" t="s">
        <v>71</v>
      </c>
    </row>
    <row r="449" spans="1:6" x14ac:dyDescent="0.45">
      <c r="A449" s="154" t="str">
        <f t="shared" si="6"/>
        <v>HBShp_Dist_74</v>
      </c>
      <c r="B449">
        <v>74</v>
      </c>
      <c r="C449" t="s">
        <v>2</v>
      </c>
      <c r="D449">
        <v>0</v>
      </c>
      <c r="E449" t="s">
        <v>63</v>
      </c>
      <c r="F449" t="s">
        <v>71</v>
      </c>
    </row>
    <row r="450" spans="1:6" x14ac:dyDescent="0.45">
      <c r="A450" s="154" t="str">
        <f t="shared" si="6"/>
        <v>HBShp_Dist_76</v>
      </c>
      <c r="B450">
        <v>76</v>
      </c>
      <c r="C450" t="s">
        <v>2</v>
      </c>
      <c r="D450">
        <v>0</v>
      </c>
      <c r="E450" t="s">
        <v>63</v>
      </c>
      <c r="F450" t="s">
        <v>71</v>
      </c>
    </row>
    <row r="451" spans="1:6" x14ac:dyDescent="0.45">
      <c r="A451" s="154" t="str">
        <f t="shared" ref="A451:A514" si="7">C451&amp;"_"&amp;E451&amp;"_"&amp;B451</f>
        <v>HBShp_Dist_78</v>
      </c>
      <c r="B451">
        <v>78</v>
      </c>
      <c r="C451" t="s">
        <v>2</v>
      </c>
      <c r="D451">
        <v>0</v>
      </c>
      <c r="E451" t="s">
        <v>63</v>
      </c>
      <c r="F451" t="s">
        <v>71</v>
      </c>
    </row>
    <row r="452" spans="1:6" x14ac:dyDescent="0.45">
      <c r="A452" s="154" t="str">
        <f t="shared" si="7"/>
        <v>HBShp_Dist_80</v>
      </c>
      <c r="B452">
        <v>80</v>
      </c>
      <c r="C452" t="s">
        <v>2</v>
      </c>
      <c r="D452">
        <v>0</v>
      </c>
      <c r="E452" t="s">
        <v>63</v>
      </c>
      <c r="F452" t="s">
        <v>71</v>
      </c>
    </row>
    <row r="453" spans="1:6" x14ac:dyDescent="0.45">
      <c r="A453" s="154" t="str">
        <f t="shared" si="7"/>
        <v>HBShp_Dist_82</v>
      </c>
      <c r="B453">
        <v>82</v>
      </c>
      <c r="C453" t="s">
        <v>2</v>
      </c>
      <c r="D453">
        <v>0</v>
      </c>
      <c r="E453" t="s">
        <v>63</v>
      </c>
      <c r="F453" t="s">
        <v>71</v>
      </c>
    </row>
    <row r="454" spans="1:6" x14ac:dyDescent="0.45">
      <c r="A454" s="154" t="str">
        <f t="shared" si="7"/>
        <v>HBShp_Dist_84</v>
      </c>
      <c r="B454">
        <v>84</v>
      </c>
      <c r="C454" t="s">
        <v>2</v>
      </c>
      <c r="D454">
        <v>0</v>
      </c>
      <c r="E454" t="s">
        <v>63</v>
      </c>
      <c r="F454" t="s">
        <v>71</v>
      </c>
    </row>
    <row r="455" spans="1:6" x14ac:dyDescent="0.45">
      <c r="A455" s="154" t="str">
        <f t="shared" si="7"/>
        <v>HBShp_Dist_86</v>
      </c>
      <c r="B455">
        <v>86</v>
      </c>
      <c r="C455" t="s">
        <v>2</v>
      </c>
      <c r="D455">
        <v>0</v>
      </c>
      <c r="E455" t="s">
        <v>63</v>
      </c>
      <c r="F455" t="s">
        <v>71</v>
      </c>
    </row>
    <row r="456" spans="1:6" x14ac:dyDescent="0.45">
      <c r="A456" s="154" t="str">
        <f t="shared" si="7"/>
        <v>HBShp_Dist_88</v>
      </c>
      <c r="B456">
        <v>88</v>
      </c>
      <c r="C456" t="s">
        <v>2</v>
      </c>
      <c r="D456">
        <v>0</v>
      </c>
      <c r="E456" t="s">
        <v>63</v>
      </c>
      <c r="F456" t="s">
        <v>71</v>
      </c>
    </row>
    <row r="457" spans="1:6" x14ac:dyDescent="0.45">
      <c r="A457" s="154" t="str">
        <f t="shared" si="7"/>
        <v>HBShp_Dist_90</v>
      </c>
      <c r="B457">
        <v>90</v>
      </c>
      <c r="C457" t="s">
        <v>2</v>
      </c>
      <c r="D457">
        <v>0</v>
      </c>
      <c r="E457" t="s">
        <v>63</v>
      </c>
      <c r="F457" t="s">
        <v>71</v>
      </c>
    </row>
    <row r="458" spans="1:6" x14ac:dyDescent="0.45">
      <c r="A458" s="154" t="str">
        <f t="shared" si="7"/>
        <v>HBShp_Dist_92</v>
      </c>
      <c r="B458">
        <v>92</v>
      </c>
      <c r="C458" t="s">
        <v>2</v>
      </c>
      <c r="D458">
        <v>0</v>
      </c>
      <c r="E458" t="s">
        <v>63</v>
      </c>
      <c r="F458" t="s">
        <v>71</v>
      </c>
    </row>
    <row r="459" spans="1:6" x14ac:dyDescent="0.45">
      <c r="A459" s="154" t="str">
        <f t="shared" si="7"/>
        <v>HBShp_Dist_94</v>
      </c>
      <c r="B459">
        <v>94</v>
      </c>
      <c r="C459" t="s">
        <v>2</v>
      </c>
      <c r="D459">
        <v>0</v>
      </c>
      <c r="E459" t="s">
        <v>63</v>
      </c>
      <c r="F459" t="s">
        <v>71</v>
      </c>
    </row>
    <row r="460" spans="1:6" x14ac:dyDescent="0.45">
      <c r="A460" s="154" t="str">
        <f t="shared" si="7"/>
        <v>HBShp_Dist_96</v>
      </c>
      <c r="B460">
        <v>96</v>
      </c>
      <c r="C460" t="s">
        <v>2</v>
      </c>
      <c r="D460">
        <v>0</v>
      </c>
      <c r="E460" t="s">
        <v>63</v>
      </c>
      <c r="F460" t="s">
        <v>71</v>
      </c>
    </row>
    <row r="461" spans="1:6" x14ac:dyDescent="0.45">
      <c r="A461" s="154" t="str">
        <f t="shared" si="7"/>
        <v>HBShp_Dist_98</v>
      </c>
      <c r="B461">
        <v>98</v>
      </c>
      <c r="C461" t="s">
        <v>2</v>
      </c>
      <c r="D461">
        <v>0</v>
      </c>
      <c r="E461" t="s">
        <v>63</v>
      </c>
      <c r="F461" t="s">
        <v>71</v>
      </c>
    </row>
    <row r="462" spans="1:6" x14ac:dyDescent="0.45">
      <c r="A462" s="154" t="str">
        <f t="shared" si="7"/>
        <v>HBShp_Dist_100</v>
      </c>
      <c r="B462">
        <v>100</v>
      </c>
      <c r="C462" t="s">
        <v>2</v>
      </c>
      <c r="D462">
        <v>0</v>
      </c>
      <c r="E462" t="s">
        <v>63</v>
      </c>
      <c r="F462" t="s">
        <v>71</v>
      </c>
    </row>
    <row r="463" spans="1:6" x14ac:dyDescent="0.45">
      <c r="A463" s="154" t="str">
        <f t="shared" si="7"/>
        <v>HBShp_Dist_102</v>
      </c>
      <c r="B463">
        <v>102</v>
      </c>
      <c r="C463" t="s">
        <v>2</v>
      </c>
      <c r="D463">
        <v>0</v>
      </c>
      <c r="E463" t="s">
        <v>63</v>
      </c>
      <c r="F463" t="s">
        <v>71</v>
      </c>
    </row>
    <row r="464" spans="1:6" x14ac:dyDescent="0.45">
      <c r="A464" s="154" t="str">
        <f t="shared" si="7"/>
        <v>HBShp_Dist_104</v>
      </c>
      <c r="B464">
        <v>104</v>
      </c>
      <c r="C464" t="s">
        <v>2</v>
      </c>
      <c r="D464">
        <v>0</v>
      </c>
      <c r="E464" t="s">
        <v>63</v>
      </c>
      <c r="F464" t="s">
        <v>71</v>
      </c>
    </row>
    <row r="465" spans="1:6" x14ac:dyDescent="0.45">
      <c r="A465" s="154" t="str">
        <f t="shared" si="7"/>
        <v>HBShp_Dist_106</v>
      </c>
      <c r="B465">
        <v>106</v>
      </c>
      <c r="C465" t="s">
        <v>2</v>
      </c>
      <c r="D465">
        <v>0</v>
      </c>
      <c r="E465" t="s">
        <v>63</v>
      </c>
      <c r="F465" t="s">
        <v>71</v>
      </c>
    </row>
    <row r="466" spans="1:6" x14ac:dyDescent="0.45">
      <c r="A466" s="154" t="str">
        <f t="shared" si="7"/>
        <v>HBShp_Dist_108</v>
      </c>
      <c r="B466">
        <v>108</v>
      </c>
      <c r="C466" t="s">
        <v>2</v>
      </c>
      <c r="D466">
        <v>0</v>
      </c>
      <c r="E466" t="s">
        <v>63</v>
      </c>
      <c r="F466" t="s">
        <v>71</v>
      </c>
    </row>
    <row r="467" spans="1:6" x14ac:dyDescent="0.45">
      <c r="A467" s="154" t="str">
        <f t="shared" si="7"/>
        <v>HBShp_Dist_110</v>
      </c>
      <c r="B467">
        <v>110</v>
      </c>
      <c r="C467" t="s">
        <v>2</v>
      </c>
      <c r="D467">
        <v>0</v>
      </c>
      <c r="E467" t="s">
        <v>63</v>
      </c>
      <c r="F467" t="s">
        <v>71</v>
      </c>
    </row>
    <row r="468" spans="1:6" x14ac:dyDescent="0.45">
      <c r="A468" s="154" t="str">
        <f t="shared" si="7"/>
        <v>HBShp_Dist_112</v>
      </c>
      <c r="B468">
        <v>112</v>
      </c>
      <c r="C468" t="s">
        <v>2</v>
      </c>
      <c r="D468">
        <v>0</v>
      </c>
      <c r="E468" t="s">
        <v>63</v>
      </c>
      <c r="F468" t="s">
        <v>71</v>
      </c>
    </row>
    <row r="469" spans="1:6" x14ac:dyDescent="0.45">
      <c r="A469" s="154" t="str">
        <f t="shared" si="7"/>
        <v>HBShp_Dist_114</v>
      </c>
      <c r="B469">
        <v>114</v>
      </c>
      <c r="C469" t="s">
        <v>2</v>
      </c>
      <c r="D469">
        <v>0</v>
      </c>
      <c r="E469" t="s">
        <v>63</v>
      </c>
      <c r="F469" t="s">
        <v>71</v>
      </c>
    </row>
    <row r="470" spans="1:6" x14ac:dyDescent="0.45">
      <c r="A470" s="154" t="str">
        <f t="shared" si="7"/>
        <v>HBShp_Dist_116</v>
      </c>
      <c r="B470">
        <v>116</v>
      </c>
      <c r="C470" t="s">
        <v>2</v>
      </c>
      <c r="D470">
        <v>0</v>
      </c>
      <c r="E470" t="s">
        <v>63</v>
      </c>
      <c r="F470" t="s">
        <v>71</v>
      </c>
    </row>
    <row r="471" spans="1:6" x14ac:dyDescent="0.45">
      <c r="A471" s="154" t="str">
        <f t="shared" si="7"/>
        <v>HBShp_Dist_118</v>
      </c>
      <c r="B471">
        <v>118</v>
      </c>
      <c r="C471" t="s">
        <v>2</v>
      </c>
      <c r="D471">
        <v>0</v>
      </c>
      <c r="E471" t="s">
        <v>63</v>
      </c>
      <c r="F471" t="s">
        <v>71</v>
      </c>
    </row>
    <row r="472" spans="1:6" x14ac:dyDescent="0.45">
      <c r="A472" s="154" t="str">
        <f t="shared" si="7"/>
        <v>HBShp_Dist_120</v>
      </c>
      <c r="B472">
        <v>120</v>
      </c>
      <c r="C472" t="s">
        <v>2</v>
      </c>
      <c r="D472">
        <v>0</v>
      </c>
      <c r="E472" t="s">
        <v>63</v>
      </c>
      <c r="F472" t="s">
        <v>71</v>
      </c>
    </row>
    <row r="473" spans="1:6" x14ac:dyDescent="0.45">
      <c r="A473" s="154" t="str">
        <f t="shared" si="7"/>
        <v>HBShp_Dist_122</v>
      </c>
      <c r="B473">
        <v>122</v>
      </c>
      <c r="C473" t="s">
        <v>2</v>
      </c>
      <c r="D473">
        <v>0</v>
      </c>
      <c r="E473" t="s">
        <v>63</v>
      </c>
      <c r="F473" t="s">
        <v>71</v>
      </c>
    </row>
    <row r="474" spans="1:6" x14ac:dyDescent="0.45">
      <c r="A474" s="154" t="str">
        <f t="shared" si="7"/>
        <v>HBShp_Dist_124</v>
      </c>
      <c r="B474">
        <v>124</v>
      </c>
      <c r="C474" t="s">
        <v>2</v>
      </c>
      <c r="D474">
        <v>0</v>
      </c>
      <c r="E474" t="s">
        <v>63</v>
      </c>
      <c r="F474" t="s">
        <v>71</v>
      </c>
    </row>
    <row r="475" spans="1:6" x14ac:dyDescent="0.45">
      <c r="A475" s="154" t="str">
        <f t="shared" si="7"/>
        <v>HBShp_Dist_126</v>
      </c>
      <c r="B475">
        <v>126</v>
      </c>
      <c r="C475" t="s">
        <v>2</v>
      </c>
      <c r="D475">
        <v>0</v>
      </c>
      <c r="E475" t="s">
        <v>63</v>
      </c>
      <c r="F475" t="s">
        <v>71</v>
      </c>
    </row>
    <row r="476" spans="1:6" x14ac:dyDescent="0.45">
      <c r="A476" s="154" t="str">
        <f t="shared" si="7"/>
        <v>HBShp_Dist_128</v>
      </c>
      <c r="B476">
        <v>128</v>
      </c>
      <c r="C476" t="s">
        <v>2</v>
      </c>
      <c r="D476">
        <v>0</v>
      </c>
      <c r="E476" t="s">
        <v>63</v>
      </c>
      <c r="F476" t="s">
        <v>71</v>
      </c>
    </row>
    <row r="477" spans="1:6" x14ac:dyDescent="0.45">
      <c r="A477" s="154" t="str">
        <f t="shared" si="7"/>
        <v>HBShp_Dist_130</v>
      </c>
      <c r="B477">
        <v>130</v>
      </c>
      <c r="C477" t="s">
        <v>2</v>
      </c>
      <c r="D477">
        <v>0</v>
      </c>
      <c r="E477" t="s">
        <v>63</v>
      </c>
      <c r="F477" t="s">
        <v>71</v>
      </c>
    </row>
    <row r="478" spans="1:6" x14ac:dyDescent="0.45">
      <c r="A478" s="154" t="str">
        <f t="shared" si="7"/>
        <v>HBShp_Dist_132</v>
      </c>
      <c r="B478">
        <v>132</v>
      </c>
      <c r="C478" t="s">
        <v>2</v>
      </c>
      <c r="D478">
        <v>0</v>
      </c>
      <c r="E478" t="s">
        <v>63</v>
      </c>
      <c r="F478" t="s">
        <v>71</v>
      </c>
    </row>
    <row r="479" spans="1:6" x14ac:dyDescent="0.45">
      <c r="A479" s="154" t="str">
        <f t="shared" si="7"/>
        <v>HBShp_Dist_134</v>
      </c>
      <c r="B479">
        <v>134</v>
      </c>
      <c r="C479" t="s">
        <v>2</v>
      </c>
      <c r="D479">
        <v>0</v>
      </c>
      <c r="E479" t="s">
        <v>63</v>
      </c>
      <c r="F479" t="s">
        <v>71</v>
      </c>
    </row>
    <row r="480" spans="1:6" x14ac:dyDescent="0.45">
      <c r="A480" s="154" t="str">
        <f t="shared" si="7"/>
        <v>HBShp_Dist_136</v>
      </c>
      <c r="B480">
        <v>136</v>
      </c>
      <c r="C480" t="s">
        <v>2</v>
      </c>
      <c r="D480">
        <v>0</v>
      </c>
      <c r="E480" t="s">
        <v>63</v>
      </c>
      <c r="F480" t="s">
        <v>71</v>
      </c>
    </row>
    <row r="481" spans="1:6" x14ac:dyDescent="0.45">
      <c r="A481" s="154" t="str">
        <f t="shared" si="7"/>
        <v>HBShp_Dist_138</v>
      </c>
      <c r="B481">
        <v>138</v>
      </c>
      <c r="C481" t="s">
        <v>2</v>
      </c>
      <c r="D481">
        <v>0</v>
      </c>
      <c r="E481" t="s">
        <v>63</v>
      </c>
      <c r="F481" t="s">
        <v>71</v>
      </c>
    </row>
    <row r="482" spans="1:6" x14ac:dyDescent="0.45">
      <c r="A482" s="154" t="str">
        <f t="shared" si="7"/>
        <v>HBShp_Dist_140</v>
      </c>
      <c r="B482">
        <v>140</v>
      </c>
      <c r="C482" t="s">
        <v>2</v>
      </c>
      <c r="D482">
        <v>0</v>
      </c>
      <c r="E482" t="s">
        <v>63</v>
      </c>
      <c r="F482" t="s">
        <v>71</v>
      </c>
    </row>
    <row r="483" spans="1:6" x14ac:dyDescent="0.45">
      <c r="A483" s="154" t="str">
        <f t="shared" si="7"/>
        <v>HBShp_Dist_142</v>
      </c>
      <c r="B483">
        <v>142</v>
      </c>
      <c r="C483" t="s">
        <v>2</v>
      </c>
      <c r="D483">
        <v>0</v>
      </c>
      <c r="E483" t="s">
        <v>63</v>
      </c>
      <c r="F483" t="s">
        <v>71</v>
      </c>
    </row>
    <row r="484" spans="1:6" x14ac:dyDescent="0.45">
      <c r="A484" s="154" t="str">
        <f t="shared" si="7"/>
        <v>HBShp_Dist_144</v>
      </c>
      <c r="B484">
        <v>144</v>
      </c>
      <c r="C484" t="s">
        <v>2</v>
      </c>
      <c r="D484">
        <v>0</v>
      </c>
      <c r="E484" t="s">
        <v>63</v>
      </c>
      <c r="F484" t="s">
        <v>71</v>
      </c>
    </row>
    <row r="485" spans="1:6" x14ac:dyDescent="0.45">
      <c r="A485" s="154" t="str">
        <f t="shared" si="7"/>
        <v>HBShp_Dist_146</v>
      </c>
      <c r="B485">
        <v>146</v>
      </c>
      <c r="C485" t="s">
        <v>2</v>
      </c>
      <c r="D485">
        <v>0</v>
      </c>
      <c r="E485" t="s">
        <v>63</v>
      </c>
      <c r="F485" t="s">
        <v>71</v>
      </c>
    </row>
    <row r="486" spans="1:6" x14ac:dyDescent="0.45">
      <c r="A486" s="154" t="str">
        <f t="shared" si="7"/>
        <v>HBShp_Dist_148</v>
      </c>
      <c r="B486">
        <v>148</v>
      </c>
      <c r="C486" t="s">
        <v>2</v>
      </c>
      <c r="D486">
        <v>0</v>
      </c>
      <c r="E486" t="s">
        <v>63</v>
      </c>
      <c r="F486" t="s">
        <v>71</v>
      </c>
    </row>
    <row r="487" spans="1:6" x14ac:dyDescent="0.45">
      <c r="A487" s="154" t="str">
        <f t="shared" si="7"/>
        <v>HBShp_Dist_150</v>
      </c>
      <c r="B487">
        <v>150</v>
      </c>
      <c r="C487" t="s">
        <v>2</v>
      </c>
      <c r="D487">
        <v>0</v>
      </c>
      <c r="E487" t="s">
        <v>63</v>
      </c>
      <c r="F487" t="s">
        <v>71</v>
      </c>
    </row>
    <row r="488" spans="1:6" x14ac:dyDescent="0.45">
      <c r="A488" s="154" t="str">
        <f t="shared" si="7"/>
        <v>HBShp_Dist_152</v>
      </c>
      <c r="B488">
        <v>152</v>
      </c>
      <c r="C488" t="s">
        <v>2</v>
      </c>
      <c r="D488">
        <v>0</v>
      </c>
      <c r="E488" t="s">
        <v>63</v>
      </c>
      <c r="F488" t="s">
        <v>71</v>
      </c>
    </row>
    <row r="489" spans="1:6" x14ac:dyDescent="0.45">
      <c r="A489" s="154" t="str">
        <f t="shared" si="7"/>
        <v>HBShp_Dist_154</v>
      </c>
      <c r="B489">
        <v>154</v>
      </c>
      <c r="C489" t="s">
        <v>2</v>
      </c>
      <c r="D489">
        <v>0</v>
      </c>
      <c r="E489" t="s">
        <v>63</v>
      </c>
      <c r="F489" t="s">
        <v>71</v>
      </c>
    </row>
    <row r="490" spans="1:6" x14ac:dyDescent="0.45">
      <c r="A490" s="154" t="str">
        <f t="shared" si="7"/>
        <v>HBShp_Dist_156</v>
      </c>
      <c r="B490">
        <v>156</v>
      </c>
      <c r="C490" t="s">
        <v>2</v>
      </c>
      <c r="D490">
        <v>0</v>
      </c>
      <c r="E490" t="s">
        <v>63</v>
      </c>
      <c r="F490" t="s">
        <v>71</v>
      </c>
    </row>
    <row r="491" spans="1:6" x14ac:dyDescent="0.45">
      <c r="A491" s="154" t="str">
        <f t="shared" si="7"/>
        <v>HBShp_Dist_158</v>
      </c>
      <c r="B491">
        <v>158</v>
      </c>
      <c r="C491" t="s">
        <v>2</v>
      </c>
      <c r="D491">
        <v>0</v>
      </c>
      <c r="E491" t="s">
        <v>63</v>
      </c>
      <c r="F491" t="s">
        <v>71</v>
      </c>
    </row>
    <row r="492" spans="1:6" x14ac:dyDescent="0.45">
      <c r="A492" s="154" t="str">
        <f t="shared" si="7"/>
        <v>HBShp_Dist_160</v>
      </c>
      <c r="B492">
        <v>160</v>
      </c>
      <c r="C492" t="s">
        <v>2</v>
      </c>
      <c r="D492">
        <v>0</v>
      </c>
      <c r="E492" t="s">
        <v>63</v>
      </c>
      <c r="F492" t="s">
        <v>71</v>
      </c>
    </row>
    <row r="493" spans="1:6" x14ac:dyDescent="0.45">
      <c r="A493" s="154" t="str">
        <f t="shared" si="7"/>
        <v>HBShp_Dist_162</v>
      </c>
      <c r="B493">
        <v>162</v>
      </c>
      <c r="C493" t="s">
        <v>2</v>
      </c>
      <c r="D493">
        <v>0</v>
      </c>
      <c r="E493" t="s">
        <v>63</v>
      </c>
      <c r="F493" t="s">
        <v>71</v>
      </c>
    </row>
    <row r="494" spans="1:6" x14ac:dyDescent="0.45">
      <c r="A494" s="154" t="str">
        <f t="shared" si="7"/>
        <v>HBShp_Dist_164</v>
      </c>
      <c r="B494">
        <v>164</v>
      </c>
      <c r="C494" t="s">
        <v>2</v>
      </c>
      <c r="D494">
        <v>0</v>
      </c>
      <c r="E494" t="s">
        <v>63</v>
      </c>
      <c r="F494" t="s">
        <v>71</v>
      </c>
    </row>
    <row r="495" spans="1:6" x14ac:dyDescent="0.45">
      <c r="A495" s="154" t="str">
        <f t="shared" si="7"/>
        <v>HBShp_Dist_166</v>
      </c>
      <c r="B495">
        <v>166</v>
      </c>
      <c r="C495" t="s">
        <v>2</v>
      </c>
      <c r="D495">
        <v>0</v>
      </c>
      <c r="E495" t="s">
        <v>63</v>
      </c>
      <c r="F495" t="s">
        <v>71</v>
      </c>
    </row>
    <row r="496" spans="1:6" x14ac:dyDescent="0.45">
      <c r="A496" s="154" t="str">
        <f t="shared" si="7"/>
        <v>HBShp_Dist_168</v>
      </c>
      <c r="B496">
        <v>168</v>
      </c>
      <c r="C496" t="s">
        <v>2</v>
      </c>
      <c r="D496">
        <v>0</v>
      </c>
      <c r="E496" t="s">
        <v>63</v>
      </c>
      <c r="F496" t="s">
        <v>71</v>
      </c>
    </row>
    <row r="497" spans="1:6" x14ac:dyDescent="0.45">
      <c r="A497" s="154" t="str">
        <f t="shared" si="7"/>
        <v>HBShp_Dist_170</v>
      </c>
      <c r="B497">
        <v>170</v>
      </c>
      <c r="C497" t="s">
        <v>2</v>
      </c>
      <c r="D497">
        <v>0</v>
      </c>
      <c r="E497" t="s">
        <v>63</v>
      </c>
      <c r="F497" t="s">
        <v>71</v>
      </c>
    </row>
    <row r="498" spans="1:6" x14ac:dyDescent="0.45">
      <c r="A498" s="154" t="str">
        <f t="shared" si="7"/>
        <v>HBShp_Dist_172</v>
      </c>
      <c r="B498">
        <v>172</v>
      </c>
      <c r="C498" t="s">
        <v>2</v>
      </c>
      <c r="D498">
        <v>0</v>
      </c>
      <c r="E498" t="s">
        <v>63</v>
      </c>
      <c r="F498" t="s">
        <v>71</v>
      </c>
    </row>
    <row r="499" spans="1:6" x14ac:dyDescent="0.45">
      <c r="A499" s="154" t="str">
        <f t="shared" si="7"/>
        <v>HBShp_Dist_174</v>
      </c>
      <c r="B499">
        <v>174</v>
      </c>
      <c r="C499" t="s">
        <v>2</v>
      </c>
      <c r="D499">
        <v>0</v>
      </c>
      <c r="E499" t="s">
        <v>63</v>
      </c>
      <c r="F499" t="s">
        <v>71</v>
      </c>
    </row>
    <row r="500" spans="1:6" x14ac:dyDescent="0.45">
      <c r="A500" s="154" t="str">
        <f t="shared" si="7"/>
        <v>HBShp_Dist_176</v>
      </c>
      <c r="B500">
        <v>176</v>
      </c>
      <c r="C500" t="s">
        <v>2</v>
      </c>
      <c r="D500">
        <v>0</v>
      </c>
      <c r="E500" t="s">
        <v>63</v>
      </c>
      <c r="F500" t="s">
        <v>71</v>
      </c>
    </row>
    <row r="501" spans="1:6" x14ac:dyDescent="0.45">
      <c r="A501" s="154" t="str">
        <f t="shared" si="7"/>
        <v>HBShp_Dist_178</v>
      </c>
      <c r="B501">
        <v>178</v>
      </c>
      <c r="C501" t="s">
        <v>2</v>
      </c>
      <c r="D501">
        <v>0</v>
      </c>
      <c r="E501" t="s">
        <v>63</v>
      </c>
      <c r="F501" t="s">
        <v>71</v>
      </c>
    </row>
    <row r="502" spans="1:6" x14ac:dyDescent="0.45">
      <c r="A502" s="154" t="str">
        <f t="shared" si="7"/>
        <v>HBShp_Dist_180</v>
      </c>
      <c r="B502">
        <v>180</v>
      </c>
      <c r="C502" t="s">
        <v>2</v>
      </c>
      <c r="D502">
        <v>0</v>
      </c>
      <c r="E502" t="s">
        <v>63</v>
      </c>
      <c r="F502" t="s">
        <v>71</v>
      </c>
    </row>
    <row r="503" spans="1:6" x14ac:dyDescent="0.45">
      <c r="A503" s="154" t="str">
        <f t="shared" si="7"/>
        <v>HBShp_Dist_182</v>
      </c>
      <c r="B503">
        <v>182</v>
      </c>
      <c r="C503" t="s">
        <v>2</v>
      </c>
      <c r="D503">
        <v>0</v>
      </c>
      <c r="E503" t="s">
        <v>63</v>
      </c>
      <c r="F503" t="s">
        <v>71</v>
      </c>
    </row>
    <row r="504" spans="1:6" x14ac:dyDescent="0.45">
      <c r="A504" s="154" t="str">
        <f t="shared" si="7"/>
        <v>HBShp_Dist_184</v>
      </c>
      <c r="B504">
        <v>184</v>
      </c>
      <c r="C504" t="s">
        <v>2</v>
      </c>
      <c r="D504">
        <v>0</v>
      </c>
      <c r="E504" t="s">
        <v>63</v>
      </c>
      <c r="F504" t="s">
        <v>71</v>
      </c>
    </row>
    <row r="505" spans="1:6" x14ac:dyDescent="0.45">
      <c r="A505" s="154" t="str">
        <f t="shared" si="7"/>
        <v>HBShp_Dist_186</v>
      </c>
      <c r="B505">
        <v>186</v>
      </c>
      <c r="C505" t="s">
        <v>2</v>
      </c>
      <c r="D505">
        <v>0</v>
      </c>
      <c r="E505" t="s">
        <v>63</v>
      </c>
      <c r="F505" t="s">
        <v>71</v>
      </c>
    </row>
    <row r="506" spans="1:6" x14ac:dyDescent="0.45">
      <c r="A506" s="154" t="str">
        <f t="shared" si="7"/>
        <v>HBShp_Dist_188</v>
      </c>
      <c r="B506">
        <v>188</v>
      </c>
      <c r="C506" t="s">
        <v>2</v>
      </c>
      <c r="D506">
        <v>0</v>
      </c>
      <c r="E506" t="s">
        <v>63</v>
      </c>
      <c r="F506" t="s">
        <v>71</v>
      </c>
    </row>
    <row r="507" spans="1:6" x14ac:dyDescent="0.45">
      <c r="A507" s="154" t="str">
        <f t="shared" si="7"/>
        <v>HBShp_Dist_190</v>
      </c>
      <c r="B507">
        <v>190</v>
      </c>
      <c r="C507" t="s">
        <v>2</v>
      </c>
      <c r="D507">
        <v>0</v>
      </c>
      <c r="E507" t="s">
        <v>63</v>
      </c>
      <c r="F507" t="s">
        <v>71</v>
      </c>
    </row>
    <row r="508" spans="1:6" x14ac:dyDescent="0.45">
      <c r="A508" s="154" t="str">
        <f t="shared" si="7"/>
        <v>HBShp_Dist_192</v>
      </c>
      <c r="B508">
        <v>192</v>
      </c>
      <c r="C508" t="s">
        <v>2</v>
      </c>
      <c r="D508">
        <v>0</v>
      </c>
      <c r="E508" t="s">
        <v>63</v>
      </c>
      <c r="F508" t="s">
        <v>71</v>
      </c>
    </row>
    <row r="509" spans="1:6" x14ac:dyDescent="0.45">
      <c r="A509" s="154" t="str">
        <f t="shared" si="7"/>
        <v>HBShp_Dist_194</v>
      </c>
      <c r="B509">
        <v>194</v>
      </c>
      <c r="C509" t="s">
        <v>2</v>
      </c>
      <c r="D509">
        <v>0</v>
      </c>
      <c r="E509" t="s">
        <v>63</v>
      </c>
      <c r="F509" t="s">
        <v>71</v>
      </c>
    </row>
    <row r="510" spans="1:6" x14ac:dyDescent="0.45">
      <c r="A510" s="154" t="str">
        <f t="shared" si="7"/>
        <v>HBShp_Dist_196</v>
      </c>
      <c r="B510">
        <v>196</v>
      </c>
      <c r="C510" t="s">
        <v>2</v>
      </c>
      <c r="D510">
        <v>0</v>
      </c>
      <c r="E510" t="s">
        <v>63</v>
      </c>
      <c r="F510" t="s">
        <v>71</v>
      </c>
    </row>
    <row r="511" spans="1:6" x14ac:dyDescent="0.45">
      <c r="A511" s="154" t="str">
        <f t="shared" si="7"/>
        <v>HBShp_Dist_198</v>
      </c>
      <c r="B511">
        <v>198</v>
      </c>
      <c r="C511" t="s">
        <v>2</v>
      </c>
      <c r="D511">
        <v>0</v>
      </c>
      <c r="E511" t="s">
        <v>63</v>
      </c>
      <c r="F511" t="s">
        <v>71</v>
      </c>
    </row>
    <row r="512" spans="1:6" x14ac:dyDescent="0.45">
      <c r="A512" s="154" t="str">
        <f t="shared" si="7"/>
        <v>HBShp_Dist_200</v>
      </c>
      <c r="B512">
        <v>200</v>
      </c>
      <c r="C512" t="s">
        <v>2</v>
      </c>
      <c r="D512">
        <v>0</v>
      </c>
      <c r="E512" t="s">
        <v>63</v>
      </c>
      <c r="F512" t="s">
        <v>71</v>
      </c>
    </row>
    <row r="513" spans="1:6" x14ac:dyDescent="0.45">
      <c r="A513" s="154" t="str">
        <f t="shared" si="7"/>
        <v>HBShp_Dist_202</v>
      </c>
      <c r="B513">
        <v>202</v>
      </c>
      <c r="C513" t="s">
        <v>2</v>
      </c>
      <c r="E513" t="s">
        <v>63</v>
      </c>
      <c r="F513" t="s">
        <v>71</v>
      </c>
    </row>
    <row r="514" spans="1:6" x14ac:dyDescent="0.45">
      <c r="A514" s="154" t="str">
        <f t="shared" si="7"/>
        <v>HBShp_Time_0</v>
      </c>
      <c r="B514">
        <v>0</v>
      </c>
      <c r="C514" t="s">
        <v>2</v>
      </c>
      <c r="D514">
        <v>0</v>
      </c>
      <c r="E514" t="s">
        <v>16</v>
      </c>
      <c r="F514" t="s">
        <v>71</v>
      </c>
    </row>
    <row r="515" spans="1:6" x14ac:dyDescent="0.45">
      <c r="A515" s="154" t="str">
        <f t="shared" ref="A515:A578" si="8">C515&amp;"_"&amp;E515&amp;"_"&amp;B515</f>
        <v>HBShp_Time_2</v>
      </c>
      <c r="B515">
        <v>2</v>
      </c>
      <c r="C515" t="s">
        <v>2</v>
      </c>
      <c r="D515">
        <v>2.2203299999999999E-2</v>
      </c>
      <c r="E515" t="s">
        <v>16</v>
      </c>
      <c r="F515" t="s">
        <v>71</v>
      </c>
    </row>
    <row r="516" spans="1:6" x14ac:dyDescent="0.45">
      <c r="A516" s="154" t="str">
        <f t="shared" si="8"/>
        <v>HBShp_Time_4</v>
      </c>
      <c r="B516">
        <v>4</v>
      </c>
      <c r="C516" t="s">
        <v>2</v>
      </c>
      <c r="D516">
        <v>0.14203879999999999</v>
      </c>
      <c r="E516" t="s">
        <v>16</v>
      </c>
      <c r="F516" t="s">
        <v>71</v>
      </c>
    </row>
    <row r="517" spans="1:6" x14ac:dyDescent="0.45">
      <c r="A517" s="154" t="str">
        <f t="shared" si="8"/>
        <v>HBShp_Time_6</v>
      </c>
      <c r="B517">
        <v>6</v>
      </c>
      <c r="C517" t="s">
        <v>2</v>
      </c>
      <c r="D517">
        <v>0.24202779999999999</v>
      </c>
      <c r="E517" t="s">
        <v>16</v>
      </c>
      <c r="F517" t="s">
        <v>71</v>
      </c>
    </row>
    <row r="518" spans="1:6" x14ac:dyDescent="0.45">
      <c r="A518" s="154" t="str">
        <f t="shared" si="8"/>
        <v>HBShp_Time_8</v>
      </c>
      <c r="B518">
        <v>8</v>
      </c>
      <c r="C518" t="s">
        <v>2</v>
      </c>
      <c r="D518">
        <v>0.20448230000000001</v>
      </c>
      <c r="E518" t="s">
        <v>16</v>
      </c>
      <c r="F518" t="s">
        <v>71</v>
      </c>
    </row>
    <row r="519" spans="1:6" x14ac:dyDescent="0.45">
      <c r="A519" s="154" t="str">
        <f t="shared" si="8"/>
        <v>HBShp_Time_10</v>
      </c>
      <c r="B519">
        <v>10</v>
      </c>
      <c r="C519" t="s">
        <v>2</v>
      </c>
      <c r="D519">
        <v>0.1242881</v>
      </c>
      <c r="E519" t="s">
        <v>16</v>
      </c>
      <c r="F519" t="s">
        <v>71</v>
      </c>
    </row>
    <row r="520" spans="1:6" x14ac:dyDescent="0.45">
      <c r="A520" s="154" t="str">
        <f t="shared" si="8"/>
        <v>HBShp_Time_12</v>
      </c>
      <c r="B520">
        <v>12</v>
      </c>
      <c r="C520" t="s">
        <v>2</v>
      </c>
      <c r="D520">
        <v>7.2542800000000005E-2</v>
      </c>
      <c r="E520" t="s">
        <v>16</v>
      </c>
      <c r="F520" t="s">
        <v>71</v>
      </c>
    </row>
    <row r="521" spans="1:6" x14ac:dyDescent="0.45">
      <c r="A521" s="154" t="str">
        <f t="shared" si="8"/>
        <v>HBShp_Time_14</v>
      </c>
      <c r="B521">
        <v>14</v>
      </c>
      <c r="C521" t="s">
        <v>2</v>
      </c>
      <c r="D521">
        <v>5.4639199999999999E-2</v>
      </c>
      <c r="E521" t="s">
        <v>16</v>
      </c>
      <c r="F521" t="s">
        <v>71</v>
      </c>
    </row>
    <row r="522" spans="1:6" x14ac:dyDescent="0.45">
      <c r="A522" s="154" t="str">
        <f t="shared" si="8"/>
        <v>HBShp_Time_16</v>
      </c>
      <c r="B522">
        <v>16</v>
      </c>
      <c r="C522" t="s">
        <v>2</v>
      </c>
      <c r="D522">
        <v>4.0425900000000001E-2</v>
      </c>
      <c r="E522" t="s">
        <v>16</v>
      </c>
      <c r="F522" t="s">
        <v>71</v>
      </c>
    </row>
    <row r="523" spans="1:6" x14ac:dyDescent="0.45">
      <c r="A523" s="154" t="str">
        <f t="shared" si="8"/>
        <v>HBShp_Time_18</v>
      </c>
      <c r="B523">
        <v>18</v>
      </c>
      <c r="C523" t="s">
        <v>2</v>
      </c>
      <c r="D523">
        <v>2.6212099999999999E-2</v>
      </c>
      <c r="E523" t="s">
        <v>16</v>
      </c>
      <c r="F523" t="s">
        <v>71</v>
      </c>
    </row>
    <row r="524" spans="1:6" x14ac:dyDescent="0.45">
      <c r="A524" s="154" t="str">
        <f t="shared" si="8"/>
        <v>HBShp_Time_20</v>
      </c>
      <c r="B524">
        <v>20</v>
      </c>
      <c r="C524" t="s">
        <v>2</v>
      </c>
      <c r="D524">
        <v>1.9664899999999999E-2</v>
      </c>
      <c r="E524" t="s">
        <v>16</v>
      </c>
      <c r="F524" t="s">
        <v>71</v>
      </c>
    </row>
    <row r="525" spans="1:6" x14ac:dyDescent="0.45">
      <c r="A525" s="154" t="str">
        <f t="shared" si="8"/>
        <v>HBShp_Time_22</v>
      </c>
      <c r="B525">
        <v>22</v>
      </c>
      <c r="C525" t="s">
        <v>2</v>
      </c>
      <c r="D525">
        <v>1.31176E-2</v>
      </c>
      <c r="E525" t="s">
        <v>16</v>
      </c>
      <c r="F525" t="s">
        <v>71</v>
      </c>
    </row>
    <row r="526" spans="1:6" x14ac:dyDescent="0.45">
      <c r="A526" s="154" t="str">
        <f t="shared" si="8"/>
        <v>HBShp_Time_24</v>
      </c>
      <c r="B526">
        <v>24</v>
      </c>
      <c r="C526" t="s">
        <v>2</v>
      </c>
      <c r="D526">
        <v>9.3130999999999995E-3</v>
      </c>
      <c r="E526" t="s">
        <v>16</v>
      </c>
      <c r="F526" t="s">
        <v>71</v>
      </c>
    </row>
    <row r="527" spans="1:6" x14ac:dyDescent="0.45">
      <c r="A527" s="154" t="str">
        <f t="shared" si="8"/>
        <v>HBShp_Time_26</v>
      </c>
      <c r="B527">
        <v>26</v>
      </c>
      <c r="C527" t="s">
        <v>2</v>
      </c>
      <c r="D527">
        <v>6.7873999999999999E-3</v>
      </c>
      <c r="E527" t="s">
        <v>16</v>
      </c>
      <c r="F527" t="s">
        <v>71</v>
      </c>
    </row>
    <row r="528" spans="1:6" x14ac:dyDescent="0.45">
      <c r="A528" s="154" t="str">
        <f t="shared" si="8"/>
        <v>HBShp_Time_28</v>
      </c>
      <c r="B528">
        <v>28</v>
      </c>
      <c r="C528" t="s">
        <v>2</v>
      </c>
      <c r="D528">
        <v>4.5170000000000002E-3</v>
      </c>
      <c r="E528" t="s">
        <v>16</v>
      </c>
      <c r="F528" t="s">
        <v>71</v>
      </c>
    </row>
    <row r="529" spans="1:6" x14ac:dyDescent="0.45">
      <c r="A529" s="154" t="str">
        <f t="shared" si="8"/>
        <v>HBShp_Time_30</v>
      </c>
      <c r="B529">
        <v>30</v>
      </c>
      <c r="C529" t="s">
        <v>2</v>
      </c>
      <c r="D529">
        <v>3.7152999999999999E-3</v>
      </c>
      <c r="E529" t="s">
        <v>16</v>
      </c>
      <c r="F529" t="s">
        <v>71</v>
      </c>
    </row>
    <row r="530" spans="1:6" x14ac:dyDescent="0.45">
      <c r="A530" s="154" t="str">
        <f t="shared" si="8"/>
        <v>HBShp_Time_32</v>
      </c>
      <c r="B530">
        <v>32</v>
      </c>
      <c r="C530" t="s">
        <v>2</v>
      </c>
      <c r="D530">
        <v>2.9137999999999998E-3</v>
      </c>
      <c r="E530" t="s">
        <v>16</v>
      </c>
      <c r="F530" t="s">
        <v>71</v>
      </c>
    </row>
    <row r="531" spans="1:6" x14ac:dyDescent="0.45">
      <c r="A531" s="154" t="str">
        <f t="shared" si="8"/>
        <v>HBShp_Time_34</v>
      </c>
      <c r="B531">
        <v>34</v>
      </c>
      <c r="C531" t="s">
        <v>2</v>
      </c>
      <c r="D531">
        <v>2.1120000000000002E-3</v>
      </c>
      <c r="E531" t="s">
        <v>16</v>
      </c>
      <c r="F531" t="s">
        <v>71</v>
      </c>
    </row>
    <row r="532" spans="1:6" x14ac:dyDescent="0.45">
      <c r="A532" s="154" t="str">
        <f t="shared" si="8"/>
        <v>HBShp_Time_36</v>
      </c>
      <c r="B532">
        <v>36</v>
      </c>
      <c r="C532" t="s">
        <v>2</v>
      </c>
      <c r="D532">
        <v>1.7362E-3</v>
      </c>
      <c r="E532" t="s">
        <v>16</v>
      </c>
      <c r="F532" t="s">
        <v>71</v>
      </c>
    </row>
    <row r="533" spans="1:6" x14ac:dyDescent="0.45">
      <c r="A533" s="154" t="str">
        <f t="shared" si="8"/>
        <v>HBShp_Time_38</v>
      </c>
      <c r="B533">
        <v>38</v>
      </c>
      <c r="C533" t="s">
        <v>2</v>
      </c>
      <c r="D533">
        <v>1.3604999999999999E-3</v>
      </c>
      <c r="E533" t="s">
        <v>16</v>
      </c>
      <c r="F533" t="s">
        <v>71</v>
      </c>
    </row>
    <row r="534" spans="1:6" x14ac:dyDescent="0.45">
      <c r="A534" s="154" t="str">
        <f t="shared" si="8"/>
        <v>HBShp_Time_40</v>
      </c>
      <c r="B534">
        <v>40</v>
      </c>
      <c r="C534" t="s">
        <v>2</v>
      </c>
      <c r="D534">
        <v>9.8480000000000009E-4</v>
      </c>
      <c r="E534" t="s">
        <v>16</v>
      </c>
      <c r="F534" t="s">
        <v>71</v>
      </c>
    </row>
    <row r="535" spans="1:6" x14ac:dyDescent="0.45">
      <c r="A535" s="154" t="str">
        <f t="shared" si="8"/>
        <v>HBShp_Time_42</v>
      </c>
      <c r="B535">
        <v>42</v>
      </c>
      <c r="C535" t="s">
        <v>2</v>
      </c>
      <c r="D535">
        <v>8.7500000000000002E-4</v>
      </c>
      <c r="E535" t="s">
        <v>16</v>
      </c>
      <c r="F535" t="s">
        <v>71</v>
      </c>
    </row>
    <row r="536" spans="1:6" x14ac:dyDescent="0.45">
      <c r="A536" s="154" t="str">
        <f t="shared" si="8"/>
        <v>HBShp_Time_44</v>
      </c>
      <c r="B536">
        <v>44</v>
      </c>
      <c r="C536" t="s">
        <v>2</v>
      </c>
      <c r="D536">
        <v>7.6539999999999996E-4</v>
      </c>
      <c r="E536" t="s">
        <v>16</v>
      </c>
      <c r="F536" t="s">
        <v>71</v>
      </c>
    </row>
    <row r="537" spans="1:6" x14ac:dyDescent="0.45">
      <c r="A537" s="154" t="str">
        <f t="shared" si="8"/>
        <v>HBShp_Time_46</v>
      </c>
      <c r="B537">
        <v>46</v>
      </c>
      <c r="C537" t="s">
        <v>2</v>
      </c>
      <c r="D537">
        <v>6.5569999999999995E-4</v>
      </c>
      <c r="E537" t="s">
        <v>16</v>
      </c>
      <c r="F537" t="s">
        <v>71</v>
      </c>
    </row>
    <row r="538" spans="1:6" x14ac:dyDescent="0.45">
      <c r="A538" s="154" t="str">
        <f t="shared" si="8"/>
        <v>HBShp_Time_48</v>
      </c>
      <c r="B538">
        <v>48</v>
      </c>
      <c r="C538" t="s">
        <v>2</v>
      </c>
      <c r="D538">
        <v>5.4620000000000005E-4</v>
      </c>
      <c r="E538" t="s">
        <v>16</v>
      </c>
      <c r="F538" t="s">
        <v>71</v>
      </c>
    </row>
    <row r="539" spans="1:6" x14ac:dyDescent="0.45">
      <c r="A539" s="154" t="str">
        <f t="shared" si="8"/>
        <v>HBShp_Time_50</v>
      </c>
      <c r="B539">
        <v>50</v>
      </c>
      <c r="C539" t="s">
        <v>2</v>
      </c>
      <c r="D539">
        <v>4.3649999999999998E-4</v>
      </c>
      <c r="E539" t="s">
        <v>16</v>
      </c>
      <c r="F539" t="s">
        <v>71</v>
      </c>
    </row>
    <row r="540" spans="1:6" x14ac:dyDescent="0.45">
      <c r="A540" s="154" t="str">
        <f t="shared" si="8"/>
        <v>HBShp_Time_52</v>
      </c>
      <c r="B540">
        <v>52</v>
      </c>
      <c r="C540" t="s">
        <v>2</v>
      </c>
      <c r="D540">
        <v>3.2689999999999998E-4</v>
      </c>
      <c r="E540" t="s">
        <v>16</v>
      </c>
      <c r="F540" t="s">
        <v>71</v>
      </c>
    </row>
    <row r="541" spans="1:6" x14ac:dyDescent="0.45">
      <c r="A541" s="154" t="str">
        <f t="shared" si="8"/>
        <v>HBShp_Time_54</v>
      </c>
      <c r="B541">
        <v>54</v>
      </c>
      <c r="C541" t="s">
        <v>2</v>
      </c>
      <c r="D541">
        <v>2.1719999999999999E-4</v>
      </c>
      <c r="E541" t="s">
        <v>16</v>
      </c>
      <c r="F541" t="s">
        <v>71</v>
      </c>
    </row>
    <row r="542" spans="1:6" x14ac:dyDescent="0.45">
      <c r="A542" s="154" t="str">
        <f t="shared" si="8"/>
        <v>HBShp_Time_56</v>
      </c>
      <c r="B542">
        <v>56</v>
      </c>
      <c r="C542" t="s">
        <v>2</v>
      </c>
      <c r="D542">
        <v>1.9469999999999999E-4</v>
      </c>
      <c r="E542" t="s">
        <v>16</v>
      </c>
      <c r="F542" t="s">
        <v>71</v>
      </c>
    </row>
    <row r="543" spans="1:6" x14ac:dyDescent="0.45">
      <c r="A543" s="154" t="str">
        <f t="shared" si="8"/>
        <v>HBShp_Time_58</v>
      </c>
      <c r="B543">
        <v>58</v>
      </c>
      <c r="C543" t="s">
        <v>2</v>
      </c>
      <c r="D543">
        <v>1.7229999999999999E-4</v>
      </c>
      <c r="E543" t="s">
        <v>16</v>
      </c>
      <c r="F543" t="s">
        <v>71</v>
      </c>
    </row>
    <row r="544" spans="1:6" x14ac:dyDescent="0.45">
      <c r="A544" s="154" t="str">
        <f t="shared" si="8"/>
        <v>HBShp_Time_60</v>
      </c>
      <c r="B544">
        <v>60</v>
      </c>
      <c r="C544" t="s">
        <v>2</v>
      </c>
      <c r="D544">
        <v>1.4980000000000001E-4</v>
      </c>
      <c r="E544" t="s">
        <v>16</v>
      </c>
      <c r="F544" t="s">
        <v>71</v>
      </c>
    </row>
    <row r="545" spans="1:6" x14ac:dyDescent="0.45">
      <c r="A545" s="154" t="str">
        <f t="shared" si="8"/>
        <v>HBShp_Time_62</v>
      </c>
      <c r="B545">
        <v>62</v>
      </c>
      <c r="C545" t="s">
        <v>2</v>
      </c>
      <c r="D545">
        <v>1.2740000000000001E-4</v>
      </c>
      <c r="E545" t="s">
        <v>16</v>
      </c>
      <c r="F545" t="s">
        <v>71</v>
      </c>
    </row>
    <row r="546" spans="1:6" x14ac:dyDescent="0.45">
      <c r="A546" s="154" t="str">
        <f t="shared" si="8"/>
        <v>HBShp_Time_64</v>
      </c>
      <c r="B546">
        <v>64</v>
      </c>
      <c r="C546" t="s">
        <v>2</v>
      </c>
      <c r="D546">
        <v>1.049E-4</v>
      </c>
      <c r="E546" t="s">
        <v>16</v>
      </c>
      <c r="F546" t="s">
        <v>71</v>
      </c>
    </row>
    <row r="547" spans="1:6" x14ac:dyDescent="0.45">
      <c r="A547" s="154" t="str">
        <f t="shared" si="8"/>
        <v>HBShp_Time_66</v>
      </c>
      <c r="B547">
        <v>66</v>
      </c>
      <c r="C547" t="s">
        <v>2</v>
      </c>
      <c r="D547" s="153">
        <v>8.25E-5</v>
      </c>
      <c r="E547" t="s">
        <v>16</v>
      </c>
      <c r="F547" t="s">
        <v>71</v>
      </c>
    </row>
    <row r="548" spans="1:6" x14ac:dyDescent="0.45">
      <c r="A548" s="154" t="str">
        <f t="shared" si="8"/>
        <v>HBShp_Time_68</v>
      </c>
      <c r="B548">
        <v>68</v>
      </c>
      <c r="C548" t="s">
        <v>2</v>
      </c>
      <c r="D548" s="153">
        <v>6.7700000000000006E-5</v>
      </c>
      <c r="E548" t="s">
        <v>16</v>
      </c>
      <c r="F548" t="s">
        <v>71</v>
      </c>
    </row>
    <row r="549" spans="1:6" x14ac:dyDescent="0.45">
      <c r="A549" s="154" t="str">
        <f t="shared" si="8"/>
        <v>HBShp_Time_70</v>
      </c>
      <c r="B549">
        <v>70</v>
      </c>
      <c r="C549" t="s">
        <v>2</v>
      </c>
      <c r="D549" s="153">
        <v>5.2899999999999998E-5</v>
      </c>
      <c r="E549" t="s">
        <v>16</v>
      </c>
      <c r="F549" t="s">
        <v>71</v>
      </c>
    </row>
    <row r="550" spans="1:6" x14ac:dyDescent="0.45">
      <c r="A550" s="154" t="str">
        <f t="shared" si="8"/>
        <v>HBShp_Time_72</v>
      </c>
      <c r="B550">
        <v>72</v>
      </c>
      <c r="C550" t="s">
        <v>2</v>
      </c>
      <c r="D550" s="153">
        <v>3.79E-5</v>
      </c>
      <c r="E550" t="s">
        <v>16</v>
      </c>
      <c r="F550" t="s">
        <v>71</v>
      </c>
    </row>
    <row r="551" spans="1:6" x14ac:dyDescent="0.45">
      <c r="A551" s="154" t="str">
        <f t="shared" si="8"/>
        <v>HBShp_Time_74</v>
      </c>
      <c r="B551">
        <v>74</v>
      </c>
      <c r="C551" t="s">
        <v>2</v>
      </c>
      <c r="D551" s="153">
        <v>2.3099999999999999E-5</v>
      </c>
      <c r="E551" t="s">
        <v>16</v>
      </c>
      <c r="F551" t="s">
        <v>71</v>
      </c>
    </row>
    <row r="552" spans="1:6" x14ac:dyDescent="0.45">
      <c r="A552" s="154" t="str">
        <f t="shared" si="8"/>
        <v>HBShp_Time_76</v>
      </c>
      <c r="B552">
        <v>76</v>
      </c>
      <c r="C552" t="s">
        <v>2</v>
      </c>
      <c r="D552" s="153">
        <v>2.02E-5</v>
      </c>
      <c r="E552" t="s">
        <v>16</v>
      </c>
      <c r="F552" t="s">
        <v>71</v>
      </c>
    </row>
    <row r="553" spans="1:6" x14ac:dyDescent="0.45">
      <c r="A553" s="154" t="str">
        <f t="shared" si="8"/>
        <v>HBShp_Time_78</v>
      </c>
      <c r="B553">
        <v>78</v>
      </c>
      <c r="C553" t="s">
        <v>2</v>
      </c>
      <c r="D553" s="153">
        <v>1.73E-5</v>
      </c>
      <c r="E553" t="s">
        <v>16</v>
      </c>
      <c r="F553" t="s">
        <v>71</v>
      </c>
    </row>
    <row r="554" spans="1:6" x14ac:dyDescent="0.45">
      <c r="A554" s="154" t="str">
        <f t="shared" si="8"/>
        <v>HBShp_Time_80</v>
      </c>
      <c r="B554">
        <v>80</v>
      </c>
      <c r="C554" t="s">
        <v>2</v>
      </c>
      <c r="D554" s="153">
        <v>1.45E-5</v>
      </c>
      <c r="E554" t="s">
        <v>16</v>
      </c>
      <c r="F554" t="s">
        <v>71</v>
      </c>
    </row>
    <row r="555" spans="1:6" x14ac:dyDescent="0.45">
      <c r="A555" s="154" t="str">
        <f t="shared" si="8"/>
        <v>HBShp_Time_82</v>
      </c>
      <c r="B555">
        <v>82</v>
      </c>
      <c r="C555" t="s">
        <v>2</v>
      </c>
      <c r="D555" s="153">
        <v>1.1600000000000001E-5</v>
      </c>
      <c r="E555" t="s">
        <v>16</v>
      </c>
      <c r="F555" t="s">
        <v>71</v>
      </c>
    </row>
    <row r="556" spans="1:6" x14ac:dyDescent="0.45">
      <c r="A556" s="154" t="str">
        <f t="shared" si="8"/>
        <v>HBShp_Time_84</v>
      </c>
      <c r="B556">
        <v>84</v>
      </c>
      <c r="C556" t="s">
        <v>2</v>
      </c>
      <c r="D556" s="153">
        <v>8.6999999999999997E-6</v>
      </c>
      <c r="E556" t="s">
        <v>16</v>
      </c>
      <c r="F556" t="s">
        <v>71</v>
      </c>
    </row>
    <row r="557" spans="1:6" x14ac:dyDescent="0.45">
      <c r="A557" s="154" t="str">
        <f t="shared" si="8"/>
        <v>HBShp_Time_86</v>
      </c>
      <c r="B557">
        <v>86</v>
      </c>
      <c r="C557" t="s">
        <v>2</v>
      </c>
      <c r="D557" s="153">
        <v>5.8000000000000004E-6</v>
      </c>
      <c r="E557" t="s">
        <v>16</v>
      </c>
      <c r="F557" t="s">
        <v>71</v>
      </c>
    </row>
    <row r="558" spans="1:6" x14ac:dyDescent="0.45">
      <c r="A558" s="154" t="str">
        <f t="shared" si="8"/>
        <v>HBShp_Time_88</v>
      </c>
      <c r="B558">
        <v>88</v>
      </c>
      <c r="C558" t="s">
        <v>2</v>
      </c>
      <c r="D558" s="153">
        <v>2.9000000000000002E-6</v>
      </c>
      <c r="E558" t="s">
        <v>16</v>
      </c>
      <c r="F558" t="s">
        <v>71</v>
      </c>
    </row>
    <row r="559" spans="1:6" x14ac:dyDescent="0.45">
      <c r="A559" s="154" t="str">
        <f t="shared" si="8"/>
        <v>HBShp_Time_90</v>
      </c>
      <c r="B559">
        <v>90</v>
      </c>
      <c r="C559" t="s">
        <v>2</v>
      </c>
      <c r="D559">
        <v>0</v>
      </c>
      <c r="E559" t="s">
        <v>16</v>
      </c>
      <c r="F559" t="s">
        <v>71</v>
      </c>
    </row>
    <row r="560" spans="1:6" x14ac:dyDescent="0.45">
      <c r="A560" s="154" t="str">
        <f t="shared" si="8"/>
        <v>HBShp_Time_92</v>
      </c>
      <c r="B560">
        <v>92</v>
      </c>
      <c r="C560" t="s">
        <v>2</v>
      </c>
      <c r="D560">
        <v>0</v>
      </c>
      <c r="E560" t="s">
        <v>16</v>
      </c>
      <c r="F560" t="s">
        <v>71</v>
      </c>
    </row>
    <row r="561" spans="1:6" x14ac:dyDescent="0.45">
      <c r="A561" s="154" t="str">
        <f t="shared" si="8"/>
        <v>HBShp_Time_94</v>
      </c>
      <c r="B561">
        <v>94</v>
      </c>
      <c r="C561" t="s">
        <v>2</v>
      </c>
      <c r="D561">
        <v>0</v>
      </c>
      <c r="E561" t="s">
        <v>16</v>
      </c>
      <c r="F561" t="s">
        <v>71</v>
      </c>
    </row>
    <row r="562" spans="1:6" x14ac:dyDescent="0.45">
      <c r="A562" s="154" t="str">
        <f t="shared" si="8"/>
        <v>HBShp_Time_96</v>
      </c>
      <c r="B562">
        <v>96</v>
      </c>
      <c r="C562" t="s">
        <v>2</v>
      </c>
      <c r="D562">
        <v>0</v>
      </c>
      <c r="E562" t="s">
        <v>16</v>
      </c>
      <c r="F562" t="s">
        <v>71</v>
      </c>
    </row>
    <row r="563" spans="1:6" x14ac:dyDescent="0.45">
      <c r="A563" s="154" t="str">
        <f t="shared" si="8"/>
        <v>HBShp_Time_98</v>
      </c>
      <c r="B563">
        <v>98</v>
      </c>
      <c r="C563" t="s">
        <v>2</v>
      </c>
      <c r="D563">
        <v>0</v>
      </c>
      <c r="E563" t="s">
        <v>16</v>
      </c>
      <c r="F563" t="s">
        <v>71</v>
      </c>
    </row>
    <row r="564" spans="1:6" x14ac:dyDescent="0.45">
      <c r="A564" s="154" t="str">
        <f t="shared" si="8"/>
        <v>HBShp_Time_100</v>
      </c>
      <c r="B564">
        <v>100</v>
      </c>
      <c r="C564" t="s">
        <v>2</v>
      </c>
      <c r="D564">
        <v>0</v>
      </c>
      <c r="E564" t="s">
        <v>16</v>
      </c>
      <c r="F564" t="s">
        <v>71</v>
      </c>
    </row>
    <row r="565" spans="1:6" x14ac:dyDescent="0.45">
      <c r="A565" s="154" t="str">
        <f t="shared" si="8"/>
        <v>HBShp_Time_102</v>
      </c>
      <c r="B565">
        <v>102</v>
      </c>
      <c r="C565" t="s">
        <v>2</v>
      </c>
      <c r="D565">
        <v>0</v>
      </c>
      <c r="E565" t="s">
        <v>16</v>
      </c>
      <c r="F565" t="s">
        <v>71</v>
      </c>
    </row>
    <row r="566" spans="1:6" x14ac:dyDescent="0.45">
      <c r="A566" s="154" t="str">
        <f t="shared" si="8"/>
        <v>HBShp_Time_104</v>
      </c>
      <c r="B566">
        <v>104</v>
      </c>
      <c r="C566" t="s">
        <v>2</v>
      </c>
      <c r="D566">
        <v>0</v>
      </c>
      <c r="E566" t="s">
        <v>16</v>
      </c>
      <c r="F566" t="s">
        <v>71</v>
      </c>
    </row>
    <row r="567" spans="1:6" x14ac:dyDescent="0.45">
      <c r="A567" s="154" t="str">
        <f t="shared" si="8"/>
        <v>HBShp_Time_106</v>
      </c>
      <c r="B567">
        <v>106</v>
      </c>
      <c r="C567" t="s">
        <v>2</v>
      </c>
      <c r="D567">
        <v>0</v>
      </c>
      <c r="E567" t="s">
        <v>16</v>
      </c>
      <c r="F567" t="s">
        <v>71</v>
      </c>
    </row>
    <row r="568" spans="1:6" x14ac:dyDescent="0.45">
      <c r="A568" s="154" t="str">
        <f t="shared" si="8"/>
        <v>HBShp_Time_108</v>
      </c>
      <c r="B568">
        <v>108</v>
      </c>
      <c r="C568" t="s">
        <v>2</v>
      </c>
      <c r="D568">
        <v>0</v>
      </c>
      <c r="E568" t="s">
        <v>16</v>
      </c>
      <c r="F568" t="s">
        <v>71</v>
      </c>
    </row>
    <row r="569" spans="1:6" x14ac:dyDescent="0.45">
      <c r="A569" s="154" t="str">
        <f t="shared" si="8"/>
        <v>HBShp_Time_110</v>
      </c>
      <c r="B569">
        <v>110</v>
      </c>
      <c r="C569" t="s">
        <v>2</v>
      </c>
      <c r="D569">
        <v>0</v>
      </c>
      <c r="E569" t="s">
        <v>16</v>
      </c>
      <c r="F569" t="s">
        <v>71</v>
      </c>
    </row>
    <row r="570" spans="1:6" x14ac:dyDescent="0.45">
      <c r="A570" s="154" t="str">
        <f t="shared" si="8"/>
        <v>HBShp_Time_112</v>
      </c>
      <c r="B570">
        <v>112</v>
      </c>
      <c r="C570" t="s">
        <v>2</v>
      </c>
      <c r="D570">
        <v>0</v>
      </c>
      <c r="E570" t="s">
        <v>16</v>
      </c>
      <c r="F570" t="s">
        <v>71</v>
      </c>
    </row>
    <row r="571" spans="1:6" x14ac:dyDescent="0.45">
      <c r="A571" s="154" t="str">
        <f t="shared" si="8"/>
        <v>HBShp_Time_114</v>
      </c>
      <c r="B571">
        <v>114</v>
      </c>
      <c r="C571" t="s">
        <v>2</v>
      </c>
      <c r="D571">
        <v>0</v>
      </c>
      <c r="E571" t="s">
        <v>16</v>
      </c>
      <c r="F571" t="s">
        <v>71</v>
      </c>
    </row>
    <row r="572" spans="1:6" x14ac:dyDescent="0.45">
      <c r="A572" s="154" t="str">
        <f t="shared" si="8"/>
        <v>HBShp_Time_116</v>
      </c>
      <c r="B572">
        <v>116</v>
      </c>
      <c r="C572" t="s">
        <v>2</v>
      </c>
      <c r="D572">
        <v>0</v>
      </c>
      <c r="E572" t="s">
        <v>16</v>
      </c>
      <c r="F572" t="s">
        <v>71</v>
      </c>
    </row>
    <row r="573" spans="1:6" x14ac:dyDescent="0.45">
      <c r="A573" s="154" t="str">
        <f t="shared" si="8"/>
        <v>HBShp_Time_118</v>
      </c>
      <c r="B573">
        <v>118</v>
      </c>
      <c r="C573" t="s">
        <v>2</v>
      </c>
      <c r="D573">
        <v>0</v>
      </c>
      <c r="E573" t="s">
        <v>16</v>
      </c>
      <c r="F573" t="s">
        <v>71</v>
      </c>
    </row>
    <row r="574" spans="1:6" x14ac:dyDescent="0.45">
      <c r="A574" s="154" t="str">
        <f t="shared" si="8"/>
        <v>HBShp_Time_120</v>
      </c>
      <c r="B574">
        <v>120</v>
      </c>
      <c r="C574" t="s">
        <v>2</v>
      </c>
      <c r="D574">
        <v>0</v>
      </c>
      <c r="E574" t="s">
        <v>16</v>
      </c>
      <c r="F574" t="s">
        <v>71</v>
      </c>
    </row>
    <row r="575" spans="1:6" x14ac:dyDescent="0.45">
      <c r="A575" s="154" t="str">
        <f t="shared" si="8"/>
        <v>HBShp_Time_122</v>
      </c>
      <c r="B575">
        <v>122</v>
      </c>
      <c r="C575" t="s">
        <v>2</v>
      </c>
      <c r="D575">
        <v>0</v>
      </c>
      <c r="E575" t="s">
        <v>16</v>
      </c>
      <c r="F575" t="s">
        <v>71</v>
      </c>
    </row>
    <row r="576" spans="1:6" x14ac:dyDescent="0.45">
      <c r="A576" s="154" t="str">
        <f t="shared" si="8"/>
        <v>HBShp_Time_124</v>
      </c>
      <c r="B576">
        <v>124</v>
      </c>
      <c r="C576" t="s">
        <v>2</v>
      </c>
      <c r="D576">
        <v>0</v>
      </c>
      <c r="E576" t="s">
        <v>16</v>
      </c>
      <c r="F576" t="s">
        <v>71</v>
      </c>
    </row>
    <row r="577" spans="1:6" x14ac:dyDescent="0.45">
      <c r="A577" s="154" t="str">
        <f t="shared" si="8"/>
        <v>HBShp_Time_126</v>
      </c>
      <c r="B577">
        <v>126</v>
      </c>
      <c r="C577" t="s">
        <v>2</v>
      </c>
      <c r="D577">
        <v>0</v>
      </c>
      <c r="E577" t="s">
        <v>16</v>
      </c>
      <c r="F577" t="s">
        <v>71</v>
      </c>
    </row>
    <row r="578" spans="1:6" x14ac:dyDescent="0.45">
      <c r="A578" s="154" t="str">
        <f t="shared" si="8"/>
        <v>HBShp_Time_128</v>
      </c>
      <c r="B578">
        <v>128</v>
      </c>
      <c r="C578" t="s">
        <v>2</v>
      </c>
      <c r="D578">
        <v>0</v>
      </c>
      <c r="E578" t="s">
        <v>16</v>
      </c>
      <c r="F578" t="s">
        <v>71</v>
      </c>
    </row>
    <row r="579" spans="1:6" x14ac:dyDescent="0.45">
      <c r="A579" s="154" t="str">
        <f t="shared" ref="A579:A642" si="9">C579&amp;"_"&amp;E579&amp;"_"&amp;B579</f>
        <v>HBShp_Time_130</v>
      </c>
      <c r="B579">
        <v>130</v>
      </c>
      <c r="C579" t="s">
        <v>2</v>
      </c>
      <c r="D579">
        <v>0</v>
      </c>
      <c r="E579" t="s">
        <v>16</v>
      </c>
      <c r="F579" t="s">
        <v>71</v>
      </c>
    </row>
    <row r="580" spans="1:6" x14ac:dyDescent="0.45">
      <c r="A580" s="154" t="str">
        <f t="shared" si="9"/>
        <v>HBShp_Time_132</v>
      </c>
      <c r="B580">
        <v>132</v>
      </c>
      <c r="C580" t="s">
        <v>2</v>
      </c>
      <c r="D580">
        <v>0</v>
      </c>
      <c r="E580" t="s">
        <v>16</v>
      </c>
      <c r="F580" t="s">
        <v>71</v>
      </c>
    </row>
    <row r="581" spans="1:6" x14ac:dyDescent="0.45">
      <c r="A581" s="154" t="str">
        <f t="shared" si="9"/>
        <v>HBShp_Time_134</v>
      </c>
      <c r="B581">
        <v>134</v>
      </c>
      <c r="C581" t="s">
        <v>2</v>
      </c>
      <c r="D581">
        <v>0</v>
      </c>
      <c r="E581" t="s">
        <v>16</v>
      </c>
      <c r="F581" t="s">
        <v>71</v>
      </c>
    </row>
    <row r="582" spans="1:6" x14ac:dyDescent="0.45">
      <c r="A582" s="154" t="str">
        <f t="shared" si="9"/>
        <v>HBShp_Time_136</v>
      </c>
      <c r="B582">
        <v>136</v>
      </c>
      <c r="C582" t="s">
        <v>2</v>
      </c>
      <c r="D582">
        <v>0</v>
      </c>
      <c r="E582" t="s">
        <v>16</v>
      </c>
      <c r="F582" t="s">
        <v>71</v>
      </c>
    </row>
    <row r="583" spans="1:6" x14ac:dyDescent="0.45">
      <c r="A583" s="154" t="str">
        <f t="shared" si="9"/>
        <v>HBShp_Time_138</v>
      </c>
      <c r="B583">
        <v>138</v>
      </c>
      <c r="C583" t="s">
        <v>2</v>
      </c>
      <c r="D583">
        <v>0</v>
      </c>
      <c r="E583" t="s">
        <v>16</v>
      </c>
      <c r="F583" t="s">
        <v>71</v>
      </c>
    </row>
    <row r="584" spans="1:6" x14ac:dyDescent="0.45">
      <c r="A584" s="154" t="str">
        <f t="shared" si="9"/>
        <v>HBShp_Time_140</v>
      </c>
      <c r="B584">
        <v>140</v>
      </c>
      <c r="C584" t="s">
        <v>2</v>
      </c>
      <c r="D584">
        <v>0</v>
      </c>
      <c r="E584" t="s">
        <v>16</v>
      </c>
      <c r="F584" t="s">
        <v>71</v>
      </c>
    </row>
    <row r="585" spans="1:6" x14ac:dyDescent="0.45">
      <c r="A585" s="154" t="str">
        <f t="shared" si="9"/>
        <v>HBShp_Time_142</v>
      </c>
      <c r="B585">
        <v>142</v>
      </c>
      <c r="C585" t="s">
        <v>2</v>
      </c>
      <c r="D585">
        <v>0</v>
      </c>
      <c r="E585" t="s">
        <v>16</v>
      </c>
      <c r="F585" t="s">
        <v>71</v>
      </c>
    </row>
    <row r="586" spans="1:6" x14ac:dyDescent="0.45">
      <c r="A586" s="154" t="str">
        <f t="shared" si="9"/>
        <v>HBShp_Time_144</v>
      </c>
      <c r="B586">
        <v>144</v>
      </c>
      <c r="C586" t="s">
        <v>2</v>
      </c>
      <c r="D586">
        <v>0</v>
      </c>
      <c r="E586" t="s">
        <v>16</v>
      </c>
      <c r="F586" t="s">
        <v>71</v>
      </c>
    </row>
    <row r="587" spans="1:6" x14ac:dyDescent="0.45">
      <c r="A587" s="154" t="str">
        <f t="shared" si="9"/>
        <v>HBShp_Time_146</v>
      </c>
      <c r="B587">
        <v>146</v>
      </c>
      <c r="C587" t="s">
        <v>2</v>
      </c>
      <c r="D587">
        <v>0</v>
      </c>
      <c r="E587" t="s">
        <v>16</v>
      </c>
      <c r="F587" t="s">
        <v>71</v>
      </c>
    </row>
    <row r="588" spans="1:6" x14ac:dyDescent="0.45">
      <c r="A588" s="154" t="str">
        <f t="shared" si="9"/>
        <v>HBShp_Time_148</v>
      </c>
      <c r="B588">
        <v>148</v>
      </c>
      <c r="C588" t="s">
        <v>2</v>
      </c>
      <c r="D588">
        <v>0</v>
      </c>
      <c r="E588" t="s">
        <v>16</v>
      </c>
      <c r="F588" t="s">
        <v>71</v>
      </c>
    </row>
    <row r="589" spans="1:6" x14ac:dyDescent="0.45">
      <c r="A589" s="154" t="str">
        <f t="shared" si="9"/>
        <v>HBShp_Time_150</v>
      </c>
      <c r="B589">
        <v>150</v>
      </c>
      <c r="C589" t="s">
        <v>2</v>
      </c>
      <c r="D589">
        <v>0</v>
      </c>
      <c r="E589" t="s">
        <v>16</v>
      </c>
      <c r="F589" t="s">
        <v>71</v>
      </c>
    </row>
    <row r="590" spans="1:6" x14ac:dyDescent="0.45">
      <c r="A590" s="154" t="str">
        <f t="shared" si="9"/>
        <v>HBShp_Time_152</v>
      </c>
      <c r="B590">
        <v>152</v>
      </c>
      <c r="C590" t="s">
        <v>2</v>
      </c>
      <c r="D590">
        <v>0</v>
      </c>
      <c r="E590" t="s">
        <v>16</v>
      </c>
      <c r="F590" t="s">
        <v>71</v>
      </c>
    </row>
    <row r="591" spans="1:6" x14ac:dyDescent="0.45">
      <c r="A591" s="154" t="str">
        <f t="shared" si="9"/>
        <v>HBShp_Time_154</v>
      </c>
      <c r="B591">
        <v>154</v>
      </c>
      <c r="C591" t="s">
        <v>2</v>
      </c>
      <c r="D591">
        <v>0</v>
      </c>
      <c r="E591" t="s">
        <v>16</v>
      </c>
      <c r="F591" t="s">
        <v>71</v>
      </c>
    </row>
    <row r="592" spans="1:6" x14ac:dyDescent="0.45">
      <c r="A592" s="154" t="str">
        <f t="shared" si="9"/>
        <v>HBShp_Time_156</v>
      </c>
      <c r="B592">
        <v>156</v>
      </c>
      <c r="C592" t="s">
        <v>2</v>
      </c>
      <c r="D592">
        <v>0</v>
      </c>
      <c r="E592" t="s">
        <v>16</v>
      </c>
      <c r="F592" t="s">
        <v>71</v>
      </c>
    </row>
    <row r="593" spans="1:6" x14ac:dyDescent="0.45">
      <c r="A593" s="154" t="str">
        <f t="shared" si="9"/>
        <v>HBShp_Time_158</v>
      </c>
      <c r="B593">
        <v>158</v>
      </c>
      <c r="C593" t="s">
        <v>2</v>
      </c>
      <c r="D593">
        <v>0</v>
      </c>
      <c r="E593" t="s">
        <v>16</v>
      </c>
      <c r="F593" t="s">
        <v>71</v>
      </c>
    </row>
    <row r="594" spans="1:6" x14ac:dyDescent="0.45">
      <c r="A594" s="154" t="str">
        <f t="shared" si="9"/>
        <v>HBShp_Time_160</v>
      </c>
      <c r="B594">
        <v>160</v>
      </c>
      <c r="C594" t="s">
        <v>2</v>
      </c>
      <c r="D594">
        <v>0</v>
      </c>
      <c r="E594" t="s">
        <v>16</v>
      </c>
      <c r="F594" t="s">
        <v>71</v>
      </c>
    </row>
    <row r="595" spans="1:6" x14ac:dyDescent="0.45">
      <c r="A595" s="154" t="str">
        <f t="shared" si="9"/>
        <v>HBShp_Time_162</v>
      </c>
      <c r="B595">
        <v>162</v>
      </c>
      <c r="C595" t="s">
        <v>2</v>
      </c>
      <c r="D595">
        <v>0</v>
      </c>
      <c r="E595" t="s">
        <v>16</v>
      </c>
      <c r="F595" t="s">
        <v>71</v>
      </c>
    </row>
    <row r="596" spans="1:6" x14ac:dyDescent="0.45">
      <c r="A596" s="154" t="str">
        <f t="shared" si="9"/>
        <v>HBShp_Time_164</v>
      </c>
      <c r="B596">
        <v>164</v>
      </c>
      <c r="C596" t="s">
        <v>2</v>
      </c>
      <c r="D596">
        <v>0</v>
      </c>
      <c r="E596" t="s">
        <v>16</v>
      </c>
      <c r="F596" t="s">
        <v>71</v>
      </c>
    </row>
    <row r="597" spans="1:6" x14ac:dyDescent="0.45">
      <c r="A597" s="154" t="str">
        <f t="shared" si="9"/>
        <v>HBShp_Time_166</v>
      </c>
      <c r="B597">
        <v>166</v>
      </c>
      <c r="C597" t="s">
        <v>2</v>
      </c>
      <c r="D597">
        <v>0</v>
      </c>
      <c r="E597" t="s">
        <v>16</v>
      </c>
      <c r="F597" t="s">
        <v>71</v>
      </c>
    </row>
    <row r="598" spans="1:6" x14ac:dyDescent="0.45">
      <c r="A598" s="154" t="str">
        <f t="shared" si="9"/>
        <v>HBShp_Time_168</v>
      </c>
      <c r="B598">
        <v>168</v>
      </c>
      <c r="C598" t="s">
        <v>2</v>
      </c>
      <c r="D598">
        <v>0</v>
      </c>
      <c r="E598" t="s">
        <v>16</v>
      </c>
      <c r="F598" t="s">
        <v>71</v>
      </c>
    </row>
    <row r="599" spans="1:6" x14ac:dyDescent="0.45">
      <c r="A599" s="154" t="str">
        <f t="shared" si="9"/>
        <v>HBShp_Time_170</v>
      </c>
      <c r="B599">
        <v>170</v>
      </c>
      <c r="C599" t="s">
        <v>2</v>
      </c>
      <c r="D599">
        <v>0</v>
      </c>
      <c r="E599" t="s">
        <v>16</v>
      </c>
      <c r="F599" t="s">
        <v>71</v>
      </c>
    </row>
    <row r="600" spans="1:6" x14ac:dyDescent="0.45">
      <c r="A600" s="154" t="str">
        <f t="shared" si="9"/>
        <v>HBShp_Time_172</v>
      </c>
      <c r="B600">
        <v>172</v>
      </c>
      <c r="C600" t="s">
        <v>2</v>
      </c>
      <c r="D600">
        <v>0</v>
      </c>
      <c r="E600" t="s">
        <v>16</v>
      </c>
      <c r="F600" t="s">
        <v>71</v>
      </c>
    </row>
    <row r="601" spans="1:6" x14ac:dyDescent="0.45">
      <c r="A601" s="154" t="str">
        <f t="shared" si="9"/>
        <v>HBShp_Time_174</v>
      </c>
      <c r="B601">
        <v>174</v>
      </c>
      <c r="C601" t="s">
        <v>2</v>
      </c>
      <c r="D601">
        <v>0</v>
      </c>
      <c r="E601" t="s">
        <v>16</v>
      </c>
      <c r="F601" t="s">
        <v>71</v>
      </c>
    </row>
    <row r="602" spans="1:6" x14ac:dyDescent="0.45">
      <c r="A602" s="154" t="str">
        <f t="shared" si="9"/>
        <v>HBShp_Time_176</v>
      </c>
      <c r="B602">
        <v>176</v>
      </c>
      <c r="C602" t="s">
        <v>2</v>
      </c>
      <c r="D602">
        <v>0</v>
      </c>
      <c r="E602" t="s">
        <v>16</v>
      </c>
      <c r="F602" t="s">
        <v>71</v>
      </c>
    </row>
    <row r="603" spans="1:6" x14ac:dyDescent="0.45">
      <c r="A603" s="154" t="str">
        <f t="shared" si="9"/>
        <v>HBShp_Time_178</v>
      </c>
      <c r="B603">
        <v>178</v>
      </c>
      <c r="C603" t="s">
        <v>2</v>
      </c>
      <c r="D603">
        <v>0</v>
      </c>
      <c r="E603" t="s">
        <v>16</v>
      </c>
      <c r="F603" t="s">
        <v>71</v>
      </c>
    </row>
    <row r="604" spans="1:6" x14ac:dyDescent="0.45">
      <c r="A604" s="154" t="str">
        <f t="shared" si="9"/>
        <v>HBShp_Time_180</v>
      </c>
      <c r="B604">
        <v>180</v>
      </c>
      <c r="C604" t="s">
        <v>2</v>
      </c>
      <c r="D604">
        <v>0</v>
      </c>
      <c r="E604" t="s">
        <v>16</v>
      </c>
      <c r="F604" t="s">
        <v>71</v>
      </c>
    </row>
    <row r="605" spans="1:6" x14ac:dyDescent="0.45">
      <c r="A605" s="154" t="str">
        <f t="shared" si="9"/>
        <v>HBShp_Time_182</v>
      </c>
      <c r="B605">
        <v>182</v>
      </c>
      <c r="C605" t="s">
        <v>2</v>
      </c>
      <c r="D605">
        <v>0</v>
      </c>
      <c r="E605" t="s">
        <v>16</v>
      </c>
      <c r="F605" t="s">
        <v>71</v>
      </c>
    </row>
    <row r="606" spans="1:6" x14ac:dyDescent="0.45">
      <c r="A606" s="154" t="str">
        <f t="shared" si="9"/>
        <v>HBShp_Time_184</v>
      </c>
      <c r="B606">
        <v>184</v>
      </c>
      <c r="C606" t="s">
        <v>2</v>
      </c>
      <c r="D606">
        <v>0</v>
      </c>
      <c r="E606" t="s">
        <v>16</v>
      </c>
      <c r="F606" t="s">
        <v>71</v>
      </c>
    </row>
    <row r="607" spans="1:6" x14ac:dyDescent="0.45">
      <c r="A607" s="154" t="str">
        <f t="shared" si="9"/>
        <v>HBShp_Time_186</v>
      </c>
      <c r="B607">
        <v>186</v>
      </c>
      <c r="C607" t="s">
        <v>2</v>
      </c>
      <c r="D607">
        <v>0</v>
      </c>
      <c r="E607" t="s">
        <v>16</v>
      </c>
      <c r="F607" t="s">
        <v>71</v>
      </c>
    </row>
    <row r="608" spans="1:6" x14ac:dyDescent="0.45">
      <c r="A608" s="154" t="str">
        <f t="shared" si="9"/>
        <v>HBShp_Time_188</v>
      </c>
      <c r="B608">
        <v>188</v>
      </c>
      <c r="C608" t="s">
        <v>2</v>
      </c>
      <c r="D608">
        <v>0</v>
      </c>
      <c r="E608" t="s">
        <v>16</v>
      </c>
      <c r="F608" t="s">
        <v>71</v>
      </c>
    </row>
    <row r="609" spans="1:6" x14ac:dyDescent="0.45">
      <c r="A609" s="154" t="str">
        <f t="shared" si="9"/>
        <v>HBShp_Time_190</v>
      </c>
      <c r="B609">
        <v>190</v>
      </c>
      <c r="C609" t="s">
        <v>2</v>
      </c>
      <c r="D609">
        <v>0</v>
      </c>
      <c r="E609" t="s">
        <v>16</v>
      </c>
      <c r="F609" t="s">
        <v>71</v>
      </c>
    </row>
    <row r="610" spans="1:6" x14ac:dyDescent="0.45">
      <c r="A610" s="154" t="str">
        <f t="shared" si="9"/>
        <v>HBShp_Time_192</v>
      </c>
      <c r="B610">
        <v>192</v>
      </c>
      <c r="C610" t="s">
        <v>2</v>
      </c>
      <c r="D610">
        <v>0</v>
      </c>
      <c r="E610" t="s">
        <v>16</v>
      </c>
      <c r="F610" t="s">
        <v>71</v>
      </c>
    </row>
    <row r="611" spans="1:6" x14ac:dyDescent="0.45">
      <c r="A611" s="154" t="str">
        <f t="shared" si="9"/>
        <v>HBShp_Time_194</v>
      </c>
      <c r="B611">
        <v>194</v>
      </c>
      <c r="C611" t="s">
        <v>2</v>
      </c>
      <c r="D611">
        <v>0</v>
      </c>
      <c r="E611" t="s">
        <v>16</v>
      </c>
      <c r="F611" t="s">
        <v>71</v>
      </c>
    </row>
    <row r="612" spans="1:6" x14ac:dyDescent="0.45">
      <c r="A612" s="154" t="str">
        <f t="shared" si="9"/>
        <v>HBShp_Time_196</v>
      </c>
      <c r="B612">
        <v>196</v>
      </c>
      <c r="C612" t="s">
        <v>2</v>
      </c>
      <c r="D612">
        <v>0</v>
      </c>
      <c r="E612" t="s">
        <v>16</v>
      </c>
      <c r="F612" t="s">
        <v>71</v>
      </c>
    </row>
    <row r="613" spans="1:6" x14ac:dyDescent="0.45">
      <c r="A613" s="154" t="str">
        <f t="shared" si="9"/>
        <v>HBShp_Time_198</v>
      </c>
      <c r="B613">
        <v>198</v>
      </c>
      <c r="C613" t="s">
        <v>2</v>
      </c>
      <c r="D613">
        <v>0</v>
      </c>
      <c r="E613" t="s">
        <v>16</v>
      </c>
      <c r="F613" t="s">
        <v>71</v>
      </c>
    </row>
    <row r="614" spans="1:6" x14ac:dyDescent="0.45">
      <c r="A614" s="154" t="str">
        <f t="shared" si="9"/>
        <v>HBShp_Time_200</v>
      </c>
      <c r="B614">
        <v>200</v>
      </c>
      <c r="C614" t="s">
        <v>2</v>
      </c>
      <c r="D614">
        <v>0</v>
      </c>
      <c r="E614" t="s">
        <v>16</v>
      </c>
      <c r="F614" t="s">
        <v>71</v>
      </c>
    </row>
    <row r="615" spans="1:6" x14ac:dyDescent="0.45">
      <c r="A615" s="154" t="str">
        <f t="shared" si="9"/>
        <v>HBShp_Time_202</v>
      </c>
      <c r="B615">
        <v>202</v>
      </c>
      <c r="C615" t="s">
        <v>2</v>
      </c>
      <c r="D615">
        <v>0</v>
      </c>
      <c r="E615" t="s">
        <v>16</v>
      </c>
      <c r="F615" t="s">
        <v>71</v>
      </c>
    </row>
    <row r="616" spans="1:6" x14ac:dyDescent="0.45">
      <c r="A616" s="154" t="str">
        <f t="shared" si="9"/>
        <v>HBShp_GC_0</v>
      </c>
      <c r="B616">
        <v>0</v>
      </c>
      <c r="C616" t="s">
        <v>2</v>
      </c>
      <c r="D616">
        <v>0</v>
      </c>
      <c r="E616" t="s">
        <v>64</v>
      </c>
      <c r="F616" t="s">
        <v>71</v>
      </c>
    </row>
    <row r="617" spans="1:6" x14ac:dyDescent="0.45">
      <c r="A617" s="154" t="str">
        <f t="shared" si="9"/>
        <v>HBShp_GC_2</v>
      </c>
      <c r="B617">
        <v>2</v>
      </c>
      <c r="C617" t="s">
        <v>2</v>
      </c>
      <c r="D617">
        <v>2.0532700000000001E-2</v>
      </c>
      <c r="E617" t="s">
        <v>64</v>
      </c>
      <c r="F617" t="s">
        <v>71</v>
      </c>
    </row>
    <row r="618" spans="1:6" x14ac:dyDescent="0.45">
      <c r="A618" s="154" t="str">
        <f t="shared" si="9"/>
        <v>HBShp_GC_4</v>
      </c>
      <c r="B618">
        <v>4</v>
      </c>
      <c r="C618" t="s">
        <v>2</v>
      </c>
      <c r="D618">
        <v>5.6694300000000003E-2</v>
      </c>
      <c r="E618" t="s">
        <v>64</v>
      </c>
      <c r="F618" t="s">
        <v>71</v>
      </c>
    </row>
    <row r="619" spans="1:6" x14ac:dyDescent="0.45">
      <c r="A619" s="154" t="str">
        <f t="shared" si="9"/>
        <v>HBShp_GC_6</v>
      </c>
      <c r="B619">
        <v>6</v>
      </c>
      <c r="C619" t="s">
        <v>2</v>
      </c>
      <c r="D619">
        <v>0.145592</v>
      </c>
      <c r="E619" t="s">
        <v>64</v>
      </c>
      <c r="F619" t="s">
        <v>71</v>
      </c>
    </row>
    <row r="620" spans="1:6" x14ac:dyDescent="0.45">
      <c r="A620" s="154" t="str">
        <f t="shared" si="9"/>
        <v>HBShp_GC_8</v>
      </c>
      <c r="B620">
        <v>8</v>
      </c>
      <c r="C620" t="s">
        <v>2</v>
      </c>
      <c r="D620">
        <v>0.16087760000000001</v>
      </c>
      <c r="E620" t="s">
        <v>64</v>
      </c>
      <c r="F620" t="s">
        <v>71</v>
      </c>
    </row>
    <row r="621" spans="1:6" x14ac:dyDescent="0.45">
      <c r="A621" s="154" t="str">
        <f t="shared" si="9"/>
        <v>HBShp_GC_10</v>
      </c>
      <c r="B621">
        <v>10</v>
      </c>
      <c r="C621" t="s">
        <v>2</v>
      </c>
      <c r="D621">
        <v>0.14701059999999999</v>
      </c>
      <c r="E621" t="s">
        <v>64</v>
      </c>
      <c r="F621" t="s">
        <v>71</v>
      </c>
    </row>
    <row r="622" spans="1:6" x14ac:dyDescent="0.45">
      <c r="A622" s="154" t="str">
        <f t="shared" si="9"/>
        <v>HBShp_GC_12</v>
      </c>
      <c r="B622">
        <v>12</v>
      </c>
      <c r="C622" t="s">
        <v>2</v>
      </c>
      <c r="D622">
        <v>9.6930000000000002E-2</v>
      </c>
      <c r="E622" t="s">
        <v>64</v>
      </c>
      <c r="F622" t="s">
        <v>71</v>
      </c>
    </row>
    <row r="623" spans="1:6" x14ac:dyDescent="0.45">
      <c r="A623" s="154" t="str">
        <f t="shared" si="9"/>
        <v>HBShp_GC_14</v>
      </c>
      <c r="B623">
        <v>14</v>
      </c>
      <c r="C623" t="s">
        <v>2</v>
      </c>
      <c r="D623">
        <v>7.3126700000000003E-2</v>
      </c>
      <c r="E623" t="s">
        <v>64</v>
      </c>
      <c r="F623" t="s">
        <v>71</v>
      </c>
    </row>
    <row r="624" spans="1:6" x14ac:dyDescent="0.45">
      <c r="A624" s="154" t="str">
        <f t="shared" si="9"/>
        <v>HBShp_GC_16</v>
      </c>
      <c r="B624">
        <v>16</v>
      </c>
      <c r="C624" t="s">
        <v>2</v>
      </c>
      <c r="D624">
        <v>5.5488700000000002E-2</v>
      </c>
      <c r="E624" t="s">
        <v>64</v>
      </c>
      <c r="F624" t="s">
        <v>71</v>
      </c>
    </row>
    <row r="625" spans="1:6" x14ac:dyDescent="0.45">
      <c r="A625" s="154" t="str">
        <f t="shared" si="9"/>
        <v>HBShp_GC_18</v>
      </c>
      <c r="B625">
        <v>18</v>
      </c>
      <c r="C625" t="s">
        <v>2</v>
      </c>
      <c r="D625">
        <v>4.4448000000000001E-2</v>
      </c>
      <c r="E625" t="s">
        <v>64</v>
      </c>
      <c r="F625" t="s">
        <v>71</v>
      </c>
    </row>
    <row r="626" spans="1:6" x14ac:dyDescent="0.45">
      <c r="A626" s="154" t="str">
        <f t="shared" si="9"/>
        <v>HBShp_GC_20</v>
      </c>
      <c r="B626">
        <v>20</v>
      </c>
      <c r="C626" t="s">
        <v>2</v>
      </c>
      <c r="D626">
        <v>3.6351599999999998E-2</v>
      </c>
      <c r="E626" t="s">
        <v>64</v>
      </c>
      <c r="F626" t="s">
        <v>71</v>
      </c>
    </row>
    <row r="627" spans="1:6" x14ac:dyDescent="0.45">
      <c r="A627" s="154" t="str">
        <f t="shared" si="9"/>
        <v>HBShp_GC_22</v>
      </c>
      <c r="B627">
        <v>22</v>
      </c>
      <c r="C627" t="s">
        <v>2</v>
      </c>
      <c r="D627">
        <v>2.82554E-2</v>
      </c>
      <c r="E627" t="s">
        <v>64</v>
      </c>
      <c r="F627" t="s">
        <v>71</v>
      </c>
    </row>
    <row r="628" spans="1:6" x14ac:dyDescent="0.45">
      <c r="A628" s="154" t="str">
        <f t="shared" si="9"/>
        <v>HBShp_GC_24</v>
      </c>
      <c r="B628">
        <v>24</v>
      </c>
      <c r="C628" t="s">
        <v>2</v>
      </c>
      <c r="D628">
        <v>2.3566199999999999E-2</v>
      </c>
      <c r="E628" t="s">
        <v>64</v>
      </c>
      <c r="F628" t="s">
        <v>71</v>
      </c>
    </row>
    <row r="629" spans="1:6" x14ac:dyDescent="0.45">
      <c r="A629" s="154" t="str">
        <f t="shared" si="9"/>
        <v>HBShp_GC_26</v>
      </c>
      <c r="B629">
        <v>26</v>
      </c>
      <c r="C629" t="s">
        <v>2</v>
      </c>
      <c r="D629">
        <v>1.8877000000000001E-2</v>
      </c>
      <c r="E629" t="s">
        <v>64</v>
      </c>
      <c r="F629" t="s">
        <v>71</v>
      </c>
    </row>
    <row r="630" spans="1:6" x14ac:dyDescent="0.45">
      <c r="A630" s="154" t="str">
        <f t="shared" si="9"/>
        <v>HBShp_GC_28</v>
      </c>
      <c r="B630">
        <v>28</v>
      </c>
      <c r="C630" t="s">
        <v>2</v>
      </c>
      <c r="D630">
        <v>1.4187699999999999E-2</v>
      </c>
      <c r="E630" t="s">
        <v>64</v>
      </c>
      <c r="F630" t="s">
        <v>71</v>
      </c>
    </row>
    <row r="631" spans="1:6" x14ac:dyDescent="0.45">
      <c r="A631" s="154" t="str">
        <f t="shared" si="9"/>
        <v>HBShp_GC_30</v>
      </c>
      <c r="B631">
        <v>30</v>
      </c>
      <c r="C631" t="s">
        <v>2</v>
      </c>
      <c r="D631">
        <v>1.21023E-2</v>
      </c>
      <c r="E631" t="s">
        <v>64</v>
      </c>
      <c r="F631" t="s">
        <v>71</v>
      </c>
    </row>
    <row r="632" spans="1:6" x14ac:dyDescent="0.45">
      <c r="A632" s="154" t="str">
        <f t="shared" si="9"/>
        <v>HBShp_GC_32</v>
      </c>
      <c r="B632">
        <v>32</v>
      </c>
      <c r="C632" t="s">
        <v>2</v>
      </c>
      <c r="D632">
        <v>1.0016799999999999E-2</v>
      </c>
      <c r="E632" t="s">
        <v>64</v>
      </c>
      <c r="F632" t="s">
        <v>71</v>
      </c>
    </row>
    <row r="633" spans="1:6" x14ac:dyDescent="0.45">
      <c r="A633" s="154" t="str">
        <f t="shared" si="9"/>
        <v>HBShp_GC_34</v>
      </c>
      <c r="B633">
        <v>34</v>
      </c>
      <c r="C633" t="s">
        <v>2</v>
      </c>
      <c r="D633">
        <v>8.6380999999999993E-3</v>
      </c>
      <c r="E633" t="s">
        <v>64</v>
      </c>
      <c r="F633" t="s">
        <v>71</v>
      </c>
    </row>
    <row r="634" spans="1:6" x14ac:dyDescent="0.45">
      <c r="A634" s="154" t="str">
        <f t="shared" si="9"/>
        <v>HBShp_GC_36</v>
      </c>
      <c r="B634">
        <v>36</v>
      </c>
      <c r="C634" t="s">
        <v>2</v>
      </c>
      <c r="D634">
        <v>6.8091000000000002E-3</v>
      </c>
      <c r="E634" t="s">
        <v>64</v>
      </c>
      <c r="F634" t="s">
        <v>71</v>
      </c>
    </row>
    <row r="635" spans="1:6" x14ac:dyDescent="0.45">
      <c r="A635" s="154" t="str">
        <f t="shared" si="9"/>
        <v>HBShp_GC_38</v>
      </c>
      <c r="B635">
        <v>38</v>
      </c>
      <c r="C635" t="s">
        <v>2</v>
      </c>
      <c r="D635">
        <v>5.0693999999999999E-3</v>
      </c>
      <c r="E635" t="s">
        <v>64</v>
      </c>
      <c r="F635" t="s">
        <v>71</v>
      </c>
    </row>
    <row r="636" spans="1:6" x14ac:dyDescent="0.45">
      <c r="A636" s="154" t="str">
        <f t="shared" si="9"/>
        <v>HBShp_GC_40</v>
      </c>
      <c r="B636">
        <v>40</v>
      </c>
      <c r="C636" t="s">
        <v>2</v>
      </c>
      <c r="D636">
        <v>3.7309999999999999E-3</v>
      </c>
      <c r="E636" t="s">
        <v>64</v>
      </c>
      <c r="F636" t="s">
        <v>71</v>
      </c>
    </row>
    <row r="637" spans="1:6" x14ac:dyDescent="0.45">
      <c r="A637" s="154" t="str">
        <f t="shared" si="9"/>
        <v>HBShp_GC_42</v>
      </c>
      <c r="B637">
        <v>42</v>
      </c>
      <c r="C637" t="s">
        <v>2</v>
      </c>
      <c r="D637">
        <v>2.7874000000000002E-3</v>
      </c>
      <c r="E637" t="s">
        <v>64</v>
      </c>
      <c r="F637" t="s">
        <v>71</v>
      </c>
    </row>
    <row r="638" spans="1:6" x14ac:dyDescent="0.45">
      <c r="A638" s="154" t="str">
        <f t="shared" si="9"/>
        <v>HBShp_GC_44</v>
      </c>
      <c r="B638">
        <v>44</v>
      </c>
      <c r="C638" t="s">
        <v>2</v>
      </c>
      <c r="D638">
        <v>2.1402000000000001E-3</v>
      </c>
      <c r="E638" t="s">
        <v>64</v>
      </c>
      <c r="F638" t="s">
        <v>71</v>
      </c>
    </row>
    <row r="639" spans="1:6" x14ac:dyDescent="0.45">
      <c r="A639" s="154" t="str">
        <f t="shared" si="9"/>
        <v>HBShp_GC_46</v>
      </c>
      <c r="B639">
        <v>46</v>
      </c>
      <c r="C639" t="s">
        <v>2</v>
      </c>
      <c r="D639">
        <v>2.0092999999999999E-3</v>
      </c>
      <c r="E639" t="s">
        <v>64</v>
      </c>
      <c r="F639" t="s">
        <v>71</v>
      </c>
    </row>
    <row r="640" spans="1:6" x14ac:dyDescent="0.45">
      <c r="A640" s="154" t="str">
        <f t="shared" si="9"/>
        <v>HBShp_GC_48</v>
      </c>
      <c r="B640">
        <v>48</v>
      </c>
      <c r="C640" t="s">
        <v>2</v>
      </c>
      <c r="D640">
        <v>1.8787000000000001E-3</v>
      </c>
      <c r="E640" t="s">
        <v>64</v>
      </c>
      <c r="F640" t="s">
        <v>71</v>
      </c>
    </row>
    <row r="641" spans="1:6" x14ac:dyDescent="0.45">
      <c r="A641" s="154" t="str">
        <f t="shared" si="9"/>
        <v>HBShp_GC_50</v>
      </c>
      <c r="B641">
        <v>50</v>
      </c>
      <c r="C641" t="s">
        <v>2</v>
      </c>
      <c r="D641">
        <v>1.748E-3</v>
      </c>
      <c r="E641" t="s">
        <v>64</v>
      </c>
      <c r="F641" t="s">
        <v>71</v>
      </c>
    </row>
    <row r="642" spans="1:6" x14ac:dyDescent="0.45">
      <c r="A642" s="154" t="str">
        <f t="shared" si="9"/>
        <v>HBShp_GC_52</v>
      </c>
      <c r="B642">
        <v>52</v>
      </c>
      <c r="C642" t="s">
        <v>2</v>
      </c>
      <c r="D642">
        <v>1.6172000000000001E-3</v>
      </c>
      <c r="E642" t="s">
        <v>64</v>
      </c>
      <c r="F642" t="s">
        <v>71</v>
      </c>
    </row>
    <row r="643" spans="1:6" x14ac:dyDescent="0.45">
      <c r="A643" s="154" t="str">
        <f t="shared" ref="A643:A706" si="10">C643&amp;"_"&amp;E643&amp;"_"&amp;B643</f>
        <v>HBShp_GC_54</v>
      </c>
      <c r="B643">
        <v>54</v>
      </c>
      <c r="C643" t="s">
        <v>2</v>
      </c>
      <c r="D643">
        <v>1.4863000000000001E-3</v>
      </c>
      <c r="E643" t="s">
        <v>64</v>
      </c>
      <c r="F643" t="s">
        <v>71</v>
      </c>
    </row>
    <row r="644" spans="1:6" x14ac:dyDescent="0.45">
      <c r="A644" s="154" t="str">
        <f t="shared" si="10"/>
        <v>HBShp_GC_56</v>
      </c>
      <c r="B644">
        <v>56</v>
      </c>
      <c r="C644" t="s">
        <v>2</v>
      </c>
      <c r="D644">
        <v>1.3554000000000001E-3</v>
      </c>
      <c r="E644" t="s">
        <v>64</v>
      </c>
      <c r="F644" t="s">
        <v>71</v>
      </c>
    </row>
    <row r="645" spans="1:6" x14ac:dyDescent="0.45">
      <c r="A645" s="154" t="str">
        <f t="shared" si="10"/>
        <v>HBShp_GC_58</v>
      </c>
      <c r="B645">
        <v>58</v>
      </c>
      <c r="C645" t="s">
        <v>2</v>
      </c>
      <c r="D645">
        <v>1.2248000000000001E-3</v>
      </c>
      <c r="E645" t="s">
        <v>64</v>
      </c>
      <c r="F645" t="s">
        <v>71</v>
      </c>
    </row>
    <row r="646" spans="1:6" x14ac:dyDescent="0.45">
      <c r="A646" s="154" t="str">
        <f t="shared" si="10"/>
        <v>HBShp_GC_60</v>
      </c>
      <c r="B646">
        <v>60</v>
      </c>
      <c r="C646" t="s">
        <v>2</v>
      </c>
      <c r="D646">
        <v>1.0939999999999999E-3</v>
      </c>
      <c r="E646" t="s">
        <v>64</v>
      </c>
      <c r="F646" t="s">
        <v>71</v>
      </c>
    </row>
    <row r="647" spans="1:6" x14ac:dyDescent="0.45">
      <c r="A647" s="154" t="str">
        <f t="shared" si="10"/>
        <v>HBShp_GC_62</v>
      </c>
      <c r="B647">
        <v>62</v>
      </c>
      <c r="C647" t="s">
        <v>2</v>
      </c>
      <c r="D647">
        <v>9.634E-4</v>
      </c>
      <c r="E647" t="s">
        <v>64</v>
      </c>
      <c r="F647" t="s">
        <v>71</v>
      </c>
    </row>
    <row r="648" spans="1:6" x14ac:dyDescent="0.45">
      <c r="A648" s="154" t="str">
        <f t="shared" si="10"/>
        <v>HBShp_GC_64</v>
      </c>
      <c r="B648">
        <v>64</v>
      </c>
      <c r="C648" t="s">
        <v>2</v>
      </c>
      <c r="D648">
        <v>8.3259999999999996E-4</v>
      </c>
      <c r="E648" t="s">
        <v>64</v>
      </c>
      <c r="F648" t="s">
        <v>71</v>
      </c>
    </row>
    <row r="649" spans="1:6" x14ac:dyDescent="0.45">
      <c r="A649" s="154" t="str">
        <f t="shared" si="10"/>
        <v>HBShp_GC_66</v>
      </c>
      <c r="B649">
        <v>66</v>
      </c>
      <c r="C649" t="s">
        <v>2</v>
      </c>
      <c r="D649">
        <v>7.0189999999999998E-4</v>
      </c>
      <c r="E649" t="s">
        <v>64</v>
      </c>
      <c r="F649" t="s">
        <v>71</v>
      </c>
    </row>
    <row r="650" spans="1:6" x14ac:dyDescent="0.45">
      <c r="A650" s="154" t="str">
        <f t="shared" si="10"/>
        <v>HBShp_GC_68</v>
      </c>
      <c r="B650">
        <v>68</v>
      </c>
      <c r="C650" t="s">
        <v>2</v>
      </c>
      <c r="D650">
        <v>5.7109999999999995E-4</v>
      </c>
      <c r="E650" t="s">
        <v>64</v>
      </c>
      <c r="F650" t="s">
        <v>71</v>
      </c>
    </row>
    <row r="651" spans="1:6" x14ac:dyDescent="0.45">
      <c r="A651" s="154" t="str">
        <f t="shared" si="10"/>
        <v>HBShp_GC_70</v>
      </c>
      <c r="B651">
        <v>70</v>
      </c>
      <c r="C651" t="s">
        <v>2</v>
      </c>
      <c r="D651">
        <v>5.53E-4</v>
      </c>
      <c r="E651" t="s">
        <v>64</v>
      </c>
      <c r="F651" t="s">
        <v>71</v>
      </c>
    </row>
    <row r="652" spans="1:6" x14ac:dyDescent="0.45">
      <c r="A652" s="154" t="str">
        <f t="shared" si="10"/>
        <v>HBShp_GC_72</v>
      </c>
      <c r="B652">
        <v>72</v>
      </c>
      <c r="C652" t="s">
        <v>2</v>
      </c>
      <c r="D652">
        <v>5.3499999999999999E-4</v>
      </c>
      <c r="E652" t="s">
        <v>64</v>
      </c>
      <c r="F652" t="s">
        <v>71</v>
      </c>
    </row>
    <row r="653" spans="1:6" x14ac:dyDescent="0.45">
      <c r="A653" s="154" t="str">
        <f t="shared" si="10"/>
        <v>HBShp_GC_74</v>
      </c>
      <c r="B653">
        <v>74</v>
      </c>
      <c r="C653" t="s">
        <v>2</v>
      </c>
      <c r="D653">
        <v>5.1690000000000004E-4</v>
      </c>
      <c r="E653" t="s">
        <v>64</v>
      </c>
      <c r="F653" t="s">
        <v>71</v>
      </c>
    </row>
    <row r="654" spans="1:6" x14ac:dyDescent="0.45">
      <c r="A654" s="154" t="str">
        <f t="shared" si="10"/>
        <v>HBShp_GC_76</v>
      </c>
      <c r="B654">
        <v>76</v>
      </c>
      <c r="C654" t="s">
        <v>2</v>
      </c>
      <c r="D654">
        <v>4.9879999999999998E-4</v>
      </c>
      <c r="E654" t="s">
        <v>64</v>
      </c>
      <c r="F654" t="s">
        <v>71</v>
      </c>
    </row>
    <row r="655" spans="1:6" x14ac:dyDescent="0.45">
      <c r="A655" s="154" t="str">
        <f t="shared" si="10"/>
        <v>HBShp_GC_78</v>
      </c>
      <c r="B655">
        <v>78</v>
      </c>
      <c r="C655" t="s">
        <v>2</v>
      </c>
      <c r="D655">
        <v>4.8069999999999997E-4</v>
      </c>
      <c r="E655" t="s">
        <v>64</v>
      </c>
      <c r="F655" t="s">
        <v>71</v>
      </c>
    </row>
    <row r="656" spans="1:6" x14ac:dyDescent="0.45">
      <c r="A656" s="154" t="str">
        <f t="shared" si="10"/>
        <v>HBShp_GC_80</v>
      </c>
      <c r="B656">
        <v>80</v>
      </c>
      <c r="C656" t="s">
        <v>2</v>
      </c>
      <c r="D656">
        <v>4.6260000000000002E-4</v>
      </c>
      <c r="E656" t="s">
        <v>64</v>
      </c>
      <c r="F656" t="s">
        <v>71</v>
      </c>
    </row>
    <row r="657" spans="1:6" x14ac:dyDescent="0.45">
      <c r="A657" s="154" t="str">
        <f t="shared" si="10"/>
        <v>HBShp_GC_82</v>
      </c>
      <c r="B657">
        <v>82</v>
      </c>
      <c r="C657" t="s">
        <v>2</v>
      </c>
      <c r="D657">
        <v>4.4450000000000002E-4</v>
      </c>
      <c r="E657" t="s">
        <v>64</v>
      </c>
      <c r="F657" t="s">
        <v>71</v>
      </c>
    </row>
    <row r="658" spans="1:6" x14ac:dyDescent="0.45">
      <c r="A658" s="154" t="str">
        <f t="shared" si="10"/>
        <v>HBShp_GC_84</v>
      </c>
      <c r="B658">
        <v>84</v>
      </c>
      <c r="C658" t="s">
        <v>2</v>
      </c>
      <c r="D658">
        <v>4.2640000000000001E-4</v>
      </c>
      <c r="E658" t="s">
        <v>64</v>
      </c>
      <c r="F658" t="s">
        <v>71</v>
      </c>
    </row>
    <row r="659" spans="1:6" x14ac:dyDescent="0.45">
      <c r="A659" s="154" t="str">
        <f t="shared" si="10"/>
        <v>HBShp_GC_86</v>
      </c>
      <c r="B659">
        <v>86</v>
      </c>
      <c r="C659" t="s">
        <v>2</v>
      </c>
      <c r="D659">
        <v>4.082E-4</v>
      </c>
      <c r="E659" t="s">
        <v>64</v>
      </c>
      <c r="F659" t="s">
        <v>71</v>
      </c>
    </row>
    <row r="660" spans="1:6" x14ac:dyDescent="0.45">
      <c r="A660" s="154" t="str">
        <f t="shared" si="10"/>
        <v>HBShp_GC_88</v>
      </c>
      <c r="B660">
        <v>88</v>
      </c>
      <c r="C660" t="s">
        <v>2</v>
      </c>
      <c r="D660">
        <v>3.901E-4</v>
      </c>
      <c r="E660" t="s">
        <v>64</v>
      </c>
      <c r="F660" t="s">
        <v>71</v>
      </c>
    </row>
    <row r="661" spans="1:6" x14ac:dyDescent="0.45">
      <c r="A661" s="154" t="str">
        <f t="shared" si="10"/>
        <v>HBShp_GC_90</v>
      </c>
      <c r="B661">
        <v>90</v>
      </c>
      <c r="C661" t="s">
        <v>2</v>
      </c>
      <c r="D661">
        <v>3.7199999999999999E-4</v>
      </c>
      <c r="E661" t="s">
        <v>64</v>
      </c>
      <c r="F661" t="s">
        <v>71</v>
      </c>
    </row>
    <row r="662" spans="1:6" x14ac:dyDescent="0.45">
      <c r="A662" s="154" t="str">
        <f t="shared" si="10"/>
        <v>HBShp_GC_92</v>
      </c>
      <c r="B662">
        <v>92</v>
      </c>
      <c r="C662" t="s">
        <v>2</v>
      </c>
      <c r="D662">
        <v>3.5399999999999999E-4</v>
      </c>
      <c r="E662" t="s">
        <v>64</v>
      </c>
      <c r="F662" t="s">
        <v>71</v>
      </c>
    </row>
    <row r="663" spans="1:6" x14ac:dyDescent="0.45">
      <c r="A663" s="154" t="str">
        <f t="shared" si="10"/>
        <v>HBShp_GC_94</v>
      </c>
      <c r="B663">
        <v>94</v>
      </c>
      <c r="C663" t="s">
        <v>2</v>
      </c>
      <c r="D663">
        <v>3.3589999999999998E-4</v>
      </c>
      <c r="E663" t="s">
        <v>64</v>
      </c>
      <c r="F663" t="s">
        <v>71</v>
      </c>
    </row>
    <row r="664" spans="1:6" x14ac:dyDescent="0.45">
      <c r="A664" s="154" t="str">
        <f t="shared" si="10"/>
        <v>HBShp_GC_96</v>
      </c>
      <c r="B664">
        <v>96</v>
      </c>
      <c r="C664" t="s">
        <v>2</v>
      </c>
      <c r="D664">
        <v>3.1780000000000003E-4</v>
      </c>
      <c r="E664" t="s">
        <v>64</v>
      </c>
      <c r="F664" t="s">
        <v>71</v>
      </c>
    </row>
    <row r="665" spans="1:6" x14ac:dyDescent="0.45">
      <c r="A665" s="154" t="str">
        <f t="shared" si="10"/>
        <v>HBShp_GC_98</v>
      </c>
      <c r="B665">
        <v>98</v>
      </c>
      <c r="C665" t="s">
        <v>2</v>
      </c>
      <c r="D665">
        <v>2.9970000000000002E-4</v>
      </c>
      <c r="E665" t="s">
        <v>64</v>
      </c>
      <c r="F665" t="s">
        <v>71</v>
      </c>
    </row>
    <row r="666" spans="1:6" x14ac:dyDescent="0.45">
      <c r="A666" s="154" t="str">
        <f t="shared" si="10"/>
        <v>HBShp_GC_100</v>
      </c>
      <c r="B666">
        <v>100</v>
      </c>
      <c r="C666" t="s">
        <v>2</v>
      </c>
      <c r="D666">
        <v>2.8150000000000001E-4</v>
      </c>
      <c r="E666" t="s">
        <v>64</v>
      </c>
      <c r="F666" t="s">
        <v>71</v>
      </c>
    </row>
    <row r="667" spans="1:6" x14ac:dyDescent="0.45">
      <c r="A667" s="154" t="str">
        <f t="shared" si="10"/>
        <v>HBShp_GC_102</v>
      </c>
      <c r="B667">
        <v>102</v>
      </c>
      <c r="C667" t="s">
        <v>2</v>
      </c>
      <c r="D667">
        <v>2.6340000000000001E-4</v>
      </c>
      <c r="E667" t="s">
        <v>64</v>
      </c>
      <c r="F667" t="s">
        <v>71</v>
      </c>
    </row>
    <row r="668" spans="1:6" x14ac:dyDescent="0.45">
      <c r="A668" s="154" t="str">
        <f t="shared" si="10"/>
        <v>HBShp_GC_104</v>
      </c>
      <c r="B668">
        <v>104</v>
      </c>
      <c r="C668" t="s">
        <v>2</v>
      </c>
      <c r="D668">
        <v>2.453E-4</v>
      </c>
      <c r="E668" t="s">
        <v>64</v>
      </c>
      <c r="F668" t="s">
        <v>71</v>
      </c>
    </row>
    <row r="669" spans="1:6" x14ac:dyDescent="0.45">
      <c r="A669" s="154" t="str">
        <f t="shared" si="10"/>
        <v>HBShp_GC_106</v>
      </c>
      <c r="B669">
        <v>106</v>
      </c>
      <c r="C669" t="s">
        <v>2</v>
      </c>
      <c r="D669">
        <v>2.2719999999999999E-4</v>
      </c>
      <c r="E669" t="s">
        <v>64</v>
      </c>
      <c r="F669" t="s">
        <v>71</v>
      </c>
    </row>
    <row r="670" spans="1:6" x14ac:dyDescent="0.45">
      <c r="A670" s="154" t="str">
        <f t="shared" si="10"/>
        <v>HBShp_GC_108</v>
      </c>
      <c r="B670">
        <v>108</v>
      </c>
      <c r="C670" t="s">
        <v>2</v>
      </c>
      <c r="D670">
        <v>2.209E-4</v>
      </c>
      <c r="E670" t="s">
        <v>64</v>
      </c>
      <c r="F670" t="s">
        <v>71</v>
      </c>
    </row>
    <row r="671" spans="1:6" x14ac:dyDescent="0.45">
      <c r="A671" s="154" t="str">
        <f t="shared" si="10"/>
        <v>HBShp_GC_110</v>
      </c>
      <c r="B671">
        <v>110</v>
      </c>
      <c r="C671" t="s">
        <v>2</v>
      </c>
      <c r="D671">
        <v>2.1460000000000001E-4</v>
      </c>
      <c r="E671" t="s">
        <v>64</v>
      </c>
      <c r="F671" t="s">
        <v>71</v>
      </c>
    </row>
    <row r="672" spans="1:6" x14ac:dyDescent="0.45">
      <c r="A672" s="154" t="str">
        <f t="shared" si="10"/>
        <v>HBShp_GC_112</v>
      </c>
      <c r="B672">
        <v>112</v>
      </c>
      <c r="C672" t="s">
        <v>2</v>
      </c>
      <c r="D672">
        <v>2.084E-4</v>
      </c>
      <c r="E672" t="s">
        <v>64</v>
      </c>
      <c r="F672" t="s">
        <v>71</v>
      </c>
    </row>
    <row r="673" spans="1:6" x14ac:dyDescent="0.45">
      <c r="A673" s="154" t="str">
        <f t="shared" si="10"/>
        <v>HBShp_GC_114</v>
      </c>
      <c r="B673">
        <v>114</v>
      </c>
      <c r="C673" t="s">
        <v>2</v>
      </c>
      <c r="D673">
        <v>2.0210000000000001E-4</v>
      </c>
      <c r="E673" t="s">
        <v>64</v>
      </c>
      <c r="F673" t="s">
        <v>71</v>
      </c>
    </row>
    <row r="674" spans="1:6" x14ac:dyDescent="0.45">
      <c r="A674" s="154" t="str">
        <f t="shared" si="10"/>
        <v>HBShp_GC_116</v>
      </c>
      <c r="B674">
        <v>116</v>
      </c>
      <c r="C674" t="s">
        <v>2</v>
      </c>
      <c r="D674">
        <v>1.9579999999999999E-4</v>
      </c>
      <c r="E674" t="s">
        <v>64</v>
      </c>
      <c r="F674" t="s">
        <v>71</v>
      </c>
    </row>
    <row r="675" spans="1:6" x14ac:dyDescent="0.45">
      <c r="A675" s="154" t="str">
        <f t="shared" si="10"/>
        <v>HBShp_GC_118</v>
      </c>
      <c r="B675">
        <v>118</v>
      </c>
      <c r="C675" t="s">
        <v>2</v>
      </c>
      <c r="D675">
        <v>1.895E-4</v>
      </c>
      <c r="E675" t="s">
        <v>64</v>
      </c>
      <c r="F675" t="s">
        <v>71</v>
      </c>
    </row>
    <row r="676" spans="1:6" x14ac:dyDescent="0.45">
      <c r="A676" s="154" t="str">
        <f t="shared" si="10"/>
        <v>HBShp_GC_120</v>
      </c>
      <c r="B676">
        <v>120</v>
      </c>
      <c r="C676" t="s">
        <v>2</v>
      </c>
      <c r="D676">
        <v>1.8330000000000001E-4</v>
      </c>
      <c r="E676" t="s">
        <v>64</v>
      </c>
      <c r="F676" t="s">
        <v>71</v>
      </c>
    </row>
    <row r="677" spans="1:6" x14ac:dyDescent="0.45">
      <c r="A677" s="154" t="str">
        <f t="shared" si="10"/>
        <v>HBShp_GC_122</v>
      </c>
      <c r="B677">
        <v>122</v>
      </c>
      <c r="C677" t="s">
        <v>2</v>
      </c>
      <c r="D677">
        <v>1.771E-4</v>
      </c>
      <c r="E677" t="s">
        <v>64</v>
      </c>
      <c r="F677" t="s">
        <v>71</v>
      </c>
    </row>
    <row r="678" spans="1:6" x14ac:dyDescent="0.45">
      <c r="A678" s="154" t="str">
        <f t="shared" si="10"/>
        <v>HBShp_GC_124</v>
      </c>
      <c r="B678">
        <v>124</v>
      </c>
      <c r="C678" t="s">
        <v>2</v>
      </c>
      <c r="D678">
        <v>1.708E-4</v>
      </c>
      <c r="E678" t="s">
        <v>64</v>
      </c>
      <c r="F678" t="s">
        <v>71</v>
      </c>
    </row>
    <row r="679" spans="1:6" x14ac:dyDescent="0.45">
      <c r="A679" s="154" t="str">
        <f t="shared" si="10"/>
        <v>HBShp_GC_126</v>
      </c>
      <c r="B679">
        <v>126</v>
      </c>
      <c r="C679" t="s">
        <v>2</v>
      </c>
      <c r="D679">
        <v>1.6449999999999999E-4</v>
      </c>
      <c r="E679" t="s">
        <v>64</v>
      </c>
      <c r="F679" t="s">
        <v>71</v>
      </c>
    </row>
    <row r="680" spans="1:6" x14ac:dyDescent="0.45">
      <c r="A680" s="154" t="str">
        <f t="shared" si="10"/>
        <v>HBShp_GC_128</v>
      </c>
      <c r="B680">
        <v>128</v>
      </c>
      <c r="C680" t="s">
        <v>2</v>
      </c>
      <c r="D680">
        <v>1.583E-4</v>
      </c>
      <c r="E680" t="s">
        <v>64</v>
      </c>
      <c r="F680" t="s">
        <v>71</v>
      </c>
    </row>
    <row r="681" spans="1:6" x14ac:dyDescent="0.45">
      <c r="A681" s="154" t="str">
        <f t="shared" si="10"/>
        <v>HBShp_GC_130</v>
      </c>
      <c r="B681">
        <v>130</v>
      </c>
      <c r="C681" t="s">
        <v>2</v>
      </c>
      <c r="D681">
        <v>1.5200000000000001E-4</v>
      </c>
      <c r="E681" t="s">
        <v>64</v>
      </c>
      <c r="F681" t="s">
        <v>71</v>
      </c>
    </row>
    <row r="682" spans="1:6" x14ac:dyDescent="0.45">
      <c r="A682" s="154" t="str">
        <f t="shared" si="10"/>
        <v>HBShp_GC_132</v>
      </c>
      <c r="B682">
        <v>132</v>
      </c>
      <c r="C682" t="s">
        <v>2</v>
      </c>
      <c r="D682">
        <v>1.4569999999999999E-4</v>
      </c>
      <c r="E682" t="s">
        <v>64</v>
      </c>
      <c r="F682" t="s">
        <v>71</v>
      </c>
    </row>
    <row r="683" spans="1:6" x14ac:dyDescent="0.45">
      <c r="A683" s="154" t="str">
        <f t="shared" si="10"/>
        <v>HBShp_GC_134</v>
      </c>
      <c r="B683">
        <v>134</v>
      </c>
      <c r="C683" t="s">
        <v>2</v>
      </c>
      <c r="D683">
        <v>1.3880000000000001E-4</v>
      </c>
      <c r="E683" t="s">
        <v>64</v>
      </c>
      <c r="F683" t="s">
        <v>71</v>
      </c>
    </row>
    <row r="684" spans="1:6" x14ac:dyDescent="0.45">
      <c r="A684" s="154" t="str">
        <f t="shared" si="10"/>
        <v>HBShp_GC_136</v>
      </c>
      <c r="B684">
        <v>136</v>
      </c>
      <c r="C684" t="s">
        <v>2</v>
      </c>
      <c r="D684">
        <v>1.3180000000000001E-4</v>
      </c>
      <c r="E684" t="s">
        <v>64</v>
      </c>
      <c r="F684" t="s">
        <v>71</v>
      </c>
    </row>
    <row r="685" spans="1:6" x14ac:dyDescent="0.45">
      <c r="A685" s="154" t="str">
        <f t="shared" si="10"/>
        <v>HBShp_GC_138</v>
      </c>
      <c r="B685">
        <v>138</v>
      </c>
      <c r="C685" t="s">
        <v>2</v>
      </c>
      <c r="D685">
        <v>1.248E-4</v>
      </c>
      <c r="E685" t="s">
        <v>64</v>
      </c>
      <c r="F685" t="s">
        <v>71</v>
      </c>
    </row>
    <row r="686" spans="1:6" x14ac:dyDescent="0.45">
      <c r="A686" s="154" t="str">
        <f t="shared" si="10"/>
        <v>HBShp_GC_140</v>
      </c>
      <c r="B686">
        <v>140</v>
      </c>
      <c r="C686" t="s">
        <v>2</v>
      </c>
      <c r="D686">
        <v>1.1790000000000001E-4</v>
      </c>
      <c r="E686" t="s">
        <v>64</v>
      </c>
      <c r="F686" t="s">
        <v>71</v>
      </c>
    </row>
    <row r="687" spans="1:6" x14ac:dyDescent="0.45">
      <c r="A687" s="154" t="str">
        <f t="shared" si="10"/>
        <v>HBShp_GC_142</v>
      </c>
      <c r="B687">
        <v>142</v>
      </c>
      <c r="C687" t="s">
        <v>2</v>
      </c>
      <c r="D687">
        <v>1.109E-4</v>
      </c>
      <c r="E687" t="s">
        <v>64</v>
      </c>
      <c r="F687" t="s">
        <v>71</v>
      </c>
    </row>
    <row r="688" spans="1:6" x14ac:dyDescent="0.45">
      <c r="A688" s="154" t="str">
        <f t="shared" si="10"/>
        <v>HBShp_GC_144</v>
      </c>
      <c r="B688">
        <v>144</v>
      </c>
      <c r="C688" t="s">
        <v>2</v>
      </c>
      <c r="D688">
        <v>1.039E-4</v>
      </c>
      <c r="E688" t="s">
        <v>64</v>
      </c>
      <c r="F688" t="s">
        <v>71</v>
      </c>
    </row>
    <row r="689" spans="1:6" x14ac:dyDescent="0.45">
      <c r="A689" s="154" t="str">
        <f t="shared" si="10"/>
        <v>HBShp_GC_146</v>
      </c>
      <c r="B689">
        <v>146</v>
      </c>
      <c r="C689" t="s">
        <v>2</v>
      </c>
      <c r="D689" s="153">
        <v>9.6899999999999997E-5</v>
      </c>
      <c r="E689" t="s">
        <v>64</v>
      </c>
      <c r="F689" t="s">
        <v>71</v>
      </c>
    </row>
    <row r="690" spans="1:6" x14ac:dyDescent="0.45">
      <c r="A690" s="154" t="str">
        <f t="shared" si="10"/>
        <v>HBShp_GC_148</v>
      </c>
      <c r="B690">
        <v>148</v>
      </c>
      <c r="C690" t="s">
        <v>2</v>
      </c>
      <c r="D690" s="153">
        <v>9.0000000000000006E-5</v>
      </c>
      <c r="E690" t="s">
        <v>64</v>
      </c>
      <c r="F690" t="s">
        <v>71</v>
      </c>
    </row>
    <row r="691" spans="1:6" x14ac:dyDescent="0.45">
      <c r="A691" s="154" t="str">
        <f t="shared" si="10"/>
        <v>HBShp_GC_150</v>
      </c>
      <c r="B691">
        <v>150</v>
      </c>
      <c r="C691" t="s">
        <v>2</v>
      </c>
      <c r="D691" s="153">
        <v>8.2999999999999998E-5</v>
      </c>
      <c r="E691" t="s">
        <v>64</v>
      </c>
      <c r="F691" t="s">
        <v>71</v>
      </c>
    </row>
    <row r="692" spans="1:6" x14ac:dyDescent="0.45">
      <c r="A692" s="154" t="str">
        <f t="shared" si="10"/>
        <v>HBShp_GC_152</v>
      </c>
      <c r="B692">
        <v>152</v>
      </c>
      <c r="C692" t="s">
        <v>2</v>
      </c>
      <c r="D692" s="153">
        <v>7.6000000000000004E-5</v>
      </c>
      <c r="E692" t="s">
        <v>64</v>
      </c>
      <c r="F692" t="s">
        <v>71</v>
      </c>
    </row>
    <row r="693" spans="1:6" x14ac:dyDescent="0.45">
      <c r="A693" s="154" t="str">
        <f t="shared" si="10"/>
        <v>HBShp_GC_154</v>
      </c>
      <c r="B693">
        <v>154</v>
      </c>
      <c r="C693" t="s">
        <v>2</v>
      </c>
      <c r="D693" s="153">
        <v>6.9099999999999999E-5</v>
      </c>
      <c r="E693" t="s">
        <v>64</v>
      </c>
      <c r="F693" t="s">
        <v>71</v>
      </c>
    </row>
    <row r="694" spans="1:6" x14ac:dyDescent="0.45">
      <c r="A694" s="154" t="str">
        <f t="shared" si="10"/>
        <v>HBShp_GC_156</v>
      </c>
      <c r="B694">
        <v>156</v>
      </c>
      <c r="C694" t="s">
        <v>2</v>
      </c>
      <c r="D694" s="153">
        <v>6.2799999999999995E-5</v>
      </c>
      <c r="E694" t="s">
        <v>64</v>
      </c>
      <c r="F694" t="s">
        <v>71</v>
      </c>
    </row>
    <row r="695" spans="1:6" x14ac:dyDescent="0.45">
      <c r="A695" s="154" t="str">
        <f t="shared" si="10"/>
        <v>HBShp_GC_158</v>
      </c>
      <c r="B695">
        <v>158</v>
      </c>
      <c r="C695" t="s">
        <v>2</v>
      </c>
      <c r="D695" s="153">
        <v>5.6499999999999998E-5</v>
      </c>
      <c r="E695" t="s">
        <v>64</v>
      </c>
      <c r="F695" t="s">
        <v>71</v>
      </c>
    </row>
    <row r="696" spans="1:6" x14ac:dyDescent="0.45">
      <c r="A696" s="154" t="str">
        <f t="shared" si="10"/>
        <v>HBShp_GC_160</v>
      </c>
      <c r="B696">
        <v>160</v>
      </c>
      <c r="C696" t="s">
        <v>2</v>
      </c>
      <c r="D696" s="153">
        <v>5.02E-5</v>
      </c>
      <c r="E696" t="s">
        <v>64</v>
      </c>
      <c r="F696" t="s">
        <v>71</v>
      </c>
    </row>
    <row r="697" spans="1:6" x14ac:dyDescent="0.45">
      <c r="A697" s="154" t="str">
        <f t="shared" si="10"/>
        <v>HBShp_GC_162</v>
      </c>
      <c r="B697">
        <v>162</v>
      </c>
      <c r="C697" t="s">
        <v>2</v>
      </c>
      <c r="D697" s="153">
        <v>4.3999999999999999E-5</v>
      </c>
      <c r="E697" t="s">
        <v>64</v>
      </c>
      <c r="F697" t="s">
        <v>71</v>
      </c>
    </row>
    <row r="698" spans="1:6" x14ac:dyDescent="0.45">
      <c r="A698" s="154" t="str">
        <f t="shared" si="10"/>
        <v>HBShp_GC_164</v>
      </c>
      <c r="B698">
        <v>164</v>
      </c>
      <c r="C698" t="s">
        <v>2</v>
      </c>
      <c r="D698" s="153">
        <v>3.7700000000000002E-5</v>
      </c>
      <c r="E698" t="s">
        <v>64</v>
      </c>
      <c r="F698" t="s">
        <v>71</v>
      </c>
    </row>
    <row r="699" spans="1:6" x14ac:dyDescent="0.45">
      <c r="A699" s="154" t="str">
        <f t="shared" si="10"/>
        <v>HBShp_GC_166</v>
      </c>
      <c r="B699">
        <v>166</v>
      </c>
      <c r="C699" t="s">
        <v>2</v>
      </c>
      <c r="D699" s="153">
        <v>3.1399999999999998E-5</v>
      </c>
      <c r="E699" t="s">
        <v>64</v>
      </c>
      <c r="F699" t="s">
        <v>71</v>
      </c>
    </row>
    <row r="700" spans="1:6" x14ac:dyDescent="0.45">
      <c r="A700" s="154" t="str">
        <f t="shared" si="10"/>
        <v>HBShp_GC_168</v>
      </c>
      <c r="B700">
        <v>168</v>
      </c>
      <c r="C700" t="s">
        <v>2</v>
      </c>
      <c r="D700" s="153">
        <v>2.51E-5</v>
      </c>
      <c r="E700" t="s">
        <v>64</v>
      </c>
      <c r="F700" t="s">
        <v>71</v>
      </c>
    </row>
    <row r="701" spans="1:6" x14ac:dyDescent="0.45">
      <c r="A701" s="154" t="str">
        <f t="shared" si="10"/>
        <v>HBShp_GC_170</v>
      </c>
      <c r="B701">
        <v>170</v>
      </c>
      <c r="C701" t="s">
        <v>2</v>
      </c>
      <c r="D701" s="153">
        <v>1.88E-5</v>
      </c>
      <c r="E701" t="s">
        <v>64</v>
      </c>
      <c r="F701" t="s">
        <v>71</v>
      </c>
    </row>
    <row r="702" spans="1:6" x14ac:dyDescent="0.45">
      <c r="A702" s="154" t="str">
        <f t="shared" si="10"/>
        <v>HBShp_GC_172</v>
      </c>
      <c r="B702">
        <v>172</v>
      </c>
      <c r="C702" t="s">
        <v>2</v>
      </c>
      <c r="D702" s="153">
        <v>1.26E-5</v>
      </c>
      <c r="E702" t="s">
        <v>64</v>
      </c>
      <c r="F702" t="s">
        <v>71</v>
      </c>
    </row>
    <row r="703" spans="1:6" x14ac:dyDescent="0.45">
      <c r="A703" s="154" t="str">
        <f t="shared" si="10"/>
        <v>HBShp_GC_174</v>
      </c>
      <c r="B703">
        <v>174</v>
      </c>
      <c r="C703" t="s">
        <v>2</v>
      </c>
      <c r="D703" s="153">
        <v>6.2999999999999998E-6</v>
      </c>
      <c r="E703" t="s">
        <v>64</v>
      </c>
      <c r="F703" t="s">
        <v>71</v>
      </c>
    </row>
    <row r="704" spans="1:6" x14ac:dyDescent="0.45">
      <c r="A704" s="154" t="str">
        <f t="shared" si="10"/>
        <v>HBShp_GC_176</v>
      </c>
      <c r="B704">
        <v>176</v>
      </c>
      <c r="C704" t="s">
        <v>2</v>
      </c>
      <c r="D704">
        <v>0</v>
      </c>
      <c r="E704" t="s">
        <v>64</v>
      </c>
      <c r="F704" t="s">
        <v>71</v>
      </c>
    </row>
    <row r="705" spans="1:6" x14ac:dyDescent="0.45">
      <c r="A705" s="154" t="str">
        <f t="shared" si="10"/>
        <v>HBShp_GC_178</v>
      </c>
      <c r="B705">
        <v>178</v>
      </c>
      <c r="C705" t="s">
        <v>2</v>
      </c>
      <c r="D705">
        <v>0</v>
      </c>
      <c r="E705" t="s">
        <v>64</v>
      </c>
      <c r="F705" t="s">
        <v>71</v>
      </c>
    </row>
    <row r="706" spans="1:6" x14ac:dyDescent="0.45">
      <c r="A706" s="154" t="str">
        <f t="shared" si="10"/>
        <v>HBShp_GC_180</v>
      </c>
      <c r="B706">
        <v>180</v>
      </c>
      <c r="C706" t="s">
        <v>2</v>
      </c>
      <c r="D706">
        <v>0</v>
      </c>
      <c r="E706" t="s">
        <v>64</v>
      </c>
      <c r="F706" t="s">
        <v>71</v>
      </c>
    </row>
    <row r="707" spans="1:6" x14ac:dyDescent="0.45">
      <c r="A707" s="154" t="str">
        <f t="shared" ref="A707:A770" si="11">C707&amp;"_"&amp;E707&amp;"_"&amp;B707</f>
        <v>HBShp_GC_182</v>
      </c>
      <c r="B707">
        <v>182</v>
      </c>
      <c r="C707" t="s">
        <v>2</v>
      </c>
      <c r="D707">
        <v>0</v>
      </c>
      <c r="E707" t="s">
        <v>64</v>
      </c>
      <c r="F707" t="s">
        <v>71</v>
      </c>
    </row>
    <row r="708" spans="1:6" x14ac:dyDescent="0.45">
      <c r="A708" s="154" t="str">
        <f t="shared" si="11"/>
        <v>HBShp_GC_184</v>
      </c>
      <c r="B708">
        <v>184</v>
      </c>
      <c r="C708" t="s">
        <v>2</v>
      </c>
      <c r="D708">
        <v>0</v>
      </c>
      <c r="E708" t="s">
        <v>64</v>
      </c>
      <c r="F708" t="s">
        <v>71</v>
      </c>
    </row>
    <row r="709" spans="1:6" x14ac:dyDescent="0.45">
      <c r="A709" s="154" t="str">
        <f t="shared" si="11"/>
        <v>HBShp_GC_186</v>
      </c>
      <c r="B709">
        <v>186</v>
      </c>
      <c r="C709" t="s">
        <v>2</v>
      </c>
      <c r="D709">
        <v>0</v>
      </c>
      <c r="E709" t="s">
        <v>64</v>
      </c>
      <c r="F709" t="s">
        <v>71</v>
      </c>
    </row>
    <row r="710" spans="1:6" x14ac:dyDescent="0.45">
      <c r="A710" s="154" t="str">
        <f t="shared" si="11"/>
        <v>HBShp_GC_188</v>
      </c>
      <c r="B710">
        <v>188</v>
      </c>
      <c r="C710" t="s">
        <v>2</v>
      </c>
      <c r="D710">
        <v>0</v>
      </c>
      <c r="E710" t="s">
        <v>64</v>
      </c>
      <c r="F710" t="s">
        <v>71</v>
      </c>
    </row>
    <row r="711" spans="1:6" x14ac:dyDescent="0.45">
      <c r="A711" s="154" t="str">
        <f t="shared" si="11"/>
        <v>HBShp_GC_190</v>
      </c>
      <c r="B711">
        <v>190</v>
      </c>
      <c r="C711" t="s">
        <v>2</v>
      </c>
      <c r="D711">
        <v>0</v>
      </c>
      <c r="E711" t="s">
        <v>64</v>
      </c>
      <c r="F711" t="s">
        <v>71</v>
      </c>
    </row>
    <row r="712" spans="1:6" x14ac:dyDescent="0.45">
      <c r="A712" s="154" t="str">
        <f t="shared" si="11"/>
        <v>HBShp_GC_192</v>
      </c>
      <c r="B712">
        <v>192</v>
      </c>
      <c r="C712" t="s">
        <v>2</v>
      </c>
      <c r="D712">
        <v>0</v>
      </c>
      <c r="E712" t="s">
        <v>64</v>
      </c>
      <c r="F712" t="s">
        <v>71</v>
      </c>
    </row>
    <row r="713" spans="1:6" x14ac:dyDescent="0.45">
      <c r="A713" s="154" t="str">
        <f t="shared" si="11"/>
        <v>HBShp_GC_194</v>
      </c>
      <c r="B713">
        <v>194</v>
      </c>
      <c r="C713" t="s">
        <v>2</v>
      </c>
      <c r="D713">
        <v>0</v>
      </c>
      <c r="E713" t="s">
        <v>64</v>
      </c>
      <c r="F713" t="s">
        <v>71</v>
      </c>
    </row>
    <row r="714" spans="1:6" x14ac:dyDescent="0.45">
      <c r="A714" s="154" t="str">
        <f t="shared" si="11"/>
        <v>HBShp_GC_196</v>
      </c>
      <c r="B714">
        <v>196</v>
      </c>
      <c r="C714" t="s">
        <v>2</v>
      </c>
      <c r="D714">
        <v>0</v>
      </c>
      <c r="E714" t="s">
        <v>64</v>
      </c>
      <c r="F714" t="s">
        <v>71</v>
      </c>
    </row>
    <row r="715" spans="1:6" x14ac:dyDescent="0.45">
      <c r="A715" s="154" t="str">
        <f t="shared" si="11"/>
        <v>HBShp_GC_198</v>
      </c>
      <c r="B715">
        <v>198</v>
      </c>
      <c r="C715" t="s">
        <v>2</v>
      </c>
      <c r="D715">
        <v>0</v>
      </c>
      <c r="E715" t="s">
        <v>64</v>
      </c>
      <c r="F715" t="s">
        <v>71</v>
      </c>
    </row>
    <row r="716" spans="1:6" x14ac:dyDescent="0.45">
      <c r="A716" s="154" t="str">
        <f t="shared" si="11"/>
        <v>HBShp_GC_200</v>
      </c>
      <c r="B716">
        <v>200</v>
      </c>
      <c r="C716" t="s">
        <v>2</v>
      </c>
      <c r="D716">
        <v>0</v>
      </c>
      <c r="E716" t="s">
        <v>64</v>
      </c>
      <c r="F716" t="s">
        <v>71</v>
      </c>
    </row>
    <row r="717" spans="1:6" x14ac:dyDescent="0.45">
      <c r="A717" s="154" t="str">
        <f t="shared" si="11"/>
        <v>HBShp_GC_202</v>
      </c>
      <c r="B717">
        <v>202</v>
      </c>
      <c r="C717" t="s">
        <v>2</v>
      </c>
      <c r="D717">
        <v>0</v>
      </c>
      <c r="E717" t="s">
        <v>64</v>
      </c>
      <c r="F717" t="s">
        <v>71</v>
      </c>
    </row>
    <row r="718" spans="1:6" x14ac:dyDescent="0.45">
      <c r="A718" s="154" t="str">
        <f t="shared" si="11"/>
        <v>HBShp_GC_204</v>
      </c>
      <c r="B718">
        <v>204</v>
      </c>
      <c r="C718" t="s">
        <v>2</v>
      </c>
      <c r="D718">
        <v>0</v>
      </c>
      <c r="E718" t="s">
        <v>64</v>
      </c>
      <c r="F718" t="s">
        <v>71</v>
      </c>
    </row>
    <row r="719" spans="1:6" x14ac:dyDescent="0.45">
      <c r="A719" s="154" t="str">
        <f t="shared" si="11"/>
        <v>HBShp_GC_206</v>
      </c>
      <c r="B719">
        <v>206</v>
      </c>
      <c r="C719" t="s">
        <v>2</v>
      </c>
      <c r="D719">
        <v>0</v>
      </c>
      <c r="E719" t="s">
        <v>64</v>
      </c>
      <c r="F719" t="s">
        <v>71</v>
      </c>
    </row>
    <row r="720" spans="1:6" x14ac:dyDescent="0.45">
      <c r="A720" s="154" t="str">
        <f t="shared" si="11"/>
        <v>HBShp_GC_208</v>
      </c>
      <c r="B720">
        <v>208</v>
      </c>
      <c r="C720" t="s">
        <v>2</v>
      </c>
      <c r="D720">
        <v>0</v>
      </c>
      <c r="E720" t="s">
        <v>64</v>
      </c>
      <c r="F720" t="s">
        <v>71</v>
      </c>
    </row>
    <row r="721" spans="1:6" x14ac:dyDescent="0.45">
      <c r="A721" s="154" t="str">
        <f t="shared" si="11"/>
        <v>HBShp_GC_210</v>
      </c>
      <c r="B721">
        <v>210</v>
      </c>
      <c r="C721" t="s">
        <v>2</v>
      </c>
      <c r="D721">
        <v>0</v>
      </c>
      <c r="E721" t="s">
        <v>64</v>
      </c>
      <c r="F721" t="s">
        <v>71</v>
      </c>
    </row>
    <row r="722" spans="1:6" x14ac:dyDescent="0.45">
      <c r="A722" s="154" t="str">
        <f t="shared" si="11"/>
        <v>HBShp_GC_212</v>
      </c>
      <c r="B722">
        <v>212</v>
      </c>
      <c r="C722" t="s">
        <v>2</v>
      </c>
      <c r="D722">
        <v>0</v>
      </c>
      <c r="E722" t="s">
        <v>64</v>
      </c>
      <c r="F722" t="s">
        <v>71</v>
      </c>
    </row>
    <row r="723" spans="1:6" x14ac:dyDescent="0.45">
      <c r="A723" s="154" t="str">
        <f t="shared" si="11"/>
        <v>HBShp_GC_214</v>
      </c>
      <c r="B723">
        <v>214</v>
      </c>
      <c r="C723" t="s">
        <v>2</v>
      </c>
      <c r="D723">
        <v>0</v>
      </c>
      <c r="E723" t="s">
        <v>64</v>
      </c>
      <c r="F723" t="s">
        <v>71</v>
      </c>
    </row>
    <row r="724" spans="1:6" x14ac:dyDescent="0.45">
      <c r="A724" s="154" t="str">
        <f t="shared" si="11"/>
        <v>HBShp_GC_216</v>
      </c>
      <c r="B724">
        <v>216</v>
      </c>
      <c r="C724" t="s">
        <v>2</v>
      </c>
      <c r="D724">
        <v>0</v>
      </c>
      <c r="E724" t="s">
        <v>64</v>
      </c>
      <c r="F724" t="s">
        <v>71</v>
      </c>
    </row>
    <row r="725" spans="1:6" x14ac:dyDescent="0.45">
      <c r="A725" s="154" t="str">
        <f t="shared" si="11"/>
        <v>HBShp_GC_218</v>
      </c>
      <c r="B725">
        <v>218</v>
      </c>
      <c r="C725" t="s">
        <v>2</v>
      </c>
      <c r="D725">
        <v>0</v>
      </c>
      <c r="E725" t="s">
        <v>64</v>
      </c>
      <c r="F725" t="s">
        <v>71</v>
      </c>
    </row>
    <row r="726" spans="1:6" x14ac:dyDescent="0.45">
      <c r="A726" s="154" t="str">
        <f t="shared" si="11"/>
        <v>HBShp_GC_220</v>
      </c>
      <c r="B726">
        <v>220</v>
      </c>
      <c r="C726" t="s">
        <v>2</v>
      </c>
      <c r="D726">
        <v>0</v>
      </c>
      <c r="E726" t="s">
        <v>64</v>
      </c>
      <c r="F726" t="s">
        <v>71</v>
      </c>
    </row>
    <row r="727" spans="1:6" x14ac:dyDescent="0.45">
      <c r="A727" s="154" t="str">
        <f t="shared" si="11"/>
        <v>HBShp_GC_222</v>
      </c>
      <c r="B727">
        <v>222</v>
      </c>
      <c r="C727" t="s">
        <v>2</v>
      </c>
      <c r="D727">
        <v>0</v>
      </c>
      <c r="E727" t="s">
        <v>64</v>
      </c>
      <c r="F727" t="s">
        <v>71</v>
      </c>
    </row>
    <row r="728" spans="1:6" x14ac:dyDescent="0.45">
      <c r="A728" s="154" t="str">
        <f t="shared" si="11"/>
        <v>HBShp_GC_224</v>
      </c>
      <c r="B728">
        <v>224</v>
      </c>
      <c r="C728" t="s">
        <v>2</v>
      </c>
      <c r="D728">
        <v>0</v>
      </c>
      <c r="E728" t="s">
        <v>64</v>
      </c>
      <c r="F728" t="s">
        <v>71</v>
      </c>
    </row>
    <row r="729" spans="1:6" x14ac:dyDescent="0.45">
      <c r="A729" s="154" t="str">
        <f t="shared" si="11"/>
        <v>HBShp_GC_226</v>
      </c>
      <c r="B729">
        <v>226</v>
      </c>
      <c r="C729" t="s">
        <v>2</v>
      </c>
      <c r="D729">
        <v>0</v>
      </c>
      <c r="E729" t="s">
        <v>64</v>
      </c>
      <c r="F729" t="s">
        <v>71</v>
      </c>
    </row>
    <row r="730" spans="1:6" x14ac:dyDescent="0.45">
      <c r="A730" s="154" t="str">
        <f t="shared" si="11"/>
        <v>HBShp_GC_228</v>
      </c>
      <c r="B730">
        <v>228</v>
      </c>
      <c r="C730" t="s">
        <v>2</v>
      </c>
      <c r="D730">
        <v>0</v>
      </c>
      <c r="E730" t="s">
        <v>64</v>
      </c>
      <c r="F730" t="s">
        <v>71</v>
      </c>
    </row>
    <row r="731" spans="1:6" x14ac:dyDescent="0.45">
      <c r="A731" s="154" t="str">
        <f t="shared" si="11"/>
        <v>HBShp_GC_230</v>
      </c>
      <c r="B731">
        <v>230</v>
      </c>
      <c r="C731" t="s">
        <v>2</v>
      </c>
      <c r="D731">
        <v>0</v>
      </c>
      <c r="E731" t="s">
        <v>64</v>
      </c>
      <c r="F731" t="s">
        <v>71</v>
      </c>
    </row>
    <row r="732" spans="1:6" x14ac:dyDescent="0.45">
      <c r="A732" s="154" t="str">
        <f t="shared" si="11"/>
        <v>HBShp_GC_232</v>
      </c>
      <c r="B732">
        <v>232</v>
      </c>
      <c r="C732" t="s">
        <v>2</v>
      </c>
      <c r="D732">
        <v>0</v>
      </c>
      <c r="E732" t="s">
        <v>64</v>
      </c>
      <c r="F732" t="s">
        <v>71</v>
      </c>
    </row>
    <row r="733" spans="1:6" x14ac:dyDescent="0.45">
      <c r="A733" s="154" t="str">
        <f t="shared" si="11"/>
        <v>HBShp_GC_234</v>
      </c>
      <c r="B733">
        <v>234</v>
      </c>
      <c r="C733" t="s">
        <v>2</v>
      </c>
      <c r="D733">
        <v>0</v>
      </c>
      <c r="E733" t="s">
        <v>64</v>
      </c>
      <c r="F733" t="s">
        <v>71</v>
      </c>
    </row>
    <row r="734" spans="1:6" x14ac:dyDescent="0.45">
      <c r="A734" s="154" t="str">
        <f t="shared" si="11"/>
        <v>HBShp_GC_236</v>
      </c>
      <c r="B734">
        <v>236</v>
      </c>
      <c r="C734" t="s">
        <v>2</v>
      </c>
      <c r="D734">
        <v>0</v>
      </c>
      <c r="E734" t="s">
        <v>64</v>
      </c>
      <c r="F734" t="s">
        <v>71</v>
      </c>
    </row>
    <row r="735" spans="1:6" x14ac:dyDescent="0.45">
      <c r="A735" s="154" t="str">
        <f t="shared" si="11"/>
        <v>HBShp_GC_238</v>
      </c>
      <c r="B735">
        <v>238</v>
      </c>
      <c r="C735" t="s">
        <v>2</v>
      </c>
      <c r="D735">
        <v>0</v>
      </c>
      <c r="E735" t="s">
        <v>64</v>
      </c>
      <c r="F735" t="s">
        <v>71</v>
      </c>
    </row>
    <row r="736" spans="1:6" x14ac:dyDescent="0.45">
      <c r="A736" s="154" t="str">
        <f t="shared" si="11"/>
        <v>HBShp_GC_240</v>
      </c>
      <c r="B736">
        <v>240</v>
      </c>
      <c r="C736" t="s">
        <v>2</v>
      </c>
      <c r="D736">
        <v>0</v>
      </c>
      <c r="E736" t="s">
        <v>64</v>
      </c>
      <c r="F736" t="s">
        <v>71</v>
      </c>
    </row>
    <row r="737" spans="1:6" x14ac:dyDescent="0.45">
      <c r="A737" s="154" t="str">
        <f t="shared" si="11"/>
        <v>HBShp_GC_242</v>
      </c>
      <c r="B737">
        <v>242</v>
      </c>
      <c r="C737" t="s">
        <v>2</v>
      </c>
      <c r="D737">
        <v>0</v>
      </c>
      <c r="E737" t="s">
        <v>64</v>
      </c>
      <c r="F737" t="s">
        <v>71</v>
      </c>
    </row>
    <row r="738" spans="1:6" x14ac:dyDescent="0.45">
      <c r="A738" s="154" t="str">
        <f t="shared" si="11"/>
        <v>HBShp_GC_244</v>
      </c>
      <c r="B738">
        <v>244</v>
      </c>
      <c r="C738" t="s">
        <v>2</v>
      </c>
      <c r="D738">
        <v>0</v>
      </c>
      <c r="E738" t="s">
        <v>64</v>
      </c>
      <c r="F738" t="s">
        <v>71</v>
      </c>
    </row>
    <row r="739" spans="1:6" x14ac:dyDescent="0.45">
      <c r="A739" s="154" t="str">
        <f t="shared" si="11"/>
        <v>HBShp_GC_246</v>
      </c>
      <c r="B739">
        <v>246</v>
      </c>
      <c r="C739" t="s">
        <v>2</v>
      </c>
      <c r="D739">
        <v>0</v>
      </c>
      <c r="E739" t="s">
        <v>64</v>
      </c>
      <c r="F739" t="s">
        <v>71</v>
      </c>
    </row>
    <row r="740" spans="1:6" x14ac:dyDescent="0.45">
      <c r="A740" s="154" t="str">
        <f t="shared" si="11"/>
        <v>HBShp_GC_248</v>
      </c>
      <c r="B740">
        <v>248</v>
      </c>
      <c r="C740" t="s">
        <v>2</v>
      </c>
      <c r="D740">
        <v>0</v>
      </c>
      <c r="E740" t="s">
        <v>64</v>
      </c>
      <c r="F740" t="s">
        <v>71</v>
      </c>
    </row>
    <row r="741" spans="1:6" x14ac:dyDescent="0.45">
      <c r="A741" s="154" t="str">
        <f t="shared" si="11"/>
        <v>HBShp_GC_250</v>
      </c>
      <c r="B741">
        <v>250</v>
      </c>
      <c r="C741" t="s">
        <v>2</v>
      </c>
      <c r="D741">
        <v>0</v>
      </c>
      <c r="E741" t="s">
        <v>64</v>
      </c>
      <c r="F741" t="s">
        <v>71</v>
      </c>
    </row>
    <row r="742" spans="1:6" x14ac:dyDescent="0.45">
      <c r="A742" s="154" t="str">
        <f t="shared" si="11"/>
        <v>HBShp_GC_252</v>
      </c>
      <c r="B742">
        <v>252</v>
      </c>
      <c r="C742" t="s">
        <v>2</v>
      </c>
      <c r="D742">
        <v>0</v>
      </c>
      <c r="E742" t="s">
        <v>64</v>
      </c>
      <c r="F742" t="s">
        <v>71</v>
      </c>
    </row>
    <row r="743" spans="1:6" x14ac:dyDescent="0.45">
      <c r="A743" s="154" t="str">
        <f t="shared" si="11"/>
        <v>HBShp_GC_254</v>
      </c>
      <c r="B743">
        <v>254</v>
      </c>
      <c r="C743" t="s">
        <v>2</v>
      </c>
      <c r="D743">
        <v>0</v>
      </c>
      <c r="E743" t="s">
        <v>64</v>
      </c>
      <c r="F743" t="s">
        <v>71</v>
      </c>
    </row>
    <row r="744" spans="1:6" x14ac:dyDescent="0.45">
      <c r="A744" s="154" t="str">
        <f t="shared" si="11"/>
        <v>HBShp_GC_256</v>
      </c>
      <c r="B744">
        <v>256</v>
      </c>
      <c r="C744" t="s">
        <v>2</v>
      </c>
      <c r="D744">
        <v>0</v>
      </c>
      <c r="E744" t="s">
        <v>64</v>
      </c>
      <c r="F744" t="s">
        <v>71</v>
      </c>
    </row>
    <row r="745" spans="1:6" x14ac:dyDescent="0.45">
      <c r="A745" s="154" t="str">
        <f t="shared" si="11"/>
        <v>HBShp_GC_258</v>
      </c>
      <c r="B745">
        <v>258</v>
      </c>
      <c r="C745" t="s">
        <v>2</v>
      </c>
      <c r="D745">
        <v>0</v>
      </c>
      <c r="E745" t="s">
        <v>64</v>
      </c>
      <c r="F745" t="s">
        <v>71</v>
      </c>
    </row>
    <row r="746" spans="1:6" x14ac:dyDescent="0.45">
      <c r="A746" s="154" t="str">
        <f t="shared" si="11"/>
        <v>HBShp_GC_260</v>
      </c>
      <c r="B746">
        <v>260</v>
      </c>
      <c r="C746" t="s">
        <v>2</v>
      </c>
      <c r="D746">
        <v>0</v>
      </c>
      <c r="E746" t="s">
        <v>64</v>
      </c>
      <c r="F746" t="s">
        <v>71</v>
      </c>
    </row>
    <row r="747" spans="1:6" x14ac:dyDescent="0.45">
      <c r="A747" s="154" t="str">
        <f t="shared" si="11"/>
        <v>HBShp_GC_262</v>
      </c>
      <c r="B747">
        <v>262</v>
      </c>
      <c r="C747" t="s">
        <v>2</v>
      </c>
      <c r="D747">
        <v>0</v>
      </c>
      <c r="E747" t="s">
        <v>64</v>
      </c>
      <c r="F747" t="s">
        <v>71</v>
      </c>
    </row>
    <row r="748" spans="1:6" x14ac:dyDescent="0.45">
      <c r="A748" s="154" t="str">
        <f t="shared" si="11"/>
        <v>HBShp_GC_264</v>
      </c>
      <c r="B748">
        <v>264</v>
      </c>
      <c r="C748" t="s">
        <v>2</v>
      </c>
      <c r="D748">
        <v>0</v>
      </c>
      <c r="E748" t="s">
        <v>64</v>
      </c>
      <c r="F748" t="s">
        <v>71</v>
      </c>
    </row>
    <row r="749" spans="1:6" x14ac:dyDescent="0.45">
      <c r="A749" s="154" t="str">
        <f t="shared" si="11"/>
        <v>HBShp_GC_266</v>
      </c>
      <c r="B749">
        <v>266</v>
      </c>
      <c r="C749" t="s">
        <v>2</v>
      </c>
      <c r="D749">
        <v>0</v>
      </c>
      <c r="E749" t="s">
        <v>64</v>
      </c>
      <c r="F749" t="s">
        <v>71</v>
      </c>
    </row>
    <row r="750" spans="1:6" x14ac:dyDescent="0.45">
      <c r="A750" s="154" t="str">
        <f t="shared" si="11"/>
        <v>HBShp_GC_268</v>
      </c>
      <c r="B750">
        <v>268</v>
      </c>
      <c r="C750" t="s">
        <v>2</v>
      </c>
      <c r="D750">
        <v>0</v>
      </c>
      <c r="E750" t="s">
        <v>64</v>
      </c>
      <c r="F750" t="s">
        <v>71</v>
      </c>
    </row>
    <row r="751" spans="1:6" x14ac:dyDescent="0.45">
      <c r="A751" s="154" t="str">
        <f t="shared" si="11"/>
        <v>HBShp_GC_270</v>
      </c>
      <c r="B751">
        <v>270</v>
      </c>
      <c r="C751" t="s">
        <v>2</v>
      </c>
      <c r="D751">
        <v>0</v>
      </c>
      <c r="E751" t="s">
        <v>64</v>
      </c>
      <c r="F751" t="s">
        <v>71</v>
      </c>
    </row>
    <row r="752" spans="1:6" x14ac:dyDescent="0.45">
      <c r="A752" s="154" t="str">
        <f t="shared" si="11"/>
        <v>HBShp_GC_272</v>
      </c>
      <c r="B752">
        <v>272</v>
      </c>
      <c r="C752" t="s">
        <v>2</v>
      </c>
      <c r="D752">
        <v>0</v>
      </c>
      <c r="E752" t="s">
        <v>64</v>
      </c>
      <c r="F752" t="s">
        <v>71</v>
      </c>
    </row>
    <row r="753" spans="1:6" x14ac:dyDescent="0.45">
      <c r="A753" s="154" t="str">
        <f t="shared" si="11"/>
        <v>HBShp_GC_274</v>
      </c>
      <c r="B753">
        <v>274</v>
      </c>
      <c r="C753" t="s">
        <v>2</v>
      </c>
      <c r="D753">
        <v>0</v>
      </c>
      <c r="E753" t="s">
        <v>64</v>
      </c>
      <c r="F753" t="s">
        <v>71</v>
      </c>
    </row>
    <row r="754" spans="1:6" x14ac:dyDescent="0.45">
      <c r="A754" s="154" t="str">
        <f t="shared" si="11"/>
        <v>HBShp_GC_276</v>
      </c>
      <c r="B754">
        <v>276</v>
      </c>
      <c r="C754" t="s">
        <v>2</v>
      </c>
      <c r="D754">
        <v>0</v>
      </c>
      <c r="E754" t="s">
        <v>64</v>
      </c>
      <c r="F754" t="s">
        <v>71</v>
      </c>
    </row>
    <row r="755" spans="1:6" x14ac:dyDescent="0.45">
      <c r="A755" s="154" t="str">
        <f t="shared" si="11"/>
        <v>HBShp_GC_278</v>
      </c>
      <c r="B755">
        <v>278</v>
      </c>
      <c r="C755" t="s">
        <v>2</v>
      </c>
      <c r="D755">
        <v>0</v>
      </c>
      <c r="E755" t="s">
        <v>64</v>
      </c>
      <c r="F755" t="s">
        <v>71</v>
      </c>
    </row>
    <row r="756" spans="1:6" x14ac:dyDescent="0.45">
      <c r="A756" s="154" t="str">
        <f t="shared" si="11"/>
        <v>HBShp_GC_280</v>
      </c>
      <c r="B756">
        <v>280</v>
      </c>
      <c r="C756" t="s">
        <v>2</v>
      </c>
      <c r="D756">
        <v>0</v>
      </c>
      <c r="E756" t="s">
        <v>64</v>
      </c>
      <c r="F756" t="s">
        <v>71</v>
      </c>
    </row>
    <row r="757" spans="1:6" x14ac:dyDescent="0.45">
      <c r="A757" s="154" t="str">
        <f t="shared" si="11"/>
        <v>HBShp_GC_282</v>
      </c>
      <c r="B757">
        <v>282</v>
      </c>
      <c r="C757" t="s">
        <v>2</v>
      </c>
      <c r="D757">
        <v>0</v>
      </c>
      <c r="E757" t="s">
        <v>64</v>
      </c>
      <c r="F757" t="s">
        <v>71</v>
      </c>
    </row>
    <row r="758" spans="1:6" x14ac:dyDescent="0.45">
      <c r="A758" s="154" t="str">
        <f t="shared" si="11"/>
        <v>HBShp_GC_284</v>
      </c>
      <c r="B758">
        <v>284</v>
      </c>
      <c r="C758" t="s">
        <v>2</v>
      </c>
      <c r="D758">
        <v>0</v>
      </c>
      <c r="E758" t="s">
        <v>64</v>
      </c>
      <c r="F758" t="s">
        <v>71</v>
      </c>
    </row>
    <row r="759" spans="1:6" x14ac:dyDescent="0.45">
      <c r="A759" s="154" t="str">
        <f t="shared" si="11"/>
        <v>HBShp_GC_286</v>
      </c>
      <c r="B759">
        <v>286</v>
      </c>
      <c r="C759" t="s">
        <v>2</v>
      </c>
      <c r="D759">
        <v>0</v>
      </c>
      <c r="E759" t="s">
        <v>64</v>
      </c>
      <c r="F759" t="s">
        <v>71</v>
      </c>
    </row>
    <row r="760" spans="1:6" x14ac:dyDescent="0.45">
      <c r="A760" s="154" t="str">
        <f t="shared" si="11"/>
        <v>HBShp_GC_288</v>
      </c>
      <c r="B760">
        <v>288</v>
      </c>
      <c r="C760" t="s">
        <v>2</v>
      </c>
      <c r="D760">
        <v>0</v>
      </c>
      <c r="E760" t="s">
        <v>64</v>
      </c>
      <c r="F760" t="s">
        <v>71</v>
      </c>
    </row>
    <row r="761" spans="1:6" x14ac:dyDescent="0.45">
      <c r="A761" s="154" t="str">
        <f t="shared" si="11"/>
        <v>HBShp_GC_290</v>
      </c>
      <c r="B761">
        <v>290</v>
      </c>
      <c r="C761" t="s">
        <v>2</v>
      </c>
      <c r="D761">
        <v>0</v>
      </c>
      <c r="E761" t="s">
        <v>64</v>
      </c>
      <c r="F761" t="s">
        <v>71</v>
      </c>
    </row>
    <row r="762" spans="1:6" x14ac:dyDescent="0.45">
      <c r="A762" s="154" t="str">
        <f t="shared" si="11"/>
        <v>HBShp_GC_292</v>
      </c>
      <c r="B762">
        <v>292</v>
      </c>
      <c r="C762" t="s">
        <v>2</v>
      </c>
      <c r="D762">
        <v>0</v>
      </c>
      <c r="E762" t="s">
        <v>64</v>
      </c>
      <c r="F762" t="s">
        <v>71</v>
      </c>
    </row>
    <row r="763" spans="1:6" x14ac:dyDescent="0.45">
      <c r="A763" s="154" t="str">
        <f t="shared" si="11"/>
        <v>HBShp_GC_294</v>
      </c>
      <c r="B763">
        <v>294</v>
      </c>
      <c r="C763" t="s">
        <v>2</v>
      </c>
      <c r="D763">
        <v>0</v>
      </c>
      <c r="E763" t="s">
        <v>64</v>
      </c>
      <c r="F763" t="s">
        <v>71</v>
      </c>
    </row>
    <row r="764" spans="1:6" x14ac:dyDescent="0.45">
      <c r="A764" s="154" t="str">
        <f t="shared" si="11"/>
        <v>HBShp_GC_296</v>
      </c>
      <c r="B764">
        <v>296</v>
      </c>
      <c r="C764" t="s">
        <v>2</v>
      </c>
      <c r="D764">
        <v>0</v>
      </c>
      <c r="E764" t="s">
        <v>64</v>
      </c>
      <c r="F764" t="s">
        <v>71</v>
      </c>
    </row>
    <row r="765" spans="1:6" x14ac:dyDescent="0.45">
      <c r="A765" s="154" t="str">
        <f t="shared" si="11"/>
        <v>HBShp_GC_298</v>
      </c>
      <c r="B765">
        <v>298</v>
      </c>
      <c r="C765" t="s">
        <v>2</v>
      </c>
      <c r="D765">
        <v>0</v>
      </c>
      <c r="E765" t="s">
        <v>64</v>
      </c>
      <c r="F765" t="s">
        <v>71</v>
      </c>
    </row>
    <row r="766" spans="1:6" x14ac:dyDescent="0.45">
      <c r="A766" s="154" t="str">
        <f t="shared" si="11"/>
        <v>HBShp_GC_300</v>
      </c>
      <c r="B766">
        <v>300</v>
      </c>
      <c r="C766" t="s">
        <v>2</v>
      </c>
      <c r="D766">
        <v>0</v>
      </c>
      <c r="E766" t="s">
        <v>64</v>
      </c>
      <c r="F766" t="s">
        <v>71</v>
      </c>
    </row>
    <row r="767" spans="1:6" x14ac:dyDescent="0.45">
      <c r="A767" s="154" t="str">
        <f t="shared" si="11"/>
        <v>HBShp_GC_302</v>
      </c>
      <c r="B767">
        <v>302</v>
      </c>
      <c r="C767" t="s">
        <v>2</v>
      </c>
      <c r="D767">
        <v>0</v>
      </c>
      <c r="E767" t="s">
        <v>64</v>
      </c>
      <c r="F767" t="s">
        <v>71</v>
      </c>
    </row>
    <row r="768" spans="1:6" x14ac:dyDescent="0.45">
      <c r="A768" s="154" t="str">
        <f t="shared" si="11"/>
        <v>HBShp_GC_304</v>
      </c>
      <c r="B768">
        <v>304</v>
      </c>
      <c r="C768" t="s">
        <v>2</v>
      </c>
      <c r="D768">
        <v>0</v>
      </c>
      <c r="E768" t="s">
        <v>64</v>
      </c>
      <c r="F768" t="s">
        <v>71</v>
      </c>
    </row>
    <row r="769" spans="1:6" x14ac:dyDescent="0.45">
      <c r="A769" s="154" t="str">
        <f t="shared" si="11"/>
        <v>HBShp_GC_306</v>
      </c>
      <c r="B769">
        <v>306</v>
      </c>
      <c r="C769" t="s">
        <v>2</v>
      </c>
      <c r="D769">
        <v>0</v>
      </c>
      <c r="E769" t="s">
        <v>64</v>
      </c>
      <c r="F769" t="s">
        <v>71</v>
      </c>
    </row>
    <row r="770" spans="1:6" x14ac:dyDescent="0.45">
      <c r="A770" s="154" t="str">
        <f t="shared" si="11"/>
        <v>HBShp_GC_308</v>
      </c>
      <c r="B770">
        <v>308</v>
      </c>
      <c r="C770" t="s">
        <v>2</v>
      </c>
      <c r="D770">
        <v>0</v>
      </c>
      <c r="E770" t="s">
        <v>64</v>
      </c>
      <c r="F770" t="s">
        <v>71</v>
      </c>
    </row>
    <row r="771" spans="1:6" x14ac:dyDescent="0.45">
      <c r="A771" s="154" t="str">
        <f t="shared" ref="A771:A834" si="12">C771&amp;"_"&amp;E771&amp;"_"&amp;B771</f>
        <v>HBShp_GC_310</v>
      </c>
      <c r="B771">
        <v>310</v>
      </c>
      <c r="C771" t="s">
        <v>2</v>
      </c>
      <c r="D771">
        <v>0</v>
      </c>
      <c r="E771" t="s">
        <v>64</v>
      </c>
      <c r="F771" t="s">
        <v>71</v>
      </c>
    </row>
    <row r="772" spans="1:6" x14ac:dyDescent="0.45">
      <c r="A772" s="154" t="str">
        <f t="shared" si="12"/>
        <v>HBShp_GC_312</v>
      </c>
      <c r="B772">
        <v>312</v>
      </c>
      <c r="C772" t="s">
        <v>2</v>
      </c>
      <c r="D772">
        <v>0</v>
      </c>
      <c r="E772" t="s">
        <v>64</v>
      </c>
      <c r="F772" t="s">
        <v>71</v>
      </c>
    </row>
    <row r="773" spans="1:6" x14ac:dyDescent="0.45">
      <c r="A773" s="154" t="str">
        <f t="shared" si="12"/>
        <v>HBShp_GC_314</v>
      </c>
      <c r="B773">
        <v>314</v>
      </c>
      <c r="C773" t="s">
        <v>2</v>
      </c>
      <c r="D773">
        <v>0</v>
      </c>
      <c r="E773" t="s">
        <v>64</v>
      </c>
      <c r="F773" t="s">
        <v>71</v>
      </c>
    </row>
    <row r="774" spans="1:6" x14ac:dyDescent="0.45">
      <c r="A774" s="154" t="str">
        <f t="shared" si="12"/>
        <v>HBShp_GC_316</v>
      </c>
      <c r="B774">
        <v>316</v>
      </c>
      <c r="C774" t="s">
        <v>2</v>
      </c>
      <c r="D774">
        <v>0</v>
      </c>
      <c r="E774" t="s">
        <v>64</v>
      </c>
      <c r="F774" t="s">
        <v>71</v>
      </c>
    </row>
    <row r="775" spans="1:6" x14ac:dyDescent="0.45">
      <c r="A775" s="154" t="str">
        <f t="shared" si="12"/>
        <v>HBShp_GC_318</v>
      </c>
      <c r="B775">
        <v>318</v>
      </c>
      <c r="C775" t="s">
        <v>2</v>
      </c>
      <c r="D775">
        <v>0</v>
      </c>
      <c r="E775" t="s">
        <v>64</v>
      </c>
      <c r="F775" t="s">
        <v>71</v>
      </c>
    </row>
    <row r="776" spans="1:6" x14ac:dyDescent="0.45">
      <c r="A776" s="154" t="str">
        <f t="shared" si="12"/>
        <v>HBShp_GC_320</v>
      </c>
      <c r="B776">
        <v>320</v>
      </c>
      <c r="C776" t="s">
        <v>2</v>
      </c>
      <c r="D776">
        <v>0</v>
      </c>
      <c r="E776" t="s">
        <v>64</v>
      </c>
      <c r="F776" t="s">
        <v>71</v>
      </c>
    </row>
    <row r="777" spans="1:6" x14ac:dyDescent="0.45">
      <c r="A777" s="154" t="str">
        <f t="shared" si="12"/>
        <v>HBShp_GC_322</v>
      </c>
      <c r="B777">
        <v>322</v>
      </c>
      <c r="C777" t="s">
        <v>2</v>
      </c>
      <c r="D777">
        <v>0</v>
      </c>
      <c r="E777" t="s">
        <v>64</v>
      </c>
      <c r="F777" t="s">
        <v>71</v>
      </c>
    </row>
    <row r="778" spans="1:6" x14ac:dyDescent="0.45">
      <c r="A778" s="154" t="str">
        <f t="shared" si="12"/>
        <v>HBShp_GC_324</v>
      </c>
      <c r="B778">
        <v>324</v>
      </c>
      <c r="C778" t="s">
        <v>2</v>
      </c>
      <c r="D778">
        <v>0</v>
      </c>
      <c r="E778" t="s">
        <v>64</v>
      </c>
      <c r="F778" t="s">
        <v>71</v>
      </c>
    </row>
    <row r="779" spans="1:6" x14ac:dyDescent="0.45">
      <c r="A779" s="154" t="str">
        <f t="shared" si="12"/>
        <v>HBShp_GC_326</v>
      </c>
      <c r="B779">
        <v>326</v>
      </c>
      <c r="C779" t="s">
        <v>2</v>
      </c>
      <c r="D779">
        <v>0</v>
      </c>
      <c r="E779" t="s">
        <v>64</v>
      </c>
      <c r="F779" t="s">
        <v>71</v>
      </c>
    </row>
    <row r="780" spans="1:6" x14ac:dyDescent="0.45">
      <c r="A780" s="154" t="str">
        <f t="shared" si="12"/>
        <v>HBShp_GC_328</v>
      </c>
      <c r="B780">
        <v>328</v>
      </c>
      <c r="C780" t="s">
        <v>2</v>
      </c>
      <c r="D780">
        <v>0</v>
      </c>
      <c r="E780" t="s">
        <v>64</v>
      </c>
      <c r="F780" t="s">
        <v>71</v>
      </c>
    </row>
    <row r="781" spans="1:6" x14ac:dyDescent="0.45">
      <c r="A781" s="154" t="str">
        <f t="shared" si="12"/>
        <v>HBShp_GC_330</v>
      </c>
      <c r="B781">
        <v>330</v>
      </c>
      <c r="C781" t="s">
        <v>2</v>
      </c>
      <c r="D781">
        <v>0</v>
      </c>
      <c r="E781" t="s">
        <v>64</v>
      </c>
      <c r="F781" t="s">
        <v>71</v>
      </c>
    </row>
    <row r="782" spans="1:6" x14ac:dyDescent="0.45">
      <c r="A782" s="154" t="str">
        <f t="shared" si="12"/>
        <v>HBShp_GC_332</v>
      </c>
      <c r="B782">
        <v>332</v>
      </c>
      <c r="C782" t="s">
        <v>2</v>
      </c>
      <c r="D782">
        <v>0</v>
      </c>
      <c r="E782" t="s">
        <v>64</v>
      </c>
      <c r="F782" t="s">
        <v>71</v>
      </c>
    </row>
    <row r="783" spans="1:6" x14ac:dyDescent="0.45">
      <c r="A783" s="154" t="str">
        <f t="shared" si="12"/>
        <v>HBShp_GC_334</v>
      </c>
      <c r="B783">
        <v>334</v>
      </c>
      <c r="C783" t="s">
        <v>2</v>
      </c>
      <c r="D783">
        <v>0</v>
      </c>
      <c r="E783" t="s">
        <v>64</v>
      </c>
      <c r="F783" t="s">
        <v>71</v>
      </c>
    </row>
    <row r="784" spans="1:6" x14ac:dyDescent="0.45">
      <c r="A784" s="154" t="str">
        <f t="shared" si="12"/>
        <v>HBShp_GC_336</v>
      </c>
      <c r="B784">
        <v>336</v>
      </c>
      <c r="C784" t="s">
        <v>2</v>
      </c>
      <c r="D784">
        <v>0</v>
      </c>
      <c r="E784" t="s">
        <v>64</v>
      </c>
      <c r="F784" t="s">
        <v>71</v>
      </c>
    </row>
    <row r="785" spans="1:6" x14ac:dyDescent="0.45">
      <c r="A785" s="154" t="str">
        <f t="shared" si="12"/>
        <v>HBShp_GC_338</v>
      </c>
      <c r="B785">
        <v>338</v>
      </c>
      <c r="C785" t="s">
        <v>2</v>
      </c>
      <c r="D785">
        <v>0</v>
      </c>
      <c r="E785" t="s">
        <v>64</v>
      </c>
      <c r="F785" t="s">
        <v>71</v>
      </c>
    </row>
    <row r="786" spans="1:6" x14ac:dyDescent="0.45">
      <c r="A786" s="154" t="str">
        <f t="shared" si="12"/>
        <v>HBShp_GC_340</v>
      </c>
      <c r="B786">
        <v>340</v>
      </c>
      <c r="C786" t="s">
        <v>2</v>
      </c>
      <c r="D786">
        <v>0</v>
      </c>
      <c r="E786" t="s">
        <v>64</v>
      </c>
      <c r="F786" t="s">
        <v>71</v>
      </c>
    </row>
    <row r="787" spans="1:6" x14ac:dyDescent="0.45">
      <c r="A787" s="154" t="str">
        <f t="shared" si="12"/>
        <v>HBShp_GC_342</v>
      </c>
      <c r="B787">
        <v>342</v>
      </c>
      <c r="C787" t="s">
        <v>2</v>
      </c>
      <c r="D787">
        <v>0</v>
      </c>
      <c r="E787" t="s">
        <v>64</v>
      </c>
      <c r="F787" t="s">
        <v>71</v>
      </c>
    </row>
    <row r="788" spans="1:6" x14ac:dyDescent="0.45">
      <c r="A788" s="154" t="str">
        <f t="shared" si="12"/>
        <v>HBShp_GC_344</v>
      </c>
      <c r="B788">
        <v>344</v>
      </c>
      <c r="C788" t="s">
        <v>2</v>
      </c>
      <c r="D788">
        <v>0</v>
      </c>
      <c r="E788" t="s">
        <v>64</v>
      </c>
      <c r="F788" t="s">
        <v>71</v>
      </c>
    </row>
    <row r="789" spans="1:6" x14ac:dyDescent="0.45">
      <c r="A789" s="154" t="str">
        <f t="shared" si="12"/>
        <v>HBShp_GC_346</v>
      </c>
      <c r="B789">
        <v>346</v>
      </c>
      <c r="C789" t="s">
        <v>2</v>
      </c>
      <c r="D789">
        <v>0</v>
      </c>
      <c r="E789" t="s">
        <v>64</v>
      </c>
      <c r="F789" t="s">
        <v>71</v>
      </c>
    </row>
    <row r="790" spans="1:6" x14ac:dyDescent="0.45">
      <c r="A790" s="154" t="str">
        <f t="shared" si="12"/>
        <v>HBShp_GC_348</v>
      </c>
      <c r="B790">
        <v>348</v>
      </c>
      <c r="C790" t="s">
        <v>2</v>
      </c>
      <c r="D790">
        <v>0</v>
      </c>
      <c r="E790" t="s">
        <v>64</v>
      </c>
      <c r="F790" t="s">
        <v>71</v>
      </c>
    </row>
    <row r="791" spans="1:6" x14ac:dyDescent="0.45">
      <c r="A791" s="154" t="str">
        <f t="shared" si="12"/>
        <v>HBShp_GC_350</v>
      </c>
      <c r="B791">
        <v>350</v>
      </c>
      <c r="C791" t="s">
        <v>2</v>
      </c>
      <c r="D791">
        <v>0</v>
      </c>
      <c r="E791" t="s">
        <v>64</v>
      </c>
      <c r="F791" t="s">
        <v>71</v>
      </c>
    </row>
    <row r="792" spans="1:6" x14ac:dyDescent="0.45">
      <c r="A792" s="154" t="str">
        <f t="shared" si="12"/>
        <v>HBShp_GC_352</v>
      </c>
      <c r="B792">
        <v>352</v>
      </c>
      <c r="C792" t="s">
        <v>2</v>
      </c>
      <c r="D792">
        <v>0</v>
      </c>
      <c r="E792" t="s">
        <v>64</v>
      </c>
      <c r="F792" t="s">
        <v>71</v>
      </c>
    </row>
    <row r="793" spans="1:6" x14ac:dyDescent="0.45">
      <c r="A793" s="154" t="str">
        <f t="shared" si="12"/>
        <v>HBShp_GC_354</v>
      </c>
      <c r="B793">
        <v>354</v>
      </c>
      <c r="C793" t="s">
        <v>2</v>
      </c>
      <c r="D793">
        <v>0</v>
      </c>
      <c r="E793" t="s">
        <v>64</v>
      </c>
      <c r="F793" t="s">
        <v>71</v>
      </c>
    </row>
    <row r="794" spans="1:6" x14ac:dyDescent="0.45">
      <c r="A794" s="154" t="str">
        <f t="shared" si="12"/>
        <v>HBShp_GC_356</v>
      </c>
      <c r="B794">
        <v>356</v>
      </c>
      <c r="C794" t="s">
        <v>2</v>
      </c>
      <c r="D794">
        <v>0</v>
      </c>
      <c r="E794" t="s">
        <v>64</v>
      </c>
      <c r="F794" t="s">
        <v>71</v>
      </c>
    </row>
    <row r="795" spans="1:6" x14ac:dyDescent="0.45">
      <c r="A795" s="154" t="str">
        <f t="shared" si="12"/>
        <v>HBShp_GC_358</v>
      </c>
      <c r="B795">
        <v>358</v>
      </c>
      <c r="C795" t="s">
        <v>2</v>
      </c>
      <c r="D795">
        <v>0</v>
      </c>
      <c r="E795" t="s">
        <v>64</v>
      </c>
      <c r="F795" t="s">
        <v>71</v>
      </c>
    </row>
    <row r="796" spans="1:6" x14ac:dyDescent="0.45">
      <c r="A796" s="154" t="str">
        <f t="shared" si="12"/>
        <v>HBShp_GC_360</v>
      </c>
      <c r="B796">
        <v>360</v>
      </c>
      <c r="C796" t="s">
        <v>2</v>
      </c>
      <c r="D796">
        <v>0</v>
      </c>
      <c r="E796" t="s">
        <v>64</v>
      </c>
      <c r="F796" t="s">
        <v>71</v>
      </c>
    </row>
    <row r="797" spans="1:6" x14ac:dyDescent="0.45">
      <c r="A797" s="154" t="str">
        <f t="shared" si="12"/>
        <v>HBShp_GC_362</v>
      </c>
      <c r="B797">
        <v>362</v>
      </c>
      <c r="C797" t="s">
        <v>2</v>
      </c>
      <c r="D797">
        <v>0</v>
      </c>
      <c r="E797" t="s">
        <v>64</v>
      </c>
      <c r="F797" t="s">
        <v>71</v>
      </c>
    </row>
    <row r="798" spans="1:6" x14ac:dyDescent="0.45">
      <c r="A798" s="154" t="str">
        <f t="shared" si="12"/>
        <v>HBShp_GC_364</v>
      </c>
      <c r="B798">
        <v>364</v>
      </c>
      <c r="C798" t="s">
        <v>2</v>
      </c>
      <c r="D798">
        <v>0</v>
      </c>
      <c r="E798" t="s">
        <v>64</v>
      </c>
      <c r="F798" t="s">
        <v>71</v>
      </c>
    </row>
    <row r="799" spans="1:6" x14ac:dyDescent="0.45">
      <c r="A799" s="154" t="str">
        <f t="shared" si="12"/>
        <v>HBShp_GC_366</v>
      </c>
      <c r="B799">
        <v>366</v>
      </c>
      <c r="C799" t="s">
        <v>2</v>
      </c>
      <c r="D799">
        <v>0</v>
      </c>
      <c r="E799" t="s">
        <v>64</v>
      </c>
      <c r="F799" t="s">
        <v>71</v>
      </c>
    </row>
    <row r="800" spans="1:6" x14ac:dyDescent="0.45">
      <c r="A800" s="154" t="str">
        <f t="shared" si="12"/>
        <v>HBShp_GC_368</v>
      </c>
      <c r="B800">
        <v>368</v>
      </c>
      <c r="C800" t="s">
        <v>2</v>
      </c>
      <c r="D800">
        <v>0</v>
      </c>
      <c r="E800" t="s">
        <v>64</v>
      </c>
      <c r="F800" t="s">
        <v>71</v>
      </c>
    </row>
    <row r="801" spans="1:6" x14ac:dyDescent="0.45">
      <c r="A801" s="154" t="str">
        <f t="shared" si="12"/>
        <v>HBShp_GC_370</v>
      </c>
      <c r="B801">
        <v>370</v>
      </c>
      <c r="C801" t="s">
        <v>2</v>
      </c>
      <c r="D801">
        <v>0</v>
      </c>
      <c r="E801" t="s">
        <v>64</v>
      </c>
      <c r="F801" t="s">
        <v>71</v>
      </c>
    </row>
    <row r="802" spans="1:6" x14ac:dyDescent="0.45">
      <c r="A802" s="154" t="str">
        <f t="shared" si="12"/>
        <v>HBShp_GC_372</v>
      </c>
      <c r="B802">
        <v>372</v>
      </c>
      <c r="C802" t="s">
        <v>2</v>
      </c>
      <c r="D802">
        <v>0</v>
      </c>
      <c r="E802" t="s">
        <v>64</v>
      </c>
      <c r="F802" t="s">
        <v>71</v>
      </c>
    </row>
    <row r="803" spans="1:6" x14ac:dyDescent="0.45">
      <c r="A803" s="154" t="str">
        <f t="shared" si="12"/>
        <v>HBShp_GC_374</v>
      </c>
      <c r="B803">
        <v>374</v>
      </c>
      <c r="C803" t="s">
        <v>2</v>
      </c>
      <c r="D803">
        <v>0</v>
      </c>
      <c r="E803" t="s">
        <v>64</v>
      </c>
      <c r="F803" t="s">
        <v>71</v>
      </c>
    </row>
    <row r="804" spans="1:6" x14ac:dyDescent="0.45">
      <c r="A804" s="154" t="str">
        <f t="shared" si="12"/>
        <v>HBShp_GC_376</v>
      </c>
      <c r="B804">
        <v>376</v>
      </c>
      <c r="C804" t="s">
        <v>2</v>
      </c>
      <c r="D804">
        <v>0</v>
      </c>
      <c r="E804" t="s">
        <v>64</v>
      </c>
      <c r="F804" t="s">
        <v>71</v>
      </c>
    </row>
    <row r="805" spans="1:6" x14ac:dyDescent="0.45">
      <c r="A805" s="154" t="str">
        <f t="shared" si="12"/>
        <v>HBShp_GC_378</v>
      </c>
      <c r="B805">
        <v>378</v>
      </c>
      <c r="C805" t="s">
        <v>2</v>
      </c>
      <c r="D805">
        <v>0</v>
      </c>
      <c r="E805" t="s">
        <v>64</v>
      </c>
      <c r="F805" t="s">
        <v>71</v>
      </c>
    </row>
    <row r="806" spans="1:6" x14ac:dyDescent="0.45">
      <c r="A806" s="154" t="str">
        <f t="shared" si="12"/>
        <v>HBShp_GC_380</v>
      </c>
      <c r="B806">
        <v>380</v>
      </c>
      <c r="C806" t="s">
        <v>2</v>
      </c>
      <c r="D806">
        <v>0</v>
      </c>
      <c r="E806" t="s">
        <v>64</v>
      </c>
      <c r="F806" t="s">
        <v>71</v>
      </c>
    </row>
    <row r="807" spans="1:6" x14ac:dyDescent="0.45">
      <c r="A807" s="154" t="str">
        <f t="shared" si="12"/>
        <v>HBShp_GC_382</v>
      </c>
      <c r="B807">
        <v>382</v>
      </c>
      <c r="C807" t="s">
        <v>2</v>
      </c>
      <c r="D807">
        <v>0</v>
      </c>
      <c r="E807" t="s">
        <v>64</v>
      </c>
      <c r="F807" t="s">
        <v>71</v>
      </c>
    </row>
    <row r="808" spans="1:6" x14ac:dyDescent="0.45">
      <c r="A808" s="154" t="str">
        <f t="shared" si="12"/>
        <v>HBShp_GC_384</v>
      </c>
      <c r="B808">
        <v>384</v>
      </c>
      <c r="C808" t="s">
        <v>2</v>
      </c>
      <c r="D808">
        <v>0</v>
      </c>
      <c r="E808" t="s">
        <v>64</v>
      </c>
      <c r="F808" t="s">
        <v>71</v>
      </c>
    </row>
    <row r="809" spans="1:6" x14ac:dyDescent="0.45">
      <c r="A809" s="154" t="str">
        <f t="shared" si="12"/>
        <v>HBShp_GC_386</v>
      </c>
      <c r="B809">
        <v>386</v>
      </c>
      <c r="C809" t="s">
        <v>2</v>
      </c>
      <c r="D809">
        <v>0</v>
      </c>
      <c r="E809" t="s">
        <v>64</v>
      </c>
      <c r="F809" t="s">
        <v>71</v>
      </c>
    </row>
    <row r="810" spans="1:6" x14ac:dyDescent="0.45">
      <c r="A810" s="154" t="str">
        <f t="shared" si="12"/>
        <v>HBShp_GC_388</v>
      </c>
      <c r="B810">
        <v>388</v>
      </c>
      <c r="C810" t="s">
        <v>2</v>
      </c>
      <c r="D810">
        <v>0</v>
      </c>
      <c r="E810" t="s">
        <v>64</v>
      </c>
      <c r="F810" t="s">
        <v>71</v>
      </c>
    </row>
    <row r="811" spans="1:6" x14ac:dyDescent="0.45">
      <c r="A811" s="154" t="str">
        <f t="shared" si="12"/>
        <v>HBShp_GC_390</v>
      </c>
      <c r="B811">
        <v>390</v>
      </c>
      <c r="C811" t="s">
        <v>2</v>
      </c>
      <c r="D811">
        <v>0</v>
      </c>
      <c r="E811" t="s">
        <v>64</v>
      </c>
      <c r="F811" t="s">
        <v>71</v>
      </c>
    </row>
    <row r="812" spans="1:6" x14ac:dyDescent="0.45">
      <c r="A812" s="154" t="str">
        <f t="shared" si="12"/>
        <v>HBShp_GC_392</v>
      </c>
      <c r="B812">
        <v>392</v>
      </c>
      <c r="C812" t="s">
        <v>2</v>
      </c>
      <c r="D812">
        <v>0</v>
      </c>
      <c r="E812" t="s">
        <v>64</v>
      </c>
      <c r="F812" t="s">
        <v>71</v>
      </c>
    </row>
    <row r="813" spans="1:6" x14ac:dyDescent="0.45">
      <c r="A813" s="154" t="str">
        <f t="shared" si="12"/>
        <v>HBShp_GC_394</v>
      </c>
      <c r="B813">
        <v>394</v>
      </c>
      <c r="C813" t="s">
        <v>2</v>
      </c>
      <c r="D813">
        <v>0</v>
      </c>
      <c r="E813" t="s">
        <v>64</v>
      </c>
      <c r="F813" t="s">
        <v>71</v>
      </c>
    </row>
    <row r="814" spans="1:6" x14ac:dyDescent="0.45">
      <c r="A814" s="154" t="str">
        <f t="shared" si="12"/>
        <v>HBShp_GC_396</v>
      </c>
      <c r="B814">
        <v>396</v>
      </c>
      <c r="C814" t="s">
        <v>2</v>
      </c>
      <c r="D814">
        <v>0</v>
      </c>
      <c r="E814" t="s">
        <v>64</v>
      </c>
      <c r="F814" t="s">
        <v>71</v>
      </c>
    </row>
    <row r="815" spans="1:6" x14ac:dyDescent="0.45">
      <c r="A815" s="154" t="str">
        <f t="shared" si="12"/>
        <v>HBShp_GC_398</v>
      </c>
      <c r="B815">
        <v>398</v>
      </c>
      <c r="C815" t="s">
        <v>2</v>
      </c>
      <c r="D815">
        <v>0</v>
      </c>
      <c r="E815" t="s">
        <v>64</v>
      </c>
      <c r="F815" t="s">
        <v>71</v>
      </c>
    </row>
    <row r="816" spans="1:6" x14ac:dyDescent="0.45">
      <c r="A816" s="154" t="str">
        <f t="shared" si="12"/>
        <v>HBShp_GC_400</v>
      </c>
      <c r="B816">
        <v>400</v>
      </c>
      <c r="C816" t="s">
        <v>2</v>
      </c>
      <c r="D816">
        <v>0</v>
      </c>
      <c r="E816" t="s">
        <v>64</v>
      </c>
      <c r="F816" t="s">
        <v>71</v>
      </c>
    </row>
    <row r="817" spans="1:6" x14ac:dyDescent="0.45">
      <c r="A817" s="154" t="str">
        <f t="shared" si="12"/>
        <v>HBShp_GC_402</v>
      </c>
      <c r="B817">
        <v>402</v>
      </c>
      <c r="C817" t="s">
        <v>2</v>
      </c>
      <c r="D817">
        <v>0</v>
      </c>
      <c r="E817" t="s">
        <v>64</v>
      </c>
      <c r="F817" t="s">
        <v>71</v>
      </c>
    </row>
    <row r="818" spans="1:6" x14ac:dyDescent="0.45">
      <c r="A818" s="154" t="str">
        <f t="shared" si="12"/>
        <v>HBShp_GC_404</v>
      </c>
      <c r="B818">
        <v>404</v>
      </c>
      <c r="C818" t="s">
        <v>2</v>
      </c>
      <c r="D818">
        <v>0</v>
      </c>
      <c r="E818" t="s">
        <v>64</v>
      </c>
      <c r="F818" t="s">
        <v>71</v>
      </c>
    </row>
    <row r="819" spans="1:6" x14ac:dyDescent="0.45">
      <c r="A819" s="154" t="str">
        <f t="shared" si="12"/>
        <v>HBShp_GC_406</v>
      </c>
      <c r="B819">
        <v>406</v>
      </c>
      <c r="C819" t="s">
        <v>2</v>
      </c>
      <c r="D819">
        <v>0</v>
      </c>
      <c r="E819" t="s">
        <v>64</v>
      </c>
      <c r="F819" t="s">
        <v>71</v>
      </c>
    </row>
    <row r="820" spans="1:6" x14ac:dyDescent="0.45">
      <c r="A820" s="154" t="str">
        <f t="shared" si="12"/>
        <v>HBShp_GC_408</v>
      </c>
      <c r="B820">
        <v>408</v>
      </c>
      <c r="C820" t="s">
        <v>2</v>
      </c>
      <c r="D820">
        <v>0</v>
      </c>
      <c r="E820" t="s">
        <v>64</v>
      </c>
      <c r="F820" t="s">
        <v>71</v>
      </c>
    </row>
    <row r="821" spans="1:6" x14ac:dyDescent="0.45">
      <c r="A821" s="154" t="str">
        <f t="shared" si="12"/>
        <v>HBShp_GC_410</v>
      </c>
      <c r="B821">
        <v>410</v>
      </c>
      <c r="C821" t="s">
        <v>2</v>
      </c>
      <c r="D821">
        <v>0</v>
      </c>
      <c r="E821" t="s">
        <v>64</v>
      </c>
      <c r="F821" t="s">
        <v>71</v>
      </c>
    </row>
    <row r="822" spans="1:6" x14ac:dyDescent="0.45">
      <c r="A822" s="154" t="str">
        <f t="shared" si="12"/>
        <v>HBOth_Dist_0</v>
      </c>
      <c r="B822">
        <v>0</v>
      </c>
      <c r="C822" t="s">
        <v>8</v>
      </c>
      <c r="D822">
        <v>0.46604519999999999</v>
      </c>
      <c r="E822" t="s">
        <v>63</v>
      </c>
      <c r="F822" t="s">
        <v>71</v>
      </c>
    </row>
    <row r="823" spans="1:6" x14ac:dyDescent="0.45">
      <c r="A823" s="154" t="str">
        <f t="shared" si="12"/>
        <v>HBOth_Dist_2</v>
      </c>
      <c r="B823">
        <v>2</v>
      </c>
      <c r="C823" t="s">
        <v>8</v>
      </c>
      <c r="D823">
        <v>0.21700520000000001</v>
      </c>
      <c r="E823" t="s">
        <v>63</v>
      </c>
      <c r="F823" t="s">
        <v>71</v>
      </c>
    </row>
    <row r="824" spans="1:6" x14ac:dyDescent="0.45">
      <c r="A824" s="154" t="str">
        <f t="shared" si="12"/>
        <v>HBOth_Dist_4</v>
      </c>
      <c r="B824">
        <v>4</v>
      </c>
      <c r="C824" t="s">
        <v>8</v>
      </c>
      <c r="D824">
        <v>0.1036267</v>
      </c>
      <c r="E824" t="s">
        <v>63</v>
      </c>
      <c r="F824" t="s">
        <v>71</v>
      </c>
    </row>
    <row r="825" spans="1:6" x14ac:dyDescent="0.45">
      <c r="A825" s="154" t="str">
        <f t="shared" si="12"/>
        <v>HBOth_Dist_6</v>
      </c>
      <c r="B825">
        <v>6</v>
      </c>
      <c r="C825" t="s">
        <v>8</v>
      </c>
      <c r="D825">
        <v>6.4563200000000001E-2</v>
      </c>
      <c r="E825" t="s">
        <v>63</v>
      </c>
      <c r="F825" t="s">
        <v>71</v>
      </c>
    </row>
    <row r="826" spans="1:6" x14ac:dyDescent="0.45">
      <c r="A826" s="154" t="str">
        <f t="shared" si="12"/>
        <v>HBOth_Dist_8</v>
      </c>
      <c r="B826">
        <v>8</v>
      </c>
      <c r="C826" t="s">
        <v>8</v>
      </c>
      <c r="D826">
        <v>3.8743800000000002E-2</v>
      </c>
      <c r="E826" t="s">
        <v>63</v>
      </c>
      <c r="F826" t="s">
        <v>71</v>
      </c>
    </row>
    <row r="827" spans="1:6" x14ac:dyDescent="0.45">
      <c r="A827" s="154" t="str">
        <f t="shared" si="12"/>
        <v>HBOth_Dist_10</v>
      </c>
      <c r="B827">
        <v>10</v>
      </c>
      <c r="C827" t="s">
        <v>8</v>
      </c>
      <c r="D827">
        <v>2.5924699999999998E-2</v>
      </c>
      <c r="E827" t="s">
        <v>63</v>
      </c>
      <c r="F827" t="s">
        <v>71</v>
      </c>
    </row>
    <row r="828" spans="1:6" x14ac:dyDescent="0.45">
      <c r="A828" s="154" t="str">
        <f t="shared" si="12"/>
        <v>HBOth_Dist_12</v>
      </c>
      <c r="B828">
        <v>12</v>
      </c>
      <c r="C828" t="s">
        <v>8</v>
      </c>
      <c r="D828">
        <v>1.7878999999999999E-2</v>
      </c>
      <c r="E828" t="s">
        <v>63</v>
      </c>
      <c r="F828" t="s">
        <v>71</v>
      </c>
    </row>
    <row r="829" spans="1:6" x14ac:dyDescent="0.45">
      <c r="A829" s="154" t="str">
        <f t="shared" si="12"/>
        <v>HBOth_Dist_14</v>
      </c>
      <c r="B829">
        <v>14</v>
      </c>
      <c r="C829" t="s">
        <v>8</v>
      </c>
      <c r="D829">
        <v>1.3036300000000001E-2</v>
      </c>
      <c r="E829" t="s">
        <v>63</v>
      </c>
      <c r="F829" t="s">
        <v>71</v>
      </c>
    </row>
    <row r="830" spans="1:6" x14ac:dyDescent="0.45">
      <c r="A830" s="154" t="str">
        <f t="shared" si="12"/>
        <v>HBOth_Dist_16</v>
      </c>
      <c r="B830">
        <v>16</v>
      </c>
      <c r="C830" t="s">
        <v>8</v>
      </c>
      <c r="D830">
        <v>9.4477999999999993E-3</v>
      </c>
      <c r="E830" t="s">
        <v>63</v>
      </c>
      <c r="F830" t="s">
        <v>71</v>
      </c>
    </row>
    <row r="831" spans="1:6" x14ac:dyDescent="0.45">
      <c r="A831" s="154" t="str">
        <f t="shared" si="12"/>
        <v>HBOth_Dist_18</v>
      </c>
      <c r="B831">
        <v>18</v>
      </c>
      <c r="C831" t="s">
        <v>8</v>
      </c>
      <c r="D831">
        <v>7.2889000000000001E-3</v>
      </c>
      <c r="E831" t="s">
        <v>63</v>
      </c>
      <c r="F831" t="s">
        <v>71</v>
      </c>
    </row>
    <row r="832" spans="1:6" x14ac:dyDescent="0.45">
      <c r="A832" s="154" t="str">
        <f t="shared" si="12"/>
        <v>HBOth_Dist_20</v>
      </c>
      <c r="B832">
        <v>20</v>
      </c>
      <c r="C832" t="s">
        <v>8</v>
      </c>
      <c r="D832">
        <v>5.4632999999999999E-3</v>
      </c>
      <c r="E832" t="s">
        <v>63</v>
      </c>
      <c r="F832" t="s">
        <v>71</v>
      </c>
    </row>
    <row r="833" spans="1:6" x14ac:dyDescent="0.45">
      <c r="A833" s="154" t="str">
        <f t="shared" si="12"/>
        <v>HBOth_Dist_22</v>
      </c>
      <c r="B833">
        <v>22</v>
      </c>
      <c r="C833" t="s">
        <v>8</v>
      </c>
      <c r="D833">
        <v>4.3064000000000002E-3</v>
      </c>
      <c r="E833" t="s">
        <v>63</v>
      </c>
      <c r="F833" t="s">
        <v>71</v>
      </c>
    </row>
    <row r="834" spans="1:6" x14ac:dyDescent="0.45">
      <c r="A834" s="154" t="str">
        <f t="shared" si="12"/>
        <v>HBOth_Dist_24</v>
      </c>
      <c r="B834">
        <v>24</v>
      </c>
      <c r="C834" t="s">
        <v>8</v>
      </c>
      <c r="D834">
        <v>3.3500000000000001E-3</v>
      </c>
      <c r="E834" t="s">
        <v>63</v>
      </c>
      <c r="F834" t="s">
        <v>71</v>
      </c>
    </row>
    <row r="835" spans="1:6" x14ac:dyDescent="0.45">
      <c r="A835" s="154" t="str">
        <f t="shared" ref="A835:A898" si="13">C835&amp;"_"&amp;E835&amp;"_"&amp;B835</f>
        <v>HBOth_Dist_26</v>
      </c>
      <c r="B835">
        <v>26</v>
      </c>
      <c r="C835" t="s">
        <v>8</v>
      </c>
      <c r="D835">
        <v>2.7967000000000001E-3</v>
      </c>
      <c r="E835" t="s">
        <v>63</v>
      </c>
      <c r="F835" t="s">
        <v>71</v>
      </c>
    </row>
    <row r="836" spans="1:6" x14ac:dyDescent="0.45">
      <c r="A836" s="154" t="str">
        <f t="shared" si="13"/>
        <v>HBOth_Dist_28</v>
      </c>
      <c r="B836">
        <v>28</v>
      </c>
      <c r="C836" t="s">
        <v>8</v>
      </c>
      <c r="D836">
        <v>2.4261999999999999E-3</v>
      </c>
      <c r="E836" t="s">
        <v>63</v>
      </c>
      <c r="F836" t="s">
        <v>71</v>
      </c>
    </row>
    <row r="837" spans="1:6" x14ac:dyDescent="0.45">
      <c r="A837" s="154" t="str">
        <f t="shared" si="13"/>
        <v>HBOth_Dist_30</v>
      </c>
      <c r="B837">
        <v>30</v>
      </c>
      <c r="C837" t="s">
        <v>8</v>
      </c>
      <c r="D837">
        <v>2.2934000000000001E-3</v>
      </c>
      <c r="E837" t="s">
        <v>63</v>
      </c>
      <c r="F837" t="s">
        <v>71</v>
      </c>
    </row>
    <row r="838" spans="1:6" x14ac:dyDescent="0.45">
      <c r="A838" s="154" t="str">
        <f t="shared" si="13"/>
        <v>HBOth_Dist_32</v>
      </c>
      <c r="B838">
        <v>32</v>
      </c>
      <c r="C838" t="s">
        <v>8</v>
      </c>
      <c r="D838">
        <v>2.1207999999999999E-3</v>
      </c>
      <c r="E838" t="s">
        <v>63</v>
      </c>
      <c r="F838" t="s">
        <v>71</v>
      </c>
    </row>
    <row r="839" spans="1:6" x14ac:dyDescent="0.45">
      <c r="A839" s="154" t="str">
        <f t="shared" si="13"/>
        <v>HBOth_Dist_34</v>
      </c>
      <c r="B839">
        <v>34</v>
      </c>
      <c r="C839" t="s">
        <v>8</v>
      </c>
      <c r="D839">
        <v>1.8705E-3</v>
      </c>
      <c r="E839" t="s">
        <v>63</v>
      </c>
      <c r="F839" t="s">
        <v>71</v>
      </c>
    </row>
    <row r="840" spans="1:6" x14ac:dyDescent="0.45">
      <c r="A840" s="154" t="str">
        <f t="shared" si="13"/>
        <v>HBOth_Dist_36</v>
      </c>
      <c r="B840">
        <v>36</v>
      </c>
      <c r="C840" t="s">
        <v>8</v>
      </c>
      <c r="D840">
        <v>1.6050999999999999E-3</v>
      </c>
      <c r="E840" t="s">
        <v>63</v>
      </c>
      <c r="F840" t="s">
        <v>71</v>
      </c>
    </row>
    <row r="841" spans="1:6" x14ac:dyDescent="0.45">
      <c r="A841" s="154" t="str">
        <f t="shared" si="13"/>
        <v>HBOth_Dist_38</v>
      </c>
      <c r="B841">
        <v>38</v>
      </c>
      <c r="C841" t="s">
        <v>8</v>
      </c>
      <c r="D841">
        <v>1.4164E-3</v>
      </c>
      <c r="E841" t="s">
        <v>63</v>
      </c>
      <c r="F841" t="s">
        <v>71</v>
      </c>
    </row>
    <row r="842" spans="1:6" x14ac:dyDescent="0.45">
      <c r="A842" s="154" t="str">
        <f t="shared" si="13"/>
        <v>HBOth_Dist_40</v>
      </c>
      <c r="B842">
        <v>40</v>
      </c>
      <c r="C842" t="s">
        <v>8</v>
      </c>
      <c r="D842">
        <v>1.2834999999999999E-3</v>
      </c>
      <c r="E842" t="s">
        <v>63</v>
      </c>
      <c r="F842" t="s">
        <v>71</v>
      </c>
    </row>
    <row r="843" spans="1:6" x14ac:dyDescent="0.45">
      <c r="A843" s="154" t="str">
        <f t="shared" si="13"/>
        <v>HBOth_Dist_42</v>
      </c>
      <c r="B843">
        <v>42</v>
      </c>
      <c r="C843" t="s">
        <v>8</v>
      </c>
      <c r="D843">
        <v>1.1414999999999999E-3</v>
      </c>
      <c r="E843" t="s">
        <v>63</v>
      </c>
      <c r="F843" t="s">
        <v>71</v>
      </c>
    </row>
    <row r="844" spans="1:6" x14ac:dyDescent="0.45">
      <c r="A844" s="154" t="str">
        <f t="shared" si="13"/>
        <v>HBOth_Dist_44</v>
      </c>
      <c r="B844">
        <v>44</v>
      </c>
      <c r="C844" t="s">
        <v>8</v>
      </c>
      <c r="D844">
        <v>1.0217E-3</v>
      </c>
      <c r="E844" t="s">
        <v>63</v>
      </c>
      <c r="F844" t="s">
        <v>71</v>
      </c>
    </row>
    <row r="845" spans="1:6" x14ac:dyDescent="0.45">
      <c r="A845" s="154" t="str">
        <f t="shared" si="13"/>
        <v>HBOth_Dist_46</v>
      </c>
      <c r="B845">
        <v>46</v>
      </c>
      <c r="C845" t="s">
        <v>8</v>
      </c>
      <c r="D845">
        <v>8.8449999999999998E-4</v>
      </c>
      <c r="E845" t="s">
        <v>63</v>
      </c>
      <c r="F845" t="s">
        <v>71</v>
      </c>
    </row>
    <row r="846" spans="1:6" x14ac:dyDescent="0.45">
      <c r="A846" s="154" t="str">
        <f t="shared" si="13"/>
        <v>HBOth_Dist_48</v>
      </c>
      <c r="B846">
        <v>48</v>
      </c>
      <c r="C846" t="s">
        <v>8</v>
      </c>
      <c r="D846">
        <v>7.4379999999999997E-4</v>
      </c>
      <c r="E846" t="s">
        <v>63</v>
      </c>
      <c r="F846" t="s">
        <v>71</v>
      </c>
    </row>
    <row r="847" spans="1:6" x14ac:dyDescent="0.45">
      <c r="A847" s="154" t="str">
        <f t="shared" si="13"/>
        <v>HBOth_Dist_50</v>
      </c>
      <c r="B847">
        <v>50</v>
      </c>
      <c r="C847" t="s">
        <v>8</v>
      </c>
      <c r="D847">
        <v>5.7160000000000002E-4</v>
      </c>
      <c r="E847" t="s">
        <v>63</v>
      </c>
      <c r="F847" t="s">
        <v>71</v>
      </c>
    </row>
    <row r="848" spans="1:6" x14ac:dyDescent="0.45">
      <c r="A848" s="154" t="str">
        <f t="shared" si="13"/>
        <v>HBOth_Dist_52</v>
      </c>
      <c r="B848">
        <v>52</v>
      </c>
      <c r="C848" t="s">
        <v>8</v>
      </c>
      <c r="D848">
        <v>4.6460000000000002E-4</v>
      </c>
      <c r="E848" t="s">
        <v>63</v>
      </c>
      <c r="F848" t="s">
        <v>71</v>
      </c>
    </row>
    <row r="849" spans="1:6" x14ac:dyDescent="0.45">
      <c r="A849" s="154" t="str">
        <f t="shared" si="13"/>
        <v>HBOth_Dist_54</v>
      </c>
      <c r="B849">
        <v>54</v>
      </c>
      <c r="C849" t="s">
        <v>8</v>
      </c>
      <c r="D849">
        <v>4.0390000000000001E-4</v>
      </c>
      <c r="E849" t="s">
        <v>63</v>
      </c>
      <c r="F849" t="s">
        <v>71</v>
      </c>
    </row>
    <row r="850" spans="1:6" x14ac:dyDescent="0.45">
      <c r="A850" s="154" t="str">
        <f t="shared" si="13"/>
        <v>HBOth_Dist_56</v>
      </c>
      <c r="B850">
        <v>56</v>
      </c>
      <c r="C850" t="s">
        <v>8</v>
      </c>
      <c r="D850">
        <v>3.5819999999999998E-4</v>
      </c>
      <c r="E850" t="s">
        <v>63</v>
      </c>
      <c r="F850" t="s">
        <v>71</v>
      </c>
    </row>
    <row r="851" spans="1:6" x14ac:dyDescent="0.45">
      <c r="A851" s="154" t="str">
        <f t="shared" si="13"/>
        <v>HBOth_Dist_58</v>
      </c>
      <c r="B851">
        <v>58</v>
      </c>
      <c r="C851" t="s">
        <v>8</v>
      </c>
      <c r="D851">
        <v>3.124E-4</v>
      </c>
      <c r="E851" t="s">
        <v>63</v>
      </c>
      <c r="F851" t="s">
        <v>71</v>
      </c>
    </row>
    <row r="852" spans="1:6" x14ac:dyDescent="0.45">
      <c r="A852" s="154" t="str">
        <f t="shared" si="13"/>
        <v>HBOth_Dist_60</v>
      </c>
      <c r="B852">
        <v>60</v>
      </c>
      <c r="C852" t="s">
        <v>8</v>
      </c>
      <c r="D852">
        <v>2.6669999999999998E-4</v>
      </c>
      <c r="E852" t="s">
        <v>63</v>
      </c>
      <c r="F852" t="s">
        <v>71</v>
      </c>
    </row>
    <row r="853" spans="1:6" x14ac:dyDescent="0.45">
      <c r="A853" s="154" t="str">
        <f t="shared" si="13"/>
        <v>HBOth_Dist_62</v>
      </c>
      <c r="B853">
        <v>62</v>
      </c>
      <c r="C853" t="s">
        <v>8</v>
      </c>
      <c r="D853">
        <v>2.2100000000000001E-4</v>
      </c>
      <c r="E853" t="s">
        <v>63</v>
      </c>
      <c r="F853" t="s">
        <v>71</v>
      </c>
    </row>
    <row r="854" spans="1:6" x14ac:dyDescent="0.45">
      <c r="A854" s="154" t="str">
        <f t="shared" si="13"/>
        <v>HBOth_Dist_64</v>
      </c>
      <c r="B854">
        <v>64</v>
      </c>
      <c r="C854" t="s">
        <v>8</v>
      </c>
      <c r="D854">
        <v>1.853E-4</v>
      </c>
      <c r="E854" t="s">
        <v>63</v>
      </c>
      <c r="F854" t="s">
        <v>71</v>
      </c>
    </row>
    <row r="855" spans="1:6" x14ac:dyDescent="0.45">
      <c r="A855" s="154" t="str">
        <f t="shared" si="13"/>
        <v>HBOth_Dist_66</v>
      </c>
      <c r="B855">
        <v>66</v>
      </c>
      <c r="C855" t="s">
        <v>8</v>
      </c>
      <c r="D855">
        <v>1.596E-4</v>
      </c>
      <c r="E855" t="s">
        <v>63</v>
      </c>
      <c r="F855" t="s">
        <v>71</v>
      </c>
    </row>
    <row r="856" spans="1:6" x14ac:dyDescent="0.45">
      <c r="A856" s="154" t="str">
        <f t="shared" si="13"/>
        <v>HBOth_Dist_68</v>
      </c>
      <c r="B856">
        <v>68</v>
      </c>
      <c r="C856" t="s">
        <v>8</v>
      </c>
      <c r="D856">
        <v>1.339E-4</v>
      </c>
      <c r="E856" t="s">
        <v>63</v>
      </c>
      <c r="F856" t="s">
        <v>71</v>
      </c>
    </row>
    <row r="857" spans="1:6" x14ac:dyDescent="0.45">
      <c r="A857" s="154" t="str">
        <f t="shared" si="13"/>
        <v>HBOth_Dist_70</v>
      </c>
      <c r="B857">
        <v>70</v>
      </c>
      <c r="C857" t="s">
        <v>8</v>
      </c>
      <c r="D857">
        <v>1.083E-4</v>
      </c>
      <c r="E857" t="s">
        <v>63</v>
      </c>
      <c r="F857" t="s">
        <v>71</v>
      </c>
    </row>
    <row r="858" spans="1:6" x14ac:dyDescent="0.45">
      <c r="A858" s="154" t="str">
        <f t="shared" si="13"/>
        <v>HBOth_Dist_72</v>
      </c>
      <c r="B858">
        <v>72</v>
      </c>
      <c r="C858" t="s">
        <v>8</v>
      </c>
      <c r="D858" s="153">
        <v>8.7700000000000004E-5</v>
      </c>
      <c r="E858" t="s">
        <v>63</v>
      </c>
      <c r="F858" t="s">
        <v>71</v>
      </c>
    </row>
    <row r="859" spans="1:6" x14ac:dyDescent="0.45">
      <c r="A859" s="154" t="str">
        <f t="shared" si="13"/>
        <v>HBOth_Dist_74</v>
      </c>
      <c r="B859">
        <v>74</v>
      </c>
      <c r="C859" t="s">
        <v>8</v>
      </c>
      <c r="D859" s="153">
        <v>7.2100000000000004E-5</v>
      </c>
      <c r="E859" t="s">
        <v>63</v>
      </c>
      <c r="F859" t="s">
        <v>71</v>
      </c>
    </row>
    <row r="860" spans="1:6" x14ac:dyDescent="0.45">
      <c r="A860" s="154" t="str">
        <f t="shared" si="13"/>
        <v>HBOth_Dist_76</v>
      </c>
      <c r="B860">
        <v>76</v>
      </c>
      <c r="C860" t="s">
        <v>8</v>
      </c>
      <c r="D860" s="153">
        <v>6.2500000000000001E-5</v>
      </c>
      <c r="E860" t="s">
        <v>63</v>
      </c>
      <c r="F860" t="s">
        <v>71</v>
      </c>
    </row>
    <row r="861" spans="1:6" x14ac:dyDescent="0.45">
      <c r="A861" s="154" t="str">
        <f t="shared" si="13"/>
        <v>HBOth_Dist_78</v>
      </c>
      <c r="B861">
        <v>78</v>
      </c>
      <c r="C861" t="s">
        <v>8</v>
      </c>
      <c r="D861" s="153">
        <v>5.5899999999999997E-5</v>
      </c>
      <c r="E861" t="s">
        <v>63</v>
      </c>
      <c r="F861" t="s">
        <v>71</v>
      </c>
    </row>
    <row r="862" spans="1:6" x14ac:dyDescent="0.45">
      <c r="A862" s="154" t="str">
        <f t="shared" si="13"/>
        <v>HBOth_Dist_80</v>
      </c>
      <c r="B862">
        <v>80</v>
      </c>
      <c r="C862" t="s">
        <v>8</v>
      </c>
      <c r="D862" s="153">
        <v>5.0300000000000003E-5</v>
      </c>
      <c r="E862" t="s">
        <v>63</v>
      </c>
      <c r="F862" t="s">
        <v>71</v>
      </c>
    </row>
    <row r="863" spans="1:6" x14ac:dyDescent="0.45">
      <c r="A863" s="154" t="str">
        <f t="shared" si="13"/>
        <v>HBOth_Dist_82</v>
      </c>
      <c r="B863">
        <v>82</v>
      </c>
      <c r="C863" t="s">
        <v>8</v>
      </c>
      <c r="D863" s="153">
        <v>4.4700000000000002E-5</v>
      </c>
      <c r="E863" t="s">
        <v>63</v>
      </c>
      <c r="F863" t="s">
        <v>71</v>
      </c>
    </row>
    <row r="864" spans="1:6" x14ac:dyDescent="0.45">
      <c r="A864" s="154" t="str">
        <f t="shared" si="13"/>
        <v>HBOth_Dist_84</v>
      </c>
      <c r="B864">
        <v>84</v>
      </c>
      <c r="C864" t="s">
        <v>8</v>
      </c>
      <c r="D864" s="153">
        <v>3.9100000000000002E-5</v>
      </c>
      <c r="E864" t="s">
        <v>63</v>
      </c>
      <c r="F864" t="s">
        <v>71</v>
      </c>
    </row>
    <row r="865" spans="1:6" x14ac:dyDescent="0.45">
      <c r="A865" s="154" t="str">
        <f t="shared" si="13"/>
        <v>HBOth_Dist_86</v>
      </c>
      <c r="B865">
        <v>86</v>
      </c>
      <c r="C865" t="s">
        <v>8</v>
      </c>
      <c r="D865" s="153">
        <v>3.3599999999999997E-5</v>
      </c>
      <c r="E865" t="s">
        <v>63</v>
      </c>
      <c r="F865" t="s">
        <v>71</v>
      </c>
    </row>
    <row r="866" spans="1:6" x14ac:dyDescent="0.45">
      <c r="A866" s="154" t="str">
        <f t="shared" si="13"/>
        <v>HBOth_Dist_88</v>
      </c>
      <c r="B866">
        <v>88</v>
      </c>
      <c r="C866" t="s">
        <v>8</v>
      </c>
      <c r="D866" s="153">
        <v>2.8E-5</v>
      </c>
      <c r="E866" t="s">
        <v>63</v>
      </c>
      <c r="F866" t="s">
        <v>71</v>
      </c>
    </row>
    <row r="867" spans="1:6" x14ac:dyDescent="0.45">
      <c r="A867" s="154" t="str">
        <f t="shared" si="13"/>
        <v>HBOth_Dist_90</v>
      </c>
      <c r="B867">
        <v>90</v>
      </c>
      <c r="C867" t="s">
        <v>8</v>
      </c>
      <c r="D867" s="153">
        <v>2.2399999999999999E-5</v>
      </c>
      <c r="E867" t="s">
        <v>63</v>
      </c>
      <c r="F867" t="s">
        <v>71</v>
      </c>
    </row>
    <row r="868" spans="1:6" x14ac:dyDescent="0.45">
      <c r="A868" s="154" t="str">
        <f t="shared" si="13"/>
        <v>HBOth_Dist_92</v>
      </c>
      <c r="B868">
        <v>92</v>
      </c>
      <c r="C868" t="s">
        <v>8</v>
      </c>
      <c r="D868" s="153">
        <v>1.6799999999999998E-5</v>
      </c>
      <c r="E868" t="s">
        <v>63</v>
      </c>
      <c r="F868" t="s">
        <v>71</v>
      </c>
    </row>
    <row r="869" spans="1:6" x14ac:dyDescent="0.45">
      <c r="A869" s="154" t="str">
        <f t="shared" si="13"/>
        <v>HBOth_Dist_94</v>
      </c>
      <c r="B869">
        <v>94</v>
      </c>
      <c r="C869" t="s">
        <v>8</v>
      </c>
      <c r="D869" s="153">
        <v>1.1199999999999999E-5</v>
      </c>
      <c r="E869" t="s">
        <v>63</v>
      </c>
      <c r="F869" t="s">
        <v>71</v>
      </c>
    </row>
    <row r="870" spans="1:6" x14ac:dyDescent="0.45">
      <c r="A870" s="154" t="str">
        <f t="shared" si="13"/>
        <v>HBOth_Dist_96</v>
      </c>
      <c r="B870">
        <v>96</v>
      </c>
      <c r="C870" t="s">
        <v>8</v>
      </c>
      <c r="D870" s="153">
        <v>5.5999999999999997E-6</v>
      </c>
      <c r="E870" t="s">
        <v>63</v>
      </c>
      <c r="F870" t="s">
        <v>71</v>
      </c>
    </row>
    <row r="871" spans="1:6" x14ac:dyDescent="0.45">
      <c r="A871" s="154" t="str">
        <f t="shared" si="13"/>
        <v>HBOth_Dist_98</v>
      </c>
      <c r="B871">
        <v>98</v>
      </c>
      <c r="C871" t="s">
        <v>8</v>
      </c>
      <c r="D871">
        <v>0</v>
      </c>
      <c r="E871" t="s">
        <v>63</v>
      </c>
      <c r="F871" t="s">
        <v>71</v>
      </c>
    </row>
    <row r="872" spans="1:6" x14ac:dyDescent="0.45">
      <c r="A872" s="154" t="str">
        <f t="shared" si="13"/>
        <v>HBOth_Dist_100</v>
      </c>
      <c r="B872">
        <v>100</v>
      </c>
      <c r="C872" t="s">
        <v>8</v>
      </c>
      <c r="D872">
        <v>0</v>
      </c>
      <c r="E872" t="s">
        <v>63</v>
      </c>
      <c r="F872" t="s">
        <v>71</v>
      </c>
    </row>
    <row r="873" spans="1:6" x14ac:dyDescent="0.45">
      <c r="A873" s="154" t="str">
        <f t="shared" si="13"/>
        <v>HBOth_Dist_102</v>
      </c>
      <c r="B873">
        <v>102</v>
      </c>
      <c r="C873" t="s">
        <v>8</v>
      </c>
      <c r="D873">
        <v>0</v>
      </c>
      <c r="E873" t="s">
        <v>63</v>
      </c>
      <c r="F873" t="s">
        <v>71</v>
      </c>
    </row>
    <row r="874" spans="1:6" x14ac:dyDescent="0.45">
      <c r="A874" s="154" t="str">
        <f t="shared" si="13"/>
        <v>HBOth_Dist_104</v>
      </c>
      <c r="B874">
        <v>104</v>
      </c>
      <c r="C874" t="s">
        <v>8</v>
      </c>
      <c r="D874">
        <v>0</v>
      </c>
      <c r="E874" t="s">
        <v>63</v>
      </c>
      <c r="F874" t="s">
        <v>71</v>
      </c>
    </row>
    <row r="875" spans="1:6" x14ac:dyDescent="0.45">
      <c r="A875" s="154" t="str">
        <f t="shared" si="13"/>
        <v>HBOth_Dist_106</v>
      </c>
      <c r="B875">
        <v>106</v>
      </c>
      <c r="C875" t="s">
        <v>8</v>
      </c>
      <c r="D875">
        <v>0</v>
      </c>
      <c r="E875" t="s">
        <v>63</v>
      </c>
      <c r="F875" t="s">
        <v>71</v>
      </c>
    </row>
    <row r="876" spans="1:6" x14ac:dyDescent="0.45">
      <c r="A876" s="154" t="str">
        <f t="shared" si="13"/>
        <v>HBOth_Dist_108</v>
      </c>
      <c r="B876">
        <v>108</v>
      </c>
      <c r="C876" t="s">
        <v>8</v>
      </c>
      <c r="D876">
        <v>0</v>
      </c>
      <c r="E876" t="s">
        <v>63</v>
      </c>
      <c r="F876" t="s">
        <v>71</v>
      </c>
    </row>
    <row r="877" spans="1:6" x14ac:dyDescent="0.45">
      <c r="A877" s="154" t="str">
        <f t="shared" si="13"/>
        <v>HBOth_Dist_110</v>
      </c>
      <c r="B877">
        <v>110</v>
      </c>
      <c r="C877" t="s">
        <v>8</v>
      </c>
      <c r="D877">
        <v>0</v>
      </c>
      <c r="E877" t="s">
        <v>63</v>
      </c>
      <c r="F877" t="s">
        <v>71</v>
      </c>
    </row>
    <row r="878" spans="1:6" x14ac:dyDescent="0.45">
      <c r="A878" s="154" t="str">
        <f t="shared" si="13"/>
        <v>HBOth_Dist_112</v>
      </c>
      <c r="B878">
        <v>112</v>
      </c>
      <c r="C878" t="s">
        <v>8</v>
      </c>
      <c r="D878">
        <v>0</v>
      </c>
      <c r="E878" t="s">
        <v>63</v>
      </c>
      <c r="F878" t="s">
        <v>71</v>
      </c>
    </row>
    <row r="879" spans="1:6" x14ac:dyDescent="0.45">
      <c r="A879" s="154" t="str">
        <f t="shared" si="13"/>
        <v>HBOth_Dist_114</v>
      </c>
      <c r="B879">
        <v>114</v>
      </c>
      <c r="C879" t="s">
        <v>8</v>
      </c>
      <c r="D879">
        <v>0</v>
      </c>
      <c r="E879" t="s">
        <v>63</v>
      </c>
      <c r="F879" t="s">
        <v>71</v>
      </c>
    </row>
    <row r="880" spans="1:6" x14ac:dyDescent="0.45">
      <c r="A880" s="154" t="str">
        <f t="shared" si="13"/>
        <v>HBOth_Dist_116</v>
      </c>
      <c r="B880">
        <v>116</v>
      </c>
      <c r="C880" t="s">
        <v>8</v>
      </c>
      <c r="D880">
        <v>0</v>
      </c>
      <c r="E880" t="s">
        <v>63</v>
      </c>
      <c r="F880" t="s">
        <v>71</v>
      </c>
    </row>
    <row r="881" spans="1:6" x14ac:dyDescent="0.45">
      <c r="A881" s="154" t="str">
        <f t="shared" si="13"/>
        <v>HBOth_Dist_118</v>
      </c>
      <c r="B881">
        <v>118</v>
      </c>
      <c r="C881" t="s">
        <v>8</v>
      </c>
      <c r="D881">
        <v>0</v>
      </c>
      <c r="E881" t="s">
        <v>63</v>
      </c>
      <c r="F881" t="s">
        <v>71</v>
      </c>
    </row>
    <row r="882" spans="1:6" x14ac:dyDescent="0.45">
      <c r="A882" s="154" t="str">
        <f t="shared" si="13"/>
        <v>HBOth_Dist_120</v>
      </c>
      <c r="B882">
        <v>120</v>
      </c>
      <c r="C882" t="s">
        <v>8</v>
      </c>
      <c r="D882">
        <v>0</v>
      </c>
      <c r="E882" t="s">
        <v>63</v>
      </c>
      <c r="F882" t="s">
        <v>71</v>
      </c>
    </row>
    <row r="883" spans="1:6" x14ac:dyDescent="0.45">
      <c r="A883" s="154" t="str">
        <f t="shared" si="13"/>
        <v>HBOth_Dist_122</v>
      </c>
      <c r="B883">
        <v>122</v>
      </c>
      <c r="C883" t="s">
        <v>8</v>
      </c>
      <c r="D883">
        <v>0</v>
      </c>
      <c r="E883" t="s">
        <v>63</v>
      </c>
      <c r="F883" t="s">
        <v>71</v>
      </c>
    </row>
    <row r="884" spans="1:6" x14ac:dyDescent="0.45">
      <c r="A884" s="154" t="str">
        <f t="shared" si="13"/>
        <v>HBOth_Dist_124</v>
      </c>
      <c r="B884">
        <v>124</v>
      </c>
      <c r="C884" t="s">
        <v>8</v>
      </c>
      <c r="D884">
        <v>0</v>
      </c>
      <c r="E884" t="s">
        <v>63</v>
      </c>
      <c r="F884" t="s">
        <v>71</v>
      </c>
    </row>
    <row r="885" spans="1:6" x14ac:dyDescent="0.45">
      <c r="A885" s="154" t="str">
        <f t="shared" si="13"/>
        <v>HBOth_Dist_126</v>
      </c>
      <c r="B885">
        <v>126</v>
      </c>
      <c r="C885" t="s">
        <v>8</v>
      </c>
      <c r="D885">
        <v>0</v>
      </c>
      <c r="E885" t="s">
        <v>63</v>
      </c>
      <c r="F885" t="s">
        <v>71</v>
      </c>
    </row>
    <row r="886" spans="1:6" x14ac:dyDescent="0.45">
      <c r="A886" s="154" t="str">
        <f t="shared" si="13"/>
        <v>HBOth_Dist_128</v>
      </c>
      <c r="B886">
        <v>128</v>
      </c>
      <c r="C886" t="s">
        <v>8</v>
      </c>
      <c r="D886">
        <v>0</v>
      </c>
      <c r="E886" t="s">
        <v>63</v>
      </c>
      <c r="F886" t="s">
        <v>71</v>
      </c>
    </row>
    <row r="887" spans="1:6" x14ac:dyDescent="0.45">
      <c r="A887" s="154" t="str">
        <f t="shared" si="13"/>
        <v>HBOth_Dist_130</v>
      </c>
      <c r="B887">
        <v>130</v>
      </c>
      <c r="C887" t="s">
        <v>8</v>
      </c>
      <c r="D887">
        <v>0</v>
      </c>
      <c r="E887" t="s">
        <v>63</v>
      </c>
      <c r="F887" t="s">
        <v>71</v>
      </c>
    </row>
    <row r="888" spans="1:6" x14ac:dyDescent="0.45">
      <c r="A888" s="154" t="str">
        <f t="shared" si="13"/>
        <v>HBOth_Dist_132</v>
      </c>
      <c r="B888">
        <v>132</v>
      </c>
      <c r="C888" t="s">
        <v>8</v>
      </c>
      <c r="D888">
        <v>0</v>
      </c>
      <c r="E888" t="s">
        <v>63</v>
      </c>
      <c r="F888" t="s">
        <v>71</v>
      </c>
    </row>
    <row r="889" spans="1:6" x14ac:dyDescent="0.45">
      <c r="A889" s="154" t="str">
        <f t="shared" si="13"/>
        <v>HBOth_Dist_134</v>
      </c>
      <c r="B889">
        <v>134</v>
      </c>
      <c r="C889" t="s">
        <v>8</v>
      </c>
      <c r="D889">
        <v>0</v>
      </c>
      <c r="E889" t="s">
        <v>63</v>
      </c>
      <c r="F889" t="s">
        <v>71</v>
      </c>
    </row>
    <row r="890" spans="1:6" x14ac:dyDescent="0.45">
      <c r="A890" s="154" t="str">
        <f t="shared" si="13"/>
        <v>HBOth_Dist_136</v>
      </c>
      <c r="B890">
        <v>136</v>
      </c>
      <c r="C890" t="s">
        <v>8</v>
      </c>
      <c r="D890">
        <v>0</v>
      </c>
      <c r="E890" t="s">
        <v>63</v>
      </c>
      <c r="F890" t="s">
        <v>71</v>
      </c>
    </row>
    <row r="891" spans="1:6" x14ac:dyDescent="0.45">
      <c r="A891" s="154" t="str">
        <f t="shared" si="13"/>
        <v>HBOth_Dist_138</v>
      </c>
      <c r="B891">
        <v>138</v>
      </c>
      <c r="C891" t="s">
        <v>8</v>
      </c>
      <c r="D891">
        <v>0</v>
      </c>
      <c r="E891" t="s">
        <v>63</v>
      </c>
      <c r="F891" t="s">
        <v>71</v>
      </c>
    </row>
    <row r="892" spans="1:6" x14ac:dyDescent="0.45">
      <c r="A892" s="154" t="str">
        <f t="shared" si="13"/>
        <v>HBOth_Dist_140</v>
      </c>
      <c r="B892">
        <v>140</v>
      </c>
      <c r="C892" t="s">
        <v>8</v>
      </c>
      <c r="D892">
        <v>0</v>
      </c>
      <c r="E892" t="s">
        <v>63</v>
      </c>
      <c r="F892" t="s">
        <v>71</v>
      </c>
    </row>
    <row r="893" spans="1:6" x14ac:dyDescent="0.45">
      <c r="A893" s="154" t="str">
        <f t="shared" si="13"/>
        <v>HBOth_Dist_142</v>
      </c>
      <c r="B893">
        <v>142</v>
      </c>
      <c r="C893" t="s">
        <v>8</v>
      </c>
      <c r="D893">
        <v>0</v>
      </c>
      <c r="E893" t="s">
        <v>63</v>
      </c>
      <c r="F893" t="s">
        <v>71</v>
      </c>
    </row>
    <row r="894" spans="1:6" x14ac:dyDescent="0.45">
      <c r="A894" s="154" t="str">
        <f t="shared" si="13"/>
        <v>HBOth_Dist_144</v>
      </c>
      <c r="B894">
        <v>144</v>
      </c>
      <c r="C894" t="s">
        <v>8</v>
      </c>
      <c r="D894">
        <v>0</v>
      </c>
      <c r="E894" t="s">
        <v>63</v>
      </c>
      <c r="F894" t="s">
        <v>71</v>
      </c>
    </row>
    <row r="895" spans="1:6" x14ac:dyDescent="0.45">
      <c r="A895" s="154" t="str">
        <f t="shared" si="13"/>
        <v>HBOth_Dist_146</v>
      </c>
      <c r="B895">
        <v>146</v>
      </c>
      <c r="C895" t="s">
        <v>8</v>
      </c>
      <c r="D895">
        <v>0</v>
      </c>
      <c r="E895" t="s">
        <v>63</v>
      </c>
      <c r="F895" t="s">
        <v>71</v>
      </c>
    </row>
    <row r="896" spans="1:6" x14ac:dyDescent="0.45">
      <c r="A896" s="154" t="str">
        <f t="shared" si="13"/>
        <v>HBOth_Dist_148</v>
      </c>
      <c r="B896">
        <v>148</v>
      </c>
      <c r="C896" t="s">
        <v>8</v>
      </c>
      <c r="D896">
        <v>0</v>
      </c>
      <c r="E896" t="s">
        <v>63</v>
      </c>
      <c r="F896" t="s">
        <v>71</v>
      </c>
    </row>
    <row r="897" spans="1:6" x14ac:dyDescent="0.45">
      <c r="A897" s="154" t="str">
        <f t="shared" si="13"/>
        <v>HBOth_Dist_150</v>
      </c>
      <c r="B897">
        <v>150</v>
      </c>
      <c r="C897" t="s">
        <v>8</v>
      </c>
      <c r="D897">
        <v>0</v>
      </c>
      <c r="E897" t="s">
        <v>63</v>
      </c>
      <c r="F897" t="s">
        <v>71</v>
      </c>
    </row>
    <row r="898" spans="1:6" x14ac:dyDescent="0.45">
      <c r="A898" s="154" t="str">
        <f t="shared" si="13"/>
        <v>HBOth_Dist_152</v>
      </c>
      <c r="B898">
        <v>152</v>
      </c>
      <c r="C898" t="s">
        <v>8</v>
      </c>
      <c r="D898">
        <v>0</v>
      </c>
      <c r="E898" t="s">
        <v>63</v>
      </c>
      <c r="F898" t="s">
        <v>71</v>
      </c>
    </row>
    <row r="899" spans="1:6" x14ac:dyDescent="0.45">
      <c r="A899" s="154" t="str">
        <f t="shared" ref="A899:A962" si="14">C899&amp;"_"&amp;E899&amp;"_"&amp;B899</f>
        <v>HBOth_Dist_154</v>
      </c>
      <c r="B899">
        <v>154</v>
      </c>
      <c r="C899" t="s">
        <v>8</v>
      </c>
      <c r="D899">
        <v>0</v>
      </c>
      <c r="E899" t="s">
        <v>63</v>
      </c>
      <c r="F899" t="s">
        <v>71</v>
      </c>
    </row>
    <row r="900" spans="1:6" x14ac:dyDescent="0.45">
      <c r="A900" s="154" t="str">
        <f t="shared" si="14"/>
        <v>HBOth_Dist_156</v>
      </c>
      <c r="B900">
        <v>156</v>
      </c>
      <c r="C900" t="s">
        <v>8</v>
      </c>
      <c r="D900">
        <v>0</v>
      </c>
      <c r="E900" t="s">
        <v>63</v>
      </c>
      <c r="F900" t="s">
        <v>71</v>
      </c>
    </row>
    <row r="901" spans="1:6" x14ac:dyDescent="0.45">
      <c r="A901" s="154" t="str">
        <f t="shared" si="14"/>
        <v>HBOth_Dist_158</v>
      </c>
      <c r="B901">
        <v>158</v>
      </c>
      <c r="C901" t="s">
        <v>8</v>
      </c>
      <c r="D901">
        <v>0</v>
      </c>
      <c r="E901" t="s">
        <v>63</v>
      </c>
      <c r="F901" t="s">
        <v>71</v>
      </c>
    </row>
    <row r="902" spans="1:6" x14ac:dyDescent="0.45">
      <c r="A902" s="154" t="str">
        <f t="shared" si="14"/>
        <v>HBOth_Dist_160</v>
      </c>
      <c r="B902">
        <v>160</v>
      </c>
      <c r="C902" t="s">
        <v>8</v>
      </c>
      <c r="D902">
        <v>0</v>
      </c>
      <c r="E902" t="s">
        <v>63</v>
      </c>
      <c r="F902" t="s">
        <v>71</v>
      </c>
    </row>
    <row r="903" spans="1:6" x14ac:dyDescent="0.45">
      <c r="A903" s="154" t="str">
        <f t="shared" si="14"/>
        <v>HBOth_Dist_162</v>
      </c>
      <c r="B903">
        <v>162</v>
      </c>
      <c r="C903" t="s">
        <v>8</v>
      </c>
      <c r="D903">
        <v>0</v>
      </c>
      <c r="E903" t="s">
        <v>63</v>
      </c>
      <c r="F903" t="s">
        <v>71</v>
      </c>
    </row>
    <row r="904" spans="1:6" x14ac:dyDescent="0.45">
      <c r="A904" s="154" t="str">
        <f t="shared" si="14"/>
        <v>HBOth_Dist_164</v>
      </c>
      <c r="B904">
        <v>164</v>
      </c>
      <c r="C904" t="s">
        <v>8</v>
      </c>
      <c r="D904">
        <v>0</v>
      </c>
      <c r="E904" t="s">
        <v>63</v>
      </c>
      <c r="F904" t="s">
        <v>71</v>
      </c>
    </row>
    <row r="905" spans="1:6" x14ac:dyDescent="0.45">
      <c r="A905" s="154" t="str">
        <f t="shared" si="14"/>
        <v>HBOth_Dist_166</v>
      </c>
      <c r="B905">
        <v>166</v>
      </c>
      <c r="C905" t="s">
        <v>8</v>
      </c>
      <c r="D905">
        <v>0</v>
      </c>
      <c r="E905" t="s">
        <v>63</v>
      </c>
      <c r="F905" t="s">
        <v>71</v>
      </c>
    </row>
    <row r="906" spans="1:6" x14ac:dyDescent="0.45">
      <c r="A906" s="154" t="str">
        <f t="shared" si="14"/>
        <v>HBOth_Dist_168</v>
      </c>
      <c r="B906">
        <v>168</v>
      </c>
      <c r="C906" t="s">
        <v>8</v>
      </c>
      <c r="D906">
        <v>0</v>
      </c>
      <c r="E906" t="s">
        <v>63</v>
      </c>
      <c r="F906" t="s">
        <v>71</v>
      </c>
    </row>
    <row r="907" spans="1:6" x14ac:dyDescent="0.45">
      <c r="A907" s="154" t="str">
        <f t="shared" si="14"/>
        <v>HBOth_Dist_170</v>
      </c>
      <c r="B907">
        <v>170</v>
      </c>
      <c r="C907" t="s">
        <v>8</v>
      </c>
      <c r="D907">
        <v>0</v>
      </c>
      <c r="E907" t="s">
        <v>63</v>
      </c>
      <c r="F907" t="s">
        <v>71</v>
      </c>
    </row>
    <row r="908" spans="1:6" x14ac:dyDescent="0.45">
      <c r="A908" s="154" t="str">
        <f t="shared" si="14"/>
        <v>HBOth_Dist_172</v>
      </c>
      <c r="B908">
        <v>172</v>
      </c>
      <c r="C908" t="s">
        <v>8</v>
      </c>
      <c r="D908">
        <v>0</v>
      </c>
      <c r="E908" t="s">
        <v>63</v>
      </c>
      <c r="F908" t="s">
        <v>71</v>
      </c>
    </row>
    <row r="909" spans="1:6" x14ac:dyDescent="0.45">
      <c r="A909" s="154" t="str">
        <f t="shared" si="14"/>
        <v>HBOth_Dist_174</v>
      </c>
      <c r="B909">
        <v>174</v>
      </c>
      <c r="C909" t="s">
        <v>8</v>
      </c>
      <c r="D909">
        <v>0</v>
      </c>
      <c r="E909" t="s">
        <v>63</v>
      </c>
      <c r="F909" t="s">
        <v>71</v>
      </c>
    </row>
    <row r="910" spans="1:6" x14ac:dyDescent="0.45">
      <c r="A910" s="154" t="str">
        <f t="shared" si="14"/>
        <v>HBOth_Dist_176</v>
      </c>
      <c r="B910">
        <v>176</v>
      </c>
      <c r="C910" t="s">
        <v>8</v>
      </c>
      <c r="D910">
        <v>0</v>
      </c>
      <c r="E910" t="s">
        <v>63</v>
      </c>
      <c r="F910" t="s">
        <v>71</v>
      </c>
    </row>
    <row r="911" spans="1:6" x14ac:dyDescent="0.45">
      <c r="A911" s="154" t="str">
        <f t="shared" si="14"/>
        <v>HBOth_Dist_178</v>
      </c>
      <c r="B911">
        <v>178</v>
      </c>
      <c r="C911" t="s">
        <v>8</v>
      </c>
      <c r="D911">
        <v>0</v>
      </c>
      <c r="E911" t="s">
        <v>63</v>
      </c>
      <c r="F911" t="s">
        <v>71</v>
      </c>
    </row>
    <row r="912" spans="1:6" x14ac:dyDescent="0.45">
      <c r="A912" s="154" t="str">
        <f t="shared" si="14"/>
        <v>HBOth_Dist_180</v>
      </c>
      <c r="B912">
        <v>180</v>
      </c>
      <c r="C912" t="s">
        <v>8</v>
      </c>
      <c r="D912">
        <v>0</v>
      </c>
      <c r="E912" t="s">
        <v>63</v>
      </c>
      <c r="F912" t="s">
        <v>71</v>
      </c>
    </row>
    <row r="913" spans="1:6" x14ac:dyDescent="0.45">
      <c r="A913" s="154" t="str">
        <f t="shared" si="14"/>
        <v>HBOth_Dist_182</v>
      </c>
      <c r="B913">
        <v>182</v>
      </c>
      <c r="C913" t="s">
        <v>8</v>
      </c>
      <c r="D913">
        <v>0</v>
      </c>
      <c r="E913" t="s">
        <v>63</v>
      </c>
      <c r="F913" t="s">
        <v>71</v>
      </c>
    </row>
    <row r="914" spans="1:6" x14ac:dyDescent="0.45">
      <c r="A914" s="154" t="str">
        <f t="shared" si="14"/>
        <v>HBOth_Dist_184</v>
      </c>
      <c r="B914">
        <v>184</v>
      </c>
      <c r="C914" t="s">
        <v>8</v>
      </c>
      <c r="D914">
        <v>0</v>
      </c>
      <c r="E914" t="s">
        <v>63</v>
      </c>
      <c r="F914" t="s">
        <v>71</v>
      </c>
    </row>
    <row r="915" spans="1:6" x14ac:dyDescent="0.45">
      <c r="A915" s="154" t="str">
        <f t="shared" si="14"/>
        <v>HBOth_Dist_186</v>
      </c>
      <c r="B915">
        <v>186</v>
      </c>
      <c r="C915" t="s">
        <v>8</v>
      </c>
      <c r="D915">
        <v>0</v>
      </c>
      <c r="E915" t="s">
        <v>63</v>
      </c>
      <c r="F915" t="s">
        <v>71</v>
      </c>
    </row>
    <row r="916" spans="1:6" x14ac:dyDescent="0.45">
      <c r="A916" s="154" t="str">
        <f t="shared" si="14"/>
        <v>HBOth_Dist_188</v>
      </c>
      <c r="B916">
        <v>188</v>
      </c>
      <c r="C916" t="s">
        <v>8</v>
      </c>
      <c r="D916">
        <v>0</v>
      </c>
      <c r="E916" t="s">
        <v>63</v>
      </c>
      <c r="F916" t="s">
        <v>71</v>
      </c>
    </row>
    <row r="917" spans="1:6" x14ac:dyDescent="0.45">
      <c r="A917" s="154" t="str">
        <f t="shared" si="14"/>
        <v>HBOth_Dist_190</v>
      </c>
      <c r="B917">
        <v>190</v>
      </c>
      <c r="C917" t="s">
        <v>8</v>
      </c>
      <c r="D917">
        <v>0</v>
      </c>
      <c r="E917" t="s">
        <v>63</v>
      </c>
      <c r="F917" t="s">
        <v>71</v>
      </c>
    </row>
    <row r="918" spans="1:6" x14ac:dyDescent="0.45">
      <c r="A918" s="154" t="str">
        <f t="shared" si="14"/>
        <v>HBOth_Dist_192</v>
      </c>
      <c r="B918">
        <v>192</v>
      </c>
      <c r="C918" t="s">
        <v>8</v>
      </c>
      <c r="D918">
        <v>0</v>
      </c>
      <c r="E918" t="s">
        <v>63</v>
      </c>
      <c r="F918" t="s">
        <v>71</v>
      </c>
    </row>
    <row r="919" spans="1:6" x14ac:dyDescent="0.45">
      <c r="A919" s="154" t="str">
        <f t="shared" si="14"/>
        <v>HBOth_Dist_194</v>
      </c>
      <c r="B919">
        <v>194</v>
      </c>
      <c r="C919" t="s">
        <v>8</v>
      </c>
      <c r="D919">
        <v>0</v>
      </c>
      <c r="E919" t="s">
        <v>63</v>
      </c>
      <c r="F919" t="s">
        <v>71</v>
      </c>
    </row>
    <row r="920" spans="1:6" x14ac:dyDescent="0.45">
      <c r="A920" s="154" t="str">
        <f t="shared" si="14"/>
        <v>HBOth_Dist_196</v>
      </c>
      <c r="B920">
        <v>196</v>
      </c>
      <c r="C920" t="s">
        <v>8</v>
      </c>
      <c r="D920">
        <v>0</v>
      </c>
      <c r="E920" t="s">
        <v>63</v>
      </c>
      <c r="F920" t="s">
        <v>71</v>
      </c>
    </row>
    <row r="921" spans="1:6" x14ac:dyDescent="0.45">
      <c r="A921" s="154" t="str">
        <f t="shared" si="14"/>
        <v>HBOth_Dist_198</v>
      </c>
      <c r="B921">
        <v>198</v>
      </c>
      <c r="C921" t="s">
        <v>8</v>
      </c>
      <c r="D921">
        <v>0</v>
      </c>
      <c r="E921" t="s">
        <v>63</v>
      </c>
      <c r="F921" t="s">
        <v>71</v>
      </c>
    </row>
    <row r="922" spans="1:6" x14ac:dyDescent="0.45">
      <c r="A922" s="154" t="str">
        <f t="shared" si="14"/>
        <v>HBOth_Dist_200</v>
      </c>
      <c r="B922">
        <v>200</v>
      </c>
      <c r="C922" t="s">
        <v>8</v>
      </c>
      <c r="D922">
        <v>0</v>
      </c>
      <c r="E922" t="s">
        <v>63</v>
      </c>
      <c r="F922" t="s">
        <v>71</v>
      </c>
    </row>
    <row r="923" spans="1:6" x14ac:dyDescent="0.45">
      <c r="A923" s="154" t="str">
        <f t="shared" si="14"/>
        <v>HBOth_Dist_202</v>
      </c>
      <c r="B923">
        <v>202</v>
      </c>
      <c r="C923" t="s">
        <v>8</v>
      </c>
      <c r="D923">
        <v>0</v>
      </c>
      <c r="E923" t="s">
        <v>63</v>
      </c>
      <c r="F923" t="s">
        <v>71</v>
      </c>
    </row>
    <row r="924" spans="1:6" x14ac:dyDescent="0.45">
      <c r="A924" s="154" t="str">
        <f t="shared" si="14"/>
        <v>HBOth_Time_0</v>
      </c>
      <c r="B924">
        <v>0</v>
      </c>
      <c r="C924" t="s">
        <v>8</v>
      </c>
      <c r="D924">
        <v>0</v>
      </c>
      <c r="E924" t="s">
        <v>16</v>
      </c>
      <c r="F924" t="s">
        <v>71</v>
      </c>
    </row>
    <row r="925" spans="1:6" x14ac:dyDescent="0.45">
      <c r="A925" s="154" t="str">
        <f t="shared" si="14"/>
        <v>HBOth_Time_2</v>
      </c>
      <c r="B925">
        <v>2</v>
      </c>
      <c r="C925" t="s">
        <v>8</v>
      </c>
      <c r="D925">
        <v>9.4761600000000001E-2</v>
      </c>
      <c r="E925" t="s">
        <v>16</v>
      </c>
      <c r="F925" t="s">
        <v>71</v>
      </c>
    </row>
    <row r="926" spans="1:6" x14ac:dyDescent="0.45">
      <c r="A926" s="154" t="str">
        <f t="shared" si="14"/>
        <v>HBOth_Time_4</v>
      </c>
      <c r="B926">
        <v>4</v>
      </c>
      <c r="C926" t="s">
        <v>8</v>
      </c>
      <c r="D926">
        <v>0.19936300000000001</v>
      </c>
      <c r="E926" t="s">
        <v>16</v>
      </c>
      <c r="F926" t="s">
        <v>71</v>
      </c>
    </row>
    <row r="927" spans="1:6" x14ac:dyDescent="0.45">
      <c r="A927" s="154" t="str">
        <f t="shared" si="14"/>
        <v>HBOth_Time_6</v>
      </c>
      <c r="B927">
        <v>6</v>
      </c>
      <c r="C927" t="s">
        <v>8</v>
      </c>
      <c r="D927">
        <v>0.1833601</v>
      </c>
      <c r="E927" t="s">
        <v>16</v>
      </c>
      <c r="F927" t="s">
        <v>71</v>
      </c>
    </row>
    <row r="928" spans="1:6" x14ac:dyDescent="0.45">
      <c r="A928" s="154" t="str">
        <f t="shared" si="14"/>
        <v>HBOth_Time_8</v>
      </c>
      <c r="B928">
        <v>8</v>
      </c>
      <c r="C928" t="s">
        <v>8</v>
      </c>
      <c r="D928">
        <v>0.1250387</v>
      </c>
      <c r="E928" t="s">
        <v>16</v>
      </c>
      <c r="F928" t="s">
        <v>71</v>
      </c>
    </row>
    <row r="929" spans="1:6" x14ac:dyDescent="0.45">
      <c r="A929" s="154" t="str">
        <f t="shared" si="14"/>
        <v>HBOth_Time_10</v>
      </c>
      <c r="B929">
        <v>10</v>
      </c>
      <c r="C929" t="s">
        <v>8</v>
      </c>
      <c r="D929">
        <v>9.1878899999999999E-2</v>
      </c>
      <c r="E929" t="s">
        <v>16</v>
      </c>
      <c r="F929" t="s">
        <v>71</v>
      </c>
    </row>
    <row r="930" spans="1:6" x14ac:dyDescent="0.45">
      <c r="A930" s="154" t="str">
        <f t="shared" si="14"/>
        <v>HBOth_Time_12</v>
      </c>
      <c r="B930">
        <v>12</v>
      </c>
      <c r="C930" t="s">
        <v>8</v>
      </c>
      <c r="D930">
        <v>6.6047800000000004E-2</v>
      </c>
      <c r="E930" t="s">
        <v>16</v>
      </c>
      <c r="F930" t="s">
        <v>71</v>
      </c>
    </row>
    <row r="931" spans="1:6" x14ac:dyDescent="0.45">
      <c r="A931" s="154" t="str">
        <f t="shared" si="14"/>
        <v>HBOth_Time_14</v>
      </c>
      <c r="B931">
        <v>14</v>
      </c>
      <c r="C931" t="s">
        <v>8</v>
      </c>
      <c r="D931">
        <v>4.8822900000000002E-2</v>
      </c>
      <c r="E931" t="s">
        <v>16</v>
      </c>
      <c r="F931" t="s">
        <v>71</v>
      </c>
    </row>
    <row r="932" spans="1:6" x14ac:dyDescent="0.45">
      <c r="A932" s="154" t="str">
        <f t="shared" si="14"/>
        <v>HBOth_Time_16</v>
      </c>
      <c r="B932">
        <v>16</v>
      </c>
      <c r="C932" t="s">
        <v>8</v>
      </c>
      <c r="D932">
        <v>3.6960600000000003E-2</v>
      </c>
      <c r="E932" t="s">
        <v>16</v>
      </c>
      <c r="F932" t="s">
        <v>71</v>
      </c>
    </row>
    <row r="933" spans="1:6" x14ac:dyDescent="0.45">
      <c r="A933" s="154" t="str">
        <f t="shared" si="14"/>
        <v>HBOth_Time_18</v>
      </c>
      <c r="B933">
        <v>18</v>
      </c>
      <c r="C933" t="s">
        <v>8</v>
      </c>
      <c r="D933">
        <v>2.8892299999999999E-2</v>
      </c>
      <c r="E933" t="s">
        <v>16</v>
      </c>
      <c r="F933" t="s">
        <v>71</v>
      </c>
    </row>
    <row r="934" spans="1:6" x14ac:dyDescent="0.45">
      <c r="A934" s="154" t="str">
        <f t="shared" si="14"/>
        <v>HBOth_Time_20</v>
      </c>
      <c r="B934">
        <v>20</v>
      </c>
      <c r="C934" t="s">
        <v>8</v>
      </c>
      <c r="D934">
        <v>2.32903E-2</v>
      </c>
      <c r="E934" t="s">
        <v>16</v>
      </c>
      <c r="F934" t="s">
        <v>71</v>
      </c>
    </row>
    <row r="935" spans="1:6" x14ac:dyDescent="0.45">
      <c r="A935" s="154" t="str">
        <f t="shared" si="14"/>
        <v>HBOth_Time_22</v>
      </c>
      <c r="B935">
        <v>22</v>
      </c>
      <c r="C935" t="s">
        <v>8</v>
      </c>
      <c r="D935">
        <v>1.9009700000000001E-2</v>
      </c>
      <c r="E935" t="s">
        <v>16</v>
      </c>
      <c r="F935" t="s">
        <v>71</v>
      </c>
    </row>
    <row r="936" spans="1:6" x14ac:dyDescent="0.45">
      <c r="A936" s="154" t="str">
        <f t="shared" si="14"/>
        <v>HBOth_Time_24</v>
      </c>
      <c r="B936">
        <v>24</v>
      </c>
      <c r="C936" t="s">
        <v>8</v>
      </c>
      <c r="D936">
        <v>1.51238E-2</v>
      </c>
      <c r="E936" t="s">
        <v>16</v>
      </c>
      <c r="F936" t="s">
        <v>71</v>
      </c>
    </row>
    <row r="937" spans="1:6" x14ac:dyDescent="0.45">
      <c r="A937" s="154" t="str">
        <f t="shared" si="14"/>
        <v>HBOth_Time_26</v>
      </c>
      <c r="B937">
        <v>26</v>
      </c>
      <c r="C937" t="s">
        <v>8</v>
      </c>
      <c r="D937">
        <v>1.1738999999999999E-2</v>
      </c>
      <c r="E937" t="s">
        <v>16</v>
      </c>
      <c r="F937" t="s">
        <v>71</v>
      </c>
    </row>
    <row r="938" spans="1:6" x14ac:dyDescent="0.45">
      <c r="A938" s="154" t="str">
        <f t="shared" si="14"/>
        <v>HBOth_Time_28</v>
      </c>
      <c r="B938">
        <v>28</v>
      </c>
      <c r="C938" t="s">
        <v>8</v>
      </c>
      <c r="D938">
        <v>9.0054000000000002E-3</v>
      </c>
      <c r="E938" t="s">
        <v>16</v>
      </c>
      <c r="F938" t="s">
        <v>71</v>
      </c>
    </row>
    <row r="939" spans="1:6" x14ac:dyDescent="0.45">
      <c r="A939" s="154" t="str">
        <f t="shared" si="14"/>
        <v>HBOth_Time_30</v>
      </c>
      <c r="B939">
        <v>30</v>
      </c>
      <c r="C939" t="s">
        <v>8</v>
      </c>
      <c r="D939">
        <v>7.0058999999999998E-3</v>
      </c>
      <c r="E939" t="s">
        <v>16</v>
      </c>
      <c r="F939" t="s">
        <v>71</v>
      </c>
    </row>
    <row r="940" spans="1:6" x14ac:dyDescent="0.45">
      <c r="A940" s="154" t="str">
        <f t="shared" si="14"/>
        <v>HBOth_Time_32</v>
      </c>
      <c r="B940">
        <v>32</v>
      </c>
      <c r="C940" t="s">
        <v>8</v>
      </c>
      <c r="D940">
        <v>5.8181999999999999E-3</v>
      </c>
      <c r="E940" t="s">
        <v>16</v>
      </c>
      <c r="F940" t="s">
        <v>71</v>
      </c>
    </row>
    <row r="941" spans="1:6" x14ac:dyDescent="0.45">
      <c r="A941" s="154" t="str">
        <f t="shared" si="14"/>
        <v>HBOth_Time_34</v>
      </c>
      <c r="B941">
        <v>34</v>
      </c>
      <c r="C941" t="s">
        <v>8</v>
      </c>
      <c r="D941">
        <v>4.9677999999999996E-3</v>
      </c>
      <c r="E941" t="s">
        <v>16</v>
      </c>
      <c r="F941" t="s">
        <v>71</v>
      </c>
    </row>
    <row r="942" spans="1:6" x14ac:dyDescent="0.45">
      <c r="A942" s="154" t="str">
        <f t="shared" si="14"/>
        <v>HBOth_Time_36</v>
      </c>
      <c r="B942">
        <v>36</v>
      </c>
      <c r="C942" t="s">
        <v>8</v>
      </c>
      <c r="D942">
        <v>4.1427E-3</v>
      </c>
      <c r="E942" t="s">
        <v>16</v>
      </c>
      <c r="F942" t="s">
        <v>71</v>
      </c>
    </row>
    <row r="943" spans="1:6" x14ac:dyDescent="0.45">
      <c r="A943" s="154" t="str">
        <f t="shared" si="14"/>
        <v>HBOth_Time_38</v>
      </c>
      <c r="B943">
        <v>38</v>
      </c>
      <c r="C943" t="s">
        <v>8</v>
      </c>
      <c r="D943">
        <v>3.3216999999999999E-3</v>
      </c>
      <c r="E943" t="s">
        <v>16</v>
      </c>
      <c r="F943" t="s">
        <v>71</v>
      </c>
    </row>
    <row r="944" spans="1:6" x14ac:dyDescent="0.45">
      <c r="A944" s="154" t="str">
        <f t="shared" si="14"/>
        <v>HBOth_Time_40</v>
      </c>
      <c r="B944">
        <v>40</v>
      </c>
      <c r="C944" t="s">
        <v>8</v>
      </c>
      <c r="D944">
        <v>2.5573000000000002E-3</v>
      </c>
      <c r="E944" t="s">
        <v>16</v>
      </c>
      <c r="F944" t="s">
        <v>71</v>
      </c>
    </row>
    <row r="945" spans="1:6" x14ac:dyDescent="0.45">
      <c r="A945" s="154" t="str">
        <f t="shared" si="14"/>
        <v>HBOth_Time_42</v>
      </c>
      <c r="B945">
        <v>42</v>
      </c>
      <c r="C945" t="s">
        <v>8</v>
      </c>
      <c r="D945">
        <v>2.2084000000000001E-3</v>
      </c>
      <c r="E945" t="s">
        <v>16</v>
      </c>
      <c r="F945" t="s">
        <v>71</v>
      </c>
    </row>
    <row r="946" spans="1:6" x14ac:dyDescent="0.45">
      <c r="A946" s="154" t="str">
        <f t="shared" si="14"/>
        <v>HBOth_Time_44</v>
      </c>
      <c r="B946">
        <v>44</v>
      </c>
      <c r="C946" t="s">
        <v>8</v>
      </c>
      <c r="D946">
        <v>1.9680000000000001E-3</v>
      </c>
      <c r="E946" t="s">
        <v>16</v>
      </c>
      <c r="F946" t="s">
        <v>71</v>
      </c>
    </row>
    <row r="947" spans="1:6" x14ac:dyDescent="0.45">
      <c r="A947" s="154" t="str">
        <f t="shared" si="14"/>
        <v>HBOth_Time_46</v>
      </c>
      <c r="B947">
        <v>46</v>
      </c>
      <c r="C947" t="s">
        <v>8</v>
      </c>
      <c r="D947">
        <v>1.8232000000000001E-3</v>
      </c>
      <c r="E947" t="s">
        <v>16</v>
      </c>
      <c r="F947" t="s">
        <v>71</v>
      </c>
    </row>
    <row r="948" spans="1:6" x14ac:dyDescent="0.45">
      <c r="A948" s="154" t="str">
        <f t="shared" si="14"/>
        <v>HBOth_Time_48</v>
      </c>
      <c r="B948">
        <v>48</v>
      </c>
      <c r="C948" t="s">
        <v>8</v>
      </c>
      <c r="D948">
        <v>1.6739999999999999E-3</v>
      </c>
      <c r="E948" t="s">
        <v>16</v>
      </c>
      <c r="F948" t="s">
        <v>71</v>
      </c>
    </row>
    <row r="949" spans="1:6" x14ac:dyDescent="0.45">
      <c r="A949" s="154" t="str">
        <f t="shared" si="14"/>
        <v>HBOth_Time_50</v>
      </c>
      <c r="B949">
        <v>50</v>
      </c>
      <c r="C949" t="s">
        <v>8</v>
      </c>
      <c r="D949">
        <v>1.5322000000000001E-3</v>
      </c>
      <c r="E949" t="s">
        <v>16</v>
      </c>
      <c r="F949" t="s">
        <v>71</v>
      </c>
    </row>
    <row r="950" spans="1:6" x14ac:dyDescent="0.45">
      <c r="A950" s="154" t="str">
        <f t="shared" si="14"/>
        <v>HBOth_Time_52</v>
      </c>
      <c r="B950">
        <v>52</v>
      </c>
      <c r="C950" t="s">
        <v>8</v>
      </c>
      <c r="D950">
        <v>1.4289999999999999E-3</v>
      </c>
      <c r="E950" t="s">
        <v>16</v>
      </c>
      <c r="F950" t="s">
        <v>71</v>
      </c>
    </row>
    <row r="951" spans="1:6" x14ac:dyDescent="0.45">
      <c r="A951" s="154" t="str">
        <f t="shared" si="14"/>
        <v>HBOth_Time_54</v>
      </c>
      <c r="B951">
        <v>54</v>
      </c>
      <c r="C951" t="s">
        <v>8</v>
      </c>
      <c r="D951">
        <v>1.2964999999999999E-3</v>
      </c>
      <c r="E951" t="s">
        <v>16</v>
      </c>
      <c r="F951" t="s">
        <v>71</v>
      </c>
    </row>
    <row r="952" spans="1:6" x14ac:dyDescent="0.45">
      <c r="A952" s="154" t="str">
        <f t="shared" si="14"/>
        <v>HBOth_Time_56</v>
      </c>
      <c r="B952">
        <v>56</v>
      </c>
      <c r="C952" t="s">
        <v>8</v>
      </c>
      <c r="D952">
        <v>1.1774000000000001E-3</v>
      </c>
      <c r="E952" t="s">
        <v>16</v>
      </c>
      <c r="F952" t="s">
        <v>71</v>
      </c>
    </row>
    <row r="953" spans="1:6" x14ac:dyDescent="0.45">
      <c r="A953" s="154" t="str">
        <f t="shared" si="14"/>
        <v>HBOth_Time_58</v>
      </c>
      <c r="B953">
        <v>58</v>
      </c>
      <c r="C953" t="s">
        <v>8</v>
      </c>
      <c r="D953">
        <v>1.073E-3</v>
      </c>
      <c r="E953" t="s">
        <v>16</v>
      </c>
      <c r="F953" t="s">
        <v>71</v>
      </c>
    </row>
    <row r="954" spans="1:6" x14ac:dyDescent="0.45">
      <c r="A954" s="154" t="str">
        <f t="shared" si="14"/>
        <v>HBOth_Time_60</v>
      </c>
      <c r="B954">
        <v>60</v>
      </c>
      <c r="C954" t="s">
        <v>8</v>
      </c>
      <c r="D954">
        <v>9.6440000000000002E-4</v>
      </c>
      <c r="E954" t="s">
        <v>16</v>
      </c>
      <c r="F954" t="s">
        <v>71</v>
      </c>
    </row>
    <row r="955" spans="1:6" x14ac:dyDescent="0.45">
      <c r="A955" s="154" t="str">
        <f t="shared" si="14"/>
        <v>HBOth_Time_62</v>
      </c>
      <c r="B955">
        <v>62</v>
      </c>
      <c r="C955" t="s">
        <v>8</v>
      </c>
      <c r="D955">
        <v>8.5479999999999996E-4</v>
      </c>
      <c r="E955" t="s">
        <v>16</v>
      </c>
      <c r="F955" t="s">
        <v>71</v>
      </c>
    </row>
    <row r="956" spans="1:6" x14ac:dyDescent="0.45">
      <c r="A956" s="154" t="str">
        <f t="shared" si="14"/>
        <v>HBOth_Time_64</v>
      </c>
      <c r="B956">
        <v>64</v>
      </c>
      <c r="C956" t="s">
        <v>8</v>
      </c>
      <c r="D956">
        <v>7.2780000000000002E-4</v>
      </c>
      <c r="E956" t="s">
        <v>16</v>
      </c>
      <c r="F956" t="s">
        <v>71</v>
      </c>
    </row>
    <row r="957" spans="1:6" x14ac:dyDescent="0.45">
      <c r="A957" s="154" t="str">
        <f t="shared" si="14"/>
        <v>HBOth_Time_66</v>
      </c>
      <c r="B957">
        <v>66</v>
      </c>
      <c r="C957" t="s">
        <v>8</v>
      </c>
      <c r="D957">
        <v>6.0099999999999997E-4</v>
      </c>
      <c r="E957" t="s">
        <v>16</v>
      </c>
      <c r="F957" t="s">
        <v>71</v>
      </c>
    </row>
    <row r="958" spans="1:6" x14ac:dyDescent="0.45">
      <c r="A958" s="154" t="str">
        <f t="shared" si="14"/>
        <v>HBOth_Time_68</v>
      </c>
      <c r="B958">
        <v>68</v>
      </c>
      <c r="C958" t="s">
        <v>8</v>
      </c>
      <c r="D958">
        <v>4.7390000000000003E-4</v>
      </c>
      <c r="E958" t="s">
        <v>16</v>
      </c>
      <c r="F958" t="s">
        <v>71</v>
      </c>
    </row>
    <row r="959" spans="1:6" x14ac:dyDescent="0.45">
      <c r="A959" s="154" t="str">
        <f t="shared" si="14"/>
        <v>HBOth_Time_70</v>
      </c>
      <c r="B959">
        <v>70</v>
      </c>
      <c r="C959" t="s">
        <v>8</v>
      </c>
      <c r="D959">
        <v>3.4689999999999998E-4</v>
      </c>
      <c r="E959" t="s">
        <v>16</v>
      </c>
      <c r="F959" t="s">
        <v>71</v>
      </c>
    </row>
    <row r="960" spans="1:6" x14ac:dyDescent="0.45">
      <c r="A960" s="154" t="str">
        <f t="shared" si="14"/>
        <v>HBOth_Time_72</v>
      </c>
      <c r="B960">
        <v>72</v>
      </c>
      <c r="C960" t="s">
        <v>8</v>
      </c>
      <c r="D960">
        <v>2.1990000000000001E-4</v>
      </c>
      <c r="E960" t="s">
        <v>16</v>
      </c>
      <c r="F960" t="s">
        <v>71</v>
      </c>
    </row>
    <row r="961" spans="1:6" x14ac:dyDescent="0.45">
      <c r="A961" s="154" t="str">
        <f t="shared" si="14"/>
        <v>HBOth_Time_74</v>
      </c>
      <c r="B961">
        <v>74</v>
      </c>
      <c r="C961" t="s">
        <v>8</v>
      </c>
      <c r="D961">
        <v>1.8210000000000001E-4</v>
      </c>
      <c r="E961" t="s">
        <v>16</v>
      </c>
      <c r="F961" t="s">
        <v>71</v>
      </c>
    </row>
    <row r="962" spans="1:6" x14ac:dyDescent="0.45">
      <c r="A962" s="154" t="str">
        <f t="shared" si="14"/>
        <v>HBOth_Time_76</v>
      </c>
      <c r="B962">
        <v>76</v>
      </c>
      <c r="C962" t="s">
        <v>8</v>
      </c>
      <c r="D962">
        <v>1.4420000000000001E-4</v>
      </c>
      <c r="E962" t="s">
        <v>16</v>
      </c>
      <c r="F962" t="s">
        <v>71</v>
      </c>
    </row>
    <row r="963" spans="1:6" x14ac:dyDescent="0.45">
      <c r="A963" s="154" t="str">
        <f t="shared" ref="A963:A1026" si="15">C963&amp;"_"&amp;E963&amp;"_"&amp;B963</f>
        <v>HBOth_Time_78</v>
      </c>
      <c r="B963">
        <v>78</v>
      </c>
      <c r="C963" t="s">
        <v>8</v>
      </c>
      <c r="D963">
        <v>1.064E-4</v>
      </c>
      <c r="E963" t="s">
        <v>16</v>
      </c>
      <c r="F963" t="s">
        <v>71</v>
      </c>
    </row>
    <row r="964" spans="1:6" x14ac:dyDescent="0.45">
      <c r="A964" s="154" t="str">
        <f t="shared" si="15"/>
        <v>HBOth_Time_80</v>
      </c>
      <c r="B964">
        <v>80</v>
      </c>
      <c r="C964" t="s">
        <v>8</v>
      </c>
      <c r="D964" s="153">
        <v>6.8499999999999998E-5</v>
      </c>
      <c r="E964" t="s">
        <v>16</v>
      </c>
      <c r="F964" t="s">
        <v>71</v>
      </c>
    </row>
    <row r="965" spans="1:6" x14ac:dyDescent="0.45">
      <c r="A965" s="154" t="str">
        <f t="shared" si="15"/>
        <v>HBOth_Time_82</v>
      </c>
      <c r="B965">
        <v>82</v>
      </c>
      <c r="C965" t="s">
        <v>8</v>
      </c>
      <c r="D965" s="153">
        <v>3.0599999999999998E-5</v>
      </c>
      <c r="E965" t="s">
        <v>16</v>
      </c>
      <c r="F965" t="s">
        <v>71</v>
      </c>
    </row>
    <row r="966" spans="1:6" x14ac:dyDescent="0.45">
      <c r="A966" s="154" t="str">
        <f t="shared" si="15"/>
        <v>HBOth_Time_84</v>
      </c>
      <c r="B966">
        <v>84</v>
      </c>
      <c r="C966" t="s">
        <v>8</v>
      </c>
      <c r="D966" s="153">
        <v>2.2900000000000001E-5</v>
      </c>
      <c r="E966" t="s">
        <v>16</v>
      </c>
      <c r="F966" t="s">
        <v>71</v>
      </c>
    </row>
    <row r="967" spans="1:6" x14ac:dyDescent="0.45">
      <c r="A967" s="154" t="str">
        <f t="shared" si="15"/>
        <v>HBOth_Time_86</v>
      </c>
      <c r="B967">
        <v>86</v>
      </c>
      <c r="C967" t="s">
        <v>8</v>
      </c>
      <c r="D967" s="153">
        <v>1.52E-5</v>
      </c>
      <c r="E967" t="s">
        <v>16</v>
      </c>
      <c r="F967" t="s">
        <v>71</v>
      </c>
    </row>
    <row r="968" spans="1:6" x14ac:dyDescent="0.45">
      <c r="A968" s="154" t="str">
        <f t="shared" si="15"/>
        <v>HBOth_Time_88</v>
      </c>
      <c r="B968">
        <v>88</v>
      </c>
      <c r="C968" t="s">
        <v>8</v>
      </c>
      <c r="D968" s="153">
        <v>7.5000000000000002E-6</v>
      </c>
      <c r="E968" t="s">
        <v>16</v>
      </c>
      <c r="F968" t="s">
        <v>71</v>
      </c>
    </row>
    <row r="969" spans="1:6" x14ac:dyDescent="0.45">
      <c r="A969" s="154" t="str">
        <f t="shared" si="15"/>
        <v>HBOth_Time_90</v>
      </c>
      <c r="B969">
        <v>90</v>
      </c>
      <c r="C969" t="s">
        <v>8</v>
      </c>
      <c r="D969" s="153">
        <v>-1.9999999999999999E-7</v>
      </c>
      <c r="E969" t="s">
        <v>16</v>
      </c>
      <c r="F969" t="s">
        <v>71</v>
      </c>
    </row>
    <row r="970" spans="1:6" x14ac:dyDescent="0.45">
      <c r="A970" s="154" t="str">
        <f t="shared" si="15"/>
        <v>HBOth_Time_92</v>
      </c>
      <c r="B970">
        <v>92</v>
      </c>
      <c r="C970" t="s">
        <v>8</v>
      </c>
      <c r="D970" s="153">
        <v>-7.9000000000000006E-6</v>
      </c>
      <c r="E970" t="s">
        <v>16</v>
      </c>
      <c r="F970" t="s">
        <v>71</v>
      </c>
    </row>
    <row r="971" spans="1:6" x14ac:dyDescent="0.45">
      <c r="A971" s="154" t="str">
        <f t="shared" si="15"/>
        <v>HBOth_Time_94</v>
      </c>
      <c r="B971">
        <v>94</v>
      </c>
      <c r="C971" t="s">
        <v>8</v>
      </c>
      <c r="D971" s="153">
        <v>-7.3000000000000004E-6</v>
      </c>
      <c r="E971" t="s">
        <v>16</v>
      </c>
      <c r="F971" t="s">
        <v>71</v>
      </c>
    </row>
    <row r="972" spans="1:6" x14ac:dyDescent="0.45">
      <c r="A972" s="154" t="str">
        <f t="shared" si="15"/>
        <v>HBOth_Time_96</v>
      </c>
      <c r="B972">
        <v>96</v>
      </c>
      <c r="C972" t="s">
        <v>8</v>
      </c>
      <c r="D972" s="153">
        <v>-6.7000000000000002E-6</v>
      </c>
      <c r="E972" t="s">
        <v>16</v>
      </c>
      <c r="F972" t="s">
        <v>71</v>
      </c>
    </row>
    <row r="973" spans="1:6" x14ac:dyDescent="0.45">
      <c r="A973" s="154" t="str">
        <f t="shared" si="15"/>
        <v>HBOth_Time_98</v>
      </c>
      <c r="B973">
        <v>98</v>
      </c>
      <c r="C973" t="s">
        <v>8</v>
      </c>
      <c r="D973" s="153">
        <v>-6.1E-6</v>
      </c>
      <c r="E973" t="s">
        <v>16</v>
      </c>
      <c r="F973" t="s">
        <v>71</v>
      </c>
    </row>
    <row r="974" spans="1:6" x14ac:dyDescent="0.45">
      <c r="A974" s="154" t="str">
        <f t="shared" si="15"/>
        <v>HBOth_Time_100</v>
      </c>
      <c r="B974">
        <v>100</v>
      </c>
      <c r="C974" t="s">
        <v>8</v>
      </c>
      <c r="D974" s="153">
        <v>-5.4999999999999999E-6</v>
      </c>
      <c r="E974" t="s">
        <v>16</v>
      </c>
      <c r="F974" t="s">
        <v>71</v>
      </c>
    </row>
    <row r="975" spans="1:6" x14ac:dyDescent="0.45">
      <c r="A975" s="154" t="str">
        <f t="shared" si="15"/>
        <v>HBOth_Time_102</v>
      </c>
      <c r="B975">
        <v>102</v>
      </c>
      <c r="C975" t="s">
        <v>8</v>
      </c>
      <c r="D975" s="153">
        <v>-4.8999999999999997E-6</v>
      </c>
      <c r="E975" t="s">
        <v>16</v>
      </c>
      <c r="F975" t="s">
        <v>71</v>
      </c>
    </row>
    <row r="976" spans="1:6" x14ac:dyDescent="0.45">
      <c r="A976" s="154" t="str">
        <f t="shared" si="15"/>
        <v>HBOth_Time_104</v>
      </c>
      <c r="B976">
        <v>104</v>
      </c>
      <c r="C976" t="s">
        <v>8</v>
      </c>
      <c r="D976" s="153">
        <v>-4.3000000000000003E-6</v>
      </c>
      <c r="E976" t="s">
        <v>16</v>
      </c>
      <c r="F976" t="s">
        <v>71</v>
      </c>
    </row>
    <row r="977" spans="1:6" x14ac:dyDescent="0.45">
      <c r="A977" s="154" t="str">
        <f t="shared" si="15"/>
        <v>HBOth_Time_106</v>
      </c>
      <c r="B977">
        <v>106</v>
      </c>
      <c r="C977" t="s">
        <v>8</v>
      </c>
      <c r="D977" s="153">
        <v>-3.5999999999999998E-6</v>
      </c>
      <c r="E977" t="s">
        <v>16</v>
      </c>
      <c r="F977" t="s">
        <v>71</v>
      </c>
    </row>
    <row r="978" spans="1:6" x14ac:dyDescent="0.45">
      <c r="A978" s="154" t="str">
        <f t="shared" si="15"/>
        <v>HBOth_Time_108</v>
      </c>
      <c r="B978">
        <v>108</v>
      </c>
      <c r="C978" t="s">
        <v>8</v>
      </c>
      <c r="D978" s="153">
        <v>-3.0000000000000001E-6</v>
      </c>
      <c r="E978" t="s">
        <v>16</v>
      </c>
      <c r="F978" t="s">
        <v>71</v>
      </c>
    </row>
    <row r="979" spans="1:6" x14ac:dyDescent="0.45">
      <c r="A979" s="154" t="str">
        <f t="shared" si="15"/>
        <v>HBOth_Time_110</v>
      </c>
      <c r="B979">
        <v>110</v>
      </c>
      <c r="C979" t="s">
        <v>8</v>
      </c>
      <c r="D979" s="153">
        <v>-2.3999999999999999E-6</v>
      </c>
      <c r="E979" t="s">
        <v>16</v>
      </c>
      <c r="F979" t="s">
        <v>71</v>
      </c>
    </row>
    <row r="980" spans="1:6" x14ac:dyDescent="0.45">
      <c r="A980" s="154" t="str">
        <f t="shared" si="15"/>
        <v>HBOth_Time_112</v>
      </c>
      <c r="B980">
        <v>112</v>
      </c>
      <c r="C980" t="s">
        <v>8</v>
      </c>
      <c r="D980" s="153">
        <v>-1.7999999999999999E-6</v>
      </c>
      <c r="E980" t="s">
        <v>16</v>
      </c>
      <c r="F980" t="s">
        <v>71</v>
      </c>
    </row>
    <row r="981" spans="1:6" x14ac:dyDescent="0.45">
      <c r="A981" s="154" t="str">
        <f t="shared" si="15"/>
        <v>HBOth_Time_114</v>
      </c>
      <c r="B981">
        <v>114</v>
      </c>
      <c r="C981" t="s">
        <v>8</v>
      </c>
      <c r="D981" s="153">
        <v>-1.1999999999999999E-6</v>
      </c>
      <c r="E981" t="s">
        <v>16</v>
      </c>
      <c r="F981" t="s">
        <v>71</v>
      </c>
    </row>
    <row r="982" spans="1:6" x14ac:dyDescent="0.45">
      <c r="A982" s="154" t="str">
        <f t="shared" si="15"/>
        <v>HBOth_Time_116</v>
      </c>
      <c r="B982">
        <v>116</v>
      </c>
      <c r="C982" t="s">
        <v>8</v>
      </c>
      <c r="D982" s="153">
        <v>-5.9999999999999997E-7</v>
      </c>
      <c r="E982" t="s">
        <v>16</v>
      </c>
      <c r="F982" t="s">
        <v>71</v>
      </c>
    </row>
    <row r="983" spans="1:6" x14ac:dyDescent="0.45">
      <c r="A983" s="154" t="str">
        <f t="shared" si="15"/>
        <v>HBOth_Time_118</v>
      </c>
      <c r="B983">
        <v>118</v>
      </c>
      <c r="C983" t="s">
        <v>8</v>
      </c>
      <c r="D983">
        <v>0</v>
      </c>
      <c r="E983" t="s">
        <v>16</v>
      </c>
      <c r="F983" t="s">
        <v>71</v>
      </c>
    </row>
    <row r="984" spans="1:6" x14ac:dyDescent="0.45">
      <c r="A984" s="154" t="str">
        <f t="shared" si="15"/>
        <v>HBOth_Time_120</v>
      </c>
      <c r="B984">
        <v>120</v>
      </c>
      <c r="C984" t="s">
        <v>8</v>
      </c>
      <c r="D984">
        <v>0</v>
      </c>
      <c r="E984" t="s">
        <v>16</v>
      </c>
      <c r="F984" t="s">
        <v>71</v>
      </c>
    </row>
    <row r="985" spans="1:6" x14ac:dyDescent="0.45">
      <c r="A985" s="154" t="str">
        <f t="shared" si="15"/>
        <v>HBOth_Time_122</v>
      </c>
      <c r="B985">
        <v>122</v>
      </c>
      <c r="C985" t="s">
        <v>8</v>
      </c>
      <c r="D985">
        <v>0</v>
      </c>
      <c r="E985" t="s">
        <v>16</v>
      </c>
      <c r="F985" t="s">
        <v>71</v>
      </c>
    </row>
    <row r="986" spans="1:6" x14ac:dyDescent="0.45">
      <c r="A986" s="154" t="str">
        <f t="shared" si="15"/>
        <v>HBOth_Time_124</v>
      </c>
      <c r="B986">
        <v>124</v>
      </c>
      <c r="C986" t="s">
        <v>8</v>
      </c>
      <c r="D986">
        <v>0</v>
      </c>
      <c r="E986" t="s">
        <v>16</v>
      </c>
      <c r="F986" t="s">
        <v>71</v>
      </c>
    </row>
    <row r="987" spans="1:6" x14ac:dyDescent="0.45">
      <c r="A987" s="154" t="str">
        <f t="shared" si="15"/>
        <v>HBOth_Time_126</v>
      </c>
      <c r="B987">
        <v>126</v>
      </c>
      <c r="C987" t="s">
        <v>8</v>
      </c>
      <c r="D987">
        <v>0</v>
      </c>
      <c r="E987" t="s">
        <v>16</v>
      </c>
      <c r="F987" t="s">
        <v>71</v>
      </c>
    </row>
    <row r="988" spans="1:6" x14ac:dyDescent="0.45">
      <c r="A988" s="154" t="str">
        <f t="shared" si="15"/>
        <v>HBOth_Time_128</v>
      </c>
      <c r="B988">
        <v>128</v>
      </c>
      <c r="C988" t="s">
        <v>8</v>
      </c>
      <c r="D988">
        <v>0</v>
      </c>
      <c r="E988" t="s">
        <v>16</v>
      </c>
      <c r="F988" t="s">
        <v>71</v>
      </c>
    </row>
    <row r="989" spans="1:6" x14ac:dyDescent="0.45">
      <c r="A989" s="154" t="str">
        <f t="shared" si="15"/>
        <v>HBOth_Time_130</v>
      </c>
      <c r="B989">
        <v>130</v>
      </c>
      <c r="C989" t="s">
        <v>8</v>
      </c>
      <c r="D989">
        <v>0</v>
      </c>
      <c r="E989" t="s">
        <v>16</v>
      </c>
      <c r="F989" t="s">
        <v>71</v>
      </c>
    </row>
    <row r="990" spans="1:6" x14ac:dyDescent="0.45">
      <c r="A990" s="154" t="str">
        <f t="shared" si="15"/>
        <v>HBOth_Time_132</v>
      </c>
      <c r="B990">
        <v>132</v>
      </c>
      <c r="C990" t="s">
        <v>8</v>
      </c>
      <c r="D990">
        <v>0</v>
      </c>
      <c r="E990" t="s">
        <v>16</v>
      </c>
      <c r="F990" t="s">
        <v>71</v>
      </c>
    </row>
    <row r="991" spans="1:6" x14ac:dyDescent="0.45">
      <c r="A991" s="154" t="str">
        <f t="shared" si="15"/>
        <v>HBOth_Time_134</v>
      </c>
      <c r="B991">
        <v>134</v>
      </c>
      <c r="C991" t="s">
        <v>8</v>
      </c>
      <c r="D991">
        <v>0</v>
      </c>
      <c r="E991" t="s">
        <v>16</v>
      </c>
      <c r="F991" t="s">
        <v>71</v>
      </c>
    </row>
    <row r="992" spans="1:6" x14ac:dyDescent="0.45">
      <c r="A992" s="154" t="str">
        <f t="shared" si="15"/>
        <v>HBOth_Time_136</v>
      </c>
      <c r="B992">
        <v>136</v>
      </c>
      <c r="C992" t="s">
        <v>8</v>
      </c>
      <c r="D992">
        <v>0</v>
      </c>
      <c r="E992" t="s">
        <v>16</v>
      </c>
      <c r="F992" t="s">
        <v>71</v>
      </c>
    </row>
    <row r="993" spans="1:6" x14ac:dyDescent="0.45">
      <c r="A993" s="154" t="str">
        <f t="shared" si="15"/>
        <v>HBOth_Time_138</v>
      </c>
      <c r="B993">
        <v>138</v>
      </c>
      <c r="C993" t="s">
        <v>8</v>
      </c>
      <c r="D993">
        <v>0</v>
      </c>
      <c r="E993" t="s">
        <v>16</v>
      </c>
      <c r="F993" t="s">
        <v>71</v>
      </c>
    </row>
    <row r="994" spans="1:6" x14ac:dyDescent="0.45">
      <c r="A994" s="154" t="str">
        <f t="shared" si="15"/>
        <v>HBOth_Time_140</v>
      </c>
      <c r="B994">
        <v>140</v>
      </c>
      <c r="C994" t="s">
        <v>8</v>
      </c>
      <c r="D994">
        <v>0</v>
      </c>
      <c r="E994" t="s">
        <v>16</v>
      </c>
      <c r="F994" t="s">
        <v>71</v>
      </c>
    </row>
    <row r="995" spans="1:6" x14ac:dyDescent="0.45">
      <c r="A995" s="154" t="str">
        <f t="shared" si="15"/>
        <v>HBOth_Time_142</v>
      </c>
      <c r="B995">
        <v>142</v>
      </c>
      <c r="C995" t="s">
        <v>8</v>
      </c>
      <c r="D995">
        <v>0</v>
      </c>
      <c r="E995" t="s">
        <v>16</v>
      </c>
      <c r="F995" t="s">
        <v>71</v>
      </c>
    </row>
    <row r="996" spans="1:6" x14ac:dyDescent="0.45">
      <c r="A996" s="154" t="str">
        <f t="shared" si="15"/>
        <v>HBOth_Time_144</v>
      </c>
      <c r="B996">
        <v>144</v>
      </c>
      <c r="C996" t="s">
        <v>8</v>
      </c>
      <c r="D996">
        <v>0</v>
      </c>
      <c r="E996" t="s">
        <v>16</v>
      </c>
      <c r="F996" t="s">
        <v>71</v>
      </c>
    </row>
    <row r="997" spans="1:6" x14ac:dyDescent="0.45">
      <c r="A997" s="154" t="str">
        <f t="shared" si="15"/>
        <v>HBOth_Time_146</v>
      </c>
      <c r="B997">
        <v>146</v>
      </c>
      <c r="C997" t="s">
        <v>8</v>
      </c>
      <c r="D997">
        <v>0</v>
      </c>
      <c r="E997" t="s">
        <v>16</v>
      </c>
      <c r="F997" t="s">
        <v>71</v>
      </c>
    </row>
    <row r="998" spans="1:6" x14ac:dyDescent="0.45">
      <c r="A998" s="154" t="str">
        <f t="shared" si="15"/>
        <v>HBOth_Time_148</v>
      </c>
      <c r="B998">
        <v>148</v>
      </c>
      <c r="C998" t="s">
        <v>8</v>
      </c>
      <c r="D998">
        <v>0</v>
      </c>
      <c r="E998" t="s">
        <v>16</v>
      </c>
      <c r="F998" t="s">
        <v>71</v>
      </c>
    </row>
    <row r="999" spans="1:6" x14ac:dyDescent="0.45">
      <c r="A999" s="154" t="str">
        <f t="shared" si="15"/>
        <v>HBOth_Time_150</v>
      </c>
      <c r="B999">
        <v>150</v>
      </c>
      <c r="C999" t="s">
        <v>8</v>
      </c>
      <c r="D999">
        <v>0</v>
      </c>
      <c r="E999" t="s">
        <v>16</v>
      </c>
      <c r="F999" t="s">
        <v>71</v>
      </c>
    </row>
    <row r="1000" spans="1:6" x14ac:dyDescent="0.45">
      <c r="A1000" s="154" t="str">
        <f t="shared" si="15"/>
        <v>HBOth_Time_152</v>
      </c>
      <c r="B1000">
        <v>152</v>
      </c>
      <c r="C1000" t="s">
        <v>8</v>
      </c>
      <c r="D1000">
        <v>0</v>
      </c>
      <c r="E1000" t="s">
        <v>16</v>
      </c>
      <c r="F1000" t="s">
        <v>71</v>
      </c>
    </row>
    <row r="1001" spans="1:6" x14ac:dyDescent="0.45">
      <c r="A1001" s="154" t="str">
        <f t="shared" si="15"/>
        <v>HBOth_Time_154</v>
      </c>
      <c r="B1001">
        <v>154</v>
      </c>
      <c r="C1001" t="s">
        <v>8</v>
      </c>
      <c r="D1001">
        <v>0</v>
      </c>
      <c r="E1001" t="s">
        <v>16</v>
      </c>
      <c r="F1001" t="s">
        <v>71</v>
      </c>
    </row>
    <row r="1002" spans="1:6" x14ac:dyDescent="0.45">
      <c r="A1002" s="154" t="str">
        <f t="shared" si="15"/>
        <v>HBOth_Time_156</v>
      </c>
      <c r="B1002">
        <v>156</v>
      </c>
      <c r="C1002" t="s">
        <v>8</v>
      </c>
      <c r="D1002">
        <v>0</v>
      </c>
      <c r="E1002" t="s">
        <v>16</v>
      </c>
      <c r="F1002" t="s">
        <v>71</v>
      </c>
    </row>
    <row r="1003" spans="1:6" x14ac:dyDescent="0.45">
      <c r="A1003" s="154" t="str">
        <f t="shared" si="15"/>
        <v>HBOth_Time_158</v>
      </c>
      <c r="B1003">
        <v>158</v>
      </c>
      <c r="C1003" t="s">
        <v>8</v>
      </c>
      <c r="D1003">
        <v>0</v>
      </c>
      <c r="E1003" t="s">
        <v>16</v>
      </c>
      <c r="F1003" t="s">
        <v>71</v>
      </c>
    </row>
    <row r="1004" spans="1:6" x14ac:dyDescent="0.45">
      <c r="A1004" s="154" t="str">
        <f t="shared" si="15"/>
        <v>HBOth_Time_160</v>
      </c>
      <c r="B1004">
        <v>160</v>
      </c>
      <c r="C1004" t="s">
        <v>8</v>
      </c>
      <c r="D1004">
        <v>0</v>
      </c>
      <c r="E1004" t="s">
        <v>16</v>
      </c>
      <c r="F1004" t="s">
        <v>71</v>
      </c>
    </row>
    <row r="1005" spans="1:6" x14ac:dyDescent="0.45">
      <c r="A1005" s="154" t="str">
        <f t="shared" si="15"/>
        <v>HBOth_Time_162</v>
      </c>
      <c r="B1005">
        <v>162</v>
      </c>
      <c r="C1005" t="s">
        <v>8</v>
      </c>
      <c r="D1005">
        <v>0</v>
      </c>
      <c r="E1005" t="s">
        <v>16</v>
      </c>
      <c r="F1005" t="s">
        <v>71</v>
      </c>
    </row>
    <row r="1006" spans="1:6" x14ac:dyDescent="0.45">
      <c r="A1006" s="154" t="str">
        <f t="shared" si="15"/>
        <v>HBOth_Time_164</v>
      </c>
      <c r="B1006">
        <v>164</v>
      </c>
      <c r="C1006" t="s">
        <v>8</v>
      </c>
      <c r="D1006">
        <v>0</v>
      </c>
      <c r="E1006" t="s">
        <v>16</v>
      </c>
      <c r="F1006" t="s">
        <v>71</v>
      </c>
    </row>
    <row r="1007" spans="1:6" x14ac:dyDescent="0.45">
      <c r="A1007" s="154" t="str">
        <f t="shared" si="15"/>
        <v>HBOth_Time_166</v>
      </c>
      <c r="B1007">
        <v>166</v>
      </c>
      <c r="C1007" t="s">
        <v>8</v>
      </c>
      <c r="D1007">
        <v>0</v>
      </c>
      <c r="E1007" t="s">
        <v>16</v>
      </c>
      <c r="F1007" t="s">
        <v>71</v>
      </c>
    </row>
    <row r="1008" spans="1:6" x14ac:dyDescent="0.45">
      <c r="A1008" s="154" t="str">
        <f t="shared" si="15"/>
        <v>HBOth_Time_168</v>
      </c>
      <c r="B1008">
        <v>168</v>
      </c>
      <c r="C1008" t="s">
        <v>8</v>
      </c>
      <c r="D1008">
        <v>0</v>
      </c>
      <c r="E1008" t="s">
        <v>16</v>
      </c>
      <c r="F1008" t="s">
        <v>71</v>
      </c>
    </row>
    <row r="1009" spans="1:6" x14ac:dyDescent="0.45">
      <c r="A1009" s="154" t="str">
        <f t="shared" si="15"/>
        <v>HBOth_Time_170</v>
      </c>
      <c r="B1009">
        <v>170</v>
      </c>
      <c r="C1009" t="s">
        <v>8</v>
      </c>
      <c r="D1009">
        <v>0</v>
      </c>
      <c r="E1009" t="s">
        <v>16</v>
      </c>
      <c r="F1009" t="s">
        <v>71</v>
      </c>
    </row>
    <row r="1010" spans="1:6" x14ac:dyDescent="0.45">
      <c r="A1010" s="154" t="str">
        <f t="shared" si="15"/>
        <v>HBOth_Time_172</v>
      </c>
      <c r="B1010">
        <v>172</v>
      </c>
      <c r="C1010" t="s">
        <v>8</v>
      </c>
      <c r="D1010">
        <v>0</v>
      </c>
      <c r="E1010" t="s">
        <v>16</v>
      </c>
      <c r="F1010" t="s">
        <v>71</v>
      </c>
    </row>
    <row r="1011" spans="1:6" x14ac:dyDescent="0.45">
      <c r="A1011" s="154" t="str">
        <f t="shared" si="15"/>
        <v>HBOth_Time_174</v>
      </c>
      <c r="B1011">
        <v>174</v>
      </c>
      <c r="C1011" t="s">
        <v>8</v>
      </c>
      <c r="D1011">
        <v>0</v>
      </c>
      <c r="E1011" t="s">
        <v>16</v>
      </c>
      <c r="F1011" t="s">
        <v>71</v>
      </c>
    </row>
    <row r="1012" spans="1:6" x14ac:dyDescent="0.45">
      <c r="A1012" s="154" t="str">
        <f t="shared" si="15"/>
        <v>HBOth_Time_176</v>
      </c>
      <c r="B1012">
        <v>176</v>
      </c>
      <c r="C1012" t="s">
        <v>8</v>
      </c>
      <c r="D1012">
        <v>0</v>
      </c>
      <c r="E1012" t="s">
        <v>16</v>
      </c>
      <c r="F1012" t="s">
        <v>71</v>
      </c>
    </row>
    <row r="1013" spans="1:6" x14ac:dyDescent="0.45">
      <c r="A1013" s="154" t="str">
        <f t="shared" si="15"/>
        <v>HBOth_Time_178</v>
      </c>
      <c r="B1013">
        <v>178</v>
      </c>
      <c r="C1013" t="s">
        <v>8</v>
      </c>
      <c r="D1013">
        <v>0</v>
      </c>
      <c r="E1013" t="s">
        <v>16</v>
      </c>
      <c r="F1013" t="s">
        <v>71</v>
      </c>
    </row>
    <row r="1014" spans="1:6" x14ac:dyDescent="0.45">
      <c r="A1014" s="154" t="str">
        <f t="shared" si="15"/>
        <v>HBOth_Time_180</v>
      </c>
      <c r="B1014">
        <v>180</v>
      </c>
      <c r="C1014" t="s">
        <v>8</v>
      </c>
      <c r="D1014">
        <v>0</v>
      </c>
      <c r="E1014" t="s">
        <v>16</v>
      </c>
      <c r="F1014" t="s">
        <v>71</v>
      </c>
    </row>
    <row r="1015" spans="1:6" x14ac:dyDescent="0.45">
      <c r="A1015" s="154" t="str">
        <f t="shared" si="15"/>
        <v>HBOth_Time_182</v>
      </c>
      <c r="B1015">
        <v>182</v>
      </c>
      <c r="C1015" t="s">
        <v>8</v>
      </c>
      <c r="D1015">
        <v>0</v>
      </c>
      <c r="E1015" t="s">
        <v>16</v>
      </c>
      <c r="F1015" t="s">
        <v>71</v>
      </c>
    </row>
    <row r="1016" spans="1:6" x14ac:dyDescent="0.45">
      <c r="A1016" s="154" t="str">
        <f t="shared" si="15"/>
        <v>HBOth_Time_184</v>
      </c>
      <c r="B1016">
        <v>184</v>
      </c>
      <c r="C1016" t="s">
        <v>8</v>
      </c>
      <c r="D1016">
        <v>0</v>
      </c>
      <c r="E1016" t="s">
        <v>16</v>
      </c>
      <c r="F1016" t="s">
        <v>71</v>
      </c>
    </row>
    <row r="1017" spans="1:6" x14ac:dyDescent="0.45">
      <c r="A1017" s="154" t="str">
        <f t="shared" si="15"/>
        <v>HBOth_Time_186</v>
      </c>
      <c r="B1017">
        <v>186</v>
      </c>
      <c r="C1017" t="s">
        <v>8</v>
      </c>
      <c r="D1017">
        <v>0</v>
      </c>
      <c r="E1017" t="s">
        <v>16</v>
      </c>
      <c r="F1017" t="s">
        <v>71</v>
      </c>
    </row>
    <row r="1018" spans="1:6" x14ac:dyDescent="0.45">
      <c r="A1018" s="154" t="str">
        <f t="shared" si="15"/>
        <v>HBOth_Time_188</v>
      </c>
      <c r="B1018">
        <v>188</v>
      </c>
      <c r="C1018" t="s">
        <v>8</v>
      </c>
      <c r="D1018">
        <v>0</v>
      </c>
      <c r="E1018" t="s">
        <v>16</v>
      </c>
      <c r="F1018" t="s">
        <v>71</v>
      </c>
    </row>
    <row r="1019" spans="1:6" x14ac:dyDescent="0.45">
      <c r="A1019" s="154" t="str">
        <f t="shared" si="15"/>
        <v>HBOth_Time_190</v>
      </c>
      <c r="B1019">
        <v>190</v>
      </c>
      <c r="C1019" t="s">
        <v>8</v>
      </c>
      <c r="D1019">
        <v>0</v>
      </c>
      <c r="E1019" t="s">
        <v>16</v>
      </c>
      <c r="F1019" t="s">
        <v>71</v>
      </c>
    </row>
    <row r="1020" spans="1:6" x14ac:dyDescent="0.45">
      <c r="A1020" s="154" t="str">
        <f t="shared" si="15"/>
        <v>HBOth_Time_192</v>
      </c>
      <c r="B1020">
        <v>192</v>
      </c>
      <c r="C1020" t="s">
        <v>8</v>
      </c>
      <c r="D1020">
        <v>0</v>
      </c>
      <c r="E1020" t="s">
        <v>16</v>
      </c>
      <c r="F1020" t="s">
        <v>71</v>
      </c>
    </row>
    <row r="1021" spans="1:6" x14ac:dyDescent="0.45">
      <c r="A1021" s="154" t="str">
        <f t="shared" si="15"/>
        <v>HBOth_Time_194</v>
      </c>
      <c r="B1021">
        <v>194</v>
      </c>
      <c r="C1021" t="s">
        <v>8</v>
      </c>
      <c r="D1021">
        <v>0</v>
      </c>
      <c r="E1021" t="s">
        <v>16</v>
      </c>
      <c r="F1021" t="s">
        <v>71</v>
      </c>
    </row>
    <row r="1022" spans="1:6" x14ac:dyDescent="0.45">
      <c r="A1022" s="154" t="str">
        <f t="shared" si="15"/>
        <v>HBOth_Time_196</v>
      </c>
      <c r="B1022">
        <v>196</v>
      </c>
      <c r="C1022" t="s">
        <v>8</v>
      </c>
      <c r="D1022">
        <v>0</v>
      </c>
      <c r="E1022" t="s">
        <v>16</v>
      </c>
      <c r="F1022" t="s">
        <v>71</v>
      </c>
    </row>
    <row r="1023" spans="1:6" x14ac:dyDescent="0.45">
      <c r="A1023" s="154" t="str">
        <f t="shared" si="15"/>
        <v>HBOth_Time_198</v>
      </c>
      <c r="B1023">
        <v>198</v>
      </c>
      <c r="C1023" t="s">
        <v>8</v>
      </c>
      <c r="D1023">
        <v>0</v>
      </c>
      <c r="E1023" t="s">
        <v>16</v>
      </c>
      <c r="F1023" t="s">
        <v>71</v>
      </c>
    </row>
    <row r="1024" spans="1:6" x14ac:dyDescent="0.45">
      <c r="A1024" s="154" t="str">
        <f t="shared" si="15"/>
        <v>HBOth_Time_200</v>
      </c>
      <c r="B1024">
        <v>200</v>
      </c>
      <c r="C1024" t="s">
        <v>8</v>
      </c>
      <c r="D1024">
        <v>0</v>
      </c>
      <c r="E1024" t="s">
        <v>16</v>
      </c>
      <c r="F1024" t="s">
        <v>71</v>
      </c>
    </row>
    <row r="1025" spans="1:6" x14ac:dyDescent="0.45">
      <c r="A1025" s="154" t="str">
        <f t="shared" si="15"/>
        <v>HBOth_Time_202</v>
      </c>
      <c r="B1025">
        <v>202</v>
      </c>
      <c r="C1025" t="s">
        <v>8</v>
      </c>
      <c r="D1025">
        <v>0</v>
      </c>
      <c r="E1025" t="s">
        <v>16</v>
      </c>
      <c r="F1025" t="s">
        <v>71</v>
      </c>
    </row>
    <row r="1026" spans="1:6" x14ac:dyDescent="0.45">
      <c r="A1026" s="154" t="str">
        <f t="shared" si="15"/>
        <v>HBOth_GC_0</v>
      </c>
      <c r="B1026">
        <v>0</v>
      </c>
      <c r="C1026" t="s">
        <v>8</v>
      </c>
      <c r="D1026">
        <v>0</v>
      </c>
      <c r="E1026" t="s">
        <v>64</v>
      </c>
      <c r="F1026" t="s">
        <v>71</v>
      </c>
    </row>
    <row r="1027" spans="1:6" x14ac:dyDescent="0.45">
      <c r="A1027" s="154" t="str">
        <f t="shared" ref="A1027:A1090" si="16">C1027&amp;"_"&amp;E1027&amp;"_"&amp;B1027</f>
        <v>HBOth_GC_2</v>
      </c>
      <c r="B1027">
        <v>2</v>
      </c>
      <c r="C1027" t="s">
        <v>8</v>
      </c>
      <c r="D1027">
        <v>8.98983E-2</v>
      </c>
      <c r="E1027" t="s">
        <v>64</v>
      </c>
      <c r="F1027" t="s">
        <v>71</v>
      </c>
    </row>
    <row r="1028" spans="1:6" x14ac:dyDescent="0.45">
      <c r="A1028" s="154" t="str">
        <f t="shared" si="16"/>
        <v>HBOth_GC_4</v>
      </c>
      <c r="B1028">
        <v>4</v>
      </c>
      <c r="C1028" t="s">
        <v>8</v>
      </c>
      <c r="D1028">
        <v>0.11735909999999999</v>
      </c>
      <c r="E1028" t="s">
        <v>64</v>
      </c>
      <c r="F1028" t="s">
        <v>71</v>
      </c>
    </row>
    <row r="1029" spans="1:6" x14ac:dyDescent="0.45">
      <c r="A1029" s="154" t="str">
        <f t="shared" si="16"/>
        <v>HBOth_GC_6</v>
      </c>
      <c r="B1029">
        <v>6</v>
      </c>
      <c r="C1029" t="s">
        <v>8</v>
      </c>
      <c r="D1029">
        <v>0.12606890000000001</v>
      </c>
      <c r="E1029" t="s">
        <v>64</v>
      </c>
      <c r="F1029" t="s">
        <v>71</v>
      </c>
    </row>
    <row r="1030" spans="1:6" x14ac:dyDescent="0.45">
      <c r="A1030" s="154" t="str">
        <f t="shared" si="16"/>
        <v>HBOth_GC_8</v>
      </c>
      <c r="B1030">
        <v>8</v>
      </c>
      <c r="C1030" t="s">
        <v>8</v>
      </c>
      <c r="D1030">
        <v>0.1155458</v>
      </c>
      <c r="E1030" t="s">
        <v>64</v>
      </c>
      <c r="F1030" t="s">
        <v>71</v>
      </c>
    </row>
    <row r="1031" spans="1:6" x14ac:dyDescent="0.45">
      <c r="A1031" s="154" t="str">
        <f t="shared" si="16"/>
        <v>HBOth_GC_10</v>
      </c>
      <c r="B1031">
        <v>10</v>
      </c>
      <c r="C1031" t="s">
        <v>8</v>
      </c>
      <c r="D1031">
        <v>9.4523800000000005E-2</v>
      </c>
      <c r="E1031" t="s">
        <v>64</v>
      </c>
      <c r="F1031" t="s">
        <v>71</v>
      </c>
    </row>
    <row r="1032" spans="1:6" x14ac:dyDescent="0.45">
      <c r="A1032" s="154" t="str">
        <f t="shared" si="16"/>
        <v>HBOth_GC_12</v>
      </c>
      <c r="B1032">
        <v>12</v>
      </c>
      <c r="C1032" t="s">
        <v>8</v>
      </c>
      <c r="D1032">
        <v>7.5282799999999997E-2</v>
      </c>
      <c r="E1032" t="s">
        <v>64</v>
      </c>
      <c r="F1032" t="s">
        <v>71</v>
      </c>
    </row>
    <row r="1033" spans="1:6" x14ac:dyDescent="0.45">
      <c r="A1033" s="154" t="str">
        <f t="shared" si="16"/>
        <v>HBOth_GC_14</v>
      </c>
      <c r="B1033">
        <v>14</v>
      </c>
      <c r="C1033" t="s">
        <v>8</v>
      </c>
      <c r="D1033">
        <v>5.5309799999999999E-2</v>
      </c>
      <c r="E1033" t="s">
        <v>64</v>
      </c>
      <c r="F1033" t="s">
        <v>71</v>
      </c>
    </row>
    <row r="1034" spans="1:6" x14ac:dyDescent="0.45">
      <c r="A1034" s="154" t="str">
        <f t="shared" si="16"/>
        <v>HBOth_GC_16</v>
      </c>
      <c r="B1034">
        <v>16</v>
      </c>
      <c r="C1034" t="s">
        <v>8</v>
      </c>
      <c r="D1034">
        <v>4.0241199999999998E-2</v>
      </c>
      <c r="E1034" t="s">
        <v>64</v>
      </c>
      <c r="F1034" t="s">
        <v>71</v>
      </c>
    </row>
    <row r="1035" spans="1:6" x14ac:dyDescent="0.45">
      <c r="A1035" s="154" t="str">
        <f t="shared" si="16"/>
        <v>HBOth_GC_18</v>
      </c>
      <c r="B1035">
        <v>18</v>
      </c>
      <c r="C1035" t="s">
        <v>8</v>
      </c>
      <c r="D1035">
        <v>3.3430599999999998E-2</v>
      </c>
      <c r="E1035" t="s">
        <v>64</v>
      </c>
      <c r="F1035" t="s">
        <v>71</v>
      </c>
    </row>
    <row r="1036" spans="1:6" x14ac:dyDescent="0.45">
      <c r="A1036" s="154" t="str">
        <f t="shared" si="16"/>
        <v>HBOth_GC_20</v>
      </c>
      <c r="B1036">
        <v>20</v>
      </c>
      <c r="C1036" t="s">
        <v>8</v>
      </c>
      <c r="D1036">
        <v>2.76571E-2</v>
      </c>
      <c r="E1036" t="s">
        <v>64</v>
      </c>
      <c r="F1036" t="s">
        <v>71</v>
      </c>
    </row>
    <row r="1037" spans="1:6" x14ac:dyDescent="0.45">
      <c r="A1037" s="154" t="str">
        <f t="shared" si="16"/>
        <v>HBOth_GC_22</v>
      </c>
      <c r="B1037">
        <v>22</v>
      </c>
      <c r="C1037" t="s">
        <v>8</v>
      </c>
      <c r="D1037">
        <v>2.39095E-2</v>
      </c>
      <c r="E1037" t="s">
        <v>64</v>
      </c>
      <c r="F1037" t="s">
        <v>71</v>
      </c>
    </row>
    <row r="1038" spans="1:6" x14ac:dyDescent="0.45">
      <c r="A1038" s="154" t="str">
        <f t="shared" si="16"/>
        <v>HBOth_GC_24</v>
      </c>
      <c r="B1038">
        <v>24</v>
      </c>
      <c r="C1038" t="s">
        <v>8</v>
      </c>
      <c r="D1038">
        <v>2.0903999999999999E-2</v>
      </c>
      <c r="E1038" t="s">
        <v>64</v>
      </c>
      <c r="F1038" t="s">
        <v>71</v>
      </c>
    </row>
    <row r="1039" spans="1:6" x14ac:dyDescent="0.45">
      <c r="A1039" s="154" t="str">
        <f t="shared" si="16"/>
        <v>HBOth_GC_26</v>
      </c>
      <c r="B1039">
        <v>26</v>
      </c>
      <c r="C1039" t="s">
        <v>8</v>
      </c>
      <c r="D1039">
        <v>1.8558399999999999E-2</v>
      </c>
      <c r="E1039" t="s">
        <v>64</v>
      </c>
      <c r="F1039" t="s">
        <v>71</v>
      </c>
    </row>
    <row r="1040" spans="1:6" x14ac:dyDescent="0.45">
      <c r="A1040" s="154" t="str">
        <f t="shared" si="16"/>
        <v>HBOth_GC_28</v>
      </c>
      <c r="B1040">
        <v>28</v>
      </c>
      <c r="C1040" t="s">
        <v>8</v>
      </c>
      <c r="D1040">
        <v>1.6622999999999999E-2</v>
      </c>
      <c r="E1040" t="s">
        <v>64</v>
      </c>
      <c r="F1040" t="s">
        <v>71</v>
      </c>
    </row>
    <row r="1041" spans="1:6" x14ac:dyDescent="0.45">
      <c r="A1041" s="154" t="str">
        <f t="shared" si="16"/>
        <v>HBOth_GC_30</v>
      </c>
      <c r="B1041">
        <v>30</v>
      </c>
      <c r="C1041" t="s">
        <v>8</v>
      </c>
      <c r="D1041">
        <v>1.5233399999999999E-2</v>
      </c>
      <c r="E1041" t="s">
        <v>64</v>
      </c>
      <c r="F1041" t="s">
        <v>71</v>
      </c>
    </row>
    <row r="1042" spans="1:6" x14ac:dyDescent="0.45">
      <c r="A1042" s="154" t="str">
        <f t="shared" si="16"/>
        <v>HBOth_GC_32</v>
      </c>
      <c r="B1042">
        <v>32</v>
      </c>
      <c r="C1042" t="s">
        <v>8</v>
      </c>
      <c r="D1042">
        <v>1.38981E-2</v>
      </c>
      <c r="E1042" t="s">
        <v>64</v>
      </c>
      <c r="F1042" t="s">
        <v>71</v>
      </c>
    </row>
    <row r="1043" spans="1:6" x14ac:dyDescent="0.45">
      <c r="A1043" s="154" t="str">
        <f t="shared" si="16"/>
        <v>HBOth_GC_34</v>
      </c>
      <c r="B1043">
        <v>34</v>
      </c>
      <c r="C1043" t="s">
        <v>8</v>
      </c>
      <c r="D1043">
        <v>1.26219E-2</v>
      </c>
      <c r="E1043" t="s">
        <v>64</v>
      </c>
      <c r="F1043" t="s">
        <v>71</v>
      </c>
    </row>
    <row r="1044" spans="1:6" x14ac:dyDescent="0.45">
      <c r="A1044" s="154" t="str">
        <f t="shared" si="16"/>
        <v>HBOth_GC_36</v>
      </c>
      <c r="B1044">
        <v>36</v>
      </c>
      <c r="C1044" t="s">
        <v>8</v>
      </c>
      <c r="D1044">
        <v>1.13379E-2</v>
      </c>
      <c r="E1044" t="s">
        <v>64</v>
      </c>
      <c r="F1044" t="s">
        <v>71</v>
      </c>
    </row>
    <row r="1045" spans="1:6" x14ac:dyDescent="0.45">
      <c r="A1045" s="154" t="str">
        <f t="shared" si="16"/>
        <v>HBOth_GC_38</v>
      </c>
      <c r="B1045">
        <v>38</v>
      </c>
      <c r="C1045" t="s">
        <v>8</v>
      </c>
      <c r="D1045">
        <v>1.0255500000000001E-2</v>
      </c>
      <c r="E1045" t="s">
        <v>64</v>
      </c>
      <c r="F1045" t="s">
        <v>71</v>
      </c>
    </row>
    <row r="1046" spans="1:6" x14ac:dyDescent="0.45">
      <c r="A1046" s="154" t="str">
        <f t="shared" si="16"/>
        <v>HBOth_GC_40</v>
      </c>
      <c r="B1046">
        <v>40</v>
      </c>
      <c r="C1046" t="s">
        <v>8</v>
      </c>
      <c r="D1046">
        <v>9.2382999999999996E-3</v>
      </c>
      <c r="E1046" t="s">
        <v>64</v>
      </c>
      <c r="F1046" t="s">
        <v>71</v>
      </c>
    </row>
    <row r="1047" spans="1:6" x14ac:dyDescent="0.45">
      <c r="A1047" s="154" t="str">
        <f t="shared" si="16"/>
        <v>HBOth_GC_42</v>
      </c>
      <c r="B1047">
        <v>42</v>
      </c>
      <c r="C1047" t="s">
        <v>8</v>
      </c>
      <c r="D1047">
        <v>8.2313000000000004E-3</v>
      </c>
      <c r="E1047" t="s">
        <v>64</v>
      </c>
      <c r="F1047" t="s">
        <v>71</v>
      </c>
    </row>
    <row r="1048" spans="1:6" x14ac:dyDescent="0.45">
      <c r="A1048" s="154" t="str">
        <f t="shared" si="16"/>
        <v>HBOth_GC_44</v>
      </c>
      <c r="B1048">
        <v>44</v>
      </c>
      <c r="C1048" t="s">
        <v>8</v>
      </c>
      <c r="D1048">
        <v>6.9779999999999998E-3</v>
      </c>
      <c r="E1048" t="s">
        <v>64</v>
      </c>
      <c r="F1048" t="s">
        <v>71</v>
      </c>
    </row>
    <row r="1049" spans="1:6" x14ac:dyDescent="0.45">
      <c r="A1049" s="154" t="str">
        <f t="shared" si="16"/>
        <v>HBOth_GC_46</v>
      </c>
      <c r="B1049">
        <v>46</v>
      </c>
      <c r="C1049" t="s">
        <v>8</v>
      </c>
      <c r="D1049">
        <v>5.3071999999999998E-3</v>
      </c>
      <c r="E1049" t="s">
        <v>64</v>
      </c>
      <c r="F1049" t="s">
        <v>71</v>
      </c>
    </row>
    <row r="1050" spans="1:6" x14ac:dyDescent="0.45">
      <c r="A1050" s="154" t="str">
        <f t="shared" si="16"/>
        <v>HBOth_GC_48</v>
      </c>
      <c r="B1050">
        <v>48</v>
      </c>
      <c r="C1050" t="s">
        <v>8</v>
      </c>
      <c r="D1050">
        <v>4.2976000000000004E-3</v>
      </c>
      <c r="E1050" t="s">
        <v>64</v>
      </c>
      <c r="F1050" t="s">
        <v>71</v>
      </c>
    </row>
    <row r="1051" spans="1:6" x14ac:dyDescent="0.45">
      <c r="A1051" s="154" t="str">
        <f t="shared" si="16"/>
        <v>HBOth_GC_50</v>
      </c>
      <c r="B1051">
        <v>50</v>
      </c>
      <c r="C1051" t="s">
        <v>8</v>
      </c>
      <c r="D1051">
        <v>3.8536E-3</v>
      </c>
      <c r="E1051" t="s">
        <v>64</v>
      </c>
      <c r="F1051" t="s">
        <v>71</v>
      </c>
    </row>
    <row r="1052" spans="1:6" x14ac:dyDescent="0.45">
      <c r="A1052" s="154" t="str">
        <f t="shared" si="16"/>
        <v>HBOth_GC_52</v>
      </c>
      <c r="B1052">
        <v>52</v>
      </c>
      <c r="C1052" t="s">
        <v>8</v>
      </c>
      <c r="D1052">
        <v>3.2317000000000001E-3</v>
      </c>
      <c r="E1052" t="s">
        <v>64</v>
      </c>
      <c r="F1052" t="s">
        <v>71</v>
      </c>
    </row>
    <row r="1053" spans="1:6" x14ac:dyDescent="0.45">
      <c r="A1053" s="154" t="str">
        <f t="shared" si="16"/>
        <v>HBOth_GC_54</v>
      </c>
      <c r="B1053">
        <v>54</v>
      </c>
      <c r="C1053" t="s">
        <v>8</v>
      </c>
      <c r="D1053">
        <v>3.0035000000000001E-3</v>
      </c>
      <c r="E1053" t="s">
        <v>64</v>
      </c>
      <c r="F1053" t="s">
        <v>71</v>
      </c>
    </row>
    <row r="1054" spans="1:6" x14ac:dyDescent="0.45">
      <c r="A1054" s="154" t="str">
        <f t="shared" si="16"/>
        <v>HBOth_GC_56</v>
      </c>
      <c r="B1054">
        <v>56</v>
      </c>
      <c r="C1054" t="s">
        <v>8</v>
      </c>
      <c r="D1054">
        <v>2.7704000000000001E-3</v>
      </c>
      <c r="E1054" t="s">
        <v>64</v>
      </c>
      <c r="F1054" t="s">
        <v>71</v>
      </c>
    </row>
    <row r="1055" spans="1:6" x14ac:dyDescent="0.45">
      <c r="A1055" s="154" t="str">
        <f t="shared" si="16"/>
        <v>HBOth_GC_58</v>
      </c>
      <c r="B1055">
        <v>58</v>
      </c>
      <c r="C1055" t="s">
        <v>8</v>
      </c>
      <c r="D1055">
        <v>2.5346000000000001E-3</v>
      </c>
      <c r="E1055" t="s">
        <v>64</v>
      </c>
      <c r="F1055" t="s">
        <v>71</v>
      </c>
    </row>
    <row r="1056" spans="1:6" x14ac:dyDescent="0.45">
      <c r="A1056" s="154" t="str">
        <f t="shared" si="16"/>
        <v>HBOth_GC_60</v>
      </c>
      <c r="B1056">
        <v>60</v>
      </c>
      <c r="C1056" t="s">
        <v>8</v>
      </c>
      <c r="D1056">
        <v>2.3703000000000001E-3</v>
      </c>
      <c r="E1056" t="s">
        <v>64</v>
      </c>
      <c r="F1056" t="s">
        <v>71</v>
      </c>
    </row>
    <row r="1057" spans="1:6" x14ac:dyDescent="0.45">
      <c r="A1057" s="154" t="str">
        <f t="shared" si="16"/>
        <v>HBOth_GC_62</v>
      </c>
      <c r="B1057">
        <v>62</v>
      </c>
      <c r="C1057" t="s">
        <v>8</v>
      </c>
      <c r="D1057">
        <v>2.1813000000000002E-3</v>
      </c>
      <c r="E1057" t="s">
        <v>64</v>
      </c>
      <c r="F1057" t="s">
        <v>71</v>
      </c>
    </row>
    <row r="1058" spans="1:6" x14ac:dyDescent="0.45">
      <c r="A1058" s="154" t="str">
        <f t="shared" si="16"/>
        <v>HBOth_GC_64</v>
      </c>
      <c r="B1058">
        <v>64</v>
      </c>
      <c r="C1058" t="s">
        <v>8</v>
      </c>
      <c r="D1058">
        <v>1.8591E-3</v>
      </c>
      <c r="E1058" t="s">
        <v>64</v>
      </c>
      <c r="F1058" t="s">
        <v>71</v>
      </c>
    </row>
    <row r="1059" spans="1:6" x14ac:dyDescent="0.45">
      <c r="A1059" s="154" t="str">
        <f t="shared" si="16"/>
        <v>HBOth_GC_66</v>
      </c>
      <c r="B1059">
        <v>66</v>
      </c>
      <c r="C1059" t="s">
        <v>8</v>
      </c>
      <c r="D1059">
        <v>1.4656000000000001E-3</v>
      </c>
      <c r="E1059" t="s">
        <v>64</v>
      </c>
      <c r="F1059" t="s">
        <v>71</v>
      </c>
    </row>
    <row r="1060" spans="1:6" x14ac:dyDescent="0.45">
      <c r="A1060" s="154" t="str">
        <f t="shared" si="16"/>
        <v>HBOth_GC_68</v>
      </c>
      <c r="B1060">
        <v>68</v>
      </c>
      <c r="C1060" t="s">
        <v>8</v>
      </c>
      <c r="D1060">
        <v>1.1720999999999999E-3</v>
      </c>
      <c r="E1060" t="s">
        <v>64</v>
      </c>
      <c r="F1060" t="s">
        <v>71</v>
      </c>
    </row>
    <row r="1061" spans="1:6" x14ac:dyDescent="0.45">
      <c r="A1061" s="154" t="str">
        <f t="shared" si="16"/>
        <v>HBOth_GC_70</v>
      </c>
      <c r="B1061">
        <v>70</v>
      </c>
      <c r="C1061" t="s">
        <v>8</v>
      </c>
      <c r="D1061">
        <v>1.0263E-3</v>
      </c>
      <c r="E1061" t="s">
        <v>64</v>
      </c>
      <c r="F1061" t="s">
        <v>71</v>
      </c>
    </row>
    <row r="1062" spans="1:6" x14ac:dyDescent="0.45">
      <c r="A1062" s="154" t="str">
        <f t="shared" si="16"/>
        <v>HBOth_GC_72</v>
      </c>
      <c r="B1062">
        <v>72</v>
      </c>
      <c r="C1062" t="s">
        <v>8</v>
      </c>
      <c r="D1062">
        <v>9.5100000000000002E-4</v>
      </c>
      <c r="E1062" t="s">
        <v>64</v>
      </c>
      <c r="F1062" t="s">
        <v>71</v>
      </c>
    </row>
    <row r="1063" spans="1:6" x14ac:dyDescent="0.45">
      <c r="A1063" s="154" t="str">
        <f t="shared" si="16"/>
        <v>HBOth_GC_74</v>
      </c>
      <c r="B1063">
        <v>74</v>
      </c>
      <c r="C1063" t="s">
        <v>8</v>
      </c>
      <c r="D1063">
        <v>7.9639999999999995E-4</v>
      </c>
      <c r="E1063" t="s">
        <v>64</v>
      </c>
      <c r="F1063" t="s">
        <v>71</v>
      </c>
    </row>
    <row r="1064" spans="1:6" x14ac:dyDescent="0.45">
      <c r="A1064" s="154" t="str">
        <f t="shared" si="16"/>
        <v>HBOth_GC_76</v>
      </c>
      <c r="B1064">
        <v>76</v>
      </c>
      <c r="C1064" t="s">
        <v>8</v>
      </c>
      <c r="D1064">
        <v>7.2349999999999997E-4</v>
      </c>
      <c r="E1064" t="s">
        <v>64</v>
      </c>
      <c r="F1064" t="s">
        <v>71</v>
      </c>
    </row>
    <row r="1065" spans="1:6" x14ac:dyDescent="0.45">
      <c r="A1065" s="154" t="str">
        <f t="shared" si="16"/>
        <v>HBOth_GC_78</v>
      </c>
      <c r="B1065">
        <v>78</v>
      </c>
      <c r="C1065" t="s">
        <v>8</v>
      </c>
      <c r="D1065">
        <v>7.1319999999999999E-4</v>
      </c>
      <c r="E1065" t="s">
        <v>64</v>
      </c>
      <c r="F1065" t="s">
        <v>71</v>
      </c>
    </row>
    <row r="1066" spans="1:6" x14ac:dyDescent="0.45">
      <c r="A1066" s="154" t="str">
        <f t="shared" si="16"/>
        <v>HBOth_GC_80</v>
      </c>
      <c r="B1066">
        <v>80</v>
      </c>
      <c r="C1066" t="s">
        <v>8</v>
      </c>
      <c r="D1066">
        <v>7.0319999999999996E-4</v>
      </c>
      <c r="E1066" t="s">
        <v>64</v>
      </c>
      <c r="F1066" t="s">
        <v>71</v>
      </c>
    </row>
    <row r="1067" spans="1:6" x14ac:dyDescent="0.45">
      <c r="A1067" s="154" t="str">
        <f t="shared" si="16"/>
        <v>HBOth_GC_82</v>
      </c>
      <c r="B1067">
        <v>82</v>
      </c>
      <c r="C1067" t="s">
        <v>8</v>
      </c>
      <c r="D1067">
        <v>6.9249999999999997E-4</v>
      </c>
      <c r="E1067" t="s">
        <v>64</v>
      </c>
      <c r="F1067" t="s">
        <v>71</v>
      </c>
    </row>
    <row r="1068" spans="1:6" x14ac:dyDescent="0.45">
      <c r="A1068" s="154" t="str">
        <f t="shared" si="16"/>
        <v>HBOth_GC_84</v>
      </c>
      <c r="B1068">
        <v>84</v>
      </c>
      <c r="C1068" t="s">
        <v>8</v>
      </c>
      <c r="D1068">
        <v>6.824E-4</v>
      </c>
      <c r="E1068" t="s">
        <v>64</v>
      </c>
      <c r="F1068" t="s">
        <v>71</v>
      </c>
    </row>
    <row r="1069" spans="1:6" x14ac:dyDescent="0.45">
      <c r="A1069" s="154" t="str">
        <f t="shared" si="16"/>
        <v>HBOth_GC_86</v>
      </c>
      <c r="B1069">
        <v>86</v>
      </c>
      <c r="C1069" t="s">
        <v>8</v>
      </c>
      <c r="D1069">
        <v>6.7219999999999997E-4</v>
      </c>
      <c r="E1069" t="s">
        <v>64</v>
      </c>
      <c r="F1069" t="s">
        <v>71</v>
      </c>
    </row>
    <row r="1070" spans="1:6" x14ac:dyDescent="0.45">
      <c r="A1070" s="154" t="str">
        <f t="shared" si="16"/>
        <v>HBOth_GC_88</v>
      </c>
      <c r="B1070">
        <v>88</v>
      </c>
      <c r="C1070" t="s">
        <v>8</v>
      </c>
      <c r="D1070">
        <v>6.6200000000000005E-4</v>
      </c>
      <c r="E1070" t="s">
        <v>64</v>
      </c>
      <c r="F1070" t="s">
        <v>71</v>
      </c>
    </row>
    <row r="1071" spans="1:6" x14ac:dyDescent="0.45">
      <c r="A1071" s="154" t="str">
        <f t="shared" si="16"/>
        <v>HBOth_GC_90</v>
      </c>
      <c r="B1071">
        <v>90</v>
      </c>
      <c r="C1071" t="s">
        <v>8</v>
      </c>
      <c r="D1071">
        <v>6.5189999999999996E-4</v>
      </c>
      <c r="E1071" t="s">
        <v>64</v>
      </c>
      <c r="F1071" t="s">
        <v>71</v>
      </c>
    </row>
    <row r="1072" spans="1:6" x14ac:dyDescent="0.45">
      <c r="A1072" s="154" t="str">
        <f t="shared" si="16"/>
        <v>HBOth_GC_92</v>
      </c>
      <c r="B1072">
        <v>92</v>
      </c>
      <c r="C1072" t="s">
        <v>8</v>
      </c>
      <c r="D1072">
        <v>6.4159999999999998E-4</v>
      </c>
      <c r="E1072" t="s">
        <v>64</v>
      </c>
      <c r="F1072" t="s">
        <v>71</v>
      </c>
    </row>
    <row r="1073" spans="1:6" x14ac:dyDescent="0.45">
      <c r="A1073" s="154" t="str">
        <f t="shared" si="16"/>
        <v>HBOth_GC_94</v>
      </c>
      <c r="B1073">
        <v>94</v>
      </c>
      <c r="C1073" t="s">
        <v>8</v>
      </c>
      <c r="D1073">
        <v>6.311E-4</v>
      </c>
      <c r="E1073" t="s">
        <v>64</v>
      </c>
      <c r="F1073" t="s">
        <v>71</v>
      </c>
    </row>
    <row r="1074" spans="1:6" x14ac:dyDescent="0.45">
      <c r="A1074" s="154" t="str">
        <f t="shared" si="16"/>
        <v>HBOth_GC_96</v>
      </c>
      <c r="B1074">
        <v>96</v>
      </c>
      <c r="C1074" t="s">
        <v>8</v>
      </c>
      <c r="D1074">
        <v>6.2129999999999998E-4</v>
      </c>
      <c r="E1074" t="s">
        <v>64</v>
      </c>
      <c r="F1074" t="s">
        <v>71</v>
      </c>
    </row>
    <row r="1075" spans="1:6" x14ac:dyDescent="0.45">
      <c r="A1075" s="154" t="str">
        <f t="shared" si="16"/>
        <v>HBOth_GC_98</v>
      </c>
      <c r="B1075">
        <v>98</v>
      </c>
      <c r="C1075" t="s">
        <v>8</v>
      </c>
      <c r="D1075">
        <v>6.112E-4</v>
      </c>
      <c r="E1075" t="s">
        <v>64</v>
      </c>
      <c r="F1075" t="s">
        <v>71</v>
      </c>
    </row>
    <row r="1076" spans="1:6" x14ac:dyDescent="0.45">
      <c r="A1076" s="154" t="str">
        <f t="shared" si="16"/>
        <v>HBOth_GC_100</v>
      </c>
      <c r="B1076">
        <v>100</v>
      </c>
      <c r="C1076" t="s">
        <v>8</v>
      </c>
      <c r="D1076">
        <v>6.0050000000000001E-4</v>
      </c>
      <c r="E1076" t="s">
        <v>64</v>
      </c>
      <c r="F1076" t="s">
        <v>71</v>
      </c>
    </row>
    <row r="1077" spans="1:6" x14ac:dyDescent="0.45">
      <c r="A1077" s="154" t="str">
        <f t="shared" si="16"/>
        <v>HBOth_GC_102</v>
      </c>
      <c r="B1077">
        <v>102</v>
      </c>
      <c r="C1077" t="s">
        <v>8</v>
      </c>
      <c r="D1077">
        <v>5.9040000000000004E-4</v>
      </c>
      <c r="E1077" t="s">
        <v>64</v>
      </c>
      <c r="F1077" t="s">
        <v>71</v>
      </c>
    </row>
    <row r="1078" spans="1:6" x14ac:dyDescent="0.45">
      <c r="A1078" s="154" t="str">
        <f t="shared" si="16"/>
        <v>HBOth_GC_104</v>
      </c>
      <c r="B1078">
        <v>104</v>
      </c>
      <c r="C1078" t="s">
        <v>8</v>
      </c>
      <c r="D1078">
        <v>5.7989999999999995E-4</v>
      </c>
      <c r="E1078" t="s">
        <v>64</v>
      </c>
      <c r="F1078" t="s">
        <v>71</v>
      </c>
    </row>
    <row r="1079" spans="1:6" x14ac:dyDescent="0.45">
      <c r="A1079" s="154" t="str">
        <f t="shared" si="16"/>
        <v>HBOth_GC_106</v>
      </c>
      <c r="B1079">
        <v>106</v>
      </c>
      <c r="C1079" t="s">
        <v>8</v>
      </c>
      <c r="D1079">
        <v>5.6289999999999997E-4</v>
      </c>
      <c r="E1079" t="s">
        <v>64</v>
      </c>
      <c r="F1079" t="s">
        <v>71</v>
      </c>
    </row>
    <row r="1080" spans="1:6" x14ac:dyDescent="0.45">
      <c r="A1080" s="154" t="str">
        <f t="shared" si="16"/>
        <v>HBOth_GC_108</v>
      </c>
      <c r="B1080">
        <v>108</v>
      </c>
      <c r="C1080" t="s">
        <v>8</v>
      </c>
      <c r="D1080">
        <v>5.4600000000000004E-4</v>
      </c>
      <c r="E1080" t="s">
        <v>64</v>
      </c>
      <c r="F1080" t="s">
        <v>71</v>
      </c>
    </row>
    <row r="1081" spans="1:6" x14ac:dyDescent="0.45">
      <c r="A1081" s="154" t="str">
        <f t="shared" si="16"/>
        <v>HBOth_GC_110</v>
      </c>
      <c r="B1081">
        <v>110</v>
      </c>
      <c r="C1081" t="s">
        <v>8</v>
      </c>
      <c r="D1081">
        <v>5.2890000000000001E-4</v>
      </c>
      <c r="E1081" t="s">
        <v>64</v>
      </c>
      <c r="F1081" t="s">
        <v>71</v>
      </c>
    </row>
    <row r="1082" spans="1:6" x14ac:dyDescent="0.45">
      <c r="A1082" s="154" t="str">
        <f t="shared" si="16"/>
        <v>HBOth_GC_112</v>
      </c>
      <c r="B1082">
        <v>112</v>
      </c>
      <c r="C1082" t="s">
        <v>8</v>
      </c>
      <c r="D1082">
        <v>5.1199999999999998E-4</v>
      </c>
      <c r="E1082" t="s">
        <v>64</v>
      </c>
      <c r="F1082" t="s">
        <v>71</v>
      </c>
    </row>
    <row r="1083" spans="1:6" x14ac:dyDescent="0.45">
      <c r="A1083" s="154" t="str">
        <f t="shared" si="16"/>
        <v>HBOth_GC_114</v>
      </c>
      <c r="B1083">
        <v>114</v>
      </c>
      <c r="C1083" t="s">
        <v>8</v>
      </c>
      <c r="D1083">
        <v>4.9479999999999999E-4</v>
      </c>
      <c r="E1083" t="s">
        <v>64</v>
      </c>
      <c r="F1083" t="s">
        <v>71</v>
      </c>
    </row>
    <row r="1084" spans="1:6" x14ac:dyDescent="0.45">
      <c r="A1084" s="154" t="str">
        <f t="shared" si="16"/>
        <v>HBOth_GC_116</v>
      </c>
      <c r="B1084">
        <v>116</v>
      </c>
      <c r="C1084" t="s">
        <v>8</v>
      </c>
      <c r="D1084">
        <v>4.7770000000000001E-4</v>
      </c>
      <c r="E1084" t="s">
        <v>64</v>
      </c>
      <c r="F1084" t="s">
        <v>71</v>
      </c>
    </row>
    <row r="1085" spans="1:6" x14ac:dyDescent="0.45">
      <c r="A1085" s="154" t="str">
        <f t="shared" si="16"/>
        <v>HBOth_GC_118</v>
      </c>
      <c r="B1085">
        <v>118</v>
      </c>
      <c r="C1085" t="s">
        <v>8</v>
      </c>
      <c r="D1085">
        <v>4.6079999999999998E-4</v>
      </c>
      <c r="E1085" t="s">
        <v>64</v>
      </c>
      <c r="F1085" t="s">
        <v>71</v>
      </c>
    </row>
    <row r="1086" spans="1:6" x14ac:dyDescent="0.45">
      <c r="A1086" s="154" t="str">
        <f t="shared" si="16"/>
        <v>HBOth_GC_120</v>
      </c>
      <c r="B1086">
        <v>120</v>
      </c>
      <c r="C1086" t="s">
        <v>8</v>
      </c>
      <c r="D1086">
        <v>4.4359999999999999E-4</v>
      </c>
      <c r="E1086" t="s">
        <v>64</v>
      </c>
      <c r="F1086" t="s">
        <v>71</v>
      </c>
    </row>
    <row r="1087" spans="1:6" x14ac:dyDescent="0.45">
      <c r="A1087" s="154" t="str">
        <f t="shared" si="16"/>
        <v>HBOth_GC_122</v>
      </c>
      <c r="B1087">
        <v>122</v>
      </c>
      <c r="C1087" t="s">
        <v>8</v>
      </c>
      <c r="D1087">
        <v>4.2670000000000002E-4</v>
      </c>
      <c r="E1087" t="s">
        <v>64</v>
      </c>
      <c r="F1087" t="s">
        <v>71</v>
      </c>
    </row>
    <row r="1088" spans="1:6" x14ac:dyDescent="0.45">
      <c r="A1088" s="154" t="str">
        <f t="shared" si="16"/>
        <v>HBOth_GC_124</v>
      </c>
      <c r="B1088">
        <v>124</v>
      </c>
      <c r="C1088" t="s">
        <v>8</v>
      </c>
      <c r="D1088">
        <v>4.0969999999999998E-4</v>
      </c>
      <c r="E1088" t="s">
        <v>64</v>
      </c>
      <c r="F1088" t="s">
        <v>71</v>
      </c>
    </row>
    <row r="1089" spans="1:6" x14ac:dyDescent="0.45">
      <c r="A1089" s="154" t="str">
        <f t="shared" si="16"/>
        <v>HBOth_GC_126</v>
      </c>
      <c r="B1089">
        <v>126</v>
      </c>
      <c r="C1089" t="s">
        <v>8</v>
      </c>
      <c r="D1089">
        <v>3.8880000000000002E-4</v>
      </c>
      <c r="E1089" t="s">
        <v>64</v>
      </c>
      <c r="F1089" t="s">
        <v>71</v>
      </c>
    </row>
    <row r="1090" spans="1:6" x14ac:dyDescent="0.45">
      <c r="A1090" s="154" t="str">
        <f t="shared" si="16"/>
        <v>HBOth_GC_128</v>
      </c>
      <c r="B1090">
        <v>128</v>
      </c>
      <c r="C1090" t="s">
        <v>8</v>
      </c>
      <c r="D1090">
        <v>3.6820000000000001E-4</v>
      </c>
      <c r="E1090" t="s">
        <v>64</v>
      </c>
      <c r="F1090" t="s">
        <v>71</v>
      </c>
    </row>
    <row r="1091" spans="1:6" x14ac:dyDescent="0.45">
      <c r="A1091" s="154" t="str">
        <f t="shared" ref="A1091:A1154" si="17">C1091&amp;"_"&amp;E1091&amp;"_"&amp;B1091</f>
        <v>HBOth_GC_130</v>
      </c>
      <c r="B1091">
        <v>130</v>
      </c>
      <c r="C1091" t="s">
        <v>8</v>
      </c>
      <c r="D1091">
        <v>3.4719999999999998E-4</v>
      </c>
      <c r="E1091" t="s">
        <v>64</v>
      </c>
      <c r="F1091" t="s">
        <v>71</v>
      </c>
    </row>
    <row r="1092" spans="1:6" x14ac:dyDescent="0.45">
      <c r="A1092" s="154" t="str">
        <f t="shared" si="17"/>
        <v>HBOth_GC_132</v>
      </c>
      <c r="B1092">
        <v>132</v>
      </c>
      <c r="C1092" t="s">
        <v>8</v>
      </c>
      <c r="D1092">
        <v>3.2670000000000003E-4</v>
      </c>
      <c r="E1092" t="s">
        <v>64</v>
      </c>
      <c r="F1092" t="s">
        <v>71</v>
      </c>
    </row>
    <row r="1093" spans="1:6" x14ac:dyDescent="0.45">
      <c r="A1093" s="154" t="str">
        <f t="shared" si="17"/>
        <v>HBOth_GC_134</v>
      </c>
      <c r="B1093">
        <v>134</v>
      </c>
      <c r="C1093" t="s">
        <v>8</v>
      </c>
      <c r="D1093">
        <v>3.0580000000000001E-4</v>
      </c>
      <c r="E1093" t="s">
        <v>64</v>
      </c>
      <c r="F1093" t="s">
        <v>71</v>
      </c>
    </row>
    <row r="1094" spans="1:6" x14ac:dyDescent="0.45">
      <c r="A1094" s="154" t="str">
        <f t="shared" si="17"/>
        <v>HBOth_GC_136</v>
      </c>
      <c r="B1094">
        <v>136</v>
      </c>
      <c r="C1094" t="s">
        <v>8</v>
      </c>
      <c r="D1094">
        <v>2.8499999999999999E-4</v>
      </c>
      <c r="E1094" t="s">
        <v>64</v>
      </c>
      <c r="F1094" t="s">
        <v>71</v>
      </c>
    </row>
    <row r="1095" spans="1:6" x14ac:dyDescent="0.45">
      <c r="A1095" s="154" t="str">
        <f t="shared" si="17"/>
        <v>HBOth_GC_138</v>
      </c>
      <c r="B1095">
        <v>138</v>
      </c>
      <c r="C1095" t="s">
        <v>8</v>
      </c>
      <c r="D1095">
        <v>2.6420000000000003E-4</v>
      </c>
      <c r="E1095" t="s">
        <v>64</v>
      </c>
      <c r="F1095" t="s">
        <v>71</v>
      </c>
    </row>
    <row r="1096" spans="1:6" x14ac:dyDescent="0.45">
      <c r="A1096" s="154" t="str">
        <f t="shared" si="17"/>
        <v>HBOth_GC_140</v>
      </c>
      <c r="B1096">
        <v>140</v>
      </c>
      <c r="C1096" t="s">
        <v>8</v>
      </c>
      <c r="D1096">
        <v>2.4340000000000001E-4</v>
      </c>
      <c r="E1096" t="s">
        <v>64</v>
      </c>
      <c r="F1096" t="s">
        <v>71</v>
      </c>
    </row>
    <row r="1097" spans="1:6" x14ac:dyDescent="0.45">
      <c r="A1097" s="154" t="str">
        <f t="shared" si="17"/>
        <v>HBOth_GC_142</v>
      </c>
      <c r="B1097">
        <v>142</v>
      </c>
      <c r="C1097" t="s">
        <v>8</v>
      </c>
      <c r="D1097">
        <v>2.2279999999999999E-4</v>
      </c>
      <c r="E1097" t="s">
        <v>64</v>
      </c>
      <c r="F1097" t="s">
        <v>71</v>
      </c>
    </row>
    <row r="1098" spans="1:6" x14ac:dyDescent="0.45">
      <c r="A1098" s="154" t="str">
        <f t="shared" si="17"/>
        <v>HBOth_GC_144</v>
      </c>
      <c r="B1098">
        <v>144</v>
      </c>
      <c r="C1098" t="s">
        <v>8</v>
      </c>
      <c r="D1098">
        <v>2.02E-4</v>
      </c>
      <c r="E1098" t="s">
        <v>64</v>
      </c>
      <c r="F1098" t="s">
        <v>71</v>
      </c>
    </row>
    <row r="1099" spans="1:6" x14ac:dyDescent="0.45">
      <c r="A1099" s="154" t="str">
        <f t="shared" si="17"/>
        <v>HBOth_GC_146</v>
      </c>
      <c r="B1099">
        <v>146</v>
      </c>
      <c r="C1099" t="s">
        <v>8</v>
      </c>
      <c r="D1099">
        <v>1.8090000000000001E-4</v>
      </c>
      <c r="E1099" t="s">
        <v>64</v>
      </c>
      <c r="F1099" t="s">
        <v>71</v>
      </c>
    </row>
    <row r="1100" spans="1:6" x14ac:dyDescent="0.45">
      <c r="A1100" s="154" t="str">
        <f t="shared" si="17"/>
        <v>HBOth_GC_148</v>
      </c>
      <c r="B1100">
        <v>148</v>
      </c>
      <c r="C1100" t="s">
        <v>8</v>
      </c>
      <c r="D1100">
        <v>1.6029999999999999E-4</v>
      </c>
      <c r="E1100" t="s">
        <v>64</v>
      </c>
      <c r="F1100" t="s">
        <v>71</v>
      </c>
    </row>
    <row r="1101" spans="1:6" x14ac:dyDescent="0.45">
      <c r="A1101" s="154" t="str">
        <f t="shared" si="17"/>
        <v>HBOth_GC_150</v>
      </c>
      <c r="B1101">
        <v>150</v>
      </c>
      <c r="C1101" t="s">
        <v>8</v>
      </c>
      <c r="D1101">
        <v>1.3970000000000001E-4</v>
      </c>
      <c r="E1101" t="s">
        <v>64</v>
      </c>
      <c r="F1101" t="s">
        <v>71</v>
      </c>
    </row>
    <row r="1102" spans="1:6" x14ac:dyDescent="0.45">
      <c r="A1102" s="154" t="str">
        <f t="shared" si="17"/>
        <v>HBOth_GC_152</v>
      </c>
      <c r="B1102">
        <v>152</v>
      </c>
      <c r="C1102" t="s">
        <v>8</v>
      </c>
      <c r="D1102">
        <v>1.1900000000000001E-4</v>
      </c>
      <c r="E1102" t="s">
        <v>64</v>
      </c>
      <c r="F1102" t="s">
        <v>71</v>
      </c>
    </row>
    <row r="1103" spans="1:6" x14ac:dyDescent="0.45">
      <c r="A1103" s="154" t="str">
        <f t="shared" si="17"/>
        <v>HBOth_GC_154</v>
      </c>
      <c r="B1103">
        <v>154</v>
      </c>
      <c r="C1103" t="s">
        <v>8</v>
      </c>
      <c r="D1103" s="153">
        <v>9.7999999999999997E-5</v>
      </c>
      <c r="E1103" t="s">
        <v>64</v>
      </c>
      <c r="F1103" t="s">
        <v>71</v>
      </c>
    </row>
    <row r="1104" spans="1:6" x14ac:dyDescent="0.45">
      <c r="A1104" s="154" t="str">
        <f t="shared" si="17"/>
        <v>HBOth_GC_156</v>
      </c>
      <c r="B1104">
        <v>156</v>
      </c>
      <c r="C1104" t="s">
        <v>8</v>
      </c>
      <c r="D1104" s="153">
        <v>7.75E-5</v>
      </c>
      <c r="E1104" t="s">
        <v>64</v>
      </c>
      <c r="F1104" t="s">
        <v>71</v>
      </c>
    </row>
    <row r="1105" spans="1:6" x14ac:dyDescent="0.45">
      <c r="A1105" s="154" t="str">
        <f t="shared" si="17"/>
        <v>HBOth_GC_158</v>
      </c>
      <c r="B1105">
        <v>158</v>
      </c>
      <c r="C1105" t="s">
        <v>8</v>
      </c>
      <c r="D1105" s="153">
        <v>7.5699999999999997E-5</v>
      </c>
      <c r="E1105" t="s">
        <v>64</v>
      </c>
      <c r="F1105" t="s">
        <v>71</v>
      </c>
    </row>
    <row r="1106" spans="1:6" x14ac:dyDescent="0.45">
      <c r="A1106" s="154" t="str">
        <f t="shared" si="17"/>
        <v>HBOth_GC_160</v>
      </c>
      <c r="B1106">
        <v>160</v>
      </c>
      <c r="C1106" t="s">
        <v>8</v>
      </c>
      <c r="D1106" s="153">
        <v>7.3999999999999996E-5</v>
      </c>
      <c r="E1106" t="s">
        <v>64</v>
      </c>
      <c r="F1106" t="s">
        <v>71</v>
      </c>
    </row>
    <row r="1107" spans="1:6" x14ac:dyDescent="0.45">
      <c r="A1107" s="154" t="str">
        <f t="shared" si="17"/>
        <v>HBOth_GC_162</v>
      </c>
      <c r="B1107">
        <v>162</v>
      </c>
      <c r="C1107" t="s">
        <v>8</v>
      </c>
      <c r="D1107" s="153">
        <v>7.2200000000000007E-5</v>
      </c>
      <c r="E1107" t="s">
        <v>64</v>
      </c>
      <c r="F1107" t="s">
        <v>71</v>
      </c>
    </row>
    <row r="1108" spans="1:6" x14ac:dyDescent="0.45">
      <c r="A1108" s="154" t="str">
        <f t="shared" si="17"/>
        <v>HBOth_GC_164</v>
      </c>
      <c r="B1108">
        <v>164</v>
      </c>
      <c r="C1108" t="s">
        <v>8</v>
      </c>
      <c r="D1108" s="153">
        <v>7.0400000000000004E-5</v>
      </c>
      <c r="E1108" t="s">
        <v>64</v>
      </c>
      <c r="F1108" t="s">
        <v>71</v>
      </c>
    </row>
    <row r="1109" spans="1:6" x14ac:dyDescent="0.45">
      <c r="A1109" s="154" t="str">
        <f t="shared" si="17"/>
        <v>HBOth_GC_166</v>
      </c>
      <c r="B1109">
        <v>166</v>
      </c>
      <c r="C1109" t="s">
        <v>8</v>
      </c>
      <c r="D1109" s="153">
        <v>6.8800000000000005E-5</v>
      </c>
      <c r="E1109" t="s">
        <v>64</v>
      </c>
      <c r="F1109" t="s">
        <v>71</v>
      </c>
    </row>
    <row r="1110" spans="1:6" x14ac:dyDescent="0.45">
      <c r="A1110" s="154" t="str">
        <f t="shared" si="17"/>
        <v>HBOth_GC_168</v>
      </c>
      <c r="B1110">
        <v>168</v>
      </c>
      <c r="C1110" t="s">
        <v>8</v>
      </c>
      <c r="D1110" s="153">
        <v>6.7100000000000005E-5</v>
      </c>
      <c r="E1110" t="s">
        <v>64</v>
      </c>
      <c r="F1110" t="s">
        <v>71</v>
      </c>
    </row>
    <row r="1111" spans="1:6" x14ac:dyDescent="0.45">
      <c r="A1111" s="154" t="str">
        <f t="shared" si="17"/>
        <v>HBOth_GC_170</v>
      </c>
      <c r="B1111">
        <v>170</v>
      </c>
      <c r="C1111" t="s">
        <v>8</v>
      </c>
      <c r="D1111" s="153">
        <v>6.5199999999999999E-5</v>
      </c>
      <c r="E1111" t="s">
        <v>64</v>
      </c>
      <c r="F1111" t="s">
        <v>71</v>
      </c>
    </row>
    <row r="1112" spans="1:6" x14ac:dyDescent="0.45">
      <c r="A1112" s="154" t="str">
        <f t="shared" si="17"/>
        <v>HBOth_GC_172</v>
      </c>
      <c r="B1112">
        <v>172</v>
      </c>
      <c r="C1112" t="s">
        <v>8</v>
      </c>
      <c r="D1112" s="153">
        <v>6.3499999999999999E-5</v>
      </c>
      <c r="E1112" t="s">
        <v>64</v>
      </c>
      <c r="F1112" t="s">
        <v>71</v>
      </c>
    </row>
    <row r="1113" spans="1:6" x14ac:dyDescent="0.45">
      <c r="A1113" s="154" t="str">
        <f t="shared" si="17"/>
        <v>HBOth_GC_174</v>
      </c>
      <c r="B1113">
        <v>174</v>
      </c>
      <c r="C1113" t="s">
        <v>8</v>
      </c>
      <c r="D1113" s="153">
        <v>6.1799999999999998E-5</v>
      </c>
      <c r="E1113" t="s">
        <v>64</v>
      </c>
      <c r="F1113" t="s">
        <v>71</v>
      </c>
    </row>
    <row r="1114" spans="1:6" x14ac:dyDescent="0.45">
      <c r="A1114" s="154" t="str">
        <f t="shared" si="17"/>
        <v>HBOth_GC_176</v>
      </c>
      <c r="B1114">
        <v>176</v>
      </c>
      <c r="C1114" t="s">
        <v>8</v>
      </c>
      <c r="D1114" s="153">
        <v>6.0099999999999997E-5</v>
      </c>
      <c r="E1114" t="s">
        <v>64</v>
      </c>
      <c r="F1114" t="s">
        <v>71</v>
      </c>
    </row>
    <row r="1115" spans="1:6" x14ac:dyDescent="0.45">
      <c r="A1115" s="154" t="str">
        <f t="shared" si="17"/>
        <v>HBOth_GC_178</v>
      </c>
      <c r="B1115">
        <v>178</v>
      </c>
      <c r="C1115" t="s">
        <v>8</v>
      </c>
      <c r="D1115" s="153">
        <v>5.8400000000000003E-5</v>
      </c>
      <c r="E1115" t="s">
        <v>64</v>
      </c>
      <c r="F1115" t="s">
        <v>71</v>
      </c>
    </row>
    <row r="1116" spans="1:6" x14ac:dyDescent="0.45">
      <c r="A1116" s="154" t="str">
        <f t="shared" si="17"/>
        <v>HBOth_GC_180</v>
      </c>
      <c r="B1116">
        <v>180</v>
      </c>
      <c r="C1116" t="s">
        <v>8</v>
      </c>
      <c r="D1116" s="153">
        <v>5.66E-5</v>
      </c>
      <c r="E1116" t="s">
        <v>64</v>
      </c>
      <c r="F1116" t="s">
        <v>71</v>
      </c>
    </row>
    <row r="1117" spans="1:6" x14ac:dyDescent="0.45">
      <c r="A1117" s="154" t="str">
        <f t="shared" si="17"/>
        <v>HBOth_GC_182</v>
      </c>
      <c r="B1117">
        <v>182</v>
      </c>
      <c r="C1117" t="s">
        <v>8</v>
      </c>
      <c r="D1117" s="153">
        <v>5.4799999999999997E-5</v>
      </c>
      <c r="E1117" t="s">
        <v>64</v>
      </c>
      <c r="F1117" t="s">
        <v>71</v>
      </c>
    </row>
    <row r="1118" spans="1:6" x14ac:dyDescent="0.45">
      <c r="A1118" s="154" t="str">
        <f t="shared" si="17"/>
        <v>HBOth_GC_184</v>
      </c>
      <c r="B1118">
        <v>184</v>
      </c>
      <c r="C1118" t="s">
        <v>8</v>
      </c>
      <c r="D1118" s="153">
        <v>5.3300000000000001E-5</v>
      </c>
      <c r="E1118" t="s">
        <v>64</v>
      </c>
      <c r="F1118" t="s">
        <v>71</v>
      </c>
    </row>
    <row r="1119" spans="1:6" x14ac:dyDescent="0.45">
      <c r="A1119" s="154" t="str">
        <f t="shared" si="17"/>
        <v>HBOth_GC_186</v>
      </c>
      <c r="B1119">
        <v>186</v>
      </c>
      <c r="C1119" t="s">
        <v>8</v>
      </c>
      <c r="D1119" s="153">
        <v>5.1499999999999998E-5</v>
      </c>
      <c r="E1119" t="s">
        <v>64</v>
      </c>
      <c r="F1119" t="s">
        <v>71</v>
      </c>
    </row>
    <row r="1120" spans="1:6" x14ac:dyDescent="0.45">
      <c r="A1120" s="154" t="str">
        <f t="shared" si="17"/>
        <v>HBOth_GC_188</v>
      </c>
      <c r="B1120">
        <v>188</v>
      </c>
      <c r="C1120" t="s">
        <v>8</v>
      </c>
      <c r="D1120" s="153">
        <v>4.9700000000000002E-5</v>
      </c>
      <c r="E1120" t="s">
        <v>64</v>
      </c>
      <c r="F1120" t="s">
        <v>71</v>
      </c>
    </row>
    <row r="1121" spans="1:6" x14ac:dyDescent="0.45">
      <c r="A1121" s="154" t="str">
        <f t="shared" si="17"/>
        <v>HBOth_GC_190</v>
      </c>
      <c r="B1121">
        <v>190</v>
      </c>
      <c r="C1121" t="s">
        <v>8</v>
      </c>
      <c r="D1121" s="153">
        <v>4.8199999999999999E-5</v>
      </c>
      <c r="E1121" t="s">
        <v>64</v>
      </c>
      <c r="F1121" t="s">
        <v>71</v>
      </c>
    </row>
    <row r="1122" spans="1:6" x14ac:dyDescent="0.45">
      <c r="A1122" s="154" t="str">
        <f t="shared" si="17"/>
        <v>HBOth_GC_192</v>
      </c>
      <c r="B1122">
        <v>192</v>
      </c>
      <c r="C1122" t="s">
        <v>8</v>
      </c>
      <c r="D1122" s="153">
        <v>4.6499999999999999E-5</v>
      </c>
      <c r="E1122" t="s">
        <v>64</v>
      </c>
      <c r="F1122" t="s">
        <v>71</v>
      </c>
    </row>
    <row r="1123" spans="1:6" x14ac:dyDescent="0.45">
      <c r="A1123" s="154" t="str">
        <f t="shared" si="17"/>
        <v>HBOth_GC_194</v>
      </c>
      <c r="B1123">
        <v>194</v>
      </c>
      <c r="C1123" t="s">
        <v>8</v>
      </c>
      <c r="D1123" s="153">
        <v>4.49E-5</v>
      </c>
      <c r="E1123" t="s">
        <v>64</v>
      </c>
      <c r="F1123" t="s">
        <v>71</v>
      </c>
    </row>
    <row r="1124" spans="1:6" x14ac:dyDescent="0.45">
      <c r="A1124" s="154" t="str">
        <f t="shared" si="17"/>
        <v>HBOth_GC_196</v>
      </c>
      <c r="B1124">
        <v>196</v>
      </c>
      <c r="C1124" t="s">
        <v>8</v>
      </c>
      <c r="D1124" s="153">
        <v>4.3099999999999997E-5</v>
      </c>
      <c r="E1124" t="s">
        <v>64</v>
      </c>
      <c r="F1124" t="s">
        <v>71</v>
      </c>
    </row>
    <row r="1125" spans="1:6" x14ac:dyDescent="0.45">
      <c r="A1125" s="154" t="str">
        <f t="shared" si="17"/>
        <v>HBOth_GC_198</v>
      </c>
      <c r="B1125">
        <v>198</v>
      </c>
      <c r="C1125" t="s">
        <v>8</v>
      </c>
      <c r="D1125" s="153">
        <v>4.1499999999999999E-5</v>
      </c>
      <c r="E1125" t="s">
        <v>64</v>
      </c>
      <c r="F1125" t="s">
        <v>71</v>
      </c>
    </row>
    <row r="1126" spans="1:6" x14ac:dyDescent="0.45">
      <c r="A1126" s="154" t="str">
        <f t="shared" si="17"/>
        <v>HBOth_GC_200</v>
      </c>
      <c r="B1126">
        <v>200</v>
      </c>
      <c r="C1126" t="s">
        <v>8</v>
      </c>
      <c r="D1126" s="153">
        <v>3.9700000000000003E-5</v>
      </c>
      <c r="E1126" t="s">
        <v>64</v>
      </c>
      <c r="F1126" t="s">
        <v>71</v>
      </c>
    </row>
    <row r="1127" spans="1:6" x14ac:dyDescent="0.45">
      <c r="A1127" s="154" t="str">
        <f t="shared" si="17"/>
        <v>HBOth_GC_202</v>
      </c>
      <c r="B1127">
        <v>202</v>
      </c>
      <c r="C1127" t="s">
        <v>8</v>
      </c>
      <c r="D1127" s="153">
        <v>3.79E-5</v>
      </c>
      <c r="E1127" t="s">
        <v>64</v>
      </c>
      <c r="F1127" t="s">
        <v>71</v>
      </c>
    </row>
    <row r="1128" spans="1:6" x14ac:dyDescent="0.45">
      <c r="A1128" s="154" t="str">
        <f t="shared" si="17"/>
        <v>HBOth_GC_204</v>
      </c>
      <c r="B1128">
        <v>204</v>
      </c>
      <c r="C1128" t="s">
        <v>8</v>
      </c>
      <c r="D1128" s="153">
        <v>3.6300000000000001E-5</v>
      </c>
      <c r="E1128" t="s">
        <v>64</v>
      </c>
      <c r="F1128" t="s">
        <v>71</v>
      </c>
    </row>
    <row r="1129" spans="1:6" x14ac:dyDescent="0.45">
      <c r="A1129" s="154" t="str">
        <f t="shared" si="17"/>
        <v>HBOth_GC_206</v>
      </c>
      <c r="B1129">
        <v>206</v>
      </c>
      <c r="C1129" t="s">
        <v>8</v>
      </c>
      <c r="D1129" s="153">
        <v>3.4600000000000001E-5</v>
      </c>
      <c r="E1129" t="s">
        <v>64</v>
      </c>
      <c r="F1129" t="s">
        <v>71</v>
      </c>
    </row>
    <row r="1130" spans="1:6" x14ac:dyDescent="0.45">
      <c r="A1130" s="154" t="str">
        <f t="shared" si="17"/>
        <v>HBOth_GC_208</v>
      </c>
      <c r="B1130">
        <v>208</v>
      </c>
      <c r="C1130" t="s">
        <v>8</v>
      </c>
      <c r="D1130" s="153">
        <v>3.2700000000000002E-5</v>
      </c>
      <c r="E1130" t="s">
        <v>64</v>
      </c>
      <c r="F1130" t="s">
        <v>71</v>
      </c>
    </row>
    <row r="1131" spans="1:6" x14ac:dyDescent="0.45">
      <c r="A1131" s="154" t="str">
        <f t="shared" si="17"/>
        <v>HBOth_GC_210</v>
      </c>
      <c r="B1131">
        <v>210</v>
      </c>
      <c r="C1131" t="s">
        <v>8</v>
      </c>
      <c r="D1131" s="153">
        <v>3.0899999999999999E-5</v>
      </c>
      <c r="E1131" t="s">
        <v>64</v>
      </c>
      <c r="F1131" t="s">
        <v>71</v>
      </c>
    </row>
    <row r="1132" spans="1:6" x14ac:dyDescent="0.45">
      <c r="A1132" s="154" t="str">
        <f t="shared" si="17"/>
        <v>HBOth_GC_212</v>
      </c>
      <c r="B1132">
        <v>212</v>
      </c>
      <c r="C1132" t="s">
        <v>8</v>
      </c>
      <c r="D1132" s="153">
        <v>2.9200000000000002E-5</v>
      </c>
      <c r="E1132" t="s">
        <v>64</v>
      </c>
      <c r="F1132" t="s">
        <v>71</v>
      </c>
    </row>
    <row r="1133" spans="1:6" x14ac:dyDescent="0.45">
      <c r="A1133" s="154" t="str">
        <f t="shared" si="17"/>
        <v>HBOth_GC_214</v>
      </c>
      <c r="B1133">
        <v>214</v>
      </c>
      <c r="C1133" t="s">
        <v>8</v>
      </c>
      <c r="D1133" s="153">
        <v>2.76E-5</v>
      </c>
      <c r="E1133" t="s">
        <v>64</v>
      </c>
      <c r="F1133" t="s">
        <v>71</v>
      </c>
    </row>
    <row r="1134" spans="1:6" x14ac:dyDescent="0.45">
      <c r="A1134" s="154" t="str">
        <f t="shared" si="17"/>
        <v>HBOth_GC_216</v>
      </c>
      <c r="B1134">
        <v>216</v>
      </c>
      <c r="C1134" t="s">
        <v>8</v>
      </c>
      <c r="D1134" s="153">
        <v>2.58E-5</v>
      </c>
      <c r="E1134" t="s">
        <v>64</v>
      </c>
      <c r="F1134" t="s">
        <v>71</v>
      </c>
    </row>
    <row r="1135" spans="1:6" x14ac:dyDescent="0.45">
      <c r="A1135" s="154" t="str">
        <f t="shared" si="17"/>
        <v>HBOth_GC_218</v>
      </c>
      <c r="B1135">
        <v>218</v>
      </c>
      <c r="C1135" t="s">
        <v>8</v>
      </c>
      <c r="D1135" s="153">
        <v>2.4199999999999999E-5</v>
      </c>
      <c r="E1135" t="s">
        <v>64</v>
      </c>
      <c r="F1135" t="s">
        <v>71</v>
      </c>
    </row>
    <row r="1136" spans="1:6" x14ac:dyDescent="0.45">
      <c r="A1136" s="154" t="str">
        <f t="shared" si="17"/>
        <v>HBOth_GC_220</v>
      </c>
      <c r="B1136">
        <v>220</v>
      </c>
      <c r="C1136" t="s">
        <v>8</v>
      </c>
      <c r="D1136" s="153">
        <v>2.2200000000000001E-5</v>
      </c>
      <c r="E1136" t="s">
        <v>64</v>
      </c>
      <c r="F1136" t="s">
        <v>71</v>
      </c>
    </row>
    <row r="1137" spans="1:6" x14ac:dyDescent="0.45">
      <c r="A1137" s="154" t="str">
        <f t="shared" si="17"/>
        <v>HBOth_GC_222</v>
      </c>
      <c r="B1137">
        <v>222</v>
      </c>
      <c r="C1137" t="s">
        <v>8</v>
      </c>
      <c r="D1137" s="153">
        <v>2.0599999999999999E-5</v>
      </c>
      <c r="E1137" t="s">
        <v>64</v>
      </c>
      <c r="F1137" t="s">
        <v>71</v>
      </c>
    </row>
    <row r="1138" spans="1:6" x14ac:dyDescent="0.45">
      <c r="A1138" s="154" t="str">
        <f t="shared" si="17"/>
        <v>HBOth_GC_224</v>
      </c>
      <c r="B1138">
        <v>224</v>
      </c>
      <c r="C1138" t="s">
        <v>8</v>
      </c>
      <c r="D1138" s="153">
        <v>1.8899999999999999E-5</v>
      </c>
      <c r="E1138" t="s">
        <v>64</v>
      </c>
      <c r="F1138" t="s">
        <v>71</v>
      </c>
    </row>
    <row r="1139" spans="1:6" x14ac:dyDescent="0.45">
      <c r="A1139" s="154" t="str">
        <f t="shared" si="17"/>
        <v>HBOth_GC_226</v>
      </c>
      <c r="B1139">
        <v>226</v>
      </c>
      <c r="C1139" t="s">
        <v>8</v>
      </c>
      <c r="D1139" s="153">
        <v>1.7099999999999999E-5</v>
      </c>
      <c r="E1139" t="s">
        <v>64</v>
      </c>
      <c r="F1139" t="s">
        <v>71</v>
      </c>
    </row>
    <row r="1140" spans="1:6" x14ac:dyDescent="0.45">
      <c r="A1140" s="154" t="str">
        <f t="shared" si="17"/>
        <v>HBOth_GC_228</v>
      </c>
      <c r="B1140">
        <v>228</v>
      </c>
      <c r="C1140" t="s">
        <v>8</v>
      </c>
      <c r="D1140" s="153">
        <v>1.5500000000000001E-5</v>
      </c>
      <c r="E1140" t="s">
        <v>64</v>
      </c>
      <c r="F1140" t="s">
        <v>71</v>
      </c>
    </row>
    <row r="1141" spans="1:6" x14ac:dyDescent="0.45">
      <c r="A1141" s="154" t="str">
        <f t="shared" si="17"/>
        <v>HBOth_GC_230</v>
      </c>
      <c r="B1141">
        <v>230</v>
      </c>
      <c r="C1141" t="s">
        <v>8</v>
      </c>
      <c r="D1141" s="153">
        <v>1.3900000000000001E-5</v>
      </c>
      <c r="E1141" t="s">
        <v>64</v>
      </c>
      <c r="F1141" t="s">
        <v>71</v>
      </c>
    </row>
    <row r="1142" spans="1:6" x14ac:dyDescent="0.45">
      <c r="A1142" s="154" t="str">
        <f t="shared" si="17"/>
        <v>HBOth_GC_232</v>
      </c>
      <c r="B1142">
        <v>232</v>
      </c>
      <c r="C1142" t="s">
        <v>8</v>
      </c>
      <c r="D1142" s="153">
        <v>1.22E-5</v>
      </c>
      <c r="E1142" t="s">
        <v>64</v>
      </c>
      <c r="F1142" t="s">
        <v>71</v>
      </c>
    </row>
    <row r="1143" spans="1:6" x14ac:dyDescent="0.45">
      <c r="A1143" s="154" t="str">
        <f t="shared" si="17"/>
        <v>HBOth_GC_234</v>
      </c>
      <c r="B1143">
        <v>234</v>
      </c>
      <c r="C1143" t="s">
        <v>8</v>
      </c>
      <c r="D1143" s="153">
        <v>1.0499999999999999E-5</v>
      </c>
      <c r="E1143" t="s">
        <v>64</v>
      </c>
      <c r="F1143" t="s">
        <v>71</v>
      </c>
    </row>
    <row r="1144" spans="1:6" x14ac:dyDescent="0.45">
      <c r="A1144" s="154" t="str">
        <f t="shared" si="17"/>
        <v>HBOth_GC_236</v>
      </c>
      <c r="B1144">
        <v>236</v>
      </c>
      <c r="C1144" t="s">
        <v>8</v>
      </c>
      <c r="D1144" s="153">
        <v>8.6000000000000007E-6</v>
      </c>
      <c r="E1144" t="s">
        <v>64</v>
      </c>
      <c r="F1144" t="s">
        <v>71</v>
      </c>
    </row>
    <row r="1145" spans="1:6" x14ac:dyDescent="0.45">
      <c r="A1145" s="154" t="str">
        <f t="shared" si="17"/>
        <v>HBOth_GC_238</v>
      </c>
      <c r="B1145">
        <v>238</v>
      </c>
      <c r="C1145" t="s">
        <v>8</v>
      </c>
      <c r="D1145" s="153">
        <v>6.9999999999999999E-6</v>
      </c>
      <c r="E1145" t="s">
        <v>64</v>
      </c>
      <c r="F1145" t="s">
        <v>71</v>
      </c>
    </row>
    <row r="1146" spans="1:6" x14ac:dyDescent="0.45">
      <c r="A1146" s="154" t="str">
        <f t="shared" si="17"/>
        <v>HBOth_GC_240</v>
      </c>
      <c r="B1146">
        <v>240</v>
      </c>
      <c r="C1146" t="s">
        <v>8</v>
      </c>
      <c r="D1146" s="153">
        <v>5.1000000000000003E-6</v>
      </c>
      <c r="E1146" t="s">
        <v>64</v>
      </c>
      <c r="F1146" t="s">
        <v>71</v>
      </c>
    </row>
    <row r="1147" spans="1:6" x14ac:dyDescent="0.45">
      <c r="A1147" s="154" t="str">
        <f t="shared" si="17"/>
        <v>HBOth_GC_242</v>
      </c>
      <c r="B1147">
        <v>242</v>
      </c>
      <c r="C1147" t="s">
        <v>8</v>
      </c>
      <c r="D1147" s="153">
        <v>3.4999999999999999E-6</v>
      </c>
      <c r="E1147" t="s">
        <v>64</v>
      </c>
      <c r="F1147" t="s">
        <v>71</v>
      </c>
    </row>
    <row r="1148" spans="1:6" x14ac:dyDescent="0.45">
      <c r="A1148" s="154" t="str">
        <f t="shared" si="17"/>
        <v>HBOth_GC_244</v>
      </c>
      <c r="B1148">
        <v>244</v>
      </c>
      <c r="C1148" t="s">
        <v>8</v>
      </c>
      <c r="D1148" s="153">
        <v>1.7999999999999999E-6</v>
      </c>
      <c r="E1148" t="s">
        <v>64</v>
      </c>
      <c r="F1148" t="s">
        <v>71</v>
      </c>
    </row>
    <row r="1149" spans="1:6" x14ac:dyDescent="0.45">
      <c r="A1149" s="154" t="str">
        <f t="shared" si="17"/>
        <v>HBOth_GC_246</v>
      </c>
      <c r="B1149">
        <v>246</v>
      </c>
      <c r="C1149" t="s">
        <v>8</v>
      </c>
      <c r="D1149">
        <v>0</v>
      </c>
      <c r="E1149" t="s">
        <v>64</v>
      </c>
      <c r="F1149" t="s">
        <v>71</v>
      </c>
    </row>
    <row r="1150" spans="1:6" x14ac:dyDescent="0.45">
      <c r="A1150" s="154" t="str">
        <f t="shared" si="17"/>
        <v>HBOth_GC_248</v>
      </c>
      <c r="B1150">
        <v>248</v>
      </c>
      <c r="C1150" t="s">
        <v>8</v>
      </c>
      <c r="D1150">
        <v>0</v>
      </c>
      <c r="E1150" t="s">
        <v>64</v>
      </c>
      <c r="F1150" t="s">
        <v>71</v>
      </c>
    </row>
    <row r="1151" spans="1:6" x14ac:dyDescent="0.45">
      <c r="A1151" s="154" t="str">
        <f t="shared" si="17"/>
        <v>HBOth_GC_250</v>
      </c>
      <c r="B1151">
        <v>250</v>
      </c>
      <c r="C1151" t="s">
        <v>8</v>
      </c>
      <c r="D1151">
        <v>0</v>
      </c>
      <c r="E1151" t="s">
        <v>64</v>
      </c>
      <c r="F1151" t="s">
        <v>71</v>
      </c>
    </row>
    <row r="1152" spans="1:6" x14ac:dyDescent="0.45">
      <c r="A1152" s="154" t="str">
        <f t="shared" si="17"/>
        <v>HBOth_GC_252</v>
      </c>
      <c r="B1152">
        <v>252</v>
      </c>
      <c r="C1152" t="s">
        <v>8</v>
      </c>
      <c r="D1152">
        <v>0</v>
      </c>
      <c r="E1152" t="s">
        <v>64</v>
      </c>
      <c r="F1152" t="s">
        <v>71</v>
      </c>
    </row>
    <row r="1153" spans="1:6" x14ac:dyDescent="0.45">
      <c r="A1153" s="154" t="str">
        <f t="shared" si="17"/>
        <v>HBOth_GC_254</v>
      </c>
      <c r="B1153">
        <v>254</v>
      </c>
      <c r="C1153" t="s">
        <v>8</v>
      </c>
      <c r="D1153">
        <v>0</v>
      </c>
      <c r="E1153" t="s">
        <v>64</v>
      </c>
      <c r="F1153" t="s">
        <v>71</v>
      </c>
    </row>
    <row r="1154" spans="1:6" x14ac:dyDescent="0.45">
      <c r="A1154" s="154" t="str">
        <f t="shared" si="17"/>
        <v>HBOth_GC_256</v>
      </c>
      <c r="B1154">
        <v>256</v>
      </c>
      <c r="C1154" t="s">
        <v>8</v>
      </c>
      <c r="D1154">
        <v>0</v>
      </c>
      <c r="E1154" t="s">
        <v>64</v>
      </c>
      <c r="F1154" t="s">
        <v>71</v>
      </c>
    </row>
    <row r="1155" spans="1:6" x14ac:dyDescent="0.45">
      <c r="A1155" s="154" t="str">
        <f t="shared" ref="A1155:A1218" si="18">C1155&amp;"_"&amp;E1155&amp;"_"&amp;B1155</f>
        <v>HBOth_GC_258</v>
      </c>
      <c r="B1155">
        <v>258</v>
      </c>
      <c r="C1155" t="s">
        <v>8</v>
      </c>
      <c r="D1155">
        <v>0</v>
      </c>
      <c r="E1155" t="s">
        <v>64</v>
      </c>
      <c r="F1155" t="s">
        <v>71</v>
      </c>
    </row>
    <row r="1156" spans="1:6" x14ac:dyDescent="0.45">
      <c r="A1156" s="154" t="str">
        <f t="shared" si="18"/>
        <v>HBOth_GC_260</v>
      </c>
      <c r="B1156">
        <v>260</v>
      </c>
      <c r="C1156" t="s">
        <v>8</v>
      </c>
      <c r="D1156">
        <v>0</v>
      </c>
      <c r="E1156" t="s">
        <v>64</v>
      </c>
      <c r="F1156" t="s">
        <v>71</v>
      </c>
    </row>
    <row r="1157" spans="1:6" x14ac:dyDescent="0.45">
      <c r="A1157" s="154" t="str">
        <f t="shared" si="18"/>
        <v>HBOth_GC_262</v>
      </c>
      <c r="B1157">
        <v>262</v>
      </c>
      <c r="C1157" t="s">
        <v>8</v>
      </c>
      <c r="D1157">
        <v>0</v>
      </c>
      <c r="E1157" t="s">
        <v>64</v>
      </c>
      <c r="F1157" t="s">
        <v>71</v>
      </c>
    </row>
    <row r="1158" spans="1:6" x14ac:dyDescent="0.45">
      <c r="A1158" s="154" t="str">
        <f t="shared" si="18"/>
        <v>HBOth_GC_264</v>
      </c>
      <c r="B1158">
        <v>264</v>
      </c>
      <c r="C1158" t="s">
        <v>8</v>
      </c>
      <c r="D1158">
        <v>0</v>
      </c>
      <c r="E1158" t="s">
        <v>64</v>
      </c>
      <c r="F1158" t="s">
        <v>71</v>
      </c>
    </row>
    <row r="1159" spans="1:6" x14ac:dyDescent="0.45">
      <c r="A1159" s="154" t="str">
        <f t="shared" si="18"/>
        <v>HBOth_GC_266</v>
      </c>
      <c r="B1159">
        <v>266</v>
      </c>
      <c r="C1159" t="s">
        <v>8</v>
      </c>
      <c r="D1159">
        <v>0</v>
      </c>
      <c r="E1159" t="s">
        <v>64</v>
      </c>
      <c r="F1159" t="s">
        <v>71</v>
      </c>
    </row>
    <row r="1160" spans="1:6" x14ac:dyDescent="0.45">
      <c r="A1160" s="154" t="str">
        <f t="shared" si="18"/>
        <v>HBOth_GC_268</v>
      </c>
      <c r="B1160">
        <v>268</v>
      </c>
      <c r="C1160" t="s">
        <v>8</v>
      </c>
      <c r="D1160">
        <v>0</v>
      </c>
      <c r="E1160" t="s">
        <v>64</v>
      </c>
      <c r="F1160" t="s">
        <v>71</v>
      </c>
    </row>
    <row r="1161" spans="1:6" x14ac:dyDescent="0.45">
      <c r="A1161" s="154" t="str">
        <f t="shared" si="18"/>
        <v>HBOth_GC_270</v>
      </c>
      <c r="B1161">
        <v>270</v>
      </c>
      <c r="C1161" t="s">
        <v>8</v>
      </c>
      <c r="D1161">
        <v>0</v>
      </c>
      <c r="E1161" t="s">
        <v>64</v>
      </c>
      <c r="F1161" t="s">
        <v>71</v>
      </c>
    </row>
    <row r="1162" spans="1:6" x14ac:dyDescent="0.45">
      <c r="A1162" s="154" t="str">
        <f t="shared" si="18"/>
        <v>HBOth_GC_272</v>
      </c>
      <c r="B1162">
        <v>272</v>
      </c>
      <c r="C1162" t="s">
        <v>8</v>
      </c>
      <c r="D1162">
        <v>0</v>
      </c>
      <c r="E1162" t="s">
        <v>64</v>
      </c>
      <c r="F1162" t="s">
        <v>71</v>
      </c>
    </row>
    <row r="1163" spans="1:6" x14ac:dyDescent="0.45">
      <c r="A1163" s="154" t="str">
        <f t="shared" si="18"/>
        <v>HBOth_GC_274</v>
      </c>
      <c r="B1163">
        <v>274</v>
      </c>
      <c r="C1163" t="s">
        <v>8</v>
      </c>
      <c r="D1163">
        <v>0</v>
      </c>
      <c r="E1163" t="s">
        <v>64</v>
      </c>
      <c r="F1163" t="s">
        <v>71</v>
      </c>
    </row>
    <row r="1164" spans="1:6" x14ac:dyDescent="0.45">
      <c r="A1164" s="154" t="str">
        <f t="shared" si="18"/>
        <v>HBOth_GC_276</v>
      </c>
      <c r="B1164">
        <v>276</v>
      </c>
      <c r="C1164" t="s">
        <v>8</v>
      </c>
      <c r="D1164">
        <v>0</v>
      </c>
      <c r="E1164" t="s">
        <v>64</v>
      </c>
      <c r="F1164" t="s">
        <v>71</v>
      </c>
    </row>
    <row r="1165" spans="1:6" x14ac:dyDescent="0.45">
      <c r="A1165" s="154" t="str">
        <f t="shared" si="18"/>
        <v>HBOth_GC_278</v>
      </c>
      <c r="B1165">
        <v>278</v>
      </c>
      <c r="C1165" t="s">
        <v>8</v>
      </c>
      <c r="D1165">
        <v>0</v>
      </c>
      <c r="E1165" t="s">
        <v>64</v>
      </c>
      <c r="F1165" t="s">
        <v>71</v>
      </c>
    </row>
    <row r="1166" spans="1:6" x14ac:dyDescent="0.45">
      <c r="A1166" s="154" t="str">
        <f t="shared" si="18"/>
        <v>HBOth_GC_280</v>
      </c>
      <c r="B1166">
        <v>280</v>
      </c>
      <c r="C1166" t="s">
        <v>8</v>
      </c>
      <c r="D1166">
        <v>0</v>
      </c>
      <c r="E1166" t="s">
        <v>64</v>
      </c>
      <c r="F1166" t="s">
        <v>71</v>
      </c>
    </row>
    <row r="1167" spans="1:6" x14ac:dyDescent="0.45">
      <c r="A1167" s="154" t="str">
        <f t="shared" si="18"/>
        <v>HBOth_GC_282</v>
      </c>
      <c r="B1167">
        <v>282</v>
      </c>
      <c r="C1167" t="s">
        <v>8</v>
      </c>
      <c r="D1167">
        <v>0</v>
      </c>
      <c r="E1167" t="s">
        <v>64</v>
      </c>
      <c r="F1167" t="s">
        <v>71</v>
      </c>
    </row>
    <row r="1168" spans="1:6" x14ac:dyDescent="0.45">
      <c r="A1168" s="154" t="str">
        <f t="shared" si="18"/>
        <v>HBOth_GC_284</v>
      </c>
      <c r="B1168">
        <v>284</v>
      </c>
      <c r="C1168" t="s">
        <v>8</v>
      </c>
      <c r="D1168">
        <v>0</v>
      </c>
      <c r="E1168" t="s">
        <v>64</v>
      </c>
      <c r="F1168" t="s">
        <v>71</v>
      </c>
    </row>
    <row r="1169" spans="1:6" x14ac:dyDescent="0.45">
      <c r="A1169" s="154" t="str">
        <f t="shared" si="18"/>
        <v>HBOth_GC_286</v>
      </c>
      <c r="B1169">
        <v>286</v>
      </c>
      <c r="C1169" t="s">
        <v>8</v>
      </c>
      <c r="D1169">
        <v>0</v>
      </c>
      <c r="E1169" t="s">
        <v>64</v>
      </c>
      <c r="F1169" t="s">
        <v>71</v>
      </c>
    </row>
    <row r="1170" spans="1:6" x14ac:dyDescent="0.45">
      <c r="A1170" s="154" t="str">
        <f t="shared" si="18"/>
        <v>HBOth_GC_288</v>
      </c>
      <c r="B1170">
        <v>288</v>
      </c>
      <c r="C1170" t="s">
        <v>8</v>
      </c>
      <c r="D1170">
        <v>0</v>
      </c>
      <c r="E1170" t="s">
        <v>64</v>
      </c>
      <c r="F1170" t="s">
        <v>71</v>
      </c>
    </row>
    <row r="1171" spans="1:6" x14ac:dyDescent="0.45">
      <c r="A1171" s="154" t="str">
        <f t="shared" si="18"/>
        <v>HBOth_GC_290</v>
      </c>
      <c r="B1171">
        <v>290</v>
      </c>
      <c r="C1171" t="s">
        <v>8</v>
      </c>
      <c r="D1171">
        <v>0</v>
      </c>
      <c r="E1171" t="s">
        <v>64</v>
      </c>
      <c r="F1171" t="s">
        <v>71</v>
      </c>
    </row>
    <row r="1172" spans="1:6" x14ac:dyDescent="0.45">
      <c r="A1172" s="154" t="str">
        <f t="shared" si="18"/>
        <v>HBOth_GC_292</v>
      </c>
      <c r="B1172">
        <v>292</v>
      </c>
      <c r="C1172" t="s">
        <v>8</v>
      </c>
      <c r="D1172">
        <v>0</v>
      </c>
      <c r="E1172" t="s">
        <v>64</v>
      </c>
      <c r="F1172" t="s">
        <v>71</v>
      </c>
    </row>
    <row r="1173" spans="1:6" x14ac:dyDescent="0.45">
      <c r="A1173" s="154" t="str">
        <f t="shared" si="18"/>
        <v>HBOth_GC_294</v>
      </c>
      <c r="B1173">
        <v>294</v>
      </c>
      <c r="C1173" t="s">
        <v>8</v>
      </c>
      <c r="D1173">
        <v>0</v>
      </c>
      <c r="E1173" t="s">
        <v>64</v>
      </c>
      <c r="F1173" t="s">
        <v>71</v>
      </c>
    </row>
    <row r="1174" spans="1:6" x14ac:dyDescent="0.45">
      <c r="A1174" s="154" t="str">
        <f t="shared" si="18"/>
        <v>HBOth_GC_296</v>
      </c>
      <c r="B1174">
        <v>296</v>
      </c>
      <c r="C1174" t="s">
        <v>8</v>
      </c>
      <c r="D1174">
        <v>0</v>
      </c>
      <c r="E1174" t="s">
        <v>64</v>
      </c>
      <c r="F1174" t="s">
        <v>71</v>
      </c>
    </row>
    <row r="1175" spans="1:6" x14ac:dyDescent="0.45">
      <c r="A1175" s="154" t="str">
        <f t="shared" si="18"/>
        <v>HBOth_GC_298</v>
      </c>
      <c r="B1175">
        <v>298</v>
      </c>
      <c r="C1175" t="s">
        <v>8</v>
      </c>
      <c r="D1175">
        <v>0</v>
      </c>
      <c r="E1175" t="s">
        <v>64</v>
      </c>
      <c r="F1175" t="s">
        <v>71</v>
      </c>
    </row>
    <row r="1176" spans="1:6" x14ac:dyDescent="0.45">
      <c r="A1176" s="154" t="str">
        <f t="shared" si="18"/>
        <v>HBOth_GC_300</v>
      </c>
      <c r="B1176">
        <v>300</v>
      </c>
      <c r="C1176" t="s">
        <v>8</v>
      </c>
      <c r="D1176">
        <v>0</v>
      </c>
      <c r="E1176" t="s">
        <v>64</v>
      </c>
      <c r="F1176" t="s">
        <v>71</v>
      </c>
    </row>
    <row r="1177" spans="1:6" x14ac:dyDescent="0.45">
      <c r="A1177" s="154" t="str">
        <f t="shared" si="18"/>
        <v>HBOth_GC_302</v>
      </c>
      <c r="B1177">
        <v>302</v>
      </c>
      <c r="C1177" t="s">
        <v>8</v>
      </c>
      <c r="D1177">
        <v>0</v>
      </c>
      <c r="E1177" t="s">
        <v>64</v>
      </c>
      <c r="F1177" t="s">
        <v>71</v>
      </c>
    </row>
    <row r="1178" spans="1:6" x14ac:dyDescent="0.45">
      <c r="A1178" s="154" t="str">
        <f t="shared" si="18"/>
        <v>HBOth_GC_304</v>
      </c>
      <c r="B1178">
        <v>304</v>
      </c>
      <c r="C1178" t="s">
        <v>8</v>
      </c>
      <c r="D1178">
        <v>0</v>
      </c>
      <c r="E1178" t="s">
        <v>64</v>
      </c>
      <c r="F1178" t="s">
        <v>71</v>
      </c>
    </row>
    <row r="1179" spans="1:6" x14ac:dyDescent="0.45">
      <c r="A1179" s="154" t="str">
        <f t="shared" si="18"/>
        <v>HBOth_GC_306</v>
      </c>
      <c r="B1179">
        <v>306</v>
      </c>
      <c r="C1179" t="s">
        <v>8</v>
      </c>
      <c r="D1179">
        <v>0</v>
      </c>
      <c r="E1179" t="s">
        <v>64</v>
      </c>
      <c r="F1179" t="s">
        <v>71</v>
      </c>
    </row>
    <row r="1180" spans="1:6" x14ac:dyDescent="0.45">
      <c r="A1180" s="154" t="str">
        <f t="shared" si="18"/>
        <v>HBOth_GC_308</v>
      </c>
      <c r="B1180">
        <v>308</v>
      </c>
      <c r="C1180" t="s">
        <v>8</v>
      </c>
      <c r="D1180">
        <v>0</v>
      </c>
      <c r="E1180" t="s">
        <v>64</v>
      </c>
      <c r="F1180" t="s">
        <v>71</v>
      </c>
    </row>
    <row r="1181" spans="1:6" x14ac:dyDescent="0.45">
      <c r="A1181" s="154" t="str">
        <f t="shared" si="18"/>
        <v>HBOth_GC_310</v>
      </c>
      <c r="B1181">
        <v>310</v>
      </c>
      <c r="C1181" t="s">
        <v>8</v>
      </c>
      <c r="D1181">
        <v>0</v>
      </c>
      <c r="E1181" t="s">
        <v>64</v>
      </c>
      <c r="F1181" t="s">
        <v>71</v>
      </c>
    </row>
    <row r="1182" spans="1:6" x14ac:dyDescent="0.45">
      <c r="A1182" s="154" t="str">
        <f t="shared" si="18"/>
        <v>HBOth_GC_312</v>
      </c>
      <c r="B1182">
        <v>312</v>
      </c>
      <c r="C1182" t="s">
        <v>8</v>
      </c>
      <c r="D1182">
        <v>0</v>
      </c>
      <c r="E1182" t="s">
        <v>64</v>
      </c>
      <c r="F1182" t="s">
        <v>71</v>
      </c>
    </row>
    <row r="1183" spans="1:6" x14ac:dyDescent="0.45">
      <c r="A1183" s="154" t="str">
        <f t="shared" si="18"/>
        <v>HBOth_GC_314</v>
      </c>
      <c r="B1183">
        <v>314</v>
      </c>
      <c r="C1183" t="s">
        <v>8</v>
      </c>
      <c r="D1183">
        <v>0</v>
      </c>
      <c r="E1183" t="s">
        <v>64</v>
      </c>
      <c r="F1183" t="s">
        <v>71</v>
      </c>
    </row>
    <row r="1184" spans="1:6" x14ac:dyDescent="0.45">
      <c r="A1184" s="154" t="str">
        <f t="shared" si="18"/>
        <v>HBOth_GC_316</v>
      </c>
      <c r="B1184">
        <v>316</v>
      </c>
      <c r="C1184" t="s">
        <v>8</v>
      </c>
      <c r="D1184">
        <v>0</v>
      </c>
      <c r="E1184" t="s">
        <v>64</v>
      </c>
      <c r="F1184" t="s">
        <v>71</v>
      </c>
    </row>
    <row r="1185" spans="1:6" x14ac:dyDescent="0.45">
      <c r="A1185" s="154" t="str">
        <f t="shared" si="18"/>
        <v>HBOth_GC_318</v>
      </c>
      <c r="B1185">
        <v>318</v>
      </c>
      <c r="C1185" t="s">
        <v>8</v>
      </c>
      <c r="D1185">
        <v>0</v>
      </c>
      <c r="E1185" t="s">
        <v>64</v>
      </c>
      <c r="F1185" t="s">
        <v>71</v>
      </c>
    </row>
    <row r="1186" spans="1:6" x14ac:dyDescent="0.45">
      <c r="A1186" s="154" t="str">
        <f t="shared" si="18"/>
        <v>HBOth_GC_320</v>
      </c>
      <c r="B1186">
        <v>320</v>
      </c>
      <c r="C1186" t="s">
        <v>8</v>
      </c>
      <c r="D1186">
        <v>0</v>
      </c>
      <c r="E1186" t="s">
        <v>64</v>
      </c>
      <c r="F1186" t="s">
        <v>71</v>
      </c>
    </row>
    <row r="1187" spans="1:6" x14ac:dyDescent="0.45">
      <c r="A1187" s="154" t="str">
        <f t="shared" si="18"/>
        <v>HBOth_GC_322</v>
      </c>
      <c r="B1187">
        <v>322</v>
      </c>
      <c r="C1187" t="s">
        <v>8</v>
      </c>
      <c r="D1187">
        <v>0</v>
      </c>
      <c r="E1187" t="s">
        <v>64</v>
      </c>
      <c r="F1187" t="s">
        <v>71</v>
      </c>
    </row>
    <row r="1188" spans="1:6" x14ac:dyDescent="0.45">
      <c r="A1188" s="154" t="str">
        <f t="shared" si="18"/>
        <v>HBOth_GC_324</v>
      </c>
      <c r="B1188">
        <v>324</v>
      </c>
      <c r="C1188" t="s">
        <v>8</v>
      </c>
      <c r="D1188">
        <v>0</v>
      </c>
      <c r="E1188" t="s">
        <v>64</v>
      </c>
      <c r="F1188" t="s">
        <v>71</v>
      </c>
    </row>
    <row r="1189" spans="1:6" x14ac:dyDescent="0.45">
      <c r="A1189" s="154" t="str">
        <f t="shared" si="18"/>
        <v>HBOth_GC_326</v>
      </c>
      <c r="B1189">
        <v>326</v>
      </c>
      <c r="C1189" t="s">
        <v>8</v>
      </c>
      <c r="D1189">
        <v>0</v>
      </c>
      <c r="E1189" t="s">
        <v>64</v>
      </c>
      <c r="F1189" t="s">
        <v>71</v>
      </c>
    </row>
    <row r="1190" spans="1:6" x14ac:dyDescent="0.45">
      <c r="A1190" s="154" t="str">
        <f t="shared" si="18"/>
        <v>HBOth_GC_328</v>
      </c>
      <c r="B1190">
        <v>328</v>
      </c>
      <c r="C1190" t="s">
        <v>8</v>
      </c>
      <c r="D1190">
        <v>0</v>
      </c>
      <c r="E1190" t="s">
        <v>64</v>
      </c>
      <c r="F1190" t="s">
        <v>71</v>
      </c>
    </row>
    <row r="1191" spans="1:6" x14ac:dyDescent="0.45">
      <c r="A1191" s="154" t="str">
        <f t="shared" si="18"/>
        <v>HBOth_GC_330</v>
      </c>
      <c r="B1191">
        <v>330</v>
      </c>
      <c r="C1191" t="s">
        <v>8</v>
      </c>
      <c r="D1191">
        <v>0</v>
      </c>
      <c r="E1191" t="s">
        <v>64</v>
      </c>
      <c r="F1191" t="s">
        <v>71</v>
      </c>
    </row>
    <row r="1192" spans="1:6" x14ac:dyDescent="0.45">
      <c r="A1192" s="154" t="str">
        <f t="shared" si="18"/>
        <v>HBOth_GC_332</v>
      </c>
      <c r="B1192">
        <v>332</v>
      </c>
      <c r="C1192" t="s">
        <v>8</v>
      </c>
      <c r="D1192">
        <v>0</v>
      </c>
      <c r="E1192" t="s">
        <v>64</v>
      </c>
      <c r="F1192" t="s">
        <v>71</v>
      </c>
    </row>
    <row r="1193" spans="1:6" x14ac:dyDescent="0.45">
      <c r="A1193" s="154" t="str">
        <f t="shared" si="18"/>
        <v>HBOth_GC_334</v>
      </c>
      <c r="B1193">
        <v>334</v>
      </c>
      <c r="C1193" t="s">
        <v>8</v>
      </c>
      <c r="D1193">
        <v>0</v>
      </c>
      <c r="E1193" t="s">
        <v>64</v>
      </c>
      <c r="F1193" t="s">
        <v>71</v>
      </c>
    </row>
    <row r="1194" spans="1:6" x14ac:dyDescent="0.45">
      <c r="A1194" s="154" t="str">
        <f t="shared" si="18"/>
        <v>HBOth_GC_336</v>
      </c>
      <c r="B1194">
        <v>336</v>
      </c>
      <c r="C1194" t="s">
        <v>8</v>
      </c>
      <c r="D1194">
        <v>0</v>
      </c>
      <c r="E1194" t="s">
        <v>64</v>
      </c>
      <c r="F1194" t="s">
        <v>71</v>
      </c>
    </row>
    <row r="1195" spans="1:6" x14ac:dyDescent="0.45">
      <c r="A1195" s="154" t="str">
        <f t="shared" si="18"/>
        <v>HBOth_GC_338</v>
      </c>
      <c r="B1195">
        <v>338</v>
      </c>
      <c r="C1195" t="s">
        <v>8</v>
      </c>
      <c r="D1195">
        <v>0</v>
      </c>
      <c r="E1195" t="s">
        <v>64</v>
      </c>
      <c r="F1195" t="s">
        <v>71</v>
      </c>
    </row>
    <row r="1196" spans="1:6" x14ac:dyDescent="0.45">
      <c r="A1196" s="154" t="str">
        <f t="shared" si="18"/>
        <v>HBOth_GC_340</v>
      </c>
      <c r="B1196">
        <v>340</v>
      </c>
      <c r="C1196" t="s">
        <v>8</v>
      </c>
      <c r="D1196">
        <v>0</v>
      </c>
      <c r="E1196" t="s">
        <v>64</v>
      </c>
      <c r="F1196" t="s">
        <v>71</v>
      </c>
    </row>
    <row r="1197" spans="1:6" x14ac:dyDescent="0.45">
      <c r="A1197" s="154" t="str">
        <f t="shared" si="18"/>
        <v>HBOth_GC_342</v>
      </c>
      <c r="B1197">
        <v>342</v>
      </c>
      <c r="C1197" t="s">
        <v>8</v>
      </c>
      <c r="D1197">
        <v>0</v>
      </c>
      <c r="E1197" t="s">
        <v>64</v>
      </c>
      <c r="F1197" t="s">
        <v>71</v>
      </c>
    </row>
    <row r="1198" spans="1:6" x14ac:dyDescent="0.45">
      <c r="A1198" s="154" t="str">
        <f t="shared" si="18"/>
        <v>HBOth_GC_344</v>
      </c>
      <c r="B1198">
        <v>344</v>
      </c>
      <c r="C1198" t="s">
        <v>8</v>
      </c>
      <c r="D1198">
        <v>0</v>
      </c>
      <c r="E1198" t="s">
        <v>64</v>
      </c>
      <c r="F1198" t="s">
        <v>71</v>
      </c>
    </row>
    <row r="1199" spans="1:6" x14ac:dyDescent="0.45">
      <c r="A1199" s="154" t="str">
        <f t="shared" si="18"/>
        <v>HBOth_GC_346</v>
      </c>
      <c r="B1199">
        <v>346</v>
      </c>
      <c r="C1199" t="s">
        <v>8</v>
      </c>
      <c r="D1199">
        <v>0</v>
      </c>
      <c r="E1199" t="s">
        <v>64</v>
      </c>
      <c r="F1199" t="s">
        <v>71</v>
      </c>
    </row>
    <row r="1200" spans="1:6" x14ac:dyDescent="0.45">
      <c r="A1200" s="154" t="str">
        <f t="shared" si="18"/>
        <v>HBOth_GC_348</v>
      </c>
      <c r="B1200">
        <v>348</v>
      </c>
      <c r="C1200" t="s">
        <v>8</v>
      </c>
      <c r="D1200">
        <v>0</v>
      </c>
      <c r="E1200" t="s">
        <v>64</v>
      </c>
      <c r="F1200" t="s">
        <v>71</v>
      </c>
    </row>
    <row r="1201" spans="1:6" x14ac:dyDescent="0.45">
      <c r="A1201" s="154" t="str">
        <f t="shared" si="18"/>
        <v>HBOth_GC_350</v>
      </c>
      <c r="B1201">
        <v>350</v>
      </c>
      <c r="C1201" t="s">
        <v>8</v>
      </c>
      <c r="D1201">
        <v>0</v>
      </c>
      <c r="E1201" t="s">
        <v>64</v>
      </c>
      <c r="F1201" t="s">
        <v>71</v>
      </c>
    </row>
    <row r="1202" spans="1:6" x14ac:dyDescent="0.45">
      <c r="A1202" s="154" t="str">
        <f t="shared" si="18"/>
        <v>HBOth_GC_352</v>
      </c>
      <c r="B1202">
        <v>352</v>
      </c>
      <c r="C1202" t="s">
        <v>8</v>
      </c>
      <c r="D1202">
        <v>0</v>
      </c>
      <c r="E1202" t="s">
        <v>64</v>
      </c>
      <c r="F1202" t="s">
        <v>71</v>
      </c>
    </row>
    <row r="1203" spans="1:6" x14ac:dyDescent="0.45">
      <c r="A1203" s="154" t="str">
        <f t="shared" si="18"/>
        <v>HBOth_GC_354</v>
      </c>
      <c r="B1203">
        <v>354</v>
      </c>
      <c r="C1203" t="s">
        <v>8</v>
      </c>
      <c r="D1203">
        <v>0</v>
      </c>
      <c r="E1203" t="s">
        <v>64</v>
      </c>
      <c r="F1203" t="s">
        <v>71</v>
      </c>
    </row>
    <row r="1204" spans="1:6" x14ac:dyDescent="0.45">
      <c r="A1204" s="154" t="str">
        <f t="shared" si="18"/>
        <v>HBOth_GC_356</v>
      </c>
      <c r="B1204">
        <v>356</v>
      </c>
      <c r="C1204" t="s">
        <v>8</v>
      </c>
      <c r="D1204">
        <v>0</v>
      </c>
      <c r="E1204" t="s">
        <v>64</v>
      </c>
      <c r="F1204" t="s">
        <v>71</v>
      </c>
    </row>
    <row r="1205" spans="1:6" x14ac:dyDescent="0.45">
      <c r="A1205" s="154" t="str">
        <f t="shared" si="18"/>
        <v>HBOth_GC_358</v>
      </c>
      <c r="B1205">
        <v>358</v>
      </c>
      <c r="C1205" t="s">
        <v>8</v>
      </c>
      <c r="D1205">
        <v>0</v>
      </c>
      <c r="E1205" t="s">
        <v>64</v>
      </c>
      <c r="F1205" t="s">
        <v>71</v>
      </c>
    </row>
    <row r="1206" spans="1:6" x14ac:dyDescent="0.45">
      <c r="A1206" s="154" t="str">
        <f t="shared" si="18"/>
        <v>HBOth_GC_360</v>
      </c>
      <c r="B1206">
        <v>360</v>
      </c>
      <c r="C1206" t="s">
        <v>8</v>
      </c>
      <c r="D1206">
        <v>0</v>
      </c>
      <c r="E1206" t="s">
        <v>64</v>
      </c>
      <c r="F1206" t="s">
        <v>71</v>
      </c>
    </row>
    <row r="1207" spans="1:6" x14ac:dyDescent="0.45">
      <c r="A1207" s="154" t="str">
        <f t="shared" si="18"/>
        <v>HBOth_GC_362</v>
      </c>
      <c r="B1207">
        <v>362</v>
      </c>
      <c r="C1207" t="s">
        <v>8</v>
      </c>
      <c r="D1207">
        <v>0</v>
      </c>
      <c r="E1207" t="s">
        <v>64</v>
      </c>
      <c r="F1207" t="s">
        <v>71</v>
      </c>
    </row>
    <row r="1208" spans="1:6" x14ac:dyDescent="0.45">
      <c r="A1208" s="154" t="str">
        <f t="shared" si="18"/>
        <v>HBOth_GC_364</v>
      </c>
      <c r="B1208">
        <v>364</v>
      </c>
      <c r="C1208" t="s">
        <v>8</v>
      </c>
      <c r="D1208">
        <v>0</v>
      </c>
      <c r="E1208" t="s">
        <v>64</v>
      </c>
      <c r="F1208" t="s">
        <v>71</v>
      </c>
    </row>
    <row r="1209" spans="1:6" x14ac:dyDescent="0.45">
      <c r="A1209" s="154" t="str">
        <f t="shared" si="18"/>
        <v>HBOth_GC_366</v>
      </c>
      <c r="B1209">
        <v>366</v>
      </c>
      <c r="C1209" t="s">
        <v>8</v>
      </c>
      <c r="D1209">
        <v>0</v>
      </c>
      <c r="E1209" t="s">
        <v>64</v>
      </c>
      <c r="F1209" t="s">
        <v>71</v>
      </c>
    </row>
    <row r="1210" spans="1:6" x14ac:dyDescent="0.45">
      <c r="A1210" s="154" t="str">
        <f t="shared" si="18"/>
        <v>HBOth_GC_368</v>
      </c>
      <c r="B1210">
        <v>368</v>
      </c>
      <c r="C1210" t="s">
        <v>8</v>
      </c>
      <c r="D1210">
        <v>0</v>
      </c>
      <c r="E1210" t="s">
        <v>64</v>
      </c>
      <c r="F1210" t="s">
        <v>71</v>
      </c>
    </row>
    <row r="1211" spans="1:6" x14ac:dyDescent="0.45">
      <c r="A1211" s="154" t="str">
        <f t="shared" si="18"/>
        <v>HBOth_GC_370</v>
      </c>
      <c r="B1211">
        <v>370</v>
      </c>
      <c r="C1211" t="s">
        <v>8</v>
      </c>
      <c r="D1211">
        <v>0</v>
      </c>
      <c r="E1211" t="s">
        <v>64</v>
      </c>
      <c r="F1211" t="s">
        <v>71</v>
      </c>
    </row>
    <row r="1212" spans="1:6" x14ac:dyDescent="0.45">
      <c r="A1212" s="154" t="str">
        <f t="shared" si="18"/>
        <v>HBOth_GC_372</v>
      </c>
      <c r="B1212">
        <v>372</v>
      </c>
      <c r="C1212" t="s">
        <v>8</v>
      </c>
      <c r="D1212">
        <v>0</v>
      </c>
      <c r="E1212" t="s">
        <v>64</v>
      </c>
      <c r="F1212" t="s">
        <v>71</v>
      </c>
    </row>
    <row r="1213" spans="1:6" x14ac:dyDescent="0.45">
      <c r="A1213" s="154" t="str">
        <f t="shared" si="18"/>
        <v>HBOth_GC_374</v>
      </c>
      <c r="B1213">
        <v>374</v>
      </c>
      <c r="C1213" t="s">
        <v>8</v>
      </c>
      <c r="D1213">
        <v>0</v>
      </c>
      <c r="E1213" t="s">
        <v>64</v>
      </c>
      <c r="F1213" t="s">
        <v>71</v>
      </c>
    </row>
    <row r="1214" spans="1:6" x14ac:dyDescent="0.45">
      <c r="A1214" s="154" t="str">
        <f t="shared" si="18"/>
        <v>HBOth_GC_376</v>
      </c>
      <c r="B1214">
        <v>376</v>
      </c>
      <c r="C1214" t="s">
        <v>8</v>
      </c>
      <c r="D1214">
        <v>0</v>
      </c>
      <c r="E1214" t="s">
        <v>64</v>
      </c>
      <c r="F1214" t="s">
        <v>71</v>
      </c>
    </row>
    <row r="1215" spans="1:6" x14ac:dyDescent="0.45">
      <c r="A1215" s="154" t="str">
        <f t="shared" si="18"/>
        <v>HBOth_GC_378</v>
      </c>
      <c r="B1215">
        <v>378</v>
      </c>
      <c r="C1215" t="s">
        <v>8</v>
      </c>
      <c r="D1215">
        <v>0</v>
      </c>
      <c r="E1215" t="s">
        <v>64</v>
      </c>
      <c r="F1215" t="s">
        <v>71</v>
      </c>
    </row>
    <row r="1216" spans="1:6" x14ac:dyDescent="0.45">
      <c r="A1216" s="154" t="str">
        <f t="shared" si="18"/>
        <v>HBOth_GC_380</v>
      </c>
      <c r="B1216">
        <v>380</v>
      </c>
      <c r="C1216" t="s">
        <v>8</v>
      </c>
      <c r="D1216">
        <v>0</v>
      </c>
      <c r="E1216" t="s">
        <v>64</v>
      </c>
      <c r="F1216" t="s">
        <v>71</v>
      </c>
    </row>
    <row r="1217" spans="1:6" x14ac:dyDescent="0.45">
      <c r="A1217" s="154" t="str">
        <f t="shared" si="18"/>
        <v>HBOth_GC_382</v>
      </c>
      <c r="B1217">
        <v>382</v>
      </c>
      <c r="C1217" t="s">
        <v>8</v>
      </c>
      <c r="D1217">
        <v>0</v>
      </c>
      <c r="E1217" t="s">
        <v>64</v>
      </c>
      <c r="F1217" t="s">
        <v>71</v>
      </c>
    </row>
    <row r="1218" spans="1:6" x14ac:dyDescent="0.45">
      <c r="A1218" s="154" t="str">
        <f t="shared" si="18"/>
        <v>HBOth_GC_384</v>
      </c>
      <c r="B1218">
        <v>384</v>
      </c>
      <c r="C1218" t="s">
        <v>8</v>
      </c>
      <c r="D1218">
        <v>0</v>
      </c>
      <c r="E1218" t="s">
        <v>64</v>
      </c>
      <c r="F1218" t="s">
        <v>71</v>
      </c>
    </row>
    <row r="1219" spans="1:6" x14ac:dyDescent="0.45">
      <c r="A1219" s="154" t="str">
        <f t="shared" ref="A1219:A1282" si="19">C1219&amp;"_"&amp;E1219&amp;"_"&amp;B1219</f>
        <v>HBOth_GC_386</v>
      </c>
      <c r="B1219">
        <v>386</v>
      </c>
      <c r="C1219" t="s">
        <v>8</v>
      </c>
      <c r="D1219">
        <v>0</v>
      </c>
      <c r="E1219" t="s">
        <v>64</v>
      </c>
      <c r="F1219" t="s">
        <v>71</v>
      </c>
    </row>
    <row r="1220" spans="1:6" x14ac:dyDescent="0.45">
      <c r="A1220" s="154" t="str">
        <f t="shared" si="19"/>
        <v>HBOth_GC_388</v>
      </c>
      <c r="B1220">
        <v>388</v>
      </c>
      <c r="C1220" t="s">
        <v>8</v>
      </c>
      <c r="D1220">
        <v>0</v>
      </c>
      <c r="E1220" t="s">
        <v>64</v>
      </c>
      <c r="F1220" t="s">
        <v>71</v>
      </c>
    </row>
    <row r="1221" spans="1:6" x14ac:dyDescent="0.45">
      <c r="A1221" s="154" t="str">
        <f t="shared" si="19"/>
        <v>HBOth_GC_390</v>
      </c>
      <c r="B1221">
        <v>390</v>
      </c>
      <c r="C1221" t="s">
        <v>8</v>
      </c>
      <c r="D1221">
        <v>0</v>
      </c>
      <c r="E1221" t="s">
        <v>64</v>
      </c>
      <c r="F1221" t="s">
        <v>71</v>
      </c>
    </row>
    <row r="1222" spans="1:6" x14ac:dyDescent="0.45">
      <c r="A1222" s="154" t="str">
        <f t="shared" si="19"/>
        <v>HBOth_GC_392</v>
      </c>
      <c r="B1222">
        <v>392</v>
      </c>
      <c r="C1222" t="s">
        <v>8</v>
      </c>
      <c r="D1222">
        <v>0</v>
      </c>
      <c r="E1222" t="s">
        <v>64</v>
      </c>
      <c r="F1222" t="s">
        <v>71</v>
      </c>
    </row>
    <row r="1223" spans="1:6" x14ac:dyDescent="0.45">
      <c r="A1223" s="154" t="str">
        <f t="shared" si="19"/>
        <v>HBOth_GC_394</v>
      </c>
      <c r="B1223">
        <v>394</v>
      </c>
      <c r="C1223" t="s">
        <v>8</v>
      </c>
      <c r="D1223">
        <v>0</v>
      </c>
      <c r="E1223" t="s">
        <v>64</v>
      </c>
      <c r="F1223" t="s">
        <v>71</v>
      </c>
    </row>
    <row r="1224" spans="1:6" x14ac:dyDescent="0.45">
      <c r="A1224" s="154" t="str">
        <f t="shared" si="19"/>
        <v>HBOth_GC_396</v>
      </c>
      <c r="B1224">
        <v>396</v>
      </c>
      <c r="C1224" t="s">
        <v>8</v>
      </c>
      <c r="D1224">
        <v>0</v>
      </c>
      <c r="E1224" t="s">
        <v>64</v>
      </c>
      <c r="F1224" t="s">
        <v>71</v>
      </c>
    </row>
    <row r="1225" spans="1:6" x14ac:dyDescent="0.45">
      <c r="A1225" s="154" t="str">
        <f t="shared" si="19"/>
        <v>HBOth_GC_398</v>
      </c>
      <c r="B1225">
        <v>398</v>
      </c>
      <c r="C1225" t="s">
        <v>8</v>
      </c>
      <c r="D1225">
        <v>0</v>
      </c>
      <c r="E1225" t="s">
        <v>64</v>
      </c>
      <c r="F1225" t="s">
        <v>71</v>
      </c>
    </row>
    <row r="1226" spans="1:6" x14ac:dyDescent="0.45">
      <c r="A1226" s="154" t="str">
        <f t="shared" si="19"/>
        <v>HBOth_GC_400</v>
      </c>
      <c r="B1226">
        <v>400</v>
      </c>
      <c r="C1226" t="s">
        <v>8</v>
      </c>
      <c r="D1226">
        <v>0</v>
      </c>
      <c r="E1226" t="s">
        <v>64</v>
      </c>
      <c r="F1226" t="s">
        <v>71</v>
      </c>
    </row>
    <row r="1227" spans="1:6" x14ac:dyDescent="0.45">
      <c r="A1227" s="154" t="str">
        <f t="shared" si="19"/>
        <v>HBOth_GC_402</v>
      </c>
      <c r="B1227">
        <v>402</v>
      </c>
      <c r="C1227" t="s">
        <v>8</v>
      </c>
      <c r="D1227">
        <v>0</v>
      </c>
      <c r="E1227" t="s">
        <v>64</v>
      </c>
      <c r="F1227" t="s">
        <v>71</v>
      </c>
    </row>
    <row r="1228" spans="1:6" x14ac:dyDescent="0.45">
      <c r="A1228" s="154" t="str">
        <f t="shared" si="19"/>
        <v>HBOth_GC_404</v>
      </c>
      <c r="B1228">
        <v>404</v>
      </c>
      <c r="C1228" t="s">
        <v>8</v>
      </c>
      <c r="D1228">
        <v>0</v>
      </c>
      <c r="E1228" t="s">
        <v>64</v>
      </c>
      <c r="F1228" t="s">
        <v>71</v>
      </c>
    </row>
    <row r="1229" spans="1:6" x14ac:dyDescent="0.45">
      <c r="A1229" s="154" t="str">
        <f t="shared" si="19"/>
        <v>HBOth_GC_406</v>
      </c>
      <c r="B1229">
        <v>406</v>
      </c>
      <c r="C1229" t="s">
        <v>8</v>
      </c>
      <c r="D1229">
        <v>0</v>
      </c>
      <c r="E1229" t="s">
        <v>64</v>
      </c>
      <c r="F1229" t="s">
        <v>71</v>
      </c>
    </row>
    <row r="1230" spans="1:6" x14ac:dyDescent="0.45">
      <c r="A1230" s="154" t="str">
        <f t="shared" si="19"/>
        <v>HBOth_GC_408</v>
      </c>
      <c r="B1230">
        <v>408</v>
      </c>
      <c r="C1230" t="s">
        <v>8</v>
      </c>
      <c r="D1230">
        <v>0</v>
      </c>
      <c r="E1230" t="s">
        <v>64</v>
      </c>
      <c r="F1230" t="s">
        <v>71</v>
      </c>
    </row>
    <row r="1231" spans="1:6" x14ac:dyDescent="0.45">
      <c r="A1231" s="154" t="str">
        <f t="shared" si="19"/>
        <v>HBOth_GC_410</v>
      </c>
      <c r="B1231">
        <v>410</v>
      </c>
      <c r="C1231" t="s">
        <v>8</v>
      </c>
      <c r="D1231">
        <v>0</v>
      </c>
      <c r="E1231" t="s">
        <v>64</v>
      </c>
      <c r="F1231" t="s">
        <v>71</v>
      </c>
    </row>
    <row r="1232" spans="1:6" x14ac:dyDescent="0.45">
      <c r="A1232" s="154" t="str">
        <f t="shared" si="19"/>
        <v>HBSchPr_Dist_0</v>
      </c>
      <c r="B1232">
        <v>0</v>
      </c>
      <c r="C1232" t="s">
        <v>48</v>
      </c>
      <c r="D1232">
        <v>0.80652789999999996</v>
      </c>
      <c r="E1232" t="s">
        <v>63</v>
      </c>
      <c r="F1232" t="s">
        <v>71</v>
      </c>
    </row>
    <row r="1233" spans="1:6" x14ac:dyDescent="0.45">
      <c r="A1233" s="154" t="str">
        <f t="shared" si="19"/>
        <v>HBSchPr_Dist_2</v>
      </c>
      <c r="B1233">
        <v>2</v>
      </c>
      <c r="C1233" t="s">
        <v>48</v>
      </c>
      <c r="D1233">
        <v>0.1206342</v>
      </c>
      <c r="E1233" t="s">
        <v>63</v>
      </c>
      <c r="F1233" t="s">
        <v>71</v>
      </c>
    </row>
    <row r="1234" spans="1:6" x14ac:dyDescent="0.45">
      <c r="A1234" s="154" t="str">
        <f t="shared" si="19"/>
        <v>HBSchPr_Dist_4</v>
      </c>
      <c r="B1234">
        <v>4</v>
      </c>
      <c r="C1234" t="s">
        <v>48</v>
      </c>
      <c r="D1234">
        <v>4.7621400000000001E-2</v>
      </c>
      <c r="E1234" t="s">
        <v>63</v>
      </c>
      <c r="F1234" t="s">
        <v>71</v>
      </c>
    </row>
    <row r="1235" spans="1:6" x14ac:dyDescent="0.45">
      <c r="A1235" s="154" t="str">
        <f t="shared" si="19"/>
        <v>HBSchPr_Dist_6</v>
      </c>
      <c r="B1235">
        <v>6</v>
      </c>
      <c r="C1235" t="s">
        <v>48</v>
      </c>
      <c r="D1235">
        <v>1.58611E-2</v>
      </c>
      <c r="E1235" t="s">
        <v>63</v>
      </c>
      <c r="F1235" t="s">
        <v>71</v>
      </c>
    </row>
    <row r="1236" spans="1:6" x14ac:dyDescent="0.45">
      <c r="A1236" s="154" t="str">
        <f t="shared" si="19"/>
        <v>HBSchPr_Dist_8</v>
      </c>
      <c r="B1236">
        <v>8</v>
      </c>
      <c r="C1236" t="s">
        <v>48</v>
      </c>
      <c r="D1236">
        <v>4.7957E-3</v>
      </c>
      <c r="E1236" t="s">
        <v>63</v>
      </c>
      <c r="F1236" t="s">
        <v>71</v>
      </c>
    </row>
    <row r="1237" spans="1:6" x14ac:dyDescent="0.45">
      <c r="A1237" s="154" t="str">
        <f t="shared" si="19"/>
        <v>HBSchPr_Dist_10</v>
      </c>
      <c r="B1237">
        <v>10</v>
      </c>
      <c r="C1237" t="s">
        <v>48</v>
      </c>
      <c r="D1237">
        <v>1.6899E-3</v>
      </c>
      <c r="E1237" t="s">
        <v>63</v>
      </c>
      <c r="F1237" t="s">
        <v>71</v>
      </c>
    </row>
    <row r="1238" spans="1:6" x14ac:dyDescent="0.45">
      <c r="A1238" s="154" t="str">
        <f t="shared" si="19"/>
        <v>HBSchPr_Dist_12</v>
      </c>
      <c r="B1238">
        <v>12</v>
      </c>
      <c r="C1238" t="s">
        <v>48</v>
      </c>
      <c r="D1238">
        <v>1.2079E-3</v>
      </c>
      <c r="E1238" t="s">
        <v>63</v>
      </c>
      <c r="F1238" t="s">
        <v>71</v>
      </c>
    </row>
    <row r="1239" spans="1:6" x14ac:dyDescent="0.45">
      <c r="A1239" s="154" t="str">
        <f t="shared" si="19"/>
        <v>HBSchPr_Dist_14</v>
      </c>
      <c r="B1239">
        <v>14</v>
      </c>
      <c r="C1239" t="s">
        <v>48</v>
      </c>
      <c r="D1239">
        <v>8.3210000000000001E-4</v>
      </c>
      <c r="E1239" t="s">
        <v>63</v>
      </c>
      <c r="F1239" t="s">
        <v>71</v>
      </c>
    </row>
    <row r="1240" spans="1:6" x14ac:dyDescent="0.45">
      <c r="A1240" s="154" t="str">
        <f t="shared" si="19"/>
        <v>HBSchPr_Dist_16</v>
      </c>
      <c r="B1240">
        <v>16</v>
      </c>
      <c r="C1240" t="s">
        <v>48</v>
      </c>
      <c r="D1240">
        <v>5.532E-4</v>
      </c>
      <c r="E1240" t="s">
        <v>63</v>
      </c>
      <c r="F1240" t="s">
        <v>71</v>
      </c>
    </row>
    <row r="1241" spans="1:6" x14ac:dyDescent="0.45">
      <c r="A1241" s="154" t="str">
        <f t="shared" si="19"/>
        <v>HBSchPr_Dist_18</v>
      </c>
      <c r="B1241">
        <v>18</v>
      </c>
      <c r="C1241" t="s">
        <v>48</v>
      </c>
      <c r="D1241">
        <v>2.766E-4</v>
      </c>
      <c r="E1241" t="s">
        <v>63</v>
      </c>
      <c r="F1241" t="s">
        <v>71</v>
      </c>
    </row>
    <row r="1242" spans="1:6" x14ac:dyDescent="0.45">
      <c r="A1242" s="154" t="str">
        <f t="shared" si="19"/>
        <v>HBSchPr_Dist_20</v>
      </c>
      <c r="B1242">
        <v>20</v>
      </c>
      <c r="C1242" t="s">
        <v>48</v>
      </c>
      <c r="D1242">
        <v>0</v>
      </c>
      <c r="E1242" t="s">
        <v>63</v>
      </c>
      <c r="F1242" t="s">
        <v>71</v>
      </c>
    </row>
    <row r="1243" spans="1:6" x14ac:dyDescent="0.45">
      <c r="A1243" s="154" t="str">
        <f t="shared" si="19"/>
        <v>HBSchPr_Dist_22</v>
      </c>
      <c r="B1243">
        <v>22</v>
      </c>
      <c r="C1243" t="s">
        <v>48</v>
      </c>
      <c r="D1243">
        <v>0</v>
      </c>
      <c r="E1243" t="s">
        <v>63</v>
      </c>
      <c r="F1243" t="s">
        <v>71</v>
      </c>
    </row>
    <row r="1244" spans="1:6" x14ac:dyDescent="0.45">
      <c r="A1244" s="154" t="str">
        <f t="shared" si="19"/>
        <v>HBSchPr_Dist_24</v>
      </c>
      <c r="B1244">
        <v>24</v>
      </c>
      <c r="C1244" t="s">
        <v>48</v>
      </c>
      <c r="D1244">
        <v>0</v>
      </c>
      <c r="E1244" t="s">
        <v>63</v>
      </c>
      <c r="F1244" t="s">
        <v>71</v>
      </c>
    </row>
    <row r="1245" spans="1:6" x14ac:dyDescent="0.45">
      <c r="A1245" s="154" t="str">
        <f t="shared" si="19"/>
        <v>HBSchPr_Dist_26</v>
      </c>
      <c r="B1245">
        <v>26</v>
      </c>
      <c r="C1245" t="s">
        <v>48</v>
      </c>
      <c r="D1245">
        <v>0</v>
      </c>
      <c r="E1245" t="s">
        <v>63</v>
      </c>
      <c r="F1245" t="s">
        <v>71</v>
      </c>
    </row>
    <row r="1246" spans="1:6" x14ac:dyDescent="0.45">
      <c r="A1246" s="154" t="str">
        <f t="shared" si="19"/>
        <v>HBSchPr_Dist_28</v>
      </c>
      <c r="B1246">
        <v>28</v>
      </c>
      <c r="C1246" t="s">
        <v>48</v>
      </c>
      <c r="D1246">
        <v>0</v>
      </c>
      <c r="E1246" t="s">
        <v>63</v>
      </c>
      <c r="F1246" t="s">
        <v>71</v>
      </c>
    </row>
    <row r="1247" spans="1:6" x14ac:dyDescent="0.45">
      <c r="A1247" s="154" t="str">
        <f t="shared" si="19"/>
        <v>HBSchPr_Dist_30</v>
      </c>
      <c r="B1247">
        <v>30</v>
      </c>
      <c r="C1247" t="s">
        <v>48</v>
      </c>
      <c r="D1247">
        <v>0</v>
      </c>
      <c r="E1247" t="s">
        <v>63</v>
      </c>
      <c r="F1247" t="s">
        <v>71</v>
      </c>
    </row>
    <row r="1248" spans="1:6" x14ac:dyDescent="0.45">
      <c r="A1248" s="154" t="str">
        <f t="shared" si="19"/>
        <v>HBSchPr_Dist_32</v>
      </c>
      <c r="B1248">
        <v>32</v>
      </c>
      <c r="C1248" t="s">
        <v>48</v>
      </c>
      <c r="D1248">
        <v>0</v>
      </c>
      <c r="E1248" t="s">
        <v>63</v>
      </c>
      <c r="F1248" t="s">
        <v>71</v>
      </c>
    </row>
    <row r="1249" spans="1:6" x14ac:dyDescent="0.45">
      <c r="A1249" s="154" t="str">
        <f t="shared" si="19"/>
        <v>HBSchPr_Dist_34</v>
      </c>
      <c r="B1249">
        <v>34</v>
      </c>
      <c r="C1249" t="s">
        <v>48</v>
      </c>
      <c r="D1249">
        <v>0</v>
      </c>
      <c r="E1249" t="s">
        <v>63</v>
      </c>
      <c r="F1249" t="s">
        <v>71</v>
      </c>
    </row>
    <row r="1250" spans="1:6" x14ac:dyDescent="0.45">
      <c r="A1250" s="154" t="str">
        <f t="shared" si="19"/>
        <v>HBSchPr_Dist_36</v>
      </c>
      <c r="B1250">
        <v>36</v>
      </c>
      <c r="C1250" t="s">
        <v>48</v>
      </c>
      <c r="D1250">
        <v>0</v>
      </c>
      <c r="E1250" t="s">
        <v>63</v>
      </c>
      <c r="F1250" t="s">
        <v>71</v>
      </c>
    </row>
    <row r="1251" spans="1:6" x14ac:dyDescent="0.45">
      <c r="A1251" s="154" t="str">
        <f t="shared" si="19"/>
        <v>HBSchPr_Dist_38</v>
      </c>
      <c r="B1251">
        <v>38</v>
      </c>
      <c r="C1251" t="s">
        <v>48</v>
      </c>
      <c r="D1251">
        <v>0</v>
      </c>
      <c r="E1251" t="s">
        <v>63</v>
      </c>
      <c r="F1251" t="s">
        <v>71</v>
      </c>
    </row>
    <row r="1252" spans="1:6" x14ac:dyDescent="0.45">
      <c r="A1252" s="154" t="str">
        <f t="shared" si="19"/>
        <v>HBSchPr_Dist_40</v>
      </c>
      <c r="B1252">
        <v>40</v>
      </c>
      <c r="C1252" t="s">
        <v>48</v>
      </c>
      <c r="D1252">
        <v>0</v>
      </c>
      <c r="E1252" t="s">
        <v>63</v>
      </c>
      <c r="F1252" t="s">
        <v>71</v>
      </c>
    </row>
    <row r="1253" spans="1:6" x14ac:dyDescent="0.45">
      <c r="A1253" s="154" t="str">
        <f t="shared" si="19"/>
        <v>HBSchPr_Dist_42</v>
      </c>
      <c r="B1253">
        <v>42</v>
      </c>
      <c r="C1253" t="s">
        <v>48</v>
      </c>
      <c r="D1253">
        <v>0</v>
      </c>
      <c r="E1253" t="s">
        <v>63</v>
      </c>
      <c r="F1253" t="s">
        <v>71</v>
      </c>
    </row>
    <row r="1254" spans="1:6" x14ac:dyDescent="0.45">
      <c r="A1254" s="154" t="str">
        <f t="shared" si="19"/>
        <v>HBSchPr_Dist_44</v>
      </c>
      <c r="B1254">
        <v>44</v>
      </c>
      <c r="C1254" t="s">
        <v>48</v>
      </c>
      <c r="D1254">
        <v>0</v>
      </c>
      <c r="E1254" t="s">
        <v>63</v>
      </c>
      <c r="F1254" t="s">
        <v>71</v>
      </c>
    </row>
    <row r="1255" spans="1:6" x14ac:dyDescent="0.45">
      <c r="A1255" s="154" t="str">
        <f t="shared" si="19"/>
        <v>HBSchPr_Dist_46</v>
      </c>
      <c r="B1255">
        <v>46</v>
      </c>
      <c r="C1255" t="s">
        <v>48</v>
      </c>
      <c r="D1255">
        <v>0</v>
      </c>
      <c r="E1255" t="s">
        <v>63</v>
      </c>
      <c r="F1255" t="s">
        <v>71</v>
      </c>
    </row>
    <row r="1256" spans="1:6" x14ac:dyDescent="0.45">
      <c r="A1256" s="154" t="str">
        <f t="shared" si="19"/>
        <v>HBSchPr_Dist_48</v>
      </c>
      <c r="B1256">
        <v>48</v>
      </c>
      <c r="C1256" t="s">
        <v>48</v>
      </c>
      <c r="D1256">
        <v>0</v>
      </c>
      <c r="E1256" t="s">
        <v>63</v>
      </c>
      <c r="F1256" t="s">
        <v>71</v>
      </c>
    </row>
    <row r="1257" spans="1:6" x14ac:dyDescent="0.45">
      <c r="A1257" s="154" t="str">
        <f t="shared" si="19"/>
        <v>HBSchPr_Dist_50</v>
      </c>
      <c r="B1257">
        <v>50</v>
      </c>
      <c r="C1257" t="s">
        <v>48</v>
      </c>
      <c r="D1257">
        <v>0</v>
      </c>
      <c r="E1257" t="s">
        <v>63</v>
      </c>
      <c r="F1257" t="s">
        <v>71</v>
      </c>
    </row>
    <row r="1258" spans="1:6" x14ac:dyDescent="0.45">
      <c r="A1258" s="154" t="str">
        <f t="shared" si="19"/>
        <v>HBSchPr_Dist_52</v>
      </c>
      <c r="B1258">
        <v>52</v>
      </c>
      <c r="C1258" t="s">
        <v>48</v>
      </c>
      <c r="D1258">
        <v>0</v>
      </c>
      <c r="E1258" t="s">
        <v>63</v>
      </c>
      <c r="F1258" t="s">
        <v>71</v>
      </c>
    </row>
    <row r="1259" spans="1:6" x14ac:dyDescent="0.45">
      <c r="A1259" s="154" t="str">
        <f t="shared" si="19"/>
        <v>HBSchPr_Dist_54</v>
      </c>
      <c r="B1259">
        <v>54</v>
      </c>
      <c r="C1259" t="s">
        <v>48</v>
      </c>
      <c r="D1259">
        <v>0</v>
      </c>
      <c r="E1259" t="s">
        <v>63</v>
      </c>
      <c r="F1259" t="s">
        <v>71</v>
      </c>
    </row>
    <row r="1260" spans="1:6" x14ac:dyDescent="0.45">
      <c r="A1260" s="154" t="str">
        <f t="shared" si="19"/>
        <v>HBSchPr_Dist_56</v>
      </c>
      <c r="B1260">
        <v>56</v>
      </c>
      <c r="C1260" t="s">
        <v>48</v>
      </c>
      <c r="D1260">
        <v>0</v>
      </c>
      <c r="E1260" t="s">
        <v>63</v>
      </c>
      <c r="F1260" t="s">
        <v>71</v>
      </c>
    </row>
    <row r="1261" spans="1:6" x14ac:dyDescent="0.45">
      <c r="A1261" s="154" t="str">
        <f t="shared" si="19"/>
        <v>HBSchPr_Dist_58</v>
      </c>
      <c r="B1261">
        <v>58</v>
      </c>
      <c r="C1261" t="s">
        <v>48</v>
      </c>
      <c r="D1261">
        <v>0</v>
      </c>
      <c r="E1261" t="s">
        <v>63</v>
      </c>
      <c r="F1261" t="s">
        <v>71</v>
      </c>
    </row>
    <row r="1262" spans="1:6" x14ac:dyDescent="0.45">
      <c r="A1262" s="154" t="str">
        <f t="shared" si="19"/>
        <v>HBSchPr_Dist_60</v>
      </c>
      <c r="B1262">
        <v>60</v>
      </c>
      <c r="C1262" t="s">
        <v>48</v>
      </c>
      <c r="D1262">
        <v>0</v>
      </c>
      <c r="E1262" t="s">
        <v>63</v>
      </c>
      <c r="F1262" t="s">
        <v>71</v>
      </c>
    </row>
    <row r="1263" spans="1:6" x14ac:dyDescent="0.45">
      <c r="A1263" s="154" t="str">
        <f t="shared" si="19"/>
        <v>HBSchPr_Dist_62</v>
      </c>
      <c r="B1263">
        <v>62</v>
      </c>
      <c r="C1263" t="s">
        <v>48</v>
      </c>
      <c r="D1263">
        <v>0</v>
      </c>
      <c r="E1263" t="s">
        <v>63</v>
      </c>
      <c r="F1263" t="s">
        <v>71</v>
      </c>
    </row>
    <row r="1264" spans="1:6" x14ac:dyDescent="0.45">
      <c r="A1264" s="154" t="str">
        <f t="shared" si="19"/>
        <v>HBSchPr_Dist_64</v>
      </c>
      <c r="B1264">
        <v>64</v>
      </c>
      <c r="C1264" t="s">
        <v>48</v>
      </c>
      <c r="D1264">
        <v>0</v>
      </c>
      <c r="E1264" t="s">
        <v>63</v>
      </c>
      <c r="F1264" t="s">
        <v>71</v>
      </c>
    </row>
    <row r="1265" spans="1:6" x14ac:dyDescent="0.45">
      <c r="A1265" s="154" t="str">
        <f t="shared" si="19"/>
        <v>HBSchPr_Dist_66</v>
      </c>
      <c r="B1265">
        <v>66</v>
      </c>
      <c r="C1265" t="s">
        <v>48</v>
      </c>
      <c r="D1265">
        <v>0</v>
      </c>
      <c r="E1265" t="s">
        <v>63</v>
      </c>
      <c r="F1265" t="s">
        <v>71</v>
      </c>
    </row>
    <row r="1266" spans="1:6" x14ac:dyDescent="0.45">
      <c r="A1266" s="154" t="str">
        <f t="shared" si="19"/>
        <v>HBSchPr_Dist_68</v>
      </c>
      <c r="B1266">
        <v>68</v>
      </c>
      <c r="C1266" t="s">
        <v>48</v>
      </c>
      <c r="D1266">
        <v>0</v>
      </c>
      <c r="E1266" t="s">
        <v>63</v>
      </c>
      <c r="F1266" t="s">
        <v>71</v>
      </c>
    </row>
    <row r="1267" spans="1:6" x14ac:dyDescent="0.45">
      <c r="A1267" s="154" t="str">
        <f t="shared" si="19"/>
        <v>HBSchPr_Dist_70</v>
      </c>
      <c r="B1267">
        <v>70</v>
      </c>
      <c r="C1267" t="s">
        <v>48</v>
      </c>
      <c r="D1267">
        <v>0</v>
      </c>
      <c r="E1267" t="s">
        <v>63</v>
      </c>
      <c r="F1267" t="s">
        <v>71</v>
      </c>
    </row>
    <row r="1268" spans="1:6" x14ac:dyDescent="0.45">
      <c r="A1268" s="154" t="str">
        <f t="shared" si="19"/>
        <v>HBSchPr_Dist_72</v>
      </c>
      <c r="B1268">
        <v>72</v>
      </c>
      <c r="C1268" t="s">
        <v>48</v>
      </c>
      <c r="D1268">
        <v>0</v>
      </c>
      <c r="E1268" t="s">
        <v>63</v>
      </c>
      <c r="F1268" t="s">
        <v>71</v>
      </c>
    </row>
    <row r="1269" spans="1:6" x14ac:dyDescent="0.45">
      <c r="A1269" s="154" t="str">
        <f t="shared" si="19"/>
        <v>HBSchPr_Dist_74</v>
      </c>
      <c r="B1269">
        <v>74</v>
      </c>
      <c r="C1269" t="s">
        <v>48</v>
      </c>
      <c r="D1269">
        <v>0</v>
      </c>
      <c r="E1269" t="s">
        <v>63</v>
      </c>
      <c r="F1269" t="s">
        <v>71</v>
      </c>
    </row>
    <row r="1270" spans="1:6" x14ac:dyDescent="0.45">
      <c r="A1270" s="154" t="str">
        <f t="shared" si="19"/>
        <v>HBSchPr_Dist_76</v>
      </c>
      <c r="B1270">
        <v>76</v>
      </c>
      <c r="C1270" t="s">
        <v>48</v>
      </c>
      <c r="D1270">
        <v>0</v>
      </c>
      <c r="E1270" t="s">
        <v>63</v>
      </c>
      <c r="F1270" t="s">
        <v>71</v>
      </c>
    </row>
    <row r="1271" spans="1:6" x14ac:dyDescent="0.45">
      <c r="A1271" s="154" t="str">
        <f t="shared" si="19"/>
        <v>HBSchPr_Dist_78</v>
      </c>
      <c r="B1271">
        <v>78</v>
      </c>
      <c r="C1271" t="s">
        <v>48</v>
      </c>
      <c r="D1271">
        <v>0</v>
      </c>
      <c r="E1271" t="s">
        <v>63</v>
      </c>
      <c r="F1271" t="s">
        <v>71</v>
      </c>
    </row>
    <row r="1272" spans="1:6" x14ac:dyDescent="0.45">
      <c r="A1272" s="154" t="str">
        <f t="shared" si="19"/>
        <v>HBSchPr_Dist_80</v>
      </c>
      <c r="B1272">
        <v>80</v>
      </c>
      <c r="C1272" t="s">
        <v>48</v>
      </c>
      <c r="D1272">
        <v>0</v>
      </c>
      <c r="E1272" t="s">
        <v>63</v>
      </c>
      <c r="F1272" t="s">
        <v>71</v>
      </c>
    </row>
    <row r="1273" spans="1:6" x14ac:dyDescent="0.45">
      <c r="A1273" s="154" t="str">
        <f t="shared" si="19"/>
        <v>HBSchPr_Dist_82</v>
      </c>
      <c r="B1273">
        <v>82</v>
      </c>
      <c r="C1273" t="s">
        <v>48</v>
      </c>
      <c r="D1273">
        <v>0</v>
      </c>
      <c r="E1273" t="s">
        <v>63</v>
      </c>
      <c r="F1273" t="s">
        <v>71</v>
      </c>
    </row>
    <row r="1274" spans="1:6" x14ac:dyDescent="0.45">
      <c r="A1274" s="154" t="str">
        <f t="shared" si="19"/>
        <v>HBSchPr_Dist_84</v>
      </c>
      <c r="B1274">
        <v>84</v>
      </c>
      <c r="C1274" t="s">
        <v>48</v>
      </c>
      <c r="D1274">
        <v>0</v>
      </c>
      <c r="E1274" t="s">
        <v>63</v>
      </c>
      <c r="F1274" t="s">
        <v>71</v>
      </c>
    </row>
    <row r="1275" spans="1:6" x14ac:dyDescent="0.45">
      <c r="A1275" s="154" t="str">
        <f t="shared" si="19"/>
        <v>HBSchPr_Dist_86</v>
      </c>
      <c r="B1275">
        <v>86</v>
      </c>
      <c r="C1275" t="s">
        <v>48</v>
      </c>
      <c r="D1275">
        <v>0</v>
      </c>
      <c r="E1275" t="s">
        <v>63</v>
      </c>
      <c r="F1275" t="s">
        <v>71</v>
      </c>
    </row>
    <row r="1276" spans="1:6" x14ac:dyDescent="0.45">
      <c r="A1276" s="154" t="str">
        <f t="shared" si="19"/>
        <v>HBSchPr_Dist_88</v>
      </c>
      <c r="B1276">
        <v>88</v>
      </c>
      <c r="C1276" t="s">
        <v>48</v>
      </c>
      <c r="D1276">
        <v>0</v>
      </c>
      <c r="E1276" t="s">
        <v>63</v>
      </c>
      <c r="F1276" t="s">
        <v>71</v>
      </c>
    </row>
    <row r="1277" spans="1:6" x14ac:dyDescent="0.45">
      <c r="A1277" s="154" t="str">
        <f t="shared" si="19"/>
        <v>HBSchPr_Dist_90</v>
      </c>
      <c r="B1277">
        <v>90</v>
      </c>
      <c r="C1277" t="s">
        <v>48</v>
      </c>
      <c r="D1277">
        <v>0</v>
      </c>
      <c r="E1277" t="s">
        <v>63</v>
      </c>
      <c r="F1277" t="s">
        <v>71</v>
      </c>
    </row>
    <row r="1278" spans="1:6" x14ac:dyDescent="0.45">
      <c r="A1278" s="154" t="str">
        <f t="shared" si="19"/>
        <v>HBSchPr_Dist_92</v>
      </c>
      <c r="B1278">
        <v>92</v>
      </c>
      <c r="C1278" t="s">
        <v>48</v>
      </c>
      <c r="D1278">
        <v>0</v>
      </c>
      <c r="E1278" t="s">
        <v>63</v>
      </c>
      <c r="F1278" t="s">
        <v>71</v>
      </c>
    </row>
    <row r="1279" spans="1:6" x14ac:dyDescent="0.45">
      <c r="A1279" s="154" t="str">
        <f t="shared" si="19"/>
        <v>HBSchPr_Dist_94</v>
      </c>
      <c r="B1279">
        <v>94</v>
      </c>
      <c r="C1279" t="s">
        <v>48</v>
      </c>
      <c r="D1279">
        <v>0</v>
      </c>
      <c r="E1279" t="s">
        <v>63</v>
      </c>
      <c r="F1279" t="s">
        <v>71</v>
      </c>
    </row>
    <row r="1280" spans="1:6" x14ac:dyDescent="0.45">
      <c r="A1280" s="154" t="str">
        <f t="shared" si="19"/>
        <v>HBSchPr_Dist_96</v>
      </c>
      <c r="B1280">
        <v>96</v>
      </c>
      <c r="C1280" t="s">
        <v>48</v>
      </c>
      <c r="D1280">
        <v>0</v>
      </c>
      <c r="E1280" t="s">
        <v>63</v>
      </c>
      <c r="F1280" t="s">
        <v>71</v>
      </c>
    </row>
    <row r="1281" spans="1:6" x14ac:dyDescent="0.45">
      <c r="A1281" s="154" t="str">
        <f t="shared" si="19"/>
        <v>HBSchPr_Dist_98</v>
      </c>
      <c r="B1281">
        <v>98</v>
      </c>
      <c r="C1281" t="s">
        <v>48</v>
      </c>
      <c r="D1281">
        <v>0</v>
      </c>
      <c r="E1281" t="s">
        <v>63</v>
      </c>
      <c r="F1281" t="s">
        <v>71</v>
      </c>
    </row>
    <row r="1282" spans="1:6" x14ac:dyDescent="0.45">
      <c r="A1282" s="154" t="str">
        <f t="shared" si="19"/>
        <v>HBSchPr_Dist_100</v>
      </c>
      <c r="B1282">
        <v>100</v>
      </c>
      <c r="C1282" t="s">
        <v>48</v>
      </c>
      <c r="D1282">
        <v>0</v>
      </c>
      <c r="E1282" t="s">
        <v>63</v>
      </c>
      <c r="F1282" t="s">
        <v>71</v>
      </c>
    </row>
    <row r="1283" spans="1:6" x14ac:dyDescent="0.45">
      <c r="A1283" s="154" t="str">
        <f t="shared" ref="A1283:A1346" si="20">C1283&amp;"_"&amp;E1283&amp;"_"&amp;B1283</f>
        <v>HBSchPr_Dist_102</v>
      </c>
      <c r="B1283">
        <v>102</v>
      </c>
      <c r="C1283" t="s">
        <v>48</v>
      </c>
      <c r="D1283">
        <v>0</v>
      </c>
      <c r="E1283" t="s">
        <v>63</v>
      </c>
      <c r="F1283" t="s">
        <v>71</v>
      </c>
    </row>
    <row r="1284" spans="1:6" x14ac:dyDescent="0.45">
      <c r="A1284" s="154" t="str">
        <f t="shared" si="20"/>
        <v>HBSchPr_Dist_104</v>
      </c>
      <c r="B1284">
        <v>104</v>
      </c>
      <c r="C1284" t="s">
        <v>48</v>
      </c>
      <c r="D1284">
        <v>0</v>
      </c>
      <c r="E1284" t="s">
        <v>63</v>
      </c>
      <c r="F1284" t="s">
        <v>71</v>
      </c>
    </row>
    <row r="1285" spans="1:6" x14ac:dyDescent="0.45">
      <c r="A1285" s="154" t="str">
        <f t="shared" si="20"/>
        <v>HBSchPr_Dist_106</v>
      </c>
      <c r="B1285">
        <v>106</v>
      </c>
      <c r="C1285" t="s">
        <v>48</v>
      </c>
      <c r="D1285">
        <v>0</v>
      </c>
      <c r="E1285" t="s">
        <v>63</v>
      </c>
      <c r="F1285" t="s">
        <v>71</v>
      </c>
    </row>
    <row r="1286" spans="1:6" x14ac:dyDescent="0.45">
      <c r="A1286" s="154" t="str">
        <f t="shared" si="20"/>
        <v>HBSchPr_Dist_108</v>
      </c>
      <c r="B1286">
        <v>108</v>
      </c>
      <c r="C1286" t="s">
        <v>48</v>
      </c>
      <c r="D1286">
        <v>0</v>
      </c>
      <c r="E1286" t="s">
        <v>63</v>
      </c>
      <c r="F1286" t="s">
        <v>71</v>
      </c>
    </row>
    <row r="1287" spans="1:6" x14ac:dyDescent="0.45">
      <c r="A1287" s="154" t="str">
        <f t="shared" si="20"/>
        <v>HBSchPr_Dist_110</v>
      </c>
      <c r="B1287">
        <v>110</v>
      </c>
      <c r="C1287" t="s">
        <v>48</v>
      </c>
      <c r="D1287">
        <v>0</v>
      </c>
      <c r="E1287" t="s">
        <v>63</v>
      </c>
      <c r="F1287" t="s">
        <v>71</v>
      </c>
    </row>
    <row r="1288" spans="1:6" x14ac:dyDescent="0.45">
      <c r="A1288" s="154" t="str">
        <f t="shared" si="20"/>
        <v>HBSchPr_Dist_112</v>
      </c>
      <c r="B1288">
        <v>112</v>
      </c>
      <c r="C1288" t="s">
        <v>48</v>
      </c>
      <c r="D1288">
        <v>0</v>
      </c>
      <c r="E1288" t="s">
        <v>63</v>
      </c>
      <c r="F1288" t="s">
        <v>71</v>
      </c>
    </row>
    <row r="1289" spans="1:6" x14ac:dyDescent="0.45">
      <c r="A1289" s="154" t="str">
        <f t="shared" si="20"/>
        <v>HBSchPr_Dist_114</v>
      </c>
      <c r="B1289">
        <v>114</v>
      </c>
      <c r="C1289" t="s">
        <v>48</v>
      </c>
      <c r="D1289">
        <v>0</v>
      </c>
      <c r="E1289" t="s">
        <v>63</v>
      </c>
      <c r="F1289" t="s">
        <v>71</v>
      </c>
    </row>
    <row r="1290" spans="1:6" x14ac:dyDescent="0.45">
      <c r="A1290" s="154" t="str">
        <f t="shared" si="20"/>
        <v>HBSchPr_Dist_116</v>
      </c>
      <c r="B1290">
        <v>116</v>
      </c>
      <c r="C1290" t="s">
        <v>48</v>
      </c>
      <c r="D1290">
        <v>0</v>
      </c>
      <c r="E1290" t="s">
        <v>63</v>
      </c>
      <c r="F1290" t="s">
        <v>71</v>
      </c>
    </row>
    <row r="1291" spans="1:6" x14ac:dyDescent="0.45">
      <c r="A1291" s="154" t="str">
        <f t="shared" si="20"/>
        <v>HBSchPr_Dist_118</v>
      </c>
      <c r="B1291">
        <v>118</v>
      </c>
      <c r="C1291" t="s">
        <v>48</v>
      </c>
      <c r="D1291">
        <v>0</v>
      </c>
      <c r="E1291" t="s">
        <v>63</v>
      </c>
      <c r="F1291" t="s">
        <v>71</v>
      </c>
    </row>
    <row r="1292" spans="1:6" x14ac:dyDescent="0.45">
      <c r="A1292" s="154" t="str">
        <f t="shared" si="20"/>
        <v>HBSchPr_Dist_120</v>
      </c>
      <c r="B1292">
        <v>120</v>
      </c>
      <c r="C1292" t="s">
        <v>48</v>
      </c>
      <c r="D1292">
        <v>0</v>
      </c>
      <c r="E1292" t="s">
        <v>63</v>
      </c>
      <c r="F1292" t="s">
        <v>71</v>
      </c>
    </row>
    <row r="1293" spans="1:6" x14ac:dyDescent="0.45">
      <c r="A1293" s="154" t="str">
        <f t="shared" si="20"/>
        <v>HBSchPr_Dist_122</v>
      </c>
      <c r="B1293">
        <v>122</v>
      </c>
      <c r="C1293" t="s">
        <v>48</v>
      </c>
      <c r="D1293">
        <v>0</v>
      </c>
      <c r="E1293" t="s">
        <v>63</v>
      </c>
      <c r="F1293" t="s">
        <v>71</v>
      </c>
    </row>
    <row r="1294" spans="1:6" x14ac:dyDescent="0.45">
      <c r="A1294" s="154" t="str">
        <f t="shared" si="20"/>
        <v>HBSchPr_Dist_124</v>
      </c>
      <c r="B1294">
        <v>124</v>
      </c>
      <c r="C1294" t="s">
        <v>48</v>
      </c>
      <c r="D1294">
        <v>0</v>
      </c>
      <c r="E1294" t="s">
        <v>63</v>
      </c>
      <c r="F1294" t="s">
        <v>71</v>
      </c>
    </row>
    <row r="1295" spans="1:6" x14ac:dyDescent="0.45">
      <c r="A1295" s="154" t="str">
        <f t="shared" si="20"/>
        <v>HBSchPr_Dist_126</v>
      </c>
      <c r="B1295">
        <v>126</v>
      </c>
      <c r="C1295" t="s">
        <v>48</v>
      </c>
      <c r="D1295">
        <v>0</v>
      </c>
      <c r="E1295" t="s">
        <v>63</v>
      </c>
      <c r="F1295" t="s">
        <v>71</v>
      </c>
    </row>
    <row r="1296" spans="1:6" x14ac:dyDescent="0.45">
      <c r="A1296" s="154" t="str">
        <f t="shared" si="20"/>
        <v>HBSchPr_Dist_128</v>
      </c>
      <c r="B1296">
        <v>128</v>
      </c>
      <c r="C1296" t="s">
        <v>48</v>
      </c>
      <c r="D1296">
        <v>0</v>
      </c>
      <c r="E1296" t="s">
        <v>63</v>
      </c>
      <c r="F1296" t="s">
        <v>71</v>
      </c>
    </row>
    <row r="1297" spans="1:6" x14ac:dyDescent="0.45">
      <c r="A1297" s="154" t="str">
        <f t="shared" si="20"/>
        <v>HBSchPr_Dist_130</v>
      </c>
      <c r="B1297">
        <v>130</v>
      </c>
      <c r="C1297" t="s">
        <v>48</v>
      </c>
      <c r="D1297">
        <v>0</v>
      </c>
      <c r="E1297" t="s">
        <v>63</v>
      </c>
      <c r="F1297" t="s">
        <v>71</v>
      </c>
    </row>
    <row r="1298" spans="1:6" x14ac:dyDescent="0.45">
      <c r="A1298" s="154" t="str">
        <f t="shared" si="20"/>
        <v>HBSchPr_Dist_132</v>
      </c>
      <c r="B1298">
        <v>132</v>
      </c>
      <c r="C1298" t="s">
        <v>48</v>
      </c>
      <c r="D1298">
        <v>0</v>
      </c>
      <c r="E1298" t="s">
        <v>63</v>
      </c>
      <c r="F1298" t="s">
        <v>71</v>
      </c>
    </row>
    <row r="1299" spans="1:6" x14ac:dyDescent="0.45">
      <c r="A1299" s="154" t="str">
        <f t="shared" si="20"/>
        <v>HBSchPr_Dist_134</v>
      </c>
      <c r="B1299">
        <v>134</v>
      </c>
      <c r="C1299" t="s">
        <v>48</v>
      </c>
      <c r="D1299">
        <v>0</v>
      </c>
      <c r="E1299" t="s">
        <v>63</v>
      </c>
      <c r="F1299" t="s">
        <v>71</v>
      </c>
    </row>
    <row r="1300" spans="1:6" x14ac:dyDescent="0.45">
      <c r="A1300" s="154" t="str">
        <f t="shared" si="20"/>
        <v>HBSchPr_Dist_136</v>
      </c>
      <c r="B1300">
        <v>136</v>
      </c>
      <c r="C1300" t="s">
        <v>48</v>
      </c>
      <c r="D1300">
        <v>0</v>
      </c>
      <c r="E1300" t="s">
        <v>63</v>
      </c>
      <c r="F1300" t="s">
        <v>71</v>
      </c>
    </row>
    <row r="1301" spans="1:6" x14ac:dyDescent="0.45">
      <c r="A1301" s="154" t="str">
        <f t="shared" si="20"/>
        <v>HBSchPr_Dist_138</v>
      </c>
      <c r="B1301">
        <v>138</v>
      </c>
      <c r="C1301" t="s">
        <v>48</v>
      </c>
      <c r="D1301">
        <v>0</v>
      </c>
      <c r="E1301" t="s">
        <v>63</v>
      </c>
      <c r="F1301" t="s">
        <v>71</v>
      </c>
    </row>
    <row r="1302" spans="1:6" x14ac:dyDescent="0.45">
      <c r="A1302" s="154" t="str">
        <f t="shared" si="20"/>
        <v>HBSchPr_Dist_140</v>
      </c>
      <c r="B1302">
        <v>140</v>
      </c>
      <c r="C1302" t="s">
        <v>48</v>
      </c>
      <c r="D1302">
        <v>0</v>
      </c>
      <c r="E1302" t="s">
        <v>63</v>
      </c>
      <c r="F1302" t="s">
        <v>71</v>
      </c>
    </row>
    <row r="1303" spans="1:6" x14ac:dyDescent="0.45">
      <c r="A1303" s="154" t="str">
        <f t="shared" si="20"/>
        <v>HBSchPr_Dist_142</v>
      </c>
      <c r="B1303">
        <v>142</v>
      </c>
      <c r="C1303" t="s">
        <v>48</v>
      </c>
      <c r="D1303">
        <v>0</v>
      </c>
      <c r="E1303" t="s">
        <v>63</v>
      </c>
      <c r="F1303" t="s">
        <v>71</v>
      </c>
    </row>
    <row r="1304" spans="1:6" x14ac:dyDescent="0.45">
      <c r="A1304" s="154" t="str">
        <f t="shared" si="20"/>
        <v>HBSchPr_Dist_144</v>
      </c>
      <c r="B1304">
        <v>144</v>
      </c>
      <c r="C1304" t="s">
        <v>48</v>
      </c>
      <c r="D1304">
        <v>0</v>
      </c>
      <c r="E1304" t="s">
        <v>63</v>
      </c>
      <c r="F1304" t="s">
        <v>71</v>
      </c>
    </row>
    <row r="1305" spans="1:6" x14ac:dyDescent="0.45">
      <c r="A1305" s="154" t="str">
        <f t="shared" si="20"/>
        <v>HBSchPr_Dist_146</v>
      </c>
      <c r="B1305">
        <v>146</v>
      </c>
      <c r="C1305" t="s">
        <v>48</v>
      </c>
      <c r="D1305">
        <v>0</v>
      </c>
      <c r="E1305" t="s">
        <v>63</v>
      </c>
      <c r="F1305" t="s">
        <v>71</v>
      </c>
    </row>
    <row r="1306" spans="1:6" x14ac:dyDescent="0.45">
      <c r="A1306" s="154" t="str">
        <f t="shared" si="20"/>
        <v>HBSchPr_Dist_148</v>
      </c>
      <c r="B1306">
        <v>148</v>
      </c>
      <c r="C1306" t="s">
        <v>48</v>
      </c>
      <c r="D1306">
        <v>0</v>
      </c>
      <c r="E1306" t="s">
        <v>63</v>
      </c>
      <c r="F1306" t="s">
        <v>71</v>
      </c>
    </row>
    <row r="1307" spans="1:6" x14ac:dyDescent="0.45">
      <c r="A1307" s="154" t="str">
        <f t="shared" si="20"/>
        <v>HBSchPr_Dist_150</v>
      </c>
      <c r="B1307">
        <v>150</v>
      </c>
      <c r="C1307" t="s">
        <v>48</v>
      </c>
      <c r="D1307">
        <v>0</v>
      </c>
      <c r="E1307" t="s">
        <v>63</v>
      </c>
      <c r="F1307" t="s">
        <v>71</v>
      </c>
    </row>
    <row r="1308" spans="1:6" x14ac:dyDescent="0.45">
      <c r="A1308" s="154" t="str">
        <f t="shared" si="20"/>
        <v>HBSchPr_Dist_152</v>
      </c>
      <c r="B1308">
        <v>152</v>
      </c>
      <c r="C1308" t="s">
        <v>48</v>
      </c>
      <c r="D1308">
        <v>0</v>
      </c>
      <c r="E1308" t="s">
        <v>63</v>
      </c>
      <c r="F1308" t="s">
        <v>71</v>
      </c>
    </row>
    <row r="1309" spans="1:6" x14ac:dyDescent="0.45">
      <c r="A1309" s="154" t="str">
        <f t="shared" si="20"/>
        <v>HBSchPr_Dist_154</v>
      </c>
      <c r="B1309">
        <v>154</v>
      </c>
      <c r="C1309" t="s">
        <v>48</v>
      </c>
      <c r="D1309">
        <v>0</v>
      </c>
      <c r="E1309" t="s">
        <v>63</v>
      </c>
      <c r="F1309" t="s">
        <v>71</v>
      </c>
    </row>
    <row r="1310" spans="1:6" x14ac:dyDescent="0.45">
      <c r="A1310" s="154" t="str">
        <f t="shared" si="20"/>
        <v>HBSchPr_Dist_156</v>
      </c>
      <c r="B1310">
        <v>156</v>
      </c>
      <c r="C1310" t="s">
        <v>48</v>
      </c>
      <c r="D1310">
        <v>0</v>
      </c>
      <c r="E1310" t="s">
        <v>63</v>
      </c>
      <c r="F1310" t="s">
        <v>71</v>
      </c>
    </row>
    <row r="1311" spans="1:6" x14ac:dyDescent="0.45">
      <c r="A1311" s="154" t="str">
        <f t="shared" si="20"/>
        <v>HBSchPr_Dist_158</v>
      </c>
      <c r="B1311">
        <v>158</v>
      </c>
      <c r="C1311" t="s">
        <v>48</v>
      </c>
      <c r="D1311">
        <v>0</v>
      </c>
      <c r="E1311" t="s">
        <v>63</v>
      </c>
      <c r="F1311" t="s">
        <v>71</v>
      </c>
    </row>
    <row r="1312" spans="1:6" x14ac:dyDescent="0.45">
      <c r="A1312" s="154" t="str">
        <f t="shared" si="20"/>
        <v>HBSchPr_Dist_160</v>
      </c>
      <c r="B1312">
        <v>160</v>
      </c>
      <c r="C1312" t="s">
        <v>48</v>
      </c>
      <c r="D1312">
        <v>0</v>
      </c>
      <c r="E1312" t="s">
        <v>63</v>
      </c>
      <c r="F1312" t="s">
        <v>71</v>
      </c>
    </row>
    <row r="1313" spans="1:6" x14ac:dyDescent="0.45">
      <c r="A1313" s="154" t="str">
        <f t="shared" si="20"/>
        <v>HBSchPr_Dist_162</v>
      </c>
      <c r="B1313">
        <v>162</v>
      </c>
      <c r="C1313" t="s">
        <v>48</v>
      </c>
      <c r="D1313">
        <v>0</v>
      </c>
      <c r="E1313" t="s">
        <v>63</v>
      </c>
      <c r="F1313" t="s">
        <v>71</v>
      </c>
    </row>
    <row r="1314" spans="1:6" x14ac:dyDescent="0.45">
      <c r="A1314" s="154" t="str">
        <f t="shared" si="20"/>
        <v>HBSchPr_Dist_164</v>
      </c>
      <c r="B1314">
        <v>164</v>
      </c>
      <c r="C1314" t="s">
        <v>48</v>
      </c>
      <c r="D1314">
        <v>0</v>
      </c>
      <c r="E1314" t="s">
        <v>63</v>
      </c>
      <c r="F1314" t="s">
        <v>71</v>
      </c>
    </row>
    <row r="1315" spans="1:6" x14ac:dyDescent="0.45">
      <c r="A1315" s="154" t="str">
        <f t="shared" si="20"/>
        <v>HBSchPr_Dist_166</v>
      </c>
      <c r="B1315">
        <v>166</v>
      </c>
      <c r="C1315" t="s">
        <v>48</v>
      </c>
      <c r="D1315">
        <v>0</v>
      </c>
      <c r="E1315" t="s">
        <v>63</v>
      </c>
      <c r="F1315" t="s">
        <v>71</v>
      </c>
    </row>
    <row r="1316" spans="1:6" x14ac:dyDescent="0.45">
      <c r="A1316" s="154" t="str">
        <f t="shared" si="20"/>
        <v>HBSchPr_Dist_168</v>
      </c>
      <c r="B1316">
        <v>168</v>
      </c>
      <c r="C1316" t="s">
        <v>48</v>
      </c>
      <c r="D1316">
        <v>0</v>
      </c>
      <c r="E1316" t="s">
        <v>63</v>
      </c>
      <c r="F1316" t="s">
        <v>71</v>
      </c>
    </row>
    <row r="1317" spans="1:6" x14ac:dyDescent="0.45">
      <c r="A1317" s="154" t="str">
        <f t="shared" si="20"/>
        <v>HBSchPr_Dist_170</v>
      </c>
      <c r="B1317">
        <v>170</v>
      </c>
      <c r="C1317" t="s">
        <v>48</v>
      </c>
      <c r="D1317">
        <v>0</v>
      </c>
      <c r="E1317" t="s">
        <v>63</v>
      </c>
      <c r="F1317" t="s">
        <v>71</v>
      </c>
    </row>
    <row r="1318" spans="1:6" x14ac:dyDescent="0.45">
      <c r="A1318" s="154" t="str">
        <f t="shared" si="20"/>
        <v>HBSchPr_Dist_172</v>
      </c>
      <c r="B1318">
        <v>172</v>
      </c>
      <c r="C1318" t="s">
        <v>48</v>
      </c>
      <c r="D1318">
        <v>0</v>
      </c>
      <c r="E1318" t="s">
        <v>63</v>
      </c>
      <c r="F1318" t="s">
        <v>71</v>
      </c>
    </row>
    <row r="1319" spans="1:6" x14ac:dyDescent="0.45">
      <c r="A1319" s="154" t="str">
        <f t="shared" si="20"/>
        <v>HBSchPr_Dist_174</v>
      </c>
      <c r="B1319">
        <v>174</v>
      </c>
      <c r="C1319" t="s">
        <v>48</v>
      </c>
      <c r="D1319">
        <v>0</v>
      </c>
      <c r="E1319" t="s">
        <v>63</v>
      </c>
      <c r="F1319" t="s">
        <v>71</v>
      </c>
    </row>
    <row r="1320" spans="1:6" x14ac:dyDescent="0.45">
      <c r="A1320" s="154" t="str">
        <f t="shared" si="20"/>
        <v>HBSchPr_Dist_176</v>
      </c>
      <c r="B1320">
        <v>176</v>
      </c>
      <c r="C1320" t="s">
        <v>48</v>
      </c>
      <c r="D1320">
        <v>0</v>
      </c>
      <c r="E1320" t="s">
        <v>63</v>
      </c>
      <c r="F1320" t="s">
        <v>71</v>
      </c>
    </row>
    <row r="1321" spans="1:6" x14ac:dyDescent="0.45">
      <c r="A1321" s="154" t="str">
        <f t="shared" si="20"/>
        <v>HBSchPr_Dist_178</v>
      </c>
      <c r="B1321">
        <v>178</v>
      </c>
      <c r="C1321" t="s">
        <v>48</v>
      </c>
      <c r="D1321">
        <v>0</v>
      </c>
      <c r="E1321" t="s">
        <v>63</v>
      </c>
      <c r="F1321" t="s">
        <v>71</v>
      </c>
    </row>
    <row r="1322" spans="1:6" x14ac:dyDescent="0.45">
      <c r="A1322" s="154" t="str">
        <f t="shared" si="20"/>
        <v>HBSchPr_Dist_180</v>
      </c>
      <c r="B1322">
        <v>180</v>
      </c>
      <c r="C1322" t="s">
        <v>48</v>
      </c>
      <c r="D1322">
        <v>0</v>
      </c>
      <c r="E1322" t="s">
        <v>63</v>
      </c>
      <c r="F1322" t="s">
        <v>71</v>
      </c>
    </row>
    <row r="1323" spans="1:6" x14ac:dyDescent="0.45">
      <c r="A1323" s="154" t="str">
        <f t="shared" si="20"/>
        <v>HBSchPr_Dist_182</v>
      </c>
      <c r="B1323">
        <v>182</v>
      </c>
      <c r="C1323" t="s">
        <v>48</v>
      </c>
      <c r="D1323">
        <v>0</v>
      </c>
      <c r="E1323" t="s">
        <v>63</v>
      </c>
      <c r="F1323" t="s">
        <v>71</v>
      </c>
    </row>
    <row r="1324" spans="1:6" x14ac:dyDescent="0.45">
      <c r="A1324" s="154" t="str">
        <f t="shared" si="20"/>
        <v>HBSchPr_Dist_184</v>
      </c>
      <c r="B1324">
        <v>184</v>
      </c>
      <c r="C1324" t="s">
        <v>48</v>
      </c>
      <c r="D1324">
        <v>0</v>
      </c>
      <c r="E1324" t="s">
        <v>63</v>
      </c>
      <c r="F1324" t="s">
        <v>71</v>
      </c>
    </row>
    <row r="1325" spans="1:6" x14ac:dyDescent="0.45">
      <c r="A1325" s="154" t="str">
        <f t="shared" si="20"/>
        <v>HBSchPr_Dist_186</v>
      </c>
      <c r="B1325">
        <v>186</v>
      </c>
      <c r="C1325" t="s">
        <v>48</v>
      </c>
      <c r="D1325">
        <v>0</v>
      </c>
      <c r="E1325" t="s">
        <v>63</v>
      </c>
      <c r="F1325" t="s">
        <v>71</v>
      </c>
    </row>
    <row r="1326" spans="1:6" x14ac:dyDescent="0.45">
      <c r="A1326" s="154" t="str">
        <f t="shared" si="20"/>
        <v>HBSchPr_Dist_188</v>
      </c>
      <c r="B1326">
        <v>188</v>
      </c>
      <c r="C1326" t="s">
        <v>48</v>
      </c>
      <c r="D1326">
        <v>0</v>
      </c>
      <c r="E1326" t="s">
        <v>63</v>
      </c>
      <c r="F1326" t="s">
        <v>71</v>
      </c>
    </row>
    <row r="1327" spans="1:6" x14ac:dyDescent="0.45">
      <c r="A1327" s="154" t="str">
        <f t="shared" si="20"/>
        <v>HBSchPr_Dist_190</v>
      </c>
      <c r="B1327">
        <v>190</v>
      </c>
      <c r="C1327" t="s">
        <v>48</v>
      </c>
      <c r="D1327">
        <v>0</v>
      </c>
      <c r="E1327" t="s">
        <v>63</v>
      </c>
      <c r="F1327" t="s">
        <v>71</v>
      </c>
    </row>
    <row r="1328" spans="1:6" x14ac:dyDescent="0.45">
      <c r="A1328" s="154" t="str">
        <f t="shared" si="20"/>
        <v>HBSchPr_Dist_192</v>
      </c>
      <c r="B1328">
        <v>192</v>
      </c>
      <c r="C1328" t="s">
        <v>48</v>
      </c>
      <c r="D1328">
        <v>0</v>
      </c>
      <c r="E1328" t="s">
        <v>63</v>
      </c>
      <c r="F1328" t="s">
        <v>71</v>
      </c>
    </row>
    <row r="1329" spans="1:6" x14ac:dyDescent="0.45">
      <c r="A1329" s="154" t="str">
        <f t="shared" si="20"/>
        <v>HBSchPr_Dist_194</v>
      </c>
      <c r="B1329">
        <v>194</v>
      </c>
      <c r="C1329" t="s">
        <v>48</v>
      </c>
      <c r="D1329">
        <v>0</v>
      </c>
      <c r="E1329" t="s">
        <v>63</v>
      </c>
      <c r="F1329" t="s">
        <v>71</v>
      </c>
    </row>
    <row r="1330" spans="1:6" x14ac:dyDescent="0.45">
      <c r="A1330" s="154" t="str">
        <f t="shared" si="20"/>
        <v>HBSchPr_Dist_196</v>
      </c>
      <c r="B1330">
        <v>196</v>
      </c>
      <c r="C1330" t="s">
        <v>48</v>
      </c>
      <c r="D1330">
        <v>0</v>
      </c>
      <c r="E1330" t="s">
        <v>63</v>
      </c>
      <c r="F1330" t="s">
        <v>71</v>
      </c>
    </row>
    <row r="1331" spans="1:6" x14ac:dyDescent="0.45">
      <c r="A1331" s="154" t="str">
        <f t="shared" si="20"/>
        <v>HBSchPr_Dist_198</v>
      </c>
      <c r="B1331">
        <v>198</v>
      </c>
      <c r="C1331" t="s">
        <v>48</v>
      </c>
      <c r="D1331">
        <v>0</v>
      </c>
      <c r="E1331" t="s">
        <v>63</v>
      </c>
      <c r="F1331" t="s">
        <v>71</v>
      </c>
    </row>
    <row r="1332" spans="1:6" x14ac:dyDescent="0.45">
      <c r="A1332" s="154" t="str">
        <f t="shared" si="20"/>
        <v>HBSchPr_Dist_200</v>
      </c>
      <c r="B1332">
        <v>200</v>
      </c>
      <c r="C1332" t="s">
        <v>48</v>
      </c>
      <c r="D1332">
        <v>0</v>
      </c>
      <c r="E1332" t="s">
        <v>63</v>
      </c>
      <c r="F1332" t="s">
        <v>71</v>
      </c>
    </row>
    <row r="1333" spans="1:6" x14ac:dyDescent="0.45">
      <c r="A1333" s="154" t="str">
        <f t="shared" si="20"/>
        <v>HBSchPr_Dist_202</v>
      </c>
      <c r="B1333">
        <v>202</v>
      </c>
      <c r="C1333" t="s">
        <v>48</v>
      </c>
      <c r="D1333">
        <v>0</v>
      </c>
      <c r="E1333" t="s">
        <v>63</v>
      </c>
      <c r="F1333" t="s">
        <v>71</v>
      </c>
    </row>
    <row r="1334" spans="1:6" x14ac:dyDescent="0.45">
      <c r="A1334" s="154" t="str">
        <f t="shared" si="20"/>
        <v>HBSchPr_Time_0</v>
      </c>
      <c r="B1334">
        <v>0</v>
      </c>
      <c r="C1334" t="s">
        <v>48</v>
      </c>
      <c r="D1334">
        <v>0</v>
      </c>
      <c r="E1334" t="s">
        <v>16</v>
      </c>
      <c r="F1334" t="s">
        <v>71</v>
      </c>
    </row>
    <row r="1335" spans="1:6" x14ac:dyDescent="0.45">
      <c r="A1335" s="154" t="str">
        <f t="shared" si="20"/>
        <v>HBSchPr_Time_2</v>
      </c>
      <c r="B1335">
        <v>2</v>
      </c>
      <c r="C1335" t="s">
        <v>48</v>
      </c>
      <c r="D1335">
        <v>0.1708122</v>
      </c>
      <c r="E1335" t="s">
        <v>16</v>
      </c>
      <c r="F1335" t="s">
        <v>71</v>
      </c>
    </row>
    <row r="1336" spans="1:6" x14ac:dyDescent="0.45">
      <c r="A1336" s="154" t="str">
        <f t="shared" si="20"/>
        <v>HBSchPr_Time_4</v>
      </c>
      <c r="B1336">
        <v>4</v>
      </c>
      <c r="C1336" t="s">
        <v>48</v>
      </c>
      <c r="D1336">
        <v>0.41712379999999999</v>
      </c>
      <c r="E1336" t="s">
        <v>16</v>
      </c>
      <c r="F1336" t="s">
        <v>71</v>
      </c>
    </row>
    <row r="1337" spans="1:6" x14ac:dyDescent="0.45">
      <c r="A1337" s="154" t="str">
        <f t="shared" si="20"/>
        <v>HBSchPr_Time_6</v>
      </c>
      <c r="B1337">
        <v>6</v>
      </c>
      <c r="C1337" t="s">
        <v>48</v>
      </c>
      <c r="D1337">
        <v>0.1993655</v>
      </c>
      <c r="E1337" t="s">
        <v>16</v>
      </c>
      <c r="F1337" t="s">
        <v>71</v>
      </c>
    </row>
    <row r="1338" spans="1:6" x14ac:dyDescent="0.45">
      <c r="A1338" s="154" t="str">
        <f t="shared" si="20"/>
        <v>HBSchPr_Time_8</v>
      </c>
      <c r="B1338">
        <v>8</v>
      </c>
      <c r="C1338" t="s">
        <v>48</v>
      </c>
      <c r="D1338">
        <v>7.9514299999999996E-2</v>
      </c>
      <c r="E1338" t="s">
        <v>16</v>
      </c>
      <c r="F1338" t="s">
        <v>71</v>
      </c>
    </row>
    <row r="1339" spans="1:6" x14ac:dyDescent="0.45">
      <c r="A1339" s="154" t="str">
        <f t="shared" si="20"/>
        <v>HBSchPr_Time_10</v>
      </c>
      <c r="B1339">
        <v>10</v>
      </c>
      <c r="C1339" t="s">
        <v>48</v>
      </c>
      <c r="D1339">
        <v>4.7099000000000002E-2</v>
      </c>
      <c r="E1339" t="s">
        <v>16</v>
      </c>
      <c r="F1339" t="s">
        <v>71</v>
      </c>
    </row>
    <row r="1340" spans="1:6" x14ac:dyDescent="0.45">
      <c r="A1340" s="154" t="str">
        <f t="shared" si="20"/>
        <v>HBSchPr_Time_12</v>
      </c>
      <c r="B1340">
        <v>12</v>
      </c>
      <c r="C1340" t="s">
        <v>48</v>
      </c>
      <c r="D1340">
        <v>3.6863399999999998E-2</v>
      </c>
      <c r="E1340" t="s">
        <v>16</v>
      </c>
      <c r="F1340" t="s">
        <v>71</v>
      </c>
    </row>
    <row r="1341" spans="1:6" x14ac:dyDescent="0.45">
      <c r="A1341" s="154" t="str">
        <f t="shared" si="20"/>
        <v>HBSchPr_Time_14</v>
      </c>
      <c r="B1341">
        <v>14</v>
      </c>
      <c r="C1341" t="s">
        <v>48</v>
      </c>
      <c r="D1341">
        <v>2.6627499999999998E-2</v>
      </c>
      <c r="E1341" t="s">
        <v>16</v>
      </c>
      <c r="F1341" t="s">
        <v>71</v>
      </c>
    </row>
    <row r="1342" spans="1:6" x14ac:dyDescent="0.45">
      <c r="A1342" s="154" t="str">
        <f t="shared" si="20"/>
        <v>HBSchPr_Time_16</v>
      </c>
      <c r="B1342">
        <v>16</v>
      </c>
      <c r="C1342" t="s">
        <v>48</v>
      </c>
      <c r="D1342">
        <v>1.1820600000000001E-2</v>
      </c>
      <c r="E1342" t="s">
        <v>16</v>
      </c>
      <c r="F1342" t="s">
        <v>71</v>
      </c>
    </row>
    <row r="1343" spans="1:6" x14ac:dyDescent="0.45">
      <c r="A1343" s="154" t="str">
        <f t="shared" si="20"/>
        <v>HBSchPr_Time_18</v>
      </c>
      <c r="B1343">
        <v>18</v>
      </c>
      <c r="C1343" t="s">
        <v>48</v>
      </c>
      <c r="D1343">
        <v>5.2338999999999997E-3</v>
      </c>
      <c r="E1343" t="s">
        <v>16</v>
      </c>
      <c r="F1343" t="s">
        <v>71</v>
      </c>
    </row>
    <row r="1344" spans="1:6" x14ac:dyDescent="0.45">
      <c r="A1344" s="154" t="str">
        <f t="shared" si="20"/>
        <v>HBSchPr_Time_20</v>
      </c>
      <c r="B1344">
        <v>20</v>
      </c>
      <c r="C1344" t="s">
        <v>48</v>
      </c>
      <c r="D1344">
        <v>2.2260000000000001E-3</v>
      </c>
      <c r="E1344" t="s">
        <v>16</v>
      </c>
      <c r="F1344" t="s">
        <v>71</v>
      </c>
    </row>
    <row r="1345" spans="1:6" x14ac:dyDescent="0.45">
      <c r="A1345" s="154" t="str">
        <f t="shared" si="20"/>
        <v>HBSchPr_Time_22</v>
      </c>
      <c r="B1345">
        <v>22</v>
      </c>
      <c r="C1345" t="s">
        <v>48</v>
      </c>
      <c r="D1345">
        <v>1.4806000000000001E-3</v>
      </c>
      <c r="E1345" t="s">
        <v>16</v>
      </c>
      <c r="F1345" t="s">
        <v>71</v>
      </c>
    </row>
    <row r="1346" spans="1:6" x14ac:dyDescent="0.45">
      <c r="A1346" s="154" t="str">
        <f t="shared" si="20"/>
        <v>HBSchPr_Time_24</v>
      </c>
      <c r="B1346">
        <v>24</v>
      </c>
      <c r="C1346" t="s">
        <v>48</v>
      </c>
      <c r="D1346">
        <v>1.0705000000000001E-3</v>
      </c>
      <c r="E1346" t="s">
        <v>16</v>
      </c>
      <c r="F1346" t="s">
        <v>71</v>
      </c>
    </row>
    <row r="1347" spans="1:6" x14ac:dyDescent="0.45">
      <c r="A1347" s="154" t="str">
        <f t="shared" ref="A1347:A1410" si="21">C1347&amp;"_"&amp;E1347&amp;"_"&amp;B1347</f>
        <v>HBSchPr_Time_26</v>
      </c>
      <c r="B1347">
        <v>26</v>
      </c>
      <c r="C1347" t="s">
        <v>48</v>
      </c>
      <c r="D1347">
        <v>5.3779999999999995E-4</v>
      </c>
      <c r="E1347" t="s">
        <v>16</v>
      </c>
      <c r="F1347" t="s">
        <v>71</v>
      </c>
    </row>
    <row r="1348" spans="1:6" x14ac:dyDescent="0.45">
      <c r="A1348" s="154" t="str">
        <f t="shared" si="21"/>
        <v>HBSchPr_Time_28</v>
      </c>
      <c r="B1348">
        <v>28</v>
      </c>
      <c r="C1348" t="s">
        <v>48</v>
      </c>
      <c r="D1348">
        <v>2.2489999999999999E-4</v>
      </c>
      <c r="E1348" t="s">
        <v>16</v>
      </c>
      <c r="F1348" t="s">
        <v>71</v>
      </c>
    </row>
    <row r="1349" spans="1:6" x14ac:dyDescent="0.45">
      <c r="A1349" s="154" t="str">
        <f t="shared" si="21"/>
        <v>HBSchPr_Time_30</v>
      </c>
      <c r="B1349">
        <v>30</v>
      </c>
      <c r="C1349" t="s">
        <v>48</v>
      </c>
      <c r="D1349">
        <v>0</v>
      </c>
      <c r="E1349" t="s">
        <v>16</v>
      </c>
      <c r="F1349" t="s">
        <v>71</v>
      </c>
    </row>
    <row r="1350" spans="1:6" x14ac:dyDescent="0.45">
      <c r="A1350" s="154" t="str">
        <f t="shared" si="21"/>
        <v>HBSchPr_Time_32</v>
      </c>
      <c r="B1350">
        <v>32</v>
      </c>
      <c r="C1350" t="s">
        <v>48</v>
      </c>
      <c r="D1350">
        <v>0</v>
      </c>
      <c r="E1350" t="s">
        <v>16</v>
      </c>
      <c r="F1350" t="s">
        <v>71</v>
      </c>
    </row>
    <row r="1351" spans="1:6" x14ac:dyDescent="0.45">
      <c r="A1351" s="154" t="str">
        <f t="shared" si="21"/>
        <v>HBSchPr_Time_34</v>
      </c>
      <c r="B1351">
        <v>34</v>
      </c>
      <c r="C1351" t="s">
        <v>48</v>
      </c>
      <c r="D1351">
        <v>0</v>
      </c>
      <c r="E1351" t="s">
        <v>16</v>
      </c>
      <c r="F1351" t="s">
        <v>71</v>
      </c>
    </row>
    <row r="1352" spans="1:6" x14ac:dyDescent="0.45">
      <c r="A1352" s="154" t="str">
        <f t="shared" si="21"/>
        <v>HBSchPr_Time_36</v>
      </c>
      <c r="B1352">
        <v>36</v>
      </c>
      <c r="C1352" t="s">
        <v>48</v>
      </c>
      <c r="D1352">
        <v>0</v>
      </c>
      <c r="E1352" t="s">
        <v>16</v>
      </c>
      <c r="F1352" t="s">
        <v>71</v>
      </c>
    </row>
    <row r="1353" spans="1:6" x14ac:dyDescent="0.45">
      <c r="A1353" s="154" t="str">
        <f t="shared" si="21"/>
        <v>HBSchPr_Time_38</v>
      </c>
      <c r="B1353">
        <v>38</v>
      </c>
      <c r="C1353" t="s">
        <v>48</v>
      </c>
      <c r="D1353">
        <v>0</v>
      </c>
      <c r="E1353" t="s">
        <v>16</v>
      </c>
      <c r="F1353" t="s">
        <v>71</v>
      </c>
    </row>
    <row r="1354" spans="1:6" x14ac:dyDescent="0.45">
      <c r="A1354" s="154" t="str">
        <f t="shared" si="21"/>
        <v>HBSchPr_Time_40</v>
      </c>
      <c r="B1354">
        <v>40</v>
      </c>
      <c r="C1354" t="s">
        <v>48</v>
      </c>
      <c r="D1354">
        <v>0</v>
      </c>
      <c r="E1354" t="s">
        <v>16</v>
      </c>
      <c r="F1354" t="s">
        <v>71</v>
      </c>
    </row>
    <row r="1355" spans="1:6" x14ac:dyDescent="0.45">
      <c r="A1355" s="154" t="str">
        <f t="shared" si="21"/>
        <v>HBSchPr_Time_42</v>
      </c>
      <c r="B1355">
        <v>42</v>
      </c>
      <c r="C1355" t="s">
        <v>48</v>
      </c>
      <c r="D1355">
        <v>0</v>
      </c>
      <c r="E1355" t="s">
        <v>16</v>
      </c>
      <c r="F1355" t="s">
        <v>71</v>
      </c>
    </row>
    <row r="1356" spans="1:6" x14ac:dyDescent="0.45">
      <c r="A1356" s="154" t="str">
        <f t="shared" si="21"/>
        <v>HBSchPr_Time_44</v>
      </c>
      <c r="B1356">
        <v>44</v>
      </c>
      <c r="C1356" t="s">
        <v>48</v>
      </c>
      <c r="D1356">
        <v>0</v>
      </c>
      <c r="E1356" t="s">
        <v>16</v>
      </c>
      <c r="F1356" t="s">
        <v>71</v>
      </c>
    </row>
    <row r="1357" spans="1:6" x14ac:dyDescent="0.45">
      <c r="A1357" s="154" t="str">
        <f t="shared" si="21"/>
        <v>HBSchPr_Time_46</v>
      </c>
      <c r="B1357">
        <v>46</v>
      </c>
      <c r="C1357" t="s">
        <v>48</v>
      </c>
      <c r="D1357">
        <v>0</v>
      </c>
      <c r="E1357" t="s">
        <v>16</v>
      </c>
      <c r="F1357" t="s">
        <v>71</v>
      </c>
    </row>
    <row r="1358" spans="1:6" x14ac:dyDescent="0.45">
      <c r="A1358" s="154" t="str">
        <f t="shared" si="21"/>
        <v>HBSchPr_Time_48</v>
      </c>
      <c r="B1358">
        <v>48</v>
      </c>
      <c r="C1358" t="s">
        <v>48</v>
      </c>
      <c r="D1358">
        <v>0</v>
      </c>
      <c r="E1358" t="s">
        <v>16</v>
      </c>
      <c r="F1358" t="s">
        <v>71</v>
      </c>
    </row>
    <row r="1359" spans="1:6" x14ac:dyDescent="0.45">
      <c r="A1359" s="154" t="str">
        <f t="shared" si="21"/>
        <v>HBSchPr_Time_50</v>
      </c>
      <c r="B1359">
        <v>50</v>
      </c>
      <c r="C1359" t="s">
        <v>48</v>
      </c>
      <c r="D1359">
        <v>0</v>
      </c>
      <c r="E1359" t="s">
        <v>16</v>
      </c>
      <c r="F1359" t="s">
        <v>71</v>
      </c>
    </row>
    <row r="1360" spans="1:6" x14ac:dyDescent="0.45">
      <c r="A1360" s="154" t="str">
        <f t="shared" si="21"/>
        <v>HBSchPr_Time_52</v>
      </c>
      <c r="B1360">
        <v>52</v>
      </c>
      <c r="C1360" t="s">
        <v>48</v>
      </c>
      <c r="D1360">
        <v>0</v>
      </c>
      <c r="E1360" t="s">
        <v>16</v>
      </c>
      <c r="F1360" t="s">
        <v>71</v>
      </c>
    </row>
    <row r="1361" spans="1:6" x14ac:dyDescent="0.45">
      <c r="A1361" s="154" t="str">
        <f t="shared" si="21"/>
        <v>HBSchPr_Time_54</v>
      </c>
      <c r="B1361">
        <v>54</v>
      </c>
      <c r="C1361" t="s">
        <v>48</v>
      </c>
      <c r="D1361">
        <v>0</v>
      </c>
      <c r="E1361" t="s">
        <v>16</v>
      </c>
      <c r="F1361" t="s">
        <v>71</v>
      </c>
    </row>
    <row r="1362" spans="1:6" x14ac:dyDescent="0.45">
      <c r="A1362" s="154" t="str">
        <f t="shared" si="21"/>
        <v>HBSchPr_Time_56</v>
      </c>
      <c r="B1362">
        <v>56</v>
      </c>
      <c r="C1362" t="s">
        <v>48</v>
      </c>
      <c r="D1362">
        <v>0</v>
      </c>
      <c r="E1362" t="s">
        <v>16</v>
      </c>
      <c r="F1362" t="s">
        <v>71</v>
      </c>
    </row>
    <row r="1363" spans="1:6" x14ac:dyDescent="0.45">
      <c r="A1363" s="154" t="str">
        <f t="shared" si="21"/>
        <v>HBSchPr_Time_58</v>
      </c>
      <c r="B1363">
        <v>58</v>
      </c>
      <c r="C1363" t="s">
        <v>48</v>
      </c>
      <c r="D1363">
        <v>0</v>
      </c>
      <c r="E1363" t="s">
        <v>16</v>
      </c>
      <c r="F1363" t="s">
        <v>71</v>
      </c>
    </row>
    <row r="1364" spans="1:6" x14ac:dyDescent="0.45">
      <c r="A1364" s="154" t="str">
        <f t="shared" si="21"/>
        <v>HBSchPr_Time_60</v>
      </c>
      <c r="B1364">
        <v>60</v>
      </c>
      <c r="C1364" t="s">
        <v>48</v>
      </c>
      <c r="D1364">
        <v>0</v>
      </c>
      <c r="E1364" t="s">
        <v>16</v>
      </c>
      <c r="F1364" t="s">
        <v>71</v>
      </c>
    </row>
    <row r="1365" spans="1:6" x14ac:dyDescent="0.45">
      <c r="A1365" s="154" t="str">
        <f t="shared" si="21"/>
        <v>HBSchPr_Time_62</v>
      </c>
      <c r="B1365">
        <v>62</v>
      </c>
      <c r="C1365" t="s">
        <v>48</v>
      </c>
      <c r="D1365">
        <v>0</v>
      </c>
      <c r="E1365" t="s">
        <v>16</v>
      </c>
      <c r="F1365" t="s">
        <v>71</v>
      </c>
    </row>
    <row r="1366" spans="1:6" x14ac:dyDescent="0.45">
      <c r="A1366" s="154" t="str">
        <f t="shared" si="21"/>
        <v>HBSchPr_Time_64</v>
      </c>
      <c r="B1366">
        <v>64</v>
      </c>
      <c r="C1366" t="s">
        <v>48</v>
      </c>
      <c r="D1366">
        <v>0</v>
      </c>
      <c r="E1366" t="s">
        <v>16</v>
      </c>
      <c r="F1366" t="s">
        <v>71</v>
      </c>
    </row>
    <row r="1367" spans="1:6" x14ac:dyDescent="0.45">
      <c r="A1367" s="154" t="str">
        <f t="shared" si="21"/>
        <v>HBSchPr_Time_66</v>
      </c>
      <c r="B1367">
        <v>66</v>
      </c>
      <c r="C1367" t="s">
        <v>48</v>
      </c>
      <c r="D1367">
        <v>0</v>
      </c>
      <c r="E1367" t="s">
        <v>16</v>
      </c>
      <c r="F1367" t="s">
        <v>71</v>
      </c>
    </row>
    <row r="1368" spans="1:6" x14ac:dyDescent="0.45">
      <c r="A1368" s="154" t="str">
        <f t="shared" si="21"/>
        <v>HBSchPr_Time_68</v>
      </c>
      <c r="B1368">
        <v>68</v>
      </c>
      <c r="C1368" t="s">
        <v>48</v>
      </c>
      <c r="D1368">
        <v>0</v>
      </c>
      <c r="E1368" t="s">
        <v>16</v>
      </c>
      <c r="F1368" t="s">
        <v>71</v>
      </c>
    </row>
    <row r="1369" spans="1:6" x14ac:dyDescent="0.45">
      <c r="A1369" s="154" t="str">
        <f t="shared" si="21"/>
        <v>HBSchPr_Time_70</v>
      </c>
      <c r="B1369">
        <v>70</v>
      </c>
      <c r="C1369" t="s">
        <v>48</v>
      </c>
      <c r="D1369">
        <v>0</v>
      </c>
      <c r="E1369" t="s">
        <v>16</v>
      </c>
      <c r="F1369" t="s">
        <v>71</v>
      </c>
    </row>
    <row r="1370" spans="1:6" x14ac:dyDescent="0.45">
      <c r="A1370" s="154" t="str">
        <f t="shared" si="21"/>
        <v>HBSchPr_Time_72</v>
      </c>
      <c r="B1370">
        <v>72</v>
      </c>
      <c r="C1370" t="s">
        <v>48</v>
      </c>
      <c r="D1370">
        <v>0</v>
      </c>
      <c r="E1370" t="s">
        <v>16</v>
      </c>
      <c r="F1370" t="s">
        <v>71</v>
      </c>
    </row>
    <row r="1371" spans="1:6" x14ac:dyDescent="0.45">
      <c r="A1371" s="154" t="str">
        <f t="shared" si="21"/>
        <v>HBSchPr_Time_74</v>
      </c>
      <c r="B1371">
        <v>74</v>
      </c>
      <c r="C1371" t="s">
        <v>48</v>
      </c>
      <c r="D1371">
        <v>0</v>
      </c>
      <c r="E1371" t="s">
        <v>16</v>
      </c>
      <c r="F1371" t="s">
        <v>71</v>
      </c>
    </row>
    <row r="1372" spans="1:6" x14ac:dyDescent="0.45">
      <c r="A1372" s="154" t="str">
        <f t="shared" si="21"/>
        <v>HBSchPr_Time_76</v>
      </c>
      <c r="B1372">
        <v>76</v>
      </c>
      <c r="C1372" t="s">
        <v>48</v>
      </c>
      <c r="D1372">
        <v>0</v>
      </c>
      <c r="E1372" t="s">
        <v>16</v>
      </c>
      <c r="F1372" t="s">
        <v>71</v>
      </c>
    </row>
    <row r="1373" spans="1:6" x14ac:dyDescent="0.45">
      <c r="A1373" s="154" t="str">
        <f t="shared" si="21"/>
        <v>HBSchPr_Time_78</v>
      </c>
      <c r="B1373">
        <v>78</v>
      </c>
      <c r="C1373" t="s">
        <v>48</v>
      </c>
      <c r="D1373">
        <v>0</v>
      </c>
      <c r="E1373" t="s">
        <v>16</v>
      </c>
      <c r="F1373" t="s">
        <v>71</v>
      </c>
    </row>
    <row r="1374" spans="1:6" x14ac:dyDescent="0.45">
      <c r="A1374" s="154" t="str">
        <f t="shared" si="21"/>
        <v>HBSchPr_Time_80</v>
      </c>
      <c r="B1374">
        <v>80</v>
      </c>
      <c r="C1374" t="s">
        <v>48</v>
      </c>
      <c r="D1374">
        <v>0</v>
      </c>
      <c r="E1374" t="s">
        <v>16</v>
      </c>
      <c r="F1374" t="s">
        <v>71</v>
      </c>
    </row>
    <row r="1375" spans="1:6" x14ac:dyDescent="0.45">
      <c r="A1375" s="154" t="str">
        <f t="shared" si="21"/>
        <v>HBSchPr_Time_82</v>
      </c>
      <c r="B1375">
        <v>82</v>
      </c>
      <c r="C1375" t="s">
        <v>48</v>
      </c>
      <c r="D1375">
        <v>0</v>
      </c>
      <c r="E1375" t="s">
        <v>16</v>
      </c>
      <c r="F1375" t="s">
        <v>71</v>
      </c>
    </row>
    <row r="1376" spans="1:6" x14ac:dyDescent="0.45">
      <c r="A1376" s="154" t="str">
        <f t="shared" si="21"/>
        <v>HBSchPr_Time_84</v>
      </c>
      <c r="B1376">
        <v>84</v>
      </c>
      <c r="C1376" t="s">
        <v>48</v>
      </c>
      <c r="D1376">
        <v>0</v>
      </c>
      <c r="E1376" t="s">
        <v>16</v>
      </c>
      <c r="F1376" t="s">
        <v>71</v>
      </c>
    </row>
    <row r="1377" spans="1:6" x14ac:dyDescent="0.45">
      <c r="A1377" s="154" t="str">
        <f t="shared" si="21"/>
        <v>HBSchPr_Time_86</v>
      </c>
      <c r="B1377">
        <v>86</v>
      </c>
      <c r="C1377" t="s">
        <v>48</v>
      </c>
      <c r="D1377">
        <v>0</v>
      </c>
      <c r="E1377" t="s">
        <v>16</v>
      </c>
      <c r="F1377" t="s">
        <v>71</v>
      </c>
    </row>
    <row r="1378" spans="1:6" x14ac:dyDescent="0.45">
      <c r="A1378" s="154" t="str">
        <f t="shared" si="21"/>
        <v>HBSchPr_Time_88</v>
      </c>
      <c r="B1378">
        <v>88</v>
      </c>
      <c r="C1378" t="s">
        <v>48</v>
      </c>
      <c r="D1378">
        <v>0</v>
      </c>
      <c r="E1378" t="s">
        <v>16</v>
      </c>
      <c r="F1378" t="s">
        <v>71</v>
      </c>
    </row>
    <row r="1379" spans="1:6" x14ac:dyDescent="0.45">
      <c r="A1379" s="154" t="str">
        <f t="shared" si="21"/>
        <v>HBSchPr_Time_90</v>
      </c>
      <c r="B1379">
        <v>90</v>
      </c>
      <c r="C1379" t="s">
        <v>48</v>
      </c>
      <c r="D1379">
        <v>0</v>
      </c>
      <c r="E1379" t="s">
        <v>16</v>
      </c>
      <c r="F1379" t="s">
        <v>71</v>
      </c>
    </row>
    <row r="1380" spans="1:6" x14ac:dyDescent="0.45">
      <c r="A1380" s="154" t="str">
        <f t="shared" si="21"/>
        <v>HBSchPr_Time_92</v>
      </c>
      <c r="B1380">
        <v>92</v>
      </c>
      <c r="C1380" t="s">
        <v>48</v>
      </c>
      <c r="D1380">
        <v>0</v>
      </c>
      <c r="E1380" t="s">
        <v>16</v>
      </c>
      <c r="F1380" t="s">
        <v>71</v>
      </c>
    </row>
    <row r="1381" spans="1:6" x14ac:dyDescent="0.45">
      <c r="A1381" s="154" t="str">
        <f t="shared" si="21"/>
        <v>HBSchPr_Time_94</v>
      </c>
      <c r="B1381">
        <v>94</v>
      </c>
      <c r="C1381" t="s">
        <v>48</v>
      </c>
      <c r="D1381">
        <v>0</v>
      </c>
      <c r="E1381" t="s">
        <v>16</v>
      </c>
      <c r="F1381" t="s">
        <v>71</v>
      </c>
    </row>
    <row r="1382" spans="1:6" x14ac:dyDescent="0.45">
      <c r="A1382" s="154" t="str">
        <f t="shared" si="21"/>
        <v>HBSchPr_Time_96</v>
      </c>
      <c r="B1382">
        <v>96</v>
      </c>
      <c r="C1382" t="s">
        <v>48</v>
      </c>
      <c r="D1382">
        <v>0</v>
      </c>
      <c r="E1382" t="s">
        <v>16</v>
      </c>
      <c r="F1382" t="s">
        <v>71</v>
      </c>
    </row>
    <row r="1383" spans="1:6" x14ac:dyDescent="0.45">
      <c r="A1383" s="154" t="str">
        <f t="shared" si="21"/>
        <v>HBSchPr_Time_98</v>
      </c>
      <c r="B1383">
        <v>98</v>
      </c>
      <c r="C1383" t="s">
        <v>48</v>
      </c>
      <c r="D1383">
        <v>0</v>
      </c>
      <c r="E1383" t="s">
        <v>16</v>
      </c>
      <c r="F1383" t="s">
        <v>71</v>
      </c>
    </row>
    <row r="1384" spans="1:6" x14ac:dyDescent="0.45">
      <c r="A1384" s="154" t="str">
        <f t="shared" si="21"/>
        <v>HBSchPr_Time_100</v>
      </c>
      <c r="B1384">
        <v>100</v>
      </c>
      <c r="C1384" t="s">
        <v>48</v>
      </c>
      <c r="D1384">
        <v>0</v>
      </c>
      <c r="E1384" t="s">
        <v>16</v>
      </c>
      <c r="F1384" t="s">
        <v>71</v>
      </c>
    </row>
    <row r="1385" spans="1:6" x14ac:dyDescent="0.45">
      <c r="A1385" s="154" t="str">
        <f t="shared" si="21"/>
        <v>HBSchPr_Time_102</v>
      </c>
      <c r="B1385">
        <v>102</v>
      </c>
      <c r="C1385" t="s">
        <v>48</v>
      </c>
      <c r="D1385">
        <v>0</v>
      </c>
      <c r="E1385" t="s">
        <v>16</v>
      </c>
      <c r="F1385" t="s">
        <v>71</v>
      </c>
    </row>
    <row r="1386" spans="1:6" x14ac:dyDescent="0.45">
      <c r="A1386" s="154" t="str">
        <f t="shared" si="21"/>
        <v>HBSchPr_Time_104</v>
      </c>
      <c r="B1386">
        <v>104</v>
      </c>
      <c r="C1386" t="s">
        <v>48</v>
      </c>
      <c r="D1386">
        <v>0</v>
      </c>
      <c r="E1386" t="s">
        <v>16</v>
      </c>
      <c r="F1386" t="s">
        <v>71</v>
      </c>
    </row>
    <row r="1387" spans="1:6" x14ac:dyDescent="0.45">
      <c r="A1387" s="154" t="str">
        <f t="shared" si="21"/>
        <v>HBSchPr_Time_106</v>
      </c>
      <c r="B1387">
        <v>106</v>
      </c>
      <c r="C1387" t="s">
        <v>48</v>
      </c>
      <c r="D1387">
        <v>0</v>
      </c>
      <c r="E1387" t="s">
        <v>16</v>
      </c>
      <c r="F1387" t="s">
        <v>71</v>
      </c>
    </row>
    <row r="1388" spans="1:6" x14ac:dyDescent="0.45">
      <c r="A1388" s="154" t="str">
        <f t="shared" si="21"/>
        <v>HBSchPr_Time_108</v>
      </c>
      <c r="B1388">
        <v>108</v>
      </c>
      <c r="C1388" t="s">
        <v>48</v>
      </c>
      <c r="D1388">
        <v>0</v>
      </c>
      <c r="E1388" t="s">
        <v>16</v>
      </c>
      <c r="F1388" t="s">
        <v>71</v>
      </c>
    </row>
    <row r="1389" spans="1:6" x14ac:dyDescent="0.45">
      <c r="A1389" s="154" t="str">
        <f t="shared" si="21"/>
        <v>HBSchPr_Time_110</v>
      </c>
      <c r="B1389">
        <v>110</v>
      </c>
      <c r="C1389" t="s">
        <v>48</v>
      </c>
      <c r="D1389">
        <v>0</v>
      </c>
      <c r="E1389" t="s">
        <v>16</v>
      </c>
      <c r="F1389" t="s">
        <v>71</v>
      </c>
    </row>
    <row r="1390" spans="1:6" x14ac:dyDescent="0.45">
      <c r="A1390" s="154" t="str">
        <f t="shared" si="21"/>
        <v>HBSchPr_Time_112</v>
      </c>
      <c r="B1390">
        <v>112</v>
      </c>
      <c r="C1390" t="s">
        <v>48</v>
      </c>
      <c r="D1390">
        <v>0</v>
      </c>
      <c r="E1390" t="s">
        <v>16</v>
      </c>
      <c r="F1390" t="s">
        <v>71</v>
      </c>
    </row>
    <row r="1391" spans="1:6" x14ac:dyDescent="0.45">
      <c r="A1391" s="154" t="str">
        <f t="shared" si="21"/>
        <v>HBSchPr_Time_114</v>
      </c>
      <c r="B1391">
        <v>114</v>
      </c>
      <c r="C1391" t="s">
        <v>48</v>
      </c>
      <c r="D1391">
        <v>0</v>
      </c>
      <c r="E1391" t="s">
        <v>16</v>
      </c>
      <c r="F1391" t="s">
        <v>71</v>
      </c>
    </row>
    <row r="1392" spans="1:6" x14ac:dyDescent="0.45">
      <c r="A1392" s="154" t="str">
        <f t="shared" si="21"/>
        <v>HBSchPr_Time_116</v>
      </c>
      <c r="B1392">
        <v>116</v>
      </c>
      <c r="C1392" t="s">
        <v>48</v>
      </c>
      <c r="D1392">
        <v>0</v>
      </c>
      <c r="E1392" t="s">
        <v>16</v>
      </c>
      <c r="F1392" t="s">
        <v>71</v>
      </c>
    </row>
    <row r="1393" spans="1:6" x14ac:dyDescent="0.45">
      <c r="A1393" s="154" t="str">
        <f t="shared" si="21"/>
        <v>HBSchPr_Time_118</v>
      </c>
      <c r="B1393">
        <v>118</v>
      </c>
      <c r="C1393" t="s">
        <v>48</v>
      </c>
      <c r="D1393">
        <v>0</v>
      </c>
      <c r="E1393" t="s">
        <v>16</v>
      </c>
      <c r="F1393" t="s">
        <v>71</v>
      </c>
    </row>
    <row r="1394" spans="1:6" x14ac:dyDescent="0.45">
      <c r="A1394" s="154" t="str">
        <f t="shared" si="21"/>
        <v>HBSchPr_Time_120</v>
      </c>
      <c r="B1394">
        <v>120</v>
      </c>
      <c r="C1394" t="s">
        <v>48</v>
      </c>
      <c r="D1394">
        <v>0</v>
      </c>
      <c r="E1394" t="s">
        <v>16</v>
      </c>
      <c r="F1394" t="s">
        <v>71</v>
      </c>
    </row>
    <row r="1395" spans="1:6" x14ac:dyDescent="0.45">
      <c r="A1395" s="154" t="str">
        <f t="shared" si="21"/>
        <v>HBSchPr_Time_122</v>
      </c>
      <c r="B1395">
        <v>122</v>
      </c>
      <c r="C1395" t="s">
        <v>48</v>
      </c>
      <c r="D1395">
        <v>0</v>
      </c>
      <c r="E1395" t="s">
        <v>16</v>
      </c>
      <c r="F1395" t="s">
        <v>71</v>
      </c>
    </row>
    <row r="1396" spans="1:6" x14ac:dyDescent="0.45">
      <c r="A1396" s="154" t="str">
        <f t="shared" si="21"/>
        <v>HBSchPr_Time_124</v>
      </c>
      <c r="B1396">
        <v>124</v>
      </c>
      <c r="C1396" t="s">
        <v>48</v>
      </c>
      <c r="D1396">
        <v>0</v>
      </c>
      <c r="E1396" t="s">
        <v>16</v>
      </c>
      <c r="F1396" t="s">
        <v>71</v>
      </c>
    </row>
    <row r="1397" spans="1:6" x14ac:dyDescent="0.45">
      <c r="A1397" s="154" t="str">
        <f t="shared" si="21"/>
        <v>HBSchPr_Time_126</v>
      </c>
      <c r="B1397">
        <v>126</v>
      </c>
      <c r="C1397" t="s">
        <v>48</v>
      </c>
      <c r="D1397">
        <v>0</v>
      </c>
      <c r="E1397" t="s">
        <v>16</v>
      </c>
      <c r="F1397" t="s">
        <v>71</v>
      </c>
    </row>
    <row r="1398" spans="1:6" x14ac:dyDescent="0.45">
      <c r="A1398" s="154" t="str">
        <f t="shared" si="21"/>
        <v>HBSchPr_Time_128</v>
      </c>
      <c r="B1398">
        <v>128</v>
      </c>
      <c r="C1398" t="s">
        <v>48</v>
      </c>
      <c r="D1398">
        <v>0</v>
      </c>
      <c r="E1398" t="s">
        <v>16</v>
      </c>
      <c r="F1398" t="s">
        <v>71</v>
      </c>
    </row>
    <row r="1399" spans="1:6" x14ac:dyDescent="0.45">
      <c r="A1399" s="154" t="str">
        <f t="shared" si="21"/>
        <v>HBSchPr_Time_130</v>
      </c>
      <c r="B1399">
        <v>130</v>
      </c>
      <c r="C1399" t="s">
        <v>48</v>
      </c>
      <c r="D1399">
        <v>0</v>
      </c>
      <c r="E1399" t="s">
        <v>16</v>
      </c>
      <c r="F1399" t="s">
        <v>71</v>
      </c>
    </row>
    <row r="1400" spans="1:6" x14ac:dyDescent="0.45">
      <c r="A1400" s="154" t="str">
        <f t="shared" si="21"/>
        <v>HBSchPr_Time_132</v>
      </c>
      <c r="B1400">
        <v>132</v>
      </c>
      <c r="C1400" t="s">
        <v>48</v>
      </c>
      <c r="D1400">
        <v>0</v>
      </c>
      <c r="E1400" t="s">
        <v>16</v>
      </c>
      <c r="F1400" t="s">
        <v>71</v>
      </c>
    </row>
    <row r="1401" spans="1:6" x14ac:dyDescent="0.45">
      <c r="A1401" s="154" t="str">
        <f t="shared" si="21"/>
        <v>HBSchPr_Time_134</v>
      </c>
      <c r="B1401">
        <v>134</v>
      </c>
      <c r="C1401" t="s">
        <v>48</v>
      </c>
      <c r="D1401">
        <v>0</v>
      </c>
      <c r="E1401" t="s">
        <v>16</v>
      </c>
      <c r="F1401" t="s">
        <v>71</v>
      </c>
    </row>
    <row r="1402" spans="1:6" x14ac:dyDescent="0.45">
      <c r="A1402" s="154" t="str">
        <f t="shared" si="21"/>
        <v>HBSchPr_Time_136</v>
      </c>
      <c r="B1402">
        <v>136</v>
      </c>
      <c r="C1402" t="s">
        <v>48</v>
      </c>
      <c r="D1402">
        <v>0</v>
      </c>
      <c r="E1402" t="s">
        <v>16</v>
      </c>
      <c r="F1402" t="s">
        <v>71</v>
      </c>
    </row>
    <row r="1403" spans="1:6" x14ac:dyDescent="0.45">
      <c r="A1403" s="154" t="str">
        <f t="shared" si="21"/>
        <v>HBSchPr_Time_138</v>
      </c>
      <c r="B1403">
        <v>138</v>
      </c>
      <c r="C1403" t="s">
        <v>48</v>
      </c>
      <c r="D1403">
        <v>0</v>
      </c>
      <c r="E1403" t="s">
        <v>16</v>
      </c>
      <c r="F1403" t="s">
        <v>71</v>
      </c>
    </row>
    <row r="1404" spans="1:6" x14ac:dyDescent="0.45">
      <c r="A1404" s="154" t="str">
        <f t="shared" si="21"/>
        <v>HBSchPr_Time_140</v>
      </c>
      <c r="B1404">
        <v>140</v>
      </c>
      <c r="C1404" t="s">
        <v>48</v>
      </c>
      <c r="D1404">
        <v>0</v>
      </c>
      <c r="E1404" t="s">
        <v>16</v>
      </c>
      <c r="F1404" t="s">
        <v>71</v>
      </c>
    </row>
    <row r="1405" spans="1:6" x14ac:dyDescent="0.45">
      <c r="A1405" s="154" t="str">
        <f t="shared" si="21"/>
        <v>HBSchPr_Time_142</v>
      </c>
      <c r="B1405">
        <v>142</v>
      </c>
      <c r="C1405" t="s">
        <v>48</v>
      </c>
      <c r="D1405">
        <v>0</v>
      </c>
      <c r="E1405" t="s">
        <v>16</v>
      </c>
      <c r="F1405" t="s">
        <v>71</v>
      </c>
    </row>
    <row r="1406" spans="1:6" x14ac:dyDescent="0.45">
      <c r="A1406" s="154" t="str">
        <f t="shared" si="21"/>
        <v>HBSchPr_Time_144</v>
      </c>
      <c r="B1406">
        <v>144</v>
      </c>
      <c r="C1406" t="s">
        <v>48</v>
      </c>
      <c r="D1406">
        <v>0</v>
      </c>
      <c r="E1406" t="s">
        <v>16</v>
      </c>
      <c r="F1406" t="s">
        <v>71</v>
      </c>
    </row>
    <row r="1407" spans="1:6" x14ac:dyDescent="0.45">
      <c r="A1407" s="154" t="str">
        <f t="shared" si="21"/>
        <v>HBSchPr_Time_146</v>
      </c>
      <c r="B1407">
        <v>146</v>
      </c>
      <c r="C1407" t="s">
        <v>48</v>
      </c>
      <c r="D1407">
        <v>0</v>
      </c>
      <c r="E1407" t="s">
        <v>16</v>
      </c>
      <c r="F1407" t="s">
        <v>71</v>
      </c>
    </row>
    <row r="1408" spans="1:6" x14ac:dyDescent="0.45">
      <c r="A1408" s="154" t="str">
        <f t="shared" si="21"/>
        <v>HBSchPr_Time_148</v>
      </c>
      <c r="B1408">
        <v>148</v>
      </c>
      <c r="C1408" t="s">
        <v>48</v>
      </c>
      <c r="D1408">
        <v>0</v>
      </c>
      <c r="E1408" t="s">
        <v>16</v>
      </c>
      <c r="F1408" t="s">
        <v>71</v>
      </c>
    </row>
    <row r="1409" spans="1:6" x14ac:dyDescent="0.45">
      <c r="A1409" s="154" t="str">
        <f t="shared" si="21"/>
        <v>HBSchPr_Time_150</v>
      </c>
      <c r="B1409">
        <v>150</v>
      </c>
      <c r="C1409" t="s">
        <v>48</v>
      </c>
      <c r="D1409">
        <v>0</v>
      </c>
      <c r="E1409" t="s">
        <v>16</v>
      </c>
      <c r="F1409" t="s">
        <v>71</v>
      </c>
    </row>
    <row r="1410" spans="1:6" x14ac:dyDescent="0.45">
      <c r="A1410" s="154" t="str">
        <f t="shared" si="21"/>
        <v>HBSchPr_Time_152</v>
      </c>
      <c r="B1410">
        <v>152</v>
      </c>
      <c r="C1410" t="s">
        <v>48</v>
      </c>
      <c r="D1410">
        <v>0</v>
      </c>
      <c r="E1410" t="s">
        <v>16</v>
      </c>
      <c r="F1410" t="s">
        <v>71</v>
      </c>
    </row>
    <row r="1411" spans="1:6" x14ac:dyDescent="0.45">
      <c r="A1411" s="154" t="str">
        <f t="shared" ref="A1411:A1474" si="22">C1411&amp;"_"&amp;E1411&amp;"_"&amp;B1411</f>
        <v>HBSchPr_Time_154</v>
      </c>
      <c r="B1411">
        <v>154</v>
      </c>
      <c r="C1411" t="s">
        <v>48</v>
      </c>
      <c r="D1411">
        <v>0</v>
      </c>
      <c r="E1411" t="s">
        <v>16</v>
      </c>
      <c r="F1411" t="s">
        <v>71</v>
      </c>
    </row>
    <row r="1412" spans="1:6" x14ac:dyDescent="0.45">
      <c r="A1412" s="154" t="str">
        <f t="shared" si="22"/>
        <v>HBSchPr_Time_156</v>
      </c>
      <c r="B1412">
        <v>156</v>
      </c>
      <c r="C1412" t="s">
        <v>48</v>
      </c>
      <c r="D1412">
        <v>0</v>
      </c>
      <c r="E1412" t="s">
        <v>16</v>
      </c>
      <c r="F1412" t="s">
        <v>71</v>
      </c>
    </row>
    <row r="1413" spans="1:6" x14ac:dyDescent="0.45">
      <c r="A1413" s="154" t="str">
        <f t="shared" si="22"/>
        <v>HBSchPr_Time_158</v>
      </c>
      <c r="B1413">
        <v>158</v>
      </c>
      <c r="C1413" t="s">
        <v>48</v>
      </c>
      <c r="D1413">
        <v>0</v>
      </c>
      <c r="E1413" t="s">
        <v>16</v>
      </c>
      <c r="F1413" t="s">
        <v>71</v>
      </c>
    </row>
    <row r="1414" spans="1:6" x14ac:dyDescent="0.45">
      <c r="A1414" s="154" t="str">
        <f t="shared" si="22"/>
        <v>HBSchPr_Time_160</v>
      </c>
      <c r="B1414">
        <v>160</v>
      </c>
      <c r="C1414" t="s">
        <v>48</v>
      </c>
      <c r="D1414">
        <v>0</v>
      </c>
      <c r="E1414" t="s">
        <v>16</v>
      </c>
      <c r="F1414" t="s">
        <v>71</v>
      </c>
    </row>
    <row r="1415" spans="1:6" x14ac:dyDescent="0.45">
      <c r="A1415" s="154" t="str">
        <f t="shared" si="22"/>
        <v>HBSchPr_Time_162</v>
      </c>
      <c r="B1415">
        <v>162</v>
      </c>
      <c r="C1415" t="s">
        <v>48</v>
      </c>
      <c r="D1415">
        <v>0</v>
      </c>
      <c r="E1415" t="s">
        <v>16</v>
      </c>
      <c r="F1415" t="s">
        <v>71</v>
      </c>
    </row>
    <row r="1416" spans="1:6" x14ac:dyDescent="0.45">
      <c r="A1416" s="154" t="str">
        <f t="shared" si="22"/>
        <v>HBSchPr_Time_164</v>
      </c>
      <c r="B1416">
        <v>164</v>
      </c>
      <c r="C1416" t="s">
        <v>48</v>
      </c>
      <c r="D1416">
        <v>0</v>
      </c>
      <c r="E1416" t="s">
        <v>16</v>
      </c>
      <c r="F1416" t="s">
        <v>71</v>
      </c>
    </row>
    <row r="1417" spans="1:6" x14ac:dyDescent="0.45">
      <c r="A1417" s="154" t="str">
        <f t="shared" si="22"/>
        <v>HBSchPr_Time_166</v>
      </c>
      <c r="B1417">
        <v>166</v>
      </c>
      <c r="C1417" t="s">
        <v>48</v>
      </c>
      <c r="D1417">
        <v>0</v>
      </c>
      <c r="E1417" t="s">
        <v>16</v>
      </c>
      <c r="F1417" t="s">
        <v>71</v>
      </c>
    </row>
    <row r="1418" spans="1:6" x14ac:dyDescent="0.45">
      <c r="A1418" s="154" t="str">
        <f t="shared" si="22"/>
        <v>HBSchPr_Time_168</v>
      </c>
      <c r="B1418">
        <v>168</v>
      </c>
      <c r="C1418" t="s">
        <v>48</v>
      </c>
      <c r="D1418">
        <v>0</v>
      </c>
      <c r="E1418" t="s">
        <v>16</v>
      </c>
      <c r="F1418" t="s">
        <v>71</v>
      </c>
    </row>
    <row r="1419" spans="1:6" x14ac:dyDescent="0.45">
      <c r="A1419" s="154" t="str">
        <f t="shared" si="22"/>
        <v>HBSchPr_Time_170</v>
      </c>
      <c r="B1419">
        <v>170</v>
      </c>
      <c r="C1419" t="s">
        <v>48</v>
      </c>
      <c r="D1419">
        <v>0</v>
      </c>
      <c r="E1419" t="s">
        <v>16</v>
      </c>
      <c r="F1419" t="s">
        <v>71</v>
      </c>
    </row>
    <row r="1420" spans="1:6" x14ac:dyDescent="0.45">
      <c r="A1420" s="154" t="str">
        <f t="shared" si="22"/>
        <v>HBSchPr_Time_172</v>
      </c>
      <c r="B1420">
        <v>172</v>
      </c>
      <c r="C1420" t="s">
        <v>48</v>
      </c>
      <c r="D1420">
        <v>0</v>
      </c>
      <c r="E1420" t="s">
        <v>16</v>
      </c>
      <c r="F1420" t="s">
        <v>71</v>
      </c>
    </row>
    <row r="1421" spans="1:6" x14ac:dyDescent="0.45">
      <c r="A1421" s="154" t="str">
        <f t="shared" si="22"/>
        <v>HBSchPr_Time_174</v>
      </c>
      <c r="B1421">
        <v>174</v>
      </c>
      <c r="C1421" t="s">
        <v>48</v>
      </c>
      <c r="D1421">
        <v>0</v>
      </c>
      <c r="E1421" t="s">
        <v>16</v>
      </c>
      <c r="F1421" t="s">
        <v>71</v>
      </c>
    </row>
    <row r="1422" spans="1:6" x14ac:dyDescent="0.45">
      <c r="A1422" s="154" t="str">
        <f t="shared" si="22"/>
        <v>HBSchPr_Time_176</v>
      </c>
      <c r="B1422">
        <v>176</v>
      </c>
      <c r="C1422" t="s">
        <v>48</v>
      </c>
      <c r="D1422">
        <v>0</v>
      </c>
      <c r="E1422" t="s">
        <v>16</v>
      </c>
      <c r="F1422" t="s">
        <v>71</v>
      </c>
    </row>
    <row r="1423" spans="1:6" x14ac:dyDescent="0.45">
      <c r="A1423" s="154" t="str">
        <f t="shared" si="22"/>
        <v>HBSchPr_Time_178</v>
      </c>
      <c r="B1423">
        <v>178</v>
      </c>
      <c r="C1423" t="s">
        <v>48</v>
      </c>
      <c r="D1423">
        <v>0</v>
      </c>
      <c r="E1423" t="s">
        <v>16</v>
      </c>
      <c r="F1423" t="s">
        <v>71</v>
      </c>
    </row>
    <row r="1424" spans="1:6" x14ac:dyDescent="0.45">
      <c r="A1424" s="154" t="str">
        <f t="shared" si="22"/>
        <v>HBSchPr_Time_180</v>
      </c>
      <c r="B1424">
        <v>180</v>
      </c>
      <c r="C1424" t="s">
        <v>48</v>
      </c>
      <c r="D1424">
        <v>0</v>
      </c>
      <c r="E1424" t="s">
        <v>16</v>
      </c>
      <c r="F1424" t="s">
        <v>71</v>
      </c>
    </row>
    <row r="1425" spans="1:6" x14ac:dyDescent="0.45">
      <c r="A1425" s="154" t="str">
        <f t="shared" si="22"/>
        <v>HBSchPr_Time_182</v>
      </c>
      <c r="B1425">
        <v>182</v>
      </c>
      <c r="C1425" t="s">
        <v>48</v>
      </c>
      <c r="D1425">
        <v>0</v>
      </c>
      <c r="E1425" t="s">
        <v>16</v>
      </c>
      <c r="F1425" t="s">
        <v>71</v>
      </c>
    </row>
    <row r="1426" spans="1:6" x14ac:dyDescent="0.45">
      <c r="A1426" s="154" t="str">
        <f t="shared" si="22"/>
        <v>HBSchPr_Time_184</v>
      </c>
      <c r="B1426">
        <v>184</v>
      </c>
      <c r="C1426" t="s">
        <v>48</v>
      </c>
      <c r="D1426">
        <v>0</v>
      </c>
      <c r="E1426" t="s">
        <v>16</v>
      </c>
      <c r="F1426" t="s">
        <v>71</v>
      </c>
    </row>
    <row r="1427" spans="1:6" x14ac:dyDescent="0.45">
      <c r="A1427" s="154" t="str">
        <f t="shared" si="22"/>
        <v>HBSchPr_Time_186</v>
      </c>
      <c r="B1427">
        <v>186</v>
      </c>
      <c r="C1427" t="s">
        <v>48</v>
      </c>
      <c r="D1427">
        <v>0</v>
      </c>
      <c r="E1427" t="s">
        <v>16</v>
      </c>
      <c r="F1427" t="s">
        <v>71</v>
      </c>
    </row>
    <row r="1428" spans="1:6" x14ac:dyDescent="0.45">
      <c r="A1428" s="154" t="str">
        <f t="shared" si="22"/>
        <v>HBSchPr_Time_188</v>
      </c>
      <c r="B1428">
        <v>188</v>
      </c>
      <c r="C1428" t="s">
        <v>48</v>
      </c>
      <c r="D1428">
        <v>0</v>
      </c>
      <c r="E1428" t="s">
        <v>16</v>
      </c>
      <c r="F1428" t="s">
        <v>71</v>
      </c>
    </row>
    <row r="1429" spans="1:6" x14ac:dyDescent="0.45">
      <c r="A1429" s="154" t="str">
        <f t="shared" si="22"/>
        <v>HBSchPr_Time_190</v>
      </c>
      <c r="B1429">
        <v>190</v>
      </c>
      <c r="C1429" t="s">
        <v>48</v>
      </c>
      <c r="D1429">
        <v>0</v>
      </c>
      <c r="E1429" t="s">
        <v>16</v>
      </c>
      <c r="F1429" t="s">
        <v>71</v>
      </c>
    </row>
    <row r="1430" spans="1:6" x14ac:dyDescent="0.45">
      <c r="A1430" s="154" t="str">
        <f t="shared" si="22"/>
        <v>HBSchPr_Time_192</v>
      </c>
      <c r="B1430">
        <v>192</v>
      </c>
      <c r="C1430" t="s">
        <v>48</v>
      </c>
      <c r="D1430">
        <v>0</v>
      </c>
      <c r="E1430" t="s">
        <v>16</v>
      </c>
      <c r="F1430" t="s">
        <v>71</v>
      </c>
    </row>
    <row r="1431" spans="1:6" x14ac:dyDescent="0.45">
      <c r="A1431" s="154" t="str">
        <f t="shared" si="22"/>
        <v>HBSchPr_Time_194</v>
      </c>
      <c r="B1431">
        <v>194</v>
      </c>
      <c r="C1431" t="s">
        <v>48</v>
      </c>
      <c r="D1431">
        <v>0</v>
      </c>
      <c r="E1431" t="s">
        <v>16</v>
      </c>
      <c r="F1431" t="s">
        <v>71</v>
      </c>
    </row>
    <row r="1432" spans="1:6" x14ac:dyDescent="0.45">
      <c r="A1432" s="154" t="str">
        <f t="shared" si="22"/>
        <v>HBSchPr_Time_196</v>
      </c>
      <c r="B1432">
        <v>196</v>
      </c>
      <c r="C1432" t="s">
        <v>48</v>
      </c>
      <c r="D1432">
        <v>0</v>
      </c>
      <c r="E1432" t="s">
        <v>16</v>
      </c>
      <c r="F1432" t="s">
        <v>71</v>
      </c>
    </row>
    <row r="1433" spans="1:6" x14ac:dyDescent="0.45">
      <c r="A1433" s="154" t="str">
        <f t="shared" si="22"/>
        <v>HBSchPr_Time_198</v>
      </c>
      <c r="B1433">
        <v>198</v>
      </c>
      <c r="C1433" t="s">
        <v>48</v>
      </c>
      <c r="D1433">
        <v>0</v>
      </c>
      <c r="E1433" t="s">
        <v>16</v>
      </c>
      <c r="F1433" t="s">
        <v>71</v>
      </c>
    </row>
    <row r="1434" spans="1:6" x14ac:dyDescent="0.45">
      <c r="A1434" s="154" t="str">
        <f t="shared" si="22"/>
        <v>HBSchPr_Time_200</v>
      </c>
      <c r="B1434">
        <v>200</v>
      </c>
      <c r="C1434" t="s">
        <v>48</v>
      </c>
      <c r="D1434">
        <v>0</v>
      </c>
      <c r="E1434" t="s">
        <v>16</v>
      </c>
      <c r="F1434" t="s">
        <v>71</v>
      </c>
    </row>
    <row r="1435" spans="1:6" x14ac:dyDescent="0.45">
      <c r="A1435" s="154" t="str">
        <f t="shared" si="22"/>
        <v>HBSchPr_Time_202</v>
      </c>
      <c r="B1435">
        <v>202</v>
      </c>
      <c r="C1435" t="s">
        <v>48</v>
      </c>
      <c r="D1435">
        <v>0</v>
      </c>
      <c r="E1435" t="s">
        <v>16</v>
      </c>
      <c r="F1435" t="s">
        <v>71</v>
      </c>
    </row>
    <row r="1436" spans="1:6" x14ac:dyDescent="0.45">
      <c r="A1436" s="154" t="str">
        <f t="shared" si="22"/>
        <v>HBSchPr_GC_0</v>
      </c>
      <c r="B1436">
        <v>0</v>
      </c>
      <c r="C1436" t="s">
        <v>48</v>
      </c>
      <c r="D1436">
        <v>0</v>
      </c>
      <c r="E1436" t="s">
        <v>64</v>
      </c>
      <c r="F1436" t="s">
        <v>71</v>
      </c>
    </row>
    <row r="1437" spans="1:6" x14ac:dyDescent="0.45">
      <c r="A1437" s="154" t="str">
        <f t="shared" si="22"/>
        <v>HBSchPr_GC_2</v>
      </c>
      <c r="B1437">
        <v>2</v>
      </c>
      <c r="C1437" t="s">
        <v>48</v>
      </c>
      <c r="D1437">
        <v>7.5064400000000003E-2</v>
      </c>
      <c r="E1437" t="s">
        <v>64</v>
      </c>
      <c r="F1437" t="s">
        <v>71</v>
      </c>
    </row>
    <row r="1438" spans="1:6" x14ac:dyDescent="0.45">
      <c r="A1438" s="154" t="str">
        <f t="shared" si="22"/>
        <v>HBSchPr_GC_4</v>
      </c>
      <c r="B1438">
        <v>4</v>
      </c>
      <c r="C1438" t="s">
        <v>48</v>
      </c>
      <c r="D1438">
        <v>0.1832963</v>
      </c>
      <c r="E1438" t="s">
        <v>64</v>
      </c>
      <c r="F1438" t="s">
        <v>71</v>
      </c>
    </row>
    <row r="1439" spans="1:6" x14ac:dyDescent="0.45">
      <c r="A1439" s="154" t="str">
        <f t="shared" si="22"/>
        <v>HBSchPr_GC_6</v>
      </c>
      <c r="B1439">
        <v>6</v>
      </c>
      <c r="C1439" t="s">
        <v>48</v>
      </c>
      <c r="D1439">
        <v>0.34008129999999998</v>
      </c>
      <c r="E1439" t="s">
        <v>64</v>
      </c>
      <c r="F1439" t="s">
        <v>71</v>
      </c>
    </row>
    <row r="1440" spans="1:6" x14ac:dyDescent="0.45">
      <c r="A1440" s="154" t="str">
        <f t="shared" si="22"/>
        <v>HBSchPr_GC_8</v>
      </c>
      <c r="B1440">
        <v>8</v>
      </c>
      <c r="C1440" t="s">
        <v>48</v>
      </c>
      <c r="D1440">
        <v>0.20181289999999999</v>
      </c>
      <c r="E1440" t="s">
        <v>64</v>
      </c>
      <c r="F1440" t="s">
        <v>71</v>
      </c>
    </row>
    <row r="1441" spans="1:6" x14ac:dyDescent="0.45">
      <c r="A1441" s="154" t="str">
        <f t="shared" si="22"/>
        <v>HBSchPr_GC_10</v>
      </c>
      <c r="B1441">
        <v>10</v>
      </c>
      <c r="C1441" t="s">
        <v>48</v>
      </c>
      <c r="D1441">
        <v>4.1961600000000002E-2</v>
      </c>
      <c r="E1441" t="s">
        <v>64</v>
      </c>
      <c r="F1441" t="s">
        <v>71</v>
      </c>
    </row>
    <row r="1442" spans="1:6" x14ac:dyDescent="0.45">
      <c r="A1442" s="154" t="str">
        <f t="shared" si="22"/>
        <v>HBSchPr_GC_12</v>
      </c>
      <c r="B1442">
        <v>12</v>
      </c>
      <c r="C1442" t="s">
        <v>48</v>
      </c>
      <c r="D1442">
        <v>2.6910900000000001E-2</v>
      </c>
      <c r="E1442" t="s">
        <v>64</v>
      </c>
      <c r="F1442" t="s">
        <v>71</v>
      </c>
    </row>
    <row r="1443" spans="1:6" x14ac:dyDescent="0.45">
      <c r="A1443" s="154" t="str">
        <f t="shared" si="22"/>
        <v>HBSchPr_GC_14</v>
      </c>
      <c r="B1443">
        <v>14</v>
      </c>
      <c r="C1443" t="s">
        <v>48</v>
      </c>
      <c r="D1443">
        <v>2.0177899999999999E-2</v>
      </c>
      <c r="E1443" t="s">
        <v>64</v>
      </c>
      <c r="F1443" t="s">
        <v>71</v>
      </c>
    </row>
    <row r="1444" spans="1:6" x14ac:dyDescent="0.45">
      <c r="A1444" s="154" t="str">
        <f t="shared" si="22"/>
        <v>HBSchPr_GC_16</v>
      </c>
      <c r="B1444">
        <v>16</v>
      </c>
      <c r="C1444" t="s">
        <v>48</v>
      </c>
      <c r="D1444">
        <v>1.83334E-2</v>
      </c>
      <c r="E1444" t="s">
        <v>64</v>
      </c>
      <c r="F1444" t="s">
        <v>71</v>
      </c>
    </row>
    <row r="1445" spans="1:6" x14ac:dyDescent="0.45">
      <c r="A1445" s="154" t="str">
        <f t="shared" si="22"/>
        <v>HBSchPr_GC_18</v>
      </c>
      <c r="B1445">
        <v>18</v>
      </c>
      <c r="C1445" t="s">
        <v>48</v>
      </c>
      <c r="D1445">
        <v>1.6488900000000001E-2</v>
      </c>
      <c r="E1445" t="s">
        <v>64</v>
      </c>
      <c r="F1445" t="s">
        <v>71</v>
      </c>
    </row>
    <row r="1446" spans="1:6" x14ac:dyDescent="0.45">
      <c r="A1446" s="154" t="str">
        <f t="shared" si="22"/>
        <v>HBSchPr_GC_20</v>
      </c>
      <c r="B1446">
        <v>20</v>
      </c>
      <c r="C1446" t="s">
        <v>48</v>
      </c>
      <c r="D1446">
        <v>1.46444E-2</v>
      </c>
      <c r="E1446" t="s">
        <v>64</v>
      </c>
      <c r="F1446" t="s">
        <v>71</v>
      </c>
    </row>
    <row r="1447" spans="1:6" x14ac:dyDescent="0.45">
      <c r="A1447" s="154" t="str">
        <f t="shared" si="22"/>
        <v>HBSchPr_GC_22</v>
      </c>
      <c r="B1447">
        <v>22</v>
      </c>
      <c r="C1447" t="s">
        <v>48</v>
      </c>
      <c r="D1447">
        <v>1.2799899999999999E-2</v>
      </c>
      <c r="E1447" t="s">
        <v>64</v>
      </c>
      <c r="F1447" t="s">
        <v>71</v>
      </c>
    </row>
    <row r="1448" spans="1:6" x14ac:dyDescent="0.45">
      <c r="A1448" s="154" t="str">
        <f t="shared" si="22"/>
        <v>HBSchPr_GC_24</v>
      </c>
      <c r="B1448">
        <v>24</v>
      </c>
      <c r="C1448" t="s">
        <v>48</v>
      </c>
      <c r="D1448">
        <v>1.0955400000000001E-2</v>
      </c>
      <c r="E1448" t="s">
        <v>64</v>
      </c>
      <c r="F1448" t="s">
        <v>71</v>
      </c>
    </row>
    <row r="1449" spans="1:6" x14ac:dyDescent="0.45">
      <c r="A1449" s="154" t="str">
        <f t="shared" si="22"/>
        <v>HBSchPr_GC_26</v>
      </c>
      <c r="B1449">
        <v>26</v>
      </c>
      <c r="C1449" t="s">
        <v>48</v>
      </c>
      <c r="D1449">
        <v>9.1108999999999999E-3</v>
      </c>
      <c r="E1449" t="s">
        <v>64</v>
      </c>
      <c r="F1449" t="s">
        <v>71</v>
      </c>
    </row>
    <row r="1450" spans="1:6" x14ac:dyDescent="0.45">
      <c r="A1450" s="154" t="str">
        <f t="shared" si="22"/>
        <v>HBSchPr_GC_28</v>
      </c>
      <c r="B1450">
        <v>28</v>
      </c>
      <c r="C1450" t="s">
        <v>48</v>
      </c>
      <c r="D1450">
        <v>7.2662999999999998E-3</v>
      </c>
      <c r="E1450" t="s">
        <v>64</v>
      </c>
      <c r="F1450" t="s">
        <v>71</v>
      </c>
    </row>
    <row r="1451" spans="1:6" x14ac:dyDescent="0.45">
      <c r="A1451" s="154" t="str">
        <f t="shared" si="22"/>
        <v>HBSchPr_GC_30</v>
      </c>
      <c r="B1451">
        <v>30</v>
      </c>
      <c r="C1451" t="s">
        <v>48</v>
      </c>
      <c r="D1451">
        <v>6.0843E-3</v>
      </c>
      <c r="E1451" t="s">
        <v>64</v>
      </c>
      <c r="F1451" t="s">
        <v>71</v>
      </c>
    </row>
    <row r="1452" spans="1:6" x14ac:dyDescent="0.45">
      <c r="A1452" s="154" t="str">
        <f t="shared" si="22"/>
        <v>HBSchPr_GC_32</v>
      </c>
      <c r="B1452">
        <v>32</v>
      </c>
      <c r="C1452" t="s">
        <v>48</v>
      </c>
      <c r="D1452">
        <v>4.9021999999999998E-3</v>
      </c>
      <c r="E1452" t="s">
        <v>64</v>
      </c>
      <c r="F1452" t="s">
        <v>71</v>
      </c>
    </row>
    <row r="1453" spans="1:6" x14ac:dyDescent="0.45">
      <c r="A1453" s="154" t="str">
        <f t="shared" si="22"/>
        <v>HBSchPr_GC_34</v>
      </c>
      <c r="B1453">
        <v>34</v>
      </c>
      <c r="C1453" t="s">
        <v>48</v>
      </c>
      <c r="D1453">
        <v>3.7201999999999999E-3</v>
      </c>
      <c r="E1453" t="s">
        <v>64</v>
      </c>
      <c r="F1453" t="s">
        <v>71</v>
      </c>
    </row>
    <row r="1454" spans="1:6" x14ac:dyDescent="0.45">
      <c r="A1454" s="154" t="str">
        <f t="shared" si="22"/>
        <v>HBSchPr_GC_36</v>
      </c>
      <c r="B1454">
        <v>36</v>
      </c>
      <c r="C1454" t="s">
        <v>48</v>
      </c>
      <c r="D1454">
        <v>2.5382E-3</v>
      </c>
      <c r="E1454" t="s">
        <v>64</v>
      </c>
      <c r="F1454" t="s">
        <v>71</v>
      </c>
    </row>
    <row r="1455" spans="1:6" x14ac:dyDescent="0.45">
      <c r="A1455" s="154" t="str">
        <f t="shared" si="22"/>
        <v>HBSchPr_GC_38</v>
      </c>
      <c r="B1455">
        <v>38</v>
      </c>
      <c r="C1455" t="s">
        <v>48</v>
      </c>
      <c r="D1455">
        <v>1.3561000000000001E-3</v>
      </c>
      <c r="E1455" t="s">
        <v>64</v>
      </c>
      <c r="F1455" t="s">
        <v>71</v>
      </c>
    </row>
    <row r="1456" spans="1:6" x14ac:dyDescent="0.45">
      <c r="A1456" s="154" t="str">
        <f t="shared" si="22"/>
        <v>HBSchPr_GC_40</v>
      </c>
      <c r="B1456">
        <v>40</v>
      </c>
      <c r="C1456" t="s">
        <v>48</v>
      </c>
      <c r="D1456">
        <v>4.9890000000000004E-4</v>
      </c>
      <c r="E1456" t="s">
        <v>64</v>
      </c>
      <c r="F1456" t="s">
        <v>71</v>
      </c>
    </row>
    <row r="1457" spans="1:6" x14ac:dyDescent="0.45">
      <c r="A1457" s="154" t="str">
        <f t="shared" si="22"/>
        <v>HBSchPr_GC_42</v>
      </c>
      <c r="B1457">
        <v>42</v>
      </c>
      <c r="C1457" t="s">
        <v>48</v>
      </c>
      <c r="D1457">
        <v>4.9890000000000004E-4</v>
      </c>
      <c r="E1457" t="s">
        <v>64</v>
      </c>
      <c r="F1457" t="s">
        <v>71</v>
      </c>
    </row>
    <row r="1458" spans="1:6" x14ac:dyDescent="0.45">
      <c r="A1458" s="154" t="str">
        <f t="shared" si="22"/>
        <v>HBSchPr_GC_44</v>
      </c>
      <c r="B1458">
        <v>44</v>
      </c>
      <c r="C1458" t="s">
        <v>48</v>
      </c>
      <c r="D1458">
        <v>4.9890000000000004E-4</v>
      </c>
      <c r="E1458" t="s">
        <v>64</v>
      </c>
      <c r="F1458" t="s">
        <v>71</v>
      </c>
    </row>
    <row r="1459" spans="1:6" x14ac:dyDescent="0.45">
      <c r="A1459" s="154" t="str">
        <f t="shared" si="22"/>
        <v>HBSchPr_GC_46</v>
      </c>
      <c r="B1459">
        <v>46</v>
      </c>
      <c r="C1459" t="s">
        <v>48</v>
      </c>
      <c r="D1459">
        <v>4.9890000000000004E-4</v>
      </c>
      <c r="E1459" t="s">
        <v>64</v>
      </c>
      <c r="F1459" t="s">
        <v>71</v>
      </c>
    </row>
    <row r="1460" spans="1:6" x14ac:dyDescent="0.45">
      <c r="A1460" s="154" t="str">
        <f t="shared" si="22"/>
        <v>HBSchPr_GC_48</v>
      </c>
      <c r="B1460">
        <v>48</v>
      </c>
      <c r="C1460" t="s">
        <v>48</v>
      </c>
      <c r="D1460">
        <v>4.9890000000000004E-4</v>
      </c>
      <c r="E1460" t="s">
        <v>64</v>
      </c>
      <c r="F1460" t="s">
        <v>71</v>
      </c>
    </row>
    <row r="1461" spans="1:6" x14ac:dyDescent="0.45">
      <c r="A1461" s="154" t="str">
        <f t="shared" si="22"/>
        <v>HBSchPr_GC_50</v>
      </c>
      <c r="B1461">
        <v>50</v>
      </c>
      <c r="C1461" t="s">
        <v>48</v>
      </c>
      <c r="D1461">
        <v>0</v>
      </c>
      <c r="E1461" t="s">
        <v>64</v>
      </c>
      <c r="F1461" t="s">
        <v>71</v>
      </c>
    </row>
    <row r="1462" spans="1:6" x14ac:dyDescent="0.45">
      <c r="A1462" s="154" t="str">
        <f t="shared" si="22"/>
        <v>HBSchPr_GC_52</v>
      </c>
      <c r="B1462">
        <v>52</v>
      </c>
      <c r="C1462" t="s">
        <v>48</v>
      </c>
      <c r="D1462">
        <v>0</v>
      </c>
      <c r="E1462" t="s">
        <v>64</v>
      </c>
      <c r="F1462" t="s">
        <v>71</v>
      </c>
    </row>
    <row r="1463" spans="1:6" x14ac:dyDescent="0.45">
      <c r="A1463" s="154" t="str">
        <f t="shared" si="22"/>
        <v>HBSchPr_GC_54</v>
      </c>
      <c r="B1463">
        <v>54</v>
      </c>
      <c r="C1463" t="s">
        <v>48</v>
      </c>
      <c r="D1463">
        <v>0</v>
      </c>
      <c r="E1463" t="s">
        <v>64</v>
      </c>
      <c r="F1463" t="s">
        <v>71</v>
      </c>
    </row>
    <row r="1464" spans="1:6" x14ac:dyDescent="0.45">
      <c r="A1464" s="154" t="str">
        <f t="shared" si="22"/>
        <v>HBSchPr_GC_56</v>
      </c>
      <c r="B1464">
        <v>56</v>
      </c>
      <c r="C1464" t="s">
        <v>48</v>
      </c>
      <c r="D1464">
        <v>0</v>
      </c>
      <c r="E1464" t="s">
        <v>64</v>
      </c>
      <c r="F1464" t="s">
        <v>71</v>
      </c>
    </row>
    <row r="1465" spans="1:6" x14ac:dyDescent="0.45">
      <c r="A1465" s="154" t="str">
        <f t="shared" si="22"/>
        <v>HBSchPr_GC_58</v>
      </c>
      <c r="B1465">
        <v>58</v>
      </c>
      <c r="C1465" t="s">
        <v>48</v>
      </c>
      <c r="D1465">
        <v>0</v>
      </c>
      <c r="E1465" t="s">
        <v>64</v>
      </c>
      <c r="F1465" t="s">
        <v>71</v>
      </c>
    </row>
    <row r="1466" spans="1:6" x14ac:dyDescent="0.45">
      <c r="A1466" s="154" t="str">
        <f t="shared" si="22"/>
        <v>HBSchPr_GC_60</v>
      </c>
      <c r="B1466">
        <v>60</v>
      </c>
      <c r="C1466" t="s">
        <v>48</v>
      </c>
      <c r="D1466">
        <v>0</v>
      </c>
      <c r="E1466" t="s">
        <v>64</v>
      </c>
      <c r="F1466" t="s">
        <v>71</v>
      </c>
    </row>
    <row r="1467" spans="1:6" x14ac:dyDescent="0.45">
      <c r="A1467" s="154" t="str">
        <f t="shared" si="22"/>
        <v>HBSchPr_GC_62</v>
      </c>
      <c r="B1467">
        <v>62</v>
      </c>
      <c r="C1467" t="s">
        <v>48</v>
      </c>
      <c r="D1467">
        <v>0</v>
      </c>
      <c r="E1467" t="s">
        <v>64</v>
      </c>
      <c r="F1467" t="s">
        <v>71</v>
      </c>
    </row>
    <row r="1468" spans="1:6" x14ac:dyDescent="0.45">
      <c r="A1468" s="154" t="str">
        <f t="shared" si="22"/>
        <v>HBSchPr_GC_64</v>
      </c>
      <c r="B1468">
        <v>64</v>
      </c>
      <c r="C1468" t="s">
        <v>48</v>
      </c>
      <c r="D1468">
        <v>0</v>
      </c>
      <c r="E1468" t="s">
        <v>64</v>
      </c>
      <c r="F1468" t="s">
        <v>71</v>
      </c>
    </row>
    <row r="1469" spans="1:6" x14ac:dyDescent="0.45">
      <c r="A1469" s="154" t="str">
        <f t="shared" si="22"/>
        <v>HBSchPr_GC_66</v>
      </c>
      <c r="B1469">
        <v>66</v>
      </c>
      <c r="C1469" t="s">
        <v>48</v>
      </c>
      <c r="D1469">
        <v>0</v>
      </c>
      <c r="E1469" t="s">
        <v>64</v>
      </c>
      <c r="F1469" t="s">
        <v>71</v>
      </c>
    </row>
    <row r="1470" spans="1:6" x14ac:dyDescent="0.45">
      <c r="A1470" s="154" t="str">
        <f t="shared" si="22"/>
        <v>HBSchPr_GC_68</v>
      </c>
      <c r="B1470">
        <v>68</v>
      </c>
      <c r="C1470" t="s">
        <v>48</v>
      </c>
      <c r="D1470">
        <v>0</v>
      </c>
      <c r="E1470" t="s">
        <v>64</v>
      </c>
      <c r="F1470" t="s">
        <v>71</v>
      </c>
    </row>
    <row r="1471" spans="1:6" x14ac:dyDescent="0.45">
      <c r="A1471" s="154" t="str">
        <f t="shared" si="22"/>
        <v>HBSchPr_GC_70</v>
      </c>
      <c r="B1471">
        <v>70</v>
      </c>
      <c r="C1471" t="s">
        <v>48</v>
      </c>
      <c r="D1471">
        <v>0</v>
      </c>
      <c r="E1471" t="s">
        <v>64</v>
      </c>
      <c r="F1471" t="s">
        <v>71</v>
      </c>
    </row>
    <row r="1472" spans="1:6" x14ac:dyDescent="0.45">
      <c r="A1472" s="154" t="str">
        <f t="shared" si="22"/>
        <v>HBSchPr_GC_72</v>
      </c>
      <c r="B1472">
        <v>72</v>
      </c>
      <c r="C1472" t="s">
        <v>48</v>
      </c>
      <c r="D1472">
        <v>0</v>
      </c>
      <c r="E1472" t="s">
        <v>64</v>
      </c>
      <c r="F1472" t="s">
        <v>71</v>
      </c>
    </row>
    <row r="1473" spans="1:6" x14ac:dyDescent="0.45">
      <c r="A1473" s="154" t="str">
        <f t="shared" si="22"/>
        <v>HBSchPr_GC_74</v>
      </c>
      <c r="B1473">
        <v>74</v>
      </c>
      <c r="C1473" t="s">
        <v>48</v>
      </c>
      <c r="D1473">
        <v>0</v>
      </c>
      <c r="E1473" t="s">
        <v>64</v>
      </c>
      <c r="F1473" t="s">
        <v>71</v>
      </c>
    </row>
    <row r="1474" spans="1:6" x14ac:dyDescent="0.45">
      <c r="A1474" s="154" t="str">
        <f t="shared" si="22"/>
        <v>HBSchPr_GC_76</v>
      </c>
      <c r="B1474">
        <v>76</v>
      </c>
      <c r="C1474" t="s">
        <v>48</v>
      </c>
      <c r="D1474">
        <v>0</v>
      </c>
      <c r="E1474" t="s">
        <v>64</v>
      </c>
      <c r="F1474" t="s">
        <v>71</v>
      </c>
    </row>
    <row r="1475" spans="1:6" x14ac:dyDescent="0.45">
      <c r="A1475" s="154" t="str">
        <f t="shared" ref="A1475:A1538" si="23">C1475&amp;"_"&amp;E1475&amp;"_"&amp;B1475</f>
        <v>HBSchPr_GC_78</v>
      </c>
      <c r="B1475">
        <v>78</v>
      </c>
      <c r="C1475" t="s">
        <v>48</v>
      </c>
      <c r="D1475">
        <v>0</v>
      </c>
      <c r="E1475" t="s">
        <v>64</v>
      </c>
      <c r="F1475" t="s">
        <v>71</v>
      </c>
    </row>
    <row r="1476" spans="1:6" x14ac:dyDescent="0.45">
      <c r="A1476" s="154" t="str">
        <f t="shared" si="23"/>
        <v>HBSchPr_GC_80</v>
      </c>
      <c r="B1476">
        <v>80</v>
      </c>
      <c r="C1476" t="s">
        <v>48</v>
      </c>
      <c r="D1476">
        <v>0</v>
      </c>
      <c r="E1476" t="s">
        <v>64</v>
      </c>
      <c r="F1476" t="s">
        <v>71</v>
      </c>
    </row>
    <row r="1477" spans="1:6" x14ac:dyDescent="0.45">
      <c r="A1477" s="154" t="str">
        <f t="shared" si="23"/>
        <v>HBSchPr_GC_82</v>
      </c>
      <c r="B1477">
        <v>82</v>
      </c>
      <c r="C1477" t="s">
        <v>48</v>
      </c>
      <c r="D1477">
        <v>0</v>
      </c>
      <c r="E1477" t="s">
        <v>64</v>
      </c>
      <c r="F1477" t="s">
        <v>71</v>
      </c>
    </row>
    <row r="1478" spans="1:6" x14ac:dyDescent="0.45">
      <c r="A1478" s="154" t="str">
        <f t="shared" si="23"/>
        <v>HBSchPr_GC_84</v>
      </c>
      <c r="B1478">
        <v>84</v>
      </c>
      <c r="C1478" t="s">
        <v>48</v>
      </c>
      <c r="D1478">
        <v>0</v>
      </c>
      <c r="E1478" t="s">
        <v>64</v>
      </c>
      <c r="F1478" t="s">
        <v>71</v>
      </c>
    </row>
    <row r="1479" spans="1:6" x14ac:dyDescent="0.45">
      <c r="A1479" s="154" t="str">
        <f t="shared" si="23"/>
        <v>HBSchPr_GC_86</v>
      </c>
      <c r="B1479">
        <v>86</v>
      </c>
      <c r="C1479" t="s">
        <v>48</v>
      </c>
      <c r="D1479">
        <v>0</v>
      </c>
      <c r="E1479" t="s">
        <v>64</v>
      </c>
      <c r="F1479" t="s">
        <v>71</v>
      </c>
    </row>
    <row r="1480" spans="1:6" x14ac:dyDescent="0.45">
      <c r="A1480" s="154" t="str">
        <f t="shared" si="23"/>
        <v>HBSchPr_GC_88</v>
      </c>
      <c r="B1480">
        <v>88</v>
      </c>
      <c r="C1480" t="s">
        <v>48</v>
      </c>
      <c r="D1480">
        <v>0</v>
      </c>
      <c r="E1480" t="s">
        <v>64</v>
      </c>
      <c r="F1480" t="s">
        <v>71</v>
      </c>
    </row>
    <row r="1481" spans="1:6" x14ac:dyDescent="0.45">
      <c r="A1481" s="154" t="str">
        <f t="shared" si="23"/>
        <v>HBSchPr_GC_90</v>
      </c>
      <c r="B1481">
        <v>90</v>
      </c>
      <c r="C1481" t="s">
        <v>48</v>
      </c>
      <c r="D1481">
        <v>0</v>
      </c>
      <c r="E1481" t="s">
        <v>64</v>
      </c>
      <c r="F1481" t="s">
        <v>71</v>
      </c>
    </row>
    <row r="1482" spans="1:6" x14ac:dyDescent="0.45">
      <c r="A1482" s="154" t="str">
        <f t="shared" si="23"/>
        <v>HBSchPr_GC_92</v>
      </c>
      <c r="B1482">
        <v>92</v>
      </c>
      <c r="C1482" t="s">
        <v>48</v>
      </c>
      <c r="D1482">
        <v>0</v>
      </c>
      <c r="E1482" t="s">
        <v>64</v>
      </c>
      <c r="F1482" t="s">
        <v>71</v>
      </c>
    </row>
    <row r="1483" spans="1:6" x14ac:dyDescent="0.45">
      <c r="A1483" s="154" t="str">
        <f t="shared" si="23"/>
        <v>HBSchPr_GC_94</v>
      </c>
      <c r="B1483">
        <v>94</v>
      </c>
      <c r="C1483" t="s">
        <v>48</v>
      </c>
      <c r="D1483">
        <v>0</v>
      </c>
      <c r="E1483" t="s">
        <v>64</v>
      </c>
      <c r="F1483" t="s">
        <v>71</v>
      </c>
    </row>
    <row r="1484" spans="1:6" x14ac:dyDescent="0.45">
      <c r="A1484" s="154" t="str">
        <f t="shared" si="23"/>
        <v>HBSchPr_GC_96</v>
      </c>
      <c r="B1484">
        <v>96</v>
      </c>
      <c r="C1484" t="s">
        <v>48</v>
      </c>
      <c r="D1484">
        <v>0</v>
      </c>
      <c r="E1484" t="s">
        <v>64</v>
      </c>
      <c r="F1484" t="s">
        <v>71</v>
      </c>
    </row>
    <row r="1485" spans="1:6" x14ac:dyDescent="0.45">
      <c r="A1485" s="154" t="str">
        <f t="shared" si="23"/>
        <v>HBSchPr_GC_98</v>
      </c>
      <c r="B1485">
        <v>98</v>
      </c>
      <c r="C1485" t="s">
        <v>48</v>
      </c>
      <c r="D1485">
        <v>0</v>
      </c>
      <c r="E1485" t="s">
        <v>64</v>
      </c>
      <c r="F1485" t="s">
        <v>71</v>
      </c>
    </row>
    <row r="1486" spans="1:6" x14ac:dyDescent="0.45">
      <c r="A1486" s="154" t="str">
        <f t="shared" si="23"/>
        <v>HBSchPr_GC_100</v>
      </c>
      <c r="B1486">
        <v>100</v>
      </c>
      <c r="C1486" t="s">
        <v>48</v>
      </c>
      <c r="D1486">
        <v>0</v>
      </c>
      <c r="E1486" t="s">
        <v>64</v>
      </c>
      <c r="F1486" t="s">
        <v>71</v>
      </c>
    </row>
    <row r="1487" spans="1:6" x14ac:dyDescent="0.45">
      <c r="A1487" s="154" t="str">
        <f t="shared" si="23"/>
        <v>HBSchPr_GC_102</v>
      </c>
      <c r="B1487">
        <v>102</v>
      </c>
      <c r="C1487" t="s">
        <v>48</v>
      </c>
      <c r="D1487">
        <v>0</v>
      </c>
      <c r="E1487" t="s">
        <v>64</v>
      </c>
      <c r="F1487" t="s">
        <v>71</v>
      </c>
    </row>
    <row r="1488" spans="1:6" x14ac:dyDescent="0.45">
      <c r="A1488" s="154" t="str">
        <f t="shared" si="23"/>
        <v>HBSchPr_GC_104</v>
      </c>
      <c r="B1488">
        <v>104</v>
      </c>
      <c r="C1488" t="s">
        <v>48</v>
      </c>
      <c r="D1488">
        <v>0</v>
      </c>
      <c r="E1488" t="s">
        <v>64</v>
      </c>
      <c r="F1488" t="s">
        <v>71</v>
      </c>
    </row>
    <row r="1489" spans="1:6" x14ac:dyDescent="0.45">
      <c r="A1489" s="154" t="str">
        <f t="shared" si="23"/>
        <v>HBSchPr_GC_106</v>
      </c>
      <c r="B1489">
        <v>106</v>
      </c>
      <c r="C1489" t="s">
        <v>48</v>
      </c>
      <c r="D1489">
        <v>0</v>
      </c>
      <c r="E1489" t="s">
        <v>64</v>
      </c>
      <c r="F1489" t="s">
        <v>71</v>
      </c>
    </row>
    <row r="1490" spans="1:6" x14ac:dyDescent="0.45">
      <c r="A1490" s="154" t="str">
        <f t="shared" si="23"/>
        <v>HBSchPr_GC_108</v>
      </c>
      <c r="B1490">
        <v>108</v>
      </c>
      <c r="C1490" t="s">
        <v>48</v>
      </c>
      <c r="D1490">
        <v>0</v>
      </c>
      <c r="E1490" t="s">
        <v>64</v>
      </c>
      <c r="F1490" t="s">
        <v>71</v>
      </c>
    </row>
    <row r="1491" spans="1:6" x14ac:dyDescent="0.45">
      <c r="A1491" s="154" t="str">
        <f t="shared" si="23"/>
        <v>HBSchPr_GC_110</v>
      </c>
      <c r="B1491">
        <v>110</v>
      </c>
      <c r="C1491" t="s">
        <v>48</v>
      </c>
      <c r="D1491">
        <v>0</v>
      </c>
      <c r="E1491" t="s">
        <v>64</v>
      </c>
      <c r="F1491" t="s">
        <v>71</v>
      </c>
    </row>
    <row r="1492" spans="1:6" x14ac:dyDescent="0.45">
      <c r="A1492" s="154" t="str">
        <f t="shared" si="23"/>
        <v>HBSchPr_GC_112</v>
      </c>
      <c r="B1492">
        <v>112</v>
      </c>
      <c r="C1492" t="s">
        <v>48</v>
      </c>
      <c r="D1492">
        <v>0</v>
      </c>
      <c r="E1492" t="s">
        <v>64</v>
      </c>
      <c r="F1492" t="s">
        <v>71</v>
      </c>
    </row>
    <row r="1493" spans="1:6" x14ac:dyDescent="0.45">
      <c r="A1493" s="154" t="str">
        <f t="shared" si="23"/>
        <v>HBSchPr_GC_114</v>
      </c>
      <c r="B1493">
        <v>114</v>
      </c>
      <c r="C1493" t="s">
        <v>48</v>
      </c>
      <c r="D1493">
        <v>0</v>
      </c>
      <c r="E1493" t="s">
        <v>64</v>
      </c>
      <c r="F1493" t="s">
        <v>71</v>
      </c>
    </row>
    <row r="1494" spans="1:6" x14ac:dyDescent="0.45">
      <c r="A1494" s="154" t="str">
        <f t="shared" si="23"/>
        <v>HBSchPr_GC_116</v>
      </c>
      <c r="B1494">
        <v>116</v>
      </c>
      <c r="C1494" t="s">
        <v>48</v>
      </c>
      <c r="D1494">
        <v>0</v>
      </c>
      <c r="E1494" t="s">
        <v>64</v>
      </c>
      <c r="F1494" t="s">
        <v>71</v>
      </c>
    </row>
    <row r="1495" spans="1:6" x14ac:dyDescent="0.45">
      <c r="A1495" s="154" t="str">
        <f t="shared" si="23"/>
        <v>HBSchPr_GC_118</v>
      </c>
      <c r="B1495">
        <v>118</v>
      </c>
      <c r="C1495" t="s">
        <v>48</v>
      </c>
      <c r="D1495">
        <v>0</v>
      </c>
      <c r="E1495" t="s">
        <v>64</v>
      </c>
      <c r="F1495" t="s">
        <v>71</v>
      </c>
    </row>
    <row r="1496" spans="1:6" x14ac:dyDescent="0.45">
      <c r="A1496" s="154" t="str">
        <f t="shared" si="23"/>
        <v>HBSchPr_GC_120</v>
      </c>
      <c r="B1496">
        <v>120</v>
      </c>
      <c r="C1496" t="s">
        <v>48</v>
      </c>
      <c r="D1496">
        <v>0</v>
      </c>
      <c r="E1496" t="s">
        <v>64</v>
      </c>
      <c r="F1496" t="s">
        <v>71</v>
      </c>
    </row>
    <row r="1497" spans="1:6" x14ac:dyDescent="0.45">
      <c r="A1497" s="154" t="str">
        <f t="shared" si="23"/>
        <v>HBSchPr_GC_122</v>
      </c>
      <c r="B1497">
        <v>122</v>
      </c>
      <c r="C1497" t="s">
        <v>48</v>
      </c>
      <c r="D1497">
        <v>0</v>
      </c>
      <c r="E1497" t="s">
        <v>64</v>
      </c>
      <c r="F1497" t="s">
        <v>71</v>
      </c>
    </row>
    <row r="1498" spans="1:6" x14ac:dyDescent="0.45">
      <c r="A1498" s="154" t="str">
        <f t="shared" si="23"/>
        <v>HBSchPr_GC_124</v>
      </c>
      <c r="B1498">
        <v>124</v>
      </c>
      <c r="C1498" t="s">
        <v>48</v>
      </c>
      <c r="D1498">
        <v>0</v>
      </c>
      <c r="E1498" t="s">
        <v>64</v>
      </c>
      <c r="F1498" t="s">
        <v>71</v>
      </c>
    </row>
    <row r="1499" spans="1:6" x14ac:dyDescent="0.45">
      <c r="A1499" s="154" t="str">
        <f t="shared" si="23"/>
        <v>HBSchPr_GC_126</v>
      </c>
      <c r="B1499">
        <v>126</v>
      </c>
      <c r="C1499" t="s">
        <v>48</v>
      </c>
      <c r="D1499">
        <v>0</v>
      </c>
      <c r="E1499" t="s">
        <v>64</v>
      </c>
      <c r="F1499" t="s">
        <v>71</v>
      </c>
    </row>
    <row r="1500" spans="1:6" x14ac:dyDescent="0.45">
      <c r="A1500" s="154" t="str">
        <f t="shared" si="23"/>
        <v>HBSchPr_GC_128</v>
      </c>
      <c r="B1500">
        <v>128</v>
      </c>
      <c r="C1500" t="s">
        <v>48</v>
      </c>
      <c r="D1500">
        <v>0</v>
      </c>
      <c r="E1500" t="s">
        <v>64</v>
      </c>
      <c r="F1500" t="s">
        <v>71</v>
      </c>
    </row>
    <row r="1501" spans="1:6" x14ac:dyDescent="0.45">
      <c r="A1501" s="154" t="str">
        <f t="shared" si="23"/>
        <v>HBSchPr_GC_130</v>
      </c>
      <c r="B1501">
        <v>130</v>
      </c>
      <c r="C1501" t="s">
        <v>48</v>
      </c>
      <c r="D1501">
        <v>0</v>
      </c>
      <c r="E1501" t="s">
        <v>64</v>
      </c>
      <c r="F1501" t="s">
        <v>71</v>
      </c>
    </row>
    <row r="1502" spans="1:6" x14ac:dyDescent="0.45">
      <c r="A1502" s="154" t="str">
        <f t="shared" si="23"/>
        <v>HBSchPr_GC_132</v>
      </c>
      <c r="B1502">
        <v>132</v>
      </c>
      <c r="C1502" t="s">
        <v>48</v>
      </c>
      <c r="D1502">
        <v>0</v>
      </c>
      <c r="E1502" t="s">
        <v>64</v>
      </c>
      <c r="F1502" t="s">
        <v>71</v>
      </c>
    </row>
    <row r="1503" spans="1:6" x14ac:dyDescent="0.45">
      <c r="A1503" s="154" t="str">
        <f t="shared" si="23"/>
        <v>HBSchPr_GC_134</v>
      </c>
      <c r="B1503">
        <v>134</v>
      </c>
      <c r="C1503" t="s">
        <v>48</v>
      </c>
      <c r="D1503">
        <v>0</v>
      </c>
      <c r="E1503" t="s">
        <v>64</v>
      </c>
      <c r="F1503" t="s">
        <v>71</v>
      </c>
    </row>
    <row r="1504" spans="1:6" x14ac:dyDescent="0.45">
      <c r="A1504" s="154" t="str">
        <f t="shared" si="23"/>
        <v>HBSchPr_GC_136</v>
      </c>
      <c r="B1504">
        <v>136</v>
      </c>
      <c r="C1504" t="s">
        <v>48</v>
      </c>
      <c r="D1504">
        <v>0</v>
      </c>
      <c r="E1504" t="s">
        <v>64</v>
      </c>
      <c r="F1504" t="s">
        <v>71</v>
      </c>
    </row>
    <row r="1505" spans="1:6" x14ac:dyDescent="0.45">
      <c r="A1505" s="154" t="str">
        <f t="shared" si="23"/>
        <v>HBSchPr_GC_138</v>
      </c>
      <c r="B1505">
        <v>138</v>
      </c>
      <c r="C1505" t="s">
        <v>48</v>
      </c>
      <c r="D1505">
        <v>0</v>
      </c>
      <c r="E1505" t="s">
        <v>64</v>
      </c>
      <c r="F1505" t="s">
        <v>71</v>
      </c>
    </row>
    <row r="1506" spans="1:6" x14ac:dyDescent="0.45">
      <c r="A1506" s="154" t="str">
        <f t="shared" si="23"/>
        <v>HBSchPr_GC_140</v>
      </c>
      <c r="B1506">
        <v>140</v>
      </c>
      <c r="C1506" t="s">
        <v>48</v>
      </c>
      <c r="D1506">
        <v>0</v>
      </c>
      <c r="E1506" t="s">
        <v>64</v>
      </c>
      <c r="F1506" t="s">
        <v>71</v>
      </c>
    </row>
    <row r="1507" spans="1:6" x14ac:dyDescent="0.45">
      <c r="A1507" s="154" t="str">
        <f t="shared" si="23"/>
        <v>HBSchPr_GC_142</v>
      </c>
      <c r="B1507">
        <v>142</v>
      </c>
      <c r="C1507" t="s">
        <v>48</v>
      </c>
      <c r="D1507">
        <v>0</v>
      </c>
      <c r="E1507" t="s">
        <v>64</v>
      </c>
      <c r="F1507" t="s">
        <v>71</v>
      </c>
    </row>
    <row r="1508" spans="1:6" x14ac:dyDescent="0.45">
      <c r="A1508" s="154" t="str">
        <f t="shared" si="23"/>
        <v>HBSchPr_GC_144</v>
      </c>
      <c r="B1508">
        <v>144</v>
      </c>
      <c r="C1508" t="s">
        <v>48</v>
      </c>
      <c r="D1508">
        <v>0</v>
      </c>
      <c r="E1508" t="s">
        <v>64</v>
      </c>
      <c r="F1508" t="s">
        <v>71</v>
      </c>
    </row>
    <row r="1509" spans="1:6" x14ac:dyDescent="0.45">
      <c r="A1509" s="154" t="str">
        <f t="shared" si="23"/>
        <v>HBSchPr_GC_146</v>
      </c>
      <c r="B1509">
        <v>146</v>
      </c>
      <c r="C1509" t="s">
        <v>48</v>
      </c>
      <c r="D1509">
        <v>0</v>
      </c>
      <c r="E1509" t="s">
        <v>64</v>
      </c>
      <c r="F1509" t="s">
        <v>71</v>
      </c>
    </row>
    <row r="1510" spans="1:6" x14ac:dyDescent="0.45">
      <c r="A1510" s="154" t="str">
        <f t="shared" si="23"/>
        <v>HBSchPr_GC_148</v>
      </c>
      <c r="B1510">
        <v>148</v>
      </c>
      <c r="C1510" t="s">
        <v>48</v>
      </c>
      <c r="D1510">
        <v>0</v>
      </c>
      <c r="E1510" t="s">
        <v>64</v>
      </c>
      <c r="F1510" t="s">
        <v>71</v>
      </c>
    </row>
    <row r="1511" spans="1:6" x14ac:dyDescent="0.45">
      <c r="A1511" s="154" t="str">
        <f t="shared" si="23"/>
        <v>HBSchPr_GC_150</v>
      </c>
      <c r="B1511">
        <v>150</v>
      </c>
      <c r="C1511" t="s">
        <v>48</v>
      </c>
      <c r="D1511">
        <v>0</v>
      </c>
      <c r="E1511" t="s">
        <v>64</v>
      </c>
      <c r="F1511" t="s">
        <v>71</v>
      </c>
    </row>
    <row r="1512" spans="1:6" x14ac:dyDescent="0.45">
      <c r="A1512" s="154" t="str">
        <f t="shared" si="23"/>
        <v>HBSchPr_GC_152</v>
      </c>
      <c r="B1512">
        <v>152</v>
      </c>
      <c r="C1512" t="s">
        <v>48</v>
      </c>
      <c r="D1512">
        <v>0</v>
      </c>
      <c r="E1512" t="s">
        <v>64</v>
      </c>
      <c r="F1512" t="s">
        <v>71</v>
      </c>
    </row>
    <row r="1513" spans="1:6" x14ac:dyDescent="0.45">
      <c r="A1513" s="154" t="str">
        <f t="shared" si="23"/>
        <v>HBSchPr_GC_154</v>
      </c>
      <c r="B1513">
        <v>154</v>
      </c>
      <c r="C1513" t="s">
        <v>48</v>
      </c>
      <c r="D1513">
        <v>0</v>
      </c>
      <c r="E1513" t="s">
        <v>64</v>
      </c>
      <c r="F1513" t="s">
        <v>71</v>
      </c>
    </row>
    <row r="1514" spans="1:6" x14ac:dyDescent="0.45">
      <c r="A1514" s="154" t="str">
        <f t="shared" si="23"/>
        <v>HBSchPr_GC_156</v>
      </c>
      <c r="B1514">
        <v>156</v>
      </c>
      <c r="C1514" t="s">
        <v>48</v>
      </c>
      <c r="D1514">
        <v>0</v>
      </c>
      <c r="E1514" t="s">
        <v>64</v>
      </c>
      <c r="F1514" t="s">
        <v>71</v>
      </c>
    </row>
    <row r="1515" spans="1:6" x14ac:dyDescent="0.45">
      <c r="A1515" s="154" t="str">
        <f t="shared" si="23"/>
        <v>HBSchPr_GC_158</v>
      </c>
      <c r="B1515">
        <v>158</v>
      </c>
      <c r="C1515" t="s">
        <v>48</v>
      </c>
      <c r="D1515">
        <v>0</v>
      </c>
      <c r="E1515" t="s">
        <v>64</v>
      </c>
      <c r="F1515" t="s">
        <v>71</v>
      </c>
    </row>
    <row r="1516" spans="1:6" x14ac:dyDescent="0.45">
      <c r="A1516" s="154" t="str">
        <f t="shared" si="23"/>
        <v>HBSchPr_GC_160</v>
      </c>
      <c r="B1516">
        <v>160</v>
      </c>
      <c r="C1516" t="s">
        <v>48</v>
      </c>
      <c r="D1516">
        <v>0</v>
      </c>
      <c r="E1516" t="s">
        <v>64</v>
      </c>
      <c r="F1516" t="s">
        <v>71</v>
      </c>
    </row>
    <row r="1517" spans="1:6" x14ac:dyDescent="0.45">
      <c r="A1517" s="154" t="str">
        <f t="shared" si="23"/>
        <v>HBSchPr_GC_162</v>
      </c>
      <c r="B1517">
        <v>162</v>
      </c>
      <c r="C1517" t="s">
        <v>48</v>
      </c>
      <c r="D1517">
        <v>0</v>
      </c>
      <c r="E1517" t="s">
        <v>64</v>
      </c>
      <c r="F1517" t="s">
        <v>71</v>
      </c>
    </row>
    <row r="1518" spans="1:6" x14ac:dyDescent="0.45">
      <c r="A1518" s="154" t="str">
        <f t="shared" si="23"/>
        <v>HBSchPr_GC_164</v>
      </c>
      <c r="B1518">
        <v>164</v>
      </c>
      <c r="C1518" t="s">
        <v>48</v>
      </c>
      <c r="D1518">
        <v>0</v>
      </c>
      <c r="E1518" t="s">
        <v>64</v>
      </c>
      <c r="F1518" t="s">
        <v>71</v>
      </c>
    </row>
    <row r="1519" spans="1:6" x14ac:dyDescent="0.45">
      <c r="A1519" s="154" t="str">
        <f t="shared" si="23"/>
        <v>HBSchPr_GC_166</v>
      </c>
      <c r="B1519">
        <v>166</v>
      </c>
      <c r="C1519" t="s">
        <v>48</v>
      </c>
      <c r="D1519">
        <v>0</v>
      </c>
      <c r="E1519" t="s">
        <v>64</v>
      </c>
      <c r="F1519" t="s">
        <v>71</v>
      </c>
    </row>
    <row r="1520" spans="1:6" x14ac:dyDescent="0.45">
      <c r="A1520" s="154" t="str">
        <f t="shared" si="23"/>
        <v>HBSchPr_GC_168</v>
      </c>
      <c r="B1520">
        <v>168</v>
      </c>
      <c r="C1520" t="s">
        <v>48</v>
      </c>
      <c r="D1520">
        <v>0</v>
      </c>
      <c r="E1520" t="s">
        <v>64</v>
      </c>
      <c r="F1520" t="s">
        <v>71</v>
      </c>
    </row>
    <row r="1521" spans="1:6" x14ac:dyDescent="0.45">
      <c r="A1521" s="154" t="str">
        <f t="shared" si="23"/>
        <v>HBSchPr_GC_170</v>
      </c>
      <c r="B1521">
        <v>170</v>
      </c>
      <c r="C1521" t="s">
        <v>48</v>
      </c>
      <c r="D1521">
        <v>0</v>
      </c>
      <c r="E1521" t="s">
        <v>64</v>
      </c>
      <c r="F1521" t="s">
        <v>71</v>
      </c>
    </row>
    <row r="1522" spans="1:6" x14ac:dyDescent="0.45">
      <c r="A1522" s="154" t="str">
        <f t="shared" si="23"/>
        <v>HBSchPr_GC_172</v>
      </c>
      <c r="B1522">
        <v>172</v>
      </c>
      <c r="C1522" t="s">
        <v>48</v>
      </c>
      <c r="D1522">
        <v>0</v>
      </c>
      <c r="E1522" t="s">
        <v>64</v>
      </c>
      <c r="F1522" t="s">
        <v>71</v>
      </c>
    </row>
    <row r="1523" spans="1:6" x14ac:dyDescent="0.45">
      <c r="A1523" s="154" t="str">
        <f t="shared" si="23"/>
        <v>HBSchPr_GC_174</v>
      </c>
      <c r="B1523">
        <v>174</v>
      </c>
      <c r="C1523" t="s">
        <v>48</v>
      </c>
      <c r="D1523">
        <v>0</v>
      </c>
      <c r="E1523" t="s">
        <v>64</v>
      </c>
      <c r="F1523" t="s">
        <v>71</v>
      </c>
    </row>
    <row r="1524" spans="1:6" x14ac:dyDescent="0.45">
      <c r="A1524" s="154" t="str">
        <f t="shared" si="23"/>
        <v>HBSchPr_GC_176</v>
      </c>
      <c r="B1524">
        <v>176</v>
      </c>
      <c r="C1524" t="s">
        <v>48</v>
      </c>
      <c r="D1524">
        <v>0</v>
      </c>
      <c r="E1524" t="s">
        <v>64</v>
      </c>
      <c r="F1524" t="s">
        <v>71</v>
      </c>
    </row>
    <row r="1525" spans="1:6" x14ac:dyDescent="0.45">
      <c r="A1525" s="154" t="str">
        <f t="shared" si="23"/>
        <v>HBSchPr_GC_178</v>
      </c>
      <c r="B1525">
        <v>178</v>
      </c>
      <c r="C1525" t="s">
        <v>48</v>
      </c>
      <c r="D1525">
        <v>0</v>
      </c>
      <c r="E1525" t="s">
        <v>64</v>
      </c>
      <c r="F1525" t="s">
        <v>71</v>
      </c>
    </row>
    <row r="1526" spans="1:6" x14ac:dyDescent="0.45">
      <c r="A1526" s="154" t="str">
        <f t="shared" si="23"/>
        <v>HBSchPr_GC_180</v>
      </c>
      <c r="B1526">
        <v>180</v>
      </c>
      <c r="C1526" t="s">
        <v>48</v>
      </c>
      <c r="D1526">
        <v>0</v>
      </c>
      <c r="E1526" t="s">
        <v>64</v>
      </c>
      <c r="F1526" t="s">
        <v>71</v>
      </c>
    </row>
    <row r="1527" spans="1:6" x14ac:dyDescent="0.45">
      <c r="A1527" s="154" t="str">
        <f t="shared" si="23"/>
        <v>HBSchPr_GC_182</v>
      </c>
      <c r="B1527">
        <v>182</v>
      </c>
      <c r="C1527" t="s">
        <v>48</v>
      </c>
      <c r="D1527">
        <v>0</v>
      </c>
      <c r="E1527" t="s">
        <v>64</v>
      </c>
      <c r="F1527" t="s">
        <v>71</v>
      </c>
    </row>
    <row r="1528" spans="1:6" x14ac:dyDescent="0.45">
      <c r="A1528" s="154" t="str">
        <f t="shared" si="23"/>
        <v>HBSchPr_GC_184</v>
      </c>
      <c r="B1528">
        <v>184</v>
      </c>
      <c r="C1528" t="s">
        <v>48</v>
      </c>
      <c r="D1528">
        <v>0</v>
      </c>
      <c r="E1528" t="s">
        <v>64</v>
      </c>
      <c r="F1528" t="s">
        <v>71</v>
      </c>
    </row>
    <row r="1529" spans="1:6" x14ac:dyDescent="0.45">
      <c r="A1529" s="154" t="str">
        <f t="shared" si="23"/>
        <v>HBSchPr_GC_186</v>
      </c>
      <c r="B1529">
        <v>186</v>
      </c>
      <c r="C1529" t="s">
        <v>48</v>
      </c>
      <c r="D1529">
        <v>0</v>
      </c>
      <c r="E1529" t="s">
        <v>64</v>
      </c>
      <c r="F1529" t="s">
        <v>71</v>
      </c>
    </row>
    <row r="1530" spans="1:6" x14ac:dyDescent="0.45">
      <c r="A1530" s="154" t="str">
        <f t="shared" si="23"/>
        <v>HBSchPr_GC_188</v>
      </c>
      <c r="B1530">
        <v>188</v>
      </c>
      <c r="C1530" t="s">
        <v>48</v>
      </c>
      <c r="D1530">
        <v>0</v>
      </c>
      <c r="E1530" t="s">
        <v>64</v>
      </c>
      <c r="F1530" t="s">
        <v>71</v>
      </c>
    </row>
    <row r="1531" spans="1:6" x14ac:dyDescent="0.45">
      <c r="A1531" s="154" t="str">
        <f t="shared" si="23"/>
        <v>HBSchPr_GC_190</v>
      </c>
      <c r="B1531">
        <v>190</v>
      </c>
      <c r="C1531" t="s">
        <v>48</v>
      </c>
      <c r="D1531">
        <v>0</v>
      </c>
      <c r="E1531" t="s">
        <v>64</v>
      </c>
      <c r="F1531" t="s">
        <v>71</v>
      </c>
    </row>
    <row r="1532" spans="1:6" x14ac:dyDescent="0.45">
      <c r="A1532" s="154" t="str">
        <f t="shared" si="23"/>
        <v>HBSchPr_GC_192</v>
      </c>
      <c r="B1532">
        <v>192</v>
      </c>
      <c r="C1532" t="s">
        <v>48</v>
      </c>
      <c r="D1532">
        <v>0</v>
      </c>
      <c r="E1532" t="s">
        <v>64</v>
      </c>
      <c r="F1532" t="s">
        <v>71</v>
      </c>
    </row>
    <row r="1533" spans="1:6" x14ac:dyDescent="0.45">
      <c r="A1533" s="154" t="str">
        <f t="shared" si="23"/>
        <v>HBSchPr_GC_194</v>
      </c>
      <c r="B1533">
        <v>194</v>
      </c>
      <c r="C1533" t="s">
        <v>48</v>
      </c>
      <c r="D1533">
        <v>0</v>
      </c>
      <c r="E1533" t="s">
        <v>64</v>
      </c>
      <c r="F1533" t="s">
        <v>71</v>
      </c>
    </row>
    <row r="1534" spans="1:6" x14ac:dyDescent="0.45">
      <c r="A1534" s="154" t="str">
        <f t="shared" si="23"/>
        <v>HBSchPr_GC_196</v>
      </c>
      <c r="B1534">
        <v>196</v>
      </c>
      <c r="C1534" t="s">
        <v>48</v>
      </c>
      <c r="D1534">
        <v>0</v>
      </c>
      <c r="E1534" t="s">
        <v>64</v>
      </c>
      <c r="F1534" t="s">
        <v>71</v>
      </c>
    </row>
    <row r="1535" spans="1:6" x14ac:dyDescent="0.45">
      <c r="A1535" s="154" t="str">
        <f t="shared" si="23"/>
        <v>HBSchPr_GC_198</v>
      </c>
      <c r="B1535">
        <v>198</v>
      </c>
      <c r="C1535" t="s">
        <v>48</v>
      </c>
      <c r="D1535">
        <v>0</v>
      </c>
      <c r="E1535" t="s">
        <v>64</v>
      </c>
      <c r="F1535" t="s">
        <v>71</v>
      </c>
    </row>
    <row r="1536" spans="1:6" x14ac:dyDescent="0.45">
      <c r="A1536" s="154" t="str">
        <f t="shared" si="23"/>
        <v>HBSchPr_GC_200</v>
      </c>
      <c r="B1536">
        <v>200</v>
      </c>
      <c r="C1536" t="s">
        <v>48</v>
      </c>
      <c r="D1536">
        <v>0</v>
      </c>
      <c r="E1536" t="s">
        <v>64</v>
      </c>
      <c r="F1536" t="s">
        <v>71</v>
      </c>
    </row>
    <row r="1537" spans="1:6" x14ac:dyDescent="0.45">
      <c r="A1537" s="154" t="str">
        <f t="shared" si="23"/>
        <v>HBSchPr_GC_202</v>
      </c>
      <c r="B1537">
        <v>202</v>
      </c>
      <c r="C1537" t="s">
        <v>48</v>
      </c>
      <c r="D1537">
        <v>0</v>
      </c>
      <c r="E1537" t="s">
        <v>64</v>
      </c>
      <c r="F1537" t="s">
        <v>71</v>
      </c>
    </row>
    <row r="1538" spans="1:6" x14ac:dyDescent="0.45">
      <c r="A1538" s="154" t="str">
        <f t="shared" si="23"/>
        <v>HBSchPr_GC_204</v>
      </c>
      <c r="B1538">
        <v>204</v>
      </c>
      <c r="C1538" t="s">
        <v>48</v>
      </c>
      <c r="D1538">
        <v>0</v>
      </c>
      <c r="E1538" t="s">
        <v>64</v>
      </c>
      <c r="F1538" t="s">
        <v>71</v>
      </c>
    </row>
    <row r="1539" spans="1:6" x14ac:dyDescent="0.45">
      <c r="A1539" s="154" t="str">
        <f t="shared" ref="A1539:A1602" si="24">C1539&amp;"_"&amp;E1539&amp;"_"&amp;B1539</f>
        <v>HBSchPr_GC_206</v>
      </c>
      <c r="B1539">
        <v>206</v>
      </c>
      <c r="C1539" t="s">
        <v>48</v>
      </c>
      <c r="D1539">
        <v>0</v>
      </c>
      <c r="E1539" t="s">
        <v>64</v>
      </c>
      <c r="F1539" t="s">
        <v>71</v>
      </c>
    </row>
    <row r="1540" spans="1:6" x14ac:dyDescent="0.45">
      <c r="A1540" s="154" t="str">
        <f t="shared" si="24"/>
        <v>HBSchPr_GC_208</v>
      </c>
      <c r="B1540">
        <v>208</v>
      </c>
      <c r="C1540" t="s">
        <v>48</v>
      </c>
      <c r="D1540">
        <v>0</v>
      </c>
      <c r="E1540" t="s">
        <v>64</v>
      </c>
      <c r="F1540" t="s">
        <v>71</v>
      </c>
    </row>
    <row r="1541" spans="1:6" x14ac:dyDescent="0.45">
      <c r="A1541" s="154" t="str">
        <f t="shared" si="24"/>
        <v>HBSchPr_GC_210</v>
      </c>
      <c r="B1541">
        <v>210</v>
      </c>
      <c r="C1541" t="s">
        <v>48</v>
      </c>
      <c r="D1541">
        <v>0</v>
      </c>
      <c r="E1541" t="s">
        <v>64</v>
      </c>
      <c r="F1541" t="s">
        <v>71</v>
      </c>
    </row>
    <row r="1542" spans="1:6" x14ac:dyDescent="0.45">
      <c r="A1542" s="154" t="str">
        <f t="shared" si="24"/>
        <v>HBSchPr_GC_212</v>
      </c>
      <c r="B1542">
        <v>212</v>
      </c>
      <c r="C1542" t="s">
        <v>48</v>
      </c>
      <c r="D1542">
        <v>0</v>
      </c>
      <c r="E1542" t="s">
        <v>64</v>
      </c>
      <c r="F1542" t="s">
        <v>71</v>
      </c>
    </row>
    <row r="1543" spans="1:6" x14ac:dyDescent="0.45">
      <c r="A1543" s="154" t="str">
        <f t="shared" si="24"/>
        <v>HBSchPr_GC_214</v>
      </c>
      <c r="B1543">
        <v>214</v>
      </c>
      <c r="C1543" t="s">
        <v>48</v>
      </c>
      <c r="D1543">
        <v>0</v>
      </c>
      <c r="E1543" t="s">
        <v>64</v>
      </c>
      <c r="F1543" t="s">
        <v>71</v>
      </c>
    </row>
    <row r="1544" spans="1:6" x14ac:dyDescent="0.45">
      <c r="A1544" s="154" t="str">
        <f t="shared" si="24"/>
        <v>HBSchPr_GC_216</v>
      </c>
      <c r="B1544">
        <v>216</v>
      </c>
      <c r="C1544" t="s">
        <v>48</v>
      </c>
      <c r="D1544">
        <v>0</v>
      </c>
      <c r="E1544" t="s">
        <v>64</v>
      </c>
      <c r="F1544" t="s">
        <v>71</v>
      </c>
    </row>
    <row r="1545" spans="1:6" x14ac:dyDescent="0.45">
      <c r="A1545" s="154" t="str">
        <f t="shared" si="24"/>
        <v>HBSchPr_GC_218</v>
      </c>
      <c r="B1545">
        <v>218</v>
      </c>
      <c r="C1545" t="s">
        <v>48</v>
      </c>
      <c r="D1545">
        <v>0</v>
      </c>
      <c r="E1545" t="s">
        <v>64</v>
      </c>
      <c r="F1545" t="s">
        <v>71</v>
      </c>
    </row>
    <row r="1546" spans="1:6" x14ac:dyDescent="0.45">
      <c r="A1546" s="154" t="str">
        <f t="shared" si="24"/>
        <v>HBSchPr_GC_220</v>
      </c>
      <c r="B1546">
        <v>220</v>
      </c>
      <c r="C1546" t="s">
        <v>48</v>
      </c>
      <c r="D1546">
        <v>0</v>
      </c>
      <c r="E1546" t="s">
        <v>64</v>
      </c>
      <c r="F1546" t="s">
        <v>71</v>
      </c>
    </row>
    <row r="1547" spans="1:6" x14ac:dyDescent="0.45">
      <c r="A1547" s="154" t="str">
        <f t="shared" si="24"/>
        <v>HBSchPr_GC_222</v>
      </c>
      <c r="B1547">
        <v>222</v>
      </c>
      <c r="C1547" t="s">
        <v>48</v>
      </c>
      <c r="D1547">
        <v>0</v>
      </c>
      <c r="E1547" t="s">
        <v>64</v>
      </c>
      <c r="F1547" t="s">
        <v>71</v>
      </c>
    </row>
    <row r="1548" spans="1:6" x14ac:dyDescent="0.45">
      <c r="A1548" s="154" t="str">
        <f t="shared" si="24"/>
        <v>HBSchPr_GC_224</v>
      </c>
      <c r="B1548">
        <v>224</v>
      </c>
      <c r="C1548" t="s">
        <v>48</v>
      </c>
      <c r="D1548">
        <v>0</v>
      </c>
      <c r="E1548" t="s">
        <v>64</v>
      </c>
      <c r="F1548" t="s">
        <v>71</v>
      </c>
    </row>
    <row r="1549" spans="1:6" x14ac:dyDescent="0.45">
      <c r="A1549" s="154" t="str">
        <f t="shared" si="24"/>
        <v>HBSchPr_GC_226</v>
      </c>
      <c r="B1549">
        <v>226</v>
      </c>
      <c r="C1549" t="s">
        <v>48</v>
      </c>
      <c r="D1549">
        <v>0</v>
      </c>
      <c r="E1549" t="s">
        <v>64</v>
      </c>
      <c r="F1549" t="s">
        <v>71</v>
      </c>
    </row>
    <row r="1550" spans="1:6" x14ac:dyDescent="0.45">
      <c r="A1550" s="154" t="str">
        <f t="shared" si="24"/>
        <v>HBSchPr_GC_228</v>
      </c>
      <c r="B1550">
        <v>228</v>
      </c>
      <c r="C1550" t="s">
        <v>48</v>
      </c>
      <c r="D1550">
        <v>0</v>
      </c>
      <c r="E1550" t="s">
        <v>64</v>
      </c>
      <c r="F1550" t="s">
        <v>71</v>
      </c>
    </row>
    <row r="1551" spans="1:6" x14ac:dyDescent="0.45">
      <c r="A1551" s="154" t="str">
        <f t="shared" si="24"/>
        <v>HBSchPr_GC_230</v>
      </c>
      <c r="B1551">
        <v>230</v>
      </c>
      <c r="C1551" t="s">
        <v>48</v>
      </c>
      <c r="D1551">
        <v>0</v>
      </c>
      <c r="E1551" t="s">
        <v>64</v>
      </c>
      <c r="F1551" t="s">
        <v>71</v>
      </c>
    </row>
    <row r="1552" spans="1:6" x14ac:dyDescent="0.45">
      <c r="A1552" s="154" t="str">
        <f t="shared" si="24"/>
        <v>HBSchPr_GC_232</v>
      </c>
      <c r="B1552">
        <v>232</v>
      </c>
      <c r="C1552" t="s">
        <v>48</v>
      </c>
      <c r="D1552">
        <v>0</v>
      </c>
      <c r="E1552" t="s">
        <v>64</v>
      </c>
      <c r="F1552" t="s">
        <v>71</v>
      </c>
    </row>
    <row r="1553" spans="1:6" x14ac:dyDescent="0.45">
      <c r="A1553" s="154" t="str">
        <f t="shared" si="24"/>
        <v>HBSchPr_GC_234</v>
      </c>
      <c r="B1553">
        <v>234</v>
      </c>
      <c r="C1553" t="s">
        <v>48</v>
      </c>
      <c r="D1553">
        <v>0</v>
      </c>
      <c r="E1553" t="s">
        <v>64</v>
      </c>
      <c r="F1553" t="s">
        <v>71</v>
      </c>
    </row>
    <row r="1554" spans="1:6" x14ac:dyDescent="0.45">
      <c r="A1554" s="154" t="str">
        <f t="shared" si="24"/>
        <v>HBSchPr_GC_236</v>
      </c>
      <c r="B1554">
        <v>236</v>
      </c>
      <c r="C1554" t="s">
        <v>48</v>
      </c>
      <c r="D1554">
        <v>0</v>
      </c>
      <c r="E1554" t="s">
        <v>64</v>
      </c>
      <c r="F1554" t="s">
        <v>71</v>
      </c>
    </row>
    <row r="1555" spans="1:6" x14ac:dyDescent="0.45">
      <c r="A1555" s="154" t="str">
        <f t="shared" si="24"/>
        <v>HBSchPr_GC_238</v>
      </c>
      <c r="B1555">
        <v>238</v>
      </c>
      <c r="C1555" t="s">
        <v>48</v>
      </c>
      <c r="D1555">
        <v>0</v>
      </c>
      <c r="E1555" t="s">
        <v>64</v>
      </c>
      <c r="F1555" t="s">
        <v>71</v>
      </c>
    </row>
    <row r="1556" spans="1:6" x14ac:dyDescent="0.45">
      <c r="A1556" s="154" t="str">
        <f t="shared" si="24"/>
        <v>HBSchPr_GC_240</v>
      </c>
      <c r="B1556">
        <v>240</v>
      </c>
      <c r="C1556" t="s">
        <v>48</v>
      </c>
      <c r="D1556">
        <v>0</v>
      </c>
      <c r="E1556" t="s">
        <v>64</v>
      </c>
      <c r="F1556" t="s">
        <v>71</v>
      </c>
    </row>
    <row r="1557" spans="1:6" x14ac:dyDescent="0.45">
      <c r="A1557" s="154" t="str">
        <f t="shared" si="24"/>
        <v>HBSchPr_GC_242</v>
      </c>
      <c r="B1557">
        <v>242</v>
      </c>
      <c r="C1557" t="s">
        <v>48</v>
      </c>
      <c r="D1557">
        <v>0</v>
      </c>
      <c r="E1557" t="s">
        <v>64</v>
      </c>
      <c r="F1557" t="s">
        <v>71</v>
      </c>
    </row>
    <row r="1558" spans="1:6" x14ac:dyDescent="0.45">
      <c r="A1558" s="154" t="str">
        <f t="shared" si="24"/>
        <v>HBSchPr_GC_244</v>
      </c>
      <c r="B1558">
        <v>244</v>
      </c>
      <c r="C1558" t="s">
        <v>48</v>
      </c>
      <c r="D1558">
        <v>0</v>
      </c>
      <c r="E1558" t="s">
        <v>64</v>
      </c>
      <c r="F1558" t="s">
        <v>71</v>
      </c>
    </row>
    <row r="1559" spans="1:6" x14ac:dyDescent="0.45">
      <c r="A1559" s="154" t="str">
        <f t="shared" si="24"/>
        <v>HBSchPr_GC_246</v>
      </c>
      <c r="B1559">
        <v>246</v>
      </c>
      <c r="C1559" t="s">
        <v>48</v>
      </c>
      <c r="D1559">
        <v>0</v>
      </c>
      <c r="E1559" t="s">
        <v>64</v>
      </c>
      <c r="F1559" t="s">
        <v>71</v>
      </c>
    </row>
    <row r="1560" spans="1:6" x14ac:dyDescent="0.45">
      <c r="A1560" s="154" t="str">
        <f t="shared" si="24"/>
        <v>HBSchPr_GC_248</v>
      </c>
      <c r="B1560">
        <v>248</v>
      </c>
      <c r="C1560" t="s">
        <v>48</v>
      </c>
      <c r="D1560">
        <v>0</v>
      </c>
      <c r="E1560" t="s">
        <v>64</v>
      </c>
      <c r="F1560" t="s">
        <v>71</v>
      </c>
    </row>
    <row r="1561" spans="1:6" x14ac:dyDescent="0.45">
      <c r="A1561" s="154" t="str">
        <f t="shared" si="24"/>
        <v>HBSchPr_GC_250</v>
      </c>
      <c r="B1561">
        <v>250</v>
      </c>
      <c r="C1561" t="s">
        <v>48</v>
      </c>
      <c r="D1561">
        <v>0</v>
      </c>
      <c r="E1561" t="s">
        <v>64</v>
      </c>
      <c r="F1561" t="s">
        <v>71</v>
      </c>
    </row>
    <row r="1562" spans="1:6" x14ac:dyDescent="0.45">
      <c r="A1562" s="154" t="str">
        <f t="shared" si="24"/>
        <v>HBSchPr_GC_252</v>
      </c>
      <c r="B1562">
        <v>252</v>
      </c>
      <c r="C1562" t="s">
        <v>48</v>
      </c>
      <c r="D1562">
        <v>0</v>
      </c>
      <c r="E1562" t="s">
        <v>64</v>
      </c>
      <c r="F1562" t="s">
        <v>71</v>
      </c>
    </row>
    <row r="1563" spans="1:6" x14ac:dyDescent="0.45">
      <c r="A1563" s="154" t="str">
        <f t="shared" si="24"/>
        <v>HBSchPr_GC_254</v>
      </c>
      <c r="B1563">
        <v>254</v>
      </c>
      <c r="C1563" t="s">
        <v>48</v>
      </c>
      <c r="D1563">
        <v>0</v>
      </c>
      <c r="E1563" t="s">
        <v>64</v>
      </c>
      <c r="F1563" t="s">
        <v>71</v>
      </c>
    </row>
    <row r="1564" spans="1:6" x14ac:dyDescent="0.45">
      <c r="A1564" s="154" t="str">
        <f t="shared" si="24"/>
        <v>HBSchPr_GC_256</v>
      </c>
      <c r="B1564">
        <v>256</v>
      </c>
      <c r="C1564" t="s">
        <v>48</v>
      </c>
      <c r="D1564">
        <v>0</v>
      </c>
      <c r="E1564" t="s">
        <v>64</v>
      </c>
      <c r="F1564" t="s">
        <v>71</v>
      </c>
    </row>
    <row r="1565" spans="1:6" x14ac:dyDescent="0.45">
      <c r="A1565" s="154" t="str">
        <f t="shared" si="24"/>
        <v>HBSchPr_GC_258</v>
      </c>
      <c r="B1565">
        <v>258</v>
      </c>
      <c r="C1565" t="s">
        <v>48</v>
      </c>
      <c r="D1565">
        <v>0</v>
      </c>
      <c r="E1565" t="s">
        <v>64</v>
      </c>
      <c r="F1565" t="s">
        <v>71</v>
      </c>
    </row>
    <row r="1566" spans="1:6" x14ac:dyDescent="0.45">
      <c r="A1566" s="154" t="str">
        <f t="shared" si="24"/>
        <v>HBSchPr_GC_260</v>
      </c>
      <c r="B1566">
        <v>260</v>
      </c>
      <c r="C1566" t="s">
        <v>48</v>
      </c>
      <c r="D1566">
        <v>0</v>
      </c>
      <c r="E1566" t="s">
        <v>64</v>
      </c>
      <c r="F1566" t="s">
        <v>71</v>
      </c>
    </row>
    <row r="1567" spans="1:6" x14ac:dyDescent="0.45">
      <c r="A1567" s="154" t="str">
        <f t="shared" si="24"/>
        <v>HBSchPr_GC_262</v>
      </c>
      <c r="B1567">
        <v>262</v>
      </c>
      <c r="C1567" t="s">
        <v>48</v>
      </c>
      <c r="D1567">
        <v>0</v>
      </c>
      <c r="E1567" t="s">
        <v>64</v>
      </c>
      <c r="F1567" t="s">
        <v>71</v>
      </c>
    </row>
    <row r="1568" spans="1:6" x14ac:dyDescent="0.45">
      <c r="A1568" s="154" t="str">
        <f t="shared" si="24"/>
        <v>HBSchPr_GC_264</v>
      </c>
      <c r="B1568">
        <v>264</v>
      </c>
      <c r="C1568" t="s">
        <v>48</v>
      </c>
      <c r="D1568">
        <v>0</v>
      </c>
      <c r="E1568" t="s">
        <v>64</v>
      </c>
      <c r="F1568" t="s">
        <v>71</v>
      </c>
    </row>
    <row r="1569" spans="1:6" x14ac:dyDescent="0.45">
      <c r="A1569" s="154" t="str">
        <f t="shared" si="24"/>
        <v>HBSchPr_GC_266</v>
      </c>
      <c r="B1569">
        <v>266</v>
      </c>
      <c r="C1569" t="s">
        <v>48</v>
      </c>
      <c r="D1569">
        <v>0</v>
      </c>
      <c r="E1569" t="s">
        <v>64</v>
      </c>
      <c r="F1569" t="s">
        <v>71</v>
      </c>
    </row>
    <row r="1570" spans="1:6" x14ac:dyDescent="0.45">
      <c r="A1570" s="154" t="str">
        <f t="shared" si="24"/>
        <v>HBSchPr_GC_268</v>
      </c>
      <c r="B1570">
        <v>268</v>
      </c>
      <c r="C1570" t="s">
        <v>48</v>
      </c>
      <c r="D1570">
        <v>0</v>
      </c>
      <c r="E1570" t="s">
        <v>64</v>
      </c>
      <c r="F1570" t="s">
        <v>71</v>
      </c>
    </row>
    <row r="1571" spans="1:6" x14ac:dyDescent="0.45">
      <c r="A1571" s="154" t="str">
        <f t="shared" si="24"/>
        <v>HBSchPr_GC_270</v>
      </c>
      <c r="B1571">
        <v>270</v>
      </c>
      <c r="C1571" t="s">
        <v>48</v>
      </c>
      <c r="D1571">
        <v>0</v>
      </c>
      <c r="E1571" t="s">
        <v>64</v>
      </c>
      <c r="F1571" t="s">
        <v>71</v>
      </c>
    </row>
    <row r="1572" spans="1:6" x14ac:dyDescent="0.45">
      <c r="A1572" s="154" t="str">
        <f t="shared" si="24"/>
        <v>HBSchPr_GC_272</v>
      </c>
      <c r="B1572">
        <v>272</v>
      </c>
      <c r="C1572" t="s">
        <v>48</v>
      </c>
      <c r="D1572">
        <v>0</v>
      </c>
      <c r="E1572" t="s">
        <v>64</v>
      </c>
      <c r="F1572" t="s">
        <v>71</v>
      </c>
    </row>
    <row r="1573" spans="1:6" x14ac:dyDescent="0.45">
      <c r="A1573" s="154" t="str">
        <f t="shared" si="24"/>
        <v>HBSchPr_GC_274</v>
      </c>
      <c r="B1573">
        <v>274</v>
      </c>
      <c r="C1573" t="s">
        <v>48</v>
      </c>
      <c r="D1573">
        <v>0</v>
      </c>
      <c r="E1573" t="s">
        <v>64</v>
      </c>
      <c r="F1573" t="s">
        <v>71</v>
      </c>
    </row>
    <row r="1574" spans="1:6" x14ac:dyDescent="0.45">
      <c r="A1574" s="154" t="str">
        <f t="shared" si="24"/>
        <v>HBSchPr_GC_276</v>
      </c>
      <c r="B1574">
        <v>276</v>
      </c>
      <c r="C1574" t="s">
        <v>48</v>
      </c>
      <c r="D1574">
        <v>0</v>
      </c>
      <c r="E1574" t="s">
        <v>64</v>
      </c>
      <c r="F1574" t="s">
        <v>71</v>
      </c>
    </row>
    <row r="1575" spans="1:6" x14ac:dyDescent="0.45">
      <c r="A1575" s="154" t="str">
        <f t="shared" si="24"/>
        <v>HBSchPr_GC_278</v>
      </c>
      <c r="B1575">
        <v>278</v>
      </c>
      <c r="C1575" t="s">
        <v>48</v>
      </c>
      <c r="D1575">
        <v>0</v>
      </c>
      <c r="E1575" t="s">
        <v>64</v>
      </c>
      <c r="F1575" t="s">
        <v>71</v>
      </c>
    </row>
    <row r="1576" spans="1:6" x14ac:dyDescent="0.45">
      <c r="A1576" s="154" t="str">
        <f t="shared" si="24"/>
        <v>HBSchPr_GC_280</v>
      </c>
      <c r="B1576">
        <v>280</v>
      </c>
      <c r="C1576" t="s">
        <v>48</v>
      </c>
      <c r="D1576">
        <v>0</v>
      </c>
      <c r="E1576" t="s">
        <v>64</v>
      </c>
      <c r="F1576" t="s">
        <v>71</v>
      </c>
    </row>
    <row r="1577" spans="1:6" x14ac:dyDescent="0.45">
      <c r="A1577" s="154" t="str">
        <f t="shared" si="24"/>
        <v>HBSchPr_GC_282</v>
      </c>
      <c r="B1577">
        <v>282</v>
      </c>
      <c r="C1577" t="s">
        <v>48</v>
      </c>
      <c r="D1577">
        <v>0</v>
      </c>
      <c r="E1577" t="s">
        <v>64</v>
      </c>
      <c r="F1577" t="s">
        <v>71</v>
      </c>
    </row>
    <row r="1578" spans="1:6" x14ac:dyDescent="0.45">
      <c r="A1578" s="154" t="str">
        <f t="shared" si="24"/>
        <v>HBSchPr_GC_284</v>
      </c>
      <c r="B1578">
        <v>284</v>
      </c>
      <c r="C1578" t="s">
        <v>48</v>
      </c>
      <c r="D1578">
        <v>0</v>
      </c>
      <c r="E1578" t="s">
        <v>64</v>
      </c>
      <c r="F1578" t="s">
        <v>71</v>
      </c>
    </row>
    <row r="1579" spans="1:6" x14ac:dyDescent="0.45">
      <c r="A1579" s="154" t="str">
        <f t="shared" si="24"/>
        <v>HBSchPr_GC_286</v>
      </c>
      <c r="B1579">
        <v>286</v>
      </c>
      <c r="C1579" t="s">
        <v>48</v>
      </c>
      <c r="D1579">
        <v>0</v>
      </c>
      <c r="E1579" t="s">
        <v>64</v>
      </c>
      <c r="F1579" t="s">
        <v>71</v>
      </c>
    </row>
    <row r="1580" spans="1:6" x14ac:dyDescent="0.45">
      <c r="A1580" s="154" t="str">
        <f t="shared" si="24"/>
        <v>HBSchPr_GC_288</v>
      </c>
      <c r="B1580">
        <v>288</v>
      </c>
      <c r="C1580" t="s">
        <v>48</v>
      </c>
      <c r="D1580">
        <v>0</v>
      </c>
      <c r="E1580" t="s">
        <v>64</v>
      </c>
      <c r="F1580" t="s">
        <v>71</v>
      </c>
    </row>
    <row r="1581" spans="1:6" x14ac:dyDescent="0.45">
      <c r="A1581" s="154" t="str">
        <f t="shared" si="24"/>
        <v>HBSchPr_GC_290</v>
      </c>
      <c r="B1581">
        <v>290</v>
      </c>
      <c r="C1581" t="s">
        <v>48</v>
      </c>
      <c r="D1581">
        <v>0</v>
      </c>
      <c r="E1581" t="s">
        <v>64</v>
      </c>
      <c r="F1581" t="s">
        <v>71</v>
      </c>
    </row>
    <row r="1582" spans="1:6" x14ac:dyDescent="0.45">
      <c r="A1582" s="154" t="str">
        <f t="shared" si="24"/>
        <v>HBSchPr_GC_292</v>
      </c>
      <c r="B1582">
        <v>292</v>
      </c>
      <c r="C1582" t="s">
        <v>48</v>
      </c>
      <c r="D1582">
        <v>0</v>
      </c>
      <c r="E1582" t="s">
        <v>64</v>
      </c>
      <c r="F1582" t="s">
        <v>71</v>
      </c>
    </row>
    <row r="1583" spans="1:6" x14ac:dyDescent="0.45">
      <c r="A1583" s="154" t="str">
        <f t="shared" si="24"/>
        <v>HBSchPr_GC_294</v>
      </c>
      <c r="B1583">
        <v>294</v>
      </c>
      <c r="C1583" t="s">
        <v>48</v>
      </c>
      <c r="D1583">
        <v>0</v>
      </c>
      <c r="E1583" t="s">
        <v>64</v>
      </c>
      <c r="F1583" t="s">
        <v>71</v>
      </c>
    </row>
    <row r="1584" spans="1:6" x14ac:dyDescent="0.45">
      <c r="A1584" s="154" t="str">
        <f t="shared" si="24"/>
        <v>HBSchPr_GC_296</v>
      </c>
      <c r="B1584">
        <v>296</v>
      </c>
      <c r="C1584" t="s">
        <v>48</v>
      </c>
      <c r="D1584">
        <v>0</v>
      </c>
      <c r="E1584" t="s">
        <v>64</v>
      </c>
      <c r="F1584" t="s">
        <v>71</v>
      </c>
    </row>
    <row r="1585" spans="1:6" x14ac:dyDescent="0.45">
      <c r="A1585" s="154" t="str">
        <f t="shared" si="24"/>
        <v>HBSchPr_GC_298</v>
      </c>
      <c r="B1585">
        <v>298</v>
      </c>
      <c r="C1585" t="s">
        <v>48</v>
      </c>
      <c r="D1585">
        <v>0</v>
      </c>
      <c r="E1585" t="s">
        <v>64</v>
      </c>
      <c r="F1585" t="s">
        <v>71</v>
      </c>
    </row>
    <row r="1586" spans="1:6" x14ac:dyDescent="0.45">
      <c r="A1586" s="154" t="str">
        <f t="shared" si="24"/>
        <v>HBSchPr_GC_300</v>
      </c>
      <c r="B1586">
        <v>300</v>
      </c>
      <c r="C1586" t="s">
        <v>48</v>
      </c>
      <c r="D1586">
        <v>0</v>
      </c>
      <c r="E1586" t="s">
        <v>64</v>
      </c>
      <c r="F1586" t="s">
        <v>71</v>
      </c>
    </row>
    <row r="1587" spans="1:6" x14ac:dyDescent="0.45">
      <c r="A1587" s="154" t="str">
        <f t="shared" si="24"/>
        <v>HBSchPr_GC_302</v>
      </c>
      <c r="B1587">
        <v>302</v>
      </c>
      <c r="C1587" t="s">
        <v>48</v>
      </c>
      <c r="D1587">
        <v>0</v>
      </c>
      <c r="E1587" t="s">
        <v>64</v>
      </c>
      <c r="F1587" t="s">
        <v>71</v>
      </c>
    </row>
    <row r="1588" spans="1:6" x14ac:dyDescent="0.45">
      <c r="A1588" s="154" t="str">
        <f t="shared" si="24"/>
        <v>HBSchPr_GC_304</v>
      </c>
      <c r="B1588">
        <v>304</v>
      </c>
      <c r="C1588" t="s">
        <v>48</v>
      </c>
      <c r="D1588">
        <v>0</v>
      </c>
      <c r="E1588" t="s">
        <v>64</v>
      </c>
      <c r="F1588" t="s">
        <v>71</v>
      </c>
    </row>
    <row r="1589" spans="1:6" x14ac:dyDescent="0.45">
      <c r="A1589" s="154" t="str">
        <f t="shared" si="24"/>
        <v>HBSchPr_GC_306</v>
      </c>
      <c r="B1589">
        <v>306</v>
      </c>
      <c r="C1589" t="s">
        <v>48</v>
      </c>
      <c r="D1589">
        <v>0</v>
      </c>
      <c r="E1589" t="s">
        <v>64</v>
      </c>
      <c r="F1589" t="s">
        <v>71</v>
      </c>
    </row>
    <row r="1590" spans="1:6" x14ac:dyDescent="0.45">
      <c r="A1590" s="154" t="str">
        <f t="shared" si="24"/>
        <v>HBSchPr_GC_308</v>
      </c>
      <c r="B1590">
        <v>308</v>
      </c>
      <c r="C1590" t="s">
        <v>48</v>
      </c>
      <c r="D1590">
        <v>0</v>
      </c>
      <c r="E1590" t="s">
        <v>64</v>
      </c>
      <c r="F1590" t="s">
        <v>71</v>
      </c>
    </row>
    <row r="1591" spans="1:6" x14ac:dyDescent="0.45">
      <c r="A1591" s="154" t="str">
        <f t="shared" si="24"/>
        <v>HBSchPr_GC_310</v>
      </c>
      <c r="B1591">
        <v>310</v>
      </c>
      <c r="C1591" t="s">
        <v>48</v>
      </c>
      <c r="D1591">
        <v>0</v>
      </c>
      <c r="E1591" t="s">
        <v>64</v>
      </c>
      <c r="F1591" t="s">
        <v>71</v>
      </c>
    </row>
    <row r="1592" spans="1:6" x14ac:dyDescent="0.45">
      <c r="A1592" s="154" t="str">
        <f t="shared" si="24"/>
        <v>HBSchPr_GC_312</v>
      </c>
      <c r="B1592">
        <v>312</v>
      </c>
      <c r="C1592" t="s">
        <v>48</v>
      </c>
      <c r="D1592">
        <v>0</v>
      </c>
      <c r="E1592" t="s">
        <v>64</v>
      </c>
      <c r="F1592" t="s">
        <v>71</v>
      </c>
    </row>
    <row r="1593" spans="1:6" x14ac:dyDescent="0.45">
      <c r="A1593" s="154" t="str">
        <f t="shared" si="24"/>
        <v>HBSchPr_GC_314</v>
      </c>
      <c r="B1593">
        <v>314</v>
      </c>
      <c r="C1593" t="s">
        <v>48</v>
      </c>
      <c r="D1593">
        <v>0</v>
      </c>
      <c r="E1593" t="s">
        <v>64</v>
      </c>
      <c r="F1593" t="s">
        <v>71</v>
      </c>
    </row>
    <row r="1594" spans="1:6" x14ac:dyDescent="0.45">
      <c r="A1594" s="154" t="str">
        <f t="shared" si="24"/>
        <v>HBSchPr_GC_316</v>
      </c>
      <c r="B1594">
        <v>316</v>
      </c>
      <c r="C1594" t="s">
        <v>48</v>
      </c>
      <c r="D1594">
        <v>0</v>
      </c>
      <c r="E1594" t="s">
        <v>64</v>
      </c>
      <c r="F1594" t="s">
        <v>71</v>
      </c>
    </row>
    <row r="1595" spans="1:6" x14ac:dyDescent="0.45">
      <c r="A1595" s="154" t="str">
        <f t="shared" si="24"/>
        <v>HBSchPr_GC_318</v>
      </c>
      <c r="B1595">
        <v>318</v>
      </c>
      <c r="C1595" t="s">
        <v>48</v>
      </c>
      <c r="D1595">
        <v>0</v>
      </c>
      <c r="E1595" t="s">
        <v>64</v>
      </c>
      <c r="F1595" t="s">
        <v>71</v>
      </c>
    </row>
    <row r="1596" spans="1:6" x14ac:dyDescent="0.45">
      <c r="A1596" s="154" t="str">
        <f t="shared" si="24"/>
        <v>HBSchPr_GC_320</v>
      </c>
      <c r="B1596">
        <v>320</v>
      </c>
      <c r="C1596" t="s">
        <v>48</v>
      </c>
      <c r="D1596">
        <v>0</v>
      </c>
      <c r="E1596" t="s">
        <v>64</v>
      </c>
      <c r="F1596" t="s">
        <v>71</v>
      </c>
    </row>
    <row r="1597" spans="1:6" x14ac:dyDescent="0.45">
      <c r="A1597" s="154" t="str">
        <f t="shared" si="24"/>
        <v>HBSchPr_GC_322</v>
      </c>
      <c r="B1597">
        <v>322</v>
      </c>
      <c r="C1597" t="s">
        <v>48</v>
      </c>
      <c r="D1597">
        <v>0</v>
      </c>
      <c r="E1597" t="s">
        <v>64</v>
      </c>
      <c r="F1597" t="s">
        <v>71</v>
      </c>
    </row>
    <row r="1598" spans="1:6" x14ac:dyDescent="0.45">
      <c r="A1598" s="154" t="str">
        <f t="shared" si="24"/>
        <v>HBSchPr_GC_324</v>
      </c>
      <c r="B1598">
        <v>324</v>
      </c>
      <c r="C1598" t="s">
        <v>48</v>
      </c>
      <c r="D1598">
        <v>0</v>
      </c>
      <c r="E1598" t="s">
        <v>64</v>
      </c>
      <c r="F1598" t="s">
        <v>71</v>
      </c>
    </row>
    <row r="1599" spans="1:6" x14ac:dyDescent="0.45">
      <c r="A1599" s="154" t="str">
        <f t="shared" si="24"/>
        <v>HBSchPr_GC_326</v>
      </c>
      <c r="B1599">
        <v>326</v>
      </c>
      <c r="C1599" t="s">
        <v>48</v>
      </c>
      <c r="D1599">
        <v>0</v>
      </c>
      <c r="E1599" t="s">
        <v>64</v>
      </c>
      <c r="F1599" t="s">
        <v>71</v>
      </c>
    </row>
    <row r="1600" spans="1:6" x14ac:dyDescent="0.45">
      <c r="A1600" s="154" t="str">
        <f t="shared" si="24"/>
        <v>HBSchPr_GC_328</v>
      </c>
      <c r="B1600">
        <v>328</v>
      </c>
      <c r="C1600" t="s">
        <v>48</v>
      </c>
      <c r="D1600">
        <v>0</v>
      </c>
      <c r="E1600" t="s">
        <v>64</v>
      </c>
      <c r="F1600" t="s">
        <v>71</v>
      </c>
    </row>
    <row r="1601" spans="1:6" x14ac:dyDescent="0.45">
      <c r="A1601" s="154" t="str">
        <f t="shared" si="24"/>
        <v>HBSchPr_GC_330</v>
      </c>
      <c r="B1601">
        <v>330</v>
      </c>
      <c r="C1601" t="s">
        <v>48</v>
      </c>
      <c r="D1601">
        <v>0</v>
      </c>
      <c r="E1601" t="s">
        <v>64</v>
      </c>
      <c r="F1601" t="s">
        <v>71</v>
      </c>
    </row>
    <row r="1602" spans="1:6" x14ac:dyDescent="0.45">
      <c r="A1602" s="154" t="str">
        <f t="shared" si="24"/>
        <v>HBSchPr_GC_332</v>
      </c>
      <c r="B1602">
        <v>332</v>
      </c>
      <c r="C1602" t="s">
        <v>48</v>
      </c>
      <c r="D1602">
        <v>0</v>
      </c>
      <c r="E1602" t="s">
        <v>64</v>
      </c>
      <c r="F1602" t="s">
        <v>71</v>
      </c>
    </row>
    <row r="1603" spans="1:6" x14ac:dyDescent="0.45">
      <c r="A1603" s="154" t="str">
        <f t="shared" ref="A1603:A1666" si="25">C1603&amp;"_"&amp;E1603&amp;"_"&amp;B1603</f>
        <v>HBSchPr_GC_334</v>
      </c>
      <c r="B1603">
        <v>334</v>
      </c>
      <c r="C1603" t="s">
        <v>48</v>
      </c>
      <c r="D1603">
        <v>0</v>
      </c>
      <c r="E1603" t="s">
        <v>64</v>
      </c>
      <c r="F1603" t="s">
        <v>71</v>
      </c>
    </row>
    <row r="1604" spans="1:6" x14ac:dyDescent="0.45">
      <c r="A1604" s="154" t="str">
        <f t="shared" si="25"/>
        <v>HBSchPr_GC_336</v>
      </c>
      <c r="B1604">
        <v>336</v>
      </c>
      <c r="C1604" t="s">
        <v>48</v>
      </c>
      <c r="D1604">
        <v>0</v>
      </c>
      <c r="E1604" t="s">
        <v>64</v>
      </c>
      <c r="F1604" t="s">
        <v>71</v>
      </c>
    </row>
    <row r="1605" spans="1:6" x14ac:dyDescent="0.45">
      <c r="A1605" s="154" t="str">
        <f t="shared" si="25"/>
        <v>HBSchPr_GC_338</v>
      </c>
      <c r="B1605">
        <v>338</v>
      </c>
      <c r="C1605" t="s">
        <v>48</v>
      </c>
      <c r="D1605">
        <v>0</v>
      </c>
      <c r="E1605" t="s">
        <v>64</v>
      </c>
      <c r="F1605" t="s">
        <v>71</v>
      </c>
    </row>
    <row r="1606" spans="1:6" x14ac:dyDescent="0.45">
      <c r="A1606" s="154" t="str">
        <f t="shared" si="25"/>
        <v>HBSchPr_GC_340</v>
      </c>
      <c r="B1606">
        <v>340</v>
      </c>
      <c r="C1606" t="s">
        <v>48</v>
      </c>
      <c r="D1606">
        <v>0</v>
      </c>
      <c r="E1606" t="s">
        <v>64</v>
      </c>
      <c r="F1606" t="s">
        <v>71</v>
      </c>
    </row>
    <row r="1607" spans="1:6" x14ac:dyDescent="0.45">
      <c r="A1607" s="154" t="str">
        <f t="shared" si="25"/>
        <v>HBSchPr_GC_342</v>
      </c>
      <c r="B1607">
        <v>342</v>
      </c>
      <c r="C1607" t="s">
        <v>48</v>
      </c>
      <c r="D1607">
        <v>0</v>
      </c>
      <c r="E1607" t="s">
        <v>64</v>
      </c>
      <c r="F1607" t="s">
        <v>71</v>
      </c>
    </row>
    <row r="1608" spans="1:6" x14ac:dyDescent="0.45">
      <c r="A1608" s="154" t="str">
        <f t="shared" si="25"/>
        <v>HBSchPr_GC_344</v>
      </c>
      <c r="B1608">
        <v>344</v>
      </c>
      <c r="C1608" t="s">
        <v>48</v>
      </c>
      <c r="D1608">
        <v>0</v>
      </c>
      <c r="E1608" t="s">
        <v>64</v>
      </c>
      <c r="F1608" t="s">
        <v>71</v>
      </c>
    </row>
    <row r="1609" spans="1:6" x14ac:dyDescent="0.45">
      <c r="A1609" s="154" t="str">
        <f t="shared" si="25"/>
        <v>HBSchPr_GC_346</v>
      </c>
      <c r="B1609">
        <v>346</v>
      </c>
      <c r="C1609" t="s">
        <v>48</v>
      </c>
      <c r="D1609">
        <v>0</v>
      </c>
      <c r="E1609" t="s">
        <v>64</v>
      </c>
      <c r="F1609" t="s">
        <v>71</v>
      </c>
    </row>
    <row r="1610" spans="1:6" x14ac:dyDescent="0.45">
      <c r="A1610" s="154" t="str">
        <f t="shared" si="25"/>
        <v>HBSchPr_GC_348</v>
      </c>
      <c r="B1610">
        <v>348</v>
      </c>
      <c r="C1610" t="s">
        <v>48</v>
      </c>
      <c r="D1610">
        <v>0</v>
      </c>
      <c r="E1610" t="s">
        <v>64</v>
      </c>
      <c r="F1610" t="s">
        <v>71</v>
      </c>
    </row>
    <row r="1611" spans="1:6" x14ac:dyDescent="0.45">
      <c r="A1611" s="154" t="str">
        <f t="shared" si="25"/>
        <v>HBSchPr_GC_350</v>
      </c>
      <c r="B1611">
        <v>350</v>
      </c>
      <c r="C1611" t="s">
        <v>48</v>
      </c>
      <c r="D1611">
        <v>0</v>
      </c>
      <c r="E1611" t="s">
        <v>64</v>
      </c>
      <c r="F1611" t="s">
        <v>71</v>
      </c>
    </row>
    <row r="1612" spans="1:6" x14ac:dyDescent="0.45">
      <c r="A1612" s="154" t="str">
        <f t="shared" si="25"/>
        <v>HBSchPr_GC_352</v>
      </c>
      <c r="B1612">
        <v>352</v>
      </c>
      <c r="C1612" t="s">
        <v>48</v>
      </c>
      <c r="D1612">
        <v>0</v>
      </c>
      <c r="E1612" t="s">
        <v>64</v>
      </c>
      <c r="F1612" t="s">
        <v>71</v>
      </c>
    </row>
    <row r="1613" spans="1:6" x14ac:dyDescent="0.45">
      <c r="A1613" s="154" t="str">
        <f t="shared" si="25"/>
        <v>HBSchPr_GC_354</v>
      </c>
      <c r="B1613">
        <v>354</v>
      </c>
      <c r="C1613" t="s">
        <v>48</v>
      </c>
      <c r="D1613">
        <v>0</v>
      </c>
      <c r="E1613" t="s">
        <v>64</v>
      </c>
      <c r="F1613" t="s">
        <v>71</v>
      </c>
    </row>
    <row r="1614" spans="1:6" x14ac:dyDescent="0.45">
      <c r="A1614" s="154" t="str">
        <f t="shared" si="25"/>
        <v>HBSchPr_GC_356</v>
      </c>
      <c r="B1614">
        <v>356</v>
      </c>
      <c r="C1614" t="s">
        <v>48</v>
      </c>
      <c r="D1614">
        <v>0</v>
      </c>
      <c r="E1614" t="s">
        <v>64</v>
      </c>
      <c r="F1614" t="s">
        <v>71</v>
      </c>
    </row>
    <row r="1615" spans="1:6" x14ac:dyDescent="0.45">
      <c r="A1615" s="154" t="str">
        <f t="shared" si="25"/>
        <v>HBSchPr_GC_358</v>
      </c>
      <c r="B1615">
        <v>358</v>
      </c>
      <c r="C1615" t="s">
        <v>48</v>
      </c>
      <c r="D1615">
        <v>0</v>
      </c>
      <c r="E1615" t="s">
        <v>64</v>
      </c>
      <c r="F1615" t="s">
        <v>71</v>
      </c>
    </row>
    <row r="1616" spans="1:6" x14ac:dyDescent="0.45">
      <c r="A1616" s="154" t="str">
        <f t="shared" si="25"/>
        <v>HBSchPr_GC_360</v>
      </c>
      <c r="B1616">
        <v>360</v>
      </c>
      <c r="C1616" t="s">
        <v>48</v>
      </c>
      <c r="D1616">
        <v>0</v>
      </c>
      <c r="E1616" t="s">
        <v>64</v>
      </c>
      <c r="F1616" t="s">
        <v>71</v>
      </c>
    </row>
    <row r="1617" spans="1:6" x14ac:dyDescent="0.45">
      <c r="A1617" s="154" t="str">
        <f t="shared" si="25"/>
        <v>HBSchPr_GC_362</v>
      </c>
      <c r="B1617">
        <v>362</v>
      </c>
      <c r="C1617" t="s">
        <v>48</v>
      </c>
      <c r="D1617">
        <v>0</v>
      </c>
      <c r="E1617" t="s">
        <v>64</v>
      </c>
      <c r="F1617" t="s">
        <v>71</v>
      </c>
    </row>
    <row r="1618" spans="1:6" x14ac:dyDescent="0.45">
      <c r="A1618" s="154" t="str">
        <f t="shared" si="25"/>
        <v>HBSchPr_GC_364</v>
      </c>
      <c r="B1618">
        <v>364</v>
      </c>
      <c r="C1618" t="s">
        <v>48</v>
      </c>
      <c r="D1618">
        <v>0</v>
      </c>
      <c r="E1618" t="s">
        <v>64</v>
      </c>
      <c r="F1618" t="s">
        <v>71</v>
      </c>
    </row>
    <row r="1619" spans="1:6" x14ac:dyDescent="0.45">
      <c r="A1619" s="154" t="str">
        <f t="shared" si="25"/>
        <v>HBSchPr_GC_366</v>
      </c>
      <c r="B1619">
        <v>366</v>
      </c>
      <c r="C1619" t="s">
        <v>48</v>
      </c>
      <c r="D1619">
        <v>0</v>
      </c>
      <c r="E1619" t="s">
        <v>64</v>
      </c>
      <c r="F1619" t="s">
        <v>71</v>
      </c>
    </row>
    <row r="1620" spans="1:6" x14ac:dyDescent="0.45">
      <c r="A1620" s="154" t="str">
        <f t="shared" si="25"/>
        <v>HBSchPr_GC_368</v>
      </c>
      <c r="B1620">
        <v>368</v>
      </c>
      <c r="C1620" t="s">
        <v>48</v>
      </c>
      <c r="D1620">
        <v>0</v>
      </c>
      <c r="E1620" t="s">
        <v>64</v>
      </c>
      <c r="F1620" t="s">
        <v>71</v>
      </c>
    </row>
    <row r="1621" spans="1:6" x14ac:dyDescent="0.45">
      <c r="A1621" s="154" t="str">
        <f t="shared" si="25"/>
        <v>HBSchPr_GC_370</v>
      </c>
      <c r="B1621">
        <v>370</v>
      </c>
      <c r="C1621" t="s">
        <v>48</v>
      </c>
      <c r="D1621">
        <v>0</v>
      </c>
      <c r="E1621" t="s">
        <v>64</v>
      </c>
      <c r="F1621" t="s">
        <v>71</v>
      </c>
    </row>
    <row r="1622" spans="1:6" x14ac:dyDescent="0.45">
      <c r="A1622" s="154" t="str">
        <f t="shared" si="25"/>
        <v>HBSchPr_GC_372</v>
      </c>
      <c r="B1622">
        <v>372</v>
      </c>
      <c r="C1622" t="s">
        <v>48</v>
      </c>
      <c r="D1622">
        <v>0</v>
      </c>
      <c r="E1622" t="s">
        <v>64</v>
      </c>
      <c r="F1622" t="s">
        <v>71</v>
      </c>
    </row>
    <row r="1623" spans="1:6" x14ac:dyDescent="0.45">
      <c r="A1623" s="154" t="str">
        <f t="shared" si="25"/>
        <v>HBSchPr_GC_374</v>
      </c>
      <c r="B1623">
        <v>374</v>
      </c>
      <c r="C1623" t="s">
        <v>48</v>
      </c>
      <c r="D1623">
        <v>0</v>
      </c>
      <c r="E1623" t="s">
        <v>64</v>
      </c>
      <c r="F1623" t="s">
        <v>71</v>
      </c>
    </row>
    <row r="1624" spans="1:6" x14ac:dyDescent="0.45">
      <c r="A1624" s="154" t="str">
        <f t="shared" si="25"/>
        <v>HBSchPr_GC_376</v>
      </c>
      <c r="B1624">
        <v>376</v>
      </c>
      <c r="C1624" t="s">
        <v>48</v>
      </c>
      <c r="D1624">
        <v>0</v>
      </c>
      <c r="E1624" t="s">
        <v>64</v>
      </c>
      <c r="F1624" t="s">
        <v>71</v>
      </c>
    </row>
    <row r="1625" spans="1:6" x14ac:dyDescent="0.45">
      <c r="A1625" s="154" t="str">
        <f t="shared" si="25"/>
        <v>HBSchPr_GC_378</v>
      </c>
      <c r="B1625">
        <v>378</v>
      </c>
      <c r="C1625" t="s">
        <v>48</v>
      </c>
      <c r="D1625">
        <v>0</v>
      </c>
      <c r="E1625" t="s">
        <v>64</v>
      </c>
      <c r="F1625" t="s">
        <v>71</v>
      </c>
    </row>
    <row r="1626" spans="1:6" x14ac:dyDescent="0.45">
      <c r="A1626" s="154" t="str">
        <f t="shared" si="25"/>
        <v>HBSchPr_GC_380</v>
      </c>
      <c r="B1626">
        <v>380</v>
      </c>
      <c r="C1626" t="s">
        <v>48</v>
      </c>
      <c r="D1626">
        <v>0</v>
      </c>
      <c r="E1626" t="s">
        <v>64</v>
      </c>
      <c r="F1626" t="s">
        <v>71</v>
      </c>
    </row>
    <row r="1627" spans="1:6" x14ac:dyDescent="0.45">
      <c r="A1627" s="154" t="str">
        <f t="shared" si="25"/>
        <v>HBSchPr_GC_382</v>
      </c>
      <c r="B1627">
        <v>382</v>
      </c>
      <c r="C1627" t="s">
        <v>48</v>
      </c>
      <c r="D1627">
        <v>0</v>
      </c>
      <c r="E1627" t="s">
        <v>64</v>
      </c>
      <c r="F1627" t="s">
        <v>71</v>
      </c>
    </row>
    <row r="1628" spans="1:6" x14ac:dyDescent="0.45">
      <c r="A1628" s="154" t="str">
        <f t="shared" si="25"/>
        <v>HBSchPr_GC_384</v>
      </c>
      <c r="B1628">
        <v>384</v>
      </c>
      <c r="C1628" t="s">
        <v>48</v>
      </c>
      <c r="D1628">
        <v>0</v>
      </c>
      <c r="E1628" t="s">
        <v>64</v>
      </c>
      <c r="F1628" t="s">
        <v>71</v>
      </c>
    </row>
    <row r="1629" spans="1:6" x14ac:dyDescent="0.45">
      <c r="A1629" s="154" t="str">
        <f t="shared" si="25"/>
        <v>HBSchPr_GC_386</v>
      </c>
      <c r="B1629">
        <v>386</v>
      </c>
      <c r="C1629" t="s">
        <v>48</v>
      </c>
      <c r="D1629">
        <v>0</v>
      </c>
      <c r="E1629" t="s">
        <v>64</v>
      </c>
      <c r="F1629" t="s">
        <v>71</v>
      </c>
    </row>
    <row r="1630" spans="1:6" x14ac:dyDescent="0.45">
      <c r="A1630" s="154" t="str">
        <f t="shared" si="25"/>
        <v>HBSchPr_GC_388</v>
      </c>
      <c r="B1630">
        <v>388</v>
      </c>
      <c r="C1630" t="s">
        <v>48</v>
      </c>
      <c r="D1630">
        <v>0</v>
      </c>
      <c r="E1630" t="s">
        <v>64</v>
      </c>
      <c r="F1630" t="s">
        <v>71</v>
      </c>
    </row>
    <row r="1631" spans="1:6" x14ac:dyDescent="0.45">
      <c r="A1631" s="154" t="str">
        <f t="shared" si="25"/>
        <v>HBSchPr_GC_390</v>
      </c>
      <c r="B1631">
        <v>390</v>
      </c>
      <c r="C1631" t="s">
        <v>48</v>
      </c>
      <c r="D1631">
        <v>0</v>
      </c>
      <c r="E1631" t="s">
        <v>64</v>
      </c>
      <c r="F1631" t="s">
        <v>71</v>
      </c>
    </row>
    <row r="1632" spans="1:6" x14ac:dyDescent="0.45">
      <c r="A1632" s="154" t="str">
        <f t="shared" si="25"/>
        <v>HBSchPr_GC_392</v>
      </c>
      <c r="B1632">
        <v>392</v>
      </c>
      <c r="C1632" t="s">
        <v>48</v>
      </c>
      <c r="D1632">
        <v>0</v>
      </c>
      <c r="E1632" t="s">
        <v>64</v>
      </c>
      <c r="F1632" t="s">
        <v>71</v>
      </c>
    </row>
    <row r="1633" spans="1:6" x14ac:dyDescent="0.45">
      <c r="A1633" s="154" t="str">
        <f t="shared" si="25"/>
        <v>HBSchPr_GC_394</v>
      </c>
      <c r="B1633">
        <v>394</v>
      </c>
      <c r="C1633" t="s">
        <v>48</v>
      </c>
      <c r="D1633">
        <v>0</v>
      </c>
      <c r="E1633" t="s">
        <v>64</v>
      </c>
      <c r="F1633" t="s">
        <v>71</v>
      </c>
    </row>
    <row r="1634" spans="1:6" x14ac:dyDescent="0.45">
      <c r="A1634" s="154" t="str">
        <f t="shared" si="25"/>
        <v>HBSchPr_GC_396</v>
      </c>
      <c r="B1634">
        <v>396</v>
      </c>
      <c r="C1634" t="s">
        <v>48</v>
      </c>
      <c r="D1634">
        <v>0</v>
      </c>
      <c r="E1634" t="s">
        <v>64</v>
      </c>
      <c r="F1634" t="s">
        <v>71</v>
      </c>
    </row>
    <row r="1635" spans="1:6" x14ac:dyDescent="0.45">
      <c r="A1635" s="154" t="str">
        <f t="shared" si="25"/>
        <v>HBSchPr_GC_398</v>
      </c>
      <c r="B1635">
        <v>398</v>
      </c>
      <c r="C1635" t="s">
        <v>48</v>
      </c>
      <c r="D1635">
        <v>0</v>
      </c>
      <c r="E1635" t="s">
        <v>64</v>
      </c>
      <c r="F1635" t="s">
        <v>71</v>
      </c>
    </row>
    <row r="1636" spans="1:6" x14ac:dyDescent="0.45">
      <c r="A1636" s="154" t="str">
        <f t="shared" si="25"/>
        <v>HBSchPr_GC_400</v>
      </c>
      <c r="B1636">
        <v>400</v>
      </c>
      <c r="C1636" t="s">
        <v>48</v>
      </c>
      <c r="D1636">
        <v>0</v>
      </c>
      <c r="E1636" t="s">
        <v>64</v>
      </c>
      <c r="F1636" t="s">
        <v>71</v>
      </c>
    </row>
    <row r="1637" spans="1:6" x14ac:dyDescent="0.45">
      <c r="A1637" s="154" t="str">
        <f t="shared" si="25"/>
        <v>HBSchPr_GC_402</v>
      </c>
      <c r="B1637">
        <v>402</v>
      </c>
      <c r="C1637" t="s">
        <v>48</v>
      </c>
      <c r="D1637">
        <v>0</v>
      </c>
      <c r="E1637" t="s">
        <v>64</v>
      </c>
      <c r="F1637" t="s">
        <v>71</v>
      </c>
    </row>
    <row r="1638" spans="1:6" x14ac:dyDescent="0.45">
      <c r="A1638" s="154" t="str">
        <f t="shared" si="25"/>
        <v>HBSchPr_GC_404</v>
      </c>
      <c r="B1638">
        <v>404</v>
      </c>
      <c r="C1638" t="s">
        <v>48</v>
      </c>
      <c r="D1638">
        <v>0</v>
      </c>
      <c r="E1638" t="s">
        <v>64</v>
      </c>
      <c r="F1638" t="s">
        <v>71</v>
      </c>
    </row>
    <row r="1639" spans="1:6" x14ac:dyDescent="0.45">
      <c r="A1639" s="154" t="str">
        <f t="shared" si="25"/>
        <v>HBSchPr_GC_406</v>
      </c>
      <c r="B1639">
        <v>406</v>
      </c>
      <c r="C1639" t="s">
        <v>48</v>
      </c>
      <c r="D1639">
        <v>0</v>
      </c>
      <c r="E1639" t="s">
        <v>64</v>
      </c>
      <c r="F1639" t="s">
        <v>71</v>
      </c>
    </row>
    <row r="1640" spans="1:6" x14ac:dyDescent="0.45">
      <c r="A1640" s="154" t="str">
        <f t="shared" si="25"/>
        <v>HBSchPr_GC_408</v>
      </c>
      <c r="B1640">
        <v>408</v>
      </c>
      <c r="C1640" t="s">
        <v>48</v>
      </c>
      <c r="D1640">
        <v>0</v>
      </c>
      <c r="E1640" t="s">
        <v>64</v>
      </c>
      <c r="F1640" t="s">
        <v>71</v>
      </c>
    </row>
    <row r="1641" spans="1:6" x14ac:dyDescent="0.45">
      <c r="A1641" s="154" t="str">
        <f t="shared" si="25"/>
        <v>HBSchPr_GC_410</v>
      </c>
      <c r="B1641">
        <v>410</v>
      </c>
      <c r="C1641" t="s">
        <v>48</v>
      </c>
      <c r="D1641">
        <v>0</v>
      </c>
      <c r="E1641" t="s">
        <v>64</v>
      </c>
      <c r="F1641" t="s">
        <v>71</v>
      </c>
    </row>
    <row r="1642" spans="1:6" x14ac:dyDescent="0.45">
      <c r="A1642" s="154" t="str">
        <f t="shared" si="25"/>
        <v>HBSchSc_Dist_0</v>
      </c>
      <c r="B1642">
        <v>0</v>
      </c>
      <c r="C1642" t="s">
        <v>49</v>
      </c>
      <c r="D1642">
        <v>0.4163288</v>
      </c>
      <c r="E1642" t="s">
        <v>63</v>
      </c>
      <c r="F1642" t="s">
        <v>71</v>
      </c>
    </row>
    <row r="1643" spans="1:6" x14ac:dyDescent="0.45">
      <c r="A1643" s="154" t="str">
        <f t="shared" si="25"/>
        <v>HBSchSc_Dist_2</v>
      </c>
      <c r="B1643">
        <v>2</v>
      </c>
      <c r="C1643" t="s">
        <v>49</v>
      </c>
      <c r="D1643">
        <v>0.3744847</v>
      </c>
      <c r="E1643" t="s">
        <v>63</v>
      </c>
      <c r="F1643" t="s">
        <v>71</v>
      </c>
    </row>
    <row r="1644" spans="1:6" x14ac:dyDescent="0.45">
      <c r="A1644" s="154" t="str">
        <f t="shared" si="25"/>
        <v>HBSchSc_Dist_4</v>
      </c>
      <c r="B1644">
        <v>4</v>
      </c>
      <c r="C1644" t="s">
        <v>49</v>
      </c>
      <c r="D1644">
        <v>0.12639729999999999</v>
      </c>
      <c r="E1644" t="s">
        <v>63</v>
      </c>
      <c r="F1644" t="s">
        <v>71</v>
      </c>
    </row>
    <row r="1645" spans="1:6" x14ac:dyDescent="0.45">
      <c r="A1645" s="154" t="str">
        <f t="shared" si="25"/>
        <v>HBSchSc_Dist_6</v>
      </c>
      <c r="B1645">
        <v>6</v>
      </c>
      <c r="C1645" t="s">
        <v>49</v>
      </c>
      <c r="D1645">
        <v>4.0914899999999997E-2</v>
      </c>
      <c r="E1645" t="s">
        <v>63</v>
      </c>
      <c r="F1645" t="s">
        <v>71</v>
      </c>
    </row>
    <row r="1646" spans="1:6" x14ac:dyDescent="0.45">
      <c r="A1646" s="154" t="str">
        <f t="shared" si="25"/>
        <v>HBSchSc_Dist_8</v>
      </c>
      <c r="B1646">
        <v>8</v>
      </c>
      <c r="C1646" t="s">
        <v>49</v>
      </c>
      <c r="D1646">
        <v>1.2049900000000001E-2</v>
      </c>
      <c r="E1646" t="s">
        <v>63</v>
      </c>
      <c r="F1646" t="s">
        <v>71</v>
      </c>
    </row>
    <row r="1647" spans="1:6" x14ac:dyDescent="0.45">
      <c r="A1647" s="154" t="str">
        <f t="shared" si="25"/>
        <v>HBSchSc_Dist_10</v>
      </c>
      <c r="B1647">
        <v>10</v>
      </c>
      <c r="C1647" t="s">
        <v>49</v>
      </c>
      <c r="D1647">
        <v>9.7414000000000008E-3</v>
      </c>
      <c r="E1647" t="s">
        <v>63</v>
      </c>
      <c r="F1647" t="s">
        <v>71</v>
      </c>
    </row>
    <row r="1648" spans="1:6" x14ac:dyDescent="0.45">
      <c r="A1648" s="154" t="str">
        <f t="shared" si="25"/>
        <v>HBSchSc_Dist_12</v>
      </c>
      <c r="B1648">
        <v>12</v>
      </c>
      <c r="C1648" t="s">
        <v>49</v>
      </c>
      <c r="D1648">
        <v>8.0332000000000008E-3</v>
      </c>
      <c r="E1648" t="s">
        <v>63</v>
      </c>
      <c r="F1648" t="s">
        <v>71</v>
      </c>
    </row>
    <row r="1649" spans="1:6" x14ac:dyDescent="0.45">
      <c r="A1649" s="154" t="str">
        <f t="shared" si="25"/>
        <v>HBSchSc_Dist_14</v>
      </c>
      <c r="B1649">
        <v>14</v>
      </c>
      <c r="C1649" t="s">
        <v>49</v>
      </c>
      <c r="D1649">
        <v>6.0248999999999997E-3</v>
      </c>
      <c r="E1649" t="s">
        <v>63</v>
      </c>
      <c r="F1649" t="s">
        <v>71</v>
      </c>
    </row>
    <row r="1650" spans="1:6" x14ac:dyDescent="0.45">
      <c r="A1650" s="154" t="str">
        <f t="shared" si="25"/>
        <v>HBSchSc_Dist_16</v>
      </c>
      <c r="B1650">
        <v>16</v>
      </c>
      <c r="C1650" t="s">
        <v>49</v>
      </c>
      <c r="D1650">
        <v>4.0166000000000004E-3</v>
      </c>
      <c r="E1650" t="s">
        <v>63</v>
      </c>
      <c r="F1650" t="s">
        <v>71</v>
      </c>
    </row>
    <row r="1651" spans="1:6" x14ac:dyDescent="0.45">
      <c r="A1651" s="154" t="str">
        <f t="shared" si="25"/>
        <v>HBSchSc_Dist_18</v>
      </c>
      <c r="B1651">
        <v>18</v>
      </c>
      <c r="C1651" t="s">
        <v>49</v>
      </c>
      <c r="D1651">
        <v>2.0083000000000002E-3</v>
      </c>
      <c r="E1651" t="s">
        <v>63</v>
      </c>
      <c r="F1651" t="s">
        <v>71</v>
      </c>
    </row>
    <row r="1652" spans="1:6" x14ac:dyDescent="0.45">
      <c r="A1652" s="154" t="str">
        <f t="shared" si="25"/>
        <v>HBSchSc_Dist_20</v>
      </c>
      <c r="B1652">
        <v>20</v>
      </c>
      <c r="C1652" t="s">
        <v>49</v>
      </c>
      <c r="D1652">
        <v>0</v>
      </c>
      <c r="E1652" t="s">
        <v>63</v>
      </c>
      <c r="F1652" t="s">
        <v>71</v>
      </c>
    </row>
    <row r="1653" spans="1:6" x14ac:dyDescent="0.45">
      <c r="A1653" s="154" t="str">
        <f t="shared" si="25"/>
        <v>HBSchSc_Dist_22</v>
      </c>
      <c r="B1653">
        <v>22</v>
      </c>
      <c r="C1653" t="s">
        <v>49</v>
      </c>
      <c r="D1653">
        <v>0</v>
      </c>
      <c r="E1653" t="s">
        <v>63</v>
      </c>
      <c r="F1653" t="s">
        <v>71</v>
      </c>
    </row>
    <row r="1654" spans="1:6" x14ac:dyDescent="0.45">
      <c r="A1654" s="154" t="str">
        <f t="shared" si="25"/>
        <v>HBSchSc_Dist_24</v>
      </c>
      <c r="B1654">
        <v>24</v>
      </c>
      <c r="C1654" t="s">
        <v>49</v>
      </c>
      <c r="D1654">
        <v>0</v>
      </c>
      <c r="E1654" t="s">
        <v>63</v>
      </c>
      <c r="F1654" t="s">
        <v>71</v>
      </c>
    </row>
    <row r="1655" spans="1:6" x14ac:dyDescent="0.45">
      <c r="A1655" s="154" t="str">
        <f t="shared" si="25"/>
        <v>HBSchSc_Dist_26</v>
      </c>
      <c r="B1655">
        <v>26</v>
      </c>
      <c r="C1655" t="s">
        <v>49</v>
      </c>
      <c r="D1655">
        <v>0</v>
      </c>
      <c r="E1655" t="s">
        <v>63</v>
      </c>
      <c r="F1655" t="s">
        <v>71</v>
      </c>
    </row>
    <row r="1656" spans="1:6" x14ac:dyDescent="0.45">
      <c r="A1656" s="154" t="str">
        <f t="shared" si="25"/>
        <v>HBSchSc_Dist_28</v>
      </c>
      <c r="B1656">
        <v>28</v>
      </c>
      <c r="C1656" t="s">
        <v>49</v>
      </c>
      <c r="D1656">
        <v>0</v>
      </c>
      <c r="E1656" t="s">
        <v>63</v>
      </c>
      <c r="F1656" t="s">
        <v>71</v>
      </c>
    </row>
    <row r="1657" spans="1:6" x14ac:dyDescent="0.45">
      <c r="A1657" s="154" t="str">
        <f t="shared" si="25"/>
        <v>HBSchSc_Dist_30</v>
      </c>
      <c r="B1657">
        <v>30</v>
      </c>
      <c r="C1657" t="s">
        <v>49</v>
      </c>
      <c r="D1657">
        <v>0</v>
      </c>
      <c r="E1657" t="s">
        <v>63</v>
      </c>
      <c r="F1657" t="s">
        <v>71</v>
      </c>
    </row>
    <row r="1658" spans="1:6" x14ac:dyDescent="0.45">
      <c r="A1658" s="154" t="str">
        <f t="shared" si="25"/>
        <v>HBSchSc_Dist_32</v>
      </c>
      <c r="B1658">
        <v>32</v>
      </c>
      <c r="C1658" t="s">
        <v>49</v>
      </c>
      <c r="D1658">
        <v>0</v>
      </c>
      <c r="E1658" t="s">
        <v>63</v>
      </c>
      <c r="F1658" t="s">
        <v>71</v>
      </c>
    </row>
    <row r="1659" spans="1:6" x14ac:dyDescent="0.45">
      <c r="A1659" s="154" t="str">
        <f t="shared" si="25"/>
        <v>HBSchSc_Dist_34</v>
      </c>
      <c r="B1659">
        <v>34</v>
      </c>
      <c r="C1659" t="s">
        <v>49</v>
      </c>
      <c r="D1659">
        <v>0</v>
      </c>
      <c r="E1659" t="s">
        <v>63</v>
      </c>
      <c r="F1659" t="s">
        <v>71</v>
      </c>
    </row>
    <row r="1660" spans="1:6" x14ac:dyDescent="0.45">
      <c r="A1660" s="154" t="str">
        <f t="shared" si="25"/>
        <v>HBSchSc_Dist_36</v>
      </c>
      <c r="B1660">
        <v>36</v>
      </c>
      <c r="C1660" t="s">
        <v>49</v>
      </c>
      <c r="D1660">
        <v>0</v>
      </c>
      <c r="E1660" t="s">
        <v>63</v>
      </c>
      <c r="F1660" t="s">
        <v>71</v>
      </c>
    </row>
    <row r="1661" spans="1:6" x14ac:dyDescent="0.45">
      <c r="A1661" s="154" t="str">
        <f t="shared" si="25"/>
        <v>HBSchSc_Dist_38</v>
      </c>
      <c r="B1661">
        <v>38</v>
      </c>
      <c r="C1661" t="s">
        <v>49</v>
      </c>
      <c r="D1661">
        <v>0</v>
      </c>
      <c r="E1661" t="s">
        <v>63</v>
      </c>
      <c r="F1661" t="s">
        <v>71</v>
      </c>
    </row>
    <row r="1662" spans="1:6" x14ac:dyDescent="0.45">
      <c r="A1662" s="154" t="str">
        <f t="shared" si="25"/>
        <v>HBSchSc_Dist_40</v>
      </c>
      <c r="B1662">
        <v>40</v>
      </c>
      <c r="C1662" t="s">
        <v>49</v>
      </c>
      <c r="D1662">
        <v>0</v>
      </c>
      <c r="E1662" t="s">
        <v>63</v>
      </c>
      <c r="F1662" t="s">
        <v>71</v>
      </c>
    </row>
    <row r="1663" spans="1:6" x14ac:dyDescent="0.45">
      <c r="A1663" s="154" t="str">
        <f t="shared" si="25"/>
        <v>HBSchSc_Dist_42</v>
      </c>
      <c r="B1663">
        <v>42</v>
      </c>
      <c r="C1663" t="s">
        <v>49</v>
      </c>
      <c r="D1663">
        <v>0</v>
      </c>
      <c r="E1663" t="s">
        <v>63</v>
      </c>
      <c r="F1663" t="s">
        <v>71</v>
      </c>
    </row>
    <row r="1664" spans="1:6" x14ac:dyDescent="0.45">
      <c r="A1664" s="154" t="str">
        <f t="shared" si="25"/>
        <v>HBSchSc_Dist_44</v>
      </c>
      <c r="B1664">
        <v>44</v>
      </c>
      <c r="C1664" t="s">
        <v>49</v>
      </c>
      <c r="D1664">
        <v>0</v>
      </c>
      <c r="E1664" t="s">
        <v>63</v>
      </c>
      <c r="F1664" t="s">
        <v>71</v>
      </c>
    </row>
    <row r="1665" spans="1:6" x14ac:dyDescent="0.45">
      <c r="A1665" s="154" t="str">
        <f t="shared" si="25"/>
        <v>HBSchSc_Dist_46</v>
      </c>
      <c r="B1665">
        <v>46</v>
      </c>
      <c r="C1665" t="s">
        <v>49</v>
      </c>
      <c r="D1665">
        <v>0</v>
      </c>
      <c r="E1665" t="s">
        <v>63</v>
      </c>
      <c r="F1665" t="s">
        <v>71</v>
      </c>
    </row>
    <row r="1666" spans="1:6" x14ac:dyDescent="0.45">
      <c r="A1666" s="154" t="str">
        <f t="shared" si="25"/>
        <v>HBSchSc_Dist_48</v>
      </c>
      <c r="B1666">
        <v>48</v>
      </c>
      <c r="C1666" t="s">
        <v>49</v>
      </c>
      <c r="D1666">
        <v>0</v>
      </c>
      <c r="E1666" t="s">
        <v>63</v>
      </c>
      <c r="F1666" t="s">
        <v>71</v>
      </c>
    </row>
    <row r="1667" spans="1:6" x14ac:dyDescent="0.45">
      <c r="A1667" s="154" t="str">
        <f t="shared" ref="A1667:A1730" si="26">C1667&amp;"_"&amp;E1667&amp;"_"&amp;B1667</f>
        <v>HBSchSc_Dist_50</v>
      </c>
      <c r="B1667">
        <v>50</v>
      </c>
      <c r="C1667" t="s">
        <v>49</v>
      </c>
      <c r="D1667">
        <v>0</v>
      </c>
      <c r="E1667" t="s">
        <v>63</v>
      </c>
      <c r="F1667" t="s">
        <v>71</v>
      </c>
    </row>
    <row r="1668" spans="1:6" x14ac:dyDescent="0.45">
      <c r="A1668" s="154" t="str">
        <f t="shared" si="26"/>
        <v>HBSchSc_Dist_52</v>
      </c>
      <c r="B1668">
        <v>52</v>
      </c>
      <c r="C1668" t="s">
        <v>49</v>
      </c>
      <c r="D1668">
        <v>0</v>
      </c>
      <c r="E1668" t="s">
        <v>63</v>
      </c>
      <c r="F1668" t="s">
        <v>71</v>
      </c>
    </row>
    <row r="1669" spans="1:6" x14ac:dyDescent="0.45">
      <c r="A1669" s="154" t="str">
        <f t="shared" si="26"/>
        <v>HBSchSc_Dist_54</v>
      </c>
      <c r="B1669">
        <v>54</v>
      </c>
      <c r="C1669" t="s">
        <v>49</v>
      </c>
      <c r="D1669">
        <v>0</v>
      </c>
      <c r="E1669" t="s">
        <v>63</v>
      </c>
      <c r="F1669" t="s">
        <v>71</v>
      </c>
    </row>
    <row r="1670" spans="1:6" x14ac:dyDescent="0.45">
      <c r="A1670" s="154" t="str">
        <f t="shared" si="26"/>
        <v>HBSchSc_Dist_56</v>
      </c>
      <c r="B1670">
        <v>56</v>
      </c>
      <c r="C1670" t="s">
        <v>49</v>
      </c>
      <c r="D1670">
        <v>0</v>
      </c>
      <c r="E1670" t="s">
        <v>63</v>
      </c>
      <c r="F1670" t="s">
        <v>71</v>
      </c>
    </row>
    <row r="1671" spans="1:6" x14ac:dyDescent="0.45">
      <c r="A1671" s="154" t="str">
        <f t="shared" si="26"/>
        <v>HBSchSc_Dist_58</v>
      </c>
      <c r="B1671">
        <v>58</v>
      </c>
      <c r="C1671" t="s">
        <v>49</v>
      </c>
      <c r="D1671">
        <v>0</v>
      </c>
      <c r="E1671" t="s">
        <v>63</v>
      </c>
      <c r="F1671" t="s">
        <v>71</v>
      </c>
    </row>
    <row r="1672" spans="1:6" x14ac:dyDescent="0.45">
      <c r="A1672" s="154" t="str">
        <f t="shared" si="26"/>
        <v>HBSchSc_Dist_60</v>
      </c>
      <c r="B1672">
        <v>60</v>
      </c>
      <c r="C1672" t="s">
        <v>49</v>
      </c>
      <c r="D1672">
        <v>0</v>
      </c>
      <c r="E1672" t="s">
        <v>63</v>
      </c>
      <c r="F1672" t="s">
        <v>71</v>
      </c>
    </row>
    <row r="1673" spans="1:6" x14ac:dyDescent="0.45">
      <c r="A1673" s="154" t="str">
        <f t="shared" si="26"/>
        <v>HBSchSc_Dist_62</v>
      </c>
      <c r="B1673">
        <v>62</v>
      </c>
      <c r="C1673" t="s">
        <v>49</v>
      </c>
      <c r="D1673">
        <v>0</v>
      </c>
      <c r="E1673" t="s">
        <v>63</v>
      </c>
      <c r="F1673" t="s">
        <v>71</v>
      </c>
    </row>
    <row r="1674" spans="1:6" x14ac:dyDescent="0.45">
      <c r="A1674" s="154" t="str">
        <f t="shared" si="26"/>
        <v>HBSchSc_Dist_64</v>
      </c>
      <c r="B1674">
        <v>64</v>
      </c>
      <c r="C1674" t="s">
        <v>49</v>
      </c>
      <c r="D1674">
        <v>0</v>
      </c>
      <c r="E1674" t="s">
        <v>63</v>
      </c>
      <c r="F1674" t="s">
        <v>71</v>
      </c>
    </row>
    <row r="1675" spans="1:6" x14ac:dyDescent="0.45">
      <c r="A1675" s="154" t="str">
        <f t="shared" si="26"/>
        <v>HBSchSc_Dist_66</v>
      </c>
      <c r="B1675">
        <v>66</v>
      </c>
      <c r="C1675" t="s">
        <v>49</v>
      </c>
      <c r="D1675">
        <v>0</v>
      </c>
      <c r="E1675" t="s">
        <v>63</v>
      </c>
      <c r="F1675" t="s">
        <v>71</v>
      </c>
    </row>
    <row r="1676" spans="1:6" x14ac:dyDescent="0.45">
      <c r="A1676" s="154" t="str">
        <f t="shared" si="26"/>
        <v>HBSchSc_Dist_68</v>
      </c>
      <c r="B1676">
        <v>68</v>
      </c>
      <c r="C1676" t="s">
        <v>49</v>
      </c>
      <c r="D1676">
        <v>0</v>
      </c>
      <c r="E1676" t="s">
        <v>63</v>
      </c>
      <c r="F1676" t="s">
        <v>71</v>
      </c>
    </row>
    <row r="1677" spans="1:6" x14ac:dyDescent="0.45">
      <c r="A1677" s="154" t="str">
        <f t="shared" si="26"/>
        <v>HBSchSc_Dist_70</v>
      </c>
      <c r="B1677">
        <v>70</v>
      </c>
      <c r="C1677" t="s">
        <v>49</v>
      </c>
      <c r="D1677">
        <v>0</v>
      </c>
      <c r="E1677" t="s">
        <v>63</v>
      </c>
      <c r="F1677" t="s">
        <v>71</v>
      </c>
    </row>
    <row r="1678" spans="1:6" x14ac:dyDescent="0.45">
      <c r="A1678" s="154" t="str">
        <f t="shared" si="26"/>
        <v>HBSchSc_Dist_72</v>
      </c>
      <c r="B1678">
        <v>72</v>
      </c>
      <c r="C1678" t="s">
        <v>49</v>
      </c>
      <c r="D1678">
        <v>0</v>
      </c>
      <c r="E1678" t="s">
        <v>63</v>
      </c>
      <c r="F1678" t="s">
        <v>71</v>
      </c>
    </row>
    <row r="1679" spans="1:6" x14ac:dyDescent="0.45">
      <c r="A1679" s="154" t="str">
        <f t="shared" si="26"/>
        <v>HBSchSc_Dist_74</v>
      </c>
      <c r="B1679">
        <v>74</v>
      </c>
      <c r="C1679" t="s">
        <v>49</v>
      </c>
      <c r="D1679">
        <v>0</v>
      </c>
      <c r="E1679" t="s">
        <v>63</v>
      </c>
      <c r="F1679" t="s">
        <v>71</v>
      </c>
    </row>
    <row r="1680" spans="1:6" x14ac:dyDescent="0.45">
      <c r="A1680" s="154" t="str">
        <f t="shared" si="26"/>
        <v>HBSchSc_Dist_76</v>
      </c>
      <c r="B1680">
        <v>76</v>
      </c>
      <c r="C1680" t="s">
        <v>49</v>
      </c>
      <c r="D1680">
        <v>0</v>
      </c>
      <c r="E1680" t="s">
        <v>63</v>
      </c>
      <c r="F1680" t="s">
        <v>71</v>
      </c>
    </row>
    <row r="1681" spans="1:6" x14ac:dyDescent="0.45">
      <c r="A1681" s="154" t="str">
        <f t="shared" si="26"/>
        <v>HBSchSc_Dist_78</v>
      </c>
      <c r="B1681">
        <v>78</v>
      </c>
      <c r="C1681" t="s">
        <v>49</v>
      </c>
      <c r="D1681">
        <v>0</v>
      </c>
      <c r="E1681" t="s">
        <v>63</v>
      </c>
      <c r="F1681" t="s">
        <v>71</v>
      </c>
    </row>
    <row r="1682" spans="1:6" x14ac:dyDescent="0.45">
      <c r="A1682" s="154" t="str">
        <f t="shared" si="26"/>
        <v>HBSchSc_Dist_80</v>
      </c>
      <c r="B1682">
        <v>80</v>
      </c>
      <c r="C1682" t="s">
        <v>49</v>
      </c>
      <c r="D1682">
        <v>0</v>
      </c>
      <c r="E1682" t="s">
        <v>63</v>
      </c>
      <c r="F1682" t="s">
        <v>71</v>
      </c>
    </row>
    <row r="1683" spans="1:6" x14ac:dyDescent="0.45">
      <c r="A1683" s="154" t="str">
        <f t="shared" si="26"/>
        <v>HBSchSc_Dist_82</v>
      </c>
      <c r="B1683">
        <v>82</v>
      </c>
      <c r="C1683" t="s">
        <v>49</v>
      </c>
      <c r="D1683">
        <v>0</v>
      </c>
      <c r="E1683" t="s">
        <v>63</v>
      </c>
      <c r="F1683" t="s">
        <v>71</v>
      </c>
    </row>
    <row r="1684" spans="1:6" x14ac:dyDescent="0.45">
      <c r="A1684" s="154" t="str">
        <f t="shared" si="26"/>
        <v>HBSchSc_Dist_84</v>
      </c>
      <c r="B1684">
        <v>84</v>
      </c>
      <c r="C1684" t="s">
        <v>49</v>
      </c>
      <c r="D1684">
        <v>0</v>
      </c>
      <c r="E1684" t="s">
        <v>63</v>
      </c>
      <c r="F1684" t="s">
        <v>71</v>
      </c>
    </row>
    <row r="1685" spans="1:6" x14ac:dyDescent="0.45">
      <c r="A1685" s="154" t="str">
        <f t="shared" si="26"/>
        <v>HBSchSc_Dist_86</v>
      </c>
      <c r="B1685">
        <v>86</v>
      </c>
      <c r="C1685" t="s">
        <v>49</v>
      </c>
      <c r="D1685">
        <v>0</v>
      </c>
      <c r="E1685" t="s">
        <v>63</v>
      </c>
      <c r="F1685" t="s">
        <v>71</v>
      </c>
    </row>
    <row r="1686" spans="1:6" x14ac:dyDescent="0.45">
      <c r="A1686" s="154" t="str">
        <f t="shared" si="26"/>
        <v>HBSchSc_Dist_88</v>
      </c>
      <c r="B1686">
        <v>88</v>
      </c>
      <c r="C1686" t="s">
        <v>49</v>
      </c>
      <c r="D1686">
        <v>0</v>
      </c>
      <c r="E1686" t="s">
        <v>63</v>
      </c>
      <c r="F1686" t="s">
        <v>71</v>
      </c>
    </row>
    <row r="1687" spans="1:6" x14ac:dyDescent="0.45">
      <c r="A1687" s="154" t="str">
        <f t="shared" si="26"/>
        <v>HBSchSc_Dist_90</v>
      </c>
      <c r="B1687">
        <v>90</v>
      </c>
      <c r="C1687" t="s">
        <v>49</v>
      </c>
      <c r="D1687">
        <v>0</v>
      </c>
      <c r="E1687" t="s">
        <v>63</v>
      </c>
      <c r="F1687" t="s">
        <v>71</v>
      </c>
    </row>
    <row r="1688" spans="1:6" x14ac:dyDescent="0.45">
      <c r="A1688" s="154" t="str">
        <f t="shared" si="26"/>
        <v>HBSchSc_Dist_92</v>
      </c>
      <c r="B1688">
        <v>92</v>
      </c>
      <c r="C1688" t="s">
        <v>49</v>
      </c>
      <c r="D1688">
        <v>0</v>
      </c>
      <c r="E1688" t="s">
        <v>63</v>
      </c>
      <c r="F1688" t="s">
        <v>71</v>
      </c>
    </row>
    <row r="1689" spans="1:6" x14ac:dyDescent="0.45">
      <c r="A1689" s="154" t="str">
        <f t="shared" si="26"/>
        <v>HBSchSc_Dist_94</v>
      </c>
      <c r="B1689">
        <v>94</v>
      </c>
      <c r="C1689" t="s">
        <v>49</v>
      </c>
      <c r="D1689">
        <v>0</v>
      </c>
      <c r="E1689" t="s">
        <v>63</v>
      </c>
      <c r="F1689" t="s">
        <v>71</v>
      </c>
    </row>
    <row r="1690" spans="1:6" x14ac:dyDescent="0.45">
      <c r="A1690" s="154" t="str">
        <f t="shared" si="26"/>
        <v>HBSchSc_Dist_96</v>
      </c>
      <c r="B1690">
        <v>96</v>
      </c>
      <c r="C1690" t="s">
        <v>49</v>
      </c>
      <c r="D1690">
        <v>0</v>
      </c>
      <c r="E1690" t="s">
        <v>63</v>
      </c>
      <c r="F1690" t="s">
        <v>71</v>
      </c>
    </row>
    <row r="1691" spans="1:6" x14ac:dyDescent="0.45">
      <c r="A1691" s="154" t="str">
        <f t="shared" si="26"/>
        <v>HBSchSc_Dist_98</v>
      </c>
      <c r="B1691">
        <v>98</v>
      </c>
      <c r="C1691" t="s">
        <v>49</v>
      </c>
      <c r="D1691">
        <v>0</v>
      </c>
      <c r="E1691" t="s">
        <v>63</v>
      </c>
      <c r="F1691" t="s">
        <v>71</v>
      </c>
    </row>
    <row r="1692" spans="1:6" x14ac:dyDescent="0.45">
      <c r="A1692" s="154" t="str">
        <f t="shared" si="26"/>
        <v>HBSchSc_Dist_100</v>
      </c>
      <c r="B1692">
        <v>100</v>
      </c>
      <c r="C1692" t="s">
        <v>49</v>
      </c>
      <c r="D1692">
        <v>0</v>
      </c>
      <c r="E1692" t="s">
        <v>63</v>
      </c>
      <c r="F1692" t="s">
        <v>71</v>
      </c>
    </row>
    <row r="1693" spans="1:6" x14ac:dyDescent="0.45">
      <c r="A1693" s="154" t="str">
        <f t="shared" si="26"/>
        <v>HBSchSc_Dist_102</v>
      </c>
      <c r="B1693">
        <v>102</v>
      </c>
      <c r="C1693" t="s">
        <v>49</v>
      </c>
      <c r="D1693">
        <v>0</v>
      </c>
      <c r="E1693" t="s">
        <v>63</v>
      </c>
      <c r="F1693" t="s">
        <v>71</v>
      </c>
    </row>
    <row r="1694" spans="1:6" x14ac:dyDescent="0.45">
      <c r="A1694" s="154" t="str">
        <f t="shared" si="26"/>
        <v>HBSchSc_Dist_104</v>
      </c>
      <c r="B1694">
        <v>104</v>
      </c>
      <c r="C1694" t="s">
        <v>49</v>
      </c>
      <c r="D1694">
        <v>0</v>
      </c>
      <c r="E1694" t="s">
        <v>63</v>
      </c>
      <c r="F1694" t="s">
        <v>71</v>
      </c>
    </row>
    <row r="1695" spans="1:6" x14ac:dyDescent="0.45">
      <c r="A1695" s="154" t="str">
        <f t="shared" si="26"/>
        <v>HBSchSc_Dist_106</v>
      </c>
      <c r="B1695">
        <v>106</v>
      </c>
      <c r="C1695" t="s">
        <v>49</v>
      </c>
      <c r="D1695">
        <v>0</v>
      </c>
      <c r="E1695" t="s">
        <v>63</v>
      </c>
      <c r="F1695" t="s">
        <v>71</v>
      </c>
    </row>
    <row r="1696" spans="1:6" x14ac:dyDescent="0.45">
      <c r="A1696" s="154" t="str">
        <f t="shared" si="26"/>
        <v>HBSchSc_Dist_108</v>
      </c>
      <c r="B1696">
        <v>108</v>
      </c>
      <c r="C1696" t="s">
        <v>49</v>
      </c>
      <c r="D1696">
        <v>0</v>
      </c>
      <c r="E1696" t="s">
        <v>63</v>
      </c>
      <c r="F1696" t="s">
        <v>71</v>
      </c>
    </row>
    <row r="1697" spans="1:6" x14ac:dyDescent="0.45">
      <c r="A1697" s="154" t="str">
        <f t="shared" si="26"/>
        <v>HBSchSc_Dist_110</v>
      </c>
      <c r="B1697">
        <v>110</v>
      </c>
      <c r="C1697" t="s">
        <v>49</v>
      </c>
      <c r="D1697">
        <v>0</v>
      </c>
      <c r="E1697" t="s">
        <v>63</v>
      </c>
      <c r="F1697" t="s">
        <v>71</v>
      </c>
    </row>
    <row r="1698" spans="1:6" x14ac:dyDescent="0.45">
      <c r="A1698" s="154" t="str">
        <f t="shared" si="26"/>
        <v>HBSchSc_Dist_112</v>
      </c>
      <c r="B1698">
        <v>112</v>
      </c>
      <c r="C1698" t="s">
        <v>49</v>
      </c>
      <c r="D1698">
        <v>0</v>
      </c>
      <c r="E1698" t="s">
        <v>63</v>
      </c>
      <c r="F1698" t="s">
        <v>71</v>
      </c>
    </row>
    <row r="1699" spans="1:6" x14ac:dyDescent="0.45">
      <c r="A1699" s="154" t="str">
        <f t="shared" si="26"/>
        <v>HBSchSc_Dist_114</v>
      </c>
      <c r="B1699">
        <v>114</v>
      </c>
      <c r="C1699" t="s">
        <v>49</v>
      </c>
      <c r="D1699">
        <v>0</v>
      </c>
      <c r="E1699" t="s">
        <v>63</v>
      </c>
      <c r="F1699" t="s">
        <v>71</v>
      </c>
    </row>
    <row r="1700" spans="1:6" x14ac:dyDescent="0.45">
      <c r="A1700" s="154" t="str">
        <f t="shared" si="26"/>
        <v>HBSchSc_Dist_116</v>
      </c>
      <c r="B1700">
        <v>116</v>
      </c>
      <c r="C1700" t="s">
        <v>49</v>
      </c>
      <c r="D1700">
        <v>0</v>
      </c>
      <c r="E1700" t="s">
        <v>63</v>
      </c>
      <c r="F1700" t="s">
        <v>71</v>
      </c>
    </row>
    <row r="1701" spans="1:6" x14ac:dyDescent="0.45">
      <c r="A1701" s="154" t="str">
        <f t="shared" si="26"/>
        <v>HBSchSc_Dist_118</v>
      </c>
      <c r="B1701">
        <v>118</v>
      </c>
      <c r="C1701" t="s">
        <v>49</v>
      </c>
      <c r="D1701">
        <v>0</v>
      </c>
      <c r="E1701" t="s">
        <v>63</v>
      </c>
      <c r="F1701" t="s">
        <v>71</v>
      </c>
    </row>
    <row r="1702" spans="1:6" x14ac:dyDescent="0.45">
      <c r="A1702" s="154" t="str">
        <f t="shared" si="26"/>
        <v>HBSchSc_Dist_120</v>
      </c>
      <c r="B1702">
        <v>120</v>
      </c>
      <c r="C1702" t="s">
        <v>49</v>
      </c>
      <c r="D1702">
        <v>0</v>
      </c>
      <c r="E1702" t="s">
        <v>63</v>
      </c>
      <c r="F1702" t="s">
        <v>71</v>
      </c>
    </row>
    <row r="1703" spans="1:6" x14ac:dyDescent="0.45">
      <c r="A1703" s="154" t="str">
        <f t="shared" si="26"/>
        <v>HBSchSc_Dist_122</v>
      </c>
      <c r="B1703">
        <v>122</v>
      </c>
      <c r="C1703" t="s">
        <v>49</v>
      </c>
      <c r="D1703">
        <v>0</v>
      </c>
      <c r="E1703" t="s">
        <v>63</v>
      </c>
      <c r="F1703" t="s">
        <v>71</v>
      </c>
    </row>
    <row r="1704" spans="1:6" x14ac:dyDescent="0.45">
      <c r="A1704" s="154" t="str">
        <f t="shared" si="26"/>
        <v>HBSchSc_Dist_124</v>
      </c>
      <c r="B1704">
        <v>124</v>
      </c>
      <c r="C1704" t="s">
        <v>49</v>
      </c>
      <c r="D1704">
        <v>0</v>
      </c>
      <c r="E1704" t="s">
        <v>63</v>
      </c>
      <c r="F1704" t="s">
        <v>71</v>
      </c>
    </row>
    <row r="1705" spans="1:6" x14ac:dyDescent="0.45">
      <c r="A1705" s="154" t="str">
        <f t="shared" si="26"/>
        <v>HBSchSc_Dist_126</v>
      </c>
      <c r="B1705">
        <v>126</v>
      </c>
      <c r="C1705" t="s">
        <v>49</v>
      </c>
      <c r="D1705">
        <v>0</v>
      </c>
      <c r="E1705" t="s">
        <v>63</v>
      </c>
      <c r="F1705" t="s">
        <v>71</v>
      </c>
    </row>
    <row r="1706" spans="1:6" x14ac:dyDescent="0.45">
      <c r="A1706" s="154" t="str">
        <f t="shared" si="26"/>
        <v>HBSchSc_Dist_128</v>
      </c>
      <c r="B1706">
        <v>128</v>
      </c>
      <c r="C1706" t="s">
        <v>49</v>
      </c>
      <c r="D1706">
        <v>0</v>
      </c>
      <c r="E1706" t="s">
        <v>63</v>
      </c>
      <c r="F1706" t="s">
        <v>71</v>
      </c>
    </row>
    <row r="1707" spans="1:6" x14ac:dyDescent="0.45">
      <c r="A1707" s="154" t="str">
        <f t="shared" si="26"/>
        <v>HBSchSc_Dist_130</v>
      </c>
      <c r="B1707">
        <v>130</v>
      </c>
      <c r="C1707" t="s">
        <v>49</v>
      </c>
      <c r="D1707">
        <v>0</v>
      </c>
      <c r="E1707" t="s">
        <v>63</v>
      </c>
      <c r="F1707" t="s">
        <v>71</v>
      </c>
    </row>
    <row r="1708" spans="1:6" x14ac:dyDescent="0.45">
      <c r="A1708" s="154" t="str">
        <f t="shared" si="26"/>
        <v>HBSchSc_Dist_132</v>
      </c>
      <c r="B1708">
        <v>132</v>
      </c>
      <c r="C1708" t="s">
        <v>49</v>
      </c>
      <c r="D1708">
        <v>0</v>
      </c>
      <c r="E1708" t="s">
        <v>63</v>
      </c>
      <c r="F1708" t="s">
        <v>71</v>
      </c>
    </row>
    <row r="1709" spans="1:6" x14ac:dyDescent="0.45">
      <c r="A1709" s="154" t="str">
        <f t="shared" si="26"/>
        <v>HBSchSc_Dist_134</v>
      </c>
      <c r="B1709">
        <v>134</v>
      </c>
      <c r="C1709" t="s">
        <v>49</v>
      </c>
      <c r="D1709">
        <v>0</v>
      </c>
      <c r="E1709" t="s">
        <v>63</v>
      </c>
      <c r="F1709" t="s">
        <v>71</v>
      </c>
    </row>
    <row r="1710" spans="1:6" x14ac:dyDescent="0.45">
      <c r="A1710" s="154" t="str">
        <f t="shared" si="26"/>
        <v>HBSchSc_Dist_136</v>
      </c>
      <c r="B1710">
        <v>136</v>
      </c>
      <c r="C1710" t="s">
        <v>49</v>
      </c>
      <c r="D1710">
        <v>0</v>
      </c>
      <c r="E1710" t="s">
        <v>63</v>
      </c>
      <c r="F1710" t="s">
        <v>71</v>
      </c>
    </row>
    <row r="1711" spans="1:6" x14ac:dyDescent="0.45">
      <c r="A1711" s="154" t="str">
        <f t="shared" si="26"/>
        <v>HBSchSc_Dist_138</v>
      </c>
      <c r="B1711">
        <v>138</v>
      </c>
      <c r="C1711" t="s">
        <v>49</v>
      </c>
      <c r="D1711">
        <v>0</v>
      </c>
      <c r="E1711" t="s">
        <v>63</v>
      </c>
      <c r="F1711" t="s">
        <v>71</v>
      </c>
    </row>
    <row r="1712" spans="1:6" x14ac:dyDescent="0.45">
      <c r="A1712" s="154" t="str">
        <f t="shared" si="26"/>
        <v>HBSchSc_Dist_140</v>
      </c>
      <c r="B1712">
        <v>140</v>
      </c>
      <c r="C1712" t="s">
        <v>49</v>
      </c>
      <c r="D1712">
        <v>0</v>
      </c>
      <c r="E1712" t="s">
        <v>63</v>
      </c>
      <c r="F1712" t="s">
        <v>71</v>
      </c>
    </row>
    <row r="1713" spans="1:6" x14ac:dyDescent="0.45">
      <c r="A1713" s="154" t="str">
        <f t="shared" si="26"/>
        <v>HBSchSc_Dist_142</v>
      </c>
      <c r="B1713">
        <v>142</v>
      </c>
      <c r="C1713" t="s">
        <v>49</v>
      </c>
      <c r="D1713">
        <v>0</v>
      </c>
      <c r="E1713" t="s">
        <v>63</v>
      </c>
      <c r="F1713" t="s">
        <v>71</v>
      </c>
    </row>
    <row r="1714" spans="1:6" x14ac:dyDescent="0.45">
      <c r="A1714" s="154" t="str">
        <f t="shared" si="26"/>
        <v>HBSchSc_Dist_144</v>
      </c>
      <c r="B1714">
        <v>144</v>
      </c>
      <c r="C1714" t="s">
        <v>49</v>
      </c>
      <c r="D1714">
        <v>0</v>
      </c>
      <c r="E1714" t="s">
        <v>63</v>
      </c>
      <c r="F1714" t="s">
        <v>71</v>
      </c>
    </row>
    <row r="1715" spans="1:6" x14ac:dyDescent="0.45">
      <c r="A1715" s="154" t="str">
        <f t="shared" si="26"/>
        <v>HBSchSc_Dist_146</v>
      </c>
      <c r="B1715">
        <v>146</v>
      </c>
      <c r="C1715" t="s">
        <v>49</v>
      </c>
      <c r="D1715">
        <v>0</v>
      </c>
      <c r="E1715" t="s">
        <v>63</v>
      </c>
      <c r="F1715" t="s">
        <v>71</v>
      </c>
    </row>
    <row r="1716" spans="1:6" x14ac:dyDescent="0.45">
      <c r="A1716" s="154" t="str">
        <f t="shared" si="26"/>
        <v>HBSchSc_Dist_148</v>
      </c>
      <c r="B1716">
        <v>148</v>
      </c>
      <c r="C1716" t="s">
        <v>49</v>
      </c>
      <c r="D1716">
        <v>0</v>
      </c>
      <c r="E1716" t="s">
        <v>63</v>
      </c>
      <c r="F1716" t="s">
        <v>71</v>
      </c>
    </row>
    <row r="1717" spans="1:6" x14ac:dyDescent="0.45">
      <c r="A1717" s="154" t="str">
        <f t="shared" si="26"/>
        <v>HBSchSc_Dist_150</v>
      </c>
      <c r="B1717">
        <v>150</v>
      </c>
      <c r="C1717" t="s">
        <v>49</v>
      </c>
      <c r="D1717">
        <v>0</v>
      </c>
      <c r="E1717" t="s">
        <v>63</v>
      </c>
      <c r="F1717" t="s">
        <v>71</v>
      </c>
    </row>
    <row r="1718" spans="1:6" x14ac:dyDescent="0.45">
      <c r="A1718" s="154" t="str">
        <f t="shared" si="26"/>
        <v>HBSchSc_Dist_152</v>
      </c>
      <c r="B1718">
        <v>152</v>
      </c>
      <c r="C1718" t="s">
        <v>49</v>
      </c>
      <c r="D1718">
        <v>0</v>
      </c>
      <c r="E1718" t="s">
        <v>63</v>
      </c>
      <c r="F1718" t="s">
        <v>71</v>
      </c>
    </row>
    <row r="1719" spans="1:6" x14ac:dyDescent="0.45">
      <c r="A1719" s="154" t="str">
        <f t="shared" si="26"/>
        <v>HBSchSc_Dist_154</v>
      </c>
      <c r="B1719">
        <v>154</v>
      </c>
      <c r="C1719" t="s">
        <v>49</v>
      </c>
      <c r="D1719">
        <v>0</v>
      </c>
      <c r="E1719" t="s">
        <v>63</v>
      </c>
      <c r="F1719" t="s">
        <v>71</v>
      </c>
    </row>
    <row r="1720" spans="1:6" x14ac:dyDescent="0.45">
      <c r="A1720" s="154" t="str">
        <f t="shared" si="26"/>
        <v>HBSchSc_Dist_156</v>
      </c>
      <c r="B1720">
        <v>156</v>
      </c>
      <c r="C1720" t="s">
        <v>49</v>
      </c>
      <c r="D1720">
        <v>0</v>
      </c>
      <c r="E1720" t="s">
        <v>63</v>
      </c>
      <c r="F1720" t="s">
        <v>71</v>
      </c>
    </row>
    <row r="1721" spans="1:6" x14ac:dyDescent="0.45">
      <c r="A1721" s="154" t="str">
        <f t="shared" si="26"/>
        <v>HBSchSc_Dist_158</v>
      </c>
      <c r="B1721">
        <v>158</v>
      </c>
      <c r="C1721" t="s">
        <v>49</v>
      </c>
      <c r="D1721">
        <v>0</v>
      </c>
      <c r="E1721" t="s">
        <v>63</v>
      </c>
      <c r="F1721" t="s">
        <v>71</v>
      </c>
    </row>
    <row r="1722" spans="1:6" x14ac:dyDescent="0.45">
      <c r="A1722" s="154" t="str">
        <f t="shared" si="26"/>
        <v>HBSchSc_Dist_160</v>
      </c>
      <c r="B1722">
        <v>160</v>
      </c>
      <c r="C1722" t="s">
        <v>49</v>
      </c>
      <c r="D1722">
        <v>0</v>
      </c>
      <c r="E1722" t="s">
        <v>63</v>
      </c>
      <c r="F1722" t="s">
        <v>71</v>
      </c>
    </row>
    <row r="1723" spans="1:6" x14ac:dyDescent="0.45">
      <c r="A1723" s="154" t="str">
        <f t="shared" si="26"/>
        <v>HBSchSc_Dist_162</v>
      </c>
      <c r="B1723">
        <v>162</v>
      </c>
      <c r="C1723" t="s">
        <v>49</v>
      </c>
      <c r="D1723">
        <v>0</v>
      </c>
      <c r="E1723" t="s">
        <v>63</v>
      </c>
      <c r="F1723" t="s">
        <v>71</v>
      </c>
    </row>
    <row r="1724" spans="1:6" x14ac:dyDescent="0.45">
      <c r="A1724" s="154" t="str">
        <f t="shared" si="26"/>
        <v>HBSchSc_Dist_164</v>
      </c>
      <c r="B1724">
        <v>164</v>
      </c>
      <c r="C1724" t="s">
        <v>49</v>
      </c>
      <c r="D1724">
        <v>0</v>
      </c>
      <c r="E1724" t="s">
        <v>63</v>
      </c>
      <c r="F1724" t="s">
        <v>71</v>
      </c>
    </row>
    <row r="1725" spans="1:6" x14ac:dyDescent="0.45">
      <c r="A1725" s="154" t="str">
        <f t="shared" si="26"/>
        <v>HBSchSc_Dist_166</v>
      </c>
      <c r="B1725">
        <v>166</v>
      </c>
      <c r="C1725" t="s">
        <v>49</v>
      </c>
      <c r="D1725">
        <v>0</v>
      </c>
      <c r="E1725" t="s">
        <v>63</v>
      </c>
      <c r="F1725" t="s">
        <v>71</v>
      </c>
    </row>
    <row r="1726" spans="1:6" x14ac:dyDescent="0.45">
      <c r="A1726" s="154" t="str">
        <f t="shared" si="26"/>
        <v>HBSchSc_Dist_168</v>
      </c>
      <c r="B1726">
        <v>168</v>
      </c>
      <c r="C1726" t="s">
        <v>49</v>
      </c>
      <c r="D1726">
        <v>0</v>
      </c>
      <c r="E1726" t="s">
        <v>63</v>
      </c>
      <c r="F1726" t="s">
        <v>71</v>
      </c>
    </row>
    <row r="1727" spans="1:6" x14ac:dyDescent="0.45">
      <c r="A1727" s="154" t="str">
        <f t="shared" si="26"/>
        <v>HBSchSc_Dist_170</v>
      </c>
      <c r="B1727">
        <v>170</v>
      </c>
      <c r="C1727" t="s">
        <v>49</v>
      </c>
      <c r="D1727">
        <v>0</v>
      </c>
      <c r="E1727" t="s">
        <v>63</v>
      </c>
      <c r="F1727" t="s">
        <v>71</v>
      </c>
    </row>
    <row r="1728" spans="1:6" x14ac:dyDescent="0.45">
      <c r="A1728" s="154" t="str">
        <f t="shared" si="26"/>
        <v>HBSchSc_Dist_172</v>
      </c>
      <c r="B1728">
        <v>172</v>
      </c>
      <c r="C1728" t="s">
        <v>49</v>
      </c>
      <c r="D1728">
        <v>0</v>
      </c>
      <c r="E1728" t="s">
        <v>63</v>
      </c>
      <c r="F1728" t="s">
        <v>71</v>
      </c>
    </row>
    <row r="1729" spans="1:6" x14ac:dyDescent="0.45">
      <c r="A1729" s="154" t="str">
        <f t="shared" si="26"/>
        <v>HBSchSc_Dist_174</v>
      </c>
      <c r="B1729">
        <v>174</v>
      </c>
      <c r="C1729" t="s">
        <v>49</v>
      </c>
      <c r="D1729">
        <v>0</v>
      </c>
      <c r="E1729" t="s">
        <v>63</v>
      </c>
      <c r="F1729" t="s">
        <v>71</v>
      </c>
    </row>
    <row r="1730" spans="1:6" x14ac:dyDescent="0.45">
      <c r="A1730" s="154" t="str">
        <f t="shared" si="26"/>
        <v>HBSchSc_Dist_176</v>
      </c>
      <c r="B1730">
        <v>176</v>
      </c>
      <c r="C1730" t="s">
        <v>49</v>
      </c>
      <c r="D1730">
        <v>0</v>
      </c>
      <c r="E1730" t="s">
        <v>63</v>
      </c>
      <c r="F1730" t="s">
        <v>71</v>
      </c>
    </row>
    <row r="1731" spans="1:6" x14ac:dyDescent="0.45">
      <c r="A1731" s="154" t="str">
        <f t="shared" ref="A1731:A1794" si="27">C1731&amp;"_"&amp;E1731&amp;"_"&amp;B1731</f>
        <v>HBSchSc_Dist_178</v>
      </c>
      <c r="B1731">
        <v>178</v>
      </c>
      <c r="C1731" t="s">
        <v>49</v>
      </c>
      <c r="D1731">
        <v>0</v>
      </c>
      <c r="E1731" t="s">
        <v>63</v>
      </c>
      <c r="F1731" t="s">
        <v>71</v>
      </c>
    </row>
    <row r="1732" spans="1:6" x14ac:dyDescent="0.45">
      <c r="A1732" s="154" t="str">
        <f t="shared" si="27"/>
        <v>HBSchSc_Dist_180</v>
      </c>
      <c r="B1732">
        <v>180</v>
      </c>
      <c r="C1732" t="s">
        <v>49</v>
      </c>
      <c r="D1732">
        <v>0</v>
      </c>
      <c r="E1732" t="s">
        <v>63</v>
      </c>
      <c r="F1732" t="s">
        <v>71</v>
      </c>
    </row>
    <row r="1733" spans="1:6" x14ac:dyDescent="0.45">
      <c r="A1733" s="154" t="str">
        <f t="shared" si="27"/>
        <v>HBSchSc_Dist_182</v>
      </c>
      <c r="B1733">
        <v>182</v>
      </c>
      <c r="C1733" t="s">
        <v>49</v>
      </c>
      <c r="D1733">
        <v>0</v>
      </c>
      <c r="E1733" t="s">
        <v>63</v>
      </c>
      <c r="F1733" t="s">
        <v>71</v>
      </c>
    </row>
    <row r="1734" spans="1:6" x14ac:dyDescent="0.45">
      <c r="A1734" s="154" t="str">
        <f t="shared" si="27"/>
        <v>HBSchSc_Dist_184</v>
      </c>
      <c r="B1734">
        <v>184</v>
      </c>
      <c r="C1734" t="s">
        <v>49</v>
      </c>
      <c r="D1734">
        <v>0</v>
      </c>
      <c r="E1734" t="s">
        <v>63</v>
      </c>
      <c r="F1734" t="s">
        <v>71</v>
      </c>
    </row>
    <row r="1735" spans="1:6" x14ac:dyDescent="0.45">
      <c r="A1735" s="154" t="str">
        <f t="shared" si="27"/>
        <v>HBSchSc_Dist_186</v>
      </c>
      <c r="B1735">
        <v>186</v>
      </c>
      <c r="C1735" t="s">
        <v>49</v>
      </c>
      <c r="D1735">
        <v>0</v>
      </c>
      <c r="E1735" t="s">
        <v>63</v>
      </c>
      <c r="F1735" t="s">
        <v>71</v>
      </c>
    </row>
    <row r="1736" spans="1:6" x14ac:dyDescent="0.45">
      <c r="A1736" s="154" t="str">
        <f t="shared" si="27"/>
        <v>HBSchSc_Dist_188</v>
      </c>
      <c r="B1736">
        <v>188</v>
      </c>
      <c r="C1736" t="s">
        <v>49</v>
      </c>
      <c r="D1736">
        <v>0</v>
      </c>
      <c r="E1736" t="s">
        <v>63</v>
      </c>
      <c r="F1736" t="s">
        <v>71</v>
      </c>
    </row>
    <row r="1737" spans="1:6" x14ac:dyDescent="0.45">
      <c r="A1737" s="154" t="str">
        <f t="shared" si="27"/>
        <v>HBSchSc_Dist_190</v>
      </c>
      <c r="B1737">
        <v>190</v>
      </c>
      <c r="C1737" t="s">
        <v>49</v>
      </c>
      <c r="D1737">
        <v>0</v>
      </c>
      <c r="E1737" t="s">
        <v>63</v>
      </c>
      <c r="F1737" t="s">
        <v>71</v>
      </c>
    </row>
    <row r="1738" spans="1:6" x14ac:dyDescent="0.45">
      <c r="A1738" s="154" t="str">
        <f t="shared" si="27"/>
        <v>HBSchSc_Dist_192</v>
      </c>
      <c r="B1738">
        <v>192</v>
      </c>
      <c r="C1738" t="s">
        <v>49</v>
      </c>
      <c r="D1738">
        <v>0</v>
      </c>
      <c r="E1738" t="s">
        <v>63</v>
      </c>
      <c r="F1738" t="s">
        <v>71</v>
      </c>
    </row>
    <row r="1739" spans="1:6" x14ac:dyDescent="0.45">
      <c r="A1739" s="154" t="str">
        <f t="shared" si="27"/>
        <v>HBSchSc_Dist_194</v>
      </c>
      <c r="B1739">
        <v>194</v>
      </c>
      <c r="C1739" t="s">
        <v>49</v>
      </c>
      <c r="D1739">
        <v>0</v>
      </c>
      <c r="E1739" t="s">
        <v>63</v>
      </c>
      <c r="F1739" t="s">
        <v>71</v>
      </c>
    </row>
    <row r="1740" spans="1:6" x14ac:dyDescent="0.45">
      <c r="A1740" s="154" t="str">
        <f t="shared" si="27"/>
        <v>HBSchSc_Dist_196</v>
      </c>
      <c r="B1740">
        <v>196</v>
      </c>
      <c r="C1740" t="s">
        <v>49</v>
      </c>
      <c r="D1740">
        <v>0</v>
      </c>
      <c r="E1740" t="s">
        <v>63</v>
      </c>
      <c r="F1740" t="s">
        <v>71</v>
      </c>
    </row>
    <row r="1741" spans="1:6" x14ac:dyDescent="0.45">
      <c r="A1741" s="154" t="str">
        <f t="shared" si="27"/>
        <v>HBSchSc_Dist_198</v>
      </c>
      <c r="B1741">
        <v>198</v>
      </c>
      <c r="C1741" t="s">
        <v>49</v>
      </c>
      <c r="D1741">
        <v>0</v>
      </c>
      <c r="E1741" t="s">
        <v>63</v>
      </c>
      <c r="F1741" t="s">
        <v>71</v>
      </c>
    </row>
    <row r="1742" spans="1:6" x14ac:dyDescent="0.45">
      <c r="A1742" s="154" t="str">
        <f t="shared" si="27"/>
        <v>HBSchSc_Dist_200</v>
      </c>
      <c r="B1742">
        <v>200</v>
      </c>
      <c r="C1742" t="s">
        <v>49</v>
      </c>
      <c r="D1742">
        <v>0</v>
      </c>
      <c r="E1742" t="s">
        <v>63</v>
      </c>
      <c r="F1742" t="s">
        <v>71</v>
      </c>
    </row>
    <row r="1743" spans="1:6" x14ac:dyDescent="0.45">
      <c r="A1743" s="154" t="str">
        <f t="shared" si="27"/>
        <v>HBSchSc_Dist_202</v>
      </c>
      <c r="B1743">
        <v>202</v>
      </c>
      <c r="C1743" t="s">
        <v>49</v>
      </c>
      <c r="D1743">
        <v>0</v>
      </c>
      <c r="E1743" t="s">
        <v>63</v>
      </c>
      <c r="F1743" t="s">
        <v>71</v>
      </c>
    </row>
    <row r="1744" spans="1:6" x14ac:dyDescent="0.45">
      <c r="A1744" s="154" t="str">
        <f t="shared" si="27"/>
        <v>HBSchSc_Time_0</v>
      </c>
      <c r="B1744">
        <v>0</v>
      </c>
      <c r="C1744" t="s">
        <v>49</v>
      </c>
      <c r="D1744">
        <v>0</v>
      </c>
      <c r="E1744" t="s">
        <v>16</v>
      </c>
      <c r="F1744" t="s">
        <v>71</v>
      </c>
    </row>
    <row r="1745" spans="1:6" x14ac:dyDescent="0.45">
      <c r="A1745" s="154" t="str">
        <f t="shared" si="27"/>
        <v>HBSchSc_Time_2</v>
      </c>
      <c r="B1745">
        <v>2</v>
      </c>
      <c r="C1745" t="s">
        <v>49</v>
      </c>
      <c r="D1745">
        <v>7.3883000000000004E-2</v>
      </c>
      <c r="E1745" t="s">
        <v>16</v>
      </c>
      <c r="F1745" t="s">
        <v>71</v>
      </c>
    </row>
    <row r="1746" spans="1:6" x14ac:dyDescent="0.45">
      <c r="A1746" s="154" t="str">
        <f t="shared" si="27"/>
        <v>HBSchSc_Time_4</v>
      </c>
      <c r="B1746">
        <v>4</v>
      </c>
      <c r="C1746" t="s">
        <v>49</v>
      </c>
      <c r="D1746">
        <v>0.25209860000000001</v>
      </c>
      <c r="E1746" t="s">
        <v>16</v>
      </c>
      <c r="F1746" t="s">
        <v>71</v>
      </c>
    </row>
    <row r="1747" spans="1:6" x14ac:dyDescent="0.45">
      <c r="A1747" s="154" t="str">
        <f t="shared" si="27"/>
        <v>HBSchSc_Time_6</v>
      </c>
      <c r="B1747">
        <v>6</v>
      </c>
      <c r="C1747" t="s">
        <v>49</v>
      </c>
      <c r="D1747">
        <v>0.2437723</v>
      </c>
      <c r="E1747" t="s">
        <v>16</v>
      </c>
      <c r="F1747" t="s">
        <v>71</v>
      </c>
    </row>
    <row r="1748" spans="1:6" x14ac:dyDescent="0.45">
      <c r="A1748" s="154" t="str">
        <f t="shared" si="27"/>
        <v>HBSchSc_Time_8</v>
      </c>
      <c r="B1748">
        <v>8</v>
      </c>
      <c r="C1748" t="s">
        <v>49</v>
      </c>
      <c r="D1748">
        <v>0.16257679999999999</v>
      </c>
      <c r="E1748" t="s">
        <v>16</v>
      </c>
      <c r="F1748" t="s">
        <v>71</v>
      </c>
    </row>
    <row r="1749" spans="1:6" x14ac:dyDescent="0.45">
      <c r="A1749" s="154" t="str">
        <f t="shared" si="27"/>
        <v>HBSchSc_Time_10</v>
      </c>
      <c r="B1749">
        <v>10</v>
      </c>
      <c r="C1749" t="s">
        <v>49</v>
      </c>
      <c r="D1749">
        <v>0.1059118</v>
      </c>
      <c r="E1749" t="s">
        <v>16</v>
      </c>
      <c r="F1749" t="s">
        <v>71</v>
      </c>
    </row>
    <row r="1750" spans="1:6" x14ac:dyDescent="0.45">
      <c r="A1750" s="154" t="str">
        <f t="shared" si="27"/>
        <v>HBSchSc_Time_12</v>
      </c>
      <c r="B1750">
        <v>12</v>
      </c>
      <c r="C1750" t="s">
        <v>49</v>
      </c>
      <c r="D1750">
        <v>6.3478499999999993E-2</v>
      </c>
      <c r="E1750" t="s">
        <v>16</v>
      </c>
      <c r="F1750" t="s">
        <v>71</v>
      </c>
    </row>
    <row r="1751" spans="1:6" x14ac:dyDescent="0.45">
      <c r="A1751" s="154" t="str">
        <f t="shared" si="27"/>
        <v>HBSchSc_Time_14</v>
      </c>
      <c r="B1751">
        <v>14</v>
      </c>
      <c r="C1751" t="s">
        <v>49</v>
      </c>
      <c r="D1751">
        <v>2.9787299999999999E-2</v>
      </c>
      <c r="E1751" t="s">
        <v>16</v>
      </c>
      <c r="F1751" t="s">
        <v>71</v>
      </c>
    </row>
    <row r="1752" spans="1:6" x14ac:dyDescent="0.45">
      <c r="A1752" s="154" t="str">
        <f t="shared" si="27"/>
        <v>HBSchSc_Time_16</v>
      </c>
      <c r="B1752">
        <v>16</v>
      </c>
      <c r="C1752" t="s">
        <v>49</v>
      </c>
      <c r="D1752">
        <v>1.8956299999999999E-2</v>
      </c>
      <c r="E1752" t="s">
        <v>16</v>
      </c>
      <c r="F1752" t="s">
        <v>71</v>
      </c>
    </row>
    <row r="1753" spans="1:6" x14ac:dyDescent="0.45">
      <c r="A1753" s="154" t="str">
        <f t="shared" si="27"/>
        <v>HBSchSc_Time_18</v>
      </c>
      <c r="B1753">
        <v>18</v>
      </c>
      <c r="C1753" t="s">
        <v>49</v>
      </c>
      <c r="D1753">
        <v>1.5576899999999999E-2</v>
      </c>
      <c r="E1753" t="s">
        <v>16</v>
      </c>
      <c r="F1753" t="s">
        <v>71</v>
      </c>
    </row>
    <row r="1754" spans="1:6" x14ac:dyDescent="0.45">
      <c r="A1754" s="154" t="str">
        <f t="shared" si="27"/>
        <v>HBSchSc_Time_20</v>
      </c>
      <c r="B1754">
        <v>20</v>
      </c>
      <c r="C1754" t="s">
        <v>49</v>
      </c>
      <c r="D1754">
        <v>1.21975E-2</v>
      </c>
      <c r="E1754" t="s">
        <v>16</v>
      </c>
      <c r="F1754" t="s">
        <v>71</v>
      </c>
    </row>
    <row r="1755" spans="1:6" x14ac:dyDescent="0.45">
      <c r="A1755" s="154" t="str">
        <f t="shared" si="27"/>
        <v>HBSchSc_Time_22</v>
      </c>
      <c r="B1755">
        <v>22</v>
      </c>
      <c r="C1755" t="s">
        <v>49</v>
      </c>
      <c r="D1755">
        <v>8.8181000000000006E-3</v>
      </c>
      <c r="E1755" t="s">
        <v>16</v>
      </c>
      <c r="F1755" t="s">
        <v>71</v>
      </c>
    </row>
    <row r="1756" spans="1:6" x14ac:dyDescent="0.45">
      <c r="A1756" s="154" t="str">
        <f t="shared" si="27"/>
        <v>HBSchSc_Time_24</v>
      </c>
      <c r="B1756">
        <v>24</v>
      </c>
      <c r="C1756" t="s">
        <v>49</v>
      </c>
      <c r="D1756">
        <v>5.4387000000000003E-3</v>
      </c>
      <c r="E1756" t="s">
        <v>16</v>
      </c>
      <c r="F1756" t="s">
        <v>71</v>
      </c>
    </row>
    <row r="1757" spans="1:6" x14ac:dyDescent="0.45">
      <c r="A1757" s="154" t="str">
        <f t="shared" si="27"/>
        <v>HBSchSc_Time_26</v>
      </c>
      <c r="B1757">
        <v>26</v>
      </c>
      <c r="C1757" t="s">
        <v>49</v>
      </c>
      <c r="D1757">
        <v>2.8200999999999999E-3</v>
      </c>
      <c r="E1757" t="s">
        <v>16</v>
      </c>
      <c r="F1757" t="s">
        <v>71</v>
      </c>
    </row>
    <row r="1758" spans="1:6" x14ac:dyDescent="0.45">
      <c r="A1758" s="154" t="str">
        <f t="shared" si="27"/>
        <v>HBSchSc_Time_28</v>
      </c>
      <c r="B1758">
        <v>28</v>
      </c>
      <c r="C1758" t="s">
        <v>49</v>
      </c>
      <c r="D1758">
        <v>1.9146E-3</v>
      </c>
      <c r="E1758" t="s">
        <v>16</v>
      </c>
      <c r="F1758" t="s">
        <v>71</v>
      </c>
    </row>
    <row r="1759" spans="1:6" x14ac:dyDescent="0.45">
      <c r="A1759" s="154" t="str">
        <f t="shared" si="27"/>
        <v>HBSchSc_Time_30</v>
      </c>
      <c r="B1759">
        <v>30</v>
      </c>
      <c r="C1759" t="s">
        <v>49</v>
      </c>
      <c r="D1759">
        <v>1.0089999999999999E-3</v>
      </c>
      <c r="E1759" t="s">
        <v>16</v>
      </c>
      <c r="F1759" t="s">
        <v>71</v>
      </c>
    </row>
    <row r="1760" spans="1:6" x14ac:dyDescent="0.45">
      <c r="A1760" s="154" t="str">
        <f t="shared" si="27"/>
        <v>HBSchSc_Time_32</v>
      </c>
      <c r="B1760">
        <v>32</v>
      </c>
      <c r="C1760" t="s">
        <v>49</v>
      </c>
      <c r="D1760">
        <v>7.5619999999999995E-4</v>
      </c>
      <c r="E1760" t="s">
        <v>16</v>
      </c>
      <c r="F1760" t="s">
        <v>71</v>
      </c>
    </row>
    <row r="1761" spans="1:6" x14ac:dyDescent="0.45">
      <c r="A1761" s="154" t="str">
        <f t="shared" si="27"/>
        <v>HBSchSc_Time_34</v>
      </c>
      <c r="B1761">
        <v>34</v>
      </c>
      <c r="C1761" t="s">
        <v>49</v>
      </c>
      <c r="D1761">
        <v>5.0330000000000004E-4</v>
      </c>
      <c r="E1761" t="s">
        <v>16</v>
      </c>
      <c r="F1761" t="s">
        <v>71</v>
      </c>
    </row>
    <row r="1762" spans="1:6" x14ac:dyDescent="0.45">
      <c r="A1762" s="154" t="str">
        <f t="shared" si="27"/>
        <v>HBSchSc_Time_36</v>
      </c>
      <c r="B1762">
        <v>36</v>
      </c>
      <c r="C1762" t="s">
        <v>49</v>
      </c>
      <c r="D1762">
        <v>2.5050000000000002E-4</v>
      </c>
      <c r="E1762" t="s">
        <v>16</v>
      </c>
      <c r="F1762" t="s">
        <v>71</v>
      </c>
    </row>
    <row r="1763" spans="1:6" x14ac:dyDescent="0.45">
      <c r="A1763" s="154" t="str">
        <f t="shared" si="27"/>
        <v>HBSchSc_Time_38</v>
      </c>
      <c r="B1763">
        <v>38</v>
      </c>
      <c r="C1763" t="s">
        <v>49</v>
      </c>
      <c r="D1763">
        <v>1.6699999999999999E-4</v>
      </c>
      <c r="E1763" t="s">
        <v>16</v>
      </c>
      <c r="F1763" t="s">
        <v>71</v>
      </c>
    </row>
    <row r="1764" spans="1:6" x14ac:dyDescent="0.45">
      <c r="A1764" s="154" t="str">
        <f t="shared" si="27"/>
        <v>HBSchSc_Time_40</v>
      </c>
      <c r="B1764">
        <v>40</v>
      </c>
      <c r="C1764" t="s">
        <v>49</v>
      </c>
      <c r="D1764" s="153">
        <v>8.3499999999999997E-5</v>
      </c>
      <c r="E1764" t="s">
        <v>16</v>
      </c>
      <c r="F1764" t="s">
        <v>71</v>
      </c>
    </row>
    <row r="1765" spans="1:6" x14ac:dyDescent="0.45">
      <c r="A1765" s="154" t="str">
        <f t="shared" si="27"/>
        <v>HBSchSc_Time_42</v>
      </c>
      <c r="B1765">
        <v>42</v>
      </c>
      <c r="C1765" t="s">
        <v>49</v>
      </c>
      <c r="D1765">
        <v>0</v>
      </c>
      <c r="E1765" t="s">
        <v>16</v>
      </c>
      <c r="F1765" t="s">
        <v>71</v>
      </c>
    </row>
    <row r="1766" spans="1:6" x14ac:dyDescent="0.45">
      <c r="A1766" s="154" t="str">
        <f t="shared" si="27"/>
        <v>HBSchSc_Time_44</v>
      </c>
      <c r="B1766">
        <v>44</v>
      </c>
      <c r="C1766" t="s">
        <v>49</v>
      </c>
      <c r="D1766">
        <v>0</v>
      </c>
      <c r="E1766" t="s">
        <v>16</v>
      </c>
      <c r="F1766" t="s">
        <v>71</v>
      </c>
    </row>
    <row r="1767" spans="1:6" x14ac:dyDescent="0.45">
      <c r="A1767" s="154" t="str">
        <f t="shared" si="27"/>
        <v>HBSchSc_Time_46</v>
      </c>
      <c r="B1767">
        <v>46</v>
      </c>
      <c r="C1767" t="s">
        <v>49</v>
      </c>
      <c r="D1767">
        <v>0</v>
      </c>
      <c r="E1767" t="s">
        <v>16</v>
      </c>
      <c r="F1767" t="s">
        <v>71</v>
      </c>
    </row>
    <row r="1768" spans="1:6" x14ac:dyDescent="0.45">
      <c r="A1768" s="154" t="str">
        <f t="shared" si="27"/>
        <v>HBSchSc_Time_48</v>
      </c>
      <c r="B1768">
        <v>48</v>
      </c>
      <c r="C1768" t="s">
        <v>49</v>
      </c>
      <c r="D1768">
        <v>0</v>
      </c>
      <c r="E1768" t="s">
        <v>16</v>
      </c>
      <c r="F1768" t="s">
        <v>71</v>
      </c>
    </row>
    <row r="1769" spans="1:6" x14ac:dyDescent="0.45">
      <c r="A1769" s="154" t="str">
        <f t="shared" si="27"/>
        <v>HBSchSc_Time_50</v>
      </c>
      <c r="B1769">
        <v>50</v>
      </c>
      <c r="C1769" t="s">
        <v>49</v>
      </c>
      <c r="D1769">
        <v>0</v>
      </c>
      <c r="E1769" t="s">
        <v>16</v>
      </c>
      <c r="F1769" t="s">
        <v>71</v>
      </c>
    </row>
    <row r="1770" spans="1:6" x14ac:dyDescent="0.45">
      <c r="A1770" s="154" t="str">
        <f t="shared" si="27"/>
        <v>HBSchSc_Time_52</v>
      </c>
      <c r="B1770">
        <v>52</v>
      </c>
      <c r="C1770" t="s">
        <v>49</v>
      </c>
      <c r="D1770">
        <v>0</v>
      </c>
      <c r="E1770" t="s">
        <v>16</v>
      </c>
      <c r="F1770" t="s">
        <v>71</v>
      </c>
    </row>
    <row r="1771" spans="1:6" x14ac:dyDescent="0.45">
      <c r="A1771" s="154" t="str">
        <f t="shared" si="27"/>
        <v>HBSchSc_Time_54</v>
      </c>
      <c r="B1771">
        <v>54</v>
      </c>
      <c r="C1771" t="s">
        <v>49</v>
      </c>
      <c r="D1771">
        <v>0</v>
      </c>
      <c r="E1771" t="s">
        <v>16</v>
      </c>
      <c r="F1771" t="s">
        <v>71</v>
      </c>
    </row>
    <row r="1772" spans="1:6" x14ac:dyDescent="0.45">
      <c r="A1772" s="154" t="str">
        <f t="shared" si="27"/>
        <v>HBSchSc_Time_56</v>
      </c>
      <c r="B1772">
        <v>56</v>
      </c>
      <c r="C1772" t="s">
        <v>49</v>
      </c>
      <c r="D1772">
        <v>0</v>
      </c>
      <c r="E1772" t="s">
        <v>16</v>
      </c>
      <c r="F1772" t="s">
        <v>71</v>
      </c>
    </row>
    <row r="1773" spans="1:6" x14ac:dyDescent="0.45">
      <c r="A1773" s="154" t="str">
        <f t="shared" si="27"/>
        <v>HBSchSc_Time_58</v>
      </c>
      <c r="B1773">
        <v>58</v>
      </c>
      <c r="C1773" t="s">
        <v>49</v>
      </c>
      <c r="D1773">
        <v>0</v>
      </c>
      <c r="E1773" t="s">
        <v>16</v>
      </c>
      <c r="F1773" t="s">
        <v>71</v>
      </c>
    </row>
    <row r="1774" spans="1:6" x14ac:dyDescent="0.45">
      <c r="A1774" s="154" t="str">
        <f t="shared" si="27"/>
        <v>HBSchSc_Time_60</v>
      </c>
      <c r="B1774">
        <v>60</v>
      </c>
      <c r="C1774" t="s">
        <v>49</v>
      </c>
      <c r="D1774">
        <v>0</v>
      </c>
      <c r="E1774" t="s">
        <v>16</v>
      </c>
      <c r="F1774" t="s">
        <v>71</v>
      </c>
    </row>
    <row r="1775" spans="1:6" x14ac:dyDescent="0.45">
      <c r="A1775" s="154" t="str">
        <f t="shared" si="27"/>
        <v>HBSchSc_Time_62</v>
      </c>
      <c r="B1775">
        <v>62</v>
      </c>
      <c r="C1775" t="s">
        <v>49</v>
      </c>
      <c r="D1775">
        <v>0</v>
      </c>
      <c r="E1775" t="s">
        <v>16</v>
      </c>
      <c r="F1775" t="s">
        <v>71</v>
      </c>
    </row>
    <row r="1776" spans="1:6" x14ac:dyDescent="0.45">
      <c r="A1776" s="154" t="str">
        <f t="shared" si="27"/>
        <v>HBSchSc_Time_64</v>
      </c>
      <c r="B1776">
        <v>64</v>
      </c>
      <c r="C1776" t="s">
        <v>49</v>
      </c>
      <c r="D1776">
        <v>0</v>
      </c>
      <c r="E1776" t="s">
        <v>16</v>
      </c>
      <c r="F1776" t="s">
        <v>71</v>
      </c>
    </row>
    <row r="1777" spans="1:6" x14ac:dyDescent="0.45">
      <c r="A1777" s="154" t="str">
        <f t="shared" si="27"/>
        <v>HBSchSc_Time_66</v>
      </c>
      <c r="B1777">
        <v>66</v>
      </c>
      <c r="C1777" t="s">
        <v>49</v>
      </c>
      <c r="D1777">
        <v>0</v>
      </c>
      <c r="E1777" t="s">
        <v>16</v>
      </c>
      <c r="F1777" t="s">
        <v>71</v>
      </c>
    </row>
    <row r="1778" spans="1:6" x14ac:dyDescent="0.45">
      <c r="A1778" s="154" t="str">
        <f t="shared" si="27"/>
        <v>HBSchSc_Time_68</v>
      </c>
      <c r="B1778">
        <v>68</v>
      </c>
      <c r="C1778" t="s">
        <v>49</v>
      </c>
      <c r="D1778">
        <v>0</v>
      </c>
      <c r="E1778" t="s">
        <v>16</v>
      </c>
      <c r="F1778" t="s">
        <v>71</v>
      </c>
    </row>
    <row r="1779" spans="1:6" x14ac:dyDescent="0.45">
      <c r="A1779" s="154" t="str">
        <f t="shared" si="27"/>
        <v>HBSchSc_Time_70</v>
      </c>
      <c r="B1779">
        <v>70</v>
      </c>
      <c r="C1779" t="s">
        <v>49</v>
      </c>
      <c r="D1779">
        <v>0</v>
      </c>
      <c r="E1779" t="s">
        <v>16</v>
      </c>
      <c r="F1779" t="s">
        <v>71</v>
      </c>
    </row>
    <row r="1780" spans="1:6" x14ac:dyDescent="0.45">
      <c r="A1780" s="154" t="str">
        <f t="shared" si="27"/>
        <v>HBSchSc_Time_72</v>
      </c>
      <c r="B1780">
        <v>72</v>
      </c>
      <c r="C1780" t="s">
        <v>49</v>
      </c>
      <c r="D1780">
        <v>0</v>
      </c>
      <c r="E1780" t="s">
        <v>16</v>
      </c>
      <c r="F1780" t="s">
        <v>71</v>
      </c>
    </row>
    <row r="1781" spans="1:6" x14ac:dyDescent="0.45">
      <c r="A1781" s="154" t="str">
        <f t="shared" si="27"/>
        <v>HBSchSc_Time_74</v>
      </c>
      <c r="B1781">
        <v>74</v>
      </c>
      <c r="C1781" t="s">
        <v>49</v>
      </c>
      <c r="D1781">
        <v>0</v>
      </c>
      <c r="E1781" t="s">
        <v>16</v>
      </c>
      <c r="F1781" t="s">
        <v>71</v>
      </c>
    </row>
    <row r="1782" spans="1:6" x14ac:dyDescent="0.45">
      <c r="A1782" s="154" t="str">
        <f t="shared" si="27"/>
        <v>HBSchSc_Time_76</v>
      </c>
      <c r="B1782">
        <v>76</v>
      </c>
      <c r="C1782" t="s">
        <v>49</v>
      </c>
      <c r="D1782">
        <v>0</v>
      </c>
      <c r="E1782" t="s">
        <v>16</v>
      </c>
      <c r="F1782" t="s">
        <v>71</v>
      </c>
    </row>
    <row r="1783" spans="1:6" x14ac:dyDescent="0.45">
      <c r="A1783" s="154" t="str">
        <f t="shared" si="27"/>
        <v>HBSchSc_Time_78</v>
      </c>
      <c r="B1783">
        <v>78</v>
      </c>
      <c r="C1783" t="s">
        <v>49</v>
      </c>
      <c r="D1783">
        <v>0</v>
      </c>
      <c r="E1783" t="s">
        <v>16</v>
      </c>
      <c r="F1783" t="s">
        <v>71</v>
      </c>
    </row>
    <row r="1784" spans="1:6" x14ac:dyDescent="0.45">
      <c r="A1784" s="154" t="str">
        <f t="shared" si="27"/>
        <v>HBSchSc_Time_80</v>
      </c>
      <c r="B1784">
        <v>80</v>
      </c>
      <c r="C1784" t="s">
        <v>49</v>
      </c>
      <c r="D1784">
        <v>0</v>
      </c>
      <c r="E1784" t="s">
        <v>16</v>
      </c>
      <c r="F1784" t="s">
        <v>71</v>
      </c>
    </row>
    <row r="1785" spans="1:6" x14ac:dyDescent="0.45">
      <c r="A1785" s="154" t="str">
        <f t="shared" si="27"/>
        <v>HBSchSc_Time_82</v>
      </c>
      <c r="B1785">
        <v>82</v>
      </c>
      <c r="C1785" t="s">
        <v>49</v>
      </c>
      <c r="D1785">
        <v>0</v>
      </c>
      <c r="E1785" t="s">
        <v>16</v>
      </c>
      <c r="F1785" t="s">
        <v>71</v>
      </c>
    </row>
    <row r="1786" spans="1:6" x14ac:dyDescent="0.45">
      <c r="A1786" s="154" t="str">
        <f t="shared" si="27"/>
        <v>HBSchSc_Time_84</v>
      </c>
      <c r="B1786">
        <v>84</v>
      </c>
      <c r="C1786" t="s">
        <v>49</v>
      </c>
      <c r="D1786">
        <v>0</v>
      </c>
      <c r="E1786" t="s">
        <v>16</v>
      </c>
      <c r="F1786" t="s">
        <v>71</v>
      </c>
    </row>
    <row r="1787" spans="1:6" x14ac:dyDescent="0.45">
      <c r="A1787" s="154" t="str">
        <f t="shared" si="27"/>
        <v>HBSchSc_Time_86</v>
      </c>
      <c r="B1787">
        <v>86</v>
      </c>
      <c r="C1787" t="s">
        <v>49</v>
      </c>
      <c r="D1787">
        <v>0</v>
      </c>
      <c r="E1787" t="s">
        <v>16</v>
      </c>
      <c r="F1787" t="s">
        <v>71</v>
      </c>
    </row>
    <row r="1788" spans="1:6" x14ac:dyDescent="0.45">
      <c r="A1788" s="154" t="str">
        <f t="shared" si="27"/>
        <v>HBSchSc_Time_88</v>
      </c>
      <c r="B1788">
        <v>88</v>
      </c>
      <c r="C1788" t="s">
        <v>49</v>
      </c>
      <c r="D1788">
        <v>0</v>
      </c>
      <c r="E1788" t="s">
        <v>16</v>
      </c>
      <c r="F1788" t="s">
        <v>71</v>
      </c>
    </row>
    <row r="1789" spans="1:6" x14ac:dyDescent="0.45">
      <c r="A1789" s="154" t="str">
        <f t="shared" si="27"/>
        <v>HBSchSc_Time_90</v>
      </c>
      <c r="B1789">
        <v>90</v>
      </c>
      <c r="C1789" t="s">
        <v>49</v>
      </c>
      <c r="D1789">
        <v>0</v>
      </c>
      <c r="E1789" t="s">
        <v>16</v>
      </c>
      <c r="F1789" t="s">
        <v>71</v>
      </c>
    </row>
    <row r="1790" spans="1:6" x14ac:dyDescent="0.45">
      <c r="A1790" s="154" t="str">
        <f t="shared" si="27"/>
        <v>HBSchSc_Time_92</v>
      </c>
      <c r="B1790">
        <v>92</v>
      </c>
      <c r="C1790" t="s">
        <v>49</v>
      </c>
      <c r="D1790">
        <v>0</v>
      </c>
      <c r="E1790" t="s">
        <v>16</v>
      </c>
      <c r="F1790" t="s">
        <v>71</v>
      </c>
    </row>
    <row r="1791" spans="1:6" x14ac:dyDescent="0.45">
      <c r="A1791" s="154" t="str">
        <f t="shared" si="27"/>
        <v>HBSchSc_Time_94</v>
      </c>
      <c r="B1791">
        <v>94</v>
      </c>
      <c r="C1791" t="s">
        <v>49</v>
      </c>
      <c r="D1791">
        <v>0</v>
      </c>
      <c r="E1791" t="s">
        <v>16</v>
      </c>
      <c r="F1791" t="s">
        <v>71</v>
      </c>
    </row>
    <row r="1792" spans="1:6" x14ac:dyDescent="0.45">
      <c r="A1792" s="154" t="str">
        <f t="shared" si="27"/>
        <v>HBSchSc_Time_96</v>
      </c>
      <c r="B1792">
        <v>96</v>
      </c>
      <c r="C1792" t="s">
        <v>49</v>
      </c>
      <c r="D1792">
        <v>0</v>
      </c>
      <c r="E1792" t="s">
        <v>16</v>
      </c>
      <c r="F1792" t="s">
        <v>71</v>
      </c>
    </row>
    <row r="1793" spans="1:6" x14ac:dyDescent="0.45">
      <c r="A1793" s="154" t="str">
        <f t="shared" si="27"/>
        <v>HBSchSc_Time_98</v>
      </c>
      <c r="B1793">
        <v>98</v>
      </c>
      <c r="C1793" t="s">
        <v>49</v>
      </c>
      <c r="D1793">
        <v>0</v>
      </c>
      <c r="E1793" t="s">
        <v>16</v>
      </c>
      <c r="F1793" t="s">
        <v>71</v>
      </c>
    </row>
    <row r="1794" spans="1:6" x14ac:dyDescent="0.45">
      <c r="A1794" s="154" t="str">
        <f t="shared" si="27"/>
        <v>HBSchSc_Time_100</v>
      </c>
      <c r="B1794">
        <v>100</v>
      </c>
      <c r="C1794" t="s">
        <v>49</v>
      </c>
      <c r="D1794">
        <v>0</v>
      </c>
      <c r="E1794" t="s">
        <v>16</v>
      </c>
      <c r="F1794" t="s">
        <v>71</v>
      </c>
    </row>
    <row r="1795" spans="1:6" x14ac:dyDescent="0.45">
      <c r="A1795" s="154" t="str">
        <f t="shared" ref="A1795:A1858" si="28">C1795&amp;"_"&amp;E1795&amp;"_"&amp;B1795</f>
        <v>HBSchSc_Time_102</v>
      </c>
      <c r="B1795">
        <v>102</v>
      </c>
      <c r="C1795" t="s">
        <v>49</v>
      </c>
      <c r="D1795">
        <v>0</v>
      </c>
      <c r="E1795" t="s">
        <v>16</v>
      </c>
      <c r="F1795" t="s">
        <v>71</v>
      </c>
    </row>
    <row r="1796" spans="1:6" x14ac:dyDescent="0.45">
      <c r="A1796" s="154" t="str">
        <f t="shared" si="28"/>
        <v>HBSchSc_Time_104</v>
      </c>
      <c r="B1796">
        <v>104</v>
      </c>
      <c r="C1796" t="s">
        <v>49</v>
      </c>
      <c r="D1796">
        <v>0</v>
      </c>
      <c r="E1796" t="s">
        <v>16</v>
      </c>
      <c r="F1796" t="s">
        <v>71</v>
      </c>
    </row>
    <row r="1797" spans="1:6" x14ac:dyDescent="0.45">
      <c r="A1797" s="154" t="str">
        <f t="shared" si="28"/>
        <v>HBSchSc_Time_106</v>
      </c>
      <c r="B1797">
        <v>106</v>
      </c>
      <c r="C1797" t="s">
        <v>49</v>
      </c>
      <c r="D1797">
        <v>0</v>
      </c>
      <c r="E1797" t="s">
        <v>16</v>
      </c>
      <c r="F1797" t="s">
        <v>71</v>
      </c>
    </row>
    <row r="1798" spans="1:6" x14ac:dyDescent="0.45">
      <c r="A1798" s="154" t="str">
        <f t="shared" si="28"/>
        <v>HBSchSc_Time_108</v>
      </c>
      <c r="B1798">
        <v>108</v>
      </c>
      <c r="C1798" t="s">
        <v>49</v>
      </c>
      <c r="D1798">
        <v>0</v>
      </c>
      <c r="E1798" t="s">
        <v>16</v>
      </c>
      <c r="F1798" t="s">
        <v>71</v>
      </c>
    </row>
    <row r="1799" spans="1:6" x14ac:dyDescent="0.45">
      <c r="A1799" s="154" t="str">
        <f t="shared" si="28"/>
        <v>HBSchSc_Time_110</v>
      </c>
      <c r="B1799">
        <v>110</v>
      </c>
      <c r="C1799" t="s">
        <v>49</v>
      </c>
      <c r="D1799">
        <v>0</v>
      </c>
      <c r="E1799" t="s">
        <v>16</v>
      </c>
      <c r="F1799" t="s">
        <v>71</v>
      </c>
    </row>
    <row r="1800" spans="1:6" x14ac:dyDescent="0.45">
      <c r="A1800" s="154" t="str">
        <f t="shared" si="28"/>
        <v>HBSchSc_Time_112</v>
      </c>
      <c r="B1800">
        <v>112</v>
      </c>
      <c r="C1800" t="s">
        <v>49</v>
      </c>
      <c r="D1800">
        <v>0</v>
      </c>
      <c r="E1800" t="s">
        <v>16</v>
      </c>
      <c r="F1800" t="s">
        <v>71</v>
      </c>
    </row>
    <row r="1801" spans="1:6" x14ac:dyDescent="0.45">
      <c r="A1801" s="154" t="str">
        <f t="shared" si="28"/>
        <v>HBSchSc_Time_114</v>
      </c>
      <c r="B1801">
        <v>114</v>
      </c>
      <c r="C1801" t="s">
        <v>49</v>
      </c>
      <c r="D1801">
        <v>0</v>
      </c>
      <c r="E1801" t="s">
        <v>16</v>
      </c>
      <c r="F1801" t="s">
        <v>71</v>
      </c>
    </row>
    <row r="1802" spans="1:6" x14ac:dyDescent="0.45">
      <c r="A1802" s="154" t="str">
        <f t="shared" si="28"/>
        <v>HBSchSc_Time_116</v>
      </c>
      <c r="B1802">
        <v>116</v>
      </c>
      <c r="C1802" t="s">
        <v>49</v>
      </c>
      <c r="D1802">
        <v>0</v>
      </c>
      <c r="E1802" t="s">
        <v>16</v>
      </c>
      <c r="F1802" t="s">
        <v>71</v>
      </c>
    </row>
    <row r="1803" spans="1:6" x14ac:dyDescent="0.45">
      <c r="A1803" s="154" t="str">
        <f t="shared" si="28"/>
        <v>HBSchSc_Time_118</v>
      </c>
      <c r="B1803">
        <v>118</v>
      </c>
      <c r="C1803" t="s">
        <v>49</v>
      </c>
      <c r="D1803">
        <v>0</v>
      </c>
      <c r="E1803" t="s">
        <v>16</v>
      </c>
      <c r="F1803" t="s">
        <v>71</v>
      </c>
    </row>
    <row r="1804" spans="1:6" x14ac:dyDescent="0.45">
      <c r="A1804" s="154" t="str">
        <f t="shared" si="28"/>
        <v>HBSchSc_Time_120</v>
      </c>
      <c r="B1804">
        <v>120</v>
      </c>
      <c r="C1804" t="s">
        <v>49</v>
      </c>
      <c r="D1804">
        <v>0</v>
      </c>
      <c r="E1804" t="s">
        <v>16</v>
      </c>
      <c r="F1804" t="s">
        <v>71</v>
      </c>
    </row>
    <row r="1805" spans="1:6" x14ac:dyDescent="0.45">
      <c r="A1805" s="154" t="str">
        <f t="shared" si="28"/>
        <v>HBSchSc_Time_122</v>
      </c>
      <c r="B1805">
        <v>122</v>
      </c>
      <c r="C1805" t="s">
        <v>49</v>
      </c>
      <c r="D1805">
        <v>0</v>
      </c>
      <c r="E1805" t="s">
        <v>16</v>
      </c>
      <c r="F1805" t="s">
        <v>71</v>
      </c>
    </row>
    <row r="1806" spans="1:6" x14ac:dyDescent="0.45">
      <c r="A1806" s="154" t="str">
        <f t="shared" si="28"/>
        <v>HBSchSc_Time_124</v>
      </c>
      <c r="B1806">
        <v>124</v>
      </c>
      <c r="C1806" t="s">
        <v>49</v>
      </c>
      <c r="D1806">
        <v>0</v>
      </c>
      <c r="E1806" t="s">
        <v>16</v>
      </c>
      <c r="F1806" t="s">
        <v>71</v>
      </c>
    </row>
    <row r="1807" spans="1:6" x14ac:dyDescent="0.45">
      <c r="A1807" s="154" t="str">
        <f t="shared" si="28"/>
        <v>HBSchSc_Time_126</v>
      </c>
      <c r="B1807">
        <v>126</v>
      </c>
      <c r="C1807" t="s">
        <v>49</v>
      </c>
      <c r="D1807">
        <v>0</v>
      </c>
      <c r="E1807" t="s">
        <v>16</v>
      </c>
      <c r="F1807" t="s">
        <v>71</v>
      </c>
    </row>
    <row r="1808" spans="1:6" x14ac:dyDescent="0.45">
      <c r="A1808" s="154" t="str">
        <f t="shared" si="28"/>
        <v>HBSchSc_Time_128</v>
      </c>
      <c r="B1808">
        <v>128</v>
      </c>
      <c r="C1808" t="s">
        <v>49</v>
      </c>
      <c r="D1808">
        <v>0</v>
      </c>
      <c r="E1808" t="s">
        <v>16</v>
      </c>
      <c r="F1808" t="s">
        <v>71</v>
      </c>
    </row>
    <row r="1809" spans="1:6" x14ac:dyDescent="0.45">
      <c r="A1809" s="154" t="str">
        <f t="shared" si="28"/>
        <v>HBSchSc_Time_130</v>
      </c>
      <c r="B1809">
        <v>130</v>
      </c>
      <c r="C1809" t="s">
        <v>49</v>
      </c>
      <c r="D1809">
        <v>0</v>
      </c>
      <c r="E1809" t="s">
        <v>16</v>
      </c>
      <c r="F1809" t="s">
        <v>71</v>
      </c>
    </row>
    <row r="1810" spans="1:6" x14ac:dyDescent="0.45">
      <c r="A1810" s="154" t="str">
        <f t="shared" si="28"/>
        <v>HBSchSc_Time_132</v>
      </c>
      <c r="B1810">
        <v>132</v>
      </c>
      <c r="C1810" t="s">
        <v>49</v>
      </c>
      <c r="D1810">
        <v>0</v>
      </c>
      <c r="E1810" t="s">
        <v>16</v>
      </c>
      <c r="F1810" t="s">
        <v>71</v>
      </c>
    </row>
    <row r="1811" spans="1:6" x14ac:dyDescent="0.45">
      <c r="A1811" s="154" t="str">
        <f t="shared" si="28"/>
        <v>HBSchSc_Time_134</v>
      </c>
      <c r="B1811">
        <v>134</v>
      </c>
      <c r="C1811" t="s">
        <v>49</v>
      </c>
      <c r="D1811">
        <v>0</v>
      </c>
      <c r="E1811" t="s">
        <v>16</v>
      </c>
      <c r="F1811" t="s">
        <v>71</v>
      </c>
    </row>
    <row r="1812" spans="1:6" x14ac:dyDescent="0.45">
      <c r="A1812" s="154" t="str">
        <f t="shared" si="28"/>
        <v>HBSchSc_Time_136</v>
      </c>
      <c r="B1812">
        <v>136</v>
      </c>
      <c r="C1812" t="s">
        <v>49</v>
      </c>
      <c r="D1812">
        <v>0</v>
      </c>
      <c r="E1812" t="s">
        <v>16</v>
      </c>
      <c r="F1812" t="s">
        <v>71</v>
      </c>
    </row>
    <row r="1813" spans="1:6" x14ac:dyDescent="0.45">
      <c r="A1813" s="154" t="str">
        <f t="shared" si="28"/>
        <v>HBSchSc_Time_138</v>
      </c>
      <c r="B1813">
        <v>138</v>
      </c>
      <c r="C1813" t="s">
        <v>49</v>
      </c>
      <c r="D1813">
        <v>0</v>
      </c>
      <c r="E1813" t="s">
        <v>16</v>
      </c>
      <c r="F1813" t="s">
        <v>71</v>
      </c>
    </row>
    <row r="1814" spans="1:6" x14ac:dyDescent="0.45">
      <c r="A1814" s="154" t="str">
        <f t="shared" si="28"/>
        <v>HBSchSc_Time_140</v>
      </c>
      <c r="B1814">
        <v>140</v>
      </c>
      <c r="C1814" t="s">
        <v>49</v>
      </c>
      <c r="D1814">
        <v>0</v>
      </c>
      <c r="E1814" t="s">
        <v>16</v>
      </c>
      <c r="F1814" t="s">
        <v>71</v>
      </c>
    </row>
    <row r="1815" spans="1:6" x14ac:dyDescent="0.45">
      <c r="A1815" s="154" t="str">
        <f t="shared" si="28"/>
        <v>HBSchSc_Time_142</v>
      </c>
      <c r="B1815">
        <v>142</v>
      </c>
      <c r="C1815" t="s">
        <v>49</v>
      </c>
      <c r="D1815">
        <v>0</v>
      </c>
      <c r="E1815" t="s">
        <v>16</v>
      </c>
      <c r="F1815" t="s">
        <v>71</v>
      </c>
    </row>
    <row r="1816" spans="1:6" x14ac:dyDescent="0.45">
      <c r="A1816" s="154" t="str">
        <f t="shared" si="28"/>
        <v>HBSchSc_Time_144</v>
      </c>
      <c r="B1816">
        <v>144</v>
      </c>
      <c r="C1816" t="s">
        <v>49</v>
      </c>
      <c r="D1816">
        <v>0</v>
      </c>
      <c r="E1816" t="s">
        <v>16</v>
      </c>
      <c r="F1816" t="s">
        <v>71</v>
      </c>
    </row>
    <row r="1817" spans="1:6" x14ac:dyDescent="0.45">
      <c r="A1817" s="154" t="str">
        <f t="shared" si="28"/>
        <v>HBSchSc_Time_146</v>
      </c>
      <c r="B1817">
        <v>146</v>
      </c>
      <c r="C1817" t="s">
        <v>49</v>
      </c>
      <c r="D1817">
        <v>0</v>
      </c>
      <c r="E1817" t="s">
        <v>16</v>
      </c>
      <c r="F1817" t="s">
        <v>71</v>
      </c>
    </row>
    <row r="1818" spans="1:6" x14ac:dyDescent="0.45">
      <c r="A1818" s="154" t="str">
        <f t="shared" si="28"/>
        <v>HBSchSc_Time_148</v>
      </c>
      <c r="B1818">
        <v>148</v>
      </c>
      <c r="C1818" t="s">
        <v>49</v>
      </c>
      <c r="D1818">
        <v>0</v>
      </c>
      <c r="E1818" t="s">
        <v>16</v>
      </c>
      <c r="F1818" t="s">
        <v>71</v>
      </c>
    </row>
    <row r="1819" spans="1:6" x14ac:dyDescent="0.45">
      <c r="A1819" s="154" t="str">
        <f t="shared" si="28"/>
        <v>HBSchSc_Time_150</v>
      </c>
      <c r="B1819">
        <v>150</v>
      </c>
      <c r="C1819" t="s">
        <v>49</v>
      </c>
      <c r="D1819">
        <v>0</v>
      </c>
      <c r="E1819" t="s">
        <v>16</v>
      </c>
      <c r="F1819" t="s">
        <v>71</v>
      </c>
    </row>
    <row r="1820" spans="1:6" x14ac:dyDescent="0.45">
      <c r="A1820" s="154" t="str">
        <f t="shared" si="28"/>
        <v>HBSchSc_Time_152</v>
      </c>
      <c r="B1820">
        <v>152</v>
      </c>
      <c r="C1820" t="s">
        <v>49</v>
      </c>
      <c r="D1820">
        <v>0</v>
      </c>
      <c r="E1820" t="s">
        <v>16</v>
      </c>
      <c r="F1820" t="s">
        <v>71</v>
      </c>
    </row>
    <row r="1821" spans="1:6" x14ac:dyDescent="0.45">
      <c r="A1821" s="154" t="str">
        <f t="shared" si="28"/>
        <v>HBSchSc_Time_154</v>
      </c>
      <c r="B1821">
        <v>154</v>
      </c>
      <c r="C1821" t="s">
        <v>49</v>
      </c>
      <c r="D1821">
        <v>0</v>
      </c>
      <c r="E1821" t="s">
        <v>16</v>
      </c>
      <c r="F1821" t="s">
        <v>71</v>
      </c>
    </row>
    <row r="1822" spans="1:6" x14ac:dyDescent="0.45">
      <c r="A1822" s="154" t="str">
        <f t="shared" si="28"/>
        <v>HBSchSc_Time_156</v>
      </c>
      <c r="B1822">
        <v>156</v>
      </c>
      <c r="C1822" t="s">
        <v>49</v>
      </c>
      <c r="D1822">
        <v>0</v>
      </c>
      <c r="E1822" t="s">
        <v>16</v>
      </c>
      <c r="F1822" t="s">
        <v>71</v>
      </c>
    </row>
    <row r="1823" spans="1:6" x14ac:dyDescent="0.45">
      <c r="A1823" s="154" t="str">
        <f t="shared" si="28"/>
        <v>HBSchSc_Time_158</v>
      </c>
      <c r="B1823">
        <v>158</v>
      </c>
      <c r="C1823" t="s">
        <v>49</v>
      </c>
      <c r="D1823">
        <v>0</v>
      </c>
      <c r="E1823" t="s">
        <v>16</v>
      </c>
      <c r="F1823" t="s">
        <v>71</v>
      </c>
    </row>
    <row r="1824" spans="1:6" x14ac:dyDescent="0.45">
      <c r="A1824" s="154" t="str">
        <f t="shared" si="28"/>
        <v>HBSchSc_Time_160</v>
      </c>
      <c r="B1824">
        <v>160</v>
      </c>
      <c r="C1824" t="s">
        <v>49</v>
      </c>
      <c r="D1824">
        <v>0</v>
      </c>
      <c r="E1824" t="s">
        <v>16</v>
      </c>
      <c r="F1824" t="s">
        <v>71</v>
      </c>
    </row>
    <row r="1825" spans="1:6" x14ac:dyDescent="0.45">
      <c r="A1825" s="154" t="str">
        <f t="shared" si="28"/>
        <v>HBSchSc_Time_162</v>
      </c>
      <c r="B1825">
        <v>162</v>
      </c>
      <c r="C1825" t="s">
        <v>49</v>
      </c>
      <c r="D1825">
        <v>0</v>
      </c>
      <c r="E1825" t="s">
        <v>16</v>
      </c>
      <c r="F1825" t="s">
        <v>71</v>
      </c>
    </row>
    <row r="1826" spans="1:6" x14ac:dyDescent="0.45">
      <c r="A1826" s="154" t="str">
        <f t="shared" si="28"/>
        <v>HBSchSc_Time_164</v>
      </c>
      <c r="B1826">
        <v>164</v>
      </c>
      <c r="C1826" t="s">
        <v>49</v>
      </c>
      <c r="D1826">
        <v>0</v>
      </c>
      <c r="E1826" t="s">
        <v>16</v>
      </c>
      <c r="F1826" t="s">
        <v>71</v>
      </c>
    </row>
    <row r="1827" spans="1:6" x14ac:dyDescent="0.45">
      <c r="A1827" s="154" t="str">
        <f t="shared" si="28"/>
        <v>HBSchSc_Time_166</v>
      </c>
      <c r="B1827">
        <v>166</v>
      </c>
      <c r="C1827" t="s">
        <v>49</v>
      </c>
      <c r="D1827">
        <v>0</v>
      </c>
      <c r="E1827" t="s">
        <v>16</v>
      </c>
      <c r="F1827" t="s">
        <v>71</v>
      </c>
    </row>
    <row r="1828" spans="1:6" x14ac:dyDescent="0.45">
      <c r="A1828" s="154" t="str">
        <f t="shared" si="28"/>
        <v>HBSchSc_Time_168</v>
      </c>
      <c r="B1828">
        <v>168</v>
      </c>
      <c r="C1828" t="s">
        <v>49</v>
      </c>
      <c r="D1828">
        <v>0</v>
      </c>
      <c r="E1828" t="s">
        <v>16</v>
      </c>
      <c r="F1828" t="s">
        <v>71</v>
      </c>
    </row>
    <row r="1829" spans="1:6" x14ac:dyDescent="0.45">
      <c r="A1829" s="154" t="str">
        <f t="shared" si="28"/>
        <v>HBSchSc_Time_170</v>
      </c>
      <c r="B1829">
        <v>170</v>
      </c>
      <c r="C1829" t="s">
        <v>49</v>
      </c>
      <c r="D1829">
        <v>0</v>
      </c>
      <c r="E1829" t="s">
        <v>16</v>
      </c>
      <c r="F1829" t="s">
        <v>71</v>
      </c>
    </row>
    <row r="1830" spans="1:6" x14ac:dyDescent="0.45">
      <c r="A1830" s="154" t="str">
        <f t="shared" si="28"/>
        <v>HBSchSc_Time_172</v>
      </c>
      <c r="B1830">
        <v>172</v>
      </c>
      <c r="C1830" t="s">
        <v>49</v>
      </c>
      <c r="D1830">
        <v>0</v>
      </c>
      <c r="E1830" t="s">
        <v>16</v>
      </c>
      <c r="F1830" t="s">
        <v>71</v>
      </c>
    </row>
    <row r="1831" spans="1:6" x14ac:dyDescent="0.45">
      <c r="A1831" s="154" t="str">
        <f t="shared" si="28"/>
        <v>HBSchSc_Time_174</v>
      </c>
      <c r="B1831">
        <v>174</v>
      </c>
      <c r="C1831" t="s">
        <v>49</v>
      </c>
      <c r="D1831">
        <v>0</v>
      </c>
      <c r="E1831" t="s">
        <v>16</v>
      </c>
      <c r="F1831" t="s">
        <v>71</v>
      </c>
    </row>
    <row r="1832" spans="1:6" x14ac:dyDescent="0.45">
      <c r="A1832" s="154" t="str">
        <f t="shared" si="28"/>
        <v>HBSchSc_Time_176</v>
      </c>
      <c r="B1832">
        <v>176</v>
      </c>
      <c r="C1832" t="s">
        <v>49</v>
      </c>
      <c r="D1832">
        <v>0</v>
      </c>
      <c r="E1832" t="s">
        <v>16</v>
      </c>
      <c r="F1832" t="s">
        <v>71</v>
      </c>
    </row>
    <row r="1833" spans="1:6" x14ac:dyDescent="0.45">
      <c r="A1833" s="154" t="str">
        <f t="shared" si="28"/>
        <v>HBSchSc_Time_178</v>
      </c>
      <c r="B1833">
        <v>178</v>
      </c>
      <c r="C1833" t="s">
        <v>49</v>
      </c>
      <c r="D1833">
        <v>0</v>
      </c>
      <c r="E1833" t="s">
        <v>16</v>
      </c>
      <c r="F1833" t="s">
        <v>71</v>
      </c>
    </row>
    <row r="1834" spans="1:6" x14ac:dyDescent="0.45">
      <c r="A1834" s="154" t="str">
        <f t="shared" si="28"/>
        <v>HBSchSc_Time_180</v>
      </c>
      <c r="B1834">
        <v>180</v>
      </c>
      <c r="C1834" t="s">
        <v>49</v>
      </c>
      <c r="D1834">
        <v>0</v>
      </c>
      <c r="E1834" t="s">
        <v>16</v>
      </c>
      <c r="F1834" t="s">
        <v>71</v>
      </c>
    </row>
    <row r="1835" spans="1:6" x14ac:dyDescent="0.45">
      <c r="A1835" s="154" t="str">
        <f t="shared" si="28"/>
        <v>HBSchSc_Time_182</v>
      </c>
      <c r="B1835">
        <v>182</v>
      </c>
      <c r="C1835" t="s">
        <v>49</v>
      </c>
      <c r="D1835">
        <v>0</v>
      </c>
      <c r="E1835" t="s">
        <v>16</v>
      </c>
      <c r="F1835" t="s">
        <v>71</v>
      </c>
    </row>
    <row r="1836" spans="1:6" x14ac:dyDescent="0.45">
      <c r="A1836" s="154" t="str">
        <f t="shared" si="28"/>
        <v>HBSchSc_Time_184</v>
      </c>
      <c r="B1836">
        <v>184</v>
      </c>
      <c r="C1836" t="s">
        <v>49</v>
      </c>
      <c r="D1836">
        <v>0</v>
      </c>
      <c r="E1836" t="s">
        <v>16</v>
      </c>
      <c r="F1836" t="s">
        <v>71</v>
      </c>
    </row>
    <row r="1837" spans="1:6" x14ac:dyDescent="0.45">
      <c r="A1837" s="154" t="str">
        <f t="shared" si="28"/>
        <v>HBSchSc_Time_186</v>
      </c>
      <c r="B1837">
        <v>186</v>
      </c>
      <c r="C1837" t="s">
        <v>49</v>
      </c>
      <c r="D1837">
        <v>0</v>
      </c>
      <c r="E1837" t="s">
        <v>16</v>
      </c>
      <c r="F1837" t="s">
        <v>71</v>
      </c>
    </row>
    <row r="1838" spans="1:6" x14ac:dyDescent="0.45">
      <c r="A1838" s="154" t="str">
        <f t="shared" si="28"/>
        <v>HBSchSc_Time_188</v>
      </c>
      <c r="B1838">
        <v>188</v>
      </c>
      <c r="C1838" t="s">
        <v>49</v>
      </c>
      <c r="D1838">
        <v>0</v>
      </c>
      <c r="E1838" t="s">
        <v>16</v>
      </c>
      <c r="F1838" t="s">
        <v>71</v>
      </c>
    </row>
    <row r="1839" spans="1:6" x14ac:dyDescent="0.45">
      <c r="A1839" s="154" t="str">
        <f t="shared" si="28"/>
        <v>HBSchSc_Time_190</v>
      </c>
      <c r="B1839">
        <v>190</v>
      </c>
      <c r="C1839" t="s">
        <v>49</v>
      </c>
      <c r="D1839">
        <v>0</v>
      </c>
      <c r="E1839" t="s">
        <v>16</v>
      </c>
      <c r="F1839" t="s">
        <v>71</v>
      </c>
    </row>
    <row r="1840" spans="1:6" x14ac:dyDescent="0.45">
      <c r="A1840" s="154" t="str">
        <f t="shared" si="28"/>
        <v>HBSchSc_Time_192</v>
      </c>
      <c r="B1840">
        <v>192</v>
      </c>
      <c r="C1840" t="s">
        <v>49</v>
      </c>
      <c r="D1840">
        <v>0</v>
      </c>
      <c r="E1840" t="s">
        <v>16</v>
      </c>
      <c r="F1840" t="s">
        <v>71</v>
      </c>
    </row>
    <row r="1841" spans="1:6" x14ac:dyDescent="0.45">
      <c r="A1841" s="154" t="str">
        <f t="shared" si="28"/>
        <v>HBSchSc_Time_194</v>
      </c>
      <c r="B1841">
        <v>194</v>
      </c>
      <c r="C1841" t="s">
        <v>49</v>
      </c>
      <c r="D1841">
        <v>0</v>
      </c>
      <c r="E1841" t="s">
        <v>16</v>
      </c>
      <c r="F1841" t="s">
        <v>71</v>
      </c>
    </row>
    <row r="1842" spans="1:6" x14ac:dyDescent="0.45">
      <c r="A1842" s="154" t="str">
        <f t="shared" si="28"/>
        <v>HBSchSc_Time_196</v>
      </c>
      <c r="B1842">
        <v>196</v>
      </c>
      <c r="C1842" t="s">
        <v>49</v>
      </c>
      <c r="D1842">
        <v>0</v>
      </c>
      <c r="E1842" t="s">
        <v>16</v>
      </c>
      <c r="F1842" t="s">
        <v>71</v>
      </c>
    </row>
    <row r="1843" spans="1:6" x14ac:dyDescent="0.45">
      <c r="A1843" s="154" t="str">
        <f t="shared" si="28"/>
        <v>HBSchSc_Time_198</v>
      </c>
      <c r="B1843">
        <v>198</v>
      </c>
      <c r="C1843" t="s">
        <v>49</v>
      </c>
      <c r="D1843">
        <v>0</v>
      </c>
      <c r="E1843" t="s">
        <v>16</v>
      </c>
      <c r="F1843" t="s">
        <v>71</v>
      </c>
    </row>
    <row r="1844" spans="1:6" x14ac:dyDescent="0.45">
      <c r="A1844" s="154" t="str">
        <f t="shared" si="28"/>
        <v>HBSchSc_Time_200</v>
      </c>
      <c r="B1844">
        <v>200</v>
      </c>
      <c r="C1844" t="s">
        <v>49</v>
      </c>
      <c r="D1844">
        <v>0</v>
      </c>
      <c r="E1844" t="s">
        <v>16</v>
      </c>
      <c r="F1844" t="s">
        <v>71</v>
      </c>
    </row>
    <row r="1845" spans="1:6" x14ac:dyDescent="0.45">
      <c r="A1845" s="154" t="str">
        <f t="shared" si="28"/>
        <v>HBSchSc_Time_202</v>
      </c>
      <c r="B1845">
        <v>202</v>
      </c>
      <c r="C1845" t="s">
        <v>49</v>
      </c>
      <c r="D1845">
        <v>0</v>
      </c>
      <c r="E1845" t="s">
        <v>16</v>
      </c>
      <c r="F1845" t="s">
        <v>71</v>
      </c>
    </row>
    <row r="1846" spans="1:6" x14ac:dyDescent="0.45">
      <c r="A1846" s="154" t="str">
        <f t="shared" si="28"/>
        <v>HBSchSc_GC_0</v>
      </c>
      <c r="B1846">
        <v>0</v>
      </c>
      <c r="C1846" t="s">
        <v>49</v>
      </c>
      <c r="D1846">
        <v>0</v>
      </c>
      <c r="E1846" t="s">
        <v>64</v>
      </c>
      <c r="F1846" t="s">
        <v>71</v>
      </c>
    </row>
    <row r="1847" spans="1:6" x14ac:dyDescent="0.45">
      <c r="A1847" s="154" t="str">
        <f t="shared" si="28"/>
        <v>HBSchSc_GC_2</v>
      </c>
      <c r="B1847">
        <v>2</v>
      </c>
      <c r="C1847" t="s">
        <v>49</v>
      </c>
      <c r="D1847">
        <v>4.3925600000000002E-2</v>
      </c>
      <c r="E1847" t="s">
        <v>64</v>
      </c>
      <c r="F1847" t="s">
        <v>71</v>
      </c>
    </row>
    <row r="1848" spans="1:6" x14ac:dyDescent="0.45">
      <c r="A1848" s="154" t="str">
        <f t="shared" si="28"/>
        <v>HBSchSc_GC_4</v>
      </c>
      <c r="B1848">
        <v>4</v>
      </c>
      <c r="C1848" t="s">
        <v>49</v>
      </c>
      <c r="D1848">
        <v>0.1178052</v>
      </c>
      <c r="E1848" t="s">
        <v>64</v>
      </c>
      <c r="F1848" t="s">
        <v>71</v>
      </c>
    </row>
    <row r="1849" spans="1:6" x14ac:dyDescent="0.45">
      <c r="A1849" s="154" t="str">
        <f t="shared" si="28"/>
        <v>HBSchSc_GC_6</v>
      </c>
      <c r="B1849">
        <v>6</v>
      </c>
      <c r="C1849" t="s">
        <v>49</v>
      </c>
      <c r="D1849">
        <v>0.17832719999999999</v>
      </c>
      <c r="E1849" t="s">
        <v>64</v>
      </c>
      <c r="F1849" t="s">
        <v>71</v>
      </c>
    </row>
    <row r="1850" spans="1:6" x14ac:dyDescent="0.45">
      <c r="A1850" s="154" t="str">
        <f t="shared" si="28"/>
        <v>HBSchSc_GC_8</v>
      </c>
      <c r="B1850">
        <v>8</v>
      </c>
      <c r="C1850" t="s">
        <v>49</v>
      </c>
      <c r="D1850">
        <v>0.16440979999999999</v>
      </c>
      <c r="E1850" t="s">
        <v>64</v>
      </c>
      <c r="F1850" t="s">
        <v>71</v>
      </c>
    </row>
    <row r="1851" spans="1:6" x14ac:dyDescent="0.45">
      <c r="A1851" s="154" t="str">
        <f t="shared" si="28"/>
        <v>HBSchSc_GC_10</v>
      </c>
      <c r="B1851">
        <v>10</v>
      </c>
      <c r="C1851" t="s">
        <v>49</v>
      </c>
      <c r="D1851">
        <v>0.1350488</v>
      </c>
      <c r="E1851" t="s">
        <v>64</v>
      </c>
      <c r="F1851" t="s">
        <v>71</v>
      </c>
    </row>
    <row r="1852" spans="1:6" x14ac:dyDescent="0.45">
      <c r="A1852" s="154" t="str">
        <f t="shared" si="28"/>
        <v>HBSchSc_GC_12</v>
      </c>
      <c r="B1852">
        <v>12</v>
      </c>
      <c r="C1852" t="s">
        <v>49</v>
      </c>
      <c r="D1852">
        <v>9.78995E-2</v>
      </c>
      <c r="E1852" t="s">
        <v>64</v>
      </c>
      <c r="F1852" t="s">
        <v>71</v>
      </c>
    </row>
    <row r="1853" spans="1:6" x14ac:dyDescent="0.45">
      <c r="A1853" s="154" t="str">
        <f t="shared" si="28"/>
        <v>HBSchSc_GC_14</v>
      </c>
      <c r="B1853">
        <v>14</v>
      </c>
      <c r="C1853" t="s">
        <v>49</v>
      </c>
      <c r="D1853">
        <v>6.5795400000000004E-2</v>
      </c>
      <c r="E1853" t="s">
        <v>64</v>
      </c>
      <c r="F1853" t="s">
        <v>71</v>
      </c>
    </row>
    <row r="1854" spans="1:6" x14ac:dyDescent="0.45">
      <c r="A1854" s="154" t="str">
        <f t="shared" si="28"/>
        <v>HBSchSc_GC_16</v>
      </c>
      <c r="B1854">
        <v>16</v>
      </c>
      <c r="C1854" t="s">
        <v>49</v>
      </c>
      <c r="D1854">
        <v>4.9325099999999997E-2</v>
      </c>
      <c r="E1854" t="s">
        <v>64</v>
      </c>
      <c r="F1854" t="s">
        <v>71</v>
      </c>
    </row>
    <row r="1855" spans="1:6" x14ac:dyDescent="0.45">
      <c r="A1855" s="154" t="str">
        <f t="shared" si="28"/>
        <v>HBSchSc_GC_18</v>
      </c>
      <c r="B1855">
        <v>18</v>
      </c>
      <c r="C1855" t="s">
        <v>49</v>
      </c>
      <c r="D1855">
        <v>3.42668E-2</v>
      </c>
      <c r="E1855" t="s">
        <v>64</v>
      </c>
      <c r="F1855" t="s">
        <v>71</v>
      </c>
    </row>
    <row r="1856" spans="1:6" x14ac:dyDescent="0.45">
      <c r="A1856" s="154" t="str">
        <f t="shared" si="28"/>
        <v>HBSchSc_GC_20</v>
      </c>
      <c r="B1856">
        <v>20</v>
      </c>
      <c r="C1856" t="s">
        <v>49</v>
      </c>
      <c r="D1856">
        <v>2.43787E-2</v>
      </c>
      <c r="E1856" t="s">
        <v>64</v>
      </c>
      <c r="F1856" t="s">
        <v>71</v>
      </c>
    </row>
    <row r="1857" spans="1:6" x14ac:dyDescent="0.45">
      <c r="A1857" s="154" t="str">
        <f t="shared" si="28"/>
        <v>HBSchSc_GC_22</v>
      </c>
      <c r="B1857">
        <v>22</v>
      </c>
      <c r="C1857" t="s">
        <v>49</v>
      </c>
      <c r="D1857">
        <v>1.54445E-2</v>
      </c>
      <c r="E1857" t="s">
        <v>64</v>
      </c>
      <c r="F1857" t="s">
        <v>71</v>
      </c>
    </row>
    <row r="1858" spans="1:6" x14ac:dyDescent="0.45">
      <c r="A1858" s="154" t="str">
        <f t="shared" si="28"/>
        <v>HBSchSc_GC_24</v>
      </c>
      <c r="B1858">
        <v>24</v>
      </c>
      <c r="C1858" t="s">
        <v>49</v>
      </c>
      <c r="D1858">
        <v>1.09996E-2</v>
      </c>
      <c r="E1858" t="s">
        <v>64</v>
      </c>
      <c r="F1858" t="s">
        <v>71</v>
      </c>
    </row>
    <row r="1859" spans="1:6" x14ac:dyDescent="0.45">
      <c r="A1859" s="154" t="str">
        <f t="shared" ref="A1859:A1922" si="29">C1859&amp;"_"&amp;E1859&amp;"_"&amp;B1859</f>
        <v>HBSchSc_GC_26</v>
      </c>
      <c r="B1859">
        <v>26</v>
      </c>
      <c r="C1859" t="s">
        <v>49</v>
      </c>
      <c r="D1859">
        <v>7.8224000000000002E-3</v>
      </c>
      <c r="E1859" t="s">
        <v>64</v>
      </c>
      <c r="F1859" t="s">
        <v>71</v>
      </c>
    </row>
    <row r="1860" spans="1:6" x14ac:dyDescent="0.45">
      <c r="A1860" s="154" t="str">
        <f t="shared" si="29"/>
        <v>HBSchSc_GC_28</v>
      </c>
      <c r="B1860">
        <v>28</v>
      </c>
      <c r="C1860" t="s">
        <v>49</v>
      </c>
      <c r="D1860">
        <v>5.8674E-3</v>
      </c>
      <c r="E1860" t="s">
        <v>64</v>
      </c>
      <c r="F1860" t="s">
        <v>71</v>
      </c>
    </row>
    <row r="1861" spans="1:6" x14ac:dyDescent="0.45">
      <c r="A1861" s="154" t="str">
        <f t="shared" si="29"/>
        <v>HBSchSc_GC_30</v>
      </c>
      <c r="B1861">
        <v>30</v>
      </c>
      <c r="C1861" t="s">
        <v>49</v>
      </c>
      <c r="D1861">
        <v>4.6366000000000003E-3</v>
      </c>
      <c r="E1861" t="s">
        <v>64</v>
      </c>
      <c r="F1861" t="s">
        <v>71</v>
      </c>
    </row>
    <row r="1862" spans="1:6" x14ac:dyDescent="0.45">
      <c r="A1862" s="154" t="str">
        <f t="shared" si="29"/>
        <v>HBSchSc_GC_32</v>
      </c>
      <c r="B1862">
        <v>32</v>
      </c>
      <c r="C1862" t="s">
        <v>49</v>
      </c>
      <c r="D1862">
        <v>4.4048000000000004E-3</v>
      </c>
      <c r="E1862" t="s">
        <v>64</v>
      </c>
      <c r="F1862" t="s">
        <v>71</v>
      </c>
    </row>
    <row r="1863" spans="1:6" x14ac:dyDescent="0.45">
      <c r="A1863" s="154" t="str">
        <f t="shared" si="29"/>
        <v>HBSchSc_GC_34</v>
      </c>
      <c r="B1863">
        <v>34</v>
      </c>
      <c r="C1863" t="s">
        <v>49</v>
      </c>
      <c r="D1863">
        <v>4.1729000000000002E-3</v>
      </c>
      <c r="E1863" t="s">
        <v>64</v>
      </c>
      <c r="F1863" t="s">
        <v>71</v>
      </c>
    </row>
    <row r="1864" spans="1:6" x14ac:dyDescent="0.45">
      <c r="A1864" s="154" t="str">
        <f t="shared" si="29"/>
        <v>HBSchSc_GC_36</v>
      </c>
      <c r="B1864">
        <v>36</v>
      </c>
      <c r="C1864" t="s">
        <v>49</v>
      </c>
      <c r="D1864">
        <v>3.9411000000000003E-3</v>
      </c>
      <c r="E1864" t="s">
        <v>64</v>
      </c>
      <c r="F1864" t="s">
        <v>71</v>
      </c>
    </row>
    <row r="1865" spans="1:6" x14ac:dyDescent="0.45">
      <c r="A1865" s="154" t="str">
        <f t="shared" si="29"/>
        <v>HBSchSc_GC_38</v>
      </c>
      <c r="B1865">
        <v>38</v>
      </c>
      <c r="C1865" t="s">
        <v>49</v>
      </c>
      <c r="D1865">
        <v>3.7093E-3</v>
      </c>
      <c r="E1865" t="s">
        <v>64</v>
      </c>
      <c r="F1865" t="s">
        <v>71</v>
      </c>
    </row>
    <row r="1866" spans="1:6" x14ac:dyDescent="0.45">
      <c r="A1866" s="154" t="str">
        <f t="shared" si="29"/>
        <v>HBSchSc_GC_40</v>
      </c>
      <c r="B1866">
        <v>40</v>
      </c>
      <c r="C1866" t="s">
        <v>49</v>
      </c>
      <c r="D1866">
        <v>3.4773999999999998E-3</v>
      </c>
      <c r="E1866" t="s">
        <v>64</v>
      </c>
      <c r="F1866" t="s">
        <v>71</v>
      </c>
    </row>
    <row r="1867" spans="1:6" x14ac:dyDescent="0.45">
      <c r="A1867" s="154" t="str">
        <f t="shared" si="29"/>
        <v>HBSchSc_GC_42</v>
      </c>
      <c r="B1867">
        <v>42</v>
      </c>
      <c r="C1867" t="s">
        <v>49</v>
      </c>
      <c r="D1867">
        <v>3.2456E-3</v>
      </c>
      <c r="E1867" t="s">
        <v>64</v>
      </c>
      <c r="F1867" t="s">
        <v>71</v>
      </c>
    </row>
    <row r="1868" spans="1:6" x14ac:dyDescent="0.45">
      <c r="A1868" s="154" t="str">
        <f t="shared" si="29"/>
        <v>HBSchSc_GC_44</v>
      </c>
      <c r="B1868">
        <v>44</v>
      </c>
      <c r="C1868" t="s">
        <v>49</v>
      </c>
      <c r="D1868">
        <v>3.0138000000000001E-3</v>
      </c>
      <c r="E1868" t="s">
        <v>64</v>
      </c>
      <c r="F1868" t="s">
        <v>71</v>
      </c>
    </row>
    <row r="1869" spans="1:6" x14ac:dyDescent="0.45">
      <c r="A1869" s="154" t="str">
        <f t="shared" si="29"/>
        <v>HBSchSc_GC_46</v>
      </c>
      <c r="B1869">
        <v>46</v>
      </c>
      <c r="C1869" t="s">
        <v>49</v>
      </c>
      <c r="D1869">
        <v>2.7818999999999999E-3</v>
      </c>
      <c r="E1869" t="s">
        <v>64</v>
      </c>
      <c r="F1869" t="s">
        <v>71</v>
      </c>
    </row>
    <row r="1870" spans="1:6" x14ac:dyDescent="0.45">
      <c r="A1870" s="154" t="str">
        <f t="shared" si="29"/>
        <v>HBSchSc_GC_48</v>
      </c>
      <c r="B1870">
        <v>48</v>
      </c>
      <c r="C1870" t="s">
        <v>49</v>
      </c>
      <c r="D1870">
        <v>2.5501E-3</v>
      </c>
      <c r="E1870" t="s">
        <v>64</v>
      </c>
      <c r="F1870" t="s">
        <v>71</v>
      </c>
    </row>
    <row r="1871" spans="1:6" x14ac:dyDescent="0.45">
      <c r="A1871" s="154" t="str">
        <f t="shared" si="29"/>
        <v>HBSchSc_GC_50</v>
      </c>
      <c r="B1871">
        <v>50</v>
      </c>
      <c r="C1871" t="s">
        <v>49</v>
      </c>
      <c r="D1871">
        <v>2.3183000000000001E-3</v>
      </c>
      <c r="E1871" t="s">
        <v>64</v>
      </c>
      <c r="F1871" t="s">
        <v>71</v>
      </c>
    </row>
    <row r="1872" spans="1:6" x14ac:dyDescent="0.45">
      <c r="A1872" s="154" t="str">
        <f t="shared" si="29"/>
        <v>HBSchSc_GC_52</v>
      </c>
      <c r="B1872">
        <v>52</v>
      </c>
      <c r="C1872" t="s">
        <v>49</v>
      </c>
      <c r="D1872">
        <v>2.0864E-3</v>
      </c>
      <c r="E1872" t="s">
        <v>64</v>
      </c>
      <c r="F1872" t="s">
        <v>71</v>
      </c>
    </row>
    <row r="1873" spans="1:6" x14ac:dyDescent="0.45">
      <c r="A1873" s="154" t="str">
        <f t="shared" si="29"/>
        <v>HBSchSc_GC_54</v>
      </c>
      <c r="B1873">
        <v>54</v>
      </c>
      <c r="C1873" t="s">
        <v>49</v>
      </c>
      <c r="D1873">
        <v>1.8546000000000001E-3</v>
      </c>
      <c r="E1873" t="s">
        <v>64</v>
      </c>
      <c r="F1873" t="s">
        <v>71</v>
      </c>
    </row>
    <row r="1874" spans="1:6" x14ac:dyDescent="0.45">
      <c r="A1874" s="154" t="str">
        <f t="shared" si="29"/>
        <v>HBSchSc_GC_56</v>
      </c>
      <c r="B1874">
        <v>56</v>
      </c>
      <c r="C1874" t="s">
        <v>49</v>
      </c>
      <c r="D1874">
        <v>1.6228E-3</v>
      </c>
      <c r="E1874" t="s">
        <v>64</v>
      </c>
      <c r="F1874" t="s">
        <v>71</v>
      </c>
    </row>
    <row r="1875" spans="1:6" x14ac:dyDescent="0.45">
      <c r="A1875" s="154" t="str">
        <f t="shared" si="29"/>
        <v>HBSchSc_GC_58</v>
      </c>
      <c r="B1875">
        <v>58</v>
      </c>
      <c r="C1875" t="s">
        <v>49</v>
      </c>
      <c r="D1875">
        <v>1.3910000000000001E-3</v>
      </c>
      <c r="E1875" t="s">
        <v>64</v>
      </c>
      <c r="F1875" t="s">
        <v>71</v>
      </c>
    </row>
    <row r="1876" spans="1:6" x14ac:dyDescent="0.45">
      <c r="A1876" s="154" t="str">
        <f t="shared" si="29"/>
        <v>HBSchSc_GC_60</v>
      </c>
      <c r="B1876">
        <v>60</v>
      </c>
      <c r="C1876" t="s">
        <v>49</v>
      </c>
      <c r="D1876">
        <v>1.1590999999999999E-3</v>
      </c>
      <c r="E1876" t="s">
        <v>64</v>
      </c>
      <c r="F1876" t="s">
        <v>71</v>
      </c>
    </row>
    <row r="1877" spans="1:6" x14ac:dyDescent="0.45">
      <c r="A1877" s="154" t="str">
        <f t="shared" si="29"/>
        <v>HBSchSc_GC_62</v>
      </c>
      <c r="B1877">
        <v>62</v>
      </c>
      <c r="C1877" t="s">
        <v>49</v>
      </c>
      <c r="D1877">
        <v>9.2730000000000004E-4</v>
      </c>
      <c r="E1877" t="s">
        <v>64</v>
      </c>
      <c r="F1877" t="s">
        <v>71</v>
      </c>
    </row>
    <row r="1878" spans="1:6" x14ac:dyDescent="0.45">
      <c r="A1878" s="154" t="str">
        <f t="shared" si="29"/>
        <v>HBSchSc_GC_64</v>
      </c>
      <c r="B1878">
        <v>64</v>
      </c>
      <c r="C1878" t="s">
        <v>49</v>
      </c>
      <c r="D1878">
        <v>6.9550000000000005E-4</v>
      </c>
      <c r="E1878" t="s">
        <v>64</v>
      </c>
      <c r="F1878" t="s">
        <v>71</v>
      </c>
    </row>
    <row r="1879" spans="1:6" x14ac:dyDescent="0.45">
      <c r="A1879" s="154" t="str">
        <f t="shared" si="29"/>
        <v>HBSchSc_GC_66</v>
      </c>
      <c r="B1879">
        <v>66</v>
      </c>
      <c r="C1879" t="s">
        <v>49</v>
      </c>
      <c r="D1879">
        <v>4.6359999999999999E-4</v>
      </c>
      <c r="E1879" t="s">
        <v>64</v>
      </c>
      <c r="F1879" t="s">
        <v>71</v>
      </c>
    </row>
    <row r="1880" spans="1:6" x14ac:dyDescent="0.45">
      <c r="A1880" s="154" t="str">
        <f t="shared" si="29"/>
        <v>HBSchSc_GC_68</v>
      </c>
      <c r="B1880">
        <v>68</v>
      </c>
      <c r="C1880" t="s">
        <v>49</v>
      </c>
      <c r="D1880">
        <v>2.319E-4</v>
      </c>
      <c r="E1880" t="s">
        <v>64</v>
      </c>
      <c r="F1880" t="s">
        <v>71</v>
      </c>
    </row>
    <row r="1881" spans="1:6" x14ac:dyDescent="0.45">
      <c r="A1881" s="154" t="str">
        <f t="shared" si="29"/>
        <v>HBSchSc_GC_70</v>
      </c>
      <c r="B1881">
        <v>70</v>
      </c>
      <c r="C1881" t="s">
        <v>49</v>
      </c>
      <c r="D1881">
        <v>0</v>
      </c>
      <c r="E1881" t="s">
        <v>64</v>
      </c>
      <c r="F1881" t="s">
        <v>71</v>
      </c>
    </row>
    <row r="1882" spans="1:6" x14ac:dyDescent="0.45">
      <c r="A1882" s="154" t="str">
        <f t="shared" si="29"/>
        <v>HBSchSc_GC_72</v>
      </c>
      <c r="B1882">
        <v>72</v>
      </c>
      <c r="C1882" t="s">
        <v>49</v>
      </c>
      <c r="D1882">
        <v>0</v>
      </c>
      <c r="E1882" t="s">
        <v>64</v>
      </c>
      <c r="F1882" t="s">
        <v>71</v>
      </c>
    </row>
    <row r="1883" spans="1:6" x14ac:dyDescent="0.45">
      <c r="A1883" s="154" t="str">
        <f t="shared" si="29"/>
        <v>HBSchSc_GC_74</v>
      </c>
      <c r="B1883">
        <v>74</v>
      </c>
      <c r="C1883" t="s">
        <v>49</v>
      </c>
      <c r="D1883">
        <v>0</v>
      </c>
      <c r="E1883" t="s">
        <v>64</v>
      </c>
      <c r="F1883" t="s">
        <v>71</v>
      </c>
    </row>
    <row r="1884" spans="1:6" x14ac:dyDescent="0.45">
      <c r="A1884" s="154" t="str">
        <f t="shared" si="29"/>
        <v>HBSchSc_GC_76</v>
      </c>
      <c r="B1884">
        <v>76</v>
      </c>
      <c r="C1884" t="s">
        <v>49</v>
      </c>
      <c r="D1884">
        <v>0</v>
      </c>
      <c r="E1884" t="s">
        <v>64</v>
      </c>
      <c r="F1884" t="s">
        <v>71</v>
      </c>
    </row>
    <row r="1885" spans="1:6" x14ac:dyDescent="0.45">
      <c r="A1885" s="154" t="str">
        <f t="shared" si="29"/>
        <v>HBSchSc_GC_78</v>
      </c>
      <c r="B1885">
        <v>78</v>
      </c>
      <c r="C1885" t="s">
        <v>49</v>
      </c>
      <c r="D1885">
        <v>0</v>
      </c>
      <c r="E1885" t="s">
        <v>64</v>
      </c>
      <c r="F1885" t="s">
        <v>71</v>
      </c>
    </row>
    <row r="1886" spans="1:6" x14ac:dyDescent="0.45">
      <c r="A1886" s="154" t="str">
        <f t="shared" si="29"/>
        <v>HBSchSc_GC_80</v>
      </c>
      <c r="B1886">
        <v>80</v>
      </c>
      <c r="C1886" t="s">
        <v>49</v>
      </c>
      <c r="D1886">
        <v>0</v>
      </c>
      <c r="E1886" t="s">
        <v>64</v>
      </c>
      <c r="F1886" t="s">
        <v>71</v>
      </c>
    </row>
    <row r="1887" spans="1:6" x14ac:dyDescent="0.45">
      <c r="A1887" s="154" t="str">
        <f t="shared" si="29"/>
        <v>HBSchSc_GC_82</v>
      </c>
      <c r="B1887">
        <v>82</v>
      </c>
      <c r="C1887" t="s">
        <v>49</v>
      </c>
      <c r="D1887">
        <v>0</v>
      </c>
      <c r="E1887" t="s">
        <v>64</v>
      </c>
      <c r="F1887" t="s">
        <v>71</v>
      </c>
    </row>
    <row r="1888" spans="1:6" x14ac:dyDescent="0.45">
      <c r="A1888" s="154" t="str">
        <f t="shared" si="29"/>
        <v>HBSchSc_GC_84</v>
      </c>
      <c r="B1888">
        <v>84</v>
      </c>
      <c r="C1888" t="s">
        <v>49</v>
      </c>
      <c r="D1888">
        <v>0</v>
      </c>
      <c r="E1888" t="s">
        <v>64</v>
      </c>
      <c r="F1888" t="s">
        <v>71</v>
      </c>
    </row>
    <row r="1889" spans="1:6" x14ac:dyDescent="0.45">
      <c r="A1889" s="154" t="str">
        <f t="shared" si="29"/>
        <v>HBSchSc_GC_86</v>
      </c>
      <c r="B1889">
        <v>86</v>
      </c>
      <c r="C1889" t="s">
        <v>49</v>
      </c>
      <c r="D1889">
        <v>0</v>
      </c>
      <c r="E1889" t="s">
        <v>64</v>
      </c>
      <c r="F1889" t="s">
        <v>71</v>
      </c>
    </row>
    <row r="1890" spans="1:6" x14ac:dyDescent="0.45">
      <c r="A1890" s="154" t="str">
        <f t="shared" si="29"/>
        <v>HBSchSc_GC_88</v>
      </c>
      <c r="B1890">
        <v>88</v>
      </c>
      <c r="C1890" t="s">
        <v>49</v>
      </c>
      <c r="D1890">
        <v>0</v>
      </c>
      <c r="E1890" t="s">
        <v>64</v>
      </c>
      <c r="F1890" t="s">
        <v>71</v>
      </c>
    </row>
    <row r="1891" spans="1:6" x14ac:dyDescent="0.45">
      <c r="A1891" s="154" t="str">
        <f t="shared" si="29"/>
        <v>HBSchSc_GC_90</v>
      </c>
      <c r="B1891">
        <v>90</v>
      </c>
      <c r="C1891" t="s">
        <v>49</v>
      </c>
      <c r="D1891">
        <v>0</v>
      </c>
      <c r="E1891" t="s">
        <v>64</v>
      </c>
      <c r="F1891" t="s">
        <v>71</v>
      </c>
    </row>
    <row r="1892" spans="1:6" x14ac:dyDescent="0.45">
      <c r="A1892" s="154" t="str">
        <f t="shared" si="29"/>
        <v>HBSchSc_GC_92</v>
      </c>
      <c r="B1892">
        <v>92</v>
      </c>
      <c r="C1892" t="s">
        <v>49</v>
      </c>
      <c r="D1892">
        <v>0</v>
      </c>
      <c r="E1892" t="s">
        <v>64</v>
      </c>
      <c r="F1892" t="s">
        <v>71</v>
      </c>
    </row>
    <row r="1893" spans="1:6" x14ac:dyDescent="0.45">
      <c r="A1893" s="154" t="str">
        <f t="shared" si="29"/>
        <v>HBSchSc_GC_94</v>
      </c>
      <c r="B1893">
        <v>94</v>
      </c>
      <c r="C1893" t="s">
        <v>49</v>
      </c>
      <c r="D1893">
        <v>0</v>
      </c>
      <c r="E1893" t="s">
        <v>64</v>
      </c>
      <c r="F1893" t="s">
        <v>71</v>
      </c>
    </row>
    <row r="1894" spans="1:6" x14ac:dyDescent="0.45">
      <c r="A1894" s="154" t="str">
        <f t="shared" si="29"/>
        <v>HBSchSc_GC_96</v>
      </c>
      <c r="B1894">
        <v>96</v>
      </c>
      <c r="C1894" t="s">
        <v>49</v>
      </c>
      <c r="D1894">
        <v>0</v>
      </c>
      <c r="E1894" t="s">
        <v>64</v>
      </c>
      <c r="F1894" t="s">
        <v>71</v>
      </c>
    </row>
    <row r="1895" spans="1:6" x14ac:dyDescent="0.45">
      <c r="A1895" s="154" t="str">
        <f t="shared" si="29"/>
        <v>HBSchSc_GC_98</v>
      </c>
      <c r="B1895">
        <v>98</v>
      </c>
      <c r="C1895" t="s">
        <v>49</v>
      </c>
      <c r="D1895">
        <v>0</v>
      </c>
      <c r="E1895" t="s">
        <v>64</v>
      </c>
      <c r="F1895" t="s">
        <v>71</v>
      </c>
    </row>
    <row r="1896" spans="1:6" x14ac:dyDescent="0.45">
      <c r="A1896" s="154" t="str">
        <f t="shared" si="29"/>
        <v>HBSchSc_GC_100</v>
      </c>
      <c r="B1896">
        <v>100</v>
      </c>
      <c r="C1896" t="s">
        <v>49</v>
      </c>
      <c r="D1896">
        <v>0</v>
      </c>
      <c r="E1896" t="s">
        <v>64</v>
      </c>
      <c r="F1896" t="s">
        <v>71</v>
      </c>
    </row>
    <row r="1897" spans="1:6" x14ac:dyDescent="0.45">
      <c r="A1897" s="154" t="str">
        <f t="shared" si="29"/>
        <v>HBSchSc_GC_102</v>
      </c>
      <c r="B1897">
        <v>102</v>
      </c>
      <c r="C1897" t="s">
        <v>49</v>
      </c>
      <c r="D1897">
        <v>0</v>
      </c>
      <c r="E1897" t="s">
        <v>64</v>
      </c>
      <c r="F1897" t="s">
        <v>71</v>
      </c>
    </row>
    <row r="1898" spans="1:6" x14ac:dyDescent="0.45">
      <c r="A1898" s="154" t="str">
        <f t="shared" si="29"/>
        <v>HBSchSc_GC_104</v>
      </c>
      <c r="B1898">
        <v>104</v>
      </c>
      <c r="C1898" t="s">
        <v>49</v>
      </c>
      <c r="D1898">
        <v>0</v>
      </c>
      <c r="E1898" t="s">
        <v>64</v>
      </c>
      <c r="F1898" t="s">
        <v>71</v>
      </c>
    </row>
    <row r="1899" spans="1:6" x14ac:dyDescent="0.45">
      <c r="A1899" s="154" t="str">
        <f t="shared" si="29"/>
        <v>HBSchSc_GC_106</v>
      </c>
      <c r="B1899">
        <v>106</v>
      </c>
      <c r="C1899" t="s">
        <v>49</v>
      </c>
      <c r="D1899">
        <v>0</v>
      </c>
      <c r="E1899" t="s">
        <v>64</v>
      </c>
      <c r="F1899" t="s">
        <v>71</v>
      </c>
    </row>
    <row r="1900" spans="1:6" x14ac:dyDescent="0.45">
      <c r="A1900" s="154" t="str">
        <f t="shared" si="29"/>
        <v>HBSchSc_GC_108</v>
      </c>
      <c r="B1900">
        <v>108</v>
      </c>
      <c r="C1900" t="s">
        <v>49</v>
      </c>
      <c r="D1900">
        <v>0</v>
      </c>
      <c r="E1900" t="s">
        <v>64</v>
      </c>
      <c r="F1900" t="s">
        <v>71</v>
      </c>
    </row>
    <row r="1901" spans="1:6" x14ac:dyDescent="0.45">
      <c r="A1901" s="154" t="str">
        <f t="shared" si="29"/>
        <v>HBSchSc_GC_110</v>
      </c>
      <c r="B1901">
        <v>110</v>
      </c>
      <c r="C1901" t="s">
        <v>49</v>
      </c>
      <c r="D1901">
        <v>0</v>
      </c>
      <c r="E1901" t="s">
        <v>64</v>
      </c>
      <c r="F1901" t="s">
        <v>71</v>
      </c>
    </row>
    <row r="1902" spans="1:6" x14ac:dyDescent="0.45">
      <c r="A1902" s="154" t="str">
        <f t="shared" si="29"/>
        <v>HBSchSc_GC_112</v>
      </c>
      <c r="B1902">
        <v>112</v>
      </c>
      <c r="C1902" t="s">
        <v>49</v>
      </c>
      <c r="D1902">
        <v>0</v>
      </c>
      <c r="E1902" t="s">
        <v>64</v>
      </c>
      <c r="F1902" t="s">
        <v>71</v>
      </c>
    </row>
    <row r="1903" spans="1:6" x14ac:dyDescent="0.45">
      <c r="A1903" s="154" t="str">
        <f t="shared" si="29"/>
        <v>HBSchSc_GC_114</v>
      </c>
      <c r="B1903">
        <v>114</v>
      </c>
      <c r="C1903" t="s">
        <v>49</v>
      </c>
      <c r="D1903">
        <v>0</v>
      </c>
      <c r="E1903" t="s">
        <v>64</v>
      </c>
      <c r="F1903" t="s">
        <v>71</v>
      </c>
    </row>
    <row r="1904" spans="1:6" x14ac:dyDescent="0.45">
      <c r="A1904" s="154" t="str">
        <f t="shared" si="29"/>
        <v>HBSchSc_GC_116</v>
      </c>
      <c r="B1904">
        <v>116</v>
      </c>
      <c r="C1904" t="s">
        <v>49</v>
      </c>
      <c r="D1904">
        <v>0</v>
      </c>
      <c r="E1904" t="s">
        <v>64</v>
      </c>
      <c r="F1904" t="s">
        <v>71</v>
      </c>
    </row>
    <row r="1905" spans="1:6" x14ac:dyDescent="0.45">
      <c r="A1905" s="154" t="str">
        <f t="shared" si="29"/>
        <v>HBSchSc_GC_118</v>
      </c>
      <c r="B1905">
        <v>118</v>
      </c>
      <c r="C1905" t="s">
        <v>49</v>
      </c>
      <c r="D1905">
        <v>0</v>
      </c>
      <c r="E1905" t="s">
        <v>64</v>
      </c>
      <c r="F1905" t="s">
        <v>71</v>
      </c>
    </row>
    <row r="1906" spans="1:6" x14ac:dyDescent="0.45">
      <c r="A1906" s="154" t="str">
        <f t="shared" si="29"/>
        <v>HBSchSc_GC_120</v>
      </c>
      <c r="B1906">
        <v>120</v>
      </c>
      <c r="C1906" t="s">
        <v>49</v>
      </c>
      <c r="D1906">
        <v>0</v>
      </c>
      <c r="E1906" t="s">
        <v>64</v>
      </c>
      <c r="F1906" t="s">
        <v>71</v>
      </c>
    </row>
    <row r="1907" spans="1:6" x14ac:dyDescent="0.45">
      <c r="A1907" s="154" t="str">
        <f t="shared" si="29"/>
        <v>HBSchSc_GC_122</v>
      </c>
      <c r="B1907">
        <v>122</v>
      </c>
      <c r="C1907" t="s">
        <v>49</v>
      </c>
      <c r="D1907">
        <v>0</v>
      </c>
      <c r="E1907" t="s">
        <v>64</v>
      </c>
      <c r="F1907" t="s">
        <v>71</v>
      </c>
    </row>
    <row r="1908" spans="1:6" x14ac:dyDescent="0.45">
      <c r="A1908" s="154" t="str">
        <f t="shared" si="29"/>
        <v>HBSchSc_GC_124</v>
      </c>
      <c r="B1908">
        <v>124</v>
      </c>
      <c r="C1908" t="s">
        <v>49</v>
      </c>
      <c r="D1908">
        <v>0</v>
      </c>
      <c r="E1908" t="s">
        <v>64</v>
      </c>
      <c r="F1908" t="s">
        <v>71</v>
      </c>
    </row>
    <row r="1909" spans="1:6" x14ac:dyDescent="0.45">
      <c r="A1909" s="154" t="str">
        <f t="shared" si="29"/>
        <v>HBSchSc_GC_126</v>
      </c>
      <c r="B1909">
        <v>126</v>
      </c>
      <c r="C1909" t="s">
        <v>49</v>
      </c>
      <c r="D1909">
        <v>0</v>
      </c>
      <c r="E1909" t="s">
        <v>64</v>
      </c>
      <c r="F1909" t="s">
        <v>71</v>
      </c>
    </row>
    <row r="1910" spans="1:6" x14ac:dyDescent="0.45">
      <c r="A1910" s="154" t="str">
        <f t="shared" si="29"/>
        <v>HBSchSc_GC_128</v>
      </c>
      <c r="B1910">
        <v>128</v>
      </c>
      <c r="C1910" t="s">
        <v>49</v>
      </c>
      <c r="D1910">
        <v>0</v>
      </c>
      <c r="E1910" t="s">
        <v>64</v>
      </c>
      <c r="F1910" t="s">
        <v>71</v>
      </c>
    </row>
    <row r="1911" spans="1:6" x14ac:dyDescent="0.45">
      <c r="A1911" s="154" t="str">
        <f t="shared" si="29"/>
        <v>HBSchSc_GC_130</v>
      </c>
      <c r="B1911">
        <v>130</v>
      </c>
      <c r="C1911" t="s">
        <v>49</v>
      </c>
      <c r="D1911">
        <v>0</v>
      </c>
      <c r="E1911" t="s">
        <v>64</v>
      </c>
      <c r="F1911" t="s">
        <v>71</v>
      </c>
    </row>
    <row r="1912" spans="1:6" x14ac:dyDescent="0.45">
      <c r="A1912" s="154" t="str">
        <f t="shared" si="29"/>
        <v>HBSchSc_GC_132</v>
      </c>
      <c r="B1912">
        <v>132</v>
      </c>
      <c r="C1912" t="s">
        <v>49</v>
      </c>
      <c r="D1912">
        <v>0</v>
      </c>
      <c r="E1912" t="s">
        <v>64</v>
      </c>
      <c r="F1912" t="s">
        <v>71</v>
      </c>
    </row>
    <row r="1913" spans="1:6" x14ac:dyDescent="0.45">
      <c r="A1913" s="154" t="str">
        <f t="shared" si="29"/>
        <v>HBSchSc_GC_134</v>
      </c>
      <c r="B1913">
        <v>134</v>
      </c>
      <c r="C1913" t="s">
        <v>49</v>
      </c>
      <c r="D1913">
        <v>0</v>
      </c>
      <c r="E1913" t="s">
        <v>64</v>
      </c>
      <c r="F1913" t="s">
        <v>71</v>
      </c>
    </row>
    <row r="1914" spans="1:6" x14ac:dyDescent="0.45">
      <c r="A1914" s="154" t="str">
        <f t="shared" si="29"/>
        <v>HBSchSc_GC_136</v>
      </c>
      <c r="B1914">
        <v>136</v>
      </c>
      <c r="C1914" t="s">
        <v>49</v>
      </c>
      <c r="D1914">
        <v>0</v>
      </c>
      <c r="E1914" t="s">
        <v>64</v>
      </c>
      <c r="F1914" t="s">
        <v>71</v>
      </c>
    </row>
    <row r="1915" spans="1:6" x14ac:dyDescent="0.45">
      <c r="A1915" s="154" t="str">
        <f t="shared" si="29"/>
        <v>HBSchSc_GC_138</v>
      </c>
      <c r="B1915">
        <v>138</v>
      </c>
      <c r="C1915" t="s">
        <v>49</v>
      </c>
      <c r="D1915">
        <v>0</v>
      </c>
      <c r="E1915" t="s">
        <v>64</v>
      </c>
      <c r="F1915" t="s">
        <v>71</v>
      </c>
    </row>
    <row r="1916" spans="1:6" x14ac:dyDescent="0.45">
      <c r="A1916" s="154" t="str">
        <f t="shared" si="29"/>
        <v>HBSchSc_GC_140</v>
      </c>
      <c r="B1916">
        <v>140</v>
      </c>
      <c r="C1916" t="s">
        <v>49</v>
      </c>
      <c r="D1916">
        <v>0</v>
      </c>
      <c r="E1916" t="s">
        <v>64</v>
      </c>
      <c r="F1916" t="s">
        <v>71</v>
      </c>
    </row>
    <row r="1917" spans="1:6" x14ac:dyDescent="0.45">
      <c r="A1917" s="154" t="str">
        <f t="shared" si="29"/>
        <v>HBSchSc_GC_142</v>
      </c>
      <c r="B1917">
        <v>142</v>
      </c>
      <c r="C1917" t="s">
        <v>49</v>
      </c>
      <c r="D1917">
        <v>0</v>
      </c>
      <c r="E1917" t="s">
        <v>64</v>
      </c>
      <c r="F1917" t="s">
        <v>71</v>
      </c>
    </row>
    <row r="1918" spans="1:6" x14ac:dyDescent="0.45">
      <c r="A1918" s="154" t="str">
        <f t="shared" si="29"/>
        <v>HBSchSc_GC_144</v>
      </c>
      <c r="B1918">
        <v>144</v>
      </c>
      <c r="C1918" t="s">
        <v>49</v>
      </c>
      <c r="D1918">
        <v>0</v>
      </c>
      <c r="E1918" t="s">
        <v>64</v>
      </c>
      <c r="F1918" t="s">
        <v>71</v>
      </c>
    </row>
    <row r="1919" spans="1:6" x14ac:dyDescent="0.45">
      <c r="A1919" s="154" t="str">
        <f t="shared" si="29"/>
        <v>HBSchSc_GC_146</v>
      </c>
      <c r="B1919">
        <v>146</v>
      </c>
      <c r="C1919" t="s">
        <v>49</v>
      </c>
      <c r="D1919">
        <v>0</v>
      </c>
      <c r="E1919" t="s">
        <v>64</v>
      </c>
      <c r="F1919" t="s">
        <v>71</v>
      </c>
    </row>
    <row r="1920" spans="1:6" x14ac:dyDescent="0.45">
      <c r="A1920" s="154" t="str">
        <f t="shared" si="29"/>
        <v>HBSchSc_GC_148</v>
      </c>
      <c r="B1920">
        <v>148</v>
      </c>
      <c r="C1920" t="s">
        <v>49</v>
      </c>
      <c r="D1920">
        <v>0</v>
      </c>
      <c r="E1920" t="s">
        <v>64</v>
      </c>
      <c r="F1920" t="s">
        <v>71</v>
      </c>
    </row>
    <row r="1921" spans="1:6" x14ac:dyDescent="0.45">
      <c r="A1921" s="154" t="str">
        <f t="shared" si="29"/>
        <v>HBSchSc_GC_150</v>
      </c>
      <c r="B1921">
        <v>150</v>
      </c>
      <c r="C1921" t="s">
        <v>49</v>
      </c>
      <c r="D1921">
        <v>0</v>
      </c>
      <c r="E1921" t="s">
        <v>64</v>
      </c>
      <c r="F1921" t="s">
        <v>71</v>
      </c>
    </row>
    <row r="1922" spans="1:6" x14ac:dyDescent="0.45">
      <c r="A1922" s="154" t="str">
        <f t="shared" si="29"/>
        <v>HBSchSc_GC_152</v>
      </c>
      <c r="B1922">
        <v>152</v>
      </c>
      <c r="C1922" t="s">
        <v>49</v>
      </c>
      <c r="D1922">
        <v>0</v>
      </c>
      <c r="E1922" t="s">
        <v>64</v>
      </c>
      <c r="F1922" t="s">
        <v>71</v>
      </c>
    </row>
    <row r="1923" spans="1:6" x14ac:dyDescent="0.45">
      <c r="A1923" s="154" t="str">
        <f t="shared" ref="A1923:A1986" si="30">C1923&amp;"_"&amp;E1923&amp;"_"&amp;B1923</f>
        <v>HBSchSc_GC_154</v>
      </c>
      <c r="B1923">
        <v>154</v>
      </c>
      <c r="C1923" t="s">
        <v>49</v>
      </c>
      <c r="D1923">
        <v>0</v>
      </c>
      <c r="E1923" t="s">
        <v>64</v>
      </c>
      <c r="F1923" t="s">
        <v>71</v>
      </c>
    </row>
    <row r="1924" spans="1:6" x14ac:dyDescent="0.45">
      <c r="A1924" s="154" t="str">
        <f t="shared" si="30"/>
        <v>HBSchSc_GC_156</v>
      </c>
      <c r="B1924">
        <v>156</v>
      </c>
      <c r="C1924" t="s">
        <v>49</v>
      </c>
      <c r="D1924">
        <v>0</v>
      </c>
      <c r="E1924" t="s">
        <v>64</v>
      </c>
      <c r="F1924" t="s">
        <v>71</v>
      </c>
    </row>
    <row r="1925" spans="1:6" x14ac:dyDescent="0.45">
      <c r="A1925" s="154" t="str">
        <f t="shared" si="30"/>
        <v>HBSchSc_GC_158</v>
      </c>
      <c r="B1925">
        <v>158</v>
      </c>
      <c r="C1925" t="s">
        <v>49</v>
      </c>
      <c r="D1925">
        <v>0</v>
      </c>
      <c r="E1925" t="s">
        <v>64</v>
      </c>
      <c r="F1925" t="s">
        <v>71</v>
      </c>
    </row>
    <row r="1926" spans="1:6" x14ac:dyDescent="0.45">
      <c r="A1926" s="154" t="str">
        <f t="shared" si="30"/>
        <v>HBSchSc_GC_160</v>
      </c>
      <c r="B1926">
        <v>160</v>
      </c>
      <c r="C1926" t="s">
        <v>49</v>
      </c>
      <c r="D1926">
        <v>0</v>
      </c>
      <c r="E1926" t="s">
        <v>64</v>
      </c>
      <c r="F1926" t="s">
        <v>71</v>
      </c>
    </row>
    <row r="1927" spans="1:6" x14ac:dyDescent="0.45">
      <c r="A1927" s="154" t="str">
        <f t="shared" si="30"/>
        <v>HBSchSc_GC_162</v>
      </c>
      <c r="B1927">
        <v>162</v>
      </c>
      <c r="C1927" t="s">
        <v>49</v>
      </c>
      <c r="D1927">
        <v>0</v>
      </c>
      <c r="E1927" t="s">
        <v>64</v>
      </c>
      <c r="F1927" t="s">
        <v>71</v>
      </c>
    </row>
    <row r="1928" spans="1:6" x14ac:dyDescent="0.45">
      <c r="A1928" s="154" t="str">
        <f t="shared" si="30"/>
        <v>HBSchSc_GC_164</v>
      </c>
      <c r="B1928">
        <v>164</v>
      </c>
      <c r="C1928" t="s">
        <v>49</v>
      </c>
      <c r="D1928">
        <v>0</v>
      </c>
      <c r="E1928" t="s">
        <v>64</v>
      </c>
      <c r="F1928" t="s">
        <v>71</v>
      </c>
    </row>
    <row r="1929" spans="1:6" x14ac:dyDescent="0.45">
      <c r="A1929" s="154" t="str">
        <f t="shared" si="30"/>
        <v>HBSchSc_GC_166</v>
      </c>
      <c r="B1929">
        <v>166</v>
      </c>
      <c r="C1929" t="s">
        <v>49</v>
      </c>
      <c r="D1929">
        <v>0</v>
      </c>
      <c r="E1929" t="s">
        <v>64</v>
      </c>
      <c r="F1929" t="s">
        <v>71</v>
      </c>
    </row>
    <row r="1930" spans="1:6" x14ac:dyDescent="0.45">
      <c r="A1930" s="154" t="str">
        <f t="shared" si="30"/>
        <v>HBSchSc_GC_168</v>
      </c>
      <c r="B1930">
        <v>168</v>
      </c>
      <c r="C1930" t="s">
        <v>49</v>
      </c>
      <c r="D1930">
        <v>0</v>
      </c>
      <c r="E1930" t="s">
        <v>64</v>
      </c>
      <c r="F1930" t="s">
        <v>71</v>
      </c>
    </row>
    <row r="1931" spans="1:6" x14ac:dyDescent="0.45">
      <c r="A1931" s="154" t="str">
        <f t="shared" si="30"/>
        <v>HBSchSc_GC_170</v>
      </c>
      <c r="B1931">
        <v>170</v>
      </c>
      <c r="C1931" t="s">
        <v>49</v>
      </c>
      <c r="D1931">
        <v>0</v>
      </c>
      <c r="E1931" t="s">
        <v>64</v>
      </c>
      <c r="F1931" t="s">
        <v>71</v>
      </c>
    </row>
    <row r="1932" spans="1:6" x14ac:dyDescent="0.45">
      <c r="A1932" s="154" t="str">
        <f t="shared" si="30"/>
        <v>HBSchSc_GC_172</v>
      </c>
      <c r="B1932">
        <v>172</v>
      </c>
      <c r="C1932" t="s">
        <v>49</v>
      </c>
      <c r="D1932">
        <v>0</v>
      </c>
      <c r="E1932" t="s">
        <v>64</v>
      </c>
      <c r="F1932" t="s">
        <v>71</v>
      </c>
    </row>
    <row r="1933" spans="1:6" x14ac:dyDescent="0.45">
      <c r="A1933" s="154" t="str">
        <f t="shared" si="30"/>
        <v>HBSchSc_GC_174</v>
      </c>
      <c r="B1933">
        <v>174</v>
      </c>
      <c r="C1933" t="s">
        <v>49</v>
      </c>
      <c r="D1933">
        <v>0</v>
      </c>
      <c r="E1933" t="s">
        <v>64</v>
      </c>
      <c r="F1933" t="s">
        <v>71</v>
      </c>
    </row>
    <row r="1934" spans="1:6" x14ac:dyDescent="0.45">
      <c r="A1934" s="154" t="str">
        <f t="shared" si="30"/>
        <v>HBSchSc_GC_176</v>
      </c>
      <c r="B1934">
        <v>176</v>
      </c>
      <c r="C1934" t="s">
        <v>49</v>
      </c>
      <c r="D1934">
        <v>0</v>
      </c>
      <c r="E1934" t="s">
        <v>64</v>
      </c>
      <c r="F1934" t="s">
        <v>71</v>
      </c>
    </row>
    <row r="1935" spans="1:6" x14ac:dyDescent="0.45">
      <c r="A1935" s="154" t="str">
        <f t="shared" si="30"/>
        <v>HBSchSc_GC_178</v>
      </c>
      <c r="B1935">
        <v>178</v>
      </c>
      <c r="C1935" t="s">
        <v>49</v>
      </c>
      <c r="D1935">
        <v>0</v>
      </c>
      <c r="E1935" t="s">
        <v>64</v>
      </c>
      <c r="F1935" t="s">
        <v>71</v>
      </c>
    </row>
    <row r="1936" spans="1:6" x14ac:dyDescent="0.45">
      <c r="A1936" s="154" t="str">
        <f t="shared" si="30"/>
        <v>HBSchSc_GC_180</v>
      </c>
      <c r="B1936">
        <v>180</v>
      </c>
      <c r="C1936" t="s">
        <v>49</v>
      </c>
      <c r="D1936">
        <v>0</v>
      </c>
      <c r="E1936" t="s">
        <v>64</v>
      </c>
      <c r="F1936" t="s">
        <v>71</v>
      </c>
    </row>
    <row r="1937" spans="1:6" x14ac:dyDescent="0.45">
      <c r="A1937" s="154" t="str">
        <f t="shared" si="30"/>
        <v>HBSchSc_GC_182</v>
      </c>
      <c r="B1937">
        <v>182</v>
      </c>
      <c r="C1937" t="s">
        <v>49</v>
      </c>
      <c r="D1937">
        <v>0</v>
      </c>
      <c r="E1937" t="s">
        <v>64</v>
      </c>
      <c r="F1937" t="s">
        <v>71</v>
      </c>
    </row>
    <row r="1938" spans="1:6" x14ac:dyDescent="0.45">
      <c r="A1938" s="154" t="str">
        <f t="shared" si="30"/>
        <v>HBSchSc_GC_184</v>
      </c>
      <c r="B1938">
        <v>184</v>
      </c>
      <c r="C1938" t="s">
        <v>49</v>
      </c>
      <c r="D1938">
        <v>0</v>
      </c>
      <c r="E1938" t="s">
        <v>64</v>
      </c>
      <c r="F1938" t="s">
        <v>71</v>
      </c>
    </row>
    <row r="1939" spans="1:6" x14ac:dyDescent="0.45">
      <c r="A1939" s="154" t="str">
        <f t="shared" si="30"/>
        <v>HBSchSc_GC_186</v>
      </c>
      <c r="B1939">
        <v>186</v>
      </c>
      <c r="C1939" t="s">
        <v>49</v>
      </c>
      <c r="D1939">
        <v>0</v>
      </c>
      <c r="E1939" t="s">
        <v>64</v>
      </c>
      <c r="F1939" t="s">
        <v>71</v>
      </c>
    </row>
    <row r="1940" spans="1:6" x14ac:dyDescent="0.45">
      <c r="A1940" s="154" t="str">
        <f t="shared" si="30"/>
        <v>HBSchSc_GC_188</v>
      </c>
      <c r="B1940">
        <v>188</v>
      </c>
      <c r="C1940" t="s">
        <v>49</v>
      </c>
      <c r="D1940">
        <v>0</v>
      </c>
      <c r="E1940" t="s">
        <v>64</v>
      </c>
      <c r="F1940" t="s">
        <v>71</v>
      </c>
    </row>
    <row r="1941" spans="1:6" x14ac:dyDescent="0.45">
      <c r="A1941" s="154" t="str">
        <f t="shared" si="30"/>
        <v>HBSchSc_GC_190</v>
      </c>
      <c r="B1941">
        <v>190</v>
      </c>
      <c r="C1941" t="s">
        <v>49</v>
      </c>
      <c r="D1941">
        <v>0</v>
      </c>
      <c r="E1941" t="s">
        <v>64</v>
      </c>
      <c r="F1941" t="s">
        <v>71</v>
      </c>
    </row>
    <row r="1942" spans="1:6" x14ac:dyDescent="0.45">
      <c r="A1942" s="154" t="str">
        <f t="shared" si="30"/>
        <v>HBSchSc_GC_192</v>
      </c>
      <c r="B1942">
        <v>192</v>
      </c>
      <c r="C1942" t="s">
        <v>49</v>
      </c>
      <c r="D1942">
        <v>0</v>
      </c>
      <c r="E1942" t="s">
        <v>64</v>
      </c>
      <c r="F1942" t="s">
        <v>71</v>
      </c>
    </row>
    <row r="1943" spans="1:6" x14ac:dyDescent="0.45">
      <c r="A1943" s="154" t="str">
        <f t="shared" si="30"/>
        <v>HBSchSc_GC_194</v>
      </c>
      <c r="B1943">
        <v>194</v>
      </c>
      <c r="C1943" t="s">
        <v>49</v>
      </c>
      <c r="D1943">
        <v>0</v>
      </c>
      <c r="E1943" t="s">
        <v>64</v>
      </c>
      <c r="F1943" t="s">
        <v>71</v>
      </c>
    </row>
    <row r="1944" spans="1:6" x14ac:dyDescent="0.45">
      <c r="A1944" s="154" t="str">
        <f t="shared" si="30"/>
        <v>HBSchSc_GC_196</v>
      </c>
      <c r="B1944">
        <v>196</v>
      </c>
      <c r="C1944" t="s">
        <v>49</v>
      </c>
      <c r="D1944">
        <v>0</v>
      </c>
      <c r="E1944" t="s">
        <v>64</v>
      </c>
      <c r="F1944" t="s">
        <v>71</v>
      </c>
    </row>
    <row r="1945" spans="1:6" x14ac:dyDescent="0.45">
      <c r="A1945" s="154" t="str">
        <f t="shared" si="30"/>
        <v>HBSchSc_GC_198</v>
      </c>
      <c r="B1945">
        <v>198</v>
      </c>
      <c r="C1945" t="s">
        <v>49</v>
      </c>
      <c r="D1945">
        <v>0</v>
      </c>
      <c r="E1945" t="s">
        <v>64</v>
      </c>
      <c r="F1945" t="s">
        <v>71</v>
      </c>
    </row>
    <row r="1946" spans="1:6" x14ac:dyDescent="0.45">
      <c r="A1946" s="154" t="str">
        <f t="shared" si="30"/>
        <v>HBSchSc_GC_200</v>
      </c>
      <c r="B1946">
        <v>200</v>
      </c>
      <c r="C1946" t="s">
        <v>49</v>
      </c>
      <c r="D1946">
        <v>0</v>
      </c>
      <c r="E1946" t="s">
        <v>64</v>
      </c>
      <c r="F1946" t="s">
        <v>71</v>
      </c>
    </row>
    <row r="1947" spans="1:6" x14ac:dyDescent="0.45">
      <c r="A1947" s="154" t="str">
        <f t="shared" si="30"/>
        <v>HBSchSc_GC_202</v>
      </c>
      <c r="B1947">
        <v>202</v>
      </c>
      <c r="C1947" t="s">
        <v>49</v>
      </c>
      <c r="D1947">
        <v>0</v>
      </c>
      <c r="E1947" t="s">
        <v>64</v>
      </c>
      <c r="F1947" t="s">
        <v>71</v>
      </c>
    </row>
    <row r="1948" spans="1:6" x14ac:dyDescent="0.45">
      <c r="A1948" s="154" t="str">
        <f t="shared" si="30"/>
        <v>HBSchSc_GC_204</v>
      </c>
      <c r="B1948">
        <v>204</v>
      </c>
      <c r="C1948" t="s">
        <v>49</v>
      </c>
      <c r="D1948">
        <v>0</v>
      </c>
      <c r="E1948" t="s">
        <v>64</v>
      </c>
      <c r="F1948" t="s">
        <v>71</v>
      </c>
    </row>
    <row r="1949" spans="1:6" x14ac:dyDescent="0.45">
      <c r="A1949" s="154" t="str">
        <f t="shared" si="30"/>
        <v>HBSchSc_GC_206</v>
      </c>
      <c r="B1949">
        <v>206</v>
      </c>
      <c r="C1949" t="s">
        <v>49</v>
      </c>
      <c r="D1949">
        <v>0</v>
      </c>
      <c r="E1949" t="s">
        <v>64</v>
      </c>
      <c r="F1949" t="s">
        <v>71</v>
      </c>
    </row>
    <row r="1950" spans="1:6" x14ac:dyDescent="0.45">
      <c r="A1950" s="154" t="str">
        <f t="shared" si="30"/>
        <v>HBSchSc_GC_208</v>
      </c>
      <c r="B1950">
        <v>208</v>
      </c>
      <c r="C1950" t="s">
        <v>49</v>
      </c>
      <c r="D1950">
        <v>0</v>
      </c>
      <c r="E1950" t="s">
        <v>64</v>
      </c>
      <c r="F1950" t="s">
        <v>71</v>
      </c>
    </row>
    <row r="1951" spans="1:6" x14ac:dyDescent="0.45">
      <c r="A1951" s="154" t="str">
        <f t="shared" si="30"/>
        <v>HBSchSc_GC_210</v>
      </c>
      <c r="B1951">
        <v>210</v>
      </c>
      <c r="C1951" t="s">
        <v>49</v>
      </c>
      <c r="D1951">
        <v>0</v>
      </c>
      <c r="E1951" t="s">
        <v>64</v>
      </c>
      <c r="F1951" t="s">
        <v>71</v>
      </c>
    </row>
    <row r="1952" spans="1:6" x14ac:dyDescent="0.45">
      <c r="A1952" s="154" t="str">
        <f t="shared" si="30"/>
        <v>HBSchSc_GC_212</v>
      </c>
      <c r="B1952">
        <v>212</v>
      </c>
      <c r="C1952" t="s">
        <v>49</v>
      </c>
      <c r="D1952">
        <v>0</v>
      </c>
      <c r="E1952" t="s">
        <v>64</v>
      </c>
      <c r="F1952" t="s">
        <v>71</v>
      </c>
    </row>
    <row r="1953" spans="1:6" x14ac:dyDescent="0.45">
      <c r="A1953" s="154" t="str">
        <f t="shared" si="30"/>
        <v>HBSchSc_GC_214</v>
      </c>
      <c r="B1953">
        <v>214</v>
      </c>
      <c r="C1953" t="s">
        <v>49</v>
      </c>
      <c r="D1953">
        <v>0</v>
      </c>
      <c r="E1953" t="s">
        <v>64</v>
      </c>
      <c r="F1953" t="s">
        <v>71</v>
      </c>
    </row>
    <row r="1954" spans="1:6" x14ac:dyDescent="0.45">
      <c r="A1954" s="154" t="str">
        <f t="shared" si="30"/>
        <v>HBSchSc_GC_216</v>
      </c>
      <c r="B1954">
        <v>216</v>
      </c>
      <c r="C1954" t="s">
        <v>49</v>
      </c>
      <c r="D1954">
        <v>0</v>
      </c>
      <c r="E1954" t="s">
        <v>64</v>
      </c>
      <c r="F1954" t="s">
        <v>71</v>
      </c>
    </row>
    <row r="1955" spans="1:6" x14ac:dyDescent="0.45">
      <c r="A1955" s="154" t="str">
        <f t="shared" si="30"/>
        <v>HBSchSc_GC_218</v>
      </c>
      <c r="B1955">
        <v>218</v>
      </c>
      <c r="C1955" t="s">
        <v>49</v>
      </c>
      <c r="D1955">
        <v>0</v>
      </c>
      <c r="E1955" t="s">
        <v>64</v>
      </c>
      <c r="F1955" t="s">
        <v>71</v>
      </c>
    </row>
    <row r="1956" spans="1:6" x14ac:dyDescent="0.45">
      <c r="A1956" s="154" t="str">
        <f t="shared" si="30"/>
        <v>HBSchSc_GC_220</v>
      </c>
      <c r="B1956">
        <v>220</v>
      </c>
      <c r="C1956" t="s">
        <v>49</v>
      </c>
      <c r="D1956">
        <v>0</v>
      </c>
      <c r="E1956" t="s">
        <v>64</v>
      </c>
      <c r="F1956" t="s">
        <v>71</v>
      </c>
    </row>
    <row r="1957" spans="1:6" x14ac:dyDescent="0.45">
      <c r="A1957" s="154" t="str">
        <f t="shared" si="30"/>
        <v>HBSchSc_GC_222</v>
      </c>
      <c r="B1957">
        <v>222</v>
      </c>
      <c r="C1957" t="s">
        <v>49</v>
      </c>
      <c r="D1957">
        <v>0</v>
      </c>
      <c r="E1957" t="s">
        <v>64</v>
      </c>
      <c r="F1957" t="s">
        <v>71</v>
      </c>
    </row>
    <row r="1958" spans="1:6" x14ac:dyDescent="0.45">
      <c r="A1958" s="154" t="str">
        <f t="shared" si="30"/>
        <v>HBSchSc_GC_224</v>
      </c>
      <c r="B1958">
        <v>224</v>
      </c>
      <c r="C1958" t="s">
        <v>49</v>
      </c>
      <c r="D1958">
        <v>0</v>
      </c>
      <c r="E1958" t="s">
        <v>64</v>
      </c>
      <c r="F1958" t="s">
        <v>71</v>
      </c>
    </row>
    <row r="1959" spans="1:6" x14ac:dyDescent="0.45">
      <c r="A1959" s="154" t="str">
        <f t="shared" si="30"/>
        <v>HBSchSc_GC_226</v>
      </c>
      <c r="B1959">
        <v>226</v>
      </c>
      <c r="C1959" t="s">
        <v>49</v>
      </c>
      <c r="D1959">
        <v>0</v>
      </c>
      <c r="E1959" t="s">
        <v>64</v>
      </c>
      <c r="F1959" t="s">
        <v>71</v>
      </c>
    </row>
    <row r="1960" spans="1:6" x14ac:dyDescent="0.45">
      <c r="A1960" s="154" t="str">
        <f t="shared" si="30"/>
        <v>HBSchSc_GC_228</v>
      </c>
      <c r="B1960">
        <v>228</v>
      </c>
      <c r="C1960" t="s">
        <v>49</v>
      </c>
      <c r="D1960">
        <v>0</v>
      </c>
      <c r="E1960" t="s">
        <v>64</v>
      </c>
      <c r="F1960" t="s">
        <v>71</v>
      </c>
    </row>
    <row r="1961" spans="1:6" x14ac:dyDescent="0.45">
      <c r="A1961" s="154" t="str">
        <f t="shared" si="30"/>
        <v>HBSchSc_GC_230</v>
      </c>
      <c r="B1961">
        <v>230</v>
      </c>
      <c r="C1961" t="s">
        <v>49</v>
      </c>
      <c r="D1961">
        <v>0</v>
      </c>
      <c r="E1961" t="s">
        <v>64</v>
      </c>
      <c r="F1961" t="s">
        <v>71</v>
      </c>
    </row>
    <row r="1962" spans="1:6" x14ac:dyDescent="0.45">
      <c r="A1962" s="154" t="str">
        <f t="shared" si="30"/>
        <v>HBSchSc_GC_232</v>
      </c>
      <c r="B1962">
        <v>232</v>
      </c>
      <c r="C1962" t="s">
        <v>49</v>
      </c>
      <c r="D1962">
        <v>0</v>
      </c>
      <c r="E1962" t="s">
        <v>64</v>
      </c>
      <c r="F1962" t="s">
        <v>71</v>
      </c>
    </row>
    <row r="1963" spans="1:6" x14ac:dyDescent="0.45">
      <c r="A1963" s="154" t="str">
        <f t="shared" si="30"/>
        <v>HBSchSc_GC_234</v>
      </c>
      <c r="B1963">
        <v>234</v>
      </c>
      <c r="C1963" t="s">
        <v>49</v>
      </c>
      <c r="D1963">
        <v>0</v>
      </c>
      <c r="E1963" t="s">
        <v>64</v>
      </c>
      <c r="F1963" t="s">
        <v>71</v>
      </c>
    </row>
    <row r="1964" spans="1:6" x14ac:dyDescent="0.45">
      <c r="A1964" s="154" t="str">
        <f t="shared" si="30"/>
        <v>HBSchSc_GC_236</v>
      </c>
      <c r="B1964">
        <v>236</v>
      </c>
      <c r="C1964" t="s">
        <v>49</v>
      </c>
      <c r="D1964">
        <v>0</v>
      </c>
      <c r="E1964" t="s">
        <v>64</v>
      </c>
      <c r="F1964" t="s">
        <v>71</v>
      </c>
    </row>
    <row r="1965" spans="1:6" x14ac:dyDescent="0.45">
      <c r="A1965" s="154" t="str">
        <f t="shared" si="30"/>
        <v>HBSchSc_GC_238</v>
      </c>
      <c r="B1965">
        <v>238</v>
      </c>
      <c r="C1965" t="s">
        <v>49</v>
      </c>
      <c r="D1965">
        <v>0</v>
      </c>
      <c r="E1965" t="s">
        <v>64</v>
      </c>
      <c r="F1965" t="s">
        <v>71</v>
      </c>
    </row>
    <row r="1966" spans="1:6" x14ac:dyDescent="0.45">
      <c r="A1966" s="154" t="str">
        <f t="shared" si="30"/>
        <v>HBSchSc_GC_240</v>
      </c>
      <c r="B1966">
        <v>240</v>
      </c>
      <c r="C1966" t="s">
        <v>49</v>
      </c>
      <c r="D1966">
        <v>0</v>
      </c>
      <c r="E1966" t="s">
        <v>64</v>
      </c>
      <c r="F1966" t="s">
        <v>71</v>
      </c>
    </row>
    <row r="1967" spans="1:6" x14ac:dyDescent="0.45">
      <c r="A1967" s="154" t="str">
        <f t="shared" si="30"/>
        <v>HBSchSc_GC_242</v>
      </c>
      <c r="B1967">
        <v>242</v>
      </c>
      <c r="C1967" t="s">
        <v>49</v>
      </c>
      <c r="D1967">
        <v>0</v>
      </c>
      <c r="E1967" t="s">
        <v>64</v>
      </c>
      <c r="F1967" t="s">
        <v>71</v>
      </c>
    </row>
    <row r="1968" spans="1:6" x14ac:dyDescent="0.45">
      <c r="A1968" s="154" t="str">
        <f t="shared" si="30"/>
        <v>HBSchSc_GC_244</v>
      </c>
      <c r="B1968">
        <v>244</v>
      </c>
      <c r="C1968" t="s">
        <v>49</v>
      </c>
      <c r="D1968">
        <v>0</v>
      </c>
      <c r="E1968" t="s">
        <v>64</v>
      </c>
      <c r="F1968" t="s">
        <v>71</v>
      </c>
    </row>
    <row r="1969" spans="1:6" x14ac:dyDescent="0.45">
      <c r="A1969" s="154" t="str">
        <f t="shared" si="30"/>
        <v>HBSchSc_GC_246</v>
      </c>
      <c r="B1969">
        <v>246</v>
      </c>
      <c r="C1969" t="s">
        <v>49</v>
      </c>
      <c r="D1969">
        <v>0</v>
      </c>
      <c r="E1969" t="s">
        <v>64</v>
      </c>
      <c r="F1969" t="s">
        <v>71</v>
      </c>
    </row>
    <row r="1970" spans="1:6" x14ac:dyDescent="0.45">
      <c r="A1970" s="154" t="str">
        <f t="shared" si="30"/>
        <v>HBSchSc_GC_248</v>
      </c>
      <c r="B1970">
        <v>248</v>
      </c>
      <c r="C1970" t="s">
        <v>49</v>
      </c>
      <c r="D1970">
        <v>0</v>
      </c>
      <c r="E1970" t="s">
        <v>64</v>
      </c>
      <c r="F1970" t="s">
        <v>71</v>
      </c>
    </row>
    <row r="1971" spans="1:6" x14ac:dyDescent="0.45">
      <c r="A1971" s="154" t="str">
        <f t="shared" si="30"/>
        <v>HBSchSc_GC_250</v>
      </c>
      <c r="B1971">
        <v>250</v>
      </c>
      <c r="C1971" t="s">
        <v>49</v>
      </c>
      <c r="D1971">
        <v>0</v>
      </c>
      <c r="E1971" t="s">
        <v>64</v>
      </c>
      <c r="F1971" t="s">
        <v>71</v>
      </c>
    </row>
    <row r="1972" spans="1:6" x14ac:dyDescent="0.45">
      <c r="A1972" s="154" t="str">
        <f t="shared" si="30"/>
        <v>HBSchSc_GC_252</v>
      </c>
      <c r="B1972">
        <v>252</v>
      </c>
      <c r="C1972" t="s">
        <v>49</v>
      </c>
      <c r="D1972">
        <v>0</v>
      </c>
      <c r="E1972" t="s">
        <v>64</v>
      </c>
      <c r="F1972" t="s">
        <v>71</v>
      </c>
    </row>
    <row r="1973" spans="1:6" x14ac:dyDescent="0.45">
      <c r="A1973" s="154" t="str">
        <f t="shared" si="30"/>
        <v>HBSchSc_GC_254</v>
      </c>
      <c r="B1973">
        <v>254</v>
      </c>
      <c r="C1973" t="s">
        <v>49</v>
      </c>
      <c r="D1973">
        <v>0</v>
      </c>
      <c r="E1973" t="s">
        <v>64</v>
      </c>
      <c r="F1973" t="s">
        <v>71</v>
      </c>
    </row>
    <row r="1974" spans="1:6" x14ac:dyDescent="0.45">
      <c r="A1974" s="154" t="str">
        <f t="shared" si="30"/>
        <v>HBSchSc_GC_256</v>
      </c>
      <c r="B1974">
        <v>256</v>
      </c>
      <c r="C1974" t="s">
        <v>49</v>
      </c>
      <c r="D1974">
        <v>0</v>
      </c>
      <c r="E1974" t="s">
        <v>64</v>
      </c>
      <c r="F1974" t="s">
        <v>71</v>
      </c>
    </row>
    <row r="1975" spans="1:6" x14ac:dyDescent="0.45">
      <c r="A1975" s="154" t="str">
        <f t="shared" si="30"/>
        <v>HBSchSc_GC_258</v>
      </c>
      <c r="B1975">
        <v>258</v>
      </c>
      <c r="C1975" t="s">
        <v>49</v>
      </c>
      <c r="D1975">
        <v>0</v>
      </c>
      <c r="E1975" t="s">
        <v>64</v>
      </c>
      <c r="F1975" t="s">
        <v>71</v>
      </c>
    </row>
    <row r="1976" spans="1:6" x14ac:dyDescent="0.45">
      <c r="A1976" s="154" t="str">
        <f t="shared" si="30"/>
        <v>HBSchSc_GC_260</v>
      </c>
      <c r="B1976">
        <v>260</v>
      </c>
      <c r="C1976" t="s">
        <v>49</v>
      </c>
      <c r="D1976">
        <v>0</v>
      </c>
      <c r="E1976" t="s">
        <v>64</v>
      </c>
      <c r="F1976" t="s">
        <v>71</v>
      </c>
    </row>
    <row r="1977" spans="1:6" x14ac:dyDescent="0.45">
      <c r="A1977" s="154" t="str">
        <f t="shared" si="30"/>
        <v>HBSchSc_GC_262</v>
      </c>
      <c r="B1977">
        <v>262</v>
      </c>
      <c r="C1977" t="s">
        <v>49</v>
      </c>
      <c r="D1977">
        <v>0</v>
      </c>
      <c r="E1977" t="s">
        <v>64</v>
      </c>
      <c r="F1977" t="s">
        <v>71</v>
      </c>
    </row>
    <row r="1978" spans="1:6" x14ac:dyDescent="0.45">
      <c r="A1978" s="154" t="str">
        <f t="shared" si="30"/>
        <v>HBSchSc_GC_264</v>
      </c>
      <c r="B1978">
        <v>264</v>
      </c>
      <c r="C1978" t="s">
        <v>49</v>
      </c>
      <c r="D1978">
        <v>0</v>
      </c>
      <c r="E1978" t="s">
        <v>64</v>
      </c>
      <c r="F1978" t="s">
        <v>71</v>
      </c>
    </row>
    <row r="1979" spans="1:6" x14ac:dyDescent="0.45">
      <c r="A1979" s="154" t="str">
        <f t="shared" si="30"/>
        <v>HBSchSc_GC_266</v>
      </c>
      <c r="B1979">
        <v>266</v>
      </c>
      <c r="C1979" t="s">
        <v>49</v>
      </c>
      <c r="D1979">
        <v>0</v>
      </c>
      <c r="E1979" t="s">
        <v>64</v>
      </c>
      <c r="F1979" t="s">
        <v>71</v>
      </c>
    </row>
    <row r="1980" spans="1:6" x14ac:dyDescent="0.45">
      <c r="A1980" s="154" t="str">
        <f t="shared" si="30"/>
        <v>HBSchSc_GC_268</v>
      </c>
      <c r="B1980">
        <v>268</v>
      </c>
      <c r="C1980" t="s">
        <v>49</v>
      </c>
      <c r="D1980">
        <v>0</v>
      </c>
      <c r="E1980" t="s">
        <v>64</v>
      </c>
      <c r="F1980" t="s">
        <v>71</v>
      </c>
    </row>
    <row r="1981" spans="1:6" x14ac:dyDescent="0.45">
      <c r="A1981" s="154" t="str">
        <f t="shared" si="30"/>
        <v>HBSchSc_GC_270</v>
      </c>
      <c r="B1981">
        <v>270</v>
      </c>
      <c r="C1981" t="s">
        <v>49</v>
      </c>
      <c r="D1981">
        <v>0</v>
      </c>
      <c r="E1981" t="s">
        <v>64</v>
      </c>
      <c r="F1981" t="s">
        <v>71</v>
      </c>
    </row>
    <row r="1982" spans="1:6" x14ac:dyDescent="0.45">
      <c r="A1982" s="154" t="str">
        <f t="shared" si="30"/>
        <v>HBSchSc_GC_272</v>
      </c>
      <c r="B1982">
        <v>272</v>
      </c>
      <c r="C1982" t="s">
        <v>49</v>
      </c>
      <c r="D1982">
        <v>0</v>
      </c>
      <c r="E1982" t="s">
        <v>64</v>
      </c>
      <c r="F1982" t="s">
        <v>71</v>
      </c>
    </row>
    <row r="1983" spans="1:6" x14ac:dyDescent="0.45">
      <c r="A1983" s="154" t="str">
        <f t="shared" si="30"/>
        <v>HBSchSc_GC_274</v>
      </c>
      <c r="B1983">
        <v>274</v>
      </c>
      <c r="C1983" t="s">
        <v>49</v>
      </c>
      <c r="D1983">
        <v>0</v>
      </c>
      <c r="E1983" t="s">
        <v>64</v>
      </c>
      <c r="F1983" t="s">
        <v>71</v>
      </c>
    </row>
    <row r="1984" spans="1:6" x14ac:dyDescent="0.45">
      <c r="A1984" s="154" t="str">
        <f t="shared" si="30"/>
        <v>HBSchSc_GC_276</v>
      </c>
      <c r="B1984">
        <v>276</v>
      </c>
      <c r="C1984" t="s">
        <v>49</v>
      </c>
      <c r="D1984">
        <v>0</v>
      </c>
      <c r="E1984" t="s">
        <v>64</v>
      </c>
      <c r="F1984" t="s">
        <v>71</v>
      </c>
    </row>
    <row r="1985" spans="1:6" x14ac:dyDescent="0.45">
      <c r="A1985" s="154" t="str">
        <f t="shared" si="30"/>
        <v>HBSchSc_GC_278</v>
      </c>
      <c r="B1985">
        <v>278</v>
      </c>
      <c r="C1985" t="s">
        <v>49</v>
      </c>
      <c r="D1985">
        <v>0</v>
      </c>
      <c r="E1985" t="s">
        <v>64</v>
      </c>
      <c r="F1985" t="s">
        <v>71</v>
      </c>
    </row>
    <row r="1986" spans="1:6" x14ac:dyDescent="0.45">
      <c r="A1986" s="154" t="str">
        <f t="shared" si="30"/>
        <v>HBSchSc_GC_280</v>
      </c>
      <c r="B1986">
        <v>280</v>
      </c>
      <c r="C1986" t="s">
        <v>49</v>
      </c>
      <c r="D1986">
        <v>0</v>
      </c>
      <c r="E1986" t="s">
        <v>64</v>
      </c>
      <c r="F1986" t="s">
        <v>71</v>
      </c>
    </row>
    <row r="1987" spans="1:6" x14ac:dyDescent="0.45">
      <c r="A1987" s="154" t="str">
        <f t="shared" ref="A1987:A2050" si="31">C1987&amp;"_"&amp;E1987&amp;"_"&amp;B1987</f>
        <v>HBSchSc_GC_282</v>
      </c>
      <c r="B1987">
        <v>282</v>
      </c>
      <c r="C1987" t="s">
        <v>49</v>
      </c>
      <c r="D1987">
        <v>0</v>
      </c>
      <c r="E1987" t="s">
        <v>64</v>
      </c>
      <c r="F1987" t="s">
        <v>71</v>
      </c>
    </row>
    <row r="1988" spans="1:6" x14ac:dyDescent="0.45">
      <c r="A1988" s="154" t="str">
        <f t="shared" si="31"/>
        <v>HBSchSc_GC_284</v>
      </c>
      <c r="B1988">
        <v>284</v>
      </c>
      <c r="C1988" t="s">
        <v>49</v>
      </c>
      <c r="D1988">
        <v>0</v>
      </c>
      <c r="E1988" t="s">
        <v>64</v>
      </c>
      <c r="F1988" t="s">
        <v>71</v>
      </c>
    </row>
    <row r="1989" spans="1:6" x14ac:dyDescent="0.45">
      <c r="A1989" s="154" t="str">
        <f t="shared" si="31"/>
        <v>HBSchSc_GC_286</v>
      </c>
      <c r="B1989">
        <v>286</v>
      </c>
      <c r="C1989" t="s">
        <v>49</v>
      </c>
      <c r="D1989">
        <v>0</v>
      </c>
      <c r="E1989" t="s">
        <v>64</v>
      </c>
      <c r="F1989" t="s">
        <v>71</v>
      </c>
    </row>
    <row r="1990" spans="1:6" x14ac:dyDescent="0.45">
      <c r="A1990" s="154" t="str">
        <f t="shared" si="31"/>
        <v>HBSchSc_GC_288</v>
      </c>
      <c r="B1990">
        <v>288</v>
      </c>
      <c r="C1990" t="s">
        <v>49</v>
      </c>
      <c r="D1990">
        <v>0</v>
      </c>
      <c r="E1990" t="s">
        <v>64</v>
      </c>
      <c r="F1990" t="s">
        <v>71</v>
      </c>
    </row>
    <row r="1991" spans="1:6" x14ac:dyDescent="0.45">
      <c r="A1991" s="154" t="str">
        <f t="shared" si="31"/>
        <v>HBSchSc_GC_290</v>
      </c>
      <c r="B1991">
        <v>290</v>
      </c>
      <c r="C1991" t="s">
        <v>49</v>
      </c>
      <c r="D1991">
        <v>0</v>
      </c>
      <c r="E1991" t="s">
        <v>64</v>
      </c>
      <c r="F1991" t="s">
        <v>71</v>
      </c>
    </row>
    <row r="1992" spans="1:6" x14ac:dyDescent="0.45">
      <c r="A1992" s="154" t="str">
        <f t="shared" si="31"/>
        <v>HBSchSc_GC_292</v>
      </c>
      <c r="B1992">
        <v>292</v>
      </c>
      <c r="C1992" t="s">
        <v>49</v>
      </c>
      <c r="D1992">
        <v>0</v>
      </c>
      <c r="E1992" t="s">
        <v>64</v>
      </c>
      <c r="F1992" t="s">
        <v>71</v>
      </c>
    </row>
    <row r="1993" spans="1:6" x14ac:dyDescent="0.45">
      <c r="A1993" s="154" t="str">
        <f t="shared" si="31"/>
        <v>HBSchSc_GC_294</v>
      </c>
      <c r="B1993">
        <v>294</v>
      </c>
      <c r="C1993" t="s">
        <v>49</v>
      </c>
      <c r="D1993">
        <v>0</v>
      </c>
      <c r="E1993" t="s">
        <v>64</v>
      </c>
      <c r="F1993" t="s">
        <v>71</v>
      </c>
    </row>
    <row r="1994" spans="1:6" x14ac:dyDescent="0.45">
      <c r="A1994" s="154" t="str">
        <f t="shared" si="31"/>
        <v>HBSchSc_GC_296</v>
      </c>
      <c r="B1994">
        <v>296</v>
      </c>
      <c r="C1994" t="s">
        <v>49</v>
      </c>
      <c r="D1994">
        <v>0</v>
      </c>
      <c r="E1994" t="s">
        <v>64</v>
      </c>
      <c r="F1994" t="s">
        <v>71</v>
      </c>
    </row>
    <row r="1995" spans="1:6" x14ac:dyDescent="0.45">
      <c r="A1995" s="154" t="str">
        <f t="shared" si="31"/>
        <v>HBSchSc_GC_298</v>
      </c>
      <c r="B1995">
        <v>298</v>
      </c>
      <c r="C1995" t="s">
        <v>49</v>
      </c>
      <c r="D1995">
        <v>0</v>
      </c>
      <c r="E1995" t="s">
        <v>64</v>
      </c>
      <c r="F1995" t="s">
        <v>71</v>
      </c>
    </row>
    <row r="1996" spans="1:6" x14ac:dyDescent="0.45">
      <c r="A1996" s="154" t="str">
        <f t="shared" si="31"/>
        <v>HBSchSc_GC_300</v>
      </c>
      <c r="B1996">
        <v>300</v>
      </c>
      <c r="C1996" t="s">
        <v>49</v>
      </c>
      <c r="D1996">
        <v>0</v>
      </c>
      <c r="E1996" t="s">
        <v>64</v>
      </c>
      <c r="F1996" t="s">
        <v>71</v>
      </c>
    </row>
    <row r="1997" spans="1:6" x14ac:dyDescent="0.45">
      <c r="A1997" s="154" t="str">
        <f t="shared" si="31"/>
        <v>HBSchSc_GC_302</v>
      </c>
      <c r="B1997">
        <v>302</v>
      </c>
      <c r="C1997" t="s">
        <v>49</v>
      </c>
      <c r="D1997">
        <v>0</v>
      </c>
      <c r="E1997" t="s">
        <v>64</v>
      </c>
      <c r="F1997" t="s">
        <v>71</v>
      </c>
    </row>
    <row r="1998" spans="1:6" x14ac:dyDescent="0.45">
      <c r="A1998" s="154" t="str">
        <f t="shared" si="31"/>
        <v>HBSchSc_GC_304</v>
      </c>
      <c r="B1998">
        <v>304</v>
      </c>
      <c r="C1998" t="s">
        <v>49</v>
      </c>
      <c r="D1998">
        <v>0</v>
      </c>
      <c r="E1998" t="s">
        <v>64</v>
      </c>
      <c r="F1998" t="s">
        <v>71</v>
      </c>
    </row>
    <row r="1999" spans="1:6" x14ac:dyDescent="0.45">
      <c r="A1999" s="154" t="str">
        <f t="shared" si="31"/>
        <v>HBSchSc_GC_306</v>
      </c>
      <c r="B1999">
        <v>306</v>
      </c>
      <c r="C1999" t="s">
        <v>49</v>
      </c>
      <c r="D1999">
        <v>0</v>
      </c>
      <c r="E1999" t="s">
        <v>64</v>
      </c>
      <c r="F1999" t="s">
        <v>71</v>
      </c>
    </row>
    <row r="2000" spans="1:6" x14ac:dyDescent="0.45">
      <c r="A2000" s="154" t="str">
        <f t="shared" si="31"/>
        <v>HBSchSc_GC_308</v>
      </c>
      <c r="B2000">
        <v>308</v>
      </c>
      <c r="C2000" t="s">
        <v>49</v>
      </c>
      <c r="D2000">
        <v>0</v>
      </c>
      <c r="E2000" t="s">
        <v>64</v>
      </c>
      <c r="F2000" t="s">
        <v>71</v>
      </c>
    </row>
    <row r="2001" spans="1:6" x14ac:dyDescent="0.45">
      <c r="A2001" s="154" t="str">
        <f t="shared" si="31"/>
        <v>HBSchSc_GC_310</v>
      </c>
      <c r="B2001">
        <v>310</v>
      </c>
      <c r="C2001" t="s">
        <v>49</v>
      </c>
      <c r="D2001">
        <v>0</v>
      </c>
      <c r="E2001" t="s">
        <v>64</v>
      </c>
      <c r="F2001" t="s">
        <v>71</v>
      </c>
    </row>
    <row r="2002" spans="1:6" x14ac:dyDescent="0.45">
      <c r="A2002" s="154" t="str">
        <f t="shared" si="31"/>
        <v>HBSchSc_GC_312</v>
      </c>
      <c r="B2002">
        <v>312</v>
      </c>
      <c r="C2002" t="s">
        <v>49</v>
      </c>
      <c r="D2002">
        <v>0</v>
      </c>
      <c r="E2002" t="s">
        <v>64</v>
      </c>
      <c r="F2002" t="s">
        <v>71</v>
      </c>
    </row>
    <row r="2003" spans="1:6" x14ac:dyDescent="0.45">
      <c r="A2003" s="154" t="str">
        <f t="shared" si="31"/>
        <v>HBSchSc_GC_314</v>
      </c>
      <c r="B2003">
        <v>314</v>
      </c>
      <c r="C2003" t="s">
        <v>49</v>
      </c>
      <c r="D2003">
        <v>0</v>
      </c>
      <c r="E2003" t="s">
        <v>64</v>
      </c>
      <c r="F2003" t="s">
        <v>71</v>
      </c>
    </row>
    <row r="2004" spans="1:6" x14ac:dyDescent="0.45">
      <c r="A2004" s="154" t="str">
        <f t="shared" si="31"/>
        <v>HBSchSc_GC_316</v>
      </c>
      <c r="B2004">
        <v>316</v>
      </c>
      <c r="C2004" t="s">
        <v>49</v>
      </c>
      <c r="D2004">
        <v>0</v>
      </c>
      <c r="E2004" t="s">
        <v>64</v>
      </c>
      <c r="F2004" t="s">
        <v>71</v>
      </c>
    </row>
    <row r="2005" spans="1:6" x14ac:dyDescent="0.45">
      <c r="A2005" s="154" t="str">
        <f t="shared" si="31"/>
        <v>HBSchSc_GC_318</v>
      </c>
      <c r="B2005">
        <v>318</v>
      </c>
      <c r="C2005" t="s">
        <v>49</v>
      </c>
      <c r="D2005">
        <v>0</v>
      </c>
      <c r="E2005" t="s">
        <v>64</v>
      </c>
      <c r="F2005" t="s">
        <v>71</v>
      </c>
    </row>
    <row r="2006" spans="1:6" x14ac:dyDescent="0.45">
      <c r="A2006" s="154" t="str">
        <f t="shared" si="31"/>
        <v>HBSchSc_GC_320</v>
      </c>
      <c r="B2006">
        <v>320</v>
      </c>
      <c r="C2006" t="s">
        <v>49</v>
      </c>
      <c r="D2006">
        <v>0</v>
      </c>
      <c r="E2006" t="s">
        <v>64</v>
      </c>
      <c r="F2006" t="s">
        <v>71</v>
      </c>
    </row>
    <row r="2007" spans="1:6" x14ac:dyDescent="0.45">
      <c r="A2007" s="154" t="str">
        <f t="shared" si="31"/>
        <v>HBSchSc_GC_322</v>
      </c>
      <c r="B2007">
        <v>322</v>
      </c>
      <c r="C2007" t="s">
        <v>49</v>
      </c>
      <c r="D2007">
        <v>0</v>
      </c>
      <c r="E2007" t="s">
        <v>64</v>
      </c>
      <c r="F2007" t="s">
        <v>71</v>
      </c>
    </row>
    <row r="2008" spans="1:6" x14ac:dyDescent="0.45">
      <c r="A2008" s="154" t="str">
        <f t="shared" si="31"/>
        <v>HBSchSc_GC_324</v>
      </c>
      <c r="B2008">
        <v>324</v>
      </c>
      <c r="C2008" t="s">
        <v>49</v>
      </c>
      <c r="D2008">
        <v>0</v>
      </c>
      <c r="E2008" t="s">
        <v>64</v>
      </c>
      <c r="F2008" t="s">
        <v>71</v>
      </c>
    </row>
    <row r="2009" spans="1:6" x14ac:dyDescent="0.45">
      <c r="A2009" s="154" t="str">
        <f t="shared" si="31"/>
        <v>HBSchSc_GC_326</v>
      </c>
      <c r="B2009">
        <v>326</v>
      </c>
      <c r="C2009" t="s">
        <v>49</v>
      </c>
      <c r="D2009">
        <v>0</v>
      </c>
      <c r="E2009" t="s">
        <v>64</v>
      </c>
      <c r="F2009" t="s">
        <v>71</v>
      </c>
    </row>
    <row r="2010" spans="1:6" x14ac:dyDescent="0.45">
      <c r="A2010" s="154" t="str">
        <f t="shared" si="31"/>
        <v>HBSchSc_GC_328</v>
      </c>
      <c r="B2010">
        <v>328</v>
      </c>
      <c r="C2010" t="s">
        <v>49</v>
      </c>
      <c r="D2010">
        <v>0</v>
      </c>
      <c r="E2010" t="s">
        <v>64</v>
      </c>
      <c r="F2010" t="s">
        <v>71</v>
      </c>
    </row>
    <row r="2011" spans="1:6" x14ac:dyDescent="0.45">
      <c r="A2011" s="154" t="str">
        <f t="shared" si="31"/>
        <v>HBSchSc_GC_330</v>
      </c>
      <c r="B2011">
        <v>330</v>
      </c>
      <c r="C2011" t="s">
        <v>49</v>
      </c>
      <c r="D2011">
        <v>0</v>
      </c>
      <c r="E2011" t="s">
        <v>64</v>
      </c>
      <c r="F2011" t="s">
        <v>71</v>
      </c>
    </row>
    <row r="2012" spans="1:6" x14ac:dyDescent="0.45">
      <c r="A2012" s="154" t="str">
        <f t="shared" si="31"/>
        <v>HBSchSc_GC_332</v>
      </c>
      <c r="B2012">
        <v>332</v>
      </c>
      <c r="C2012" t="s">
        <v>49</v>
      </c>
      <c r="D2012">
        <v>0</v>
      </c>
      <c r="E2012" t="s">
        <v>64</v>
      </c>
      <c r="F2012" t="s">
        <v>71</v>
      </c>
    </row>
    <row r="2013" spans="1:6" x14ac:dyDescent="0.45">
      <c r="A2013" s="154" t="str">
        <f t="shared" si="31"/>
        <v>HBSchSc_GC_334</v>
      </c>
      <c r="B2013">
        <v>334</v>
      </c>
      <c r="C2013" t="s">
        <v>49</v>
      </c>
      <c r="D2013">
        <v>0</v>
      </c>
      <c r="E2013" t="s">
        <v>64</v>
      </c>
      <c r="F2013" t="s">
        <v>71</v>
      </c>
    </row>
    <row r="2014" spans="1:6" x14ac:dyDescent="0.45">
      <c r="A2014" s="154" t="str">
        <f t="shared" si="31"/>
        <v>HBSchSc_GC_336</v>
      </c>
      <c r="B2014">
        <v>336</v>
      </c>
      <c r="C2014" t="s">
        <v>49</v>
      </c>
      <c r="D2014">
        <v>0</v>
      </c>
      <c r="E2014" t="s">
        <v>64</v>
      </c>
      <c r="F2014" t="s">
        <v>71</v>
      </c>
    </row>
    <row r="2015" spans="1:6" x14ac:dyDescent="0.45">
      <c r="A2015" s="154" t="str">
        <f t="shared" si="31"/>
        <v>HBSchSc_GC_338</v>
      </c>
      <c r="B2015">
        <v>338</v>
      </c>
      <c r="C2015" t="s">
        <v>49</v>
      </c>
      <c r="D2015">
        <v>0</v>
      </c>
      <c r="E2015" t="s">
        <v>64</v>
      </c>
      <c r="F2015" t="s">
        <v>71</v>
      </c>
    </row>
    <row r="2016" spans="1:6" x14ac:dyDescent="0.45">
      <c r="A2016" s="154" t="str">
        <f t="shared" si="31"/>
        <v>HBSchSc_GC_340</v>
      </c>
      <c r="B2016">
        <v>340</v>
      </c>
      <c r="C2016" t="s">
        <v>49</v>
      </c>
      <c r="D2016">
        <v>0</v>
      </c>
      <c r="E2016" t="s">
        <v>64</v>
      </c>
      <c r="F2016" t="s">
        <v>71</v>
      </c>
    </row>
    <row r="2017" spans="1:6" x14ac:dyDescent="0.45">
      <c r="A2017" s="154" t="str">
        <f t="shared" si="31"/>
        <v>HBSchSc_GC_342</v>
      </c>
      <c r="B2017">
        <v>342</v>
      </c>
      <c r="C2017" t="s">
        <v>49</v>
      </c>
      <c r="D2017">
        <v>0</v>
      </c>
      <c r="E2017" t="s">
        <v>64</v>
      </c>
      <c r="F2017" t="s">
        <v>71</v>
      </c>
    </row>
    <row r="2018" spans="1:6" x14ac:dyDescent="0.45">
      <c r="A2018" s="154" t="str">
        <f t="shared" si="31"/>
        <v>HBSchSc_GC_344</v>
      </c>
      <c r="B2018">
        <v>344</v>
      </c>
      <c r="C2018" t="s">
        <v>49</v>
      </c>
      <c r="D2018">
        <v>0</v>
      </c>
      <c r="E2018" t="s">
        <v>64</v>
      </c>
      <c r="F2018" t="s">
        <v>71</v>
      </c>
    </row>
    <row r="2019" spans="1:6" x14ac:dyDescent="0.45">
      <c r="A2019" s="154" t="str">
        <f t="shared" si="31"/>
        <v>HBSchSc_GC_346</v>
      </c>
      <c r="B2019">
        <v>346</v>
      </c>
      <c r="C2019" t="s">
        <v>49</v>
      </c>
      <c r="D2019">
        <v>0</v>
      </c>
      <c r="E2019" t="s">
        <v>64</v>
      </c>
      <c r="F2019" t="s">
        <v>71</v>
      </c>
    </row>
    <row r="2020" spans="1:6" x14ac:dyDescent="0.45">
      <c r="A2020" s="154" t="str">
        <f t="shared" si="31"/>
        <v>HBSchSc_GC_348</v>
      </c>
      <c r="B2020">
        <v>348</v>
      </c>
      <c r="C2020" t="s">
        <v>49</v>
      </c>
      <c r="D2020">
        <v>0</v>
      </c>
      <c r="E2020" t="s">
        <v>64</v>
      </c>
      <c r="F2020" t="s">
        <v>71</v>
      </c>
    </row>
    <row r="2021" spans="1:6" x14ac:dyDescent="0.45">
      <c r="A2021" s="154" t="str">
        <f t="shared" si="31"/>
        <v>HBSchSc_GC_350</v>
      </c>
      <c r="B2021">
        <v>350</v>
      </c>
      <c r="C2021" t="s">
        <v>49</v>
      </c>
      <c r="D2021">
        <v>0</v>
      </c>
      <c r="E2021" t="s">
        <v>64</v>
      </c>
      <c r="F2021" t="s">
        <v>71</v>
      </c>
    </row>
    <row r="2022" spans="1:6" x14ac:dyDescent="0.45">
      <c r="A2022" s="154" t="str">
        <f t="shared" si="31"/>
        <v>HBSchSc_GC_352</v>
      </c>
      <c r="B2022">
        <v>352</v>
      </c>
      <c r="C2022" t="s">
        <v>49</v>
      </c>
      <c r="D2022">
        <v>0</v>
      </c>
      <c r="E2022" t="s">
        <v>64</v>
      </c>
      <c r="F2022" t="s">
        <v>71</v>
      </c>
    </row>
    <row r="2023" spans="1:6" x14ac:dyDescent="0.45">
      <c r="A2023" s="154" t="str">
        <f t="shared" si="31"/>
        <v>HBSchSc_GC_354</v>
      </c>
      <c r="B2023">
        <v>354</v>
      </c>
      <c r="C2023" t="s">
        <v>49</v>
      </c>
      <c r="D2023">
        <v>0</v>
      </c>
      <c r="E2023" t="s">
        <v>64</v>
      </c>
      <c r="F2023" t="s">
        <v>71</v>
      </c>
    </row>
    <row r="2024" spans="1:6" x14ac:dyDescent="0.45">
      <c r="A2024" s="154" t="str">
        <f t="shared" si="31"/>
        <v>HBSchSc_GC_356</v>
      </c>
      <c r="B2024">
        <v>356</v>
      </c>
      <c r="C2024" t="s">
        <v>49</v>
      </c>
      <c r="D2024">
        <v>0</v>
      </c>
      <c r="E2024" t="s">
        <v>64</v>
      </c>
      <c r="F2024" t="s">
        <v>71</v>
      </c>
    </row>
    <row r="2025" spans="1:6" x14ac:dyDescent="0.45">
      <c r="A2025" s="154" t="str">
        <f t="shared" si="31"/>
        <v>HBSchSc_GC_358</v>
      </c>
      <c r="B2025">
        <v>358</v>
      </c>
      <c r="C2025" t="s">
        <v>49</v>
      </c>
      <c r="D2025">
        <v>0</v>
      </c>
      <c r="E2025" t="s">
        <v>64</v>
      </c>
      <c r="F2025" t="s">
        <v>71</v>
      </c>
    </row>
    <row r="2026" spans="1:6" x14ac:dyDescent="0.45">
      <c r="A2026" s="154" t="str">
        <f t="shared" si="31"/>
        <v>HBSchSc_GC_360</v>
      </c>
      <c r="B2026">
        <v>360</v>
      </c>
      <c r="C2026" t="s">
        <v>49</v>
      </c>
      <c r="D2026">
        <v>0</v>
      </c>
      <c r="E2026" t="s">
        <v>64</v>
      </c>
      <c r="F2026" t="s">
        <v>71</v>
      </c>
    </row>
    <row r="2027" spans="1:6" x14ac:dyDescent="0.45">
      <c r="A2027" s="154" t="str">
        <f t="shared" si="31"/>
        <v>HBSchSc_GC_362</v>
      </c>
      <c r="B2027">
        <v>362</v>
      </c>
      <c r="C2027" t="s">
        <v>49</v>
      </c>
      <c r="D2027">
        <v>0</v>
      </c>
      <c r="E2027" t="s">
        <v>64</v>
      </c>
      <c r="F2027" t="s">
        <v>71</v>
      </c>
    </row>
    <row r="2028" spans="1:6" x14ac:dyDescent="0.45">
      <c r="A2028" s="154" t="str">
        <f t="shared" si="31"/>
        <v>HBSchSc_GC_364</v>
      </c>
      <c r="B2028">
        <v>364</v>
      </c>
      <c r="C2028" t="s">
        <v>49</v>
      </c>
      <c r="D2028">
        <v>0</v>
      </c>
      <c r="E2028" t="s">
        <v>64</v>
      </c>
      <c r="F2028" t="s">
        <v>71</v>
      </c>
    </row>
    <row r="2029" spans="1:6" x14ac:dyDescent="0.45">
      <c r="A2029" s="154" t="str">
        <f t="shared" si="31"/>
        <v>HBSchSc_GC_366</v>
      </c>
      <c r="B2029">
        <v>366</v>
      </c>
      <c r="C2029" t="s">
        <v>49</v>
      </c>
      <c r="D2029">
        <v>0</v>
      </c>
      <c r="E2029" t="s">
        <v>64</v>
      </c>
      <c r="F2029" t="s">
        <v>71</v>
      </c>
    </row>
    <row r="2030" spans="1:6" x14ac:dyDescent="0.45">
      <c r="A2030" s="154" t="str">
        <f t="shared" si="31"/>
        <v>HBSchSc_GC_368</v>
      </c>
      <c r="B2030">
        <v>368</v>
      </c>
      <c r="C2030" t="s">
        <v>49</v>
      </c>
      <c r="D2030">
        <v>0</v>
      </c>
      <c r="E2030" t="s">
        <v>64</v>
      </c>
      <c r="F2030" t="s">
        <v>71</v>
      </c>
    </row>
    <row r="2031" spans="1:6" x14ac:dyDescent="0.45">
      <c r="A2031" s="154" t="str">
        <f t="shared" si="31"/>
        <v>HBSchSc_GC_370</v>
      </c>
      <c r="B2031">
        <v>370</v>
      </c>
      <c r="C2031" t="s">
        <v>49</v>
      </c>
      <c r="D2031">
        <v>0</v>
      </c>
      <c r="E2031" t="s">
        <v>64</v>
      </c>
      <c r="F2031" t="s">
        <v>71</v>
      </c>
    </row>
    <row r="2032" spans="1:6" x14ac:dyDescent="0.45">
      <c r="A2032" s="154" t="str">
        <f t="shared" si="31"/>
        <v>HBSchSc_GC_372</v>
      </c>
      <c r="B2032">
        <v>372</v>
      </c>
      <c r="C2032" t="s">
        <v>49</v>
      </c>
      <c r="D2032">
        <v>0</v>
      </c>
      <c r="E2032" t="s">
        <v>64</v>
      </c>
      <c r="F2032" t="s">
        <v>71</v>
      </c>
    </row>
    <row r="2033" spans="1:6" x14ac:dyDescent="0.45">
      <c r="A2033" s="154" t="str">
        <f t="shared" si="31"/>
        <v>HBSchSc_GC_374</v>
      </c>
      <c r="B2033">
        <v>374</v>
      </c>
      <c r="C2033" t="s">
        <v>49</v>
      </c>
      <c r="D2033">
        <v>0</v>
      </c>
      <c r="E2033" t="s">
        <v>64</v>
      </c>
      <c r="F2033" t="s">
        <v>71</v>
      </c>
    </row>
    <row r="2034" spans="1:6" x14ac:dyDescent="0.45">
      <c r="A2034" s="154" t="str">
        <f t="shared" si="31"/>
        <v>HBSchSc_GC_376</v>
      </c>
      <c r="B2034">
        <v>376</v>
      </c>
      <c r="C2034" t="s">
        <v>49</v>
      </c>
      <c r="D2034">
        <v>0</v>
      </c>
      <c r="E2034" t="s">
        <v>64</v>
      </c>
      <c r="F2034" t="s">
        <v>71</v>
      </c>
    </row>
    <row r="2035" spans="1:6" x14ac:dyDescent="0.45">
      <c r="A2035" s="154" t="str">
        <f t="shared" si="31"/>
        <v>HBSchSc_GC_378</v>
      </c>
      <c r="B2035">
        <v>378</v>
      </c>
      <c r="C2035" t="s">
        <v>49</v>
      </c>
      <c r="D2035">
        <v>0</v>
      </c>
      <c r="E2035" t="s">
        <v>64</v>
      </c>
      <c r="F2035" t="s">
        <v>71</v>
      </c>
    </row>
    <row r="2036" spans="1:6" x14ac:dyDescent="0.45">
      <c r="A2036" s="154" t="str">
        <f t="shared" si="31"/>
        <v>HBSchSc_GC_380</v>
      </c>
      <c r="B2036">
        <v>380</v>
      </c>
      <c r="C2036" t="s">
        <v>49</v>
      </c>
      <c r="D2036">
        <v>0</v>
      </c>
      <c r="E2036" t="s">
        <v>64</v>
      </c>
      <c r="F2036" t="s">
        <v>71</v>
      </c>
    </row>
    <row r="2037" spans="1:6" x14ac:dyDescent="0.45">
      <c r="A2037" s="154" t="str">
        <f t="shared" si="31"/>
        <v>HBSchSc_GC_382</v>
      </c>
      <c r="B2037">
        <v>382</v>
      </c>
      <c r="C2037" t="s">
        <v>49</v>
      </c>
      <c r="D2037">
        <v>0</v>
      </c>
      <c r="E2037" t="s">
        <v>64</v>
      </c>
      <c r="F2037" t="s">
        <v>71</v>
      </c>
    </row>
    <row r="2038" spans="1:6" x14ac:dyDescent="0.45">
      <c r="A2038" s="154" t="str">
        <f t="shared" si="31"/>
        <v>HBSchSc_GC_384</v>
      </c>
      <c r="B2038">
        <v>384</v>
      </c>
      <c r="C2038" t="s">
        <v>49</v>
      </c>
      <c r="D2038">
        <v>0</v>
      </c>
      <c r="E2038" t="s">
        <v>64</v>
      </c>
      <c r="F2038" t="s">
        <v>71</v>
      </c>
    </row>
    <row r="2039" spans="1:6" x14ac:dyDescent="0.45">
      <c r="A2039" s="154" t="str">
        <f t="shared" si="31"/>
        <v>HBSchSc_GC_386</v>
      </c>
      <c r="B2039">
        <v>386</v>
      </c>
      <c r="C2039" t="s">
        <v>49</v>
      </c>
      <c r="D2039">
        <v>0</v>
      </c>
      <c r="E2039" t="s">
        <v>64</v>
      </c>
      <c r="F2039" t="s">
        <v>71</v>
      </c>
    </row>
    <row r="2040" spans="1:6" x14ac:dyDescent="0.45">
      <c r="A2040" s="154" t="str">
        <f t="shared" si="31"/>
        <v>HBSchSc_GC_388</v>
      </c>
      <c r="B2040">
        <v>388</v>
      </c>
      <c r="C2040" t="s">
        <v>49</v>
      </c>
      <c r="D2040">
        <v>0</v>
      </c>
      <c r="E2040" t="s">
        <v>64</v>
      </c>
      <c r="F2040" t="s">
        <v>71</v>
      </c>
    </row>
    <row r="2041" spans="1:6" x14ac:dyDescent="0.45">
      <c r="A2041" s="154" t="str">
        <f t="shared" si="31"/>
        <v>HBSchSc_GC_390</v>
      </c>
      <c r="B2041">
        <v>390</v>
      </c>
      <c r="C2041" t="s">
        <v>49</v>
      </c>
      <c r="D2041">
        <v>0</v>
      </c>
      <c r="E2041" t="s">
        <v>64</v>
      </c>
      <c r="F2041" t="s">
        <v>71</v>
      </c>
    </row>
    <row r="2042" spans="1:6" x14ac:dyDescent="0.45">
      <c r="A2042" s="154" t="str">
        <f t="shared" si="31"/>
        <v>HBSchSc_GC_392</v>
      </c>
      <c r="B2042">
        <v>392</v>
      </c>
      <c r="C2042" t="s">
        <v>49</v>
      </c>
      <c r="D2042">
        <v>0</v>
      </c>
      <c r="E2042" t="s">
        <v>64</v>
      </c>
      <c r="F2042" t="s">
        <v>71</v>
      </c>
    </row>
    <row r="2043" spans="1:6" x14ac:dyDescent="0.45">
      <c r="A2043" s="154" t="str">
        <f t="shared" si="31"/>
        <v>HBSchSc_GC_394</v>
      </c>
      <c r="B2043">
        <v>394</v>
      </c>
      <c r="C2043" t="s">
        <v>49</v>
      </c>
      <c r="D2043">
        <v>0</v>
      </c>
      <c r="E2043" t="s">
        <v>64</v>
      </c>
      <c r="F2043" t="s">
        <v>71</v>
      </c>
    </row>
    <row r="2044" spans="1:6" x14ac:dyDescent="0.45">
      <c r="A2044" s="154" t="str">
        <f t="shared" si="31"/>
        <v>HBSchSc_GC_396</v>
      </c>
      <c r="B2044">
        <v>396</v>
      </c>
      <c r="C2044" t="s">
        <v>49</v>
      </c>
      <c r="D2044">
        <v>0</v>
      </c>
      <c r="E2044" t="s">
        <v>64</v>
      </c>
      <c r="F2044" t="s">
        <v>71</v>
      </c>
    </row>
    <row r="2045" spans="1:6" x14ac:dyDescent="0.45">
      <c r="A2045" s="154" t="str">
        <f t="shared" si="31"/>
        <v>HBSchSc_GC_398</v>
      </c>
      <c r="B2045">
        <v>398</v>
      </c>
      <c r="C2045" t="s">
        <v>49</v>
      </c>
      <c r="D2045">
        <v>0</v>
      </c>
      <c r="E2045" t="s">
        <v>64</v>
      </c>
      <c r="F2045" t="s">
        <v>71</v>
      </c>
    </row>
    <row r="2046" spans="1:6" x14ac:dyDescent="0.45">
      <c r="A2046" s="154" t="str">
        <f t="shared" si="31"/>
        <v>HBSchSc_GC_400</v>
      </c>
      <c r="B2046">
        <v>400</v>
      </c>
      <c r="C2046" t="s">
        <v>49</v>
      </c>
      <c r="D2046">
        <v>0</v>
      </c>
      <c r="E2046" t="s">
        <v>64</v>
      </c>
      <c r="F2046" t="s">
        <v>71</v>
      </c>
    </row>
    <row r="2047" spans="1:6" x14ac:dyDescent="0.45">
      <c r="A2047" s="154" t="str">
        <f t="shared" si="31"/>
        <v>HBSchSc_GC_402</v>
      </c>
      <c r="B2047">
        <v>402</v>
      </c>
      <c r="C2047" t="s">
        <v>49</v>
      </c>
      <c r="D2047">
        <v>0</v>
      </c>
      <c r="E2047" t="s">
        <v>64</v>
      </c>
      <c r="F2047" t="s">
        <v>71</v>
      </c>
    </row>
    <row r="2048" spans="1:6" x14ac:dyDescent="0.45">
      <c r="A2048" s="154" t="str">
        <f t="shared" si="31"/>
        <v>HBSchSc_GC_404</v>
      </c>
      <c r="B2048">
        <v>404</v>
      </c>
      <c r="C2048" t="s">
        <v>49</v>
      </c>
      <c r="D2048">
        <v>0</v>
      </c>
      <c r="E2048" t="s">
        <v>64</v>
      </c>
      <c r="F2048" t="s">
        <v>71</v>
      </c>
    </row>
    <row r="2049" spans="1:6" x14ac:dyDescent="0.45">
      <c r="A2049" s="154" t="str">
        <f t="shared" si="31"/>
        <v>HBSchSc_GC_406</v>
      </c>
      <c r="B2049">
        <v>406</v>
      </c>
      <c r="C2049" t="s">
        <v>49</v>
      </c>
      <c r="D2049">
        <v>0</v>
      </c>
      <c r="E2049" t="s">
        <v>64</v>
      </c>
      <c r="F2049" t="s">
        <v>71</v>
      </c>
    </row>
    <row r="2050" spans="1:6" x14ac:dyDescent="0.45">
      <c r="A2050" s="154" t="str">
        <f t="shared" si="31"/>
        <v>HBSchSc_GC_408</v>
      </c>
      <c r="B2050">
        <v>408</v>
      </c>
      <c r="C2050" t="s">
        <v>49</v>
      </c>
      <c r="D2050">
        <v>0</v>
      </c>
      <c r="E2050" t="s">
        <v>64</v>
      </c>
      <c r="F2050" t="s">
        <v>71</v>
      </c>
    </row>
    <row r="2051" spans="1:6" x14ac:dyDescent="0.45">
      <c r="A2051" s="154" t="str">
        <f t="shared" ref="A2051:A2114" si="32">C2051&amp;"_"&amp;E2051&amp;"_"&amp;B2051</f>
        <v>HBSchSc_GC_410</v>
      </c>
      <c r="B2051">
        <v>410</v>
      </c>
      <c r="C2051" t="s">
        <v>49</v>
      </c>
      <c r="D2051">
        <v>0</v>
      </c>
      <c r="E2051" t="s">
        <v>64</v>
      </c>
      <c r="F2051" t="s">
        <v>71</v>
      </c>
    </row>
    <row r="2052" spans="1:6" x14ac:dyDescent="0.45">
      <c r="A2052" s="154" t="str">
        <f t="shared" si="32"/>
        <v>IX_Dist_0</v>
      </c>
      <c r="B2052">
        <v>0</v>
      </c>
      <c r="C2052" t="s">
        <v>5</v>
      </c>
      <c r="D2052">
        <v>3.0456899999999999E-2</v>
      </c>
      <c r="E2052" t="s">
        <v>63</v>
      </c>
      <c r="F2052" t="s">
        <v>71</v>
      </c>
    </row>
    <row r="2053" spans="1:6" x14ac:dyDescent="0.45">
      <c r="A2053" s="154" t="str">
        <f t="shared" si="32"/>
        <v>IX_Dist_2</v>
      </c>
      <c r="B2053">
        <v>2</v>
      </c>
      <c r="C2053" t="s">
        <v>5</v>
      </c>
      <c r="D2053">
        <v>3.3741100000000003E-2</v>
      </c>
      <c r="E2053" t="s">
        <v>63</v>
      </c>
      <c r="F2053" t="s">
        <v>71</v>
      </c>
    </row>
    <row r="2054" spans="1:6" x14ac:dyDescent="0.45">
      <c r="A2054" s="154" t="str">
        <f t="shared" si="32"/>
        <v>IX_Dist_4</v>
      </c>
      <c r="B2054">
        <v>4</v>
      </c>
      <c r="C2054" t="s">
        <v>5</v>
      </c>
      <c r="D2054">
        <v>3.94312E-2</v>
      </c>
      <c r="E2054" t="s">
        <v>63</v>
      </c>
      <c r="F2054" t="s">
        <v>71</v>
      </c>
    </row>
    <row r="2055" spans="1:6" x14ac:dyDescent="0.45">
      <c r="A2055" s="154" t="str">
        <f t="shared" si="32"/>
        <v>IX_Dist_6</v>
      </c>
      <c r="B2055">
        <v>6</v>
      </c>
      <c r="C2055" t="s">
        <v>5</v>
      </c>
      <c r="D2055">
        <v>4.4293300000000001E-2</v>
      </c>
      <c r="E2055" t="s">
        <v>63</v>
      </c>
      <c r="F2055" t="s">
        <v>71</v>
      </c>
    </row>
    <row r="2056" spans="1:6" x14ac:dyDescent="0.45">
      <c r="A2056" s="154" t="str">
        <f t="shared" si="32"/>
        <v>IX_Dist_8</v>
      </c>
      <c r="B2056">
        <v>8</v>
      </c>
      <c r="C2056" t="s">
        <v>5</v>
      </c>
      <c r="D2056">
        <v>4.6938300000000002E-2</v>
      </c>
      <c r="E2056" t="s">
        <v>63</v>
      </c>
      <c r="F2056" t="s">
        <v>71</v>
      </c>
    </row>
    <row r="2057" spans="1:6" x14ac:dyDescent="0.45">
      <c r="A2057" s="154" t="str">
        <f t="shared" si="32"/>
        <v>IX_Dist_10</v>
      </c>
      <c r="B2057">
        <v>10</v>
      </c>
      <c r="C2057" t="s">
        <v>5</v>
      </c>
      <c r="D2057">
        <v>4.8500700000000001E-2</v>
      </c>
      <c r="E2057" t="s">
        <v>63</v>
      </c>
      <c r="F2057" t="s">
        <v>71</v>
      </c>
    </row>
    <row r="2058" spans="1:6" x14ac:dyDescent="0.45">
      <c r="A2058" s="154" t="str">
        <f t="shared" si="32"/>
        <v>IX_Dist_12</v>
      </c>
      <c r="B2058">
        <v>12</v>
      </c>
      <c r="C2058" t="s">
        <v>5</v>
      </c>
      <c r="D2058">
        <v>4.8958099999999997E-2</v>
      </c>
      <c r="E2058" t="s">
        <v>63</v>
      </c>
      <c r="F2058" t="s">
        <v>71</v>
      </c>
    </row>
    <row r="2059" spans="1:6" x14ac:dyDescent="0.45">
      <c r="A2059" s="154" t="str">
        <f t="shared" si="32"/>
        <v>IX_Dist_14</v>
      </c>
      <c r="B2059">
        <v>14</v>
      </c>
      <c r="C2059" t="s">
        <v>5</v>
      </c>
      <c r="D2059">
        <v>4.9882000000000003E-2</v>
      </c>
      <c r="E2059" t="s">
        <v>63</v>
      </c>
      <c r="F2059" t="s">
        <v>71</v>
      </c>
    </row>
    <row r="2060" spans="1:6" x14ac:dyDescent="0.45">
      <c r="A2060" s="154" t="str">
        <f t="shared" si="32"/>
        <v>IX_Dist_16</v>
      </c>
      <c r="B2060">
        <v>16</v>
      </c>
      <c r="C2060" t="s">
        <v>5</v>
      </c>
      <c r="D2060">
        <v>5.01343E-2</v>
      </c>
      <c r="E2060" t="s">
        <v>63</v>
      </c>
      <c r="F2060" t="s">
        <v>71</v>
      </c>
    </row>
    <row r="2061" spans="1:6" x14ac:dyDescent="0.45">
      <c r="A2061" s="154" t="str">
        <f t="shared" si="32"/>
        <v>IX_Dist_18</v>
      </c>
      <c r="B2061">
        <v>18</v>
      </c>
      <c r="C2061" t="s">
        <v>5</v>
      </c>
      <c r="D2061">
        <v>4.9954699999999998E-2</v>
      </c>
      <c r="E2061" t="s">
        <v>63</v>
      </c>
      <c r="F2061" t="s">
        <v>71</v>
      </c>
    </row>
    <row r="2062" spans="1:6" x14ac:dyDescent="0.45">
      <c r="A2062" s="154" t="str">
        <f t="shared" si="32"/>
        <v>IX_Dist_20</v>
      </c>
      <c r="B2062">
        <v>20</v>
      </c>
      <c r="C2062" t="s">
        <v>5</v>
      </c>
      <c r="D2062">
        <v>4.8819500000000002E-2</v>
      </c>
      <c r="E2062" t="s">
        <v>63</v>
      </c>
      <c r="F2062" t="s">
        <v>71</v>
      </c>
    </row>
    <row r="2063" spans="1:6" x14ac:dyDescent="0.45">
      <c r="A2063" s="154" t="str">
        <f t="shared" si="32"/>
        <v>IX_Dist_22</v>
      </c>
      <c r="B2063">
        <v>22</v>
      </c>
      <c r="C2063" t="s">
        <v>5</v>
      </c>
      <c r="D2063">
        <v>4.5947700000000001E-2</v>
      </c>
      <c r="E2063" t="s">
        <v>63</v>
      </c>
      <c r="F2063" t="s">
        <v>71</v>
      </c>
    </row>
    <row r="2064" spans="1:6" x14ac:dyDescent="0.45">
      <c r="A2064" s="154" t="str">
        <f t="shared" si="32"/>
        <v>IX_Dist_24</v>
      </c>
      <c r="B2064">
        <v>24</v>
      </c>
      <c r="C2064" t="s">
        <v>5</v>
      </c>
      <c r="D2064">
        <v>4.3776099999999998E-2</v>
      </c>
      <c r="E2064" t="s">
        <v>63</v>
      </c>
      <c r="F2064" t="s">
        <v>71</v>
      </c>
    </row>
    <row r="2065" spans="1:6" x14ac:dyDescent="0.45">
      <c r="A2065" s="154" t="str">
        <f t="shared" si="32"/>
        <v>IX_Dist_26</v>
      </c>
      <c r="B2065">
        <v>26</v>
      </c>
      <c r="C2065" t="s">
        <v>5</v>
      </c>
      <c r="D2065">
        <v>3.5144000000000002E-2</v>
      </c>
      <c r="E2065" t="s">
        <v>63</v>
      </c>
      <c r="F2065" t="s">
        <v>71</v>
      </c>
    </row>
    <row r="2066" spans="1:6" x14ac:dyDescent="0.45">
      <c r="A2066" s="154" t="str">
        <f t="shared" si="32"/>
        <v>IX_Dist_28</v>
      </c>
      <c r="B2066">
        <v>28</v>
      </c>
      <c r="C2066" t="s">
        <v>5</v>
      </c>
      <c r="D2066">
        <v>2.67142E-2</v>
      </c>
      <c r="E2066" t="s">
        <v>63</v>
      </c>
      <c r="F2066" t="s">
        <v>71</v>
      </c>
    </row>
    <row r="2067" spans="1:6" x14ac:dyDescent="0.45">
      <c r="A2067" s="154" t="str">
        <f t="shared" si="32"/>
        <v>IX_Dist_30</v>
      </c>
      <c r="B2067">
        <v>30</v>
      </c>
      <c r="C2067" t="s">
        <v>5</v>
      </c>
      <c r="D2067">
        <v>2.2400300000000001E-2</v>
      </c>
      <c r="E2067" t="s">
        <v>63</v>
      </c>
      <c r="F2067" t="s">
        <v>71</v>
      </c>
    </row>
    <row r="2068" spans="1:6" x14ac:dyDescent="0.45">
      <c r="A2068" s="154" t="str">
        <f t="shared" si="32"/>
        <v>IX_Dist_32</v>
      </c>
      <c r="B2068">
        <v>32</v>
      </c>
      <c r="C2068" t="s">
        <v>5</v>
      </c>
      <c r="D2068">
        <v>1.7928400000000001E-2</v>
      </c>
      <c r="E2068" t="s">
        <v>63</v>
      </c>
      <c r="F2068" t="s">
        <v>71</v>
      </c>
    </row>
    <row r="2069" spans="1:6" x14ac:dyDescent="0.45">
      <c r="A2069" s="154" t="str">
        <f t="shared" si="32"/>
        <v>IX_Dist_34</v>
      </c>
      <c r="B2069">
        <v>34</v>
      </c>
      <c r="C2069" t="s">
        <v>5</v>
      </c>
      <c r="D2069">
        <v>1.4765500000000001E-2</v>
      </c>
      <c r="E2069" t="s">
        <v>63</v>
      </c>
      <c r="F2069" t="s">
        <v>71</v>
      </c>
    </row>
    <row r="2070" spans="1:6" x14ac:dyDescent="0.45">
      <c r="A2070" s="154" t="str">
        <f t="shared" si="32"/>
        <v>IX_Dist_36</v>
      </c>
      <c r="B2070">
        <v>36</v>
      </c>
      <c r="C2070" t="s">
        <v>5</v>
      </c>
      <c r="D2070">
        <v>1.3447300000000001E-2</v>
      </c>
      <c r="E2070" t="s">
        <v>63</v>
      </c>
      <c r="F2070" t="s">
        <v>71</v>
      </c>
    </row>
    <row r="2071" spans="1:6" x14ac:dyDescent="0.45">
      <c r="A2071" s="154" t="str">
        <f t="shared" si="32"/>
        <v>IX_Dist_38</v>
      </c>
      <c r="B2071">
        <v>38</v>
      </c>
      <c r="C2071" t="s">
        <v>5</v>
      </c>
      <c r="D2071">
        <v>1.3529899999999999E-2</v>
      </c>
      <c r="E2071" t="s">
        <v>63</v>
      </c>
      <c r="F2071" t="s">
        <v>71</v>
      </c>
    </row>
    <row r="2072" spans="1:6" x14ac:dyDescent="0.45">
      <c r="A2072" s="154" t="str">
        <f t="shared" si="32"/>
        <v>IX_Dist_40</v>
      </c>
      <c r="B2072">
        <v>40</v>
      </c>
      <c r="C2072" t="s">
        <v>5</v>
      </c>
      <c r="D2072">
        <v>1.36127E-2</v>
      </c>
      <c r="E2072" t="s">
        <v>63</v>
      </c>
      <c r="F2072" t="s">
        <v>71</v>
      </c>
    </row>
    <row r="2073" spans="1:6" x14ac:dyDescent="0.45">
      <c r="A2073" s="154" t="str">
        <f t="shared" si="32"/>
        <v>IX_Dist_42</v>
      </c>
      <c r="B2073">
        <v>42</v>
      </c>
      <c r="C2073" t="s">
        <v>5</v>
      </c>
      <c r="D2073">
        <v>1.36954E-2</v>
      </c>
      <c r="E2073" t="s">
        <v>63</v>
      </c>
      <c r="F2073" t="s">
        <v>71</v>
      </c>
    </row>
    <row r="2074" spans="1:6" x14ac:dyDescent="0.45">
      <c r="A2074" s="154" t="str">
        <f t="shared" si="32"/>
        <v>IX_Dist_44</v>
      </c>
      <c r="B2074">
        <v>44</v>
      </c>
      <c r="C2074" t="s">
        <v>5</v>
      </c>
      <c r="D2074">
        <v>1.3778E-2</v>
      </c>
      <c r="E2074" t="s">
        <v>63</v>
      </c>
      <c r="F2074" t="s">
        <v>71</v>
      </c>
    </row>
    <row r="2075" spans="1:6" x14ac:dyDescent="0.45">
      <c r="A2075" s="154" t="str">
        <f t="shared" si="32"/>
        <v>IX_Dist_46</v>
      </c>
      <c r="B2075">
        <v>46</v>
      </c>
      <c r="C2075" t="s">
        <v>5</v>
      </c>
      <c r="D2075">
        <v>1.3860900000000001E-2</v>
      </c>
      <c r="E2075" t="s">
        <v>63</v>
      </c>
      <c r="F2075" t="s">
        <v>71</v>
      </c>
    </row>
    <row r="2076" spans="1:6" x14ac:dyDescent="0.45">
      <c r="A2076" s="154" t="str">
        <f t="shared" si="32"/>
        <v>IX_Dist_48</v>
      </c>
      <c r="B2076">
        <v>48</v>
      </c>
      <c r="C2076" t="s">
        <v>5</v>
      </c>
      <c r="D2076">
        <v>1.39437E-2</v>
      </c>
      <c r="E2076" t="s">
        <v>63</v>
      </c>
      <c r="F2076" t="s">
        <v>71</v>
      </c>
    </row>
    <row r="2077" spans="1:6" x14ac:dyDescent="0.45">
      <c r="A2077" s="154" t="str">
        <f t="shared" si="32"/>
        <v>IX_Dist_50</v>
      </c>
      <c r="B2077">
        <v>50</v>
      </c>
      <c r="C2077" t="s">
        <v>5</v>
      </c>
      <c r="D2077">
        <v>1.4026200000000001E-2</v>
      </c>
      <c r="E2077" t="s">
        <v>63</v>
      </c>
      <c r="F2077" t="s">
        <v>71</v>
      </c>
    </row>
    <row r="2078" spans="1:6" x14ac:dyDescent="0.45">
      <c r="A2078" s="154" t="str">
        <f t="shared" si="32"/>
        <v>IX_Dist_52</v>
      </c>
      <c r="B2078">
        <v>52</v>
      </c>
      <c r="C2078" t="s">
        <v>5</v>
      </c>
      <c r="D2078">
        <v>1.4109099999999999E-2</v>
      </c>
      <c r="E2078" t="s">
        <v>63</v>
      </c>
      <c r="F2078" t="s">
        <v>71</v>
      </c>
    </row>
    <row r="2079" spans="1:6" x14ac:dyDescent="0.45">
      <c r="A2079" s="154" t="str">
        <f t="shared" si="32"/>
        <v>IX_Dist_54</v>
      </c>
      <c r="B2079">
        <v>54</v>
      </c>
      <c r="C2079" t="s">
        <v>5</v>
      </c>
      <c r="D2079">
        <v>1.41917E-2</v>
      </c>
      <c r="E2079" t="s">
        <v>63</v>
      </c>
      <c r="F2079" t="s">
        <v>71</v>
      </c>
    </row>
    <row r="2080" spans="1:6" x14ac:dyDescent="0.45">
      <c r="A2080" s="154" t="str">
        <f t="shared" si="32"/>
        <v>IX_Dist_56</v>
      </c>
      <c r="B2080">
        <v>56</v>
      </c>
      <c r="C2080" t="s">
        <v>5</v>
      </c>
      <c r="D2080">
        <v>1.4274500000000001E-2</v>
      </c>
      <c r="E2080" t="s">
        <v>63</v>
      </c>
      <c r="F2080" t="s">
        <v>71</v>
      </c>
    </row>
    <row r="2081" spans="1:6" x14ac:dyDescent="0.45">
      <c r="A2081" s="154" t="str">
        <f t="shared" si="32"/>
        <v>IX_Dist_58</v>
      </c>
      <c r="B2081">
        <v>58</v>
      </c>
      <c r="C2081" t="s">
        <v>5</v>
      </c>
      <c r="D2081">
        <v>1.4357200000000001E-2</v>
      </c>
      <c r="E2081" t="s">
        <v>63</v>
      </c>
      <c r="F2081" t="s">
        <v>71</v>
      </c>
    </row>
    <row r="2082" spans="1:6" x14ac:dyDescent="0.45">
      <c r="A2082" s="154" t="str">
        <f t="shared" si="32"/>
        <v>IX_Dist_60</v>
      </c>
      <c r="B2082">
        <v>60</v>
      </c>
      <c r="C2082" t="s">
        <v>5</v>
      </c>
      <c r="D2082">
        <v>1.444E-2</v>
      </c>
      <c r="E2082" t="s">
        <v>63</v>
      </c>
      <c r="F2082" t="s">
        <v>71</v>
      </c>
    </row>
    <row r="2083" spans="1:6" x14ac:dyDescent="0.45">
      <c r="A2083" s="154" t="str">
        <f t="shared" si="32"/>
        <v>IX_Dist_62</v>
      </c>
      <c r="B2083">
        <v>62</v>
      </c>
      <c r="C2083" t="s">
        <v>5</v>
      </c>
      <c r="D2083">
        <v>1.35786E-2</v>
      </c>
      <c r="E2083" t="s">
        <v>63</v>
      </c>
      <c r="F2083" t="s">
        <v>71</v>
      </c>
    </row>
    <row r="2084" spans="1:6" x14ac:dyDescent="0.45">
      <c r="A2084" s="154" t="str">
        <f t="shared" si="32"/>
        <v>IX_Dist_64</v>
      </c>
      <c r="B2084">
        <v>64</v>
      </c>
      <c r="C2084" t="s">
        <v>5</v>
      </c>
      <c r="D2084">
        <v>1.2716999999999999E-2</v>
      </c>
      <c r="E2084" t="s">
        <v>63</v>
      </c>
      <c r="F2084" t="s">
        <v>71</v>
      </c>
    </row>
    <row r="2085" spans="1:6" x14ac:dyDescent="0.45">
      <c r="A2085" s="154" t="str">
        <f t="shared" si="32"/>
        <v>IX_Dist_66</v>
      </c>
      <c r="B2085">
        <v>66</v>
      </c>
      <c r="C2085" t="s">
        <v>5</v>
      </c>
      <c r="D2085">
        <v>1.18555E-2</v>
      </c>
      <c r="E2085" t="s">
        <v>63</v>
      </c>
      <c r="F2085" t="s">
        <v>71</v>
      </c>
    </row>
    <row r="2086" spans="1:6" x14ac:dyDescent="0.45">
      <c r="A2086" s="154" t="str">
        <f t="shared" si="32"/>
        <v>IX_Dist_68</v>
      </c>
      <c r="B2086">
        <v>68</v>
      </c>
      <c r="C2086" t="s">
        <v>5</v>
      </c>
      <c r="D2086">
        <v>1.09941E-2</v>
      </c>
      <c r="E2086" t="s">
        <v>63</v>
      </c>
      <c r="F2086" t="s">
        <v>71</v>
      </c>
    </row>
    <row r="2087" spans="1:6" x14ac:dyDescent="0.45">
      <c r="A2087" s="154" t="str">
        <f t="shared" si="32"/>
        <v>IX_Dist_70</v>
      </c>
      <c r="B2087">
        <v>70</v>
      </c>
      <c r="C2087" t="s">
        <v>5</v>
      </c>
      <c r="D2087">
        <v>1.01326E-2</v>
      </c>
      <c r="E2087" t="s">
        <v>63</v>
      </c>
      <c r="F2087" t="s">
        <v>71</v>
      </c>
    </row>
    <row r="2088" spans="1:6" x14ac:dyDescent="0.45">
      <c r="A2088" s="154" t="str">
        <f t="shared" si="32"/>
        <v>IX_Dist_72</v>
      </c>
      <c r="B2088">
        <v>72</v>
      </c>
      <c r="C2088" t="s">
        <v>5</v>
      </c>
      <c r="D2088">
        <v>9.2712000000000003E-3</v>
      </c>
      <c r="E2088" t="s">
        <v>63</v>
      </c>
      <c r="F2088" t="s">
        <v>71</v>
      </c>
    </row>
    <row r="2089" spans="1:6" x14ac:dyDescent="0.45">
      <c r="A2089" s="154" t="str">
        <f t="shared" si="32"/>
        <v>IX_Dist_74</v>
      </c>
      <c r="B2089">
        <v>74</v>
      </c>
      <c r="C2089" t="s">
        <v>5</v>
      </c>
      <c r="D2089">
        <v>8.4095999999999997E-3</v>
      </c>
      <c r="E2089" t="s">
        <v>63</v>
      </c>
      <c r="F2089" t="s">
        <v>71</v>
      </c>
    </row>
    <row r="2090" spans="1:6" x14ac:dyDescent="0.45">
      <c r="A2090" s="154" t="str">
        <f t="shared" si="32"/>
        <v>IX_Dist_76</v>
      </c>
      <c r="B2090">
        <v>76</v>
      </c>
      <c r="C2090" t="s">
        <v>5</v>
      </c>
      <c r="D2090">
        <v>7.5481999999999997E-3</v>
      </c>
      <c r="E2090" t="s">
        <v>63</v>
      </c>
      <c r="F2090" t="s">
        <v>71</v>
      </c>
    </row>
    <row r="2091" spans="1:6" x14ac:dyDescent="0.45">
      <c r="A2091" s="154" t="str">
        <f t="shared" si="32"/>
        <v>IX_Dist_78</v>
      </c>
      <c r="B2091">
        <v>78</v>
      </c>
      <c r="C2091" t="s">
        <v>5</v>
      </c>
      <c r="D2091">
        <v>6.6867000000000003E-3</v>
      </c>
      <c r="E2091" t="s">
        <v>63</v>
      </c>
      <c r="F2091" t="s">
        <v>71</v>
      </c>
    </row>
    <row r="2092" spans="1:6" x14ac:dyDescent="0.45">
      <c r="A2092" s="154" t="str">
        <f t="shared" si="32"/>
        <v>IX_Dist_80</v>
      </c>
      <c r="B2092">
        <v>80</v>
      </c>
      <c r="C2092" t="s">
        <v>5</v>
      </c>
      <c r="D2092">
        <v>5.8252E-3</v>
      </c>
      <c r="E2092" t="s">
        <v>63</v>
      </c>
      <c r="F2092" t="s">
        <v>71</v>
      </c>
    </row>
    <row r="2093" spans="1:6" x14ac:dyDescent="0.45">
      <c r="A2093" s="154" t="str">
        <f t="shared" si="32"/>
        <v>IX_Dist_82</v>
      </c>
      <c r="B2093">
        <v>82</v>
      </c>
      <c r="C2093" t="s">
        <v>5</v>
      </c>
      <c r="D2093">
        <v>4.9638E-3</v>
      </c>
      <c r="E2093" t="s">
        <v>63</v>
      </c>
      <c r="F2093" t="s">
        <v>71</v>
      </c>
    </row>
    <row r="2094" spans="1:6" x14ac:dyDescent="0.45">
      <c r="A2094" s="154" t="str">
        <f t="shared" si="32"/>
        <v>IX_Dist_84</v>
      </c>
      <c r="B2094">
        <v>84</v>
      </c>
      <c r="C2094" t="s">
        <v>5</v>
      </c>
      <c r="D2094">
        <v>4.1022000000000003E-3</v>
      </c>
      <c r="E2094" t="s">
        <v>63</v>
      </c>
      <c r="F2094" t="s">
        <v>71</v>
      </c>
    </row>
    <row r="2095" spans="1:6" x14ac:dyDescent="0.45">
      <c r="A2095" s="154" t="str">
        <f t="shared" si="32"/>
        <v>IX_Dist_86</v>
      </c>
      <c r="B2095">
        <v>86</v>
      </c>
      <c r="C2095" t="s">
        <v>5</v>
      </c>
      <c r="D2095">
        <v>3.2407999999999998E-3</v>
      </c>
      <c r="E2095" t="s">
        <v>63</v>
      </c>
      <c r="F2095" t="s">
        <v>71</v>
      </c>
    </row>
    <row r="2096" spans="1:6" x14ac:dyDescent="0.45">
      <c r="A2096" s="154" t="str">
        <f t="shared" si="32"/>
        <v>IX_Dist_88</v>
      </c>
      <c r="B2096">
        <v>88</v>
      </c>
      <c r="C2096" t="s">
        <v>5</v>
      </c>
      <c r="D2096">
        <v>2.3793E-3</v>
      </c>
      <c r="E2096" t="s">
        <v>63</v>
      </c>
      <c r="F2096" t="s">
        <v>71</v>
      </c>
    </row>
    <row r="2097" spans="1:6" x14ac:dyDescent="0.45">
      <c r="A2097" s="154" t="str">
        <f t="shared" si="32"/>
        <v>IX_Dist_90</v>
      </c>
      <c r="B2097">
        <v>90</v>
      </c>
      <c r="C2097" t="s">
        <v>5</v>
      </c>
      <c r="D2097">
        <v>1.5179E-3</v>
      </c>
      <c r="E2097" t="s">
        <v>63</v>
      </c>
      <c r="F2097" t="s">
        <v>71</v>
      </c>
    </row>
    <row r="2098" spans="1:6" x14ac:dyDescent="0.45">
      <c r="A2098" s="154" t="str">
        <f t="shared" si="32"/>
        <v>IX_Dist_92</v>
      </c>
      <c r="B2098">
        <v>92</v>
      </c>
      <c r="C2098" t="s">
        <v>5</v>
      </c>
      <c r="D2098">
        <v>6.5629999999999996E-4</v>
      </c>
      <c r="E2098" t="s">
        <v>63</v>
      </c>
      <c r="F2098" t="s">
        <v>71</v>
      </c>
    </row>
    <row r="2099" spans="1:6" x14ac:dyDescent="0.45">
      <c r="A2099" s="154" t="str">
        <f t="shared" si="32"/>
        <v>IX_Dist_94</v>
      </c>
      <c r="B2099">
        <v>94</v>
      </c>
      <c r="C2099" t="s">
        <v>5</v>
      </c>
      <c r="D2099">
        <v>6.2620000000000004E-4</v>
      </c>
      <c r="E2099" t="s">
        <v>63</v>
      </c>
      <c r="F2099" t="s">
        <v>71</v>
      </c>
    </row>
    <row r="2100" spans="1:6" x14ac:dyDescent="0.45">
      <c r="A2100" s="154" t="str">
        <f t="shared" si="32"/>
        <v>IX_Dist_96</v>
      </c>
      <c r="B2100">
        <v>96</v>
      </c>
      <c r="C2100" t="s">
        <v>5</v>
      </c>
      <c r="D2100">
        <v>5.9610000000000002E-4</v>
      </c>
      <c r="E2100" t="s">
        <v>63</v>
      </c>
      <c r="F2100" t="s">
        <v>71</v>
      </c>
    </row>
    <row r="2101" spans="1:6" x14ac:dyDescent="0.45">
      <c r="A2101" s="154" t="str">
        <f t="shared" si="32"/>
        <v>IX_Dist_98</v>
      </c>
      <c r="B2101">
        <v>98</v>
      </c>
      <c r="C2101" t="s">
        <v>5</v>
      </c>
      <c r="D2101">
        <v>5.6599999999999999E-4</v>
      </c>
      <c r="E2101" t="s">
        <v>63</v>
      </c>
      <c r="F2101" t="s">
        <v>71</v>
      </c>
    </row>
    <row r="2102" spans="1:6" x14ac:dyDescent="0.45">
      <c r="A2102" s="154" t="str">
        <f t="shared" si="32"/>
        <v>IX_Dist_100</v>
      </c>
      <c r="B2102">
        <v>100</v>
      </c>
      <c r="C2102" t="s">
        <v>5</v>
      </c>
      <c r="D2102">
        <v>5.3589999999999996E-4</v>
      </c>
      <c r="E2102" t="s">
        <v>63</v>
      </c>
      <c r="F2102" t="s">
        <v>71</v>
      </c>
    </row>
    <row r="2103" spans="1:6" x14ac:dyDescent="0.45">
      <c r="A2103" s="154" t="str">
        <f t="shared" si="32"/>
        <v>IX_Dist_102</v>
      </c>
      <c r="B2103">
        <v>102</v>
      </c>
      <c r="C2103" t="s">
        <v>5</v>
      </c>
      <c r="D2103">
        <v>5.0580000000000004E-4</v>
      </c>
      <c r="E2103" t="s">
        <v>63</v>
      </c>
      <c r="F2103" t="s">
        <v>71</v>
      </c>
    </row>
    <row r="2104" spans="1:6" x14ac:dyDescent="0.45">
      <c r="A2104" s="154" t="str">
        <f t="shared" si="32"/>
        <v>IX_Dist_104</v>
      </c>
      <c r="B2104">
        <v>104</v>
      </c>
      <c r="C2104" t="s">
        <v>5</v>
      </c>
      <c r="D2104">
        <v>4.7570000000000002E-4</v>
      </c>
      <c r="E2104" t="s">
        <v>63</v>
      </c>
      <c r="F2104" t="s">
        <v>71</v>
      </c>
    </row>
    <row r="2105" spans="1:6" x14ac:dyDescent="0.45">
      <c r="A2105" s="154" t="str">
        <f t="shared" si="32"/>
        <v>IX_Dist_106</v>
      </c>
      <c r="B2105">
        <v>106</v>
      </c>
      <c r="C2105" t="s">
        <v>5</v>
      </c>
      <c r="D2105">
        <v>4.4549999999999999E-4</v>
      </c>
      <c r="E2105" t="s">
        <v>63</v>
      </c>
      <c r="F2105" t="s">
        <v>71</v>
      </c>
    </row>
    <row r="2106" spans="1:6" x14ac:dyDescent="0.45">
      <c r="A2106" s="154" t="str">
        <f t="shared" si="32"/>
        <v>IX_Dist_108</v>
      </c>
      <c r="B2106">
        <v>108</v>
      </c>
      <c r="C2106" t="s">
        <v>5</v>
      </c>
      <c r="D2106">
        <v>4.1540000000000001E-4</v>
      </c>
      <c r="E2106" t="s">
        <v>63</v>
      </c>
      <c r="F2106" t="s">
        <v>71</v>
      </c>
    </row>
    <row r="2107" spans="1:6" x14ac:dyDescent="0.45">
      <c r="A2107" s="154" t="str">
        <f t="shared" si="32"/>
        <v>IX_Dist_110</v>
      </c>
      <c r="B2107">
        <v>110</v>
      </c>
      <c r="C2107" t="s">
        <v>5</v>
      </c>
      <c r="D2107">
        <v>3.8529999999999999E-4</v>
      </c>
      <c r="E2107" t="s">
        <v>63</v>
      </c>
      <c r="F2107" t="s">
        <v>71</v>
      </c>
    </row>
    <row r="2108" spans="1:6" x14ac:dyDescent="0.45">
      <c r="A2108" s="154" t="str">
        <f t="shared" si="32"/>
        <v>IX_Dist_112</v>
      </c>
      <c r="B2108">
        <v>112</v>
      </c>
      <c r="C2108" t="s">
        <v>5</v>
      </c>
      <c r="D2108">
        <v>3.5520000000000001E-4</v>
      </c>
      <c r="E2108" t="s">
        <v>63</v>
      </c>
      <c r="F2108" t="s">
        <v>71</v>
      </c>
    </row>
    <row r="2109" spans="1:6" x14ac:dyDescent="0.45">
      <c r="A2109" s="154" t="str">
        <f t="shared" si="32"/>
        <v>IX_Dist_114</v>
      </c>
      <c r="B2109">
        <v>114</v>
      </c>
      <c r="C2109" t="s">
        <v>5</v>
      </c>
      <c r="D2109">
        <v>3.2509999999999999E-4</v>
      </c>
      <c r="E2109" t="s">
        <v>63</v>
      </c>
      <c r="F2109" t="s">
        <v>71</v>
      </c>
    </row>
    <row r="2110" spans="1:6" x14ac:dyDescent="0.45">
      <c r="A2110" s="154" t="str">
        <f t="shared" si="32"/>
        <v>IX_Dist_116</v>
      </c>
      <c r="B2110">
        <v>116</v>
      </c>
      <c r="C2110" t="s">
        <v>5</v>
      </c>
      <c r="D2110">
        <v>2.9500000000000001E-4</v>
      </c>
      <c r="E2110" t="s">
        <v>63</v>
      </c>
      <c r="F2110" t="s">
        <v>71</v>
      </c>
    </row>
    <row r="2111" spans="1:6" x14ac:dyDescent="0.45">
      <c r="A2111" s="154" t="str">
        <f t="shared" si="32"/>
        <v>IX_Dist_118</v>
      </c>
      <c r="B2111">
        <v>118</v>
      </c>
      <c r="C2111" t="s">
        <v>5</v>
      </c>
      <c r="D2111">
        <v>2.6489999999999999E-4</v>
      </c>
      <c r="E2111" t="s">
        <v>63</v>
      </c>
      <c r="F2111" t="s">
        <v>71</v>
      </c>
    </row>
    <row r="2112" spans="1:6" x14ac:dyDescent="0.45">
      <c r="A2112" s="154" t="str">
        <f t="shared" si="32"/>
        <v>IX_Dist_120</v>
      </c>
      <c r="B2112">
        <v>120</v>
      </c>
      <c r="C2112" t="s">
        <v>5</v>
      </c>
      <c r="D2112">
        <v>2.3470000000000001E-4</v>
      </c>
      <c r="E2112" t="s">
        <v>63</v>
      </c>
      <c r="F2112" t="s">
        <v>71</v>
      </c>
    </row>
    <row r="2113" spans="1:6" x14ac:dyDescent="0.45">
      <c r="A2113" s="154" t="str">
        <f t="shared" si="32"/>
        <v>IX_Dist_122</v>
      </c>
      <c r="B2113">
        <v>122</v>
      </c>
      <c r="C2113" t="s">
        <v>5</v>
      </c>
      <c r="D2113">
        <v>2.0460000000000001E-4</v>
      </c>
      <c r="E2113" t="s">
        <v>63</v>
      </c>
      <c r="F2113" t="s">
        <v>71</v>
      </c>
    </row>
    <row r="2114" spans="1:6" x14ac:dyDescent="0.45">
      <c r="A2114" s="154" t="str">
        <f t="shared" si="32"/>
        <v>IX_Dist_124</v>
      </c>
      <c r="B2114">
        <v>124</v>
      </c>
      <c r="C2114" t="s">
        <v>5</v>
      </c>
      <c r="D2114">
        <v>1.7450000000000001E-4</v>
      </c>
      <c r="E2114" t="s">
        <v>63</v>
      </c>
      <c r="F2114" t="s">
        <v>71</v>
      </c>
    </row>
    <row r="2115" spans="1:6" x14ac:dyDescent="0.45">
      <c r="A2115" s="154" t="str">
        <f t="shared" ref="A2115:A2178" si="33">C2115&amp;"_"&amp;E2115&amp;"_"&amp;B2115</f>
        <v>IX_Dist_126</v>
      </c>
      <c r="B2115">
        <v>126</v>
      </c>
      <c r="C2115" t="s">
        <v>5</v>
      </c>
      <c r="D2115">
        <v>1.5420000000000001E-4</v>
      </c>
      <c r="E2115" t="s">
        <v>63</v>
      </c>
      <c r="F2115" t="s">
        <v>71</v>
      </c>
    </row>
    <row r="2116" spans="1:6" x14ac:dyDescent="0.45">
      <c r="A2116" s="154" t="str">
        <f t="shared" si="33"/>
        <v>IX_Dist_128</v>
      </c>
      <c r="B2116">
        <v>128</v>
      </c>
      <c r="C2116" t="s">
        <v>5</v>
      </c>
      <c r="D2116">
        <v>1.338E-4</v>
      </c>
      <c r="E2116" t="s">
        <v>63</v>
      </c>
      <c r="F2116" t="s">
        <v>71</v>
      </c>
    </row>
    <row r="2117" spans="1:6" x14ac:dyDescent="0.45">
      <c r="A2117" s="154" t="str">
        <f t="shared" si="33"/>
        <v>IX_Dist_130</v>
      </c>
      <c r="B2117">
        <v>130</v>
      </c>
      <c r="C2117" t="s">
        <v>5</v>
      </c>
      <c r="D2117">
        <v>1.1340000000000001E-4</v>
      </c>
      <c r="E2117" t="s">
        <v>63</v>
      </c>
      <c r="F2117" t="s">
        <v>71</v>
      </c>
    </row>
    <row r="2118" spans="1:6" x14ac:dyDescent="0.45">
      <c r="A2118" s="154" t="str">
        <f t="shared" si="33"/>
        <v>IX_Dist_132</v>
      </c>
      <c r="B2118">
        <v>132</v>
      </c>
      <c r="C2118" t="s">
        <v>5</v>
      </c>
      <c r="D2118" s="153">
        <v>9.2999999999999997E-5</v>
      </c>
      <c r="E2118" t="s">
        <v>63</v>
      </c>
      <c r="F2118" t="s">
        <v>71</v>
      </c>
    </row>
    <row r="2119" spans="1:6" x14ac:dyDescent="0.45">
      <c r="A2119" s="154" t="str">
        <f t="shared" si="33"/>
        <v>IX_Dist_134</v>
      </c>
      <c r="B2119">
        <v>134</v>
      </c>
      <c r="C2119" t="s">
        <v>5</v>
      </c>
      <c r="D2119" s="153">
        <v>7.25E-5</v>
      </c>
      <c r="E2119" t="s">
        <v>63</v>
      </c>
      <c r="F2119" t="s">
        <v>71</v>
      </c>
    </row>
    <row r="2120" spans="1:6" x14ac:dyDescent="0.45">
      <c r="A2120" s="154" t="str">
        <f t="shared" si="33"/>
        <v>IX_Dist_136</v>
      </c>
      <c r="B2120">
        <v>136</v>
      </c>
      <c r="C2120" t="s">
        <v>5</v>
      </c>
      <c r="D2120" s="153">
        <v>5.2099999999999999E-5</v>
      </c>
      <c r="E2120" t="s">
        <v>63</v>
      </c>
      <c r="F2120" t="s">
        <v>71</v>
      </c>
    </row>
    <row r="2121" spans="1:6" x14ac:dyDescent="0.45">
      <c r="A2121" s="154" t="str">
        <f t="shared" si="33"/>
        <v>IX_Dist_138</v>
      </c>
      <c r="B2121">
        <v>138</v>
      </c>
      <c r="C2121" t="s">
        <v>5</v>
      </c>
      <c r="D2121" s="153">
        <v>3.18E-5</v>
      </c>
      <c r="E2121" t="s">
        <v>63</v>
      </c>
      <c r="F2121" t="s">
        <v>71</v>
      </c>
    </row>
    <row r="2122" spans="1:6" x14ac:dyDescent="0.45">
      <c r="A2122" s="154" t="str">
        <f t="shared" si="33"/>
        <v>IX_Dist_140</v>
      </c>
      <c r="B2122">
        <v>140</v>
      </c>
      <c r="C2122" t="s">
        <v>5</v>
      </c>
      <c r="D2122" s="153">
        <v>1.1399999999999999E-5</v>
      </c>
      <c r="E2122" t="s">
        <v>63</v>
      </c>
      <c r="F2122" t="s">
        <v>71</v>
      </c>
    </row>
    <row r="2123" spans="1:6" x14ac:dyDescent="0.45">
      <c r="A2123" s="154" t="str">
        <f t="shared" si="33"/>
        <v>IX_Dist_142</v>
      </c>
      <c r="B2123">
        <v>142</v>
      </c>
      <c r="C2123" t="s">
        <v>5</v>
      </c>
      <c r="D2123">
        <v>0</v>
      </c>
      <c r="E2123" t="s">
        <v>63</v>
      </c>
      <c r="F2123" t="s">
        <v>71</v>
      </c>
    </row>
    <row r="2124" spans="1:6" x14ac:dyDescent="0.45">
      <c r="A2124" s="154" t="str">
        <f t="shared" si="33"/>
        <v>IX_Dist_144</v>
      </c>
      <c r="B2124">
        <v>144</v>
      </c>
      <c r="C2124" t="s">
        <v>5</v>
      </c>
      <c r="D2124">
        <v>0</v>
      </c>
      <c r="E2124" t="s">
        <v>63</v>
      </c>
      <c r="F2124" t="s">
        <v>71</v>
      </c>
    </row>
    <row r="2125" spans="1:6" x14ac:dyDescent="0.45">
      <c r="A2125" s="154" t="str">
        <f t="shared" si="33"/>
        <v>IX_Dist_146</v>
      </c>
      <c r="B2125">
        <v>146</v>
      </c>
      <c r="C2125" t="s">
        <v>5</v>
      </c>
      <c r="D2125">
        <v>0</v>
      </c>
      <c r="E2125" t="s">
        <v>63</v>
      </c>
      <c r="F2125" t="s">
        <v>71</v>
      </c>
    </row>
    <row r="2126" spans="1:6" x14ac:dyDescent="0.45">
      <c r="A2126" s="154" t="str">
        <f t="shared" si="33"/>
        <v>IX_Dist_148</v>
      </c>
      <c r="B2126">
        <v>148</v>
      </c>
      <c r="C2126" t="s">
        <v>5</v>
      </c>
      <c r="D2126">
        <v>0</v>
      </c>
      <c r="E2126" t="s">
        <v>63</v>
      </c>
      <c r="F2126" t="s">
        <v>71</v>
      </c>
    </row>
    <row r="2127" spans="1:6" x14ac:dyDescent="0.45">
      <c r="A2127" s="154" t="str">
        <f t="shared" si="33"/>
        <v>IX_Dist_150</v>
      </c>
      <c r="B2127">
        <v>150</v>
      </c>
      <c r="C2127" t="s">
        <v>5</v>
      </c>
      <c r="D2127">
        <v>0</v>
      </c>
      <c r="E2127" t="s">
        <v>63</v>
      </c>
      <c r="F2127" t="s">
        <v>71</v>
      </c>
    </row>
    <row r="2128" spans="1:6" x14ac:dyDescent="0.45">
      <c r="A2128" s="154" t="str">
        <f t="shared" si="33"/>
        <v>IX_Dist_152</v>
      </c>
      <c r="B2128">
        <v>152</v>
      </c>
      <c r="C2128" t="s">
        <v>5</v>
      </c>
      <c r="D2128">
        <v>0</v>
      </c>
      <c r="E2128" t="s">
        <v>63</v>
      </c>
      <c r="F2128" t="s">
        <v>71</v>
      </c>
    </row>
    <row r="2129" spans="1:6" x14ac:dyDescent="0.45">
      <c r="A2129" s="154" t="str">
        <f t="shared" si="33"/>
        <v>IX_Dist_154</v>
      </c>
      <c r="B2129">
        <v>154</v>
      </c>
      <c r="C2129" t="s">
        <v>5</v>
      </c>
      <c r="D2129">
        <v>0</v>
      </c>
      <c r="E2129" t="s">
        <v>63</v>
      </c>
      <c r="F2129" t="s">
        <v>71</v>
      </c>
    </row>
    <row r="2130" spans="1:6" x14ac:dyDescent="0.45">
      <c r="A2130" s="154" t="str">
        <f t="shared" si="33"/>
        <v>IX_Dist_156</v>
      </c>
      <c r="B2130">
        <v>156</v>
      </c>
      <c r="C2130" t="s">
        <v>5</v>
      </c>
      <c r="D2130">
        <v>0</v>
      </c>
      <c r="E2130" t="s">
        <v>63</v>
      </c>
      <c r="F2130" t="s">
        <v>71</v>
      </c>
    </row>
    <row r="2131" spans="1:6" x14ac:dyDescent="0.45">
      <c r="A2131" s="154" t="str">
        <f t="shared" si="33"/>
        <v>IX_Dist_158</v>
      </c>
      <c r="B2131">
        <v>158</v>
      </c>
      <c r="C2131" t="s">
        <v>5</v>
      </c>
      <c r="D2131">
        <v>0</v>
      </c>
      <c r="E2131" t="s">
        <v>63</v>
      </c>
      <c r="F2131" t="s">
        <v>71</v>
      </c>
    </row>
    <row r="2132" spans="1:6" x14ac:dyDescent="0.45">
      <c r="A2132" s="154" t="str">
        <f t="shared" si="33"/>
        <v>IX_Dist_160</v>
      </c>
      <c r="B2132">
        <v>160</v>
      </c>
      <c r="C2132" t="s">
        <v>5</v>
      </c>
      <c r="D2132">
        <v>0</v>
      </c>
      <c r="E2132" t="s">
        <v>63</v>
      </c>
      <c r="F2132" t="s">
        <v>71</v>
      </c>
    </row>
    <row r="2133" spans="1:6" x14ac:dyDescent="0.45">
      <c r="A2133" s="154" t="str">
        <f t="shared" si="33"/>
        <v>IX_Dist_162</v>
      </c>
      <c r="B2133">
        <v>162</v>
      </c>
      <c r="C2133" t="s">
        <v>5</v>
      </c>
      <c r="D2133">
        <v>0</v>
      </c>
      <c r="E2133" t="s">
        <v>63</v>
      </c>
      <c r="F2133" t="s">
        <v>71</v>
      </c>
    </row>
    <row r="2134" spans="1:6" x14ac:dyDescent="0.45">
      <c r="A2134" s="154" t="str">
        <f t="shared" si="33"/>
        <v>IX_Dist_164</v>
      </c>
      <c r="B2134">
        <v>164</v>
      </c>
      <c r="C2134" t="s">
        <v>5</v>
      </c>
      <c r="D2134">
        <v>0</v>
      </c>
      <c r="E2134" t="s">
        <v>63</v>
      </c>
      <c r="F2134" t="s">
        <v>71</v>
      </c>
    </row>
    <row r="2135" spans="1:6" x14ac:dyDescent="0.45">
      <c r="A2135" s="154" t="str">
        <f t="shared" si="33"/>
        <v>IX_Dist_166</v>
      </c>
      <c r="B2135">
        <v>166</v>
      </c>
      <c r="C2135" t="s">
        <v>5</v>
      </c>
      <c r="D2135">
        <v>0</v>
      </c>
      <c r="E2135" t="s">
        <v>63</v>
      </c>
      <c r="F2135" t="s">
        <v>71</v>
      </c>
    </row>
    <row r="2136" spans="1:6" x14ac:dyDescent="0.45">
      <c r="A2136" s="154" t="str">
        <f t="shared" si="33"/>
        <v>IX_Dist_168</v>
      </c>
      <c r="B2136">
        <v>168</v>
      </c>
      <c r="C2136" t="s">
        <v>5</v>
      </c>
      <c r="D2136">
        <v>0</v>
      </c>
      <c r="E2136" t="s">
        <v>63</v>
      </c>
      <c r="F2136" t="s">
        <v>71</v>
      </c>
    </row>
    <row r="2137" spans="1:6" x14ac:dyDescent="0.45">
      <c r="A2137" s="154" t="str">
        <f t="shared" si="33"/>
        <v>IX_Dist_170</v>
      </c>
      <c r="B2137">
        <v>170</v>
      </c>
      <c r="C2137" t="s">
        <v>5</v>
      </c>
      <c r="D2137">
        <v>0</v>
      </c>
      <c r="E2137" t="s">
        <v>63</v>
      </c>
      <c r="F2137" t="s">
        <v>71</v>
      </c>
    </row>
    <row r="2138" spans="1:6" x14ac:dyDescent="0.45">
      <c r="A2138" s="154" t="str">
        <f t="shared" si="33"/>
        <v>IX_Dist_172</v>
      </c>
      <c r="B2138">
        <v>172</v>
      </c>
      <c r="C2138" t="s">
        <v>5</v>
      </c>
      <c r="D2138">
        <v>0</v>
      </c>
      <c r="E2138" t="s">
        <v>63</v>
      </c>
      <c r="F2138" t="s">
        <v>71</v>
      </c>
    </row>
    <row r="2139" spans="1:6" x14ac:dyDescent="0.45">
      <c r="A2139" s="154" t="str">
        <f t="shared" si="33"/>
        <v>IX_Dist_174</v>
      </c>
      <c r="B2139">
        <v>174</v>
      </c>
      <c r="C2139" t="s">
        <v>5</v>
      </c>
      <c r="D2139">
        <v>0</v>
      </c>
      <c r="E2139" t="s">
        <v>63</v>
      </c>
      <c r="F2139" t="s">
        <v>71</v>
      </c>
    </row>
    <row r="2140" spans="1:6" x14ac:dyDescent="0.45">
      <c r="A2140" s="154" t="str">
        <f t="shared" si="33"/>
        <v>IX_Dist_176</v>
      </c>
      <c r="B2140">
        <v>176</v>
      </c>
      <c r="C2140" t="s">
        <v>5</v>
      </c>
      <c r="D2140">
        <v>0</v>
      </c>
      <c r="E2140" t="s">
        <v>63</v>
      </c>
      <c r="F2140" t="s">
        <v>71</v>
      </c>
    </row>
    <row r="2141" spans="1:6" x14ac:dyDescent="0.45">
      <c r="A2141" s="154" t="str">
        <f t="shared" si="33"/>
        <v>IX_Dist_178</v>
      </c>
      <c r="B2141">
        <v>178</v>
      </c>
      <c r="C2141" t="s">
        <v>5</v>
      </c>
      <c r="D2141">
        <v>0</v>
      </c>
      <c r="E2141" t="s">
        <v>63</v>
      </c>
      <c r="F2141" t="s">
        <v>71</v>
      </c>
    </row>
    <row r="2142" spans="1:6" x14ac:dyDescent="0.45">
      <c r="A2142" s="154" t="str">
        <f t="shared" si="33"/>
        <v>IX_Dist_180</v>
      </c>
      <c r="B2142">
        <v>180</v>
      </c>
      <c r="C2142" t="s">
        <v>5</v>
      </c>
      <c r="D2142">
        <v>0</v>
      </c>
      <c r="E2142" t="s">
        <v>63</v>
      </c>
      <c r="F2142" t="s">
        <v>71</v>
      </c>
    </row>
    <row r="2143" spans="1:6" x14ac:dyDescent="0.45">
      <c r="A2143" s="154" t="str">
        <f t="shared" si="33"/>
        <v>IX_Dist_182</v>
      </c>
      <c r="B2143">
        <v>182</v>
      </c>
      <c r="C2143" t="s">
        <v>5</v>
      </c>
      <c r="D2143">
        <v>0</v>
      </c>
      <c r="E2143" t="s">
        <v>63</v>
      </c>
      <c r="F2143" t="s">
        <v>71</v>
      </c>
    </row>
    <row r="2144" spans="1:6" x14ac:dyDescent="0.45">
      <c r="A2144" s="154" t="str">
        <f t="shared" si="33"/>
        <v>IX_Dist_184</v>
      </c>
      <c r="B2144">
        <v>184</v>
      </c>
      <c r="C2144" t="s">
        <v>5</v>
      </c>
      <c r="D2144">
        <v>0</v>
      </c>
      <c r="E2144" t="s">
        <v>63</v>
      </c>
      <c r="F2144" t="s">
        <v>71</v>
      </c>
    </row>
    <row r="2145" spans="1:6" x14ac:dyDescent="0.45">
      <c r="A2145" s="154" t="str">
        <f t="shared" si="33"/>
        <v>IX_Dist_186</v>
      </c>
      <c r="B2145">
        <v>186</v>
      </c>
      <c r="C2145" t="s">
        <v>5</v>
      </c>
      <c r="D2145">
        <v>0</v>
      </c>
      <c r="E2145" t="s">
        <v>63</v>
      </c>
      <c r="F2145" t="s">
        <v>71</v>
      </c>
    </row>
    <row r="2146" spans="1:6" x14ac:dyDescent="0.45">
      <c r="A2146" s="154" t="str">
        <f t="shared" si="33"/>
        <v>IX_Dist_188</v>
      </c>
      <c r="B2146">
        <v>188</v>
      </c>
      <c r="C2146" t="s">
        <v>5</v>
      </c>
      <c r="D2146">
        <v>0</v>
      </c>
      <c r="E2146" t="s">
        <v>63</v>
      </c>
      <c r="F2146" t="s">
        <v>71</v>
      </c>
    </row>
    <row r="2147" spans="1:6" x14ac:dyDescent="0.45">
      <c r="A2147" s="154" t="str">
        <f t="shared" si="33"/>
        <v>IX_Dist_190</v>
      </c>
      <c r="B2147">
        <v>190</v>
      </c>
      <c r="C2147" t="s">
        <v>5</v>
      </c>
      <c r="D2147">
        <v>0</v>
      </c>
      <c r="E2147" t="s">
        <v>63</v>
      </c>
      <c r="F2147" t="s">
        <v>71</v>
      </c>
    </row>
    <row r="2148" spans="1:6" x14ac:dyDescent="0.45">
      <c r="A2148" s="154" t="str">
        <f t="shared" si="33"/>
        <v>IX_Dist_192</v>
      </c>
      <c r="B2148">
        <v>192</v>
      </c>
      <c r="C2148" t="s">
        <v>5</v>
      </c>
      <c r="D2148">
        <v>0</v>
      </c>
      <c r="E2148" t="s">
        <v>63</v>
      </c>
      <c r="F2148" t="s">
        <v>71</v>
      </c>
    </row>
    <row r="2149" spans="1:6" x14ac:dyDescent="0.45">
      <c r="A2149" s="154" t="str">
        <f t="shared" si="33"/>
        <v>IX_Dist_194</v>
      </c>
      <c r="B2149">
        <v>194</v>
      </c>
      <c r="C2149" t="s">
        <v>5</v>
      </c>
      <c r="D2149">
        <v>0</v>
      </c>
      <c r="E2149" t="s">
        <v>63</v>
      </c>
      <c r="F2149" t="s">
        <v>71</v>
      </c>
    </row>
    <row r="2150" spans="1:6" x14ac:dyDescent="0.45">
      <c r="A2150" s="154" t="str">
        <f t="shared" si="33"/>
        <v>IX_Dist_196</v>
      </c>
      <c r="B2150">
        <v>196</v>
      </c>
      <c r="C2150" t="s">
        <v>5</v>
      </c>
      <c r="D2150">
        <v>0</v>
      </c>
      <c r="E2150" t="s">
        <v>63</v>
      </c>
      <c r="F2150" t="s">
        <v>71</v>
      </c>
    </row>
    <row r="2151" spans="1:6" x14ac:dyDescent="0.45">
      <c r="A2151" s="154" t="str">
        <f t="shared" si="33"/>
        <v>IX_Dist_198</v>
      </c>
      <c r="B2151">
        <v>198</v>
      </c>
      <c r="C2151" t="s">
        <v>5</v>
      </c>
      <c r="D2151">
        <v>0</v>
      </c>
      <c r="E2151" t="s">
        <v>63</v>
      </c>
      <c r="F2151" t="s">
        <v>71</v>
      </c>
    </row>
    <row r="2152" spans="1:6" x14ac:dyDescent="0.45">
      <c r="A2152" s="154" t="str">
        <f t="shared" si="33"/>
        <v>IX_Dist_200</v>
      </c>
      <c r="B2152">
        <v>200</v>
      </c>
      <c r="C2152" t="s">
        <v>5</v>
      </c>
      <c r="D2152">
        <v>0</v>
      </c>
      <c r="E2152" t="s">
        <v>63</v>
      </c>
      <c r="F2152" t="s">
        <v>71</v>
      </c>
    </row>
    <row r="2153" spans="1:6" x14ac:dyDescent="0.45">
      <c r="A2153" s="154" t="str">
        <f t="shared" si="33"/>
        <v>IX_Dist_202</v>
      </c>
      <c r="B2153">
        <v>202</v>
      </c>
      <c r="C2153" t="s">
        <v>5</v>
      </c>
      <c r="E2153" t="s">
        <v>63</v>
      </c>
      <c r="F2153" t="s">
        <v>71</v>
      </c>
    </row>
    <row r="2154" spans="1:6" x14ac:dyDescent="0.45">
      <c r="A2154" s="154" t="str">
        <f t="shared" si="33"/>
        <v>IX_Time_0</v>
      </c>
      <c r="B2154">
        <v>0</v>
      </c>
      <c r="C2154" t="s">
        <v>5</v>
      </c>
      <c r="D2154">
        <v>0</v>
      </c>
      <c r="E2154" t="s">
        <v>16</v>
      </c>
      <c r="F2154" t="s">
        <v>71</v>
      </c>
    </row>
    <row r="2155" spans="1:6" x14ac:dyDescent="0.45">
      <c r="A2155" s="154" t="str">
        <f t="shared" si="33"/>
        <v>IX_Time_2</v>
      </c>
      <c r="B2155">
        <v>2</v>
      </c>
      <c r="C2155" t="s">
        <v>5</v>
      </c>
      <c r="D2155">
        <v>0</v>
      </c>
      <c r="E2155" t="s">
        <v>16</v>
      </c>
      <c r="F2155" t="s">
        <v>71</v>
      </c>
    </row>
    <row r="2156" spans="1:6" x14ac:dyDescent="0.45">
      <c r="A2156" s="154" t="str">
        <f t="shared" si="33"/>
        <v>IX_Time_4</v>
      </c>
      <c r="B2156">
        <v>4</v>
      </c>
      <c r="C2156" t="s">
        <v>5</v>
      </c>
      <c r="D2156">
        <v>9.7087000000000007E-3</v>
      </c>
      <c r="E2156" t="s">
        <v>16</v>
      </c>
      <c r="F2156" t="s">
        <v>71</v>
      </c>
    </row>
    <row r="2157" spans="1:6" x14ac:dyDescent="0.45">
      <c r="A2157" s="154" t="str">
        <f t="shared" si="33"/>
        <v>IX_Time_6</v>
      </c>
      <c r="B2157">
        <v>6</v>
      </c>
      <c r="C2157" t="s">
        <v>5</v>
      </c>
      <c r="D2157">
        <v>2.1178800000000001E-2</v>
      </c>
      <c r="E2157" t="s">
        <v>16</v>
      </c>
      <c r="F2157" t="s">
        <v>71</v>
      </c>
    </row>
    <row r="2158" spans="1:6" x14ac:dyDescent="0.45">
      <c r="A2158" s="154" t="str">
        <f t="shared" si="33"/>
        <v>IX_Time_8</v>
      </c>
      <c r="B2158">
        <v>8</v>
      </c>
      <c r="C2158" t="s">
        <v>5</v>
      </c>
      <c r="D2158">
        <v>2.9168900000000001E-2</v>
      </c>
      <c r="E2158" t="s">
        <v>16</v>
      </c>
      <c r="F2158" t="s">
        <v>71</v>
      </c>
    </row>
    <row r="2159" spans="1:6" x14ac:dyDescent="0.45">
      <c r="A2159" s="154" t="str">
        <f t="shared" si="33"/>
        <v>IX_Time_10</v>
      </c>
      <c r="B2159">
        <v>10</v>
      </c>
      <c r="C2159" t="s">
        <v>5</v>
      </c>
      <c r="D2159">
        <v>3.3853500000000002E-2</v>
      </c>
      <c r="E2159" t="s">
        <v>16</v>
      </c>
      <c r="F2159" t="s">
        <v>71</v>
      </c>
    </row>
    <row r="2160" spans="1:6" x14ac:dyDescent="0.45">
      <c r="A2160" s="154" t="str">
        <f t="shared" si="33"/>
        <v>IX_Time_12</v>
      </c>
      <c r="B2160">
        <v>12</v>
      </c>
      <c r="C2160" t="s">
        <v>5</v>
      </c>
      <c r="D2160">
        <v>4.1865600000000003E-2</v>
      </c>
      <c r="E2160" t="s">
        <v>16</v>
      </c>
      <c r="F2160" t="s">
        <v>71</v>
      </c>
    </row>
    <row r="2161" spans="1:6" x14ac:dyDescent="0.45">
      <c r="A2161" s="154" t="str">
        <f t="shared" si="33"/>
        <v>IX_Time_14</v>
      </c>
      <c r="B2161">
        <v>14</v>
      </c>
      <c r="C2161" t="s">
        <v>5</v>
      </c>
      <c r="D2161">
        <v>4.5257100000000001E-2</v>
      </c>
      <c r="E2161" t="s">
        <v>16</v>
      </c>
      <c r="F2161" t="s">
        <v>71</v>
      </c>
    </row>
    <row r="2162" spans="1:6" x14ac:dyDescent="0.45">
      <c r="A2162" s="154" t="str">
        <f t="shared" si="33"/>
        <v>IX_Time_16</v>
      </c>
      <c r="B2162">
        <v>16</v>
      </c>
      <c r="C2162" t="s">
        <v>5</v>
      </c>
      <c r="D2162">
        <v>4.7602999999999999E-2</v>
      </c>
      <c r="E2162" t="s">
        <v>16</v>
      </c>
      <c r="F2162" t="s">
        <v>71</v>
      </c>
    </row>
    <row r="2163" spans="1:6" x14ac:dyDescent="0.45">
      <c r="A2163" s="154" t="str">
        <f t="shared" si="33"/>
        <v>IX_Time_18</v>
      </c>
      <c r="B2163">
        <v>18</v>
      </c>
      <c r="C2163" t="s">
        <v>5</v>
      </c>
      <c r="D2163">
        <v>4.8677900000000003E-2</v>
      </c>
      <c r="E2163" t="s">
        <v>16</v>
      </c>
      <c r="F2163" t="s">
        <v>71</v>
      </c>
    </row>
    <row r="2164" spans="1:6" x14ac:dyDescent="0.45">
      <c r="A2164" s="154" t="str">
        <f t="shared" si="33"/>
        <v>IX_Time_20</v>
      </c>
      <c r="B2164">
        <v>20</v>
      </c>
      <c r="C2164" t="s">
        <v>5</v>
      </c>
      <c r="D2164">
        <v>4.9109E-2</v>
      </c>
      <c r="E2164" t="s">
        <v>16</v>
      </c>
      <c r="F2164" t="s">
        <v>71</v>
      </c>
    </row>
    <row r="2165" spans="1:6" x14ac:dyDescent="0.45">
      <c r="A2165" s="154" t="str">
        <f t="shared" si="33"/>
        <v>IX_Time_22</v>
      </c>
      <c r="B2165">
        <v>22</v>
      </c>
      <c r="C2165" t="s">
        <v>5</v>
      </c>
      <c r="D2165">
        <v>4.7980000000000002E-2</v>
      </c>
      <c r="E2165" t="s">
        <v>16</v>
      </c>
      <c r="F2165" t="s">
        <v>71</v>
      </c>
    </row>
    <row r="2166" spans="1:6" x14ac:dyDescent="0.45">
      <c r="A2166" s="154" t="str">
        <f t="shared" si="33"/>
        <v>IX_Time_24</v>
      </c>
      <c r="B2166">
        <v>24</v>
      </c>
      <c r="C2166" t="s">
        <v>5</v>
      </c>
      <c r="D2166">
        <v>4.4163599999999997E-2</v>
      </c>
      <c r="E2166" t="s">
        <v>16</v>
      </c>
      <c r="F2166" t="s">
        <v>71</v>
      </c>
    </row>
    <row r="2167" spans="1:6" x14ac:dyDescent="0.45">
      <c r="A2167" s="154" t="str">
        <f t="shared" si="33"/>
        <v>IX_Time_26</v>
      </c>
      <c r="B2167">
        <v>26</v>
      </c>
      <c r="C2167" t="s">
        <v>5</v>
      </c>
      <c r="D2167">
        <v>4.4124999999999998E-2</v>
      </c>
      <c r="E2167" t="s">
        <v>16</v>
      </c>
      <c r="F2167" t="s">
        <v>71</v>
      </c>
    </row>
    <row r="2168" spans="1:6" x14ac:dyDescent="0.45">
      <c r="A2168" s="154" t="str">
        <f t="shared" si="33"/>
        <v>IX_Time_28</v>
      </c>
      <c r="B2168">
        <v>28</v>
      </c>
      <c r="C2168" t="s">
        <v>5</v>
      </c>
      <c r="D2168">
        <v>4.08262E-2</v>
      </c>
      <c r="E2168" t="s">
        <v>16</v>
      </c>
      <c r="F2168" t="s">
        <v>71</v>
      </c>
    </row>
    <row r="2169" spans="1:6" x14ac:dyDescent="0.45">
      <c r="A2169" s="154" t="str">
        <f t="shared" si="33"/>
        <v>IX_Time_30</v>
      </c>
      <c r="B2169">
        <v>30</v>
      </c>
      <c r="C2169" t="s">
        <v>5</v>
      </c>
      <c r="D2169">
        <v>3.6591899999999997E-2</v>
      </c>
      <c r="E2169" t="s">
        <v>16</v>
      </c>
      <c r="F2169" t="s">
        <v>71</v>
      </c>
    </row>
    <row r="2170" spans="1:6" x14ac:dyDescent="0.45">
      <c r="A2170" s="154" t="str">
        <f t="shared" si="33"/>
        <v>IX_Time_32</v>
      </c>
      <c r="B2170">
        <v>32</v>
      </c>
      <c r="C2170" t="s">
        <v>5</v>
      </c>
      <c r="D2170">
        <v>3.2336499999999997E-2</v>
      </c>
      <c r="E2170" t="s">
        <v>16</v>
      </c>
      <c r="F2170" t="s">
        <v>71</v>
      </c>
    </row>
    <row r="2171" spans="1:6" x14ac:dyDescent="0.45">
      <c r="A2171" s="154" t="str">
        <f t="shared" si="33"/>
        <v>IX_Time_34</v>
      </c>
      <c r="B2171">
        <v>34</v>
      </c>
      <c r="C2171" t="s">
        <v>5</v>
      </c>
      <c r="D2171">
        <v>2.67586E-2</v>
      </c>
      <c r="E2171" t="s">
        <v>16</v>
      </c>
      <c r="F2171" t="s">
        <v>71</v>
      </c>
    </row>
    <row r="2172" spans="1:6" x14ac:dyDescent="0.45">
      <c r="A2172" s="154" t="str">
        <f t="shared" si="33"/>
        <v>IX_Time_36</v>
      </c>
      <c r="B2172">
        <v>36</v>
      </c>
      <c r="C2172" t="s">
        <v>5</v>
      </c>
      <c r="D2172">
        <v>2.1662600000000001E-2</v>
      </c>
      <c r="E2172" t="s">
        <v>16</v>
      </c>
      <c r="F2172" t="s">
        <v>71</v>
      </c>
    </row>
    <row r="2173" spans="1:6" x14ac:dyDescent="0.45">
      <c r="A2173" s="154" t="str">
        <f t="shared" si="33"/>
        <v>IX_Time_38</v>
      </c>
      <c r="B2173">
        <v>38</v>
      </c>
      <c r="C2173" t="s">
        <v>5</v>
      </c>
      <c r="D2173">
        <v>1.8485700000000001E-2</v>
      </c>
      <c r="E2173" t="s">
        <v>16</v>
      </c>
      <c r="F2173" t="s">
        <v>71</v>
      </c>
    </row>
    <row r="2174" spans="1:6" x14ac:dyDescent="0.45">
      <c r="A2174" s="154" t="str">
        <f t="shared" si="33"/>
        <v>IX_Time_40</v>
      </c>
      <c r="B2174">
        <v>40</v>
      </c>
      <c r="C2174" t="s">
        <v>5</v>
      </c>
      <c r="D2174">
        <v>1.6873200000000001E-2</v>
      </c>
      <c r="E2174" t="s">
        <v>16</v>
      </c>
      <c r="F2174" t="s">
        <v>71</v>
      </c>
    </row>
    <row r="2175" spans="1:6" x14ac:dyDescent="0.45">
      <c r="A2175" s="154" t="str">
        <f t="shared" si="33"/>
        <v>IX_Time_42</v>
      </c>
      <c r="B2175">
        <v>42</v>
      </c>
      <c r="C2175" t="s">
        <v>5</v>
      </c>
      <c r="D2175">
        <v>1.5752800000000001E-2</v>
      </c>
      <c r="E2175" t="s">
        <v>16</v>
      </c>
      <c r="F2175" t="s">
        <v>71</v>
      </c>
    </row>
    <row r="2176" spans="1:6" x14ac:dyDescent="0.45">
      <c r="A2176" s="154" t="str">
        <f t="shared" si="33"/>
        <v>IX_Time_44</v>
      </c>
      <c r="B2176">
        <v>44</v>
      </c>
      <c r="C2176" t="s">
        <v>5</v>
      </c>
      <c r="D2176">
        <v>1.46327E-2</v>
      </c>
      <c r="E2176" t="s">
        <v>16</v>
      </c>
      <c r="F2176" t="s">
        <v>71</v>
      </c>
    </row>
    <row r="2177" spans="1:6" x14ac:dyDescent="0.45">
      <c r="A2177" s="154" t="str">
        <f t="shared" si="33"/>
        <v>IX_Time_46</v>
      </c>
      <c r="B2177">
        <v>46</v>
      </c>
      <c r="C2177" t="s">
        <v>5</v>
      </c>
      <c r="D2177">
        <v>1.40047E-2</v>
      </c>
      <c r="E2177" t="s">
        <v>16</v>
      </c>
      <c r="F2177" t="s">
        <v>71</v>
      </c>
    </row>
    <row r="2178" spans="1:6" x14ac:dyDescent="0.45">
      <c r="A2178" s="154" t="str">
        <f t="shared" si="33"/>
        <v>IX_Time_48</v>
      </c>
      <c r="B2178">
        <v>48</v>
      </c>
      <c r="C2178" t="s">
        <v>5</v>
      </c>
      <c r="D2178">
        <v>1.3628899999999999E-2</v>
      </c>
      <c r="E2178" t="s">
        <v>16</v>
      </c>
      <c r="F2178" t="s">
        <v>71</v>
      </c>
    </row>
    <row r="2179" spans="1:6" x14ac:dyDescent="0.45">
      <c r="A2179" s="154" t="str">
        <f t="shared" ref="A2179:A2242" si="34">C2179&amp;"_"&amp;E2179&amp;"_"&amp;B2179</f>
        <v>IX_Time_50</v>
      </c>
      <c r="B2179">
        <v>50</v>
      </c>
      <c r="C2179" t="s">
        <v>5</v>
      </c>
      <c r="D2179">
        <v>1.32531E-2</v>
      </c>
      <c r="E2179" t="s">
        <v>16</v>
      </c>
      <c r="F2179" t="s">
        <v>71</v>
      </c>
    </row>
    <row r="2180" spans="1:6" x14ac:dyDescent="0.45">
      <c r="A2180" s="154" t="str">
        <f t="shared" si="34"/>
        <v>IX_Time_52</v>
      </c>
      <c r="B2180">
        <v>52</v>
      </c>
      <c r="C2180" t="s">
        <v>5</v>
      </c>
      <c r="D2180">
        <v>1.2877400000000001E-2</v>
      </c>
      <c r="E2180" t="s">
        <v>16</v>
      </c>
      <c r="F2180" t="s">
        <v>71</v>
      </c>
    </row>
    <row r="2181" spans="1:6" x14ac:dyDescent="0.45">
      <c r="A2181" s="154" t="str">
        <f t="shared" si="34"/>
        <v>IX_Time_54</v>
      </c>
      <c r="B2181">
        <v>54</v>
      </c>
      <c r="C2181" t="s">
        <v>5</v>
      </c>
      <c r="D2181">
        <v>1.2501699999999999E-2</v>
      </c>
      <c r="E2181" t="s">
        <v>16</v>
      </c>
      <c r="F2181" t="s">
        <v>71</v>
      </c>
    </row>
    <row r="2182" spans="1:6" x14ac:dyDescent="0.45">
      <c r="A2182" s="154" t="str">
        <f t="shared" si="34"/>
        <v>IX_Time_56</v>
      </c>
      <c r="B2182">
        <v>56</v>
      </c>
      <c r="C2182" t="s">
        <v>5</v>
      </c>
      <c r="D2182">
        <v>1.2123699999999999E-2</v>
      </c>
      <c r="E2182" t="s">
        <v>16</v>
      </c>
      <c r="F2182" t="s">
        <v>71</v>
      </c>
    </row>
    <row r="2183" spans="1:6" x14ac:dyDescent="0.45">
      <c r="A2183" s="154" t="str">
        <f t="shared" si="34"/>
        <v>IX_Time_58</v>
      </c>
      <c r="B2183">
        <v>58</v>
      </c>
      <c r="C2183" t="s">
        <v>5</v>
      </c>
      <c r="D2183">
        <v>1.17456E-2</v>
      </c>
      <c r="E2183" t="s">
        <v>16</v>
      </c>
      <c r="F2183" t="s">
        <v>71</v>
      </c>
    </row>
    <row r="2184" spans="1:6" x14ac:dyDescent="0.45">
      <c r="A2184" s="154" t="str">
        <f t="shared" si="34"/>
        <v>IX_Time_60</v>
      </c>
      <c r="B2184">
        <v>60</v>
      </c>
      <c r="C2184" t="s">
        <v>5</v>
      </c>
      <c r="D2184">
        <v>1.1367800000000001E-2</v>
      </c>
      <c r="E2184" t="s">
        <v>16</v>
      </c>
      <c r="F2184" t="s">
        <v>71</v>
      </c>
    </row>
    <row r="2185" spans="1:6" x14ac:dyDescent="0.45">
      <c r="A2185" s="154" t="str">
        <f t="shared" si="34"/>
        <v>IX_Time_62</v>
      </c>
      <c r="B2185">
        <v>62</v>
      </c>
      <c r="C2185" t="s">
        <v>5</v>
      </c>
      <c r="D2185">
        <v>1.09897E-2</v>
      </c>
      <c r="E2185" t="s">
        <v>16</v>
      </c>
      <c r="F2185" t="s">
        <v>71</v>
      </c>
    </row>
    <row r="2186" spans="1:6" x14ac:dyDescent="0.45">
      <c r="A2186" s="154" t="str">
        <f t="shared" si="34"/>
        <v>IX_Time_64</v>
      </c>
      <c r="B2186">
        <v>64</v>
      </c>
      <c r="C2186" t="s">
        <v>5</v>
      </c>
      <c r="D2186">
        <v>1.0611600000000001E-2</v>
      </c>
      <c r="E2186" t="s">
        <v>16</v>
      </c>
      <c r="F2186" t="s">
        <v>71</v>
      </c>
    </row>
    <row r="2187" spans="1:6" x14ac:dyDescent="0.45">
      <c r="A2187" s="154" t="str">
        <f t="shared" si="34"/>
        <v>IX_Time_66</v>
      </c>
      <c r="B2187">
        <v>66</v>
      </c>
      <c r="C2187" t="s">
        <v>5</v>
      </c>
      <c r="D2187">
        <v>1.02335E-2</v>
      </c>
      <c r="E2187" t="s">
        <v>16</v>
      </c>
      <c r="F2187" t="s">
        <v>71</v>
      </c>
    </row>
    <row r="2188" spans="1:6" x14ac:dyDescent="0.45">
      <c r="A2188" s="154" t="str">
        <f t="shared" si="34"/>
        <v>IX_Time_68</v>
      </c>
      <c r="B2188">
        <v>68</v>
      </c>
      <c r="C2188" t="s">
        <v>5</v>
      </c>
      <c r="D2188">
        <v>9.8557999999999996E-3</v>
      </c>
      <c r="E2188" t="s">
        <v>16</v>
      </c>
      <c r="F2188" t="s">
        <v>71</v>
      </c>
    </row>
    <row r="2189" spans="1:6" x14ac:dyDescent="0.45">
      <c r="A2189" s="154" t="str">
        <f t="shared" si="34"/>
        <v>IX_Time_70</v>
      </c>
      <c r="B2189">
        <v>70</v>
      </c>
      <c r="C2189" t="s">
        <v>5</v>
      </c>
      <c r="D2189">
        <v>9.5528000000000002E-3</v>
      </c>
      <c r="E2189" t="s">
        <v>16</v>
      </c>
      <c r="F2189" t="s">
        <v>71</v>
      </c>
    </row>
    <row r="2190" spans="1:6" x14ac:dyDescent="0.45">
      <c r="A2190" s="154" t="str">
        <f t="shared" si="34"/>
        <v>IX_Time_72</v>
      </c>
      <c r="B2190">
        <v>72</v>
      </c>
      <c r="C2190" t="s">
        <v>5</v>
      </c>
      <c r="D2190">
        <v>9.2501000000000007E-3</v>
      </c>
      <c r="E2190" t="s">
        <v>16</v>
      </c>
      <c r="F2190" t="s">
        <v>71</v>
      </c>
    </row>
    <row r="2191" spans="1:6" x14ac:dyDescent="0.45">
      <c r="A2191" s="154" t="str">
        <f t="shared" si="34"/>
        <v>IX_Time_74</v>
      </c>
      <c r="B2191">
        <v>74</v>
      </c>
      <c r="C2191" t="s">
        <v>5</v>
      </c>
      <c r="D2191">
        <v>8.9472000000000006E-3</v>
      </c>
      <c r="E2191" t="s">
        <v>16</v>
      </c>
      <c r="F2191" t="s">
        <v>71</v>
      </c>
    </row>
    <row r="2192" spans="1:6" x14ac:dyDescent="0.45">
      <c r="A2192" s="154" t="str">
        <f t="shared" si="34"/>
        <v>IX_Time_76</v>
      </c>
      <c r="B2192">
        <v>76</v>
      </c>
      <c r="C2192" t="s">
        <v>5</v>
      </c>
      <c r="D2192">
        <v>8.6444E-3</v>
      </c>
      <c r="E2192" t="s">
        <v>16</v>
      </c>
      <c r="F2192" t="s">
        <v>71</v>
      </c>
    </row>
    <row r="2193" spans="1:6" x14ac:dyDescent="0.45">
      <c r="A2193" s="154" t="str">
        <f t="shared" si="34"/>
        <v>IX_Time_78</v>
      </c>
      <c r="B2193">
        <v>78</v>
      </c>
      <c r="C2193" t="s">
        <v>5</v>
      </c>
      <c r="D2193">
        <v>8.3415999999999994E-3</v>
      </c>
      <c r="E2193" t="s">
        <v>16</v>
      </c>
      <c r="F2193" t="s">
        <v>71</v>
      </c>
    </row>
    <row r="2194" spans="1:6" x14ac:dyDescent="0.45">
      <c r="A2194" s="154" t="str">
        <f t="shared" si="34"/>
        <v>IX_Time_80</v>
      </c>
      <c r="B2194">
        <v>80</v>
      </c>
      <c r="C2194" t="s">
        <v>5</v>
      </c>
      <c r="D2194">
        <v>8.0388000000000005E-3</v>
      </c>
      <c r="E2194" t="s">
        <v>16</v>
      </c>
      <c r="F2194" t="s">
        <v>71</v>
      </c>
    </row>
    <row r="2195" spans="1:6" x14ac:dyDescent="0.45">
      <c r="A2195" s="154" t="str">
        <f t="shared" si="34"/>
        <v>IX_Time_82</v>
      </c>
      <c r="B2195">
        <v>82</v>
      </c>
      <c r="C2195" t="s">
        <v>5</v>
      </c>
      <c r="D2195">
        <v>7.7359000000000004E-3</v>
      </c>
      <c r="E2195" t="s">
        <v>16</v>
      </c>
      <c r="F2195" t="s">
        <v>71</v>
      </c>
    </row>
    <row r="2196" spans="1:6" x14ac:dyDescent="0.45">
      <c r="A2196" s="154" t="str">
        <f t="shared" si="34"/>
        <v>IX_Time_84</v>
      </c>
      <c r="B2196">
        <v>84</v>
      </c>
      <c r="C2196" t="s">
        <v>5</v>
      </c>
      <c r="D2196">
        <v>7.4332000000000001E-3</v>
      </c>
      <c r="E2196" t="s">
        <v>16</v>
      </c>
      <c r="F2196" t="s">
        <v>71</v>
      </c>
    </row>
    <row r="2197" spans="1:6" x14ac:dyDescent="0.45">
      <c r="A2197" s="154" t="str">
        <f t="shared" si="34"/>
        <v>IX_Time_86</v>
      </c>
      <c r="B2197">
        <v>86</v>
      </c>
      <c r="C2197" t="s">
        <v>5</v>
      </c>
      <c r="D2197">
        <v>7.1303E-3</v>
      </c>
      <c r="E2197" t="s">
        <v>16</v>
      </c>
      <c r="F2197" t="s">
        <v>71</v>
      </c>
    </row>
    <row r="2198" spans="1:6" x14ac:dyDescent="0.45">
      <c r="A2198" s="154" t="str">
        <f t="shared" si="34"/>
        <v>IX_Time_88</v>
      </c>
      <c r="B2198">
        <v>88</v>
      </c>
      <c r="C2198" t="s">
        <v>5</v>
      </c>
      <c r="D2198">
        <v>6.8275000000000002E-3</v>
      </c>
      <c r="E2198" t="s">
        <v>16</v>
      </c>
      <c r="F2198" t="s">
        <v>71</v>
      </c>
    </row>
    <row r="2199" spans="1:6" x14ac:dyDescent="0.45">
      <c r="A2199" s="154" t="str">
        <f t="shared" si="34"/>
        <v>IX_Time_90</v>
      </c>
      <c r="B2199">
        <v>90</v>
      </c>
      <c r="C2199" t="s">
        <v>5</v>
      </c>
      <c r="D2199">
        <v>6.5246000000000002E-3</v>
      </c>
      <c r="E2199" t="s">
        <v>16</v>
      </c>
      <c r="F2199" t="s">
        <v>71</v>
      </c>
    </row>
    <row r="2200" spans="1:6" x14ac:dyDescent="0.45">
      <c r="A2200" s="154" t="str">
        <f t="shared" si="34"/>
        <v>IX_Time_92</v>
      </c>
      <c r="B2200">
        <v>92</v>
      </c>
      <c r="C2200" t="s">
        <v>5</v>
      </c>
      <c r="D2200">
        <v>6.2218999999999998E-3</v>
      </c>
      <c r="E2200" t="s">
        <v>16</v>
      </c>
      <c r="F2200" t="s">
        <v>71</v>
      </c>
    </row>
    <row r="2201" spans="1:6" x14ac:dyDescent="0.45">
      <c r="A2201" s="154" t="str">
        <f t="shared" si="34"/>
        <v>IX_Time_94</v>
      </c>
      <c r="B2201">
        <v>94</v>
      </c>
      <c r="C2201" t="s">
        <v>5</v>
      </c>
      <c r="D2201">
        <v>5.9191000000000001E-3</v>
      </c>
      <c r="E2201" t="s">
        <v>16</v>
      </c>
      <c r="F2201" t="s">
        <v>71</v>
      </c>
    </row>
    <row r="2202" spans="1:6" x14ac:dyDescent="0.45">
      <c r="A2202" s="154" t="str">
        <f t="shared" si="34"/>
        <v>IX_Time_96</v>
      </c>
      <c r="B2202">
        <v>96</v>
      </c>
      <c r="C2202" t="s">
        <v>5</v>
      </c>
      <c r="D2202">
        <v>5.6163000000000003E-3</v>
      </c>
      <c r="E2202" t="s">
        <v>16</v>
      </c>
      <c r="F2202" t="s">
        <v>71</v>
      </c>
    </row>
    <row r="2203" spans="1:6" x14ac:dyDescent="0.45">
      <c r="A2203" s="154" t="str">
        <f t="shared" si="34"/>
        <v>IX_Time_98</v>
      </c>
      <c r="B2203">
        <v>98</v>
      </c>
      <c r="C2203" t="s">
        <v>5</v>
      </c>
      <c r="D2203">
        <v>5.3134000000000002E-3</v>
      </c>
      <c r="E2203" t="s">
        <v>16</v>
      </c>
      <c r="F2203" t="s">
        <v>71</v>
      </c>
    </row>
    <row r="2204" spans="1:6" x14ac:dyDescent="0.45">
      <c r="A2204" s="154" t="str">
        <f t="shared" si="34"/>
        <v>IX_Time_100</v>
      </c>
      <c r="B2204">
        <v>100</v>
      </c>
      <c r="C2204" t="s">
        <v>5</v>
      </c>
      <c r="D2204">
        <v>5.0105999999999996E-3</v>
      </c>
      <c r="E2204" t="s">
        <v>16</v>
      </c>
      <c r="F2204" t="s">
        <v>71</v>
      </c>
    </row>
    <row r="2205" spans="1:6" x14ac:dyDescent="0.45">
      <c r="A2205" s="154" t="str">
        <f t="shared" si="34"/>
        <v>IX_Time_102</v>
      </c>
      <c r="B2205">
        <v>102</v>
      </c>
      <c r="C2205" t="s">
        <v>5</v>
      </c>
      <c r="D2205">
        <v>4.7077999999999998E-3</v>
      </c>
      <c r="E2205" t="s">
        <v>16</v>
      </c>
      <c r="F2205" t="s">
        <v>71</v>
      </c>
    </row>
    <row r="2206" spans="1:6" x14ac:dyDescent="0.45">
      <c r="A2206" s="154" t="str">
        <f t="shared" si="34"/>
        <v>IX_Time_104</v>
      </c>
      <c r="B2206">
        <v>104</v>
      </c>
      <c r="C2206" t="s">
        <v>5</v>
      </c>
      <c r="D2206">
        <v>4.4048999999999998E-3</v>
      </c>
      <c r="E2206" t="s">
        <v>16</v>
      </c>
      <c r="F2206" t="s">
        <v>71</v>
      </c>
    </row>
    <row r="2207" spans="1:6" x14ac:dyDescent="0.45">
      <c r="A2207" s="154" t="str">
        <f t="shared" si="34"/>
        <v>IX_Time_106</v>
      </c>
      <c r="B2207">
        <v>106</v>
      </c>
      <c r="C2207" t="s">
        <v>5</v>
      </c>
      <c r="D2207">
        <v>4.1021E-3</v>
      </c>
      <c r="E2207" t="s">
        <v>16</v>
      </c>
      <c r="F2207" t="s">
        <v>71</v>
      </c>
    </row>
    <row r="2208" spans="1:6" x14ac:dyDescent="0.45">
      <c r="A2208" s="154" t="str">
        <f t="shared" si="34"/>
        <v>IX_Time_108</v>
      </c>
      <c r="B2208">
        <v>108</v>
      </c>
      <c r="C2208" t="s">
        <v>5</v>
      </c>
      <c r="D2208">
        <v>3.7992999999999998E-3</v>
      </c>
      <c r="E2208" t="s">
        <v>16</v>
      </c>
      <c r="F2208" t="s">
        <v>71</v>
      </c>
    </row>
    <row r="2209" spans="1:6" x14ac:dyDescent="0.45">
      <c r="A2209" s="154" t="str">
        <f t="shared" si="34"/>
        <v>IX_Time_110</v>
      </c>
      <c r="B2209">
        <v>110</v>
      </c>
      <c r="C2209" t="s">
        <v>5</v>
      </c>
      <c r="D2209">
        <v>3.6754000000000001E-3</v>
      </c>
      <c r="E2209" t="s">
        <v>16</v>
      </c>
      <c r="F2209" t="s">
        <v>71</v>
      </c>
    </row>
    <row r="2210" spans="1:6" x14ac:dyDescent="0.45">
      <c r="A2210" s="154" t="str">
        <f t="shared" si="34"/>
        <v>IX_Time_112</v>
      </c>
      <c r="B2210">
        <v>112</v>
      </c>
      <c r="C2210" t="s">
        <v>5</v>
      </c>
      <c r="D2210">
        <v>3.5515999999999998E-3</v>
      </c>
      <c r="E2210" t="s">
        <v>16</v>
      </c>
      <c r="F2210" t="s">
        <v>71</v>
      </c>
    </row>
    <row r="2211" spans="1:6" x14ac:dyDescent="0.45">
      <c r="A2211" s="154" t="str">
        <f t="shared" si="34"/>
        <v>IX_Time_114</v>
      </c>
      <c r="B2211">
        <v>114</v>
      </c>
      <c r="C2211" t="s">
        <v>5</v>
      </c>
      <c r="D2211">
        <v>3.4277000000000001E-3</v>
      </c>
      <c r="E2211" t="s">
        <v>16</v>
      </c>
      <c r="F2211" t="s">
        <v>71</v>
      </c>
    </row>
    <row r="2212" spans="1:6" x14ac:dyDescent="0.45">
      <c r="A2212" s="154" t="str">
        <f t="shared" si="34"/>
        <v>IX_Time_116</v>
      </c>
      <c r="B2212">
        <v>116</v>
      </c>
      <c r="C2212" t="s">
        <v>5</v>
      </c>
      <c r="D2212">
        <v>3.3038999999999998E-3</v>
      </c>
      <c r="E2212" t="s">
        <v>16</v>
      </c>
      <c r="F2212" t="s">
        <v>71</v>
      </c>
    </row>
    <row r="2213" spans="1:6" x14ac:dyDescent="0.45">
      <c r="A2213" s="154" t="str">
        <f t="shared" si="34"/>
        <v>IX_Time_118</v>
      </c>
      <c r="B2213">
        <v>118</v>
      </c>
      <c r="C2213" t="s">
        <v>5</v>
      </c>
      <c r="D2213">
        <v>3.1800000000000001E-3</v>
      </c>
      <c r="E2213" t="s">
        <v>16</v>
      </c>
      <c r="F2213" t="s">
        <v>71</v>
      </c>
    </row>
    <row r="2214" spans="1:6" x14ac:dyDescent="0.45">
      <c r="A2214" s="154" t="str">
        <f t="shared" si="34"/>
        <v>IX_Time_120</v>
      </c>
      <c r="B2214">
        <v>120</v>
      </c>
      <c r="C2214" t="s">
        <v>5</v>
      </c>
      <c r="D2214">
        <v>3.0561999999999998E-3</v>
      </c>
      <c r="E2214" t="s">
        <v>16</v>
      </c>
      <c r="F2214" t="s">
        <v>71</v>
      </c>
    </row>
    <row r="2215" spans="1:6" x14ac:dyDescent="0.45">
      <c r="A2215" s="154" t="str">
        <f t="shared" si="34"/>
        <v>IX_Time_122</v>
      </c>
      <c r="B2215">
        <v>122</v>
      </c>
      <c r="C2215" t="s">
        <v>5</v>
      </c>
      <c r="D2215">
        <v>2.9321999999999998E-3</v>
      </c>
      <c r="E2215" t="s">
        <v>16</v>
      </c>
      <c r="F2215" t="s">
        <v>71</v>
      </c>
    </row>
    <row r="2216" spans="1:6" x14ac:dyDescent="0.45">
      <c r="A2216" s="154" t="str">
        <f t="shared" si="34"/>
        <v>IX_Time_124</v>
      </c>
      <c r="B2216">
        <v>124</v>
      </c>
      <c r="C2216" t="s">
        <v>5</v>
      </c>
      <c r="D2216">
        <v>2.8084E-3</v>
      </c>
      <c r="E2216" t="s">
        <v>16</v>
      </c>
      <c r="F2216" t="s">
        <v>71</v>
      </c>
    </row>
    <row r="2217" spans="1:6" x14ac:dyDescent="0.45">
      <c r="A2217" s="154" t="str">
        <f t="shared" si="34"/>
        <v>IX_Time_126</v>
      </c>
      <c r="B2217">
        <v>126</v>
      </c>
      <c r="C2217" t="s">
        <v>5</v>
      </c>
      <c r="D2217">
        <v>2.6844999999999998E-3</v>
      </c>
      <c r="E2217" t="s">
        <v>16</v>
      </c>
      <c r="F2217" t="s">
        <v>71</v>
      </c>
    </row>
    <row r="2218" spans="1:6" x14ac:dyDescent="0.45">
      <c r="A2218" s="154" t="str">
        <f t="shared" si="34"/>
        <v>IX_Time_128</v>
      </c>
      <c r="B2218">
        <v>128</v>
      </c>
      <c r="C2218" t="s">
        <v>5</v>
      </c>
      <c r="D2218">
        <v>2.3010000000000001E-3</v>
      </c>
      <c r="E2218" t="s">
        <v>16</v>
      </c>
      <c r="F2218" t="s">
        <v>71</v>
      </c>
    </row>
    <row r="2219" spans="1:6" x14ac:dyDescent="0.45">
      <c r="A2219" s="154" t="str">
        <f t="shared" si="34"/>
        <v>IX_Time_130</v>
      </c>
      <c r="B2219">
        <v>130</v>
      </c>
      <c r="C2219" t="s">
        <v>5</v>
      </c>
      <c r="D2219">
        <v>1.9174999999999999E-3</v>
      </c>
      <c r="E2219" t="s">
        <v>16</v>
      </c>
      <c r="F2219" t="s">
        <v>71</v>
      </c>
    </row>
    <row r="2220" spans="1:6" x14ac:dyDescent="0.45">
      <c r="A2220" s="154" t="str">
        <f t="shared" si="34"/>
        <v>IX_Time_132</v>
      </c>
      <c r="B2220">
        <v>132</v>
      </c>
      <c r="C2220" t="s">
        <v>5</v>
      </c>
      <c r="D2220">
        <v>1.534E-3</v>
      </c>
      <c r="E2220" t="s">
        <v>16</v>
      </c>
      <c r="F2220" t="s">
        <v>71</v>
      </c>
    </row>
    <row r="2221" spans="1:6" x14ac:dyDescent="0.45">
      <c r="A2221" s="154" t="str">
        <f t="shared" si="34"/>
        <v>IX_Time_134</v>
      </c>
      <c r="B2221">
        <v>134</v>
      </c>
      <c r="C2221" t="s">
        <v>5</v>
      </c>
      <c r="D2221">
        <v>1.1505E-3</v>
      </c>
      <c r="E2221" t="s">
        <v>16</v>
      </c>
      <c r="F2221" t="s">
        <v>71</v>
      </c>
    </row>
    <row r="2222" spans="1:6" x14ac:dyDescent="0.45">
      <c r="A2222" s="154" t="str">
        <f t="shared" si="34"/>
        <v>IX_Time_136</v>
      </c>
      <c r="B2222">
        <v>136</v>
      </c>
      <c r="C2222" t="s">
        <v>5</v>
      </c>
      <c r="D2222">
        <v>7.67E-4</v>
      </c>
      <c r="E2222" t="s">
        <v>16</v>
      </c>
      <c r="F2222" t="s">
        <v>71</v>
      </c>
    </row>
    <row r="2223" spans="1:6" x14ac:dyDescent="0.45">
      <c r="A2223" s="154" t="str">
        <f t="shared" si="34"/>
        <v>IX_Time_138</v>
      </c>
      <c r="B2223">
        <v>138</v>
      </c>
      <c r="C2223" t="s">
        <v>5</v>
      </c>
      <c r="D2223">
        <v>3.835E-4</v>
      </c>
      <c r="E2223" t="s">
        <v>16</v>
      </c>
      <c r="F2223" t="s">
        <v>71</v>
      </c>
    </row>
    <row r="2224" spans="1:6" x14ac:dyDescent="0.45">
      <c r="A2224" s="154" t="str">
        <f t="shared" si="34"/>
        <v>IX_Time_140</v>
      </c>
      <c r="B2224">
        <v>140</v>
      </c>
      <c r="C2224" t="s">
        <v>5</v>
      </c>
      <c r="D2224">
        <v>0</v>
      </c>
      <c r="E2224" t="s">
        <v>16</v>
      </c>
      <c r="F2224" t="s">
        <v>71</v>
      </c>
    </row>
    <row r="2225" spans="1:6" x14ac:dyDescent="0.45">
      <c r="A2225" s="154" t="str">
        <f t="shared" si="34"/>
        <v>IX_Time_142</v>
      </c>
      <c r="B2225">
        <v>142</v>
      </c>
      <c r="C2225" t="s">
        <v>5</v>
      </c>
      <c r="D2225">
        <v>0</v>
      </c>
      <c r="E2225" t="s">
        <v>16</v>
      </c>
      <c r="F2225" t="s">
        <v>71</v>
      </c>
    </row>
    <row r="2226" spans="1:6" x14ac:dyDescent="0.45">
      <c r="A2226" s="154" t="str">
        <f t="shared" si="34"/>
        <v>IX_Time_144</v>
      </c>
      <c r="B2226">
        <v>144</v>
      </c>
      <c r="C2226" t="s">
        <v>5</v>
      </c>
      <c r="D2226">
        <v>0</v>
      </c>
      <c r="E2226" t="s">
        <v>16</v>
      </c>
      <c r="F2226" t="s">
        <v>71</v>
      </c>
    </row>
    <row r="2227" spans="1:6" x14ac:dyDescent="0.45">
      <c r="A2227" s="154" t="str">
        <f t="shared" si="34"/>
        <v>IX_Time_146</v>
      </c>
      <c r="B2227">
        <v>146</v>
      </c>
      <c r="C2227" t="s">
        <v>5</v>
      </c>
      <c r="D2227">
        <v>0</v>
      </c>
      <c r="E2227" t="s">
        <v>16</v>
      </c>
      <c r="F2227" t="s">
        <v>71</v>
      </c>
    </row>
    <row r="2228" spans="1:6" x14ac:dyDescent="0.45">
      <c r="A2228" s="154" t="str">
        <f t="shared" si="34"/>
        <v>IX_Time_148</v>
      </c>
      <c r="B2228">
        <v>148</v>
      </c>
      <c r="C2228" t="s">
        <v>5</v>
      </c>
      <c r="D2228">
        <v>0</v>
      </c>
      <c r="E2228" t="s">
        <v>16</v>
      </c>
      <c r="F2228" t="s">
        <v>71</v>
      </c>
    </row>
    <row r="2229" spans="1:6" x14ac:dyDescent="0.45">
      <c r="A2229" s="154" t="str">
        <f t="shared" si="34"/>
        <v>IX_Time_150</v>
      </c>
      <c r="B2229">
        <v>150</v>
      </c>
      <c r="C2229" t="s">
        <v>5</v>
      </c>
      <c r="D2229">
        <v>0</v>
      </c>
      <c r="E2229" t="s">
        <v>16</v>
      </c>
      <c r="F2229" t="s">
        <v>71</v>
      </c>
    </row>
    <row r="2230" spans="1:6" x14ac:dyDescent="0.45">
      <c r="A2230" s="154" t="str">
        <f t="shared" si="34"/>
        <v>IX_Time_152</v>
      </c>
      <c r="B2230">
        <v>152</v>
      </c>
      <c r="C2230" t="s">
        <v>5</v>
      </c>
      <c r="D2230">
        <v>0</v>
      </c>
      <c r="E2230" t="s">
        <v>16</v>
      </c>
      <c r="F2230" t="s">
        <v>71</v>
      </c>
    </row>
    <row r="2231" spans="1:6" x14ac:dyDescent="0.45">
      <c r="A2231" s="154" t="str">
        <f t="shared" si="34"/>
        <v>IX_Time_154</v>
      </c>
      <c r="B2231">
        <v>154</v>
      </c>
      <c r="C2231" t="s">
        <v>5</v>
      </c>
      <c r="D2231">
        <v>0</v>
      </c>
      <c r="E2231" t="s">
        <v>16</v>
      </c>
      <c r="F2231" t="s">
        <v>71</v>
      </c>
    </row>
    <row r="2232" spans="1:6" x14ac:dyDescent="0.45">
      <c r="A2232" s="154" t="str">
        <f t="shared" si="34"/>
        <v>IX_Time_156</v>
      </c>
      <c r="B2232">
        <v>156</v>
      </c>
      <c r="C2232" t="s">
        <v>5</v>
      </c>
      <c r="D2232">
        <v>0</v>
      </c>
      <c r="E2232" t="s">
        <v>16</v>
      </c>
      <c r="F2232" t="s">
        <v>71</v>
      </c>
    </row>
    <row r="2233" spans="1:6" x14ac:dyDescent="0.45">
      <c r="A2233" s="154" t="str">
        <f t="shared" si="34"/>
        <v>IX_Time_158</v>
      </c>
      <c r="B2233">
        <v>158</v>
      </c>
      <c r="C2233" t="s">
        <v>5</v>
      </c>
      <c r="D2233">
        <v>0</v>
      </c>
      <c r="E2233" t="s">
        <v>16</v>
      </c>
      <c r="F2233" t="s">
        <v>71</v>
      </c>
    </row>
    <row r="2234" spans="1:6" x14ac:dyDescent="0.45">
      <c r="A2234" s="154" t="str">
        <f t="shared" si="34"/>
        <v>IX_Time_160</v>
      </c>
      <c r="B2234">
        <v>160</v>
      </c>
      <c r="C2234" t="s">
        <v>5</v>
      </c>
      <c r="D2234">
        <v>0</v>
      </c>
      <c r="E2234" t="s">
        <v>16</v>
      </c>
      <c r="F2234" t="s">
        <v>71</v>
      </c>
    </row>
    <row r="2235" spans="1:6" x14ac:dyDescent="0.45">
      <c r="A2235" s="154" t="str">
        <f t="shared" si="34"/>
        <v>IX_Time_162</v>
      </c>
      <c r="B2235">
        <v>162</v>
      </c>
      <c r="C2235" t="s">
        <v>5</v>
      </c>
      <c r="D2235">
        <v>0</v>
      </c>
      <c r="E2235" t="s">
        <v>16</v>
      </c>
      <c r="F2235" t="s">
        <v>71</v>
      </c>
    </row>
    <row r="2236" spans="1:6" x14ac:dyDescent="0.45">
      <c r="A2236" s="154" t="str">
        <f t="shared" si="34"/>
        <v>IX_Time_164</v>
      </c>
      <c r="B2236">
        <v>164</v>
      </c>
      <c r="C2236" t="s">
        <v>5</v>
      </c>
      <c r="D2236">
        <v>0</v>
      </c>
      <c r="E2236" t="s">
        <v>16</v>
      </c>
      <c r="F2236" t="s">
        <v>71</v>
      </c>
    </row>
    <row r="2237" spans="1:6" x14ac:dyDescent="0.45">
      <c r="A2237" s="154" t="str">
        <f t="shared" si="34"/>
        <v>IX_Time_166</v>
      </c>
      <c r="B2237">
        <v>166</v>
      </c>
      <c r="C2237" t="s">
        <v>5</v>
      </c>
      <c r="D2237">
        <v>0</v>
      </c>
      <c r="E2237" t="s">
        <v>16</v>
      </c>
      <c r="F2237" t="s">
        <v>71</v>
      </c>
    </row>
    <row r="2238" spans="1:6" x14ac:dyDescent="0.45">
      <c r="A2238" s="154" t="str">
        <f t="shared" si="34"/>
        <v>IX_Time_168</v>
      </c>
      <c r="B2238">
        <v>168</v>
      </c>
      <c r="C2238" t="s">
        <v>5</v>
      </c>
      <c r="D2238">
        <v>0</v>
      </c>
      <c r="E2238" t="s">
        <v>16</v>
      </c>
      <c r="F2238" t="s">
        <v>71</v>
      </c>
    </row>
    <row r="2239" spans="1:6" x14ac:dyDescent="0.45">
      <c r="A2239" s="154" t="str">
        <f t="shared" si="34"/>
        <v>IX_Time_170</v>
      </c>
      <c r="B2239">
        <v>170</v>
      </c>
      <c r="C2239" t="s">
        <v>5</v>
      </c>
      <c r="D2239">
        <v>0</v>
      </c>
      <c r="E2239" t="s">
        <v>16</v>
      </c>
      <c r="F2239" t="s">
        <v>71</v>
      </c>
    </row>
    <row r="2240" spans="1:6" x14ac:dyDescent="0.45">
      <c r="A2240" s="154" t="str">
        <f t="shared" si="34"/>
        <v>IX_Time_172</v>
      </c>
      <c r="B2240">
        <v>172</v>
      </c>
      <c r="C2240" t="s">
        <v>5</v>
      </c>
      <c r="D2240">
        <v>0</v>
      </c>
      <c r="E2240" t="s">
        <v>16</v>
      </c>
      <c r="F2240" t="s">
        <v>71</v>
      </c>
    </row>
    <row r="2241" spans="1:6" x14ac:dyDescent="0.45">
      <c r="A2241" s="154" t="str">
        <f t="shared" si="34"/>
        <v>IX_Time_174</v>
      </c>
      <c r="B2241">
        <v>174</v>
      </c>
      <c r="C2241" t="s">
        <v>5</v>
      </c>
      <c r="D2241">
        <v>0</v>
      </c>
      <c r="E2241" t="s">
        <v>16</v>
      </c>
      <c r="F2241" t="s">
        <v>71</v>
      </c>
    </row>
    <row r="2242" spans="1:6" x14ac:dyDescent="0.45">
      <c r="A2242" s="154" t="str">
        <f t="shared" si="34"/>
        <v>IX_Time_176</v>
      </c>
      <c r="B2242">
        <v>176</v>
      </c>
      <c r="C2242" t="s">
        <v>5</v>
      </c>
      <c r="D2242">
        <v>0</v>
      </c>
      <c r="E2242" t="s">
        <v>16</v>
      </c>
      <c r="F2242" t="s">
        <v>71</v>
      </c>
    </row>
    <row r="2243" spans="1:6" x14ac:dyDescent="0.45">
      <c r="A2243" s="154" t="str">
        <f t="shared" ref="A2243:A2306" si="35">C2243&amp;"_"&amp;E2243&amp;"_"&amp;B2243</f>
        <v>IX_Time_178</v>
      </c>
      <c r="B2243">
        <v>178</v>
      </c>
      <c r="C2243" t="s">
        <v>5</v>
      </c>
      <c r="D2243">
        <v>0</v>
      </c>
      <c r="E2243" t="s">
        <v>16</v>
      </c>
      <c r="F2243" t="s">
        <v>71</v>
      </c>
    </row>
    <row r="2244" spans="1:6" x14ac:dyDescent="0.45">
      <c r="A2244" s="154" t="str">
        <f t="shared" si="35"/>
        <v>IX_Time_180</v>
      </c>
      <c r="B2244">
        <v>180</v>
      </c>
      <c r="C2244" t="s">
        <v>5</v>
      </c>
      <c r="D2244">
        <v>0</v>
      </c>
      <c r="E2244" t="s">
        <v>16</v>
      </c>
      <c r="F2244" t="s">
        <v>71</v>
      </c>
    </row>
    <row r="2245" spans="1:6" x14ac:dyDescent="0.45">
      <c r="A2245" s="154" t="str">
        <f t="shared" si="35"/>
        <v>IX_Time_182</v>
      </c>
      <c r="B2245">
        <v>182</v>
      </c>
      <c r="C2245" t="s">
        <v>5</v>
      </c>
      <c r="D2245">
        <v>0</v>
      </c>
      <c r="E2245" t="s">
        <v>16</v>
      </c>
      <c r="F2245" t="s">
        <v>71</v>
      </c>
    </row>
    <row r="2246" spans="1:6" x14ac:dyDescent="0.45">
      <c r="A2246" s="154" t="str">
        <f t="shared" si="35"/>
        <v>IX_Time_184</v>
      </c>
      <c r="B2246">
        <v>184</v>
      </c>
      <c r="C2246" t="s">
        <v>5</v>
      </c>
      <c r="D2246">
        <v>0</v>
      </c>
      <c r="E2246" t="s">
        <v>16</v>
      </c>
      <c r="F2246" t="s">
        <v>71</v>
      </c>
    </row>
    <row r="2247" spans="1:6" x14ac:dyDescent="0.45">
      <c r="A2247" s="154" t="str">
        <f t="shared" si="35"/>
        <v>IX_Time_186</v>
      </c>
      <c r="B2247">
        <v>186</v>
      </c>
      <c r="C2247" t="s">
        <v>5</v>
      </c>
      <c r="D2247">
        <v>0</v>
      </c>
      <c r="E2247" t="s">
        <v>16</v>
      </c>
      <c r="F2247" t="s">
        <v>71</v>
      </c>
    </row>
    <row r="2248" spans="1:6" x14ac:dyDescent="0.45">
      <c r="A2248" s="154" t="str">
        <f t="shared" si="35"/>
        <v>IX_Time_188</v>
      </c>
      <c r="B2248">
        <v>188</v>
      </c>
      <c r="C2248" t="s">
        <v>5</v>
      </c>
      <c r="D2248">
        <v>0</v>
      </c>
      <c r="E2248" t="s">
        <v>16</v>
      </c>
      <c r="F2248" t="s">
        <v>71</v>
      </c>
    </row>
    <row r="2249" spans="1:6" x14ac:dyDescent="0.45">
      <c r="A2249" s="154" t="str">
        <f t="shared" si="35"/>
        <v>IX_Time_190</v>
      </c>
      <c r="B2249">
        <v>190</v>
      </c>
      <c r="C2249" t="s">
        <v>5</v>
      </c>
      <c r="D2249">
        <v>0</v>
      </c>
      <c r="E2249" t="s">
        <v>16</v>
      </c>
      <c r="F2249" t="s">
        <v>71</v>
      </c>
    </row>
    <row r="2250" spans="1:6" x14ac:dyDescent="0.45">
      <c r="A2250" s="154" t="str">
        <f t="shared" si="35"/>
        <v>IX_Time_192</v>
      </c>
      <c r="B2250">
        <v>192</v>
      </c>
      <c r="C2250" t="s">
        <v>5</v>
      </c>
      <c r="D2250">
        <v>0</v>
      </c>
      <c r="E2250" t="s">
        <v>16</v>
      </c>
      <c r="F2250" t="s">
        <v>71</v>
      </c>
    </row>
    <row r="2251" spans="1:6" x14ac:dyDescent="0.45">
      <c r="A2251" s="154" t="str">
        <f t="shared" si="35"/>
        <v>IX_Time_194</v>
      </c>
      <c r="B2251">
        <v>194</v>
      </c>
      <c r="C2251" t="s">
        <v>5</v>
      </c>
      <c r="D2251">
        <v>0</v>
      </c>
      <c r="E2251" t="s">
        <v>16</v>
      </c>
      <c r="F2251" t="s">
        <v>71</v>
      </c>
    </row>
    <row r="2252" spans="1:6" x14ac:dyDescent="0.45">
      <c r="A2252" s="154" t="str">
        <f t="shared" si="35"/>
        <v>IX_Time_196</v>
      </c>
      <c r="B2252">
        <v>196</v>
      </c>
      <c r="C2252" t="s">
        <v>5</v>
      </c>
      <c r="D2252">
        <v>0</v>
      </c>
      <c r="E2252" t="s">
        <v>16</v>
      </c>
      <c r="F2252" t="s">
        <v>71</v>
      </c>
    </row>
    <row r="2253" spans="1:6" x14ac:dyDescent="0.45">
      <c r="A2253" s="154" t="str">
        <f t="shared" si="35"/>
        <v>IX_Time_198</v>
      </c>
      <c r="B2253">
        <v>198</v>
      </c>
      <c r="C2253" t="s">
        <v>5</v>
      </c>
      <c r="D2253">
        <v>0</v>
      </c>
      <c r="E2253" t="s">
        <v>16</v>
      </c>
      <c r="F2253" t="s">
        <v>71</v>
      </c>
    </row>
    <row r="2254" spans="1:6" x14ac:dyDescent="0.45">
      <c r="A2254" s="154" t="str">
        <f t="shared" si="35"/>
        <v>IX_Time_200</v>
      </c>
      <c r="B2254">
        <v>200</v>
      </c>
      <c r="C2254" t="s">
        <v>5</v>
      </c>
      <c r="D2254">
        <v>0</v>
      </c>
      <c r="E2254" t="s">
        <v>16</v>
      </c>
      <c r="F2254" t="s">
        <v>71</v>
      </c>
    </row>
    <row r="2255" spans="1:6" x14ac:dyDescent="0.45">
      <c r="A2255" s="154" t="str">
        <f t="shared" si="35"/>
        <v>IX_Time_202</v>
      </c>
      <c r="B2255">
        <v>202</v>
      </c>
      <c r="C2255" t="s">
        <v>5</v>
      </c>
      <c r="D2255">
        <v>0</v>
      </c>
      <c r="E2255" t="s">
        <v>16</v>
      </c>
      <c r="F2255" t="s">
        <v>71</v>
      </c>
    </row>
    <row r="2256" spans="1:6" x14ac:dyDescent="0.45">
      <c r="A2256" s="154" t="str">
        <f t="shared" si="35"/>
        <v>IX_GC_0</v>
      </c>
      <c r="B2256">
        <v>0</v>
      </c>
      <c r="C2256" t="s">
        <v>5</v>
      </c>
      <c r="D2256">
        <v>0</v>
      </c>
      <c r="E2256" t="s">
        <v>64</v>
      </c>
      <c r="F2256" t="s">
        <v>71</v>
      </c>
    </row>
    <row r="2257" spans="1:6" x14ac:dyDescent="0.45">
      <c r="A2257" s="154" t="str">
        <f t="shared" si="35"/>
        <v>IX_GC_2</v>
      </c>
      <c r="B2257">
        <v>2</v>
      </c>
      <c r="C2257" t="s">
        <v>5</v>
      </c>
      <c r="D2257">
        <v>0</v>
      </c>
      <c r="E2257" t="s">
        <v>64</v>
      </c>
      <c r="F2257" t="s">
        <v>71</v>
      </c>
    </row>
    <row r="2258" spans="1:6" x14ac:dyDescent="0.45">
      <c r="A2258" s="154" t="str">
        <f t="shared" si="35"/>
        <v>IX_GC_4</v>
      </c>
      <c r="B2258">
        <v>4</v>
      </c>
      <c r="C2258" t="s">
        <v>5</v>
      </c>
      <c r="D2258">
        <v>8.8429999999999997E-4</v>
      </c>
      <c r="E2258" t="s">
        <v>64</v>
      </c>
      <c r="F2258" t="s">
        <v>71</v>
      </c>
    </row>
    <row r="2259" spans="1:6" x14ac:dyDescent="0.45">
      <c r="A2259" s="154" t="str">
        <f t="shared" si="35"/>
        <v>IX_GC_6</v>
      </c>
      <c r="B2259">
        <v>6</v>
      </c>
      <c r="C2259" t="s">
        <v>5</v>
      </c>
      <c r="D2259">
        <v>3.5404999999999998E-3</v>
      </c>
      <c r="E2259" t="s">
        <v>64</v>
      </c>
      <c r="F2259" t="s">
        <v>71</v>
      </c>
    </row>
    <row r="2260" spans="1:6" x14ac:dyDescent="0.45">
      <c r="A2260" s="154" t="str">
        <f t="shared" si="35"/>
        <v>IX_GC_8</v>
      </c>
      <c r="B2260">
        <v>8</v>
      </c>
      <c r="C2260" t="s">
        <v>5</v>
      </c>
      <c r="D2260">
        <v>5.4999999999999997E-3</v>
      </c>
      <c r="E2260" t="s">
        <v>64</v>
      </c>
      <c r="F2260" t="s">
        <v>71</v>
      </c>
    </row>
    <row r="2261" spans="1:6" x14ac:dyDescent="0.45">
      <c r="A2261" s="154" t="str">
        <f t="shared" si="35"/>
        <v>IX_GC_10</v>
      </c>
      <c r="B2261">
        <v>10</v>
      </c>
      <c r="C2261" t="s">
        <v>5</v>
      </c>
      <c r="D2261">
        <v>7.3160999999999999E-3</v>
      </c>
      <c r="E2261" t="s">
        <v>64</v>
      </c>
      <c r="F2261" t="s">
        <v>71</v>
      </c>
    </row>
    <row r="2262" spans="1:6" x14ac:dyDescent="0.45">
      <c r="A2262" s="154" t="str">
        <f t="shared" si="35"/>
        <v>IX_GC_12</v>
      </c>
      <c r="B2262">
        <v>12</v>
      </c>
      <c r="C2262" t="s">
        <v>5</v>
      </c>
      <c r="D2262">
        <v>9.1829000000000008E-3</v>
      </c>
      <c r="E2262" t="s">
        <v>64</v>
      </c>
      <c r="F2262" t="s">
        <v>71</v>
      </c>
    </row>
    <row r="2263" spans="1:6" x14ac:dyDescent="0.45">
      <c r="A2263" s="154" t="str">
        <f t="shared" si="35"/>
        <v>IX_GC_14</v>
      </c>
      <c r="B2263">
        <v>14</v>
      </c>
      <c r="C2263" t="s">
        <v>5</v>
      </c>
      <c r="D2263">
        <v>1.09745E-2</v>
      </c>
      <c r="E2263" t="s">
        <v>64</v>
      </c>
      <c r="F2263" t="s">
        <v>71</v>
      </c>
    </row>
    <row r="2264" spans="1:6" x14ac:dyDescent="0.45">
      <c r="A2264" s="154" t="str">
        <f t="shared" si="35"/>
        <v>IX_GC_16</v>
      </c>
      <c r="B2264">
        <v>16</v>
      </c>
      <c r="C2264" t="s">
        <v>5</v>
      </c>
      <c r="D2264">
        <v>1.23578E-2</v>
      </c>
      <c r="E2264" t="s">
        <v>64</v>
      </c>
      <c r="F2264" t="s">
        <v>71</v>
      </c>
    </row>
    <row r="2265" spans="1:6" x14ac:dyDescent="0.45">
      <c r="A2265" s="154" t="str">
        <f t="shared" si="35"/>
        <v>IX_GC_18</v>
      </c>
      <c r="B2265">
        <v>18</v>
      </c>
      <c r="C2265" t="s">
        <v>5</v>
      </c>
      <c r="D2265">
        <v>1.37412E-2</v>
      </c>
      <c r="E2265" t="s">
        <v>64</v>
      </c>
      <c r="F2265" t="s">
        <v>71</v>
      </c>
    </row>
    <row r="2266" spans="1:6" x14ac:dyDescent="0.45">
      <c r="A2266" s="154" t="str">
        <f t="shared" si="35"/>
        <v>IX_GC_20</v>
      </c>
      <c r="B2266">
        <v>20</v>
      </c>
      <c r="C2266" t="s">
        <v>5</v>
      </c>
      <c r="D2266">
        <v>1.51249E-2</v>
      </c>
      <c r="E2266" t="s">
        <v>64</v>
      </c>
      <c r="F2266" t="s">
        <v>71</v>
      </c>
    </row>
    <row r="2267" spans="1:6" x14ac:dyDescent="0.45">
      <c r="A2267" s="154" t="str">
        <f t="shared" si="35"/>
        <v>IX_GC_22</v>
      </c>
      <c r="B2267">
        <v>22</v>
      </c>
      <c r="C2267" t="s">
        <v>5</v>
      </c>
      <c r="D2267">
        <v>1.6508499999999999E-2</v>
      </c>
      <c r="E2267" t="s">
        <v>64</v>
      </c>
      <c r="F2267" t="s">
        <v>71</v>
      </c>
    </row>
    <row r="2268" spans="1:6" x14ac:dyDescent="0.45">
      <c r="A2268" s="154" t="str">
        <f t="shared" si="35"/>
        <v>IX_GC_24</v>
      </c>
      <c r="B2268">
        <v>24</v>
      </c>
      <c r="C2268" t="s">
        <v>5</v>
      </c>
      <c r="D2268">
        <v>1.7892100000000001E-2</v>
      </c>
      <c r="E2268" t="s">
        <v>64</v>
      </c>
      <c r="F2268" t="s">
        <v>71</v>
      </c>
    </row>
    <row r="2269" spans="1:6" x14ac:dyDescent="0.45">
      <c r="A2269" s="154" t="str">
        <f t="shared" si="35"/>
        <v>IX_GC_26</v>
      </c>
      <c r="B2269">
        <v>26</v>
      </c>
      <c r="C2269" t="s">
        <v>5</v>
      </c>
      <c r="D2269">
        <v>1.9267099999999999E-2</v>
      </c>
      <c r="E2269" t="s">
        <v>64</v>
      </c>
      <c r="F2269" t="s">
        <v>71</v>
      </c>
    </row>
    <row r="2270" spans="1:6" x14ac:dyDescent="0.45">
      <c r="A2270" s="154" t="str">
        <f t="shared" si="35"/>
        <v>IX_GC_28</v>
      </c>
      <c r="B2270">
        <v>28</v>
      </c>
      <c r="C2270" t="s">
        <v>5</v>
      </c>
      <c r="D2270">
        <v>2.0228900000000001E-2</v>
      </c>
      <c r="E2270" t="s">
        <v>64</v>
      </c>
      <c r="F2270" t="s">
        <v>71</v>
      </c>
    </row>
    <row r="2271" spans="1:6" x14ac:dyDescent="0.45">
      <c r="A2271" s="154" t="str">
        <f t="shared" si="35"/>
        <v>IX_GC_30</v>
      </c>
      <c r="B2271">
        <v>30</v>
      </c>
      <c r="C2271" t="s">
        <v>5</v>
      </c>
      <c r="D2271">
        <v>2.1143700000000001E-2</v>
      </c>
      <c r="E2271" t="s">
        <v>64</v>
      </c>
      <c r="F2271" t="s">
        <v>71</v>
      </c>
    </row>
    <row r="2272" spans="1:6" x14ac:dyDescent="0.45">
      <c r="A2272" s="154" t="str">
        <f t="shared" si="35"/>
        <v>IX_GC_32</v>
      </c>
      <c r="B2272">
        <v>32</v>
      </c>
      <c r="C2272" t="s">
        <v>5</v>
      </c>
      <c r="D2272">
        <v>2.1851599999999999E-2</v>
      </c>
      <c r="E2272" t="s">
        <v>64</v>
      </c>
      <c r="F2272" t="s">
        <v>71</v>
      </c>
    </row>
    <row r="2273" spans="1:6" x14ac:dyDescent="0.45">
      <c r="A2273" s="154" t="str">
        <f t="shared" si="35"/>
        <v>IX_GC_34</v>
      </c>
      <c r="B2273">
        <v>34</v>
      </c>
      <c r="C2273" t="s">
        <v>5</v>
      </c>
      <c r="D2273">
        <v>2.2350600000000002E-2</v>
      </c>
      <c r="E2273" t="s">
        <v>64</v>
      </c>
      <c r="F2273" t="s">
        <v>71</v>
      </c>
    </row>
    <row r="2274" spans="1:6" x14ac:dyDescent="0.45">
      <c r="A2274" s="154" t="str">
        <f t="shared" si="35"/>
        <v>IX_GC_36</v>
      </c>
      <c r="B2274">
        <v>36</v>
      </c>
      <c r="C2274" t="s">
        <v>5</v>
      </c>
      <c r="D2274">
        <v>2.27271E-2</v>
      </c>
      <c r="E2274" t="s">
        <v>64</v>
      </c>
      <c r="F2274" t="s">
        <v>71</v>
      </c>
    </row>
    <row r="2275" spans="1:6" x14ac:dyDescent="0.45">
      <c r="A2275" s="154" t="str">
        <f t="shared" si="35"/>
        <v>IX_GC_38</v>
      </c>
      <c r="B2275">
        <v>38</v>
      </c>
      <c r="C2275" t="s">
        <v>5</v>
      </c>
      <c r="D2275">
        <v>2.2960299999999999E-2</v>
      </c>
      <c r="E2275" t="s">
        <v>64</v>
      </c>
      <c r="F2275" t="s">
        <v>71</v>
      </c>
    </row>
    <row r="2276" spans="1:6" x14ac:dyDescent="0.45">
      <c r="A2276" s="154" t="str">
        <f t="shared" si="35"/>
        <v>IX_GC_40</v>
      </c>
      <c r="B2276">
        <v>40</v>
      </c>
      <c r="C2276" t="s">
        <v>5</v>
      </c>
      <c r="D2276">
        <v>2.3252599999999998E-2</v>
      </c>
      <c r="E2276" t="s">
        <v>64</v>
      </c>
      <c r="F2276" t="s">
        <v>71</v>
      </c>
    </row>
    <row r="2277" spans="1:6" x14ac:dyDescent="0.45">
      <c r="A2277" s="154" t="str">
        <f t="shared" si="35"/>
        <v>IX_GC_42</v>
      </c>
      <c r="B2277">
        <v>42</v>
      </c>
      <c r="C2277" t="s">
        <v>5</v>
      </c>
      <c r="D2277">
        <v>2.31811E-2</v>
      </c>
      <c r="E2277" t="s">
        <v>64</v>
      </c>
      <c r="F2277" t="s">
        <v>71</v>
      </c>
    </row>
    <row r="2278" spans="1:6" x14ac:dyDescent="0.45">
      <c r="A2278" s="154" t="str">
        <f t="shared" si="35"/>
        <v>IX_GC_44</v>
      </c>
      <c r="B2278">
        <v>44</v>
      </c>
      <c r="C2278" t="s">
        <v>5</v>
      </c>
      <c r="D2278">
        <v>2.3150899999999999E-2</v>
      </c>
      <c r="E2278" t="s">
        <v>64</v>
      </c>
      <c r="F2278" t="s">
        <v>71</v>
      </c>
    </row>
    <row r="2279" spans="1:6" x14ac:dyDescent="0.45">
      <c r="A2279" s="154" t="str">
        <f t="shared" si="35"/>
        <v>IX_GC_46</v>
      </c>
      <c r="B2279">
        <v>46</v>
      </c>
      <c r="C2279" t="s">
        <v>5</v>
      </c>
      <c r="D2279">
        <v>2.2971800000000001E-2</v>
      </c>
      <c r="E2279" t="s">
        <v>64</v>
      </c>
      <c r="F2279" t="s">
        <v>71</v>
      </c>
    </row>
    <row r="2280" spans="1:6" x14ac:dyDescent="0.45">
      <c r="A2280" s="154" t="str">
        <f t="shared" si="35"/>
        <v>IX_GC_48</v>
      </c>
      <c r="B2280">
        <v>48</v>
      </c>
      <c r="C2280" t="s">
        <v>5</v>
      </c>
      <c r="D2280">
        <v>2.2717500000000002E-2</v>
      </c>
      <c r="E2280" t="s">
        <v>64</v>
      </c>
      <c r="F2280" t="s">
        <v>71</v>
      </c>
    </row>
    <row r="2281" spans="1:6" x14ac:dyDescent="0.45">
      <c r="A2281" s="154" t="str">
        <f t="shared" si="35"/>
        <v>IX_GC_50</v>
      </c>
      <c r="B2281">
        <v>50</v>
      </c>
      <c r="C2281" t="s">
        <v>5</v>
      </c>
      <c r="D2281">
        <v>2.2320199999999998E-2</v>
      </c>
      <c r="E2281" t="s">
        <v>64</v>
      </c>
      <c r="F2281" t="s">
        <v>71</v>
      </c>
    </row>
    <row r="2282" spans="1:6" x14ac:dyDescent="0.45">
      <c r="A2282" s="154" t="str">
        <f t="shared" si="35"/>
        <v>IX_GC_52</v>
      </c>
      <c r="B2282">
        <v>52</v>
      </c>
      <c r="C2282" t="s">
        <v>5</v>
      </c>
      <c r="D2282">
        <v>2.1507200000000001E-2</v>
      </c>
      <c r="E2282" t="s">
        <v>64</v>
      </c>
      <c r="F2282" t="s">
        <v>71</v>
      </c>
    </row>
    <row r="2283" spans="1:6" x14ac:dyDescent="0.45">
      <c r="A2283" s="154" t="str">
        <f t="shared" si="35"/>
        <v>IX_GC_54</v>
      </c>
      <c r="B2283">
        <v>54</v>
      </c>
      <c r="C2283" t="s">
        <v>5</v>
      </c>
      <c r="D2283">
        <v>2.0690799999999999E-2</v>
      </c>
      <c r="E2283" t="s">
        <v>64</v>
      </c>
      <c r="F2283" t="s">
        <v>71</v>
      </c>
    </row>
    <row r="2284" spans="1:6" x14ac:dyDescent="0.45">
      <c r="A2284" s="154" t="str">
        <f t="shared" si="35"/>
        <v>IX_GC_56</v>
      </c>
      <c r="B2284">
        <v>56</v>
      </c>
      <c r="C2284" t="s">
        <v>5</v>
      </c>
      <c r="D2284">
        <v>1.9721200000000001E-2</v>
      </c>
      <c r="E2284" t="s">
        <v>64</v>
      </c>
      <c r="F2284" t="s">
        <v>71</v>
      </c>
    </row>
    <row r="2285" spans="1:6" x14ac:dyDescent="0.45">
      <c r="A2285" s="154" t="str">
        <f t="shared" si="35"/>
        <v>IX_GC_58</v>
      </c>
      <c r="B2285">
        <v>58</v>
      </c>
      <c r="C2285" t="s">
        <v>5</v>
      </c>
      <c r="D2285">
        <v>1.8751500000000001E-2</v>
      </c>
      <c r="E2285" t="s">
        <v>64</v>
      </c>
      <c r="F2285" t="s">
        <v>71</v>
      </c>
    </row>
    <row r="2286" spans="1:6" x14ac:dyDescent="0.45">
      <c r="A2286" s="154" t="str">
        <f t="shared" si="35"/>
        <v>IX_GC_60</v>
      </c>
      <c r="B2286">
        <v>60</v>
      </c>
      <c r="C2286" t="s">
        <v>5</v>
      </c>
      <c r="D2286">
        <v>1.7781999999999999E-2</v>
      </c>
      <c r="E2286" t="s">
        <v>64</v>
      </c>
      <c r="F2286" t="s">
        <v>71</v>
      </c>
    </row>
    <row r="2287" spans="1:6" x14ac:dyDescent="0.45">
      <c r="A2287" s="154" t="str">
        <f t="shared" si="35"/>
        <v>IX_GC_62</v>
      </c>
      <c r="B2287">
        <v>62</v>
      </c>
      <c r="C2287" t="s">
        <v>5</v>
      </c>
      <c r="D2287">
        <v>1.6812400000000002E-2</v>
      </c>
      <c r="E2287" t="s">
        <v>64</v>
      </c>
      <c r="F2287" t="s">
        <v>71</v>
      </c>
    </row>
    <row r="2288" spans="1:6" x14ac:dyDescent="0.45">
      <c r="A2288" s="154" t="str">
        <f t="shared" si="35"/>
        <v>IX_GC_64</v>
      </c>
      <c r="B2288">
        <v>64</v>
      </c>
      <c r="C2288" t="s">
        <v>5</v>
      </c>
      <c r="D2288">
        <v>1.5842599999999998E-2</v>
      </c>
      <c r="E2288" t="s">
        <v>64</v>
      </c>
      <c r="F2288" t="s">
        <v>71</v>
      </c>
    </row>
    <row r="2289" spans="1:6" x14ac:dyDescent="0.45">
      <c r="A2289" s="154" t="str">
        <f t="shared" si="35"/>
        <v>IX_GC_66</v>
      </c>
      <c r="B2289">
        <v>66</v>
      </c>
      <c r="C2289" t="s">
        <v>5</v>
      </c>
      <c r="D2289">
        <v>1.4873000000000001E-2</v>
      </c>
      <c r="E2289" t="s">
        <v>64</v>
      </c>
      <c r="F2289" t="s">
        <v>71</v>
      </c>
    </row>
    <row r="2290" spans="1:6" x14ac:dyDescent="0.45">
      <c r="A2290" s="154" t="str">
        <f t="shared" si="35"/>
        <v>IX_GC_68</v>
      </c>
      <c r="B2290">
        <v>68</v>
      </c>
      <c r="C2290" t="s">
        <v>5</v>
      </c>
      <c r="D2290">
        <v>1.3903499999999999E-2</v>
      </c>
      <c r="E2290" t="s">
        <v>64</v>
      </c>
      <c r="F2290" t="s">
        <v>71</v>
      </c>
    </row>
    <row r="2291" spans="1:6" x14ac:dyDescent="0.45">
      <c r="A2291" s="154" t="str">
        <f t="shared" si="35"/>
        <v>IX_GC_70</v>
      </c>
      <c r="B2291">
        <v>70</v>
      </c>
      <c r="C2291" t="s">
        <v>5</v>
      </c>
      <c r="D2291">
        <v>1.2933800000000001E-2</v>
      </c>
      <c r="E2291" t="s">
        <v>64</v>
      </c>
      <c r="F2291" t="s">
        <v>71</v>
      </c>
    </row>
    <row r="2292" spans="1:6" x14ac:dyDescent="0.45">
      <c r="A2292" s="154" t="str">
        <f t="shared" si="35"/>
        <v>IX_GC_72</v>
      </c>
      <c r="B2292">
        <v>72</v>
      </c>
      <c r="C2292" t="s">
        <v>5</v>
      </c>
      <c r="D2292">
        <v>1.2561599999999999E-2</v>
      </c>
      <c r="E2292" t="s">
        <v>64</v>
      </c>
      <c r="F2292" t="s">
        <v>71</v>
      </c>
    </row>
    <row r="2293" spans="1:6" x14ac:dyDescent="0.45">
      <c r="A2293" s="154" t="str">
        <f t="shared" si="35"/>
        <v>IX_GC_74</v>
      </c>
      <c r="B2293">
        <v>74</v>
      </c>
      <c r="C2293" t="s">
        <v>5</v>
      </c>
      <c r="D2293">
        <v>1.1891199999999999E-2</v>
      </c>
      <c r="E2293" t="s">
        <v>64</v>
      </c>
      <c r="F2293" t="s">
        <v>71</v>
      </c>
    </row>
    <row r="2294" spans="1:6" x14ac:dyDescent="0.45">
      <c r="A2294" s="154" t="str">
        <f t="shared" si="35"/>
        <v>IX_GC_76</v>
      </c>
      <c r="B2294">
        <v>76</v>
      </c>
      <c r="C2294" t="s">
        <v>5</v>
      </c>
      <c r="D2294">
        <v>1.1420899999999999E-2</v>
      </c>
      <c r="E2294" t="s">
        <v>64</v>
      </c>
      <c r="F2294" t="s">
        <v>71</v>
      </c>
    </row>
    <row r="2295" spans="1:6" x14ac:dyDescent="0.45">
      <c r="A2295" s="154" t="str">
        <f t="shared" si="35"/>
        <v>IX_GC_78</v>
      </c>
      <c r="B2295">
        <v>78</v>
      </c>
      <c r="C2295" t="s">
        <v>5</v>
      </c>
      <c r="D2295">
        <v>1.0742099999999999E-2</v>
      </c>
      <c r="E2295" t="s">
        <v>64</v>
      </c>
      <c r="F2295" t="s">
        <v>71</v>
      </c>
    </row>
    <row r="2296" spans="1:6" x14ac:dyDescent="0.45">
      <c r="A2296" s="154" t="str">
        <f t="shared" si="35"/>
        <v>IX_GC_80</v>
      </c>
      <c r="B2296">
        <v>80</v>
      </c>
      <c r="C2296" t="s">
        <v>5</v>
      </c>
      <c r="D2296">
        <v>1.0061799999999999E-2</v>
      </c>
      <c r="E2296" t="s">
        <v>64</v>
      </c>
      <c r="F2296" t="s">
        <v>71</v>
      </c>
    </row>
    <row r="2297" spans="1:6" x14ac:dyDescent="0.45">
      <c r="A2297" s="154" t="str">
        <f t="shared" si="35"/>
        <v>IX_GC_82</v>
      </c>
      <c r="B2297">
        <v>82</v>
      </c>
      <c r="C2297" t="s">
        <v>5</v>
      </c>
      <c r="D2297">
        <v>9.6804000000000005E-3</v>
      </c>
      <c r="E2297" t="s">
        <v>64</v>
      </c>
      <c r="F2297" t="s">
        <v>71</v>
      </c>
    </row>
    <row r="2298" spans="1:6" x14ac:dyDescent="0.45">
      <c r="A2298" s="154" t="str">
        <f t="shared" si="35"/>
        <v>IX_GC_84</v>
      </c>
      <c r="B2298">
        <v>84</v>
      </c>
      <c r="C2298" t="s">
        <v>5</v>
      </c>
      <c r="D2298">
        <v>9.2987999999999994E-3</v>
      </c>
      <c r="E2298" t="s">
        <v>64</v>
      </c>
      <c r="F2298" t="s">
        <v>71</v>
      </c>
    </row>
    <row r="2299" spans="1:6" x14ac:dyDescent="0.45">
      <c r="A2299" s="154" t="str">
        <f t="shared" si="35"/>
        <v>IX_GC_86</v>
      </c>
      <c r="B2299">
        <v>86</v>
      </c>
      <c r="C2299" t="s">
        <v>5</v>
      </c>
      <c r="D2299">
        <v>9.1176E-3</v>
      </c>
      <c r="E2299" t="s">
        <v>64</v>
      </c>
      <c r="F2299" t="s">
        <v>71</v>
      </c>
    </row>
    <row r="2300" spans="1:6" x14ac:dyDescent="0.45">
      <c r="A2300" s="154" t="str">
        <f t="shared" si="35"/>
        <v>IX_GC_88</v>
      </c>
      <c r="B2300">
        <v>88</v>
      </c>
      <c r="C2300" t="s">
        <v>5</v>
      </c>
      <c r="D2300">
        <v>8.9359000000000001E-3</v>
      </c>
      <c r="E2300" t="s">
        <v>64</v>
      </c>
      <c r="F2300" t="s">
        <v>71</v>
      </c>
    </row>
    <row r="2301" spans="1:6" x14ac:dyDescent="0.45">
      <c r="A2301" s="154" t="str">
        <f t="shared" si="35"/>
        <v>IX_GC_90</v>
      </c>
      <c r="B2301">
        <v>90</v>
      </c>
      <c r="C2301" t="s">
        <v>5</v>
      </c>
      <c r="D2301">
        <v>8.7542999999999996E-3</v>
      </c>
      <c r="E2301" t="s">
        <v>64</v>
      </c>
      <c r="F2301" t="s">
        <v>71</v>
      </c>
    </row>
    <row r="2302" spans="1:6" x14ac:dyDescent="0.45">
      <c r="A2302" s="154" t="str">
        <f t="shared" si="35"/>
        <v>IX_GC_92</v>
      </c>
      <c r="B2302">
        <v>92</v>
      </c>
      <c r="C2302" t="s">
        <v>5</v>
      </c>
      <c r="D2302">
        <v>8.5730000000000008E-3</v>
      </c>
      <c r="E2302" t="s">
        <v>64</v>
      </c>
      <c r="F2302" t="s">
        <v>71</v>
      </c>
    </row>
    <row r="2303" spans="1:6" x14ac:dyDescent="0.45">
      <c r="A2303" s="154" t="str">
        <f t="shared" si="35"/>
        <v>IX_GC_94</v>
      </c>
      <c r="B2303">
        <v>94</v>
      </c>
      <c r="C2303" t="s">
        <v>5</v>
      </c>
      <c r="D2303">
        <v>8.3911999999999997E-3</v>
      </c>
      <c r="E2303" t="s">
        <v>64</v>
      </c>
      <c r="F2303" t="s">
        <v>71</v>
      </c>
    </row>
    <row r="2304" spans="1:6" x14ac:dyDescent="0.45">
      <c r="A2304" s="154" t="str">
        <f t="shared" si="35"/>
        <v>IX_GC_96</v>
      </c>
      <c r="B2304">
        <v>96</v>
      </c>
      <c r="C2304" t="s">
        <v>5</v>
      </c>
      <c r="D2304">
        <v>8.2100000000000003E-3</v>
      </c>
      <c r="E2304" t="s">
        <v>64</v>
      </c>
      <c r="F2304" t="s">
        <v>71</v>
      </c>
    </row>
    <row r="2305" spans="1:6" x14ac:dyDescent="0.45">
      <c r="A2305" s="154" t="str">
        <f t="shared" si="35"/>
        <v>IX_GC_98</v>
      </c>
      <c r="B2305">
        <v>98</v>
      </c>
      <c r="C2305" t="s">
        <v>5</v>
      </c>
      <c r="D2305">
        <v>8.0284999999999992E-3</v>
      </c>
      <c r="E2305" t="s">
        <v>64</v>
      </c>
      <c r="F2305" t="s">
        <v>71</v>
      </c>
    </row>
    <row r="2306" spans="1:6" x14ac:dyDescent="0.45">
      <c r="A2306" s="154" t="str">
        <f t="shared" si="35"/>
        <v>IX_GC_100</v>
      </c>
      <c r="B2306">
        <v>100</v>
      </c>
      <c r="C2306" t="s">
        <v>5</v>
      </c>
      <c r="D2306">
        <v>7.8467999999999993E-3</v>
      </c>
      <c r="E2306" t="s">
        <v>64</v>
      </c>
      <c r="F2306" t="s">
        <v>71</v>
      </c>
    </row>
    <row r="2307" spans="1:6" x14ac:dyDescent="0.45">
      <c r="A2307" s="154" t="str">
        <f t="shared" ref="A2307:A2370" si="36">C2307&amp;"_"&amp;E2307&amp;"_"&amp;B2307</f>
        <v>IX_GC_102</v>
      </c>
      <c r="B2307">
        <v>102</v>
      </c>
      <c r="C2307" t="s">
        <v>5</v>
      </c>
      <c r="D2307">
        <v>7.6654999999999996E-3</v>
      </c>
      <c r="E2307" t="s">
        <v>64</v>
      </c>
      <c r="F2307" t="s">
        <v>71</v>
      </c>
    </row>
    <row r="2308" spans="1:6" x14ac:dyDescent="0.45">
      <c r="A2308" s="154" t="str">
        <f t="shared" si="36"/>
        <v>IX_GC_104</v>
      </c>
      <c r="B2308">
        <v>104</v>
      </c>
      <c r="C2308" t="s">
        <v>5</v>
      </c>
      <c r="D2308">
        <v>7.4838999999999999E-3</v>
      </c>
      <c r="E2308" t="s">
        <v>64</v>
      </c>
      <c r="F2308" t="s">
        <v>71</v>
      </c>
    </row>
    <row r="2309" spans="1:6" x14ac:dyDescent="0.45">
      <c r="A2309" s="154" t="str">
        <f t="shared" si="36"/>
        <v>IX_GC_106</v>
      </c>
      <c r="B2309">
        <v>106</v>
      </c>
      <c r="C2309" t="s">
        <v>5</v>
      </c>
      <c r="D2309">
        <v>7.3023000000000003E-3</v>
      </c>
      <c r="E2309" t="s">
        <v>64</v>
      </c>
      <c r="F2309" t="s">
        <v>71</v>
      </c>
    </row>
    <row r="2310" spans="1:6" x14ac:dyDescent="0.45">
      <c r="A2310" s="154" t="str">
        <f t="shared" si="36"/>
        <v>IX_GC_108</v>
      </c>
      <c r="B2310">
        <v>108</v>
      </c>
      <c r="C2310" t="s">
        <v>5</v>
      </c>
      <c r="D2310">
        <v>7.1209000000000003E-3</v>
      </c>
      <c r="E2310" t="s">
        <v>64</v>
      </c>
      <c r="F2310" t="s">
        <v>71</v>
      </c>
    </row>
    <row r="2311" spans="1:6" x14ac:dyDescent="0.45">
      <c r="A2311" s="154" t="str">
        <f t="shared" si="36"/>
        <v>IX_GC_110</v>
      </c>
      <c r="B2311">
        <v>110</v>
      </c>
      <c r="C2311" t="s">
        <v>5</v>
      </c>
      <c r="D2311">
        <v>6.9394000000000001E-3</v>
      </c>
      <c r="E2311" t="s">
        <v>64</v>
      </c>
      <c r="F2311" t="s">
        <v>71</v>
      </c>
    </row>
    <row r="2312" spans="1:6" x14ac:dyDescent="0.45">
      <c r="A2312" s="154" t="str">
        <f t="shared" si="36"/>
        <v>IX_GC_112</v>
      </c>
      <c r="B2312">
        <v>112</v>
      </c>
      <c r="C2312" t="s">
        <v>5</v>
      </c>
      <c r="D2312">
        <v>6.7577999999999996E-3</v>
      </c>
      <c r="E2312" t="s">
        <v>64</v>
      </c>
      <c r="F2312" t="s">
        <v>71</v>
      </c>
    </row>
    <row r="2313" spans="1:6" x14ac:dyDescent="0.45">
      <c r="A2313" s="154" t="str">
        <f t="shared" si="36"/>
        <v>IX_GC_114</v>
      </c>
      <c r="B2313">
        <v>114</v>
      </c>
      <c r="C2313" t="s">
        <v>5</v>
      </c>
      <c r="D2313">
        <v>6.5763999999999996E-3</v>
      </c>
      <c r="E2313" t="s">
        <v>64</v>
      </c>
      <c r="F2313" t="s">
        <v>71</v>
      </c>
    </row>
    <row r="2314" spans="1:6" x14ac:dyDescent="0.45">
      <c r="A2314" s="154" t="str">
        <f t="shared" si="36"/>
        <v>IX_GC_116</v>
      </c>
      <c r="B2314">
        <v>116</v>
      </c>
      <c r="C2314" t="s">
        <v>5</v>
      </c>
      <c r="D2314">
        <v>6.3946000000000003E-3</v>
      </c>
      <c r="E2314" t="s">
        <v>64</v>
      </c>
      <c r="F2314" t="s">
        <v>71</v>
      </c>
    </row>
    <row r="2315" spans="1:6" x14ac:dyDescent="0.45">
      <c r="A2315" s="154" t="str">
        <f t="shared" si="36"/>
        <v>IX_GC_118</v>
      </c>
      <c r="B2315">
        <v>118</v>
      </c>
      <c r="C2315" t="s">
        <v>5</v>
      </c>
      <c r="D2315">
        <v>6.2135000000000003E-3</v>
      </c>
      <c r="E2315" t="s">
        <v>64</v>
      </c>
      <c r="F2315" t="s">
        <v>71</v>
      </c>
    </row>
    <row r="2316" spans="1:6" x14ac:dyDescent="0.45">
      <c r="A2316" s="154" t="str">
        <f t="shared" si="36"/>
        <v>IX_GC_120</v>
      </c>
      <c r="B2316">
        <v>120</v>
      </c>
      <c r="C2316" t="s">
        <v>5</v>
      </c>
      <c r="D2316">
        <v>6.0318999999999998E-3</v>
      </c>
      <c r="E2316" t="s">
        <v>64</v>
      </c>
      <c r="F2316" t="s">
        <v>71</v>
      </c>
    </row>
    <row r="2317" spans="1:6" x14ac:dyDescent="0.45">
      <c r="A2317" s="154" t="str">
        <f t="shared" si="36"/>
        <v>IX_GC_122</v>
      </c>
      <c r="B2317">
        <v>122</v>
      </c>
      <c r="C2317" t="s">
        <v>5</v>
      </c>
      <c r="D2317">
        <v>5.8503000000000001E-3</v>
      </c>
      <c r="E2317" t="s">
        <v>64</v>
      </c>
      <c r="F2317" t="s">
        <v>71</v>
      </c>
    </row>
    <row r="2318" spans="1:6" x14ac:dyDescent="0.45">
      <c r="A2318" s="154" t="str">
        <f t="shared" si="36"/>
        <v>IX_GC_124</v>
      </c>
      <c r="B2318">
        <v>124</v>
      </c>
      <c r="C2318" t="s">
        <v>5</v>
      </c>
      <c r="D2318">
        <v>5.6689000000000002E-3</v>
      </c>
      <c r="E2318" t="s">
        <v>64</v>
      </c>
      <c r="F2318" t="s">
        <v>71</v>
      </c>
    </row>
    <row r="2319" spans="1:6" x14ac:dyDescent="0.45">
      <c r="A2319" s="154" t="str">
        <f t="shared" si="36"/>
        <v>IX_GC_126</v>
      </c>
      <c r="B2319">
        <v>126</v>
      </c>
      <c r="C2319" t="s">
        <v>5</v>
      </c>
      <c r="D2319">
        <v>5.4872999999999996E-3</v>
      </c>
      <c r="E2319" t="s">
        <v>64</v>
      </c>
      <c r="F2319" t="s">
        <v>71</v>
      </c>
    </row>
    <row r="2320" spans="1:6" x14ac:dyDescent="0.45">
      <c r="A2320" s="154" t="str">
        <f t="shared" si="36"/>
        <v>IX_GC_128</v>
      </c>
      <c r="B2320">
        <v>128</v>
      </c>
      <c r="C2320" t="s">
        <v>5</v>
      </c>
      <c r="D2320">
        <v>5.4028000000000001E-3</v>
      </c>
      <c r="E2320" t="s">
        <v>64</v>
      </c>
      <c r="F2320" t="s">
        <v>71</v>
      </c>
    </row>
    <row r="2321" spans="1:6" x14ac:dyDescent="0.45">
      <c r="A2321" s="154" t="str">
        <f t="shared" si="36"/>
        <v>IX_GC_130</v>
      </c>
      <c r="B2321">
        <v>130</v>
      </c>
      <c r="C2321" t="s">
        <v>5</v>
      </c>
      <c r="D2321">
        <v>5.3187E-3</v>
      </c>
      <c r="E2321" t="s">
        <v>64</v>
      </c>
      <c r="F2321" t="s">
        <v>71</v>
      </c>
    </row>
    <row r="2322" spans="1:6" x14ac:dyDescent="0.45">
      <c r="A2322" s="154" t="str">
        <f t="shared" si="36"/>
        <v>IX_GC_132</v>
      </c>
      <c r="B2322">
        <v>132</v>
      </c>
      <c r="C2322" t="s">
        <v>5</v>
      </c>
      <c r="D2322">
        <v>5.2344000000000002E-3</v>
      </c>
      <c r="E2322" t="s">
        <v>64</v>
      </c>
      <c r="F2322" t="s">
        <v>71</v>
      </c>
    </row>
    <row r="2323" spans="1:6" x14ac:dyDescent="0.45">
      <c r="A2323" s="154" t="str">
        <f t="shared" si="36"/>
        <v>IX_GC_134</v>
      </c>
      <c r="B2323">
        <v>134</v>
      </c>
      <c r="C2323" t="s">
        <v>5</v>
      </c>
      <c r="D2323">
        <v>5.1501000000000003E-3</v>
      </c>
      <c r="E2323" t="s">
        <v>64</v>
      </c>
      <c r="F2323" t="s">
        <v>71</v>
      </c>
    </row>
    <row r="2324" spans="1:6" x14ac:dyDescent="0.45">
      <c r="A2324" s="154" t="str">
        <f t="shared" si="36"/>
        <v>IX_GC_136</v>
      </c>
      <c r="B2324">
        <v>136</v>
      </c>
      <c r="C2324" t="s">
        <v>5</v>
      </c>
      <c r="D2324">
        <v>5.0657000000000002E-3</v>
      </c>
      <c r="E2324" t="s">
        <v>64</v>
      </c>
      <c r="F2324" t="s">
        <v>71</v>
      </c>
    </row>
    <row r="2325" spans="1:6" x14ac:dyDescent="0.45">
      <c r="A2325" s="154" t="str">
        <f t="shared" si="36"/>
        <v>IX_GC_138</v>
      </c>
      <c r="B2325">
        <v>138</v>
      </c>
      <c r="C2325" t="s">
        <v>5</v>
      </c>
      <c r="D2325">
        <v>4.9814000000000004E-3</v>
      </c>
      <c r="E2325" t="s">
        <v>64</v>
      </c>
      <c r="F2325" t="s">
        <v>71</v>
      </c>
    </row>
    <row r="2326" spans="1:6" x14ac:dyDescent="0.45">
      <c r="A2326" s="154" t="str">
        <f t="shared" si="36"/>
        <v>IX_GC_140</v>
      </c>
      <c r="B2326">
        <v>140</v>
      </c>
      <c r="C2326" t="s">
        <v>5</v>
      </c>
      <c r="D2326">
        <v>4.8970999999999997E-3</v>
      </c>
      <c r="E2326" t="s">
        <v>64</v>
      </c>
      <c r="F2326" t="s">
        <v>71</v>
      </c>
    </row>
    <row r="2327" spans="1:6" x14ac:dyDescent="0.45">
      <c r="A2327" s="154" t="str">
        <f t="shared" si="36"/>
        <v>IX_GC_142</v>
      </c>
      <c r="B2327">
        <v>142</v>
      </c>
      <c r="C2327" t="s">
        <v>5</v>
      </c>
      <c r="D2327">
        <v>4.8127999999999999E-3</v>
      </c>
      <c r="E2327" t="s">
        <v>64</v>
      </c>
      <c r="F2327" t="s">
        <v>71</v>
      </c>
    </row>
    <row r="2328" spans="1:6" x14ac:dyDescent="0.45">
      <c r="A2328" s="154" t="str">
        <f t="shared" si="36"/>
        <v>IX_GC_144</v>
      </c>
      <c r="B2328">
        <v>144</v>
      </c>
      <c r="C2328" t="s">
        <v>5</v>
      </c>
      <c r="D2328">
        <v>4.7285000000000001E-3</v>
      </c>
      <c r="E2328" t="s">
        <v>64</v>
      </c>
      <c r="F2328" t="s">
        <v>71</v>
      </c>
    </row>
    <row r="2329" spans="1:6" x14ac:dyDescent="0.45">
      <c r="A2329" s="154" t="str">
        <f t="shared" si="36"/>
        <v>IX_GC_146</v>
      </c>
      <c r="B2329">
        <v>146</v>
      </c>
      <c r="C2329" t="s">
        <v>5</v>
      </c>
      <c r="D2329">
        <v>4.6442000000000002E-3</v>
      </c>
      <c r="E2329" t="s">
        <v>64</v>
      </c>
      <c r="F2329" t="s">
        <v>71</v>
      </c>
    </row>
    <row r="2330" spans="1:6" x14ac:dyDescent="0.45">
      <c r="A2330" s="154" t="str">
        <f t="shared" si="36"/>
        <v>IX_GC_148</v>
      </c>
      <c r="B2330">
        <v>148</v>
      </c>
      <c r="C2330" t="s">
        <v>5</v>
      </c>
      <c r="D2330">
        <v>4.5599000000000004E-3</v>
      </c>
      <c r="E2330" t="s">
        <v>64</v>
      </c>
      <c r="F2330" t="s">
        <v>71</v>
      </c>
    </row>
    <row r="2331" spans="1:6" x14ac:dyDescent="0.45">
      <c r="A2331" s="154" t="str">
        <f t="shared" si="36"/>
        <v>IX_GC_150</v>
      </c>
      <c r="B2331">
        <v>150</v>
      </c>
      <c r="C2331" t="s">
        <v>5</v>
      </c>
      <c r="D2331">
        <v>4.4755000000000003E-3</v>
      </c>
      <c r="E2331" t="s">
        <v>64</v>
      </c>
      <c r="F2331" t="s">
        <v>71</v>
      </c>
    </row>
    <row r="2332" spans="1:6" x14ac:dyDescent="0.45">
      <c r="A2332" s="154" t="str">
        <f t="shared" si="36"/>
        <v>IX_GC_152</v>
      </c>
      <c r="B2332">
        <v>152</v>
      </c>
      <c r="C2332" t="s">
        <v>5</v>
      </c>
      <c r="D2332">
        <v>4.3911000000000002E-3</v>
      </c>
      <c r="E2332" t="s">
        <v>64</v>
      </c>
      <c r="F2332" t="s">
        <v>71</v>
      </c>
    </row>
    <row r="2333" spans="1:6" x14ac:dyDescent="0.45">
      <c r="A2333" s="154" t="str">
        <f t="shared" si="36"/>
        <v>IX_GC_154</v>
      </c>
      <c r="B2333">
        <v>154</v>
      </c>
      <c r="C2333" t="s">
        <v>5</v>
      </c>
      <c r="D2333">
        <v>4.3068999999999998E-3</v>
      </c>
      <c r="E2333" t="s">
        <v>64</v>
      </c>
      <c r="F2333" t="s">
        <v>71</v>
      </c>
    </row>
    <row r="2334" spans="1:6" x14ac:dyDescent="0.45">
      <c r="A2334" s="154" t="str">
        <f t="shared" si="36"/>
        <v>IX_GC_156</v>
      </c>
      <c r="B2334">
        <v>156</v>
      </c>
      <c r="C2334" t="s">
        <v>5</v>
      </c>
      <c r="D2334">
        <v>4.2227000000000002E-3</v>
      </c>
      <c r="E2334" t="s">
        <v>64</v>
      </c>
      <c r="F2334" t="s">
        <v>71</v>
      </c>
    </row>
    <row r="2335" spans="1:6" x14ac:dyDescent="0.45">
      <c r="A2335" s="154" t="str">
        <f t="shared" si="36"/>
        <v>IX_GC_158</v>
      </c>
      <c r="B2335">
        <v>158</v>
      </c>
      <c r="C2335" t="s">
        <v>5</v>
      </c>
      <c r="D2335">
        <v>4.1381999999999999E-3</v>
      </c>
      <c r="E2335" t="s">
        <v>64</v>
      </c>
      <c r="F2335" t="s">
        <v>71</v>
      </c>
    </row>
    <row r="2336" spans="1:6" x14ac:dyDescent="0.45">
      <c r="A2336" s="154" t="str">
        <f t="shared" si="36"/>
        <v>IX_GC_160</v>
      </c>
      <c r="B2336">
        <v>160</v>
      </c>
      <c r="C2336" t="s">
        <v>5</v>
      </c>
      <c r="D2336">
        <v>4.0540000000000003E-3</v>
      </c>
      <c r="E2336" t="s">
        <v>64</v>
      </c>
      <c r="F2336" t="s">
        <v>71</v>
      </c>
    </row>
    <row r="2337" spans="1:6" x14ac:dyDescent="0.45">
      <c r="A2337" s="154" t="str">
        <f t="shared" si="36"/>
        <v>IX_GC_162</v>
      </c>
      <c r="B2337">
        <v>162</v>
      </c>
      <c r="C2337" t="s">
        <v>5</v>
      </c>
      <c r="D2337">
        <v>3.9694999999999999E-3</v>
      </c>
      <c r="E2337" t="s">
        <v>64</v>
      </c>
      <c r="F2337" t="s">
        <v>71</v>
      </c>
    </row>
    <row r="2338" spans="1:6" x14ac:dyDescent="0.45">
      <c r="A2338" s="154" t="str">
        <f t="shared" si="36"/>
        <v>IX_GC_164</v>
      </c>
      <c r="B2338">
        <v>164</v>
      </c>
      <c r="C2338" t="s">
        <v>5</v>
      </c>
      <c r="D2338">
        <v>3.8853E-3</v>
      </c>
      <c r="E2338" t="s">
        <v>64</v>
      </c>
      <c r="F2338" t="s">
        <v>71</v>
      </c>
    </row>
    <row r="2339" spans="1:6" x14ac:dyDescent="0.45">
      <c r="A2339" s="154" t="str">
        <f t="shared" si="36"/>
        <v>IX_GC_166</v>
      </c>
      <c r="B2339">
        <v>166</v>
      </c>
      <c r="C2339" t="s">
        <v>5</v>
      </c>
      <c r="D2339">
        <v>3.8010000000000001E-3</v>
      </c>
      <c r="E2339" t="s">
        <v>64</v>
      </c>
      <c r="F2339" t="s">
        <v>71</v>
      </c>
    </row>
    <row r="2340" spans="1:6" x14ac:dyDescent="0.45">
      <c r="A2340" s="154" t="str">
        <f t="shared" si="36"/>
        <v>IX_GC_168</v>
      </c>
      <c r="B2340">
        <v>168</v>
      </c>
      <c r="C2340" t="s">
        <v>5</v>
      </c>
      <c r="D2340">
        <v>3.7168000000000001E-3</v>
      </c>
      <c r="E2340" t="s">
        <v>64</v>
      </c>
      <c r="F2340" t="s">
        <v>71</v>
      </c>
    </row>
    <row r="2341" spans="1:6" x14ac:dyDescent="0.45">
      <c r="A2341" s="154" t="str">
        <f t="shared" si="36"/>
        <v>IX_GC_170</v>
      </c>
      <c r="B2341">
        <v>170</v>
      </c>
      <c r="C2341" t="s">
        <v>5</v>
      </c>
      <c r="D2341">
        <v>3.6323000000000002E-3</v>
      </c>
      <c r="E2341" t="s">
        <v>64</v>
      </c>
      <c r="F2341" t="s">
        <v>71</v>
      </c>
    </row>
    <row r="2342" spans="1:6" x14ac:dyDescent="0.45">
      <c r="A2342" s="154" t="str">
        <f t="shared" si="36"/>
        <v>IX_GC_172</v>
      </c>
      <c r="B2342">
        <v>172</v>
      </c>
      <c r="C2342" t="s">
        <v>5</v>
      </c>
      <c r="D2342">
        <v>3.5479999999999999E-3</v>
      </c>
      <c r="E2342" t="s">
        <v>64</v>
      </c>
      <c r="F2342" t="s">
        <v>71</v>
      </c>
    </row>
    <row r="2343" spans="1:6" x14ac:dyDescent="0.45">
      <c r="A2343" s="154" t="str">
        <f t="shared" si="36"/>
        <v>IX_GC_174</v>
      </c>
      <c r="B2343">
        <v>174</v>
      </c>
      <c r="C2343" t="s">
        <v>5</v>
      </c>
      <c r="D2343">
        <v>3.4637000000000001E-3</v>
      </c>
      <c r="E2343" t="s">
        <v>64</v>
      </c>
      <c r="F2343" t="s">
        <v>71</v>
      </c>
    </row>
    <row r="2344" spans="1:6" x14ac:dyDescent="0.45">
      <c r="A2344" s="154" t="str">
        <f t="shared" si="36"/>
        <v>IX_GC_176</v>
      </c>
      <c r="B2344">
        <v>176</v>
      </c>
      <c r="C2344" t="s">
        <v>5</v>
      </c>
      <c r="D2344">
        <v>3.3795000000000001E-3</v>
      </c>
      <c r="E2344" t="s">
        <v>64</v>
      </c>
      <c r="F2344" t="s">
        <v>71</v>
      </c>
    </row>
    <row r="2345" spans="1:6" x14ac:dyDescent="0.45">
      <c r="A2345" s="154" t="str">
        <f t="shared" si="36"/>
        <v>IX_GC_178</v>
      </c>
      <c r="B2345">
        <v>178</v>
      </c>
      <c r="C2345" t="s">
        <v>5</v>
      </c>
      <c r="D2345">
        <v>3.2950000000000002E-3</v>
      </c>
      <c r="E2345" t="s">
        <v>64</v>
      </c>
      <c r="F2345" t="s">
        <v>71</v>
      </c>
    </row>
    <row r="2346" spans="1:6" x14ac:dyDescent="0.45">
      <c r="A2346" s="154" t="str">
        <f t="shared" si="36"/>
        <v>IX_GC_180</v>
      </c>
      <c r="B2346">
        <v>180</v>
      </c>
      <c r="C2346" t="s">
        <v>5</v>
      </c>
      <c r="D2346">
        <v>3.2108000000000002E-3</v>
      </c>
      <c r="E2346" t="s">
        <v>64</v>
      </c>
      <c r="F2346" t="s">
        <v>71</v>
      </c>
    </row>
    <row r="2347" spans="1:6" x14ac:dyDescent="0.45">
      <c r="A2347" s="154" t="str">
        <f t="shared" si="36"/>
        <v>IX_GC_182</v>
      </c>
      <c r="B2347">
        <v>182</v>
      </c>
      <c r="C2347" t="s">
        <v>5</v>
      </c>
      <c r="D2347">
        <v>3.1264000000000001E-3</v>
      </c>
      <c r="E2347" t="s">
        <v>64</v>
      </c>
      <c r="F2347" t="s">
        <v>71</v>
      </c>
    </row>
    <row r="2348" spans="1:6" x14ac:dyDescent="0.45">
      <c r="A2348" s="154" t="str">
        <f t="shared" si="36"/>
        <v>IX_GC_184</v>
      </c>
      <c r="B2348">
        <v>184</v>
      </c>
      <c r="C2348" t="s">
        <v>5</v>
      </c>
      <c r="D2348">
        <v>3.0423E-3</v>
      </c>
      <c r="E2348" t="s">
        <v>64</v>
      </c>
      <c r="F2348" t="s">
        <v>71</v>
      </c>
    </row>
    <row r="2349" spans="1:6" x14ac:dyDescent="0.45">
      <c r="A2349" s="154" t="str">
        <f t="shared" si="36"/>
        <v>IX_GC_186</v>
      </c>
      <c r="B2349">
        <v>186</v>
      </c>
      <c r="C2349" t="s">
        <v>5</v>
      </c>
      <c r="D2349">
        <v>2.9578E-3</v>
      </c>
      <c r="E2349" t="s">
        <v>64</v>
      </c>
      <c r="F2349" t="s">
        <v>71</v>
      </c>
    </row>
    <row r="2350" spans="1:6" x14ac:dyDescent="0.45">
      <c r="A2350" s="154" t="str">
        <f t="shared" si="36"/>
        <v>IX_GC_188</v>
      </c>
      <c r="B2350">
        <v>188</v>
      </c>
      <c r="C2350" t="s">
        <v>5</v>
      </c>
      <c r="D2350">
        <v>2.8735000000000002E-3</v>
      </c>
      <c r="E2350" t="s">
        <v>64</v>
      </c>
      <c r="F2350" t="s">
        <v>71</v>
      </c>
    </row>
    <row r="2351" spans="1:6" x14ac:dyDescent="0.45">
      <c r="A2351" s="154" t="str">
        <f t="shared" si="36"/>
        <v>IX_GC_190</v>
      </c>
      <c r="B2351">
        <v>190</v>
      </c>
      <c r="C2351" t="s">
        <v>5</v>
      </c>
      <c r="D2351">
        <v>2.7891999999999999E-3</v>
      </c>
      <c r="E2351" t="s">
        <v>64</v>
      </c>
      <c r="F2351" t="s">
        <v>71</v>
      </c>
    </row>
    <row r="2352" spans="1:6" x14ac:dyDescent="0.45">
      <c r="A2352" s="154" t="str">
        <f t="shared" si="36"/>
        <v>IX_GC_192</v>
      </c>
      <c r="B2352">
        <v>192</v>
      </c>
      <c r="C2352" t="s">
        <v>5</v>
      </c>
      <c r="D2352">
        <v>2.7049999999999999E-3</v>
      </c>
      <c r="E2352" t="s">
        <v>64</v>
      </c>
      <c r="F2352" t="s">
        <v>71</v>
      </c>
    </row>
    <row r="2353" spans="1:6" x14ac:dyDescent="0.45">
      <c r="A2353" s="154" t="str">
        <f t="shared" si="36"/>
        <v>IX_GC_194</v>
      </c>
      <c r="B2353">
        <v>194</v>
      </c>
      <c r="C2353" t="s">
        <v>5</v>
      </c>
      <c r="D2353">
        <v>2.6205E-3</v>
      </c>
      <c r="E2353" t="s">
        <v>64</v>
      </c>
      <c r="F2353" t="s">
        <v>71</v>
      </c>
    </row>
    <row r="2354" spans="1:6" x14ac:dyDescent="0.45">
      <c r="A2354" s="154" t="str">
        <f t="shared" si="36"/>
        <v>IX_GC_196</v>
      </c>
      <c r="B2354">
        <v>196</v>
      </c>
      <c r="C2354" t="s">
        <v>5</v>
      </c>
      <c r="D2354">
        <v>2.5363E-3</v>
      </c>
      <c r="E2354" t="s">
        <v>64</v>
      </c>
      <c r="F2354" t="s">
        <v>71</v>
      </c>
    </row>
    <row r="2355" spans="1:6" x14ac:dyDescent="0.45">
      <c r="A2355" s="154" t="str">
        <f t="shared" si="36"/>
        <v>IX_GC_198</v>
      </c>
      <c r="B2355">
        <v>198</v>
      </c>
      <c r="C2355" t="s">
        <v>5</v>
      </c>
      <c r="D2355">
        <v>2.4518999999999999E-3</v>
      </c>
      <c r="E2355" t="s">
        <v>64</v>
      </c>
      <c r="F2355" t="s">
        <v>71</v>
      </c>
    </row>
    <row r="2356" spans="1:6" x14ac:dyDescent="0.45">
      <c r="A2356" s="154" t="str">
        <f t="shared" si="36"/>
        <v>IX_GC_200</v>
      </c>
      <c r="B2356">
        <v>200</v>
      </c>
      <c r="C2356" t="s">
        <v>5</v>
      </c>
      <c r="D2356">
        <v>2.3678000000000002E-3</v>
      </c>
      <c r="E2356" t="s">
        <v>64</v>
      </c>
      <c r="F2356" t="s">
        <v>71</v>
      </c>
    </row>
    <row r="2357" spans="1:6" x14ac:dyDescent="0.45">
      <c r="A2357" s="154" t="str">
        <f t="shared" si="36"/>
        <v>IX_GC_202</v>
      </c>
      <c r="B2357">
        <v>202</v>
      </c>
      <c r="C2357" t="s">
        <v>5</v>
      </c>
      <c r="D2357">
        <v>2.3162E-3</v>
      </c>
      <c r="E2357" t="s">
        <v>64</v>
      </c>
      <c r="F2357" t="s">
        <v>71</v>
      </c>
    </row>
    <row r="2358" spans="1:6" x14ac:dyDescent="0.45">
      <c r="A2358" s="154" t="str">
        <f t="shared" si="36"/>
        <v>IX_GC_204</v>
      </c>
      <c r="B2358">
        <v>204</v>
      </c>
      <c r="C2358" t="s">
        <v>5</v>
      </c>
      <c r="D2358">
        <v>2.2647000000000001E-3</v>
      </c>
      <c r="E2358" t="s">
        <v>64</v>
      </c>
      <c r="F2358" t="s">
        <v>71</v>
      </c>
    </row>
    <row r="2359" spans="1:6" x14ac:dyDescent="0.45">
      <c r="A2359" s="154" t="str">
        <f t="shared" si="36"/>
        <v>IX_GC_206</v>
      </c>
      <c r="B2359">
        <v>206</v>
      </c>
      <c r="C2359" t="s">
        <v>5</v>
      </c>
      <c r="D2359">
        <v>2.2133000000000001E-3</v>
      </c>
      <c r="E2359" t="s">
        <v>64</v>
      </c>
      <c r="F2359" t="s">
        <v>71</v>
      </c>
    </row>
    <row r="2360" spans="1:6" x14ac:dyDescent="0.45">
      <c r="A2360" s="154" t="str">
        <f t="shared" si="36"/>
        <v>IX_GC_208</v>
      </c>
      <c r="B2360">
        <v>208</v>
      </c>
      <c r="C2360" t="s">
        <v>5</v>
      </c>
      <c r="D2360">
        <v>2.1618000000000002E-3</v>
      </c>
      <c r="E2360" t="s">
        <v>64</v>
      </c>
      <c r="F2360" t="s">
        <v>71</v>
      </c>
    </row>
    <row r="2361" spans="1:6" x14ac:dyDescent="0.45">
      <c r="A2361" s="154" t="str">
        <f t="shared" si="36"/>
        <v>IX_GC_210</v>
      </c>
      <c r="B2361">
        <v>210</v>
      </c>
      <c r="C2361" t="s">
        <v>5</v>
      </c>
      <c r="D2361">
        <v>2.1102999999999998E-3</v>
      </c>
      <c r="E2361" t="s">
        <v>64</v>
      </c>
      <c r="F2361" t="s">
        <v>71</v>
      </c>
    </row>
    <row r="2362" spans="1:6" x14ac:dyDescent="0.45">
      <c r="A2362" s="154" t="str">
        <f t="shared" si="36"/>
        <v>IX_GC_212</v>
      </c>
      <c r="B2362">
        <v>212</v>
      </c>
      <c r="C2362" t="s">
        <v>5</v>
      </c>
      <c r="D2362">
        <v>2.0588E-3</v>
      </c>
      <c r="E2362" t="s">
        <v>64</v>
      </c>
      <c r="F2362" t="s">
        <v>71</v>
      </c>
    </row>
    <row r="2363" spans="1:6" x14ac:dyDescent="0.45">
      <c r="A2363" s="154" t="str">
        <f t="shared" si="36"/>
        <v>IX_GC_214</v>
      </c>
      <c r="B2363">
        <v>214</v>
      </c>
      <c r="C2363" t="s">
        <v>5</v>
      </c>
      <c r="D2363">
        <v>2.0073999999999999E-3</v>
      </c>
      <c r="E2363" t="s">
        <v>64</v>
      </c>
      <c r="F2363" t="s">
        <v>71</v>
      </c>
    </row>
    <row r="2364" spans="1:6" x14ac:dyDescent="0.45">
      <c r="A2364" s="154" t="str">
        <f t="shared" si="36"/>
        <v>IX_GC_216</v>
      </c>
      <c r="B2364">
        <v>216</v>
      </c>
      <c r="C2364" t="s">
        <v>5</v>
      </c>
      <c r="D2364">
        <v>1.9558000000000002E-3</v>
      </c>
      <c r="E2364" t="s">
        <v>64</v>
      </c>
      <c r="F2364" t="s">
        <v>71</v>
      </c>
    </row>
    <row r="2365" spans="1:6" x14ac:dyDescent="0.45">
      <c r="A2365" s="154" t="str">
        <f t="shared" si="36"/>
        <v>IX_GC_218</v>
      </c>
      <c r="B2365">
        <v>218</v>
      </c>
      <c r="C2365" t="s">
        <v>5</v>
      </c>
      <c r="D2365">
        <v>1.9044000000000001E-3</v>
      </c>
      <c r="E2365" t="s">
        <v>64</v>
      </c>
      <c r="F2365" t="s">
        <v>71</v>
      </c>
    </row>
    <row r="2366" spans="1:6" x14ac:dyDescent="0.45">
      <c r="A2366" s="154" t="str">
        <f t="shared" si="36"/>
        <v>IX_GC_220</v>
      </c>
      <c r="B2366">
        <v>220</v>
      </c>
      <c r="C2366" t="s">
        <v>5</v>
      </c>
      <c r="D2366">
        <v>1.8529E-3</v>
      </c>
      <c r="E2366" t="s">
        <v>64</v>
      </c>
      <c r="F2366" t="s">
        <v>71</v>
      </c>
    </row>
    <row r="2367" spans="1:6" x14ac:dyDescent="0.45">
      <c r="A2367" s="154" t="str">
        <f t="shared" si="36"/>
        <v>IX_GC_222</v>
      </c>
      <c r="B2367">
        <v>222</v>
      </c>
      <c r="C2367" t="s">
        <v>5</v>
      </c>
      <c r="D2367">
        <v>1.8014999999999999E-3</v>
      </c>
      <c r="E2367" t="s">
        <v>64</v>
      </c>
      <c r="F2367" t="s">
        <v>71</v>
      </c>
    </row>
    <row r="2368" spans="1:6" x14ac:dyDescent="0.45">
      <c r="A2368" s="154" t="str">
        <f t="shared" si="36"/>
        <v>IX_GC_224</v>
      </c>
      <c r="B2368">
        <v>224</v>
      </c>
      <c r="C2368" t="s">
        <v>5</v>
      </c>
      <c r="D2368">
        <v>1.7499E-3</v>
      </c>
      <c r="E2368" t="s">
        <v>64</v>
      </c>
      <c r="F2368" t="s">
        <v>71</v>
      </c>
    </row>
    <row r="2369" spans="1:6" x14ac:dyDescent="0.45">
      <c r="A2369" s="154" t="str">
        <f t="shared" si="36"/>
        <v>IX_GC_226</v>
      </c>
      <c r="B2369">
        <v>226</v>
      </c>
      <c r="C2369" t="s">
        <v>5</v>
      </c>
      <c r="D2369">
        <v>1.6986E-3</v>
      </c>
      <c r="E2369" t="s">
        <v>64</v>
      </c>
      <c r="F2369" t="s">
        <v>71</v>
      </c>
    </row>
    <row r="2370" spans="1:6" x14ac:dyDescent="0.45">
      <c r="A2370" s="154" t="str">
        <f t="shared" si="36"/>
        <v>IX_GC_228</v>
      </c>
      <c r="B2370">
        <v>228</v>
      </c>
      <c r="C2370" t="s">
        <v>5</v>
      </c>
      <c r="D2370">
        <v>1.647E-3</v>
      </c>
      <c r="E2370" t="s">
        <v>64</v>
      </c>
      <c r="F2370" t="s">
        <v>71</v>
      </c>
    </row>
    <row r="2371" spans="1:6" x14ac:dyDescent="0.45">
      <c r="A2371" s="154" t="str">
        <f t="shared" ref="A2371:A2434" si="37">C2371&amp;"_"&amp;E2371&amp;"_"&amp;B2371</f>
        <v>IX_GC_230</v>
      </c>
      <c r="B2371">
        <v>230</v>
      </c>
      <c r="C2371" t="s">
        <v>5</v>
      </c>
      <c r="D2371">
        <v>1.5957E-3</v>
      </c>
      <c r="E2371" t="s">
        <v>64</v>
      </c>
      <c r="F2371" t="s">
        <v>71</v>
      </c>
    </row>
    <row r="2372" spans="1:6" x14ac:dyDescent="0.45">
      <c r="A2372" s="154" t="str">
        <f t="shared" si="37"/>
        <v>IX_GC_232</v>
      </c>
      <c r="B2372">
        <v>232</v>
      </c>
      <c r="C2372" t="s">
        <v>5</v>
      </c>
      <c r="D2372">
        <v>1.5441000000000001E-3</v>
      </c>
      <c r="E2372" t="s">
        <v>64</v>
      </c>
      <c r="F2372" t="s">
        <v>71</v>
      </c>
    </row>
    <row r="2373" spans="1:6" x14ac:dyDescent="0.45">
      <c r="A2373" s="154" t="str">
        <f t="shared" si="37"/>
        <v>IX_GC_234</v>
      </c>
      <c r="B2373">
        <v>234</v>
      </c>
      <c r="C2373" t="s">
        <v>5</v>
      </c>
      <c r="D2373">
        <v>1.4927E-3</v>
      </c>
      <c r="E2373" t="s">
        <v>64</v>
      </c>
      <c r="F2373" t="s">
        <v>71</v>
      </c>
    </row>
    <row r="2374" spans="1:6" x14ac:dyDescent="0.45">
      <c r="A2374" s="154" t="str">
        <f t="shared" si="37"/>
        <v>IX_GC_236</v>
      </c>
      <c r="B2374">
        <v>236</v>
      </c>
      <c r="C2374" t="s">
        <v>5</v>
      </c>
      <c r="D2374">
        <v>1.4411000000000001E-3</v>
      </c>
      <c r="E2374" t="s">
        <v>64</v>
      </c>
      <c r="F2374" t="s">
        <v>71</v>
      </c>
    </row>
    <row r="2375" spans="1:6" x14ac:dyDescent="0.45">
      <c r="A2375" s="154" t="str">
        <f t="shared" si="37"/>
        <v>IX_GC_238</v>
      </c>
      <c r="B2375">
        <v>238</v>
      </c>
      <c r="C2375" t="s">
        <v>5</v>
      </c>
      <c r="D2375">
        <v>1.3895999999999999E-3</v>
      </c>
      <c r="E2375" t="s">
        <v>64</v>
      </c>
      <c r="F2375" t="s">
        <v>71</v>
      </c>
    </row>
    <row r="2376" spans="1:6" x14ac:dyDescent="0.45">
      <c r="A2376" s="154" t="str">
        <f t="shared" si="37"/>
        <v>IX_GC_240</v>
      </c>
      <c r="B2376">
        <v>240</v>
      </c>
      <c r="C2376" t="s">
        <v>5</v>
      </c>
      <c r="D2376">
        <v>1.3381999999999999E-3</v>
      </c>
      <c r="E2376" t="s">
        <v>64</v>
      </c>
      <c r="F2376" t="s">
        <v>71</v>
      </c>
    </row>
    <row r="2377" spans="1:6" x14ac:dyDescent="0.45">
      <c r="A2377" s="154" t="str">
        <f t="shared" si="37"/>
        <v>IX_GC_242</v>
      </c>
      <c r="B2377">
        <v>242</v>
      </c>
      <c r="C2377" t="s">
        <v>5</v>
      </c>
      <c r="D2377">
        <v>1.2865999999999999E-3</v>
      </c>
      <c r="E2377" t="s">
        <v>64</v>
      </c>
      <c r="F2377" t="s">
        <v>71</v>
      </c>
    </row>
    <row r="2378" spans="1:6" x14ac:dyDescent="0.45">
      <c r="A2378" s="154" t="str">
        <f t="shared" si="37"/>
        <v>IX_GC_244</v>
      </c>
      <c r="B2378">
        <v>244</v>
      </c>
      <c r="C2378" t="s">
        <v>5</v>
      </c>
      <c r="D2378">
        <v>1.2354E-3</v>
      </c>
      <c r="E2378" t="s">
        <v>64</v>
      </c>
      <c r="F2378" t="s">
        <v>71</v>
      </c>
    </row>
    <row r="2379" spans="1:6" x14ac:dyDescent="0.45">
      <c r="A2379" s="154" t="str">
        <f t="shared" si="37"/>
        <v>IX_GC_246</v>
      </c>
      <c r="B2379">
        <v>246</v>
      </c>
      <c r="C2379" t="s">
        <v>5</v>
      </c>
      <c r="D2379">
        <v>1.1837E-3</v>
      </c>
      <c r="E2379" t="s">
        <v>64</v>
      </c>
      <c r="F2379" t="s">
        <v>71</v>
      </c>
    </row>
    <row r="2380" spans="1:6" x14ac:dyDescent="0.45">
      <c r="A2380" s="154" t="str">
        <f t="shared" si="37"/>
        <v>IX_GC_248</v>
      </c>
      <c r="B2380">
        <v>248</v>
      </c>
      <c r="C2380" t="s">
        <v>5</v>
      </c>
      <c r="D2380">
        <v>1.1322999999999999E-3</v>
      </c>
      <c r="E2380" t="s">
        <v>64</v>
      </c>
      <c r="F2380" t="s">
        <v>71</v>
      </c>
    </row>
    <row r="2381" spans="1:6" x14ac:dyDescent="0.45">
      <c r="A2381" s="154" t="str">
        <f t="shared" si="37"/>
        <v>IX_GC_250</v>
      </c>
      <c r="B2381">
        <v>250</v>
      </c>
      <c r="C2381" t="s">
        <v>5</v>
      </c>
      <c r="D2381">
        <v>1.0808E-3</v>
      </c>
      <c r="E2381" t="s">
        <v>64</v>
      </c>
      <c r="F2381" t="s">
        <v>71</v>
      </c>
    </row>
    <row r="2382" spans="1:6" x14ac:dyDescent="0.45">
      <c r="A2382" s="154" t="str">
        <f t="shared" si="37"/>
        <v>IX_GC_252</v>
      </c>
      <c r="B2382">
        <v>252</v>
      </c>
      <c r="C2382" t="s">
        <v>5</v>
      </c>
      <c r="D2382">
        <v>1.0296000000000001E-3</v>
      </c>
      <c r="E2382" t="s">
        <v>64</v>
      </c>
      <c r="F2382" t="s">
        <v>71</v>
      </c>
    </row>
    <row r="2383" spans="1:6" x14ac:dyDescent="0.45">
      <c r="A2383" s="154" t="str">
        <f t="shared" si="37"/>
        <v>IX_GC_254</v>
      </c>
      <c r="B2383">
        <v>254</v>
      </c>
      <c r="C2383" t="s">
        <v>5</v>
      </c>
      <c r="D2383">
        <v>9.7790000000000008E-4</v>
      </c>
      <c r="E2383" t="s">
        <v>64</v>
      </c>
      <c r="F2383" t="s">
        <v>71</v>
      </c>
    </row>
    <row r="2384" spans="1:6" x14ac:dyDescent="0.45">
      <c r="A2384" s="154" t="str">
        <f t="shared" si="37"/>
        <v>IX_GC_256</v>
      </c>
      <c r="B2384">
        <v>256</v>
      </c>
      <c r="C2384" t="s">
        <v>5</v>
      </c>
      <c r="D2384">
        <v>9.2650000000000002E-4</v>
      </c>
      <c r="E2384" t="s">
        <v>64</v>
      </c>
      <c r="F2384" t="s">
        <v>71</v>
      </c>
    </row>
    <row r="2385" spans="1:6" x14ac:dyDescent="0.45">
      <c r="A2385" s="154" t="str">
        <f t="shared" si="37"/>
        <v>IX_GC_258</v>
      </c>
      <c r="B2385">
        <v>258</v>
      </c>
      <c r="C2385" t="s">
        <v>5</v>
      </c>
      <c r="D2385">
        <v>8.7500000000000002E-4</v>
      </c>
      <c r="E2385" t="s">
        <v>64</v>
      </c>
      <c r="F2385" t="s">
        <v>71</v>
      </c>
    </row>
    <row r="2386" spans="1:6" x14ac:dyDescent="0.45">
      <c r="A2386" s="154" t="str">
        <f t="shared" si="37"/>
        <v>IX_GC_260</v>
      </c>
      <c r="B2386">
        <v>260</v>
      </c>
      <c r="C2386" t="s">
        <v>5</v>
      </c>
      <c r="D2386">
        <v>8.2359999999999996E-4</v>
      </c>
      <c r="E2386" t="s">
        <v>64</v>
      </c>
      <c r="F2386" t="s">
        <v>71</v>
      </c>
    </row>
    <row r="2387" spans="1:6" x14ac:dyDescent="0.45">
      <c r="A2387" s="154" t="str">
        <f t="shared" si="37"/>
        <v>IX_GC_262</v>
      </c>
      <c r="B2387">
        <v>262</v>
      </c>
      <c r="C2387" t="s">
        <v>5</v>
      </c>
      <c r="D2387">
        <v>7.7200000000000001E-4</v>
      </c>
      <c r="E2387" t="s">
        <v>64</v>
      </c>
      <c r="F2387" t="s">
        <v>71</v>
      </c>
    </row>
    <row r="2388" spans="1:6" x14ac:dyDescent="0.45">
      <c r="A2388" s="154" t="str">
        <f t="shared" si="37"/>
        <v>IX_GC_264</v>
      </c>
      <c r="B2388">
        <v>264</v>
      </c>
      <c r="C2388" t="s">
        <v>5</v>
      </c>
      <c r="D2388">
        <v>7.2070000000000001E-4</v>
      </c>
      <c r="E2388" t="s">
        <v>64</v>
      </c>
      <c r="F2388" t="s">
        <v>71</v>
      </c>
    </row>
    <row r="2389" spans="1:6" x14ac:dyDescent="0.45">
      <c r="A2389" s="154" t="str">
        <f t="shared" si="37"/>
        <v>IX_GC_266</v>
      </c>
      <c r="B2389">
        <v>266</v>
      </c>
      <c r="C2389" t="s">
        <v>5</v>
      </c>
      <c r="D2389">
        <v>6.692E-4</v>
      </c>
      <c r="E2389" t="s">
        <v>64</v>
      </c>
      <c r="F2389" t="s">
        <v>71</v>
      </c>
    </row>
    <row r="2390" spans="1:6" x14ac:dyDescent="0.45">
      <c r="A2390" s="154" t="str">
        <f t="shared" si="37"/>
        <v>IX_GC_268</v>
      </c>
      <c r="B2390">
        <v>268</v>
      </c>
      <c r="C2390" t="s">
        <v>5</v>
      </c>
      <c r="D2390">
        <v>6.1760000000000005E-4</v>
      </c>
      <c r="E2390" t="s">
        <v>64</v>
      </c>
      <c r="F2390" t="s">
        <v>71</v>
      </c>
    </row>
    <row r="2391" spans="1:6" x14ac:dyDescent="0.45">
      <c r="A2391" s="154" t="str">
        <f t="shared" si="37"/>
        <v>IX_GC_270</v>
      </c>
      <c r="B2391">
        <v>270</v>
      </c>
      <c r="C2391" t="s">
        <v>5</v>
      </c>
      <c r="D2391">
        <v>5.6630000000000005E-4</v>
      </c>
      <c r="E2391" t="s">
        <v>64</v>
      </c>
      <c r="F2391" t="s">
        <v>71</v>
      </c>
    </row>
    <row r="2392" spans="1:6" x14ac:dyDescent="0.45">
      <c r="A2392" s="154" t="str">
        <f t="shared" si="37"/>
        <v>IX_GC_272</v>
      </c>
      <c r="B2392">
        <v>272</v>
      </c>
      <c r="C2392" t="s">
        <v>5</v>
      </c>
      <c r="D2392">
        <v>5.1469999999999999E-4</v>
      </c>
      <c r="E2392" t="s">
        <v>64</v>
      </c>
      <c r="F2392" t="s">
        <v>71</v>
      </c>
    </row>
    <row r="2393" spans="1:6" x14ac:dyDescent="0.45">
      <c r="A2393" s="154" t="str">
        <f t="shared" si="37"/>
        <v>IX_GC_274</v>
      </c>
      <c r="B2393">
        <v>274</v>
      </c>
      <c r="C2393" t="s">
        <v>5</v>
      </c>
      <c r="D2393">
        <v>4.6329999999999999E-4</v>
      </c>
      <c r="E2393" t="s">
        <v>64</v>
      </c>
      <c r="F2393" t="s">
        <v>71</v>
      </c>
    </row>
    <row r="2394" spans="1:6" x14ac:dyDescent="0.45">
      <c r="A2394" s="154" t="str">
        <f t="shared" si="37"/>
        <v>IX_GC_276</v>
      </c>
      <c r="B2394">
        <v>276</v>
      </c>
      <c r="C2394" t="s">
        <v>5</v>
      </c>
      <c r="D2394">
        <v>4.1169999999999998E-4</v>
      </c>
      <c r="E2394" t="s">
        <v>64</v>
      </c>
      <c r="F2394" t="s">
        <v>71</v>
      </c>
    </row>
    <row r="2395" spans="1:6" x14ac:dyDescent="0.45">
      <c r="A2395" s="154" t="str">
        <f t="shared" si="37"/>
        <v>IX_GC_278</v>
      </c>
      <c r="B2395">
        <v>278</v>
      </c>
      <c r="C2395" t="s">
        <v>5</v>
      </c>
      <c r="D2395">
        <v>3.6039999999999998E-4</v>
      </c>
      <c r="E2395" t="s">
        <v>64</v>
      </c>
      <c r="F2395" t="s">
        <v>71</v>
      </c>
    </row>
    <row r="2396" spans="1:6" x14ac:dyDescent="0.45">
      <c r="A2396" s="154" t="str">
        <f t="shared" si="37"/>
        <v>IX_GC_280</v>
      </c>
      <c r="B2396">
        <v>280</v>
      </c>
      <c r="C2396" t="s">
        <v>5</v>
      </c>
      <c r="D2396">
        <v>3.0880000000000002E-4</v>
      </c>
      <c r="E2396" t="s">
        <v>64</v>
      </c>
      <c r="F2396" t="s">
        <v>71</v>
      </c>
    </row>
    <row r="2397" spans="1:6" x14ac:dyDescent="0.45">
      <c r="A2397" s="154" t="str">
        <f t="shared" si="37"/>
        <v>IX_GC_282</v>
      </c>
      <c r="B2397">
        <v>282</v>
      </c>
      <c r="C2397" t="s">
        <v>5</v>
      </c>
      <c r="D2397">
        <v>2.5730000000000002E-4</v>
      </c>
      <c r="E2397" t="s">
        <v>64</v>
      </c>
      <c r="F2397" t="s">
        <v>71</v>
      </c>
    </row>
    <row r="2398" spans="1:6" x14ac:dyDescent="0.45">
      <c r="A2398" s="154" t="str">
        <f t="shared" si="37"/>
        <v>IX_GC_284</v>
      </c>
      <c r="B2398">
        <v>284</v>
      </c>
      <c r="C2398" t="s">
        <v>5</v>
      </c>
      <c r="D2398">
        <v>2.0589999999999999E-4</v>
      </c>
      <c r="E2398" t="s">
        <v>64</v>
      </c>
      <c r="F2398" t="s">
        <v>71</v>
      </c>
    </row>
    <row r="2399" spans="1:6" x14ac:dyDescent="0.45">
      <c r="A2399" s="154" t="str">
        <f t="shared" si="37"/>
        <v>IX_GC_286</v>
      </c>
      <c r="B2399">
        <v>286</v>
      </c>
      <c r="C2399" t="s">
        <v>5</v>
      </c>
      <c r="D2399">
        <v>1.5449999999999999E-4</v>
      </c>
      <c r="E2399" t="s">
        <v>64</v>
      </c>
      <c r="F2399" t="s">
        <v>71</v>
      </c>
    </row>
    <row r="2400" spans="1:6" x14ac:dyDescent="0.45">
      <c r="A2400" s="154" t="str">
        <f t="shared" si="37"/>
        <v>IX_GC_288</v>
      </c>
      <c r="B2400">
        <v>288</v>
      </c>
      <c r="C2400" t="s">
        <v>5</v>
      </c>
      <c r="D2400">
        <v>1.03E-4</v>
      </c>
      <c r="E2400" t="s">
        <v>64</v>
      </c>
      <c r="F2400" t="s">
        <v>71</v>
      </c>
    </row>
    <row r="2401" spans="1:6" x14ac:dyDescent="0.45">
      <c r="A2401" s="154" t="str">
        <f t="shared" si="37"/>
        <v>IX_GC_290</v>
      </c>
      <c r="B2401">
        <v>290</v>
      </c>
      <c r="C2401" t="s">
        <v>5</v>
      </c>
      <c r="D2401" s="153">
        <v>5.1600000000000001E-5</v>
      </c>
      <c r="E2401" t="s">
        <v>64</v>
      </c>
      <c r="F2401" t="s">
        <v>71</v>
      </c>
    </row>
    <row r="2402" spans="1:6" x14ac:dyDescent="0.45">
      <c r="A2402" s="154" t="str">
        <f t="shared" si="37"/>
        <v>IX_GC_292</v>
      </c>
      <c r="B2402">
        <v>292</v>
      </c>
      <c r="C2402" t="s">
        <v>5</v>
      </c>
      <c r="D2402">
        <v>0</v>
      </c>
      <c r="E2402" t="s">
        <v>64</v>
      </c>
      <c r="F2402" t="s">
        <v>71</v>
      </c>
    </row>
    <row r="2403" spans="1:6" x14ac:dyDescent="0.45">
      <c r="A2403" s="154" t="str">
        <f t="shared" si="37"/>
        <v>IX_GC_294</v>
      </c>
      <c r="B2403">
        <v>294</v>
      </c>
      <c r="C2403" t="s">
        <v>5</v>
      </c>
      <c r="D2403">
        <v>0</v>
      </c>
      <c r="E2403" t="s">
        <v>64</v>
      </c>
      <c r="F2403" t="s">
        <v>71</v>
      </c>
    </row>
    <row r="2404" spans="1:6" x14ac:dyDescent="0.45">
      <c r="A2404" s="154" t="str">
        <f t="shared" si="37"/>
        <v>IX_GC_296</v>
      </c>
      <c r="B2404">
        <v>296</v>
      </c>
      <c r="C2404" t="s">
        <v>5</v>
      </c>
      <c r="D2404">
        <v>0</v>
      </c>
      <c r="E2404" t="s">
        <v>64</v>
      </c>
      <c r="F2404" t="s">
        <v>71</v>
      </c>
    </row>
    <row r="2405" spans="1:6" x14ac:dyDescent="0.45">
      <c r="A2405" s="154" t="str">
        <f t="shared" si="37"/>
        <v>IX_GC_298</v>
      </c>
      <c r="B2405">
        <v>298</v>
      </c>
      <c r="C2405" t="s">
        <v>5</v>
      </c>
      <c r="D2405">
        <v>0</v>
      </c>
      <c r="E2405" t="s">
        <v>64</v>
      </c>
      <c r="F2405" t="s">
        <v>71</v>
      </c>
    </row>
    <row r="2406" spans="1:6" x14ac:dyDescent="0.45">
      <c r="A2406" s="154" t="str">
        <f t="shared" si="37"/>
        <v>IX_GC_300</v>
      </c>
      <c r="B2406">
        <v>300</v>
      </c>
      <c r="C2406" t="s">
        <v>5</v>
      </c>
      <c r="D2406">
        <v>0</v>
      </c>
      <c r="E2406" t="s">
        <v>64</v>
      </c>
      <c r="F2406" t="s">
        <v>71</v>
      </c>
    </row>
    <row r="2407" spans="1:6" x14ac:dyDescent="0.45">
      <c r="A2407" s="154" t="str">
        <f t="shared" si="37"/>
        <v>IX_GC_302</v>
      </c>
      <c r="B2407">
        <v>302</v>
      </c>
      <c r="C2407" t="s">
        <v>5</v>
      </c>
      <c r="D2407">
        <v>0</v>
      </c>
      <c r="E2407" t="s">
        <v>64</v>
      </c>
      <c r="F2407" t="s">
        <v>71</v>
      </c>
    </row>
    <row r="2408" spans="1:6" x14ac:dyDescent="0.45">
      <c r="A2408" s="154" t="str">
        <f t="shared" si="37"/>
        <v>IX_GC_304</v>
      </c>
      <c r="B2408">
        <v>304</v>
      </c>
      <c r="C2408" t="s">
        <v>5</v>
      </c>
      <c r="D2408">
        <v>0</v>
      </c>
      <c r="E2408" t="s">
        <v>64</v>
      </c>
      <c r="F2408" t="s">
        <v>71</v>
      </c>
    </row>
    <row r="2409" spans="1:6" x14ac:dyDescent="0.45">
      <c r="A2409" s="154" t="str">
        <f t="shared" si="37"/>
        <v>IX_GC_306</v>
      </c>
      <c r="B2409">
        <v>306</v>
      </c>
      <c r="C2409" t="s">
        <v>5</v>
      </c>
      <c r="D2409">
        <v>0</v>
      </c>
      <c r="E2409" t="s">
        <v>64</v>
      </c>
      <c r="F2409" t="s">
        <v>71</v>
      </c>
    </row>
    <row r="2410" spans="1:6" x14ac:dyDescent="0.45">
      <c r="A2410" s="154" t="str">
        <f t="shared" si="37"/>
        <v>IX_GC_308</v>
      </c>
      <c r="B2410">
        <v>308</v>
      </c>
      <c r="C2410" t="s">
        <v>5</v>
      </c>
      <c r="D2410">
        <v>0</v>
      </c>
      <c r="E2410" t="s">
        <v>64</v>
      </c>
      <c r="F2410" t="s">
        <v>71</v>
      </c>
    </row>
    <row r="2411" spans="1:6" x14ac:dyDescent="0.45">
      <c r="A2411" s="154" t="str">
        <f t="shared" si="37"/>
        <v>IX_GC_310</v>
      </c>
      <c r="B2411">
        <v>310</v>
      </c>
      <c r="C2411" t="s">
        <v>5</v>
      </c>
      <c r="D2411">
        <v>0</v>
      </c>
      <c r="E2411" t="s">
        <v>64</v>
      </c>
      <c r="F2411" t="s">
        <v>71</v>
      </c>
    </row>
    <row r="2412" spans="1:6" x14ac:dyDescent="0.45">
      <c r="A2412" s="154" t="str">
        <f t="shared" si="37"/>
        <v>IX_GC_312</v>
      </c>
      <c r="B2412">
        <v>312</v>
      </c>
      <c r="C2412" t="s">
        <v>5</v>
      </c>
      <c r="D2412">
        <v>0</v>
      </c>
      <c r="E2412" t="s">
        <v>64</v>
      </c>
      <c r="F2412" t="s">
        <v>71</v>
      </c>
    </row>
    <row r="2413" spans="1:6" x14ac:dyDescent="0.45">
      <c r="A2413" s="154" t="str">
        <f t="shared" si="37"/>
        <v>IX_GC_314</v>
      </c>
      <c r="B2413">
        <v>314</v>
      </c>
      <c r="C2413" t="s">
        <v>5</v>
      </c>
      <c r="D2413">
        <v>0</v>
      </c>
      <c r="E2413" t="s">
        <v>64</v>
      </c>
      <c r="F2413" t="s">
        <v>71</v>
      </c>
    </row>
    <row r="2414" spans="1:6" x14ac:dyDescent="0.45">
      <c r="A2414" s="154" t="str">
        <f t="shared" si="37"/>
        <v>IX_GC_316</v>
      </c>
      <c r="B2414">
        <v>316</v>
      </c>
      <c r="C2414" t="s">
        <v>5</v>
      </c>
      <c r="D2414">
        <v>0</v>
      </c>
      <c r="E2414" t="s">
        <v>64</v>
      </c>
      <c r="F2414" t="s">
        <v>71</v>
      </c>
    </row>
    <row r="2415" spans="1:6" x14ac:dyDescent="0.45">
      <c r="A2415" s="154" t="str">
        <f t="shared" si="37"/>
        <v>IX_GC_318</v>
      </c>
      <c r="B2415">
        <v>318</v>
      </c>
      <c r="C2415" t="s">
        <v>5</v>
      </c>
      <c r="D2415">
        <v>0</v>
      </c>
      <c r="E2415" t="s">
        <v>64</v>
      </c>
      <c r="F2415" t="s">
        <v>71</v>
      </c>
    </row>
    <row r="2416" spans="1:6" x14ac:dyDescent="0.45">
      <c r="A2416" s="154" t="str">
        <f t="shared" si="37"/>
        <v>IX_GC_320</v>
      </c>
      <c r="B2416">
        <v>320</v>
      </c>
      <c r="C2416" t="s">
        <v>5</v>
      </c>
      <c r="D2416">
        <v>0</v>
      </c>
      <c r="E2416" t="s">
        <v>64</v>
      </c>
      <c r="F2416" t="s">
        <v>71</v>
      </c>
    </row>
    <row r="2417" spans="1:6" x14ac:dyDescent="0.45">
      <c r="A2417" s="154" t="str">
        <f t="shared" si="37"/>
        <v>IX_GC_322</v>
      </c>
      <c r="B2417">
        <v>322</v>
      </c>
      <c r="C2417" t="s">
        <v>5</v>
      </c>
      <c r="D2417">
        <v>0</v>
      </c>
      <c r="E2417" t="s">
        <v>64</v>
      </c>
      <c r="F2417" t="s">
        <v>71</v>
      </c>
    </row>
    <row r="2418" spans="1:6" x14ac:dyDescent="0.45">
      <c r="A2418" s="154" t="str">
        <f t="shared" si="37"/>
        <v>IX_GC_324</v>
      </c>
      <c r="B2418">
        <v>324</v>
      </c>
      <c r="C2418" t="s">
        <v>5</v>
      </c>
      <c r="D2418">
        <v>0</v>
      </c>
      <c r="E2418" t="s">
        <v>64</v>
      </c>
      <c r="F2418" t="s">
        <v>71</v>
      </c>
    </row>
    <row r="2419" spans="1:6" x14ac:dyDescent="0.45">
      <c r="A2419" s="154" t="str">
        <f t="shared" si="37"/>
        <v>IX_GC_326</v>
      </c>
      <c r="B2419">
        <v>326</v>
      </c>
      <c r="C2419" t="s">
        <v>5</v>
      </c>
      <c r="D2419">
        <v>0</v>
      </c>
      <c r="E2419" t="s">
        <v>64</v>
      </c>
      <c r="F2419" t="s">
        <v>71</v>
      </c>
    </row>
    <row r="2420" spans="1:6" x14ac:dyDescent="0.45">
      <c r="A2420" s="154" t="str">
        <f t="shared" si="37"/>
        <v>IX_GC_328</v>
      </c>
      <c r="B2420">
        <v>328</v>
      </c>
      <c r="C2420" t="s">
        <v>5</v>
      </c>
      <c r="D2420">
        <v>0</v>
      </c>
      <c r="E2420" t="s">
        <v>64</v>
      </c>
      <c r="F2420" t="s">
        <v>71</v>
      </c>
    </row>
    <row r="2421" spans="1:6" x14ac:dyDescent="0.45">
      <c r="A2421" s="154" t="str">
        <f t="shared" si="37"/>
        <v>IX_GC_330</v>
      </c>
      <c r="B2421">
        <v>330</v>
      </c>
      <c r="C2421" t="s">
        <v>5</v>
      </c>
      <c r="D2421">
        <v>0</v>
      </c>
      <c r="E2421" t="s">
        <v>64</v>
      </c>
      <c r="F2421" t="s">
        <v>71</v>
      </c>
    </row>
    <row r="2422" spans="1:6" x14ac:dyDescent="0.45">
      <c r="A2422" s="154" t="str">
        <f t="shared" si="37"/>
        <v>IX_GC_332</v>
      </c>
      <c r="B2422">
        <v>332</v>
      </c>
      <c r="C2422" t="s">
        <v>5</v>
      </c>
      <c r="D2422">
        <v>0</v>
      </c>
      <c r="E2422" t="s">
        <v>64</v>
      </c>
      <c r="F2422" t="s">
        <v>71</v>
      </c>
    </row>
    <row r="2423" spans="1:6" x14ac:dyDescent="0.45">
      <c r="A2423" s="154" t="str">
        <f t="shared" si="37"/>
        <v>IX_GC_334</v>
      </c>
      <c r="B2423">
        <v>334</v>
      </c>
      <c r="C2423" t="s">
        <v>5</v>
      </c>
      <c r="D2423">
        <v>0</v>
      </c>
      <c r="E2423" t="s">
        <v>64</v>
      </c>
      <c r="F2423" t="s">
        <v>71</v>
      </c>
    </row>
    <row r="2424" spans="1:6" x14ac:dyDescent="0.45">
      <c r="A2424" s="154" t="str">
        <f t="shared" si="37"/>
        <v>IX_GC_336</v>
      </c>
      <c r="B2424">
        <v>336</v>
      </c>
      <c r="C2424" t="s">
        <v>5</v>
      </c>
      <c r="D2424">
        <v>0</v>
      </c>
      <c r="E2424" t="s">
        <v>64</v>
      </c>
      <c r="F2424" t="s">
        <v>71</v>
      </c>
    </row>
    <row r="2425" spans="1:6" x14ac:dyDescent="0.45">
      <c r="A2425" s="154" t="str">
        <f t="shared" si="37"/>
        <v>IX_GC_338</v>
      </c>
      <c r="B2425">
        <v>338</v>
      </c>
      <c r="C2425" t="s">
        <v>5</v>
      </c>
      <c r="D2425">
        <v>0</v>
      </c>
      <c r="E2425" t="s">
        <v>64</v>
      </c>
      <c r="F2425" t="s">
        <v>71</v>
      </c>
    </row>
    <row r="2426" spans="1:6" x14ac:dyDescent="0.45">
      <c r="A2426" s="154" t="str">
        <f t="shared" si="37"/>
        <v>IX_GC_340</v>
      </c>
      <c r="B2426">
        <v>340</v>
      </c>
      <c r="C2426" t="s">
        <v>5</v>
      </c>
      <c r="D2426">
        <v>0</v>
      </c>
      <c r="E2426" t="s">
        <v>64</v>
      </c>
      <c r="F2426" t="s">
        <v>71</v>
      </c>
    </row>
    <row r="2427" spans="1:6" x14ac:dyDescent="0.45">
      <c r="A2427" s="154" t="str">
        <f t="shared" si="37"/>
        <v>IX_GC_342</v>
      </c>
      <c r="B2427">
        <v>342</v>
      </c>
      <c r="C2427" t="s">
        <v>5</v>
      </c>
      <c r="D2427">
        <v>0</v>
      </c>
      <c r="E2427" t="s">
        <v>64</v>
      </c>
      <c r="F2427" t="s">
        <v>71</v>
      </c>
    </row>
    <row r="2428" spans="1:6" x14ac:dyDescent="0.45">
      <c r="A2428" s="154" t="str">
        <f t="shared" si="37"/>
        <v>IX_GC_344</v>
      </c>
      <c r="B2428">
        <v>344</v>
      </c>
      <c r="C2428" t="s">
        <v>5</v>
      </c>
      <c r="D2428">
        <v>0</v>
      </c>
      <c r="E2428" t="s">
        <v>64</v>
      </c>
      <c r="F2428" t="s">
        <v>71</v>
      </c>
    </row>
    <row r="2429" spans="1:6" x14ac:dyDescent="0.45">
      <c r="A2429" s="154" t="str">
        <f t="shared" si="37"/>
        <v>IX_GC_346</v>
      </c>
      <c r="B2429">
        <v>346</v>
      </c>
      <c r="C2429" t="s">
        <v>5</v>
      </c>
      <c r="D2429">
        <v>0</v>
      </c>
      <c r="E2429" t="s">
        <v>64</v>
      </c>
      <c r="F2429" t="s">
        <v>71</v>
      </c>
    </row>
    <row r="2430" spans="1:6" x14ac:dyDescent="0.45">
      <c r="A2430" s="154" t="str">
        <f t="shared" si="37"/>
        <v>IX_GC_348</v>
      </c>
      <c r="B2430">
        <v>348</v>
      </c>
      <c r="C2430" t="s">
        <v>5</v>
      </c>
      <c r="D2430">
        <v>0</v>
      </c>
      <c r="E2430" t="s">
        <v>64</v>
      </c>
      <c r="F2430" t="s">
        <v>71</v>
      </c>
    </row>
    <row r="2431" spans="1:6" x14ac:dyDescent="0.45">
      <c r="A2431" s="154" t="str">
        <f t="shared" si="37"/>
        <v>IX_GC_350</v>
      </c>
      <c r="B2431">
        <v>350</v>
      </c>
      <c r="C2431" t="s">
        <v>5</v>
      </c>
      <c r="D2431">
        <v>0</v>
      </c>
      <c r="E2431" t="s">
        <v>64</v>
      </c>
      <c r="F2431" t="s">
        <v>71</v>
      </c>
    </row>
    <row r="2432" spans="1:6" x14ac:dyDescent="0.45">
      <c r="A2432" s="154" t="str">
        <f t="shared" si="37"/>
        <v>IX_GC_352</v>
      </c>
      <c r="B2432">
        <v>352</v>
      </c>
      <c r="C2432" t="s">
        <v>5</v>
      </c>
      <c r="D2432">
        <v>0</v>
      </c>
      <c r="E2432" t="s">
        <v>64</v>
      </c>
      <c r="F2432" t="s">
        <v>71</v>
      </c>
    </row>
    <row r="2433" spans="1:6" x14ac:dyDescent="0.45">
      <c r="A2433" s="154" t="str">
        <f t="shared" si="37"/>
        <v>IX_GC_354</v>
      </c>
      <c r="B2433">
        <v>354</v>
      </c>
      <c r="C2433" t="s">
        <v>5</v>
      </c>
      <c r="D2433">
        <v>0</v>
      </c>
      <c r="E2433" t="s">
        <v>64</v>
      </c>
      <c r="F2433" t="s">
        <v>71</v>
      </c>
    </row>
    <row r="2434" spans="1:6" x14ac:dyDescent="0.45">
      <c r="A2434" s="154" t="str">
        <f t="shared" si="37"/>
        <v>IX_GC_356</v>
      </c>
      <c r="B2434">
        <v>356</v>
      </c>
      <c r="C2434" t="s">
        <v>5</v>
      </c>
      <c r="D2434">
        <v>0</v>
      </c>
      <c r="E2434" t="s">
        <v>64</v>
      </c>
      <c r="F2434" t="s">
        <v>71</v>
      </c>
    </row>
    <row r="2435" spans="1:6" x14ac:dyDescent="0.45">
      <c r="A2435" s="154" t="str">
        <f t="shared" ref="A2435:A2498" si="38">C2435&amp;"_"&amp;E2435&amp;"_"&amp;B2435</f>
        <v>IX_GC_358</v>
      </c>
      <c r="B2435">
        <v>358</v>
      </c>
      <c r="C2435" t="s">
        <v>5</v>
      </c>
      <c r="D2435">
        <v>0</v>
      </c>
      <c r="E2435" t="s">
        <v>64</v>
      </c>
      <c r="F2435" t="s">
        <v>71</v>
      </c>
    </row>
    <row r="2436" spans="1:6" x14ac:dyDescent="0.45">
      <c r="A2436" s="154" t="str">
        <f t="shared" si="38"/>
        <v>IX_GC_360</v>
      </c>
      <c r="B2436">
        <v>360</v>
      </c>
      <c r="C2436" t="s">
        <v>5</v>
      </c>
      <c r="D2436">
        <v>0</v>
      </c>
      <c r="E2436" t="s">
        <v>64</v>
      </c>
      <c r="F2436" t="s">
        <v>71</v>
      </c>
    </row>
    <row r="2437" spans="1:6" x14ac:dyDescent="0.45">
      <c r="A2437" s="154" t="str">
        <f t="shared" si="38"/>
        <v>IX_GC_362</v>
      </c>
      <c r="B2437">
        <v>362</v>
      </c>
      <c r="C2437" t="s">
        <v>5</v>
      </c>
      <c r="D2437">
        <v>0</v>
      </c>
      <c r="E2437" t="s">
        <v>64</v>
      </c>
      <c r="F2437" t="s">
        <v>71</v>
      </c>
    </row>
    <row r="2438" spans="1:6" x14ac:dyDescent="0.45">
      <c r="A2438" s="154" t="str">
        <f t="shared" si="38"/>
        <v>IX_GC_364</v>
      </c>
      <c r="B2438">
        <v>364</v>
      </c>
      <c r="C2438" t="s">
        <v>5</v>
      </c>
      <c r="D2438">
        <v>0</v>
      </c>
      <c r="E2438" t="s">
        <v>64</v>
      </c>
      <c r="F2438" t="s">
        <v>71</v>
      </c>
    </row>
    <row r="2439" spans="1:6" x14ac:dyDescent="0.45">
      <c r="A2439" s="154" t="str">
        <f t="shared" si="38"/>
        <v>IX_GC_366</v>
      </c>
      <c r="B2439">
        <v>366</v>
      </c>
      <c r="C2439" t="s">
        <v>5</v>
      </c>
      <c r="D2439">
        <v>0</v>
      </c>
      <c r="E2439" t="s">
        <v>64</v>
      </c>
      <c r="F2439" t="s">
        <v>71</v>
      </c>
    </row>
    <row r="2440" spans="1:6" x14ac:dyDescent="0.45">
      <c r="A2440" s="154" t="str">
        <f t="shared" si="38"/>
        <v>IX_GC_368</v>
      </c>
      <c r="B2440">
        <v>368</v>
      </c>
      <c r="C2440" t="s">
        <v>5</v>
      </c>
      <c r="D2440">
        <v>0</v>
      </c>
      <c r="E2440" t="s">
        <v>64</v>
      </c>
      <c r="F2440" t="s">
        <v>71</v>
      </c>
    </row>
    <row r="2441" spans="1:6" x14ac:dyDescent="0.45">
      <c r="A2441" s="154" t="str">
        <f t="shared" si="38"/>
        <v>IX_GC_370</v>
      </c>
      <c r="B2441">
        <v>370</v>
      </c>
      <c r="C2441" t="s">
        <v>5</v>
      </c>
      <c r="D2441">
        <v>0</v>
      </c>
      <c r="E2441" t="s">
        <v>64</v>
      </c>
      <c r="F2441" t="s">
        <v>71</v>
      </c>
    </row>
    <row r="2442" spans="1:6" x14ac:dyDescent="0.45">
      <c r="A2442" s="154" t="str">
        <f t="shared" si="38"/>
        <v>IX_GC_372</v>
      </c>
      <c r="B2442">
        <v>372</v>
      </c>
      <c r="C2442" t="s">
        <v>5</v>
      </c>
      <c r="D2442">
        <v>0</v>
      </c>
      <c r="E2442" t="s">
        <v>64</v>
      </c>
      <c r="F2442" t="s">
        <v>71</v>
      </c>
    </row>
    <row r="2443" spans="1:6" x14ac:dyDescent="0.45">
      <c r="A2443" s="154" t="str">
        <f t="shared" si="38"/>
        <v>IX_GC_374</v>
      </c>
      <c r="B2443">
        <v>374</v>
      </c>
      <c r="C2443" t="s">
        <v>5</v>
      </c>
      <c r="D2443">
        <v>0</v>
      </c>
      <c r="E2443" t="s">
        <v>64</v>
      </c>
      <c r="F2443" t="s">
        <v>71</v>
      </c>
    </row>
    <row r="2444" spans="1:6" x14ac:dyDescent="0.45">
      <c r="A2444" s="154" t="str">
        <f t="shared" si="38"/>
        <v>IX_GC_376</v>
      </c>
      <c r="B2444">
        <v>376</v>
      </c>
      <c r="C2444" t="s">
        <v>5</v>
      </c>
      <c r="D2444">
        <v>0</v>
      </c>
      <c r="E2444" t="s">
        <v>64</v>
      </c>
      <c r="F2444" t="s">
        <v>71</v>
      </c>
    </row>
    <row r="2445" spans="1:6" x14ac:dyDescent="0.45">
      <c r="A2445" s="154" t="str">
        <f t="shared" si="38"/>
        <v>IX_GC_378</v>
      </c>
      <c r="B2445">
        <v>378</v>
      </c>
      <c r="C2445" t="s">
        <v>5</v>
      </c>
      <c r="D2445">
        <v>0</v>
      </c>
      <c r="E2445" t="s">
        <v>64</v>
      </c>
      <c r="F2445" t="s">
        <v>71</v>
      </c>
    </row>
    <row r="2446" spans="1:6" x14ac:dyDescent="0.45">
      <c r="A2446" s="154" t="str">
        <f t="shared" si="38"/>
        <v>IX_GC_380</v>
      </c>
      <c r="B2446">
        <v>380</v>
      </c>
      <c r="C2446" t="s">
        <v>5</v>
      </c>
      <c r="D2446">
        <v>0</v>
      </c>
      <c r="E2446" t="s">
        <v>64</v>
      </c>
      <c r="F2446" t="s">
        <v>71</v>
      </c>
    </row>
    <row r="2447" spans="1:6" x14ac:dyDescent="0.45">
      <c r="A2447" s="154" t="str">
        <f t="shared" si="38"/>
        <v>IX_GC_382</v>
      </c>
      <c r="B2447">
        <v>382</v>
      </c>
      <c r="C2447" t="s">
        <v>5</v>
      </c>
      <c r="D2447">
        <v>0</v>
      </c>
      <c r="E2447" t="s">
        <v>64</v>
      </c>
      <c r="F2447" t="s">
        <v>71</v>
      </c>
    </row>
    <row r="2448" spans="1:6" x14ac:dyDescent="0.45">
      <c r="A2448" s="154" t="str">
        <f t="shared" si="38"/>
        <v>IX_GC_384</v>
      </c>
      <c r="B2448">
        <v>384</v>
      </c>
      <c r="C2448" t="s">
        <v>5</v>
      </c>
      <c r="D2448">
        <v>0</v>
      </c>
      <c r="E2448" t="s">
        <v>64</v>
      </c>
      <c r="F2448" t="s">
        <v>71</v>
      </c>
    </row>
    <row r="2449" spans="1:6" x14ac:dyDescent="0.45">
      <c r="A2449" s="154" t="str">
        <f t="shared" si="38"/>
        <v>IX_GC_386</v>
      </c>
      <c r="B2449">
        <v>386</v>
      </c>
      <c r="C2449" t="s">
        <v>5</v>
      </c>
      <c r="D2449">
        <v>0</v>
      </c>
      <c r="E2449" t="s">
        <v>64</v>
      </c>
      <c r="F2449" t="s">
        <v>71</v>
      </c>
    </row>
    <row r="2450" spans="1:6" x14ac:dyDescent="0.45">
      <c r="A2450" s="154" t="str">
        <f t="shared" si="38"/>
        <v>IX_GC_388</v>
      </c>
      <c r="B2450">
        <v>388</v>
      </c>
      <c r="C2450" t="s">
        <v>5</v>
      </c>
      <c r="D2450">
        <v>0</v>
      </c>
      <c r="E2450" t="s">
        <v>64</v>
      </c>
      <c r="F2450" t="s">
        <v>71</v>
      </c>
    </row>
    <row r="2451" spans="1:6" x14ac:dyDescent="0.45">
      <c r="A2451" s="154" t="str">
        <f t="shared" si="38"/>
        <v>IX_GC_390</v>
      </c>
      <c r="B2451">
        <v>390</v>
      </c>
      <c r="C2451" t="s">
        <v>5</v>
      </c>
      <c r="D2451">
        <v>0</v>
      </c>
      <c r="E2451" t="s">
        <v>64</v>
      </c>
      <c r="F2451" t="s">
        <v>71</v>
      </c>
    </row>
    <row r="2452" spans="1:6" x14ac:dyDescent="0.45">
      <c r="A2452" s="154" t="str">
        <f t="shared" si="38"/>
        <v>IX_GC_392</v>
      </c>
      <c r="B2452">
        <v>392</v>
      </c>
      <c r="C2452" t="s">
        <v>5</v>
      </c>
      <c r="D2452">
        <v>0</v>
      </c>
      <c r="E2452" t="s">
        <v>64</v>
      </c>
      <c r="F2452" t="s">
        <v>71</v>
      </c>
    </row>
    <row r="2453" spans="1:6" x14ac:dyDescent="0.45">
      <c r="A2453" s="154" t="str">
        <f t="shared" si="38"/>
        <v>IX_GC_394</v>
      </c>
      <c r="B2453">
        <v>394</v>
      </c>
      <c r="C2453" t="s">
        <v>5</v>
      </c>
      <c r="D2453">
        <v>0</v>
      </c>
      <c r="E2453" t="s">
        <v>64</v>
      </c>
      <c r="F2453" t="s">
        <v>71</v>
      </c>
    </row>
    <row r="2454" spans="1:6" x14ac:dyDescent="0.45">
      <c r="A2454" s="154" t="str">
        <f t="shared" si="38"/>
        <v>IX_GC_396</v>
      </c>
      <c r="B2454">
        <v>396</v>
      </c>
      <c r="C2454" t="s">
        <v>5</v>
      </c>
      <c r="D2454">
        <v>0</v>
      </c>
      <c r="E2454" t="s">
        <v>64</v>
      </c>
      <c r="F2454" t="s">
        <v>71</v>
      </c>
    </row>
    <row r="2455" spans="1:6" x14ac:dyDescent="0.45">
      <c r="A2455" s="154" t="str">
        <f t="shared" si="38"/>
        <v>IX_GC_398</v>
      </c>
      <c r="B2455">
        <v>398</v>
      </c>
      <c r="C2455" t="s">
        <v>5</v>
      </c>
      <c r="D2455">
        <v>0</v>
      </c>
      <c r="E2455" t="s">
        <v>64</v>
      </c>
      <c r="F2455" t="s">
        <v>71</v>
      </c>
    </row>
    <row r="2456" spans="1:6" x14ac:dyDescent="0.45">
      <c r="A2456" s="154" t="str">
        <f t="shared" si="38"/>
        <v>IX_GC_400</v>
      </c>
      <c r="B2456">
        <v>400</v>
      </c>
      <c r="C2456" t="s">
        <v>5</v>
      </c>
      <c r="D2456">
        <v>0</v>
      </c>
      <c r="E2456" t="s">
        <v>64</v>
      </c>
      <c r="F2456" t="s">
        <v>71</v>
      </c>
    </row>
    <row r="2457" spans="1:6" x14ac:dyDescent="0.45">
      <c r="A2457" s="154" t="str">
        <f t="shared" si="38"/>
        <v>IX_GC_402</v>
      </c>
      <c r="B2457">
        <v>402</v>
      </c>
      <c r="C2457" t="s">
        <v>5</v>
      </c>
      <c r="D2457">
        <v>0</v>
      </c>
      <c r="E2457" t="s">
        <v>64</v>
      </c>
      <c r="F2457" t="s">
        <v>71</v>
      </c>
    </row>
    <row r="2458" spans="1:6" x14ac:dyDescent="0.45">
      <c r="A2458" s="154" t="str">
        <f t="shared" si="38"/>
        <v>IX_GC_404</v>
      </c>
      <c r="B2458">
        <v>404</v>
      </c>
      <c r="C2458" t="s">
        <v>5</v>
      </c>
      <c r="D2458">
        <v>0</v>
      </c>
      <c r="E2458" t="s">
        <v>64</v>
      </c>
      <c r="F2458" t="s">
        <v>71</v>
      </c>
    </row>
    <row r="2459" spans="1:6" x14ac:dyDescent="0.45">
      <c r="A2459" s="154" t="str">
        <f t="shared" si="38"/>
        <v>IX_GC_406</v>
      </c>
      <c r="B2459">
        <v>406</v>
      </c>
      <c r="C2459" t="s">
        <v>5</v>
      </c>
      <c r="D2459">
        <v>0</v>
      </c>
      <c r="E2459" t="s">
        <v>64</v>
      </c>
      <c r="F2459" t="s">
        <v>71</v>
      </c>
    </row>
    <row r="2460" spans="1:6" x14ac:dyDescent="0.45">
      <c r="A2460" s="154" t="str">
        <f t="shared" si="38"/>
        <v>IX_GC_408</v>
      </c>
      <c r="B2460">
        <v>408</v>
      </c>
      <c r="C2460" t="s">
        <v>5</v>
      </c>
      <c r="D2460">
        <v>0</v>
      </c>
      <c r="E2460" t="s">
        <v>64</v>
      </c>
      <c r="F2460" t="s">
        <v>71</v>
      </c>
    </row>
    <row r="2461" spans="1:6" x14ac:dyDescent="0.45">
      <c r="A2461" s="154" t="str">
        <f t="shared" si="38"/>
        <v>IX_GC_410</v>
      </c>
      <c r="B2461">
        <v>410</v>
      </c>
      <c r="C2461" t="s">
        <v>5</v>
      </c>
      <c r="D2461">
        <v>0</v>
      </c>
      <c r="E2461" t="s">
        <v>64</v>
      </c>
      <c r="F2461" t="s">
        <v>71</v>
      </c>
    </row>
    <row r="2462" spans="1:6" x14ac:dyDescent="0.45">
      <c r="A2462" s="154" t="str">
        <f t="shared" si="38"/>
        <v>XI_Dist_0</v>
      </c>
      <c r="B2462">
        <v>0</v>
      </c>
      <c r="C2462" t="s">
        <v>6</v>
      </c>
      <c r="D2462">
        <v>2.8952000000000001E-3</v>
      </c>
      <c r="E2462" t="s">
        <v>63</v>
      </c>
      <c r="F2462" t="s">
        <v>71</v>
      </c>
    </row>
    <row r="2463" spans="1:6" x14ac:dyDescent="0.45">
      <c r="A2463" s="154" t="str">
        <f t="shared" si="38"/>
        <v>XI_Dist_2</v>
      </c>
      <c r="B2463">
        <v>2</v>
      </c>
      <c r="C2463" t="s">
        <v>6</v>
      </c>
      <c r="D2463">
        <v>7.8708000000000007E-3</v>
      </c>
      <c r="E2463" t="s">
        <v>63</v>
      </c>
      <c r="F2463" t="s">
        <v>71</v>
      </c>
    </row>
    <row r="2464" spans="1:6" x14ac:dyDescent="0.45">
      <c r="A2464" s="154" t="str">
        <f t="shared" si="38"/>
        <v>XI_Dist_4</v>
      </c>
      <c r="B2464">
        <v>4</v>
      </c>
      <c r="C2464" t="s">
        <v>6</v>
      </c>
      <c r="D2464">
        <v>2.0172099999999998E-2</v>
      </c>
      <c r="E2464" t="s">
        <v>63</v>
      </c>
      <c r="F2464" t="s">
        <v>71</v>
      </c>
    </row>
    <row r="2465" spans="1:6" x14ac:dyDescent="0.45">
      <c r="A2465" s="154" t="str">
        <f t="shared" si="38"/>
        <v>XI_Dist_6</v>
      </c>
      <c r="B2465">
        <v>6</v>
      </c>
      <c r="C2465" t="s">
        <v>6</v>
      </c>
      <c r="D2465">
        <v>3.3327099999999998E-2</v>
      </c>
      <c r="E2465" t="s">
        <v>63</v>
      </c>
      <c r="F2465" t="s">
        <v>71</v>
      </c>
    </row>
    <row r="2466" spans="1:6" x14ac:dyDescent="0.45">
      <c r="A2466" s="154" t="str">
        <f t="shared" si="38"/>
        <v>XI_Dist_8</v>
      </c>
      <c r="B2466">
        <v>8</v>
      </c>
      <c r="C2466" t="s">
        <v>6</v>
      </c>
      <c r="D2466">
        <v>4.4677000000000001E-2</v>
      </c>
      <c r="E2466" t="s">
        <v>63</v>
      </c>
      <c r="F2466" t="s">
        <v>71</v>
      </c>
    </row>
    <row r="2467" spans="1:6" x14ac:dyDescent="0.45">
      <c r="A2467" s="154" t="str">
        <f t="shared" si="38"/>
        <v>XI_Dist_10</v>
      </c>
      <c r="B2467">
        <v>10</v>
      </c>
      <c r="C2467" t="s">
        <v>6</v>
      </c>
      <c r="D2467">
        <v>5.35483E-2</v>
      </c>
      <c r="E2467" t="s">
        <v>63</v>
      </c>
      <c r="F2467" t="s">
        <v>71</v>
      </c>
    </row>
    <row r="2468" spans="1:6" x14ac:dyDescent="0.45">
      <c r="A2468" s="154" t="str">
        <f t="shared" si="38"/>
        <v>XI_Dist_12</v>
      </c>
      <c r="B2468">
        <v>12</v>
      </c>
      <c r="C2468" t="s">
        <v>6</v>
      </c>
      <c r="D2468">
        <v>6.0808399999999999E-2</v>
      </c>
      <c r="E2468" t="s">
        <v>63</v>
      </c>
      <c r="F2468" t="s">
        <v>71</v>
      </c>
    </row>
    <row r="2469" spans="1:6" x14ac:dyDescent="0.45">
      <c r="A2469" s="154" t="str">
        <f t="shared" si="38"/>
        <v>XI_Dist_14</v>
      </c>
      <c r="B2469">
        <v>14</v>
      </c>
      <c r="C2469" t="s">
        <v>6</v>
      </c>
      <c r="D2469">
        <v>6.5702300000000005E-2</v>
      </c>
      <c r="E2469" t="s">
        <v>63</v>
      </c>
      <c r="F2469" t="s">
        <v>71</v>
      </c>
    </row>
    <row r="2470" spans="1:6" x14ac:dyDescent="0.45">
      <c r="A2470" s="154" t="str">
        <f t="shared" si="38"/>
        <v>XI_Dist_16</v>
      </c>
      <c r="B2470">
        <v>16</v>
      </c>
      <c r="C2470" t="s">
        <v>6</v>
      </c>
      <c r="D2470">
        <v>6.8606600000000004E-2</v>
      </c>
      <c r="E2470" t="s">
        <v>63</v>
      </c>
      <c r="F2470" t="s">
        <v>71</v>
      </c>
    </row>
    <row r="2471" spans="1:6" x14ac:dyDescent="0.45">
      <c r="A2471" s="154" t="str">
        <f t="shared" si="38"/>
        <v>XI_Dist_18</v>
      </c>
      <c r="B2471">
        <v>18</v>
      </c>
      <c r="C2471" t="s">
        <v>6</v>
      </c>
      <c r="D2471">
        <v>7.0813899999999999E-2</v>
      </c>
      <c r="E2471" t="s">
        <v>63</v>
      </c>
      <c r="F2471" t="s">
        <v>71</v>
      </c>
    </row>
    <row r="2472" spans="1:6" x14ac:dyDescent="0.45">
      <c r="A2472" s="154" t="str">
        <f t="shared" si="38"/>
        <v>XI_Dist_20</v>
      </c>
      <c r="B2472">
        <v>20</v>
      </c>
      <c r="C2472" t="s">
        <v>6</v>
      </c>
      <c r="D2472">
        <v>7.3662400000000003E-2</v>
      </c>
      <c r="E2472" t="s">
        <v>63</v>
      </c>
      <c r="F2472" t="s">
        <v>71</v>
      </c>
    </row>
    <row r="2473" spans="1:6" x14ac:dyDescent="0.45">
      <c r="A2473" s="154" t="str">
        <f t="shared" si="38"/>
        <v>XI_Dist_22</v>
      </c>
      <c r="B2473">
        <v>22</v>
      </c>
      <c r="C2473" t="s">
        <v>6</v>
      </c>
      <c r="D2473">
        <v>7.4432200000000004E-2</v>
      </c>
      <c r="E2473" t="s">
        <v>63</v>
      </c>
      <c r="F2473" t="s">
        <v>71</v>
      </c>
    </row>
    <row r="2474" spans="1:6" x14ac:dyDescent="0.45">
      <c r="A2474" s="154" t="str">
        <f t="shared" si="38"/>
        <v>XI_Dist_24</v>
      </c>
      <c r="B2474">
        <v>24</v>
      </c>
      <c r="C2474" t="s">
        <v>6</v>
      </c>
      <c r="D2474">
        <v>7.1360300000000002E-2</v>
      </c>
      <c r="E2474" t="s">
        <v>63</v>
      </c>
      <c r="F2474" t="s">
        <v>71</v>
      </c>
    </row>
    <row r="2475" spans="1:6" x14ac:dyDescent="0.45">
      <c r="A2475" s="154" t="str">
        <f t="shared" si="38"/>
        <v>XI_Dist_26</v>
      </c>
      <c r="B2475">
        <v>26</v>
      </c>
      <c r="C2475" t="s">
        <v>6</v>
      </c>
      <c r="D2475">
        <v>4.2926600000000002E-2</v>
      </c>
      <c r="E2475" t="s">
        <v>63</v>
      </c>
      <c r="F2475" t="s">
        <v>71</v>
      </c>
    </row>
    <row r="2476" spans="1:6" x14ac:dyDescent="0.45">
      <c r="A2476" s="154" t="str">
        <f t="shared" si="38"/>
        <v>XI_Dist_28</v>
      </c>
      <c r="B2476">
        <v>28</v>
      </c>
      <c r="C2476" t="s">
        <v>6</v>
      </c>
      <c r="D2476">
        <v>2.7602499999999999E-2</v>
      </c>
      <c r="E2476" t="s">
        <v>63</v>
      </c>
      <c r="F2476" t="s">
        <v>71</v>
      </c>
    </row>
    <row r="2477" spans="1:6" x14ac:dyDescent="0.45">
      <c r="A2477" s="154" t="str">
        <f t="shared" si="38"/>
        <v>XI_Dist_30</v>
      </c>
      <c r="B2477">
        <v>30</v>
      </c>
      <c r="C2477" t="s">
        <v>6</v>
      </c>
      <c r="D2477">
        <v>1.9730000000000001E-2</v>
      </c>
      <c r="E2477" t="s">
        <v>63</v>
      </c>
      <c r="F2477" t="s">
        <v>71</v>
      </c>
    </row>
    <row r="2478" spans="1:6" x14ac:dyDescent="0.45">
      <c r="A2478" s="154" t="str">
        <f t="shared" si="38"/>
        <v>XI_Dist_32</v>
      </c>
      <c r="B2478">
        <v>32</v>
      </c>
      <c r="C2478" t="s">
        <v>6</v>
      </c>
      <c r="D2478">
        <v>1.6556700000000001E-2</v>
      </c>
      <c r="E2478" t="s">
        <v>63</v>
      </c>
      <c r="F2478" t="s">
        <v>71</v>
      </c>
    </row>
    <row r="2479" spans="1:6" x14ac:dyDescent="0.45">
      <c r="A2479" s="154" t="str">
        <f t="shared" si="38"/>
        <v>XI_Dist_34</v>
      </c>
      <c r="B2479">
        <v>34</v>
      </c>
      <c r="C2479" t="s">
        <v>6</v>
      </c>
      <c r="D2479">
        <v>1.43252E-2</v>
      </c>
      <c r="E2479" t="s">
        <v>63</v>
      </c>
      <c r="F2479" t="s">
        <v>71</v>
      </c>
    </row>
    <row r="2480" spans="1:6" x14ac:dyDescent="0.45">
      <c r="A2480" s="154" t="str">
        <f t="shared" si="38"/>
        <v>XI_Dist_36</v>
      </c>
      <c r="B2480">
        <v>36</v>
      </c>
      <c r="C2480" t="s">
        <v>6</v>
      </c>
      <c r="D2480">
        <v>1.25705E-2</v>
      </c>
      <c r="E2480" t="s">
        <v>63</v>
      </c>
      <c r="F2480" t="s">
        <v>71</v>
      </c>
    </row>
    <row r="2481" spans="1:6" x14ac:dyDescent="0.45">
      <c r="A2481" s="154" t="str">
        <f t="shared" si="38"/>
        <v>XI_Dist_38</v>
      </c>
      <c r="B2481">
        <v>38</v>
      </c>
      <c r="C2481" t="s">
        <v>6</v>
      </c>
      <c r="D2481">
        <v>1.16057E-2</v>
      </c>
      <c r="E2481" t="s">
        <v>63</v>
      </c>
      <c r="F2481" t="s">
        <v>71</v>
      </c>
    </row>
    <row r="2482" spans="1:6" x14ac:dyDescent="0.45">
      <c r="A2482" s="154" t="str">
        <f t="shared" si="38"/>
        <v>XI_Dist_40</v>
      </c>
      <c r="B2482">
        <v>40</v>
      </c>
      <c r="C2482" t="s">
        <v>6</v>
      </c>
      <c r="D2482">
        <v>1.09388E-2</v>
      </c>
      <c r="E2482" t="s">
        <v>63</v>
      </c>
      <c r="F2482" t="s">
        <v>71</v>
      </c>
    </row>
    <row r="2483" spans="1:6" x14ac:dyDescent="0.45">
      <c r="A2483" s="154" t="str">
        <f t="shared" si="38"/>
        <v>XI_Dist_42</v>
      </c>
      <c r="B2483">
        <v>42</v>
      </c>
      <c r="C2483" t="s">
        <v>6</v>
      </c>
      <c r="D2483">
        <v>1.0271199999999999E-2</v>
      </c>
      <c r="E2483" t="s">
        <v>63</v>
      </c>
      <c r="F2483" t="s">
        <v>71</v>
      </c>
    </row>
    <row r="2484" spans="1:6" x14ac:dyDescent="0.45">
      <c r="A2484" s="154" t="str">
        <f t="shared" si="38"/>
        <v>XI_Dist_44</v>
      </c>
      <c r="B2484">
        <v>44</v>
      </c>
      <c r="C2484" t="s">
        <v>6</v>
      </c>
      <c r="D2484">
        <v>1.0003400000000001E-2</v>
      </c>
      <c r="E2484" t="s">
        <v>63</v>
      </c>
      <c r="F2484" t="s">
        <v>71</v>
      </c>
    </row>
    <row r="2485" spans="1:6" x14ac:dyDescent="0.45">
      <c r="A2485" s="154" t="str">
        <f t="shared" si="38"/>
        <v>XI_Dist_46</v>
      </c>
      <c r="B2485">
        <v>46</v>
      </c>
      <c r="C2485" t="s">
        <v>6</v>
      </c>
      <c r="D2485">
        <v>9.7356000000000005E-3</v>
      </c>
      <c r="E2485" t="s">
        <v>63</v>
      </c>
      <c r="F2485" t="s">
        <v>71</v>
      </c>
    </row>
    <row r="2486" spans="1:6" x14ac:dyDescent="0.45">
      <c r="A2486" s="154" t="str">
        <f t="shared" si="38"/>
        <v>XI_Dist_48</v>
      </c>
      <c r="B2486">
        <v>48</v>
      </c>
      <c r="C2486" t="s">
        <v>6</v>
      </c>
      <c r="D2486">
        <v>9.4678999999999996E-3</v>
      </c>
      <c r="E2486" t="s">
        <v>63</v>
      </c>
      <c r="F2486" t="s">
        <v>71</v>
      </c>
    </row>
    <row r="2487" spans="1:6" x14ac:dyDescent="0.45">
      <c r="A2487" s="154" t="str">
        <f t="shared" si="38"/>
        <v>XI_Dist_50</v>
      </c>
      <c r="B2487">
        <v>50</v>
      </c>
      <c r="C2487" t="s">
        <v>6</v>
      </c>
      <c r="D2487">
        <v>9.1999000000000004E-3</v>
      </c>
      <c r="E2487" t="s">
        <v>63</v>
      </c>
      <c r="F2487" t="s">
        <v>71</v>
      </c>
    </row>
    <row r="2488" spans="1:6" x14ac:dyDescent="0.45">
      <c r="A2488" s="154" t="str">
        <f t="shared" si="38"/>
        <v>XI_Dist_52</v>
      </c>
      <c r="B2488">
        <v>52</v>
      </c>
      <c r="C2488" t="s">
        <v>6</v>
      </c>
      <c r="D2488">
        <v>8.9324000000000001E-3</v>
      </c>
      <c r="E2488" t="s">
        <v>63</v>
      </c>
      <c r="F2488" t="s">
        <v>71</v>
      </c>
    </row>
    <row r="2489" spans="1:6" x14ac:dyDescent="0.45">
      <c r="A2489" s="154" t="str">
        <f t="shared" si="38"/>
        <v>XI_Dist_54</v>
      </c>
      <c r="B2489">
        <v>54</v>
      </c>
      <c r="C2489" t="s">
        <v>6</v>
      </c>
      <c r="D2489">
        <v>8.6645000000000003E-3</v>
      </c>
      <c r="E2489" t="s">
        <v>63</v>
      </c>
      <c r="F2489" t="s">
        <v>71</v>
      </c>
    </row>
    <row r="2490" spans="1:6" x14ac:dyDescent="0.45">
      <c r="A2490" s="154" t="str">
        <f t="shared" si="38"/>
        <v>XI_Dist_56</v>
      </c>
      <c r="B2490">
        <v>56</v>
      </c>
      <c r="C2490" t="s">
        <v>6</v>
      </c>
      <c r="D2490">
        <v>8.3967999999999994E-3</v>
      </c>
      <c r="E2490" t="s">
        <v>63</v>
      </c>
      <c r="F2490" t="s">
        <v>71</v>
      </c>
    </row>
    <row r="2491" spans="1:6" x14ac:dyDescent="0.45">
      <c r="A2491" s="154" t="str">
        <f t="shared" si="38"/>
        <v>XI_Dist_58</v>
      </c>
      <c r="B2491">
        <v>58</v>
      </c>
      <c r="C2491" t="s">
        <v>6</v>
      </c>
      <c r="D2491">
        <v>8.1290000000000008E-3</v>
      </c>
      <c r="E2491" t="s">
        <v>63</v>
      </c>
      <c r="F2491" t="s">
        <v>71</v>
      </c>
    </row>
    <row r="2492" spans="1:6" x14ac:dyDescent="0.45">
      <c r="A2492" s="154" t="str">
        <f t="shared" si="38"/>
        <v>XI_Dist_60</v>
      </c>
      <c r="B2492">
        <v>60</v>
      </c>
      <c r="C2492" t="s">
        <v>6</v>
      </c>
      <c r="D2492">
        <v>7.8615000000000004E-3</v>
      </c>
      <c r="E2492" t="s">
        <v>63</v>
      </c>
      <c r="F2492" t="s">
        <v>71</v>
      </c>
    </row>
    <row r="2493" spans="1:6" x14ac:dyDescent="0.45">
      <c r="A2493" s="154" t="str">
        <f t="shared" si="38"/>
        <v>XI_Dist_62</v>
      </c>
      <c r="B2493">
        <v>62</v>
      </c>
      <c r="C2493" t="s">
        <v>6</v>
      </c>
      <c r="D2493">
        <v>7.5935000000000004E-3</v>
      </c>
      <c r="E2493" t="s">
        <v>63</v>
      </c>
      <c r="F2493" t="s">
        <v>71</v>
      </c>
    </row>
    <row r="2494" spans="1:6" x14ac:dyDescent="0.45">
      <c r="A2494" s="154" t="str">
        <f t="shared" si="38"/>
        <v>XI_Dist_64</v>
      </c>
      <c r="B2494">
        <v>64</v>
      </c>
      <c r="C2494" t="s">
        <v>6</v>
      </c>
      <c r="D2494">
        <v>7.3258999999999998E-3</v>
      </c>
      <c r="E2494" t="s">
        <v>63</v>
      </c>
      <c r="F2494" t="s">
        <v>71</v>
      </c>
    </row>
    <row r="2495" spans="1:6" x14ac:dyDescent="0.45">
      <c r="A2495" s="154" t="str">
        <f t="shared" si="38"/>
        <v>XI_Dist_66</v>
      </c>
      <c r="B2495">
        <v>66</v>
      </c>
      <c r="C2495" t="s">
        <v>6</v>
      </c>
      <c r="D2495">
        <v>7.0581000000000003E-3</v>
      </c>
      <c r="E2495" t="s">
        <v>63</v>
      </c>
      <c r="F2495" t="s">
        <v>71</v>
      </c>
    </row>
    <row r="2496" spans="1:6" x14ac:dyDescent="0.45">
      <c r="A2496" s="154" t="str">
        <f t="shared" si="38"/>
        <v>XI_Dist_68</v>
      </c>
      <c r="B2496">
        <v>68</v>
      </c>
      <c r="C2496" t="s">
        <v>6</v>
      </c>
      <c r="D2496">
        <v>6.7904999999999997E-3</v>
      </c>
      <c r="E2496" t="s">
        <v>63</v>
      </c>
      <c r="F2496" t="s">
        <v>71</v>
      </c>
    </row>
    <row r="2497" spans="1:6" x14ac:dyDescent="0.45">
      <c r="A2497" s="154" t="str">
        <f t="shared" si="38"/>
        <v>XI_Dist_70</v>
      </c>
      <c r="B2497">
        <v>70</v>
      </c>
      <c r="C2497" t="s">
        <v>6</v>
      </c>
      <c r="D2497">
        <v>6.5225999999999999E-3</v>
      </c>
      <c r="E2497" t="s">
        <v>63</v>
      </c>
      <c r="F2497" t="s">
        <v>71</v>
      </c>
    </row>
    <row r="2498" spans="1:6" x14ac:dyDescent="0.45">
      <c r="A2498" s="154" t="str">
        <f t="shared" si="38"/>
        <v>XI_Dist_72</v>
      </c>
      <c r="B2498">
        <v>72</v>
      </c>
      <c r="C2498" t="s">
        <v>6</v>
      </c>
      <c r="D2498">
        <v>6.2547000000000002E-3</v>
      </c>
      <c r="E2498" t="s">
        <v>63</v>
      </c>
      <c r="F2498" t="s">
        <v>71</v>
      </c>
    </row>
    <row r="2499" spans="1:6" x14ac:dyDescent="0.45">
      <c r="A2499" s="154" t="str">
        <f t="shared" ref="A2499:A2562" si="39">C2499&amp;"_"&amp;E2499&amp;"_"&amp;B2499</f>
        <v>XI_Dist_74</v>
      </c>
      <c r="B2499">
        <v>74</v>
      </c>
      <c r="C2499" t="s">
        <v>6</v>
      </c>
      <c r="D2499">
        <v>5.9870000000000001E-3</v>
      </c>
      <c r="E2499" t="s">
        <v>63</v>
      </c>
      <c r="F2499" t="s">
        <v>71</v>
      </c>
    </row>
    <row r="2500" spans="1:6" x14ac:dyDescent="0.45">
      <c r="A2500" s="154" t="str">
        <f t="shared" si="39"/>
        <v>XI_Dist_76</v>
      </c>
      <c r="B2500">
        <v>76</v>
      </c>
      <c r="C2500" t="s">
        <v>6</v>
      </c>
      <c r="D2500">
        <v>5.7191000000000004E-3</v>
      </c>
      <c r="E2500" t="s">
        <v>63</v>
      </c>
      <c r="F2500" t="s">
        <v>71</v>
      </c>
    </row>
    <row r="2501" spans="1:6" x14ac:dyDescent="0.45">
      <c r="A2501" s="154" t="str">
        <f t="shared" si="39"/>
        <v>XI_Dist_78</v>
      </c>
      <c r="B2501">
        <v>78</v>
      </c>
      <c r="C2501" t="s">
        <v>6</v>
      </c>
      <c r="D2501">
        <v>5.4514000000000003E-3</v>
      </c>
      <c r="E2501" t="s">
        <v>63</v>
      </c>
      <c r="F2501" t="s">
        <v>71</v>
      </c>
    </row>
    <row r="2502" spans="1:6" x14ac:dyDescent="0.45">
      <c r="A2502" s="154" t="str">
        <f t="shared" si="39"/>
        <v>XI_Dist_80</v>
      </c>
      <c r="B2502">
        <v>80</v>
      </c>
      <c r="C2502" t="s">
        <v>6</v>
      </c>
      <c r="D2502">
        <v>5.1837000000000003E-3</v>
      </c>
      <c r="E2502" t="s">
        <v>63</v>
      </c>
      <c r="F2502" t="s">
        <v>71</v>
      </c>
    </row>
    <row r="2503" spans="1:6" x14ac:dyDescent="0.45">
      <c r="A2503" s="154" t="str">
        <f t="shared" si="39"/>
        <v>XI_Dist_82</v>
      </c>
      <c r="B2503">
        <v>82</v>
      </c>
      <c r="C2503" t="s">
        <v>6</v>
      </c>
      <c r="D2503">
        <v>4.9160000000000002E-3</v>
      </c>
      <c r="E2503" t="s">
        <v>63</v>
      </c>
      <c r="F2503" t="s">
        <v>71</v>
      </c>
    </row>
    <row r="2504" spans="1:6" x14ac:dyDescent="0.45">
      <c r="A2504" s="154" t="str">
        <f t="shared" si="39"/>
        <v>XI_Dist_84</v>
      </c>
      <c r="B2504">
        <v>84</v>
      </c>
      <c r="C2504" t="s">
        <v>6</v>
      </c>
      <c r="D2504">
        <v>4.6480000000000002E-3</v>
      </c>
      <c r="E2504" t="s">
        <v>63</v>
      </c>
      <c r="F2504" t="s">
        <v>71</v>
      </c>
    </row>
    <row r="2505" spans="1:6" x14ac:dyDescent="0.45">
      <c r="A2505" s="154" t="str">
        <f t="shared" si="39"/>
        <v>XI_Dist_86</v>
      </c>
      <c r="B2505">
        <v>86</v>
      </c>
      <c r="C2505" t="s">
        <v>6</v>
      </c>
      <c r="D2505">
        <v>4.3803999999999996E-3</v>
      </c>
      <c r="E2505" t="s">
        <v>63</v>
      </c>
      <c r="F2505" t="s">
        <v>71</v>
      </c>
    </row>
    <row r="2506" spans="1:6" x14ac:dyDescent="0.45">
      <c r="A2506" s="154" t="str">
        <f t="shared" si="39"/>
        <v>XI_Dist_88</v>
      </c>
      <c r="B2506">
        <v>88</v>
      </c>
      <c r="C2506" t="s">
        <v>6</v>
      </c>
      <c r="D2506">
        <v>4.1124999999999998E-3</v>
      </c>
      <c r="E2506" t="s">
        <v>63</v>
      </c>
      <c r="F2506" t="s">
        <v>71</v>
      </c>
    </row>
    <row r="2507" spans="1:6" x14ac:dyDescent="0.45">
      <c r="A2507" s="154" t="str">
        <f t="shared" si="39"/>
        <v>XI_Dist_90</v>
      </c>
      <c r="B2507">
        <v>90</v>
      </c>
      <c r="C2507" t="s">
        <v>6</v>
      </c>
      <c r="D2507">
        <v>3.8449000000000001E-3</v>
      </c>
      <c r="E2507" t="s">
        <v>63</v>
      </c>
      <c r="F2507" t="s">
        <v>71</v>
      </c>
    </row>
    <row r="2508" spans="1:6" x14ac:dyDescent="0.45">
      <c r="A2508" s="154" t="str">
        <f t="shared" si="39"/>
        <v>XI_Dist_92</v>
      </c>
      <c r="B2508">
        <v>92</v>
      </c>
      <c r="C2508" t="s">
        <v>6</v>
      </c>
      <c r="D2508">
        <v>3.5771000000000002E-3</v>
      </c>
      <c r="E2508" t="s">
        <v>63</v>
      </c>
      <c r="F2508" t="s">
        <v>71</v>
      </c>
    </row>
    <row r="2509" spans="1:6" x14ac:dyDescent="0.45">
      <c r="A2509" s="154" t="str">
        <f t="shared" si="39"/>
        <v>XI_Dist_94</v>
      </c>
      <c r="B2509">
        <v>94</v>
      </c>
      <c r="C2509" t="s">
        <v>6</v>
      </c>
      <c r="D2509">
        <v>3.3094000000000001E-3</v>
      </c>
      <c r="E2509" t="s">
        <v>63</v>
      </c>
      <c r="F2509" t="s">
        <v>71</v>
      </c>
    </row>
    <row r="2510" spans="1:6" x14ac:dyDescent="0.45">
      <c r="A2510" s="154" t="str">
        <f t="shared" si="39"/>
        <v>XI_Dist_96</v>
      </c>
      <c r="B2510">
        <v>96</v>
      </c>
      <c r="C2510" t="s">
        <v>6</v>
      </c>
      <c r="D2510">
        <v>3.0416000000000002E-3</v>
      </c>
      <c r="E2510" t="s">
        <v>63</v>
      </c>
      <c r="F2510" t="s">
        <v>71</v>
      </c>
    </row>
    <row r="2511" spans="1:6" x14ac:dyDescent="0.45">
      <c r="A2511" s="154" t="str">
        <f t="shared" si="39"/>
        <v>XI_Dist_98</v>
      </c>
      <c r="B2511">
        <v>98</v>
      </c>
      <c r="C2511" t="s">
        <v>6</v>
      </c>
      <c r="D2511">
        <v>2.774E-3</v>
      </c>
      <c r="E2511" t="s">
        <v>63</v>
      </c>
      <c r="F2511" t="s">
        <v>71</v>
      </c>
    </row>
    <row r="2512" spans="1:6" x14ac:dyDescent="0.45">
      <c r="A2512" s="154" t="str">
        <f t="shared" si="39"/>
        <v>XI_Dist_100</v>
      </c>
      <c r="B2512">
        <v>100</v>
      </c>
      <c r="C2512" t="s">
        <v>6</v>
      </c>
      <c r="D2512">
        <v>2.5059000000000001E-3</v>
      </c>
      <c r="E2512" t="s">
        <v>63</v>
      </c>
      <c r="F2512" t="s">
        <v>71</v>
      </c>
    </row>
    <row r="2513" spans="1:6" x14ac:dyDescent="0.45">
      <c r="A2513" s="154" t="str">
        <f t="shared" si="39"/>
        <v>XI_Dist_102</v>
      </c>
      <c r="B2513">
        <v>102</v>
      </c>
      <c r="C2513" t="s">
        <v>6</v>
      </c>
      <c r="D2513">
        <v>2.2382999999999999E-3</v>
      </c>
      <c r="E2513" t="s">
        <v>63</v>
      </c>
      <c r="F2513" t="s">
        <v>71</v>
      </c>
    </row>
    <row r="2514" spans="1:6" x14ac:dyDescent="0.45">
      <c r="A2514" s="154" t="str">
        <f t="shared" si="39"/>
        <v>XI_Dist_104</v>
      </c>
      <c r="B2514">
        <v>104</v>
      </c>
      <c r="C2514" t="s">
        <v>6</v>
      </c>
      <c r="D2514">
        <v>1.9705999999999999E-3</v>
      </c>
      <c r="E2514" t="s">
        <v>63</v>
      </c>
      <c r="F2514" t="s">
        <v>71</v>
      </c>
    </row>
    <row r="2515" spans="1:6" x14ac:dyDescent="0.45">
      <c r="A2515" s="154" t="str">
        <f t="shared" si="39"/>
        <v>XI_Dist_106</v>
      </c>
      <c r="B2515">
        <v>106</v>
      </c>
      <c r="C2515" t="s">
        <v>6</v>
      </c>
      <c r="D2515">
        <v>0</v>
      </c>
      <c r="E2515" t="s">
        <v>63</v>
      </c>
      <c r="F2515" t="s">
        <v>71</v>
      </c>
    </row>
    <row r="2516" spans="1:6" x14ac:dyDescent="0.45">
      <c r="A2516" s="154" t="str">
        <f t="shared" si="39"/>
        <v>XI_Dist_108</v>
      </c>
      <c r="B2516">
        <v>108</v>
      </c>
      <c r="C2516" t="s">
        <v>6</v>
      </c>
      <c r="D2516">
        <v>0</v>
      </c>
      <c r="E2516" t="s">
        <v>63</v>
      </c>
      <c r="F2516" t="s">
        <v>71</v>
      </c>
    </row>
    <row r="2517" spans="1:6" x14ac:dyDescent="0.45">
      <c r="A2517" s="154" t="str">
        <f t="shared" si="39"/>
        <v>XI_Dist_110</v>
      </c>
      <c r="B2517">
        <v>110</v>
      </c>
      <c r="C2517" t="s">
        <v>6</v>
      </c>
      <c r="D2517">
        <v>0</v>
      </c>
      <c r="E2517" t="s">
        <v>63</v>
      </c>
      <c r="F2517" t="s">
        <v>71</v>
      </c>
    </row>
    <row r="2518" spans="1:6" x14ac:dyDescent="0.45">
      <c r="A2518" s="154" t="str">
        <f t="shared" si="39"/>
        <v>XI_Dist_112</v>
      </c>
      <c r="B2518">
        <v>112</v>
      </c>
      <c r="C2518" t="s">
        <v>6</v>
      </c>
      <c r="D2518">
        <v>0</v>
      </c>
      <c r="E2518" t="s">
        <v>63</v>
      </c>
      <c r="F2518" t="s">
        <v>71</v>
      </c>
    </row>
    <row r="2519" spans="1:6" x14ac:dyDescent="0.45">
      <c r="A2519" s="154" t="str">
        <f t="shared" si="39"/>
        <v>XI_Dist_114</v>
      </c>
      <c r="B2519">
        <v>114</v>
      </c>
      <c r="C2519" t="s">
        <v>6</v>
      </c>
      <c r="D2519">
        <v>0</v>
      </c>
      <c r="E2519" t="s">
        <v>63</v>
      </c>
      <c r="F2519" t="s">
        <v>71</v>
      </c>
    </row>
    <row r="2520" spans="1:6" x14ac:dyDescent="0.45">
      <c r="A2520" s="154" t="str">
        <f t="shared" si="39"/>
        <v>XI_Dist_116</v>
      </c>
      <c r="B2520">
        <v>116</v>
      </c>
      <c r="C2520" t="s">
        <v>6</v>
      </c>
      <c r="D2520">
        <v>0</v>
      </c>
      <c r="E2520" t="s">
        <v>63</v>
      </c>
      <c r="F2520" t="s">
        <v>71</v>
      </c>
    </row>
    <row r="2521" spans="1:6" x14ac:dyDescent="0.45">
      <c r="A2521" s="154" t="str">
        <f t="shared" si="39"/>
        <v>XI_Dist_118</v>
      </c>
      <c r="B2521">
        <v>118</v>
      </c>
      <c r="C2521" t="s">
        <v>6</v>
      </c>
      <c r="D2521">
        <v>0</v>
      </c>
      <c r="E2521" t="s">
        <v>63</v>
      </c>
      <c r="F2521" t="s">
        <v>71</v>
      </c>
    </row>
    <row r="2522" spans="1:6" x14ac:dyDescent="0.45">
      <c r="A2522" s="154" t="str">
        <f t="shared" si="39"/>
        <v>XI_Dist_120</v>
      </c>
      <c r="B2522">
        <v>120</v>
      </c>
      <c r="C2522" t="s">
        <v>6</v>
      </c>
      <c r="D2522">
        <v>0</v>
      </c>
      <c r="E2522" t="s">
        <v>63</v>
      </c>
      <c r="F2522" t="s">
        <v>71</v>
      </c>
    </row>
    <row r="2523" spans="1:6" x14ac:dyDescent="0.45">
      <c r="A2523" s="154" t="str">
        <f t="shared" si="39"/>
        <v>XI_Dist_122</v>
      </c>
      <c r="B2523">
        <v>122</v>
      </c>
      <c r="C2523" t="s">
        <v>6</v>
      </c>
      <c r="D2523">
        <v>0</v>
      </c>
      <c r="E2523" t="s">
        <v>63</v>
      </c>
      <c r="F2523" t="s">
        <v>71</v>
      </c>
    </row>
    <row r="2524" spans="1:6" x14ac:dyDescent="0.45">
      <c r="A2524" s="154" t="str">
        <f t="shared" si="39"/>
        <v>XI_Dist_124</v>
      </c>
      <c r="B2524">
        <v>124</v>
      </c>
      <c r="C2524" t="s">
        <v>6</v>
      </c>
      <c r="D2524">
        <v>0</v>
      </c>
      <c r="E2524" t="s">
        <v>63</v>
      </c>
      <c r="F2524" t="s">
        <v>71</v>
      </c>
    </row>
    <row r="2525" spans="1:6" x14ac:dyDescent="0.45">
      <c r="A2525" s="154" t="str">
        <f t="shared" si="39"/>
        <v>XI_Dist_126</v>
      </c>
      <c r="B2525">
        <v>126</v>
      </c>
      <c r="C2525" t="s">
        <v>6</v>
      </c>
      <c r="D2525">
        <v>0</v>
      </c>
      <c r="E2525" t="s">
        <v>63</v>
      </c>
      <c r="F2525" t="s">
        <v>71</v>
      </c>
    </row>
    <row r="2526" spans="1:6" x14ac:dyDescent="0.45">
      <c r="A2526" s="154" t="str">
        <f t="shared" si="39"/>
        <v>XI_Dist_128</v>
      </c>
      <c r="B2526">
        <v>128</v>
      </c>
      <c r="C2526" t="s">
        <v>6</v>
      </c>
      <c r="D2526">
        <v>0</v>
      </c>
      <c r="E2526" t="s">
        <v>63</v>
      </c>
      <c r="F2526" t="s">
        <v>71</v>
      </c>
    </row>
    <row r="2527" spans="1:6" x14ac:dyDescent="0.45">
      <c r="A2527" s="154" t="str">
        <f t="shared" si="39"/>
        <v>XI_Dist_130</v>
      </c>
      <c r="B2527">
        <v>130</v>
      </c>
      <c r="C2527" t="s">
        <v>6</v>
      </c>
      <c r="D2527">
        <v>0</v>
      </c>
      <c r="E2527" t="s">
        <v>63</v>
      </c>
      <c r="F2527" t="s">
        <v>71</v>
      </c>
    </row>
    <row r="2528" spans="1:6" x14ac:dyDescent="0.45">
      <c r="A2528" s="154" t="str">
        <f t="shared" si="39"/>
        <v>XI_Dist_132</v>
      </c>
      <c r="B2528">
        <v>132</v>
      </c>
      <c r="C2528" t="s">
        <v>6</v>
      </c>
      <c r="D2528">
        <v>0</v>
      </c>
      <c r="E2528" t="s">
        <v>63</v>
      </c>
      <c r="F2528" t="s">
        <v>71</v>
      </c>
    </row>
    <row r="2529" spans="1:6" x14ac:dyDescent="0.45">
      <c r="A2529" s="154" t="str">
        <f t="shared" si="39"/>
        <v>XI_Dist_134</v>
      </c>
      <c r="B2529">
        <v>134</v>
      </c>
      <c r="C2529" t="s">
        <v>6</v>
      </c>
      <c r="D2529">
        <v>0</v>
      </c>
      <c r="E2529" t="s">
        <v>63</v>
      </c>
      <c r="F2529" t="s">
        <v>71</v>
      </c>
    </row>
    <row r="2530" spans="1:6" x14ac:dyDescent="0.45">
      <c r="A2530" s="154" t="str">
        <f t="shared" si="39"/>
        <v>XI_Dist_136</v>
      </c>
      <c r="B2530">
        <v>136</v>
      </c>
      <c r="C2530" t="s">
        <v>6</v>
      </c>
      <c r="D2530">
        <v>0</v>
      </c>
      <c r="E2530" t="s">
        <v>63</v>
      </c>
      <c r="F2530" t="s">
        <v>71</v>
      </c>
    </row>
    <row r="2531" spans="1:6" x14ac:dyDescent="0.45">
      <c r="A2531" s="154" t="str">
        <f t="shared" si="39"/>
        <v>XI_Dist_138</v>
      </c>
      <c r="B2531">
        <v>138</v>
      </c>
      <c r="C2531" t="s">
        <v>6</v>
      </c>
      <c r="D2531">
        <v>0</v>
      </c>
      <c r="E2531" t="s">
        <v>63</v>
      </c>
      <c r="F2531" t="s">
        <v>71</v>
      </c>
    </row>
    <row r="2532" spans="1:6" x14ac:dyDescent="0.45">
      <c r="A2532" s="154" t="str">
        <f t="shared" si="39"/>
        <v>XI_Dist_140</v>
      </c>
      <c r="B2532">
        <v>140</v>
      </c>
      <c r="C2532" t="s">
        <v>6</v>
      </c>
      <c r="D2532">
        <v>0</v>
      </c>
      <c r="E2532" t="s">
        <v>63</v>
      </c>
      <c r="F2532" t="s">
        <v>71</v>
      </c>
    </row>
    <row r="2533" spans="1:6" x14ac:dyDescent="0.45">
      <c r="A2533" s="154" t="str">
        <f t="shared" si="39"/>
        <v>XI_Dist_142</v>
      </c>
      <c r="B2533">
        <v>142</v>
      </c>
      <c r="C2533" t="s">
        <v>6</v>
      </c>
      <c r="D2533">
        <v>0</v>
      </c>
      <c r="E2533" t="s">
        <v>63</v>
      </c>
      <c r="F2533" t="s">
        <v>71</v>
      </c>
    </row>
    <row r="2534" spans="1:6" x14ac:dyDescent="0.45">
      <c r="A2534" s="154" t="str">
        <f t="shared" si="39"/>
        <v>XI_Dist_144</v>
      </c>
      <c r="B2534">
        <v>144</v>
      </c>
      <c r="C2534" t="s">
        <v>6</v>
      </c>
      <c r="D2534">
        <v>0</v>
      </c>
      <c r="E2534" t="s">
        <v>63</v>
      </c>
      <c r="F2534" t="s">
        <v>71</v>
      </c>
    </row>
    <row r="2535" spans="1:6" x14ac:dyDescent="0.45">
      <c r="A2535" s="154" t="str">
        <f t="shared" si="39"/>
        <v>XI_Dist_146</v>
      </c>
      <c r="B2535">
        <v>146</v>
      </c>
      <c r="C2535" t="s">
        <v>6</v>
      </c>
      <c r="D2535">
        <v>0</v>
      </c>
      <c r="E2535" t="s">
        <v>63</v>
      </c>
      <c r="F2535" t="s">
        <v>71</v>
      </c>
    </row>
    <row r="2536" spans="1:6" x14ac:dyDescent="0.45">
      <c r="A2536" s="154" t="str">
        <f t="shared" si="39"/>
        <v>XI_Dist_148</v>
      </c>
      <c r="B2536">
        <v>148</v>
      </c>
      <c r="C2536" t="s">
        <v>6</v>
      </c>
      <c r="D2536">
        <v>0</v>
      </c>
      <c r="E2536" t="s">
        <v>63</v>
      </c>
      <c r="F2536" t="s">
        <v>71</v>
      </c>
    </row>
    <row r="2537" spans="1:6" x14ac:dyDescent="0.45">
      <c r="A2537" s="154" t="str">
        <f t="shared" si="39"/>
        <v>XI_Dist_150</v>
      </c>
      <c r="B2537">
        <v>150</v>
      </c>
      <c r="C2537" t="s">
        <v>6</v>
      </c>
      <c r="D2537">
        <v>0</v>
      </c>
      <c r="E2537" t="s">
        <v>63</v>
      </c>
      <c r="F2537" t="s">
        <v>71</v>
      </c>
    </row>
    <row r="2538" spans="1:6" x14ac:dyDescent="0.45">
      <c r="A2538" s="154" t="str">
        <f t="shared" si="39"/>
        <v>XI_Dist_152</v>
      </c>
      <c r="B2538">
        <v>152</v>
      </c>
      <c r="C2538" t="s">
        <v>6</v>
      </c>
      <c r="D2538">
        <v>0</v>
      </c>
      <c r="E2538" t="s">
        <v>63</v>
      </c>
      <c r="F2538" t="s">
        <v>71</v>
      </c>
    </row>
    <row r="2539" spans="1:6" x14ac:dyDescent="0.45">
      <c r="A2539" s="154" t="str">
        <f t="shared" si="39"/>
        <v>XI_Dist_154</v>
      </c>
      <c r="B2539">
        <v>154</v>
      </c>
      <c r="C2539" t="s">
        <v>6</v>
      </c>
      <c r="D2539">
        <v>0</v>
      </c>
      <c r="E2539" t="s">
        <v>63</v>
      </c>
      <c r="F2539" t="s">
        <v>71</v>
      </c>
    </row>
    <row r="2540" spans="1:6" x14ac:dyDescent="0.45">
      <c r="A2540" s="154" t="str">
        <f t="shared" si="39"/>
        <v>XI_Dist_156</v>
      </c>
      <c r="B2540">
        <v>156</v>
      </c>
      <c r="C2540" t="s">
        <v>6</v>
      </c>
      <c r="D2540">
        <v>0</v>
      </c>
      <c r="E2540" t="s">
        <v>63</v>
      </c>
      <c r="F2540" t="s">
        <v>71</v>
      </c>
    </row>
    <row r="2541" spans="1:6" x14ac:dyDescent="0.45">
      <c r="A2541" s="154" t="str">
        <f t="shared" si="39"/>
        <v>XI_Dist_158</v>
      </c>
      <c r="B2541">
        <v>158</v>
      </c>
      <c r="C2541" t="s">
        <v>6</v>
      </c>
      <c r="D2541">
        <v>0</v>
      </c>
      <c r="E2541" t="s">
        <v>63</v>
      </c>
      <c r="F2541" t="s">
        <v>71</v>
      </c>
    </row>
    <row r="2542" spans="1:6" x14ac:dyDescent="0.45">
      <c r="A2542" s="154" t="str">
        <f t="shared" si="39"/>
        <v>XI_Dist_160</v>
      </c>
      <c r="B2542">
        <v>160</v>
      </c>
      <c r="C2542" t="s">
        <v>6</v>
      </c>
      <c r="D2542">
        <v>0</v>
      </c>
      <c r="E2542" t="s">
        <v>63</v>
      </c>
      <c r="F2542" t="s">
        <v>71</v>
      </c>
    </row>
    <row r="2543" spans="1:6" x14ac:dyDescent="0.45">
      <c r="A2543" s="154" t="str">
        <f t="shared" si="39"/>
        <v>XI_Dist_162</v>
      </c>
      <c r="B2543">
        <v>162</v>
      </c>
      <c r="C2543" t="s">
        <v>6</v>
      </c>
      <c r="D2543">
        <v>0</v>
      </c>
      <c r="E2543" t="s">
        <v>63</v>
      </c>
      <c r="F2543" t="s">
        <v>71</v>
      </c>
    </row>
    <row r="2544" spans="1:6" x14ac:dyDescent="0.45">
      <c r="A2544" s="154" t="str">
        <f t="shared" si="39"/>
        <v>XI_Dist_164</v>
      </c>
      <c r="B2544">
        <v>164</v>
      </c>
      <c r="C2544" t="s">
        <v>6</v>
      </c>
      <c r="D2544">
        <v>0</v>
      </c>
      <c r="E2544" t="s">
        <v>63</v>
      </c>
      <c r="F2544" t="s">
        <v>71</v>
      </c>
    </row>
    <row r="2545" spans="1:6" x14ac:dyDescent="0.45">
      <c r="A2545" s="154" t="str">
        <f t="shared" si="39"/>
        <v>XI_Dist_166</v>
      </c>
      <c r="B2545">
        <v>166</v>
      </c>
      <c r="C2545" t="s">
        <v>6</v>
      </c>
      <c r="D2545">
        <v>0</v>
      </c>
      <c r="E2545" t="s">
        <v>63</v>
      </c>
      <c r="F2545" t="s">
        <v>71</v>
      </c>
    </row>
    <row r="2546" spans="1:6" x14ac:dyDescent="0.45">
      <c r="A2546" s="154" t="str">
        <f t="shared" si="39"/>
        <v>XI_Dist_168</v>
      </c>
      <c r="B2546">
        <v>168</v>
      </c>
      <c r="C2546" t="s">
        <v>6</v>
      </c>
      <c r="D2546">
        <v>0</v>
      </c>
      <c r="E2546" t="s">
        <v>63</v>
      </c>
      <c r="F2546" t="s">
        <v>71</v>
      </c>
    </row>
    <row r="2547" spans="1:6" x14ac:dyDescent="0.45">
      <c r="A2547" s="154" t="str">
        <f t="shared" si="39"/>
        <v>XI_Dist_170</v>
      </c>
      <c r="B2547">
        <v>170</v>
      </c>
      <c r="C2547" t="s">
        <v>6</v>
      </c>
      <c r="D2547">
        <v>0</v>
      </c>
      <c r="E2547" t="s">
        <v>63</v>
      </c>
      <c r="F2547" t="s">
        <v>71</v>
      </c>
    </row>
    <row r="2548" spans="1:6" x14ac:dyDescent="0.45">
      <c r="A2548" s="154" t="str">
        <f t="shared" si="39"/>
        <v>XI_Dist_172</v>
      </c>
      <c r="B2548">
        <v>172</v>
      </c>
      <c r="C2548" t="s">
        <v>6</v>
      </c>
      <c r="D2548">
        <v>0</v>
      </c>
      <c r="E2548" t="s">
        <v>63</v>
      </c>
      <c r="F2548" t="s">
        <v>71</v>
      </c>
    </row>
    <row r="2549" spans="1:6" x14ac:dyDescent="0.45">
      <c r="A2549" s="154" t="str">
        <f t="shared" si="39"/>
        <v>XI_Dist_174</v>
      </c>
      <c r="B2549">
        <v>174</v>
      </c>
      <c r="C2549" t="s">
        <v>6</v>
      </c>
      <c r="D2549">
        <v>0</v>
      </c>
      <c r="E2549" t="s">
        <v>63</v>
      </c>
      <c r="F2549" t="s">
        <v>71</v>
      </c>
    </row>
    <row r="2550" spans="1:6" x14ac:dyDescent="0.45">
      <c r="A2550" s="154" t="str">
        <f t="shared" si="39"/>
        <v>XI_Dist_176</v>
      </c>
      <c r="B2550">
        <v>176</v>
      </c>
      <c r="C2550" t="s">
        <v>6</v>
      </c>
      <c r="D2550">
        <v>0</v>
      </c>
      <c r="E2550" t="s">
        <v>63</v>
      </c>
      <c r="F2550" t="s">
        <v>71</v>
      </c>
    </row>
    <row r="2551" spans="1:6" x14ac:dyDescent="0.45">
      <c r="A2551" s="154" t="str">
        <f t="shared" si="39"/>
        <v>XI_Dist_178</v>
      </c>
      <c r="B2551">
        <v>178</v>
      </c>
      <c r="C2551" t="s">
        <v>6</v>
      </c>
      <c r="D2551">
        <v>0</v>
      </c>
      <c r="E2551" t="s">
        <v>63</v>
      </c>
      <c r="F2551" t="s">
        <v>71</v>
      </c>
    </row>
    <row r="2552" spans="1:6" x14ac:dyDescent="0.45">
      <c r="A2552" s="154" t="str">
        <f t="shared" si="39"/>
        <v>XI_Dist_180</v>
      </c>
      <c r="B2552">
        <v>180</v>
      </c>
      <c r="C2552" t="s">
        <v>6</v>
      </c>
      <c r="D2552">
        <v>0</v>
      </c>
      <c r="E2552" t="s">
        <v>63</v>
      </c>
      <c r="F2552" t="s">
        <v>71</v>
      </c>
    </row>
    <row r="2553" spans="1:6" x14ac:dyDescent="0.45">
      <c r="A2553" s="154" t="str">
        <f t="shared" si="39"/>
        <v>XI_Dist_182</v>
      </c>
      <c r="B2553">
        <v>182</v>
      </c>
      <c r="C2553" t="s">
        <v>6</v>
      </c>
      <c r="D2553">
        <v>0</v>
      </c>
      <c r="E2553" t="s">
        <v>63</v>
      </c>
      <c r="F2553" t="s">
        <v>71</v>
      </c>
    </row>
    <row r="2554" spans="1:6" x14ac:dyDescent="0.45">
      <c r="A2554" s="154" t="str">
        <f t="shared" si="39"/>
        <v>XI_Dist_184</v>
      </c>
      <c r="B2554">
        <v>184</v>
      </c>
      <c r="C2554" t="s">
        <v>6</v>
      </c>
      <c r="D2554">
        <v>0</v>
      </c>
      <c r="E2554" t="s">
        <v>63</v>
      </c>
      <c r="F2554" t="s">
        <v>71</v>
      </c>
    </row>
    <row r="2555" spans="1:6" x14ac:dyDescent="0.45">
      <c r="A2555" s="154" t="str">
        <f t="shared" si="39"/>
        <v>XI_Dist_186</v>
      </c>
      <c r="B2555">
        <v>186</v>
      </c>
      <c r="C2555" t="s">
        <v>6</v>
      </c>
      <c r="D2555">
        <v>0</v>
      </c>
      <c r="E2555" t="s">
        <v>63</v>
      </c>
      <c r="F2555" t="s">
        <v>71</v>
      </c>
    </row>
    <row r="2556" spans="1:6" x14ac:dyDescent="0.45">
      <c r="A2556" s="154" t="str">
        <f t="shared" si="39"/>
        <v>XI_Dist_188</v>
      </c>
      <c r="B2556">
        <v>188</v>
      </c>
      <c r="C2556" t="s">
        <v>6</v>
      </c>
      <c r="D2556">
        <v>0</v>
      </c>
      <c r="E2556" t="s">
        <v>63</v>
      </c>
      <c r="F2556" t="s">
        <v>71</v>
      </c>
    </row>
    <row r="2557" spans="1:6" x14ac:dyDescent="0.45">
      <c r="A2557" s="154" t="str">
        <f t="shared" si="39"/>
        <v>XI_Dist_190</v>
      </c>
      <c r="B2557">
        <v>190</v>
      </c>
      <c r="C2557" t="s">
        <v>6</v>
      </c>
      <c r="D2557">
        <v>0</v>
      </c>
      <c r="E2557" t="s">
        <v>63</v>
      </c>
      <c r="F2557" t="s">
        <v>71</v>
      </c>
    </row>
    <row r="2558" spans="1:6" x14ac:dyDescent="0.45">
      <c r="A2558" s="154" t="str">
        <f t="shared" si="39"/>
        <v>XI_Dist_192</v>
      </c>
      <c r="B2558">
        <v>192</v>
      </c>
      <c r="C2558" t="s">
        <v>6</v>
      </c>
      <c r="D2558">
        <v>0</v>
      </c>
      <c r="E2558" t="s">
        <v>63</v>
      </c>
      <c r="F2558" t="s">
        <v>71</v>
      </c>
    </row>
    <row r="2559" spans="1:6" x14ac:dyDescent="0.45">
      <c r="A2559" s="154" t="str">
        <f t="shared" si="39"/>
        <v>XI_Dist_194</v>
      </c>
      <c r="B2559">
        <v>194</v>
      </c>
      <c r="C2559" t="s">
        <v>6</v>
      </c>
      <c r="D2559">
        <v>0</v>
      </c>
      <c r="E2559" t="s">
        <v>63</v>
      </c>
      <c r="F2559" t="s">
        <v>71</v>
      </c>
    </row>
    <row r="2560" spans="1:6" x14ac:dyDescent="0.45">
      <c r="A2560" s="154" t="str">
        <f t="shared" si="39"/>
        <v>XI_Dist_196</v>
      </c>
      <c r="B2560">
        <v>196</v>
      </c>
      <c r="C2560" t="s">
        <v>6</v>
      </c>
      <c r="D2560">
        <v>0</v>
      </c>
      <c r="E2560" t="s">
        <v>63</v>
      </c>
      <c r="F2560" t="s">
        <v>71</v>
      </c>
    </row>
    <row r="2561" spans="1:6" x14ac:dyDescent="0.45">
      <c r="A2561" s="154" t="str">
        <f t="shared" si="39"/>
        <v>XI_Dist_198</v>
      </c>
      <c r="B2561">
        <v>198</v>
      </c>
      <c r="C2561" t="s">
        <v>6</v>
      </c>
      <c r="D2561">
        <v>0</v>
      </c>
      <c r="E2561" t="s">
        <v>63</v>
      </c>
      <c r="F2561" t="s">
        <v>71</v>
      </c>
    </row>
    <row r="2562" spans="1:6" x14ac:dyDescent="0.45">
      <c r="A2562" s="154" t="str">
        <f t="shared" si="39"/>
        <v>XI_Dist_200</v>
      </c>
      <c r="B2562">
        <v>200</v>
      </c>
      <c r="C2562" t="s">
        <v>6</v>
      </c>
      <c r="D2562">
        <v>0</v>
      </c>
      <c r="E2562" t="s">
        <v>63</v>
      </c>
      <c r="F2562" t="s">
        <v>71</v>
      </c>
    </row>
    <row r="2563" spans="1:6" x14ac:dyDescent="0.45">
      <c r="A2563" s="154" t="str">
        <f t="shared" ref="A2563:A2626" si="40">C2563&amp;"_"&amp;E2563&amp;"_"&amp;B2563</f>
        <v>XI_Dist_202</v>
      </c>
      <c r="B2563">
        <v>202</v>
      </c>
      <c r="C2563" t="s">
        <v>6</v>
      </c>
      <c r="D2563">
        <v>0</v>
      </c>
      <c r="E2563" t="s">
        <v>63</v>
      </c>
      <c r="F2563" t="s">
        <v>71</v>
      </c>
    </row>
    <row r="2564" spans="1:6" x14ac:dyDescent="0.45">
      <c r="A2564" s="154" t="str">
        <f t="shared" si="40"/>
        <v>XI_Time_0</v>
      </c>
      <c r="B2564">
        <v>0</v>
      </c>
      <c r="C2564" t="s">
        <v>6</v>
      </c>
      <c r="D2564">
        <v>0</v>
      </c>
      <c r="E2564" t="s">
        <v>16</v>
      </c>
      <c r="F2564" t="s">
        <v>71</v>
      </c>
    </row>
    <row r="2565" spans="1:6" x14ac:dyDescent="0.45">
      <c r="A2565" s="154" t="str">
        <f t="shared" si="40"/>
        <v>XI_Time_2</v>
      </c>
      <c r="B2565">
        <v>2</v>
      </c>
      <c r="C2565" t="s">
        <v>6</v>
      </c>
      <c r="D2565">
        <v>1.4164E-3</v>
      </c>
      <c r="E2565" t="s">
        <v>16</v>
      </c>
      <c r="F2565" t="s">
        <v>71</v>
      </c>
    </row>
    <row r="2566" spans="1:6" x14ac:dyDescent="0.45">
      <c r="A2566" s="154" t="str">
        <f t="shared" si="40"/>
        <v>XI_Time_4</v>
      </c>
      <c r="B2566">
        <v>4</v>
      </c>
      <c r="C2566" t="s">
        <v>6</v>
      </c>
      <c r="D2566">
        <v>2.2433000000000002E-3</v>
      </c>
      <c r="E2566" t="s">
        <v>16</v>
      </c>
      <c r="F2566" t="s">
        <v>71</v>
      </c>
    </row>
    <row r="2567" spans="1:6" x14ac:dyDescent="0.45">
      <c r="A2567" s="154" t="str">
        <f t="shared" si="40"/>
        <v>XI_Time_6</v>
      </c>
      <c r="B2567">
        <v>6</v>
      </c>
      <c r="C2567" t="s">
        <v>6</v>
      </c>
      <c r="D2567">
        <v>9.6054E-3</v>
      </c>
      <c r="E2567" t="s">
        <v>16</v>
      </c>
      <c r="F2567" t="s">
        <v>71</v>
      </c>
    </row>
    <row r="2568" spans="1:6" x14ac:dyDescent="0.45">
      <c r="A2568" s="154" t="str">
        <f t="shared" si="40"/>
        <v>XI_Time_8</v>
      </c>
      <c r="B2568">
        <v>8</v>
      </c>
      <c r="C2568" t="s">
        <v>6</v>
      </c>
      <c r="D2568">
        <v>2.28737E-2</v>
      </c>
      <c r="E2568" t="s">
        <v>16</v>
      </c>
      <c r="F2568" t="s">
        <v>71</v>
      </c>
    </row>
    <row r="2569" spans="1:6" x14ac:dyDescent="0.45">
      <c r="A2569" s="154" t="str">
        <f t="shared" si="40"/>
        <v>XI_Time_10</v>
      </c>
      <c r="B2569">
        <v>10</v>
      </c>
      <c r="C2569" t="s">
        <v>6</v>
      </c>
      <c r="D2569">
        <v>3.7006600000000001E-2</v>
      </c>
      <c r="E2569" t="s">
        <v>16</v>
      </c>
      <c r="F2569" t="s">
        <v>71</v>
      </c>
    </row>
    <row r="2570" spans="1:6" x14ac:dyDescent="0.45">
      <c r="A2570" s="154" t="str">
        <f t="shared" si="40"/>
        <v>XI_Time_12</v>
      </c>
      <c r="B2570">
        <v>12</v>
      </c>
      <c r="C2570" t="s">
        <v>6</v>
      </c>
      <c r="D2570">
        <v>4.5510599999999998E-2</v>
      </c>
      <c r="E2570" t="s">
        <v>16</v>
      </c>
      <c r="F2570" t="s">
        <v>71</v>
      </c>
    </row>
    <row r="2571" spans="1:6" x14ac:dyDescent="0.45">
      <c r="A2571" s="154" t="str">
        <f t="shared" si="40"/>
        <v>XI_Time_14</v>
      </c>
      <c r="B2571">
        <v>14</v>
      </c>
      <c r="C2571" t="s">
        <v>6</v>
      </c>
      <c r="D2571">
        <v>5.2280899999999998E-2</v>
      </c>
      <c r="E2571" t="s">
        <v>16</v>
      </c>
      <c r="F2571" t="s">
        <v>71</v>
      </c>
    </row>
    <row r="2572" spans="1:6" x14ac:dyDescent="0.45">
      <c r="A2572" s="154" t="str">
        <f t="shared" si="40"/>
        <v>XI_Time_16</v>
      </c>
      <c r="B2572">
        <v>16</v>
      </c>
      <c r="C2572" t="s">
        <v>6</v>
      </c>
      <c r="D2572">
        <v>5.8601800000000002E-2</v>
      </c>
      <c r="E2572" t="s">
        <v>16</v>
      </c>
      <c r="F2572" t="s">
        <v>71</v>
      </c>
    </row>
    <row r="2573" spans="1:6" x14ac:dyDescent="0.45">
      <c r="A2573" s="154" t="str">
        <f t="shared" si="40"/>
        <v>XI_Time_18</v>
      </c>
      <c r="B2573">
        <v>18</v>
      </c>
      <c r="C2573" t="s">
        <v>6</v>
      </c>
      <c r="D2573">
        <v>6.20244E-2</v>
      </c>
      <c r="E2573" t="s">
        <v>16</v>
      </c>
      <c r="F2573" t="s">
        <v>71</v>
      </c>
    </row>
    <row r="2574" spans="1:6" x14ac:dyDescent="0.45">
      <c r="A2574" s="154" t="str">
        <f t="shared" si="40"/>
        <v>XI_Time_20</v>
      </c>
      <c r="B2574">
        <v>20</v>
      </c>
      <c r="C2574" t="s">
        <v>6</v>
      </c>
      <c r="D2574">
        <v>6.4255599999999996E-2</v>
      </c>
      <c r="E2574" t="s">
        <v>16</v>
      </c>
      <c r="F2574" t="s">
        <v>71</v>
      </c>
    </row>
    <row r="2575" spans="1:6" x14ac:dyDescent="0.45">
      <c r="A2575" s="154" t="str">
        <f t="shared" si="40"/>
        <v>XI_Time_22</v>
      </c>
      <c r="B2575">
        <v>22</v>
      </c>
      <c r="C2575" t="s">
        <v>6</v>
      </c>
      <c r="D2575">
        <v>6.42374E-2</v>
      </c>
      <c r="E2575" t="s">
        <v>16</v>
      </c>
      <c r="F2575" t="s">
        <v>71</v>
      </c>
    </row>
    <row r="2576" spans="1:6" x14ac:dyDescent="0.45">
      <c r="A2576" s="154" t="str">
        <f t="shared" si="40"/>
        <v>XI_Time_24</v>
      </c>
      <c r="B2576">
        <v>24</v>
      </c>
      <c r="C2576" t="s">
        <v>6</v>
      </c>
      <c r="D2576">
        <v>6.1240799999999998E-2</v>
      </c>
      <c r="E2576" t="s">
        <v>16</v>
      </c>
      <c r="F2576" t="s">
        <v>71</v>
      </c>
    </row>
    <row r="2577" spans="1:6" x14ac:dyDescent="0.45">
      <c r="A2577" s="154" t="str">
        <f t="shared" si="40"/>
        <v>XI_Time_26</v>
      </c>
      <c r="B2577">
        <v>26</v>
      </c>
      <c r="C2577" t="s">
        <v>6</v>
      </c>
      <c r="D2577">
        <v>5.6747600000000002E-2</v>
      </c>
      <c r="E2577" t="s">
        <v>16</v>
      </c>
      <c r="F2577" t="s">
        <v>71</v>
      </c>
    </row>
    <row r="2578" spans="1:6" x14ac:dyDescent="0.45">
      <c r="A2578" s="154" t="str">
        <f t="shared" si="40"/>
        <v>XI_Time_28</v>
      </c>
      <c r="B2578">
        <v>28</v>
      </c>
      <c r="C2578" t="s">
        <v>6</v>
      </c>
      <c r="D2578">
        <v>5.0393599999999997E-2</v>
      </c>
      <c r="E2578" t="s">
        <v>16</v>
      </c>
      <c r="F2578" t="s">
        <v>71</v>
      </c>
    </row>
    <row r="2579" spans="1:6" x14ac:dyDescent="0.45">
      <c r="A2579" s="154" t="str">
        <f t="shared" si="40"/>
        <v>XI_Time_30</v>
      </c>
      <c r="B2579">
        <v>30</v>
      </c>
      <c r="C2579" t="s">
        <v>6</v>
      </c>
      <c r="D2579">
        <v>4.3396799999999999E-2</v>
      </c>
      <c r="E2579" t="s">
        <v>16</v>
      </c>
      <c r="F2579" t="s">
        <v>71</v>
      </c>
    </row>
    <row r="2580" spans="1:6" x14ac:dyDescent="0.45">
      <c r="A2580" s="154" t="str">
        <f t="shared" si="40"/>
        <v>XI_Time_32</v>
      </c>
      <c r="B2580">
        <v>32</v>
      </c>
      <c r="C2580" t="s">
        <v>6</v>
      </c>
      <c r="D2580">
        <v>3.5454300000000001E-2</v>
      </c>
      <c r="E2580" t="s">
        <v>16</v>
      </c>
      <c r="F2580" t="s">
        <v>71</v>
      </c>
    </row>
    <row r="2581" spans="1:6" x14ac:dyDescent="0.45">
      <c r="A2581" s="154" t="str">
        <f t="shared" si="40"/>
        <v>XI_Time_34</v>
      </c>
      <c r="B2581">
        <v>34</v>
      </c>
      <c r="C2581" t="s">
        <v>6</v>
      </c>
      <c r="D2581">
        <v>2.9244800000000001E-2</v>
      </c>
      <c r="E2581" t="s">
        <v>16</v>
      </c>
      <c r="F2581" t="s">
        <v>71</v>
      </c>
    </row>
    <row r="2582" spans="1:6" x14ac:dyDescent="0.45">
      <c r="A2582" s="154" t="str">
        <f t="shared" si="40"/>
        <v>XI_Time_36</v>
      </c>
      <c r="B2582">
        <v>36</v>
      </c>
      <c r="C2582" t="s">
        <v>6</v>
      </c>
      <c r="D2582">
        <v>2.3585499999999999E-2</v>
      </c>
      <c r="E2582" t="s">
        <v>16</v>
      </c>
      <c r="F2582" t="s">
        <v>71</v>
      </c>
    </row>
    <row r="2583" spans="1:6" x14ac:dyDescent="0.45">
      <c r="A2583" s="154" t="str">
        <f t="shared" si="40"/>
        <v>XI_Time_38</v>
      </c>
      <c r="B2583">
        <v>38</v>
      </c>
      <c r="C2583" t="s">
        <v>6</v>
      </c>
      <c r="D2583">
        <v>1.8959199999999999E-2</v>
      </c>
      <c r="E2583" t="s">
        <v>16</v>
      </c>
      <c r="F2583" t="s">
        <v>71</v>
      </c>
    </row>
    <row r="2584" spans="1:6" x14ac:dyDescent="0.45">
      <c r="A2584" s="154" t="str">
        <f t="shared" si="40"/>
        <v>XI_Time_40</v>
      </c>
      <c r="B2584">
        <v>40</v>
      </c>
      <c r="C2584" t="s">
        <v>6</v>
      </c>
      <c r="D2584">
        <v>1.43331E-2</v>
      </c>
      <c r="E2584" t="s">
        <v>16</v>
      </c>
      <c r="F2584" t="s">
        <v>71</v>
      </c>
    </row>
    <row r="2585" spans="1:6" x14ac:dyDescent="0.45">
      <c r="A2585" s="154" t="str">
        <f t="shared" si="40"/>
        <v>XI_Time_42</v>
      </c>
      <c r="B2585">
        <v>42</v>
      </c>
      <c r="C2585" t="s">
        <v>6</v>
      </c>
      <c r="D2585">
        <v>1.2878000000000001E-2</v>
      </c>
      <c r="E2585" t="s">
        <v>16</v>
      </c>
      <c r="F2585" t="s">
        <v>71</v>
      </c>
    </row>
    <row r="2586" spans="1:6" x14ac:dyDescent="0.45">
      <c r="A2586" s="154" t="str">
        <f t="shared" si="40"/>
        <v>XI_Time_44</v>
      </c>
      <c r="B2586">
        <v>44</v>
      </c>
      <c r="C2586" t="s">
        <v>6</v>
      </c>
      <c r="D2586">
        <v>1.1422399999999999E-2</v>
      </c>
      <c r="E2586" t="s">
        <v>16</v>
      </c>
      <c r="F2586" t="s">
        <v>71</v>
      </c>
    </row>
    <row r="2587" spans="1:6" x14ac:dyDescent="0.45">
      <c r="A2587" s="154" t="str">
        <f t="shared" si="40"/>
        <v>XI_Time_46</v>
      </c>
      <c r="B2587">
        <v>46</v>
      </c>
      <c r="C2587" t="s">
        <v>6</v>
      </c>
      <c r="D2587">
        <v>9.9670999999999996E-3</v>
      </c>
      <c r="E2587" t="s">
        <v>16</v>
      </c>
      <c r="F2587" t="s">
        <v>71</v>
      </c>
    </row>
    <row r="2588" spans="1:6" x14ac:dyDescent="0.45">
      <c r="A2588" s="154" t="str">
        <f t="shared" si="40"/>
        <v>XI_Time_48</v>
      </c>
      <c r="B2588">
        <v>48</v>
      </c>
      <c r="C2588" t="s">
        <v>6</v>
      </c>
      <c r="D2588">
        <v>8.5117000000000005E-3</v>
      </c>
      <c r="E2588" t="s">
        <v>16</v>
      </c>
      <c r="F2588" t="s">
        <v>71</v>
      </c>
    </row>
    <row r="2589" spans="1:6" x14ac:dyDescent="0.45">
      <c r="A2589" s="154" t="str">
        <f t="shared" si="40"/>
        <v>XI_Time_50</v>
      </c>
      <c r="B2589">
        <v>50</v>
      </c>
      <c r="C2589" t="s">
        <v>6</v>
      </c>
      <c r="D2589">
        <v>8.3379999999999999E-3</v>
      </c>
      <c r="E2589" t="s">
        <v>16</v>
      </c>
      <c r="F2589" t="s">
        <v>71</v>
      </c>
    </row>
    <row r="2590" spans="1:6" x14ac:dyDescent="0.45">
      <c r="A2590" s="154" t="str">
        <f t="shared" si="40"/>
        <v>XI_Time_52</v>
      </c>
      <c r="B2590">
        <v>52</v>
      </c>
      <c r="C2590" t="s">
        <v>6</v>
      </c>
      <c r="D2590">
        <v>8.1642999999999993E-3</v>
      </c>
      <c r="E2590" t="s">
        <v>16</v>
      </c>
      <c r="F2590" t="s">
        <v>71</v>
      </c>
    </row>
    <row r="2591" spans="1:6" x14ac:dyDescent="0.45">
      <c r="A2591" s="154" t="str">
        <f t="shared" si="40"/>
        <v>XI_Time_54</v>
      </c>
      <c r="B2591">
        <v>54</v>
      </c>
      <c r="C2591" t="s">
        <v>6</v>
      </c>
      <c r="D2591">
        <v>7.9906000000000005E-3</v>
      </c>
      <c r="E2591" t="s">
        <v>16</v>
      </c>
      <c r="F2591" t="s">
        <v>71</v>
      </c>
    </row>
    <row r="2592" spans="1:6" x14ac:dyDescent="0.45">
      <c r="A2592" s="154" t="str">
        <f t="shared" si="40"/>
        <v>XI_Time_56</v>
      </c>
      <c r="B2592">
        <v>56</v>
      </c>
      <c r="C2592" t="s">
        <v>6</v>
      </c>
      <c r="D2592">
        <v>7.8169999999999993E-3</v>
      </c>
      <c r="E2592" t="s">
        <v>16</v>
      </c>
      <c r="F2592" t="s">
        <v>71</v>
      </c>
    </row>
    <row r="2593" spans="1:6" x14ac:dyDescent="0.45">
      <c r="A2593" s="154" t="str">
        <f t="shared" si="40"/>
        <v>XI_Time_58</v>
      </c>
      <c r="B2593">
        <v>58</v>
      </c>
      <c r="C2593" t="s">
        <v>6</v>
      </c>
      <c r="D2593">
        <v>7.6432000000000002E-3</v>
      </c>
      <c r="E2593" t="s">
        <v>16</v>
      </c>
      <c r="F2593" t="s">
        <v>71</v>
      </c>
    </row>
    <row r="2594" spans="1:6" x14ac:dyDescent="0.45">
      <c r="A2594" s="154" t="str">
        <f t="shared" si="40"/>
        <v>XI_Time_60</v>
      </c>
      <c r="B2594">
        <v>60</v>
      </c>
      <c r="C2594" t="s">
        <v>6</v>
      </c>
      <c r="D2594">
        <v>7.4694999999999996E-3</v>
      </c>
      <c r="E2594" t="s">
        <v>16</v>
      </c>
      <c r="F2594" t="s">
        <v>71</v>
      </c>
    </row>
    <row r="2595" spans="1:6" x14ac:dyDescent="0.45">
      <c r="A2595" s="154" t="str">
        <f t="shared" si="40"/>
        <v>XI_Time_62</v>
      </c>
      <c r="B2595">
        <v>62</v>
      </c>
      <c r="C2595" t="s">
        <v>6</v>
      </c>
      <c r="D2595">
        <v>7.2957999999999999E-3</v>
      </c>
      <c r="E2595" t="s">
        <v>16</v>
      </c>
      <c r="F2595" t="s">
        <v>71</v>
      </c>
    </row>
    <row r="2596" spans="1:6" x14ac:dyDescent="0.45">
      <c r="A2596" s="154" t="str">
        <f t="shared" si="40"/>
        <v>XI_Time_64</v>
      </c>
      <c r="B2596">
        <v>64</v>
      </c>
      <c r="C2596" t="s">
        <v>6</v>
      </c>
      <c r="D2596">
        <v>7.1222000000000004E-3</v>
      </c>
      <c r="E2596" t="s">
        <v>16</v>
      </c>
      <c r="F2596" t="s">
        <v>71</v>
      </c>
    </row>
    <row r="2597" spans="1:6" x14ac:dyDescent="0.45">
      <c r="A2597" s="154" t="str">
        <f t="shared" si="40"/>
        <v>XI_Time_66</v>
      </c>
      <c r="B2597">
        <v>66</v>
      </c>
      <c r="C2597" t="s">
        <v>6</v>
      </c>
      <c r="D2597">
        <v>6.9484000000000004E-3</v>
      </c>
      <c r="E2597" t="s">
        <v>16</v>
      </c>
      <c r="F2597" t="s">
        <v>71</v>
      </c>
    </row>
    <row r="2598" spans="1:6" x14ac:dyDescent="0.45">
      <c r="A2598" s="154" t="str">
        <f t="shared" si="40"/>
        <v>XI_Time_68</v>
      </c>
      <c r="B2598">
        <v>68</v>
      </c>
      <c r="C2598" t="s">
        <v>6</v>
      </c>
      <c r="D2598">
        <v>6.7748000000000001E-3</v>
      </c>
      <c r="E2598" t="s">
        <v>16</v>
      </c>
      <c r="F2598" t="s">
        <v>71</v>
      </c>
    </row>
    <row r="2599" spans="1:6" x14ac:dyDescent="0.45">
      <c r="A2599" s="154" t="str">
        <f t="shared" si="40"/>
        <v>XI_Time_70</v>
      </c>
      <c r="B2599">
        <v>70</v>
      </c>
      <c r="C2599" t="s">
        <v>6</v>
      </c>
      <c r="D2599">
        <v>6.6011000000000004E-3</v>
      </c>
      <c r="E2599" t="s">
        <v>16</v>
      </c>
      <c r="F2599" t="s">
        <v>71</v>
      </c>
    </row>
    <row r="2600" spans="1:6" x14ac:dyDescent="0.45">
      <c r="A2600" s="154" t="str">
        <f t="shared" si="40"/>
        <v>XI_Time_72</v>
      </c>
      <c r="B2600">
        <v>72</v>
      </c>
      <c r="C2600" t="s">
        <v>6</v>
      </c>
      <c r="D2600">
        <v>6.4273000000000004E-3</v>
      </c>
      <c r="E2600" t="s">
        <v>16</v>
      </c>
      <c r="F2600" t="s">
        <v>71</v>
      </c>
    </row>
    <row r="2601" spans="1:6" x14ac:dyDescent="0.45">
      <c r="A2601" s="154" t="str">
        <f t="shared" si="40"/>
        <v>XI_Time_74</v>
      </c>
      <c r="B2601">
        <v>74</v>
      </c>
      <c r="C2601" t="s">
        <v>6</v>
      </c>
      <c r="D2601">
        <v>6.2537000000000001E-3</v>
      </c>
      <c r="E2601" t="s">
        <v>16</v>
      </c>
      <c r="F2601" t="s">
        <v>71</v>
      </c>
    </row>
    <row r="2602" spans="1:6" x14ac:dyDescent="0.45">
      <c r="A2602" s="154" t="str">
        <f t="shared" si="40"/>
        <v>XI_Time_76</v>
      </c>
      <c r="B2602">
        <v>76</v>
      </c>
      <c r="C2602" t="s">
        <v>6</v>
      </c>
      <c r="D2602">
        <v>6.0799000000000001E-3</v>
      </c>
      <c r="E2602" t="s">
        <v>16</v>
      </c>
      <c r="F2602" t="s">
        <v>71</v>
      </c>
    </row>
    <row r="2603" spans="1:6" x14ac:dyDescent="0.45">
      <c r="A2603" s="154" t="str">
        <f t="shared" si="40"/>
        <v>XI_Time_78</v>
      </c>
      <c r="B2603">
        <v>78</v>
      </c>
      <c r="C2603" t="s">
        <v>6</v>
      </c>
      <c r="D2603">
        <v>5.9102E-3</v>
      </c>
      <c r="E2603" t="s">
        <v>16</v>
      </c>
      <c r="F2603" t="s">
        <v>71</v>
      </c>
    </row>
    <row r="2604" spans="1:6" x14ac:dyDescent="0.45">
      <c r="A2604" s="154" t="str">
        <f t="shared" si="40"/>
        <v>XI_Time_80</v>
      </c>
      <c r="B2604">
        <v>80</v>
      </c>
      <c r="C2604" t="s">
        <v>6</v>
      </c>
      <c r="D2604">
        <v>5.7403000000000003E-3</v>
      </c>
      <c r="E2604" t="s">
        <v>16</v>
      </c>
      <c r="F2604" t="s">
        <v>71</v>
      </c>
    </row>
    <row r="2605" spans="1:6" x14ac:dyDescent="0.45">
      <c r="A2605" s="154" t="str">
        <f t="shared" si="40"/>
        <v>XI_Time_82</v>
      </c>
      <c r="B2605">
        <v>82</v>
      </c>
      <c r="C2605" t="s">
        <v>6</v>
      </c>
      <c r="D2605">
        <v>5.5706000000000002E-3</v>
      </c>
      <c r="E2605" t="s">
        <v>16</v>
      </c>
      <c r="F2605" t="s">
        <v>71</v>
      </c>
    </row>
    <row r="2606" spans="1:6" x14ac:dyDescent="0.45">
      <c r="A2606" s="154" t="str">
        <f t="shared" si="40"/>
        <v>XI_Time_84</v>
      </c>
      <c r="B2606">
        <v>84</v>
      </c>
      <c r="C2606" t="s">
        <v>6</v>
      </c>
      <c r="D2606">
        <v>5.4007999999999999E-3</v>
      </c>
      <c r="E2606" t="s">
        <v>16</v>
      </c>
      <c r="F2606" t="s">
        <v>71</v>
      </c>
    </row>
    <row r="2607" spans="1:6" x14ac:dyDescent="0.45">
      <c r="A2607" s="154" t="str">
        <f t="shared" si="40"/>
        <v>XI_Time_86</v>
      </c>
      <c r="B2607">
        <v>86</v>
      </c>
      <c r="C2607" t="s">
        <v>6</v>
      </c>
      <c r="D2607">
        <v>5.2310000000000004E-3</v>
      </c>
      <c r="E2607" t="s">
        <v>16</v>
      </c>
      <c r="F2607" t="s">
        <v>71</v>
      </c>
    </row>
    <row r="2608" spans="1:6" x14ac:dyDescent="0.45">
      <c r="A2608" s="154" t="str">
        <f t="shared" si="40"/>
        <v>XI_Time_88</v>
      </c>
      <c r="B2608">
        <v>88</v>
      </c>
      <c r="C2608" t="s">
        <v>6</v>
      </c>
      <c r="D2608">
        <v>5.0612000000000001E-3</v>
      </c>
      <c r="E2608" t="s">
        <v>16</v>
      </c>
      <c r="F2608" t="s">
        <v>71</v>
      </c>
    </row>
    <row r="2609" spans="1:6" x14ac:dyDescent="0.45">
      <c r="A2609" s="154" t="str">
        <f t="shared" si="40"/>
        <v>XI_Time_90</v>
      </c>
      <c r="B2609">
        <v>90</v>
      </c>
      <c r="C2609" t="s">
        <v>6</v>
      </c>
      <c r="D2609">
        <v>4.8913999999999997E-3</v>
      </c>
      <c r="E2609" t="s">
        <v>16</v>
      </c>
      <c r="F2609" t="s">
        <v>71</v>
      </c>
    </row>
    <row r="2610" spans="1:6" x14ac:dyDescent="0.45">
      <c r="A2610" s="154" t="str">
        <f t="shared" si="40"/>
        <v>XI_Time_92</v>
      </c>
      <c r="B2610">
        <v>92</v>
      </c>
      <c r="C2610" t="s">
        <v>6</v>
      </c>
      <c r="D2610">
        <v>4.7216000000000003E-3</v>
      </c>
      <c r="E2610" t="s">
        <v>16</v>
      </c>
      <c r="F2610" t="s">
        <v>71</v>
      </c>
    </row>
    <row r="2611" spans="1:6" x14ac:dyDescent="0.45">
      <c r="A2611" s="154" t="str">
        <f t="shared" si="40"/>
        <v>XI_Time_94</v>
      </c>
      <c r="B2611">
        <v>94</v>
      </c>
      <c r="C2611" t="s">
        <v>6</v>
      </c>
      <c r="D2611">
        <v>4.5519000000000002E-3</v>
      </c>
      <c r="E2611" t="s">
        <v>16</v>
      </c>
      <c r="F2611" t="s">
        <v>71</v>
      </c>
    </row>
    <row r="2612" spans="1:6" x14ac:dyDescent="0.45">
      <c r="A2612" s="154" t="str">
        <f t="shared" si="40"/>
        <v>XI_Time_96</v>
      </c>
      <c r="B2612">
        <v>96</v>
      </c>
      <c r="C2612" t="s">
        <v>6</v>
      </c>
      <c r="D2612">
        <v>4.3819999999999996E-3</v>
      </c>
      <c r="E2612" t="s">
        <v>16</v>
      </c>
      <c r="F2612" t="s">
        <v>71</v>
      </c>
    </row>
    <row r="2613" spans="1:6" x14ac:dyDescent="0.45">
      <c r="A2613" s="154" t="str">
        <f t="shared" si="40"/>
        <v>XI_Time_98</v>
      </c>
      <c r="B2613">
        <v>98</v>
      </c>
      <c r="C2613" t="s">
        <v>6</v>
      </c>
      <c r="D2613">
        <v>4.2123000000000004E-3</v>
      </c>
      <c r="E2613" t="s">
        <v>16</v>
      </c>
      <c r="F2613" t="s">
        <v>71</v>
      </c>
    </row>
    <row r="2614" spans="1:6" x14ac:dyDescent="0.45">
      <c r="A2614" s="154" t="str">
        <f t="shared" si="40"/>
        <v>XI_Time_100</v>
      </c>
      <c r="B2614">
        <v>100</v>
      </c>
      <c r="C2614" t="s">
        <v>6</v>
      </c>
      <c r="D2614">
        <v>4.0423999999999998E-3</v>
      </c>
      <c r="E2614" t="s">
        <v>16</v>
      </c>
      <c r="F2614" t="s">
        <v>71</v>
      </c>
    </row>
    <row r="2615" spans="1:6" x14ac:dyDescent="0.45">
      <c r="A2615" s="154" t="str">
        <f t="shared" si="40"/>
        <v>XI_Time_102</v>
      </c>
      <c r="B2615">
        <v>102</v>
      </c>
      <c r="C2615" t="s">
        <v>6</v>
      </c>
      <c r="D2615">
        <v>3.8728E-3</v>
      </c>
      <c r="E2615" t="s">
        <v>16</v>
      </c>
      <c r="F2615" t="s">
        <v>71</v>
      </c>
    </row>
    <row r="2616" spans="1:6" x14ac:dyDescent="0.45">
      <c r="A2616" s="154" t="str">
        <f t="shared" si="40"/>
        <v>XI_Time_104</v>
      </c>
      <c r="B2616">
        <v>104</v>
      </c>
      <c r="C2616" t="s">
        <v>6</v>
      </c>
      <c r="D2616">
        <v>3.7028999999999999E-3</v>
      </c>
      <c r="E2616" t="s">
        <v>16</v>
      </c>
      <c r="F2616" t="s">
        <v>71</v>
      </c>
    </row>
    <row r="2617" spans="1:6" x14ac:dyDescent="0.45">
      <c r="A2617" s="154" t="str">
        <f t="shared" si="40"/>
        <v>XI_Time_106</v>
      </c>
      <c r="B2617">
        <v>106</v>
      </c>
      <c r="C2617" t="s">
        <v>6</v>
      </c>
      <c r="D2617">
        <v>3.5331E-3</v>
      </c>
      <c r="E2617" t="s">
        <v>16</v>
      </c>
      <c r="F2617" t="s">
        <v>71</v>
      </c>
    </row>
    <row r="2618" spans="1:6" x14ac:dyDescent="0.45">
      <c r="A2618" s="154" t="str">
        <f t="shared" si="40"/>
        <v>XI_Time_108</v>
      </c>
      <c r="B2618">
        <v>108</v>
      </c>
      <c r="C2618" t="s">
        <v>6</v>
      </c>
      <c r="D2618">
        <v>3.3633999999999999E-3</v>
      </c>
      <c r="E2618" t="s">
        <v>16</v>
      </c>
      <c r="F2618" t="s">
        <v>71</v>
      </c>
    </row>
    <row r="2619" spans="1:6" x14ac:dyDescent="0.45">
      <c r="A2619" s="154" t="str">
        <f t="shared" si="40"/>
        <v>XI_Time_110</v>
      </c>
      <c r="B2619">
        <v>110</v>
      </c>
      <c r="C2619" t="s">
        <v>6</v>
      </c>
      <c r="D2619">
        <v>3.1935000000000002E-3</v>
      </c>
      <c r="E2619" t="s">
        <v>16</v>
      </c>
      <c r="F2619" t="s">
        <v>71</v>
      </c>
    </row>
    <row r="2620" spans="1:6" x14ac:dyDescent="0.45">
      <c r="A2620" s="154" t="str">
        <f t="shared" si="40"/>
        <v>XI_Time_112</v>
      </c>
      <c r="B2620">
        <v>112</v>
      </c>
      <c r="C2620" t="s">
        <v>6</v>
      </c>
      <c r="D2620">
        <v>3.0238000000000001E-3</v>
      </c>
      <c r="E2620" t="s">
        <v>16</v>
      </c>
      <c r="F2620" t="s">
        <v>71</v>
      </c>
    </row>
    <row r="2621" spans="1:6" x14ac:dyDescent="0.45">
      <c r="A2621" s="154" t="str">
        <f t="shared" si="40"/>
        <v>XI_Time_114</v>
      </c>
      <c r="B2621">
        <v>114</v>
      </c>
      <c r="C2621" t="s">
        <v>6</v>
      </c>
      <c r="D2621">
        <v>2.8540000000000002E-3</v>
      </c>
      <c r="E2621" t="s">
        <v>16</v>
      </c>
      <c r="F2621" t="s">
        <v>71</v>
      </c>
    </row>
    <row r="2622" spans="1:6" x14ac:dyDescent="0.45">
      <c r="A2622" s="154" t="str">
        <f t="shared" si="40"/>
        <v>XI_Time_116</v>
      </c>
      <c r="B2622">
        <v>116</v>
      </c>
      <c r="C2622" t="s">
        <v>6</v>
      </c>
      <c r="D2622">
        <v>2.6841999999999999E-3</v>
      </c>
      <c r="E2622" t="s">
        <v>16</v>
      </c>
      <c r="F2622" t="s">
        <v>71</v>
      </c>
    </row>
    <row r="2623" spans="1:6" x14ac:dyDescent="0.45">
      <c r="A2623" s="154" t="str">
        <f t="shared" si="40"/>
        <v>XI_Time_118</v>
      </c>
      <c r="B2623">
        <v>118</v>
      </c>
      <c r="C2623" t="s">
        <v>6</v>
      </c>
      <c r="D2623">
        <v>2.5144E-3</v>
      </c>
      <c r="E2623" t="s">
        <v>16</v>
      </c>
      <c r="F2623" t="s">
        <v>71</v>
      </c>
    </row>
    <row r="2624" spans="1:6" x14ac:dyDescent="0.45">
      <c r="A2624" s="154" t="str">
        <f t="shared" si="40"/>
        <v>XI_Time_120</v>
      </c>
      <c r="B2624">
        <v>120</v>
      </c>
      <c r="C2624" t="s">
        <v>6</v>
      </c>
      <c r="D2624">
        <v>2.3446999999999999E-3</v>
      </c>
      <c r="E2624" t="s">
        <v>16</v>
      </c>
      <c r="F2624" t="s">
        <v>71</v>
      </c>
    </row>
    <row r="2625" spans="1:6" x14ac:dyDescent="0.45">
      <c r="A2625" s="154" t="str">
        <f t="shared" si="40"/>
        <v>XI_Time_122</v>
      </c>
      <c r="B2625">
        <v>122</v>
      </c>
      <c r="C2625" t="s">
        <v>6</v>
      </c>
      <c r="D2625">
        <v>2.1748000000000002E-3</v>
      </c>
      <c r="E2625" t="s">
        <v>16</v>
      </c>
      <c r="F2625" t="s">
        <v>71</v>
      </c>
    </row>
    <row r="2626" spans="1:6" x14ac:dyDescent="0.45">
      <c r="A2626" s="154" t="str">
        <f t="shared" si="40"/>
        <v>XI_Time_124</v>
      </c>
      <c r="B2626">
        <v>124</v>
      </c>
      <c r="C2626" t="s">
        <v>6</v>
      </c>
      <c r="D2626">
        <v>2.0051000000000001E-3</v>
      </c>
      <c r="E2626" t="s">
        <v>16</v>
      </c>
      <c r="F2626" t="s">
        <v>71</v>
      </c>
    </row>
    <row r="2627" spans="1:6" x14ac:dyDescent="0.45">
      <c r="A2627" s="154" t="str">
        <f t="shared" ref="A2627:A2690" si="41">C2627&amp;"_"&amp;E2627&amp;"_"&amp;B2627</f>
        <v>XI_Time_126</v>
      </c>
      <c r="B2627">
        <v>126</v>
      </c>
      <c r="C2627" t="s">
        <v>6</v>
      </c>
      <c r="D2627">
        <v>1.8351999999999999E-3</v>
      </c>
      <c r="E2627" t="s">
        <v>16</v>
      </c>
      <c r="F2627" t="s">
        <v>71</v>
      </c>
    </row>
    <row r="2628" spans="1:6" x14ac:dyDescent="0.45">
      <c r="A2628" s="154" t="str">
        <f t="shared" si="41"/>
        <v>XI_Time_128</v>
      </c>
      <c r="B2628">
        <v>128</v>
      </c>
      <c r="C2628" t="s">
        <v>6</v>
      </c>
      <c r="D2628">
        <v>1.6655000000000001E-3</v>
      </c>
      <c r="E2628" t="s">
        <v>16</v>
      </c>
      <c r="F2628" t="s">
        <v>71</v>
      </c>
    </row>
    <row r="2629" spans="1:6" x14ac:dyDescent="0.45">
      <c r="A2629" s="154" t="str">
        <f t="shared" si="41"/>
        <v>XI_Time_130</v>
      </c>
      <c r="B2629">
        <v>130</v>
      </c>
      <c r="C2629" t="s">
        <v>6</v>
      </c>
      <c r="D2629">
        <v>1.5661E-3</v>
      </c>
      <c r="E2629" t="s">
        <v>16</v>
      </c>
      <c r="F2629" t="s">
        <v>71</v>
      </c>
    </row>
    <row r="2630" spans="1:6" x14ac:dyDescent="0.45">
      <c r="A2630" s="154" t="str">
        <f t="shared" si="41"/>
        <v>XI_Time_132</v>
      </c>
      <c r="B2630">
        <v>132</v>
      </c>
      <c r="C2630" t="s">
        <v>6</v>
      </c>
      <c r="D2630">
        <v>1.4667E-3</v>
      </c>
      <c r="E2630" t="s">
        <v>16</v>
      </c>
      <c r="F2630" t="s">
        <v>71</v>
      </c>
    </row>
    <row r="2631" spans="1:6" x14ac:dyDescent="0.45">
      <c r="A2631" s="154" t="str">
        <f t="shared" si="41"/>
        <v>XI_Time_134</v>
      </c>
      <c r="B2631">
        <v>134</v>
      </c>
      <c r="C2631" t="s">
        <v>6</v>
      </c>
      <c r="D2631">
        <v>1.3672999999999999E-3</v>
      </c>
      <c r="E2631" t="s">
        <v>16</v>
      </c>
      <c r="F2631" t="s">
        <v>71</v>
      </c>
    </row>
    <row r="2632" spans="1:6" x14ac:dyDescent="0.45">
      <c r="A2632" s="154" t="str">
        <f t="shared" si="41"/>
        <v>XI_Time_136</v>
      </c>
      <c r="B2632">
        <v>136</v>
      </c>
      <c r="C2632" t="s">
        <v>6</v>
      </c>
      <c r="D2632">
        <v>0</v>
      </c>
      <c r="E2632" t="s">
        <v>16</v>
      </c>
      <c r="F2632" t="s">
        <v>71</v>
      </c>
    </row>
    <row r="2633" spans="1:6" x14ac:dyDescent="0.45">
      <c r="A2633" s="154" t="str">
        <f t="shared" si="41"/>
        <v>XI_Time_138</v>
      </c>
      <c r="B2633">
        <v>138</v>
      </c>
      <c r="C2633" t="s">
        <v>6</v>
      </c>
      <c r="D2633">
        <v>0</v>
      </c>
      <c r="E2633" t="s">
        <v>16</v>
      </c>
      <c r="F2633" t="s">
        <v>71</v>
      </c>
    </row>
    <row r="2634" spans="1:6" x14ac:dyDescent="0.45">
      <c r="A2634" s="154" t="str">
        <f t="shared" si="41"/>
        <v>XI_Time_140</v>
      </c>
      <c r="B2634">
        <v>140</v>
      </c>
      <c r="C2634" t="s">
        <v>6</v>
      </c>
      <c r="D2634">
        <v>0</v>
      </c>
      <c r="E2634" t="s">
        <v>16</v>
      </c>
      <c r="F2634" t="s">
        <v>71</v>
      </c>
    </row>
    <row r="2635" spans="1:6" x14ac:dyDescent="0.45">
      <c r="A2635" s="154" t="str">
        <f t="shared" si="41"/>
        <v>XI_Time_142</v>
      </c>
      <c r="B2635">
        <v>142</v>
      </c>
      <c r="C2635" t="s">
        <v>6</v>
      </c>
      <c r="D2635">
        <v>0</v>
      </c>
      <c r="E2635" t="s">
        <v>16</v>
      </c>
      <c r="F2635" t="s">
        <v>71</v>
      </c>
    </row>
    <row r="2636" spans="1:6" x14ac:dyDescent="0.45">
      <c r="A2636" s="154" t="str">
        <f t="shared" si="41"/>
        <v>XI_Time_144</v>
      </c>
      <c r="B2636">
        <v>144</v>
      </c>
      <c r="C2636" t="s">
        <v>6</v>
      </c>
      <c r="D2636">
        <v>0</v>
      </c>
      <c r="E2636" t="s">
        <v>16</v>
      </c>
      <c r="F2636" t="s">
        <v>71</v>
      </c>
    </row>
    <row r="2637" spans="1:6" x14ac:dyDescent="0.45">
      <c r="A2637" s="154" t="str">
        <f t="shared" si="41"/>
        <v>XI_Time_146</v>
      </c>
      <c r="B2637">
        <v>146</v>
      </c>
      <c r="C2637" t="s">
        <v>6</v>
      </c>
      <c r="D2637">
        <v>0</v>
      </c>
      <c r="E2637" t="s">
        <v>16</v>
      </c>
      <c r="F2637" t="s">
        <v>71</v>
      </c>
    </row>
    <row r="2638" spans="1:6" x14ac:dyDescent="0.45">
      <c r="A2638" s="154" t="str">
        <f t="shared" si="41"/>
        <v>XI_Time_148</v>
      </c>
      <c r="B2638">
        <v>148</v>
      </c>
      <c r="C2638" t="s">
        <v>6</v>
      </c>
      <c r="D2638">
        <v>0</v>
      </c>
      <c r="E2638" t="s">
        <v>16</v>
      </c>
      <c r="F2638" t="s">
        <v>71</v>
      </c>
    </row>
    <row r="2639" spans="1:6" x14ac:dyDescent="0.45">
      <c r="A2639" s="154" t="str">
        <f t="shared" si="41"/>
        <v>XI_Time_150</v>
      </c>
      <c r="B2639">
        <v>150</v>
      </c>
      <c r="C2639" t="s">
        <v>6</v>
      </c>
      <c r="D2639">
        <v>0</v>
      </c>
      <c r="E2639" t="s">
        <v>16</v>
      </c>
      <c r="F2639" t="s">
        <v>71</v>
      </c>
    </row>
    <row r="2640" spans="1:6" x14ac:dyDescent="0.45">
      <c r="A2640" s="154" t="str">
        <f t="shared" si="41"/>
        <v>XI_Time_152</v>
      </c>
      <c r="B2640">
        <v>152</v>
      </c>
      <c r="C2640" t="s">
        <v>6</v>
      </c>
      <c r="D2640">
        <v>0</v>
      </c>
      <c r="E2640" t="s">
        <v>16</v>
      </c>
      <c r="F2640" t="s">
        <v>71</v>
      </c>
    </row>
    <row r="2641" spans="1:6" x14ac:dyDescent="0.45">
      <c r="A2641" s="154" t="str">
        <f t="shared" si="41"/>
        <v>XI_Time_154</v>
      </c>
      <c r="B2641">
        <v>154</v>
      </c>
      <c r="C2641" t="s">
        <v>6</v>
      </c>
      <c r="D2641">
        <v>0</v>
      </c>
      <c r="E2641" t="s">
        <v>16</v>
      </c>
      <c r="F2641" t="s">
        <v>71</v>
      </c>
    </row>
    <row r="2642" spans="1:6" x14ac:dyDescent="0.45">
      <c r="A2642" s="154" t="str">
        <f t="shared" si="41"/>
        <v>XI_Time_156</v>
      </c>
      <c r="B2642">
        <v>156</v>
      </c>
      <c r="C2642" t="s">
        <v>6</v>
      </c>
      <c r="D2642">
        <v>0</v>
      </c>
      <c r="E2642" t="s">
        <v>16</v>
      </c>
      <c r="F2642" t="s">
        <v>71</v>
      </c>
    </row>
    <row r="2643" spans="1:6" x14ac:dyDescent="0.45">
      <c r="A2643" s="154" t="str">
        <f t="shared" si="41"/>
        <v>XI_Time_158</v>
      </c>
      <c r="B2643">
        <v>158</v>
      </c>
      <c r="C2643" t="s">
        <v>6</v>
      </c>
      <c r="D2643">
        <v>0</v>
      </c>
      <c r="E2643" t="s">
        <v>16</v>
      </c>
      <c r="F2643" t="s">
        <v>71</v>
      </c>
    </row>
    <row r="2644" spans="1:6" x14ac:dyDescent="0.45">
      <c r="A2644" s="154" t="str">
        <f t="shared" si="41"/>
        <v>XI_Time_160</v>
      </c>
      <c r="B2644">
        <v>160</v>
      </c>
      <c r="C2644" t="s">
        <v>6</v>
      </c>
      <c r="D2644">
        <v>0</v>
      </c>
      <c r="E2644" t="s">
        <v>16</v>
      </c>
      <c r="F2644" t="s">
        <v>71</v>
      </c>
    </row>
    <row r="2645" spans="1:6" x14ac:dyDescent="0.45">
      <c r="A2645" s="154" t="str">
        <f t="shared" si="41"/>
        <v>XI_Time_162</v>
      </c>
      <c r="B2645">
        <v>162</v>
      </c>
      <c r="C2645" t="s">
        <v>6</v>
      </c>
      <c r="D2645">
        <v>0</v>
      </c>
      <c r="E2645" t="s">
        <v>16</v>
      </c>
      <c r="F2645" t="s">
        <v>71</v>
      </c>
    </row>
    <row r="2646" spans="1:6" x14ac:dyDescent="0.45">
      <c r="A2646" s="154" t="str">
        <f t="shared" si="41"/>
        <v>XI_Time_164</v>
      </c>
      <c r="B2646">
        <v>164</v>
      </c>
      <c r="C2646" t="s">
        <v>6</v>
      </c>
      <c r="D2646">
        <v>0</v>
      </c>
      <c r="E2646" t="s">
        <v>16</v>
      </c>
      <c r="F2646" t="s">
        <v>71</v>
      </c>
    </row>
    <row r="2647" spans="1:6" x14ac:dyDescent="0.45">
      <c r="A2647" s="154" t="str">
        <f t="shared" si="41"/>
        <v>XI_Time_166</v>
      </c>
      <c r="B2647">
        <v>166</v>
      </c>
      <c r="C2647" t="s">
        <v>6</v>
      </c>
      <c r="D2647">
        <v>0</v>
      </c>
      <c r="E2647" t="s">
        <v>16</v>
      </c>
      <c r="F2647" t="s">
        <v>71</v>
      </c>
    </row>
    <row r="2648" spans="1:6" x14ac:dyDescent="0.45">
      <c r="A2648" s="154" t="str">
        <f t="shared" si="41"/>
        <v>XI_Time_168</v>
      </c>
      <c r="B2648">
        <v>168</v>
      </c>
      <c r="C2648" t="s">
        <v>6</v>
      </c>
      <c r="D2648">
        <v>0</v>
      </c>
      <c r="E2648" t="s">
        <v>16</v>
      </c>
      <c r="F2648" t="s">
        <v>71</v>
      </c>
    </row>
    <row r="2649" spans="1:6" x14ac:dyDescent="0.45">
      <c r="A2649" s="154" t="str">
        <f t="shared" si="41"/>
        <v>XI_Time_170</v>
      </c>
      <c r="B2649">
        <v>170</v>
      </c>
      <c r="C2649" t="s">
        <v>6</v>
      </c>
      <c r="D2649">
        <v>0</v>
      </c>
      <c r="E2649" t="s">
        <v>16</v>
      </c>
      <c r="F2649" t="s">
        <v>71</v>
      </c>
    </row>
    <row r="2650" spans="1:6" x14ac:dyDescent="0.45">
      <c r="A2650" s="154" t="str">
        <f t="shared" si="41"/>
        <v>XI_Time_172</v>
      </c>
      <c r="B2650">
        <v>172</v>
      </c>
      <c r="C2650" t="s">
        <v>6</v>
      </c>
      <c r="D2650">
        <v>0</v>
      </c>
      <c r="E2650" t="s">
        <v>16</v>
      </c>
      <c r="F2650" t="s">
        <v>71</v>
      </c>
    </row>
    <row r="2651" spans="1:6" x14ac:dyDescent="0.45">
      <c r="A2651" s="154" t="str">
        <f t="shared" si="41"/>
        <v>XI_Time_174</v>
      </c>
      <c r="B2651">
        <v>174</v>
      </c>
      <c r="C2651" t="s">
        <v>6</v>
      </c>
      <c r="D2651">
        <v>0</v>
      </c>
      <c r="E2651" t="s">
        <v>16</v>
      </c>
      <c r="F2651" t="s">
        <v>71</v>
      </c>
    </row>
    <row r="2652" spans="1:6" x14ac:dyDescent="0.45">
      <c r="A2652" s="154" t="str">
        <f t="shared" si="41"/>
        <v>XI_Time_176</v>
      </c>
      <c r="B2652">
        <v>176</v>
      </c>
      <c r="C2652" t="s">
        <v>6</v>
      </c>
      <c r="D2652">
        <v>0</v>
      </c>
      <c r="E2652" t="s">
        <v>16</v>
      </c>
      <c r="F2652" t="s">
        <v>71</v>
      </c>
    </row>
    <row r="2653" spans="1:6" x14ac:dyDescent="0.45">
      <c r="A2653" s="154" t="str">
        <f t="shared" si="41"/>
        <v>XI_Time_178</v>
      </c>
      <c r="B2653">
        <v>178</v>
      </c>
      <c r="C2653" t="s">
        <v>6</v>
      </c>
      <c r="D2653">
        <v>0</v>
      </c>
      <c r="E2653" t="s">
        <v>16</v>
      </c>
      <c r="F2653" t="s">
        <v>71</v>
      </c>
    </row>
    <row r="2654" spans="1:6" x14ac:dyDescent="0.45">
      <c r="A2654" s="154" t="str">
        <f t="shared" si="41"/>
        <v>XI_Time_180</v>
      </c>
      <c r="B2654">
        <v>180</v>
      </c>
      <c r="C2654" t="s">
        <v>6</v>
      </c>
      <c r="D2654">
        <v>0</v>
      </c>
      <c r="E2654" t="s">
        <v>16</v>
      </c>
      <c r="F2654" t="s">
        <v>71</v>
      </c>
    </row>
    <row r="2655" spans="1:6" x14ac:dyDescent="0.45">
      <c r="A2655" s="154" t="str">
        <f t="shared" si="41"/>
        <v>XI_Time_182</v>
      </c>
      <c r="B2655">
        <v>182</v>
      </c>
      <c r="C2655" t="s">
        <v>6</v>
      </c>
      <c r="D2655">
        <v>0</v>
      </c>
      <c r="E2655" t="s">
        <v>16</v>
      </c>
      <c r="F2655" t="s">
        <v>71</v>
      </c>
    </row>
    <row r="2656" spans="1:6" x14ac:dyDescent="0.45">
      <c r="A2656" s="154" t="str">
        <f t="shared" si="41"/>
        <v>XI_Time_184</v>
      </c>
      <c r="B2656">
        <v>184</v>
      </c>
      <c r="C2656" t="s">
        <v>6</v>
      </c>
      <c r="D2656">
        <v>0</v>
      </c>
      <c r="E2656" t="s">
        <v>16</v>
      </c>
      <c r="F2656" t="s">
        <v>71</v>
      </c>
    </row>
    <row r="2657" spans="1:6" x14ac:dyDescent="0.45">
      <c r="A2657" s="154" t="str">
        <f t="shared" si="41"/>
        <v>XI_Time_186</v>
      </c>
      <c r="B2657">
        <v>186</v>
      </c>
      <c r="C2657" t="s">
        <v>6</v>
      </c>
      <c r="D2657">
        <v>0</v>
      </c>
      <c r="E2657" t="s">
        <v>16</v>
      </c>
      <c r="F2657" t="s">
        <v>71</v>
      </c>
    </row>
    <row r="2658" spans="1:6" x14ac:dyDescent="0.45">
      <c r="A2658" s="154" t="str">
        <f t="shared" si="41"/>
        <v>XI_Time_188</v>
      </c>
      <c r="B2658">
        <v>188</v>
      </c>
      <c r="C2658" t="s">
        <v>6</v>
      </c>
      <c r="D2658">
        <v>0</v>
      </c>
      <c r="E2658" t="s">
        <v>16</v>
      </c>
      <c r="F2658" t="s">
        <v>71</v>
      </c>
    </row>
    <row r="2659" spans="1:6" x14ac:dyDescent="0.45">
      <c r="A2659" s="154" t="str">
        <f t="shared" si="41"/>
        <v>XI_Time_190</v>
      </c>
      <c r="B2659">
        <v>190</v>
      </c>
      <c r="C2659" t="s">
        <v>6</v>
      </c>
      <c r="D2659">
        <v>0</v>
      </c>
      <c r="E2659" t="s">
        <v>16</v>
      </c>
      <c r="F2659" t="s">
        <v>71</v>
      </c>
    </row>
    <row r="2660" spans="1:6" x14ac:dyDescent="0.45">
      <c r="A2660" s="154" t="str">
        <f t="shared" si="41"/>
        <v>XI_Time_192</v>
      </c>
      <c r="B2660">
        <v>192</v>
      </c>
      <c r="C2660" t="s">
        <v>6</v>
      </c>
      <c r="D2660">
        <v>0</v>
      </c>
      <c r="E2660" t="s">
        <v>16</v>
      </c>
      <c r="F2660" t="s">
        <v>71</v>
      </c>
    </row>
    <row r="2661" spans="1:6" x14ac:dyDescent="0.45">
      <c r="A2661" s="154" t="str">
        <f t="shared" si="41"/>
        <v>XI_Time_194</v>
      </c>
      <c r="B2661">
        <v>194</v>
      </c>
      <c r="C2661" t="s">
        <v>6</v>
      </c>
      <c r="D2661">
        <v>0</v>
      </c>
      <c r="E2661" t="s">
        <v>16</v>
      </c>
      <c r="F2661" t="s">
        <v>71</v>
      </c>
    </row>
    <row r="2662" spans="1:6" x14ac:dyDescent="0.45">
      <c r="A2662" s="154" t="str">
        <f t="shared" si="41"/>
        <v>XI_Time_196</v>
      </c>
      <c r="B2662">
        <v>196</v>
      </c>
      <c r="C2662" t="s">
        <v>6</v>
      </c>
      <c r="D2662">
        <v>0</v>
      </c>
      <c r="E2662" t="s">
        <v>16</v>
      </c>
      <c r="F2662" t="s">
        <v>71</v>
      </c>
    </row>
    <row r="2663" spans="1:6" x14ac:dyDescent="0.45">
      <c r="A2663" s="154" t="str">
        <f t="shared" si="41"/>
        <v>XI_Time_198</v>
      </c>
      <c r="B2663">
        <v>198</v>
      </c>
      <c r="C2663" t="s">
        <v>6</v>
      </c>
      <c r="D2663">
        <v>0</v>
      </c>
      <c r="E2663" t="s">
        <v>16</v>
      </c>
      <c r="F2663" t="s">
        <v>71</v>
      </c>
    </row>
    <row r="2664" spans="1:6" x14ac:dyDescent="0.45">
      <c r="A2664" s="154" t="str">
        <f t="shared" si="41"/>
        <v>XI_Time_200</v>
      </c>
      <c r="B2664">
        <v>200</v>
      </c>
      <c r="C2664" t="s">
        <v>6</v>
      </c>
      <c r="D2664">
        <v>0</v>
      </c>
      <c r="E2664" t="s">
        <v>16</v>
      </c>
      <c r="F2664" t="s">
        <v>71</v>
      </c>
    </row>
    <row r="2665" spans="1:6" x14ac:dyDescent="0.45">
      <c r="A2665" s="154" t="str">
        <f t="shared" si="41"/>
        <v>XI_Time_202</v>
      </c>
      <c r="B2665">
        <v>202</v>
      </c>
      <c r="C2665" t="s">
        <v>6</v>
      </c>
      <c r="D2665">
        <v>0</v>
      </c>
      <c r="E2665" t="s">
        <v>16</v>
      </c>
      <c r="F2665" t="s">
        <v>71</v>
      </c>
    </row>
    <row r="2666" spans="1:6" x14ac:dyDescent="0.45">
      <c r="A2666" s="154" t="str">
        <f t="shared" si="41"/>
        <v>XI_GC_0</v>
      </c>
      <c r="B2666">
        <v>0</v>
      </c>
      <c r="C2666" t="s">
        <v>6</v>
      </c>
      <c r="D2666">
        <v>0</v>
      </c>
      <c r="E2666" t="s">
        <v>64</v>
      </c>
      <c r="F2666" t="s">
        <v>71</v>
      </c>
    </row>
    <row r="2667" spans="1:6" x14ac:dyDescent="0.45">
      <c r="A2667" s="154" t="str">
        <f t="shared" si="41"/>
        <v>XI_GC_2</v>
      </c>
      <c r="B2667">
        <v>2</v>
      </c>
      <c r="C2667" t="s">
        <v>6</v>
      </c>
      <c r="D2667" s="153">
        <v>8.4099999999999998E-5</v>
      </c>
      <c r="E2667" t="s">
        <v>64</v>
      </c>
      <c r="F2667" t="s">
        <v>71</v>
      </c>
    </row>
    <row r="2668" spans="1:6" x14ac:dyDescent="0.45">
      <c r="A2668" s="154" t="str">
        <f t="shared" si="41"/>
        <v>XI_GC_4</v>
      </c>
      <c r="B2668">
        <v>4</v>
      </c>
      <c r="C2668" t="s">
        <v>6</v>
      </c>
      <c r="D2668">
        <v>1.4557999999999999E-3</v>
      </c>
      <c r="E2668" t="s">
        <v>64</v>
      </c>
      <c r="F2668" t="s">
        <v>71</v>
      </c>
    </row>
    <row r="2669" spans="1:6" x14ac:dyDescent="0.45">
      <c r="A2669" s="154" t="str">
        <f t="shared" si="41"/>
        <v>XI_GC_6</v>
      </c>
      <c r="B2669">
        <v>6</v>
      </c>
      <c r="C2669" t="s">
        <v>6</v>
      </c>
      <c r="D2669">
        <v>3.4462999999999998E-3</v>
      </c>
      <c r="E2669" t="s">
        <v>64</v>
      </c>
      <c r="F2669" t="s">
        <v>71</v>
      </c>
    </row>
    <row r="2670" spans="1:6" x14ac:dyDescent="0.45">
      <c r="A2670" s="154" t="str">
        <f t="shared" si="41"/>
        <v>XI_GC_8</v>
      </c>
      <c r="B2670">
        <v>8</v>
      </c>
      <c r="C2670" t="s">
        <v>6</v>
      </c>
      <c r="D2670">
        <v>5.4365999999999998E-3</v>
      </c>
      <c r="E2670" t="s">
        <v>64</v>
      </c>
      <c r="F2670" t="s">
        <v>71</v>
      </c>
    </row>
    <row r="2671" spans="1:6" x14ac:dyDescent="0.45">
      <c r="A2671" s="154" t="str">
        <f t="shared" si="41"/>
        <v>XI_GC_10</v>
      </c>
      <c r="B2671">
        <v>10</v>
      </c>
      <c r="C2671" t="s">
        <v>6</v>
      </c>
      <c r="D2671">
        <v>7.4269999999999996E-3</v>
      </c>
      <c r="E2671" t="s">
        <v>64</v>
      </c>
      <c r="F2671" t="s">
        <v>71</v>
      </c>
    </row>
    <row r="2672" spans="1:6" x14ac:dyDescent="0.45">
      <c r="A2672" s="154" t="str">
        <f t="shared" si="41"/>
        <v>XI_GC_12</v>
      </c>
      <c r="B2672">
        <v>12</v>
      </c>
      <c r="C2672" t="s">
        <v>6</v>
      </c>
      <c r="D2672">
        <v>9.4173999999999994E-3</v>
      </c>
      <c r="E2672" t="s">
        <v>64</v>
      </c>
      <c r="F2672" t="s">
        <v>71</v>
      </c>
    </row>
    <row r="2673" spans="1:6" x14ac:dyDescent="0.45">
      <c r="A2673" s="154" t="str">
        <f t="shared" si="41"/>
        <v>XI_GC_14</v>
      </c>
      <c r="B2673">
        <v>14</v>
      </c>
      <c r="C2673" t="s">
        <v>6</v>
      </c>
      <c r="D2673">
        <v>1.14077E-2</v>
      </c>
      <c r="E2673" t="s">
        <v>64</v>
      </c>
      <c r="F2673" t="s">
        <v>71</v>
      </c>
    </row>
    <row r="2674" spans="1:6" x14ac:dyDescent="0.45">
      <c r="A2674" s="154" t="str">
        <f t="shared" si="41"/>
        <v>XI_GC_16</v>
      </c>
      <c r="B2674">
        <v>16</v>
      </c>
      <c r="C2674" t="s">
        <v>6</v>
      </c>
      <c r="D2674">
        <v>1.33983E-2</v>
      </c>
      <c r="E2674" t="s">
        <v>64</v>
      </c>
      <c r="F2674" t="s">
        <v>71</v>
      </c>
    </row>
    <row r="2675" spans="1:6" x14ac:dyDescent="0.45">
      <c r="A2675" s="154" t="str">
        <f t="shared" si="41"/>
        <v>XI_GC_18</v>
      </c>
      <c r="B2675">
        <v>18</v>
      </c>
      <c r="C2675" t="s">
        <v>6</v>
      </c>
      <c r="D2675">
        <v>1.53884E-2</v>
      </c>
      <c r="E2675" t="s">
        <v>64</v>
      </c>
      <c r="F2675" t="s">
        <v>71</v>
      </c>
    </row>
    <row r="2676" spans="1:6" x14ac:dyDescent="0.45">
      <c r="A2676" s="154" t="str">
        <f t="shared" si="41"/>
        <v>XI_GC_20</v>
      </c>
      <c r="B2676">
        <v>20</v>
      </c>
      <c r="C2676" t="s">
        <v>6</v>
      </c>
      <c r="D2676">
        <v>1.73788E-2</v>
      </c>
      <c r="E2676" t="s">
        <v>64</v>
      </c>
      <c r="F2676" t="s">
        <v>71</v>
      </c>
    </row>
    <row r="2677" spans="1:6" x14ac:dyDescent="0.45">
      <c r="A2677" s="154" t="str">
        <f t="shared" si="41"/>
        <v>XI_GC_22</v>
      </c>
      <c r="B2677">
        <v>22</v>
      </c>
      <c r="C2677" t="s">
        <v>6</v>
      </c>
      <c r="D2677">
        <v>1.93692E-2</v>
      </c>
      <c r="E2677" t="s">
        <v>64</v>
      </c>
      <c r="F2677" t="s">
        <v>71</v>
      </c>
    </row>
    <row r="2678" spans="1:6" x14ac:dyDescent="0.45">
      <c r="A2678" s="154" t="str">
        <f t="shared" si="41"/>
        <v>XI_GC_24</v>
      </c>
      <c r="B2678">
        <v>24</v>
      </c>
      <c r="C2678" t="s">
        <v>6</v>
      </c>
      <c r="D2678">
        <v>2.13595E-2</v>
      </c>
      <c r="E2678" t="s">
        <v>64</v>
      </c>
      <c r="F2678" t="s">
        <v>71</v>
      </c>
    </row>
    <row r="2679" spans="1:6" x14ac:dyDescent="0.45">
      <c r="A2679" s="154" t="str">
        <f t="shared" si="41"/>
        <v>XI_GC_26</v>
      </c>
      <c r="B2679">
        <v>26</v>
      </c>
      <c r="C2679" t="s">
        <v>6</v>
      </c>
      <c r="D2679">
        <v>2.3350300000000001E-2</v>
      </c>
      <c r="E2679" t="s">
        <v>64</v>
      </c>
      <c r="F2679" t="s">
        <v>71</v>
      </c>
    </row>
    <row r="2680" spans="1:6" x14ac:dyDescent="0.45">
      <c r="A2680" s="154" t="str">
        <f t="shared" si="41"/>
        <v>XI_GC_28</v>
      </c>
      <c r="B2680">
        <v>28</v>
      </c>
      <c r="C2680" t="s">
        <v>6</v>
      </c>
      <c r="D2680">
        <v>2.53403E-2</v>
      </c>
      <c r="E2680" t="s">
        <v>64</v>
      </c>
      <c r="F2680" t="s">
        <v>71</v>
      </c>
    </row>
    <row r="2681" spans="1:6" x14ac:dyDescent="0.45">
      <c r="A2681" s="154" t="str">
        <f t="shared" si="41"/>
        <v>XI_GC_30</v>
      </c>
      <c r="B2681">
        <v>30</v>
      </c>
      <c r="C2681" t="s">
        <v>6</v>
      </c>
      <c r="D2681">
        <v>2.7330900000000002E-2</v>
      </c>
      <c r="E2681" t="s">
        <v>64</v>
      </c>
      <c r="F2681" t="s">
        <v>71</v>
      </c>
    </row>
    <row r="2682" spans="1:6" x14ac:dyDescent="0.45">
      <c r="A2682" s="154" t="str">
        <f t="shared" si="41"/>
        <v>XI_GC_32</v>
      </c>
      <c r="B2682">
        <v>32</v>
      </c>
      <c r="C2682" t="s">
        <v>6</v>
      </c>
      <c r="D2682">
        <v>2.8759E-2</v>
      </c>
      <c r="E2682" t="s">
        <v>64</v>
      </c>
      <c r="F2682" t="s">
        <v>71</v>
      </c>
    </row>
    <row r="2683" spans="1:6" x14ac:dyDescent="0.45">
      <c r="A2683" s="154" t="str">
        <f t="shared" si="41"/>
        <v>XI_GC_34</v>
      </c>
      <c r="B2683">
        <v>34</v>
      </c>
      <c r="C2683" t="s">
        <v>6</v>
      </c>
      <c r="D2683">
        <v>2.96428E-2</v>
      </c>
      <c r="E2683" t="s">
        <v>64</v>
      </c>
      <c r="F2683" t="s">
        <v>71</v>
      </c>
    </row>
    <row r="2684" spans="1:6" x14ac:dyDescent="0.45">
      <c r="A2684" s="154" t="str">
        <f t="shared" si="41"/>
        <v>XI_GC_36</v>
      </c>
      <c r="B2684">
        <v>36</v>
      </c>
      <c r="C2684" t="s">
        <v>6</v>
      </c>
      <c r="D2684">
        <v>3.1191699999999999E-2</v>
      </c>
      <c r="E2684" t="s">
        <v>64</v>
      </c>
      <c r="F2684" t="s">
        <v>71</v>
      </c>
    </row>
    <row r="2685" spans="1:6" x14ac:dyDescent="0.45">
      <c r="A2685" s="154" t="str">
        <f t="shared" si="41"/>
        <v>XI_GC_38</v>
      </c>
      <c r="B2685">
        <v>38</v>
      </c>
      <c r="C2685" t="s">
        <v>6</v>
      </c>
      <c r="D2685">
        <v>3.1675599999999998E-2</v>
      </c>
      <c r="E2685" t="s">
        <v>64</v>
      </c>
      <c r="F2685" t="s">
        <v>71</v>
      </c>
    </row>
    <row r="2686" spans="1:6" x14ac:dyDescent="0.45">
      <c r="A2686" s="154" t="str">
        <f t="shared" si="41"/>
        <v>XI_GC_40</v>
      </c>
      <c r="B2686">
        <v>40</v>
      </c>
      <c r="C2686" t="s">
        <v>6</v>
      </c>
      <c r="D2686">
        <v>3.1845499999999999E-2</v>
      </c>
      <c r="E2686" t="s">
        <v>64</v>
      </c>
      <c r="F2686" t="s">
        <v>71</v>
      </c>
    </row>
    <row r="2687" spans="1:6" x14ac:dyDescent="0.45">
      <c r="A2687" s="154" t="str">
        <f t="shared" si="41"/>
        <v>XI_GC_42</v>
      </c>
      <c r="B2687">
        <v>42</v>
      </c>
      <c r="C2687" t="s">
        <v>6</v>
      </c>
      <c r="D2687">
        <v>3.1980700000000001E-2</v>
      </c>
      <c r="E2687" t="s">
        <v>64</v>
      </c>
      <c r="F2687" t="s">
        <v>71</v>
      </c>
    </row>
    <row r="2688" spans="1:6" x14ac:dyDescent="0.45">
      <c r="A2688" s="154" t="str">
        <f t="shared" si="41"/>
        <v>XI_GC_44</v>
      </c>
      <c r="B2688">
        <v>44</v>
      </c>
      <c r="C2688" t="s">
        <v>6</v>
      </c>
      <c r="D2688">
        <v>3.1846199999999998E-2</v>
      </c>
      <c r="E2688" t="s">
        <v>64</v>
      </c>
      <c r="F2688" t="s">
        <v>71</v>
      </c>
    </row>
    <row r="2689" spans="1:6" x14ac:dyDescent="0.45">
      <c r="A2689" s="154" t="str">
        <f t="shared" si="41"/>
        <v>XI_GC_46</v>
      </c>
      <c r="B2689">
        <v>46</v>
      </c>
      <c r="C2689" t="s">
        <v>6</v>
      </c>
      <c r="D2689">
        <v>3.1097E-2</v>
      </c>
      <c r="E2689" t="s">
        <v>64</v>
      </c>
      <c r="F2689" t="s">
        <v>71</v>
      </c>
    </row>
    <row r="2690" spans="1:6" x14ac:dyDescent="0.45">
      <c r="A2690" s="154" t="str">
        <f t="shared" si="41"/>
        <v>XI_GC_48</v>
      </c>
      <c r="B2690">
        <v>48</v>
      </c>
      <c r="C2690" t="s">
        <v>6</v>
      </c>
      <c r="D2690">
        <v>2.9710799999999999E-2</v>
      </c>
      <c r="E2690" t="s">
        <v>64</v>
      </c>
      <c r="F2690" t="s">
        <v>71</v>
      </c>
    </row>
    <row r="2691" spans="1:6" x14ac:dyDescent="0.45">
      <c r="A2691" s="154" t="str">
        <f t="shared" ref="A2691:A2754" si="42">C2691&amp;"_"&amp;E2691&amp;"_"&amp;B2691</f>
        <v>XI_GC_50</v>
      </c>
      <c r="B2691">
        <v>50</v>
      </c>
      <c r="C2691" t="s">
        <v>6</v>
      </c>
      <c r="D2691">
        <v>2.8161100000000001E-2</v>
      </c>
      <c r="E2691" t="s">
        <v>64</v>
      </c>
      <c r="F2691" t="s">
        <v>71</v>
      </c>
    </row>
    <row r="2692" spans="1:6" x14ac:dyDescent="0.45">
      <c r="A2692" s="154" t="str">
        <f t="shared" si="42"/>
        <v>XI_GC_52</v>
      </c>
      <c r="B2692">
        <v>52</v>
      </c>
      <c r="C2692" t="s">
        <v>6</v>
      </c>
      <c r="D2692">
        <v>2.6611300000000001E-2</v>
      </c>
      <c r="E2692" t="s">
        <v>64</v>
      </c>
      <c r="F2692" t="s">
        <v>71</v>
      </c>
    </row>
    <row r="2693" spans="1:6" x14ac:dyDescent="0.45">
      <c r="A2693" s="154" t="str">
        <f t="shared" si="42"/>
        <v>XI_GC_54</v>
      </c>
      <c r="B2693">
        <v>54</v>
      </c>
      <c r="C2693" t="s">
        <v>6</v>
      </c>
      <c r="D2693">
        <v>2.50615E-2</v>
      </c>
      <c r="E2693" t="s">
        <v>64</v>
      </c>
      <c r="F2693" t="s">
        <v>71</v>
      </c>
    </row>
    <row r="2694" spans="1:6" x14ac:dyDescent="0.45">
      <c r="A2694" s="154" t="str">
        <f t="shared" si="42"/>
        <v>XI_GC_56</v>
      </c>
      <c r="B2694">
        <v>56</v>
      </c>
      <c r="C2694" t="s">
        <v>6</v>
      </c>
      <c r="D2694">
        <v>2.3511500000000001E-2</v>
      </c>
      <c r="E2694" t="s">
        <v>64</v>
      </c>
      <c r="F2694" t="s">
        <v>71</v>
      </c>
    </row>
    <row r="2695" spans="1:6" x14ac:dyDescent="0.45">
      <c r="A2695" s="154" t="str">
        <f t="shared" si="42"/>
        <v>XI_GC_58</v>
      </c>
      <c r="B2695">
        <v>58</v>
      </c>
      <c r="C2695" t="s">
        <v>6</v>
      </c>
      <c r="D2695">
        <v>2.1962200000000001E-2</v>
      </c>
      <c r="E2695" t="s">
        <v>64</v>
      </c>
      <c r="F2695" t="s">
        <v>71</v>
      </c>
    </row>
    <row r="2696" spans="1:6" x14ac:dyDescent="0.45">
      <c r="A2696" s="154" t="str">
        <f t="shared" si="42"/>
        <v>XI_GC_60</v>
      </c>
      <c r="B2696">
        <v>60</v>
      </c>
      <c r="C2696" t="s">
        <v>6</v>
      </c>
      <c r="D2696">
        <v>2.0412300000000001E-2</v>
      </c>
      <c r="E2696" t="s">
        <v>64</v>
      </c>
      <c r="F2696" t="s">
        <v>71</v>
      </c>
    </row>
    <row r="2697" spans="1:6" x14ac:dyDescent="0.45">
      <c r="A2697" s="154" t="str">
        <f t="shared" si="42"/>
        <v>XI_GC_62</v>
      </c>
      <c r="B2697">
        <v>62</v>
      </c>
      <c r="C2697" t="s">
        <v>6</v>
      </c>
      <c r="D2697">
        <v>1.88627E-2</v>
      </c>
      <c r="E2697" t="s">
        <v>64</v>
      </c>
      <c r="F2697" t="s">
        <v>71</v>
      </c>
    </row>
    <row r="2698" spans="1:6" x14ac:dyDescent="0.45">
      <c r="A2698" s="154" t="str">
        <f t="shared" si="42"/>
        <v>XI_GC_64</v>
      </c>
      <c r="B2698">
        <v>64</v>
      </c>
      <c r="C2698" t="s">
        <v>6</v>
      </c>
      <c r="D2698">
        <v>1.7312999999999999E-2</v>
      </c>
      <c r="E2698" t="s">
        <v>64</v>
      </c>
      <c r="F2698" t="s">
        <v>71</v>
      </c>
    </row>
    <row r="2699" spans="1:6" x14ac:dyDescent="0.45">
      <c r="A2699" s="154" t="str">
        <f t="shared" si="42"/>
        <v>XI_GC_66</v>
      </c>
      <c r="B2699">
        <v>66</v>
      </c>
      <c r="C2699" t="s">
        <v>6</v>
      </c>
      <c r="D2699">
        <v>1.5763099999999999E-2</v>
      </c>
      <c r="E2699" t="s">
        <v>64</v>
      </c>
      <c r="F2699" t="s">
        <v>71</v>
      </c>
    </row>
    <row r="2700" spans="1:6" x14ac:dyDescent="0.45">
      <c r="A2700" s="154" t="str">
        <f t="shared" si="42"/>
        <v>XI_GC_68</v>
      </c>
      <c r="B2700">
        <v>68</v>
      </c>
      <c r="C2700" t="s">
        <v>6</v>
      </c>
      <c r="D2700">
        <v>1.42136E-2</v>
      </c>
      <c r="E2700" t="s">
        <v>64</v>
      </c>
      <c r="F2700" t="s">
        <v>71</v>
      </c>
    </row>
    <row r="2701" spans="1:6" x14ac:dyDescent="0.45">
      <c r="A2701" s="154" t="str">
        <f t="shared" si="42"/>
        <v>XI_GC_70</v>
      </c>
      <c r="B2701">
        <v>70</v>
      </c>
      <c r="C2701" t="s">
        <v>6</v>
      </c>
      <c r="D2701">
        <v>1.27625E-2</v>
      </c>
      <c r="E2701" t="s">
        <v>64</v>
      </c>
      <c r="F2701" t="s">
        <v>71</v>
      </c>
    </row>
    <row r="2702" spans="1:6" x14ac:dyDescent="0.45">
      <c r="A2702" s="154" t="str">
        <f t="shared" si="42"/>
        <v>XI_GC_72</v>
      </c>
      <c r="B2702">
        <v>72</v>
      </c>
      <c r="C2702" t="s">
        <v>6</v>
      </c>
      <c r="D2702">
        <v>1.13118E-2</v>
      </c>
      <c r="E2702" t="s">
        <v>64</v>
      </c>
      <c r="F2702" t="s">
        <v>71</v>
      </c>
    </row>
    <row r="2703" spans="1:6" x14ac:dyDescent="0.45">
      <c r="A2703" s="154" t="str">
        <f t="shared" si="42"/>
        <v>XI_GC_74</v>
      </c>
      <c r="B2703">
        <v>74</v>
      </c>
      <c r="C2703" t="s">
        <v>6</v>
      </c>
      <c r="D2703">
        <v>1.01574E-2</v>
      </c>
      <c r="E2703" t="s">
        <v>64</v>
      </c>
      <c r="F2703" t="s">
        <v>71</v>
      </c>
    </row>
    <row r="2704" spans="1:6" x14ac:dyDescent="0.45">
      <c r="A2704" s="154" t="str">
        <f t="shared" si="42"/>
        <v>XI_GC_76</v>
      </c>
      <c r="B2704">
        <v>76</v>
      </c>
      <c r="C2704" t="s">
        <v>6</v>
      </c>
      <c r="D2704">
        <v>9.2016000000000008E-3</v>
      </c>
      <c r="E2704" t="s">
        <v>64</v>
      </c>
      <c r="F2704" t="s">
        <v>71</v>
      </c>
    </row>
    <row r="2705" spans="1:6" x14ac:dyDescent="0.45">
      <c r="A2705" s="154" t="str">
        <f t="shared" si="42"/>
        <v>XI_GC_78</v>
      </c>
      <c r="B2705">
        <v>78</v>
      </c>
      <c r="C2705" t="s">
        <v>6</v>
      </c>
      <c r="D2705">
        <v>8.2471999999999997E-3</v>
      </c>
      <c r="E2705" t="s">
        <v>64</v>
      </c>
      <c r="F2705" t="s">
        <v>71</v>
      </c>
    </row>
    <row r="2706" spans="1:6" x14ac:dyDescent="0.45">
      <c r="A2706" s="154" t="str">
        <f t="shared" si="42"/>
        <v>XI_GC_80</v>
      </c>
      <c r="B2706">
        <v>80</v>
      </c>
      <c r="C2706" t="s">
        <v>6</v>
      </c>
      <c r="D2706">
        <v>7.2956999999999996E-3</v>
      </c>
      <c r="E2706" t="s">
        <v>64</v>
      </c>
      <c r="F2706" t="s">
        <v>71</v>
      </c>
    </row>
    <row r="2707" spans="1:6" x14ac:dyDescent="0.45">
      <c r="A2707" s="154" t="str">
        <f t="shared" si="42"/>
        <v>XI_GC_82</v>
      </c>
      <c r="B2707">
        <v>82</v>
      </c>
      <c r="C2707" t="s">
        <v>6</v>
      </c>
      <c r="D2707">
        <v>6.6489000000000001E-3</v>
      </c>
      <c r="E2707" t="s">
        <v>64</v>
      </c>
      <c r="F2707" t="s">
        <v>71</v>
      </c>
    </row>
    <row r="2708" spans="1:6" x14ac:dyDescent="0.45">
      <c r="A2708" s="154" t="str">
        <f t="shared" si="42"/>
        <v>XI_GC_84</v>
      </c>
      <c r="B2708">
        <v>84</v>
      </c>
      <c r="C2708" t="s">
        <v>6</v>
      </c>
      <c r="D2708">
        <v>6.2972999999999996E-3</v>
      </c>
      <c r="E2708" t="s">
        <v>64</v>
      </c>
      <c r="F2708" t="s">
        <v>71</v>
      </c>
    </row>
    <row r="2709" spans="1:6" x14ac:dyDescent="0.45">
      <c r="A2709" s="154" t="str">
        <f t="shared" si="42"/>
        <v>XI_GC_86</v>
      </c>
      <c r="B2709">
        <v>86</v>
      </c>
      <c r="C2709" t="s">
        <v>6</v>
      </c>
      <c r="D2709">
        <v>5.8443000000000002E-3</v>
      </c>
      <c r="E2709" t="s">
        <v>64</v>
      </c>
      <c r="F2709" t="s">
        <v>71</v>
      </c>
    </row>
    <row r="2710" spans="1:6" x14ac:dyDescent="0.45">
      <c r="A2710" s="154" t="str">
        <f t="shared" si="42"/>
        <v>XI_GC_88</v>
      </c>
      <c r="B2710">
        <v>88</v>
      </c>
      <c r="C2710" t="s">
        <v>6</v>
      </c>
      <c r="D2710">
        <v>5.3902999999999998E-3</v>
      </c>
      <c r="E2710" t="s">
        <v>64</v>
      </c>
      <c r="F2710" t="s">
        <v>71</v>
      </c>
    </row>
    <row r="2711" spans="1:6" x14ac:dyDescent="0.45">
      <c r="A2711" s="154" t="str">
        <f t="shared" si="42"/>
        <v>XI_GC_90</v>
      </c>
      <c r="B2711">
        <v>90</v>
      </c>
      <c r="C2711" t="s">
        <v>6</v>
      </c>
      <c r="D2711">
        <v>5.0350000000000004E-3</v>
      </c>
      <c r="E2711" t="s">
        <v>64</v>
      </c>
      <c r="F2711" t="s">
        <v>71</v>
      </c>
    </row>
    <row r="2712" spans="1:6" x14ac:dyDescent="0.45">
      <c r="A2712" s="154" t="str">
        <f t="shared" si="42"/>
        <v>XI_GC_92</v>
      </c>
      <c r="B2712">
        <v>92</v>
      </c>
      <c r="C2712" t="s">
        <v>6</v>
      </c>
      <c r="D2712">
        <v>4.7789E-3</v>
      </c>
      <c r="E2712" t="s">
        <v>64</v>
      </c>
      <c r="F2712" t="s">
        <v>71</v>
      </c>
    </row>
    <row r="2713" spans="1:6" x14ac:dyDescent="0.45">
      <c r="A2713" s="154" t="str">
        <f t="shared" si="42"/>
        <v>XI_GC_94</v>
      </c>
      <c r="B2713">
        <v>94</v>
      </c>
      <c r="C2713" t="s">
        <v>6</v>
      </c>
      <c r="D2713">
        <v>4.6230000000000004E-3</v>
      </c>
      <c r="E2713" t="s">
        <v>64</v>
      </c>
      <c r="F2713" t="s">
        <v>71</v>
      </c>
    </row>
    <row r="2714" spans="1:6" x14ac:dyDescent="0.45">
      <c r="A2714" s="154" t="str">
        <f t="shared" si="42"/>
        <v>XI_GC_96</v>
      </c>
      <c r="B2714">
        <v>96</v>
      </c>
      <c r="C2714" t="s">
        <v>6</v>
      </c>
      <c r="D2714">
        <v>4.4672000000000002E-3</v>
      </c>
      <c r="E2714" t="s">
        <v>64</v>
      </c>
      <c r="F2714" t="s">
        <v>71</v>
      </c>
    </row>
    <row r="2715" spans="1:6" x14ac:dyDescent="0.45">
      <c r="A2715" s="154" t="str">
        <f t="shared" si="42"/>
        <v>XI_GC_98</v>
      </c>
      <c r="B2715">
        <v>98</v>
      </c>
      <c r="C2715" t="s">
        <v>6</v>
      </c>
      <c r="D2715">
        <v>4.4111000000000003E-3</v>
      </c>
      <c r="E2715" t="s">
        <v>64</v>
      </c>
      <c r="F2715" t="s">
        <v>71</v>
      </c>
    </row>
    <row r="2716" spans="1:6" x14ac:dyDescent="0.45">
      <c r="A2716" s="154" t="str">
        <f t="shared" si="42"/>
        <v>XI_GC_100</v>
      </c>
      <c r="B2716">
        <v>100</v>
      </c>
      <c r="C2716" t="s">
        <v>6</v>
      </c>
      <c r="D2716">
        <v>4.3550000000000004E-3</v>
      </c>
      <c r="E2716" t="s">
        <v>64</v>
      </c>
      <c r="F2716" t="s">
        <v>71</v>
      </c>
    </row>
    <row r="2717" spans="1:6" x14ac:dyDescent="0.45">
      <c r="A2717" s="154" t="str">
        <f t="shared" si="42"/>
        <v>XI_GC_102</v>
      </c>
      <c r="B2717">
        <v>102</v>
      </c>
      <c r="C2717" t="s">
        <v>6</v>
      </c>
      <c r="D2717">
        <v>4.2991000000000001E-3</v>
      </c>
      <c r="E2717" t="s">
        <v>64</v>
      </c>
      <c r="F2717" t="s">
        <v>71</v>
      </c>
    </row>
    <row r="2718" spans="1:6" x14ac:dyDescent="0.45">
      <c r="A2718" s="154" t="str">
        <f t="shared" si="42"/>
        <v>XI_GC_104</v>
      </c>
      <c r="B2718">
        <v>104</v>
      </c>
      <c r="C2718" t="s">
        <v>6</v>
      </c>
      <c r="D2718">
        <v>4.2430999999999996E-3</v>
      </c>
      <c r="E2718" t="s">
        <v>64</v>
      </c>
      <c r="F2718" t="s">
        <v>71</v>
      </c>
    </row>
    <row r="2719" spans="1:6" x14ac:dyDescent="0.45">
      <c r="A2719" s="154" t="str">
        <f t="shared" si="42"/>
        <v>XI_GC_106</v>
      </c>
      <c r="B2719">
        <v>106</v>
      </c>
      <c r="C2719" t="s">
        <v>6</v>
      </c>
      <c r="D2719">
        <v>4.1871E-3</v>
      </c>
      <c r="E2719" t="s">
        <v>64</v>
      </c>
      <c r="F2719" t="s">
        <v>71</v>
      </c>
    </row>
    <row r="2720" spans="1:6" x14ac:dyDescent="0.45">
      <c r="A2720" s="154" t="str">
        <f t="shared" si="42"/>
        <v>XI_GC_108</v>
      </c>
      <c r="B2720">
        <v>108</v>
      </c>
      <c r="C2720" t="s">
        <v>6</v>
      </c>
      <c r="D2720">
        <v>4.1307999999999996E-3</v>
      </c>
      <c r="E2720" t="s">
        <v>64</v>
      </c>
      <c r="F2720" t="s">
        <v>71</v>
      </c>
    </row>
    <row r="2721" spans="1:6" x14ac:dyDescent="0.45">
      <c r="A2721" s="154" t="str">
        <f t="shared" si="42"/>
        <v>XI_GC_110</v>
      </c>
      <c r="B2721">
        <v>110</v>
      </c>
      <c r="C2721" t="s">
        <v>6</v>
      </c>
      <c r="D2721">
        <v>4.0749999999999996E-3</v>
      </c>
      <c r="E2721" t="s">
        <v>64</v>
      </c>
      <c r="F2721" t="s">
        <v>71</v>
      </c>
    </row>
    <row r="2722" spans="1:6" x14ac:dyDescent="0.45">
      <c r="A2722" s="154" t="str">
        <f t="shared" si="42"/>
        <v>XI_GC_112</v>
      </c>
      <c r="B2722">
        <v>112</v>
      </c>
      <c r="C2722" t="s">
        <v>6</v>
      </c>
      <c r="D2722">
        <v>4.0188999999999997E-3</v>
      </c>
      <c r="E2722" t="s">
        <v>64</v>
      </c>
      <c r="F2722" t="s">
        <v>71</v>
      </c>
    </row>
    <row r="2723" spans="1:6" x14ac:dyDescent="0.45">
      <c r="A2723" s="154" t="str">
        <f t="shared" si="42"/>
        <v>XI_GC_114</v>
      </c>
      <c r="B2723">
        <v>114</v>
      </c>
      <c r="C2723" t="s">
        <v>6</v>
      </c>
      <c r="D2723">
        <v>3.9626000000000001E-3</v>
      </c>
      <c r="E2723" t="s">
        <v>64</v>
      </c>
      <c r="F2723" t="s">
        <v>71</v>
      </c>
    </row>
    <row r="2724" spans="1:6" x14ac:dyDescent="0.45">
      <c r="A2724" s="154" t="str">
        <f t="shared" si="42"/>
        <v>XI_GC_116</v>
      </c>
      <c r="B2724">
        <v>116</v>
      </c>
      <c r="C2724" t="s">
        <v>6</v>
      </c>
      <c r="D2724">
        <v>3.9068999999999996E-3</v>
      </c>
      <c r="E2724" t="s">
        <v>64</v>
      </c>
      <c r="F2724" t="s">
        <v>71</v>
      </c>
    </row>
    <row r="2725" spans="1:6" x14ac:dyDescent="0.45">
      <c r="A2725" s="154" t="str">
        <f t="shared" si="42"/>
        <v>XI_GC_118</v>
      </c>
      <c r="B2725">
        <v>118</v>
      </c>
      <c r="C2725" t="s">
        <v>6</v>
      </c>
      <c r="D2725">
        <v>3.8508000000000001E-3</v>
      </c>
      <c r="E2725" t="s">
        <v>64</v>
      </c>
      <c r="F2725" t="s">
        <v>71</v>
      </c>
    </row>
    <row r="2726" spans="1:6" x14ac:dyDescent="0.45">
      <c r="A2726" s="154" t="str">
        <f t="shared" si="42"/>
        <v>XI_GC_120</v>
      </c>
      <c r="B2726">
        <v>120</v>
      </c>
      <c r="C2726" t="s">
        <v>6</v>
      </c>
      <c r="D2726">
        <v>3.7945000000000001E-3</v>
      </c>
      <c r="E2726" t="s">
        <v>64</v>
      </c>
      <c r="F2726" t="s">
        <v>71</v>
      </c>
    </row>
    <row r="2727" spans="1:6" x14ac:dyDescent="0.45">
      <c r="A2727" s="154" t="str">
        <f t="shared" si="42"/>
        <v>XI_GC_122</v>
      </c>
      <c r="B2727">
        <v>122</v>
      </c>
      <c r="C2727" t="s">
        <v>6</v>
      </c>
      <c r="D2727">
        <v>3.7387000000000002E-3</v>
      </c>
      <c r="E2727" t="s">
        <v>64</v>
      </c>
      <c r="F2727" t="s">
        <v>71</v>
      </c>
    </row>
    <row r="2728" spans="1:6" x14ac:dyDescent="0.45">
      <c r="A2728" s="154" t="str">
        <f t="shared" si="42"/>
        <v>XI_GC_124</v>
      </c>
      <c r="B2728">
        <v>124</v>
      </c>
      <c r="C2728" t="s">
        <v>6</v>
      </c>
      <c r="D2728">
        <v>3.6827000000000001E-3</v>
      </c>
      <c r="E2728" t="s">
        <v>64</v>
      </c>
      <c r="F2728" t="s">
        <v>71</v>
      </c>
    </row>
    <row r="2729" spans="1:6" x14ac:dyDescent="0.45">
      <c r="A2729" s="154" t="str">
        <f t="shared" si="42"/>
        <v>XI_GC_126</v>
      </c>
      <c r="B2729">
        <v>126</v>
      </c>
      <c r="C2729" t="s">
        <v>6</v>
      </c>
      <c r="D2729">
        <v>3.6264999999999999E-3</v>
      </c>
      <c r="E2729" t="s">
        <v>64</v>
      </c>
      <c r="F2729" t="s">
        <v>71</v>
      </c>
    </row>
    <row r="2730" spans="1:6" x14ac:dyDescent="0.45">
      <c r="A2730" s="154" t="str">
        <f t="shared" si="42"/>
        <v>XI_GC_128</v>
      </c>
      <c r="B2730">
        <v>128</v>
      </c>
      <c r="C2730" t="s">
        <v>6</v>
      </c>
      <c r="D2730">
        <v>3.5704999999999999E-3</v>
      </c>
      <c r="E2730" t="s">
        <v>64</v>
      </c>
      <c r="F2730" t="s">
        <v>71</v>
      </c>
    </row>
    <row r="2731" spans="1:6" x14ac:dyDescent="0.45">
      <c r="A2731" s="154" t="str">
        <f t="shared" si="42"/>
        <v>XI_GC_130</v>
      </c>
      <c r="B2731">
        <v>130</v>
      </c>
      <c r="C2731" t="s">
        <v>6</v>
      </c>
      <c r="D2731">
        <v>3.5144E-3</v>
      </c>
      <c r="E2731" t="s">
        <v>64</v>
      </c>
      <c r="F2731" t="s">
        <v>71</v>
      </c>
    </row>
    <row r="2732" spans="1:6" x14ac:dyDescent="0.45">
      <c r="A2732" s="154" t="str">
        <f t="shared" si="42"/>
        <v>XI_GC_132</v>
      </c>
      <c r="B2732">
        <v>132</v>
      </c>
      <c r="C2732" t="s">
        <v>6</v>
      </c>
      <c r="D2732">
        <v>3.4586999999999999E-3</v>
      </c>
      <c r="E2732" t="s">
        <v>64</v>
      </c>
      <c r="F2732" t="s">
        <v>71</v>
      </c>
    </row>
    <row r="2733" spans="1:6" x14ac:dyDescent="0.45">
      <c r="A2733" s="154" t="str">
        <f t="shared" si="42"/>
        <v>XI_GC_134</v>
      </c>
      <c r="B2733">
        <v>134</v>
      </c>
      <c r="C2733" t="s">
        <v>6</v>
      </c>
      <c r="D2733">
        <v>3.4026999999999998E-3</v>
      </c>
      <c r="E2733" t="s">
        <v>64</v>
      </c>
      <c r="F2733" t="s">
        <v>71</v>
      </c>
    </row>
    <row r="2734" spans="1:6" x14ac:dyDescent="0.45">
      <c r="A2734" s="154" t="str">
        <f t="shared" si="42"/>
        <v>XI_GC_136</v>
      </c>
      <c r="B2734">
        <v>136</v>
      </c>
      <c r="C2734" t="s">
        <v>6</v>
      </c>
      <c r="D2734">
        <v>3.3467000000000002E-3</v>
      </c>
      <c r="E2734" t="s">
        <v>64</v>
      </c>
      <c r="F2734" t="s">
        <v>71</v>
      </c>
    </row>
    <row r="2735" spans="1:6" x14ac:dyDescent="0.45">
      <c r="A2735" s="154" t="str">
        <f t="shared" si="42"/>
        <v>XI_GC_138</v>
      </c>
      <c r="B2735">
        <v>138</v>
      </c>
      <c r="C2735" t="s">
        <v>6</v>
      </c>
      <c r="D2735">
        <v>3.2907000000000001E-3</v>
      </c>
      <c r="E2735" t="s">
        <v>64</v>
      </c>
      <c r="F2735" t="s">
        <v>71</v>
      </c>
    </row>
    <row r="2736" spans="1:6" x14ac:dyDescent="0.45">
      <c r="A2736" s="154" t="str">
        <f t="shared" si="42"/>
        <v>XI_GC_140</v>
      </c>
      <c r="B2736">
        <v>140</v>
      </c>
      <c r="C2736" t="s">
        <v>6</v>
      </c>
      <c r="D2736">
        <v>3.2345E-3</v>
      </c>
      <c r="E2736" t="s">
        <v>64</v>
      </c>
      <c r="F2736" t="s">
        <v>71</v>
      </c>
    </row>
    <row r="2737" spans="1:6" x14ac:dyDescent="0.45">
      <c r="A2737" s="154" t="str">
        <f t="shared" si="42"/>
        <v>XI_GC_142</v>
      </c>
      <c r="B2737">
        <v>142</v>
      </c>
      <c r="C2737" t="s">
        <v>6</v>
      </c>
      <c r="D2737">
        <v>3.1784999999999999E-3</v>
      </c>
      <c r="E2737" t="s">
        <v>64</v>
      </c>
      <c r="F2737" t="s">
        <v>71</v>
      </c>
    </row>
    <row r="2738" spans="1:6" x14ac:dyDescent="0.45">
      <c r="A2738" s="154" t="str">
        <f t="shared" si="42"/>
        <v>XI_GC_144</v>
      </c>
      <c r="B2738">
        <v>144</v>
      </c>
      <c r="C2738" t="s">
        <v>6</v>
      </c>
      <c r="D2738">
        <v>3.1226000000000001E-3</v>
      </c>
      <c r="E2738" t="s">
        <v>64</v>
      </c>
      <c r="F2738" t="s">
        <v>71</v>
      </c>
    </row>
    <row r="2739" spans="1:6" x14ac:dyDescent="0.45">
      <c r="A2739" s="154" t="str">
        <f t="shared" si="42"/>
        <v>XI_GC_146</v>
      </c>
      <c r="B2739">
        <v>146</v>
      </c>
      <c r="C2739" t="s">
        <v>6</v>
      </c>
      <c r="D2739">
        <v>3.0666000000000001E-3</v>
      </c>
      <c r="E2739" t="s">
        <v>64</v>
      </c>
      <c r="F2739" t="s">
        <v>71</v>
      </c>
    </row>
    <row r="2740" spans="1:6" x14ac:dyDescent="0.45">
      <c r="A2740" s="154" t="str">
        <f t="shared" si="42"/>
        <v>XI_GC_148</v>
      </c>
      <c r="B2740">
        <v>148</v>
      </c>
      <c r="C2740" t="s">
        <v>6</v>
      </c>
      <c r="D2740">
        <v>3.0105000000000002E-3</v>
      </c>
      <c r="E2740" t="s">
        <v>64</v>
      </c>
      <c r="F2740" t="s">
        <v>71</v>
      </c>
    </row>
    <row r="2741" spans="1:6" x14ac:dyDescent="0.45">
      <c r="A2741" s="154" t="str">
        <f t="shared" si="42"/>
        <v>XI_GC_150</v>
      </c>
      <c r="B2741">
        <v>150</v>
      </c>
      <c r="C2741" t="s">
        <v>6</v>
      </c>
      <c r="D2741">
        <v>2.9543999999999998E-3</v>
      </c>
      <c r="E2741" t="s">
        <v>64</v>
      </c>
      <c r="F2741" t="s">
        <v>71</v>
      </c>
    </row>
    <row r="2742" spans="1:6" x14ac:dyDescent="0.45">
      <c r="A2742" s="154" t="str">
        <f t="shared" si="42"/>
        <v>XI_GC_152</v>
      </c>
      <c r="B2742">
        <v>152</v>
      </c>
      <c r="C2742" t="s">
        <v>6</v>
      </c>
      <c r="D2742">
        <v>2.8982000000000001E-3</v>
      </c>
      <c r="E2742" t="s">
        <v>64</v>
      </c>
      <c r="F2742" t="s">
        <v>71</v>
      </c>
    </row>
    <row r="2743" spans="1:6" x14ac:dyDescent="0.45">
      <c r="A2743" s="154" t="str">
        <f t="shared" si="42"/>
        <v>XI_GC_154</v>
      </c>
      <c r="B2743">
        <v>154</v>
      </c>
      <c r="C2743" t="s">
        <v>6</v>
      </c>
      <c r="D2743">
        <v>2.8422999999999999E-3</v>
      </c>
      <c r="E2743" t="s">
        <v>64</v>
      </c>
      <c r="F2743" t="s">
        <v>71</v>
      </c>
    </row>
    <row r="2744" spans="1:6" x14ac:dyDescent="0.45">
      <c r="A2744" s="154" t="str">
        <f t="shared" si="42"/>
        <v>XI_GC_156</v>
      </c>
      <c r="B2744">
        <v>156</v>
      </c>
      <c r="C2744" t="s">
        <v>6</v>
      </c>
      <c r="D2744">
        <v>2.7861000000000001E-3</v>
      </c>
      <c r="E2744" t="s">
        <v>64</v>
      </c>
      <c r="F2744" t="s">
        <v>71</v>
      </c>
    </row>
    <row r="2745" spans="1:6" x14ac:dyDescent="0.45">
      <c r="A2745" s="154" t="str">
        <f t="shared" si="42"/>
        <v>XI_GC_158</v>
      </c>
      <c r="B2745">
        <v>158</v>
      </c>
      <c r="C2745" t="s">
        <v>6</v>
      </c>
      <c r="D2745">
        <v>2.7301999999999999E-3</v>
      </c>
      <c r="E2745" t="s">
        <v>64</v>
      </c>
      <c r="F2745" t="s">
        <v>71</v>
      </c>
    </row>
    <row r="2746" spans="1:6" x14ac:dyDescent="0.45">
      <c r="A2746" s="154" t="str">
        <f t="shared" si="42"/>
        <v>XI_GC_160</v>
      </c>
      <c r="B2746">
        <v>160</v>
      </c>
      <c r="C2746" t="s">
        <v>6</v>
      </c>
      <c r="D2746">
        <v>2.6743000000000001E-3</v>
      </c>
      <c r="E2746" t="s">
        <v>64</v>
      </c>
      <c r="F2746" t="s">
        <v>71</v>
      </c>
    </row>
    <row r="2747" spans="1:6" x14ac:dyDescent="0.45">
      <c r="A2747" s="154" t="str">
        <f t="shared" si="42"/>
        <v>XI_GC_162</v>
      </c>
      <c r="B2747">
        <v>162</v>
      </c>
      <c r="C2747" t="s">
        <v>6</v>
      </c>
      <c r="D2747">
        <v>2.6182000000000002E-3</v>
      </c>
      <c r="E2747" t="s">
        <v>64</v>
      </c>
      <c r="F2747" t="s">
        <v>71</v>
      </c>
    </row>
    <row r="2748" spans="1:6" x14ac:dyDescent="0.45">
      <c r="A2748" s="154" t="str">
        <f t="shared" si="42"/>
        <v>XI_GC_164</v>
      </c>
      <c r="B2748">
        <v>164</v>
      </c>
      <c r="C2748" t="s">
        <v>6</v>
      </c>
      <c r="D2748">
        <v>2.5622000000000002E-3</v>
      </c>
      <c r="E2748" t="s">
        <v>64</v>
      </c>
      <c r="F2748" t="s">
        <v>71</v>
      </c>
    </row>
    <row r="2749" spans="1:6" x14ac:dyDescent="0.45">
      <c r="A2749" s="154" t="str">
        <f t="shared" si="42"/>
        <v>XI_GC_166</v>
      </c>
      <c r="B2749">
        <v>166</v>
      </c>
      <c r="C2749" t="s">
        <v>6</v>
      </c>
      <c r="D2749">
        <v>2.5060999999999998E-3</v>
      </c>
      <c r="E2749" t="s">
        <v>64</v>
      </c>
      <c r="F2749" t="s">
        <v>71</v>
      </c>
    </row>
    <row r="2750" spans="1:6" x14ac:dyDescent="0.45">
      <c r="A2750" s="154" t="str">
        <f t="shared" si="42"/>
        <v>XI_GC_168</v>
      </c>
      <c r="B2750">
        <v>168</v>
      </c>
      <c r="C2750" t="s">
        <v>6</v>
      </c>
      <c r="D2750">
        <v>2.4502999999999999E-3</v>
      </c>
      <c r="E2750" t="s">
        <v>64</v>
      </c>
      <c r="F2750" t="s">
        <v>71</v>
      </c>
    </row>
    <row r="2751" spans="1:6" x14ac:dyDescent="0.45">
      <c r="A2751" s="154" t="str">
        <f t="shared" si="42"/>
        <v>XI_GC_170</v>
      </c>
      <c r="B2751">
        <v>170</v>
      </c>
      <c r="C2751" t="s">
        <v>6</v>
      </c>
      <c r="D2751">
        <v>2.3942E-3</v>
      </c>
      <c r="E2751" t="s">
        <v>64</v>
      </c>
      <c r="F2751" t="s">
        <v>71</v>
      </c>
    </row>
    <row r="2752" spans="1:6" x14ac:dyDescent="0.45">
      <c r="A2752" s="154" t="str">
        <f t="shared" si="42"/>
        <v>XI_GC_172</v>
      </c>
      <c r="B2752">
        <v>172</v>
      </c>
      <c r="C2752" t="s">
        <v>6</v>
      </c>
      <c r="D2752">
        <v>2.3383000000000002E-3</v>
      </c>
      <c r="E2752" t="s">
        <v>64</v>
      </c>
      <c r="F2752" t="s">
        <v>71</v>
      </c>
    </row>
    <row r="2753" spans="1:6" x14ac:dyDescent="0.45">
      <c r="A2753" s="154" t="str">
        <f t="shared" si="42"/>
        <v>XI_GC_174</v>
      </c>
      <c r="B2753">
        <v>174</v>
      </c>
      <c r="C2753" t="s">
        <v>6</v>
      </c>
      <c r="D2753">
        <v>2.2821999999999999E-3</v>
      </c>
      <c r="E2753" t="s">
        <v>64</v>
      </c>
      <c r="F2753" t="s">
        <v>71</v>
      </c>
    </row>
    <row r="2754" spans="1:6" x14ac:dyDescent="0.45">
      <c r="A2754" s="154" t="str">
        <f t="shared" si="42"/>
        <v>XI_GC_176</v>
      </c>
      <c r="B2754">
        <v>176</v>
      </c>
      <c r="C2754" t="s">
        <v>6</v>
      </c>
      <c r="D2754">
        <v>2.2260000000000001E-3</v>
      </c>
      <c r="E2754" t="s">
        <v>64</v>
      </c>
      <c r="F2754" t="s">
        <v>71</v>
      </c>
    </row>
    <row r="2755" spans="1:6" x14ac:dyDescent="0.45">
      <c r="A2755" s="154" t="str">
        <f t="shared" ref="A2755:A2818" si="43">C2755&amp;"_"&amp;E2755&amp;"_"&amp;B2755</f>
        <v>XI_GC_178</v>
      </c>
      <c r="B2755">
        <v>178</v>
      </c>
      <c r="C2755" t="s">
        <v>6</v>
      </c>
      <c r="D2755">
        <v>2.1703E-3</v>
      </c>
      <c r="E2755" t="s">
        <v>64</v>
      </c>
      <c r="F2755" t="s">
        <v>71</v>
      </c>
    </row>
    <row r="2756" spans="1:6" x14ac:dyDescent="0.45">
      <c r="A2756" s="154" t="str">
        <f t="shared" si="43"/>
        <v>XI_GC_180</v>
      </c>
      <c r="B2756">
        <v>180</v>
      </c>
      <c r="C2756" t="s">
        <v>6</v>
      </c>
      <c r="D2756">
        <v>2.114E-3</v>
      </c>
      <c r="E2756" t="s">
        <v>64</v>
      </c>
      <c r="F2756" t="s">
        <v>71</v>
      </c>
    </row>
    <row r="2757" spans="1:6" x14ac:dyDescent="0.45">
      <c r="A2757" s="154" t="str">
        <f t="shared" si="43"/>
        <v>XI_GC_182</v>
      </c>
      <c r="B2757">
        <v>182</v>
      </c>
      <c r="C2757" t="s">
        <v>6</v>
      </c>
      <c r="D2757">
        <v>2.0975999999999998E-3</v>
      </c>
      <c r="E2757" t="s">
        <v>64</v>
      </c>
      <c r="F2757" t="s">
        <v>71</v>
      </c>
    </row>
    <row r="2758" spans="1:6" x14ac:dyDescent="0.45">
      <c r="A2758" s="154" t="str">
        <f t="shared" si="43"/>
        <v>XI_GC_184</v>
      </c>
      <c r="B2758">
        <v>184</v>
      </c>
      <c r="C2758" t="s">
        <v>6</v>
      </c>
      <c r="D2758">
        <v>2.0812000000000001E-3</v>
      </c>
      <c r="E2758" t="s">
        <v>64</v>
      </c>
      <c r="F2758" t="s">
        <v>71</v>
      </c>
    </row>
    <row r="2759" spans="1:6" x14ac:dyDescent="0.45">
      <c r="A2759" s="154" t="str">
        <f t="shared" si="43"/>
        <v>XI_GC_186</v>
      </c>
      <c r="B2759">
        <v>186</v>
      </c>
      <c r="C2759" t="s">
        <v>6</v>
      </c>
      <c r="D2759">
        <v>2.065E-3</v>
      </c>
      <c r="E2759" t="s">
        <v>64</v>
      </c>
      <c r="F2759" t="s">
        <v>71</v>
      </c>
    </row>
    <row r="2760" spans="1:6" x14ac:dyDescent="0.45">
      <c r="A2760" s="154" t="str">
        <f t="shared" si="43"/>
        <v>XI_GC_188</v>
      </c>
      <c r="B2760">
        <v>188</v>
      </c>
      <c r="C2760" t="s">
        <v>6</v>
      </c>
      <c r="D2760">
        <v>2.0485999999999998E-3</v>
      </c>
      <c r="E2760" t="s">
        <v>64</v>
      </c>
      <c r="F2760" t="s">
        <v>71</v>
      </c>
    </row>
    <row r="2761" spans="1:6" x14ac:dyDescent="0.45">
      <c r="A2761" s="154" t="str">
        <f t="shared" si="43"/>
        <v>XI_GC_190</v>
      </c>
      <c r="B2761">
        <v>190</v>
      </c>
      <c r="C2761" t="s">
        <v>6</v>
      </c>
      <c r="D2761">
        <v>2.0320999999999998E-3</v>
      </c>
      <c r="E2761" t="s">
        <v>64</v>
      </c>
      <c r="F2761" t="s">
        <v>71</v>
      </c>
    </row>
    <row r="2762" spans="1:6" x14ac:dyDescent="0.45">
      <c r="A2762" s="154" t="str">
        <f t="shared" si="43"/>
        <v>XI_GC_192</v>
      </c>
      <c r="B2762">
        <v>192</v>
      </c>
      <c r="C2762" t="s">
        <v>6</v>
      </c>
      <c r="D2762">
        <v>2.0159000000000002E-3</v>
      </c>
      <c r="E2762" t="s">
        <v>64</v>
      </c>
      <c r="F2762" t="s">
        <v>71</v>
      </c>
    </row>
    <row r="2763" spans="1:6" x14ac:dyDescent="0.45">
      <c r="A2763" s="154" t="str">
        <f t="shared" si="43"/>
        <v>XI_GC_194</v>
      </c>
      <c r="B2763">
        <v>194</v>
      </c>
      <c r="C2763" t="s">
        <v>6</v>
      </c>
      <c r="D2763">
        <v>1.9995999999999998E-3</v>
      </c>
      <c r="E2763" t="s">
        <v>64</v>
      </c>
      <c r="F2763" t="s">
        <v>71</v>
      </c>
    </row>
    <row r="2764" spans="1:6" x14ac:dyDescent="0.45">
      <c r="A2764" s="154" t="str">
        <f t="shared" si="43"/>
        <v>XI_GC_196</v>
      </c>
      <c r="B2764">
        <v>196</v>
      </c>
      <c r="C2764" t="s">
        <v>6</v>
      </c>
      <c r="D2764">
        <v>1.983E-3</v>
      </c>
      <c r="E2764" t="s">
        <v>64</v>
      </c>
      <c r="F2764" t="s">
        <v>71</v>
      </c>
    </row>
    <row r="2765" spans="1:6" x14ac:dyDescent="0.45">
      <c r="A2765" s="154" t="str">
        <f t="shared" si="43"/>
        <v>XI_GC_198</v>
      </c>
      <c r="B2765">
        <v>198</v>
      </c>
      <c r="C2765" t="s">
        <v>6</v>
      </c>
      <c r="D2765">
        <v>1.9666000000000002E-3</v>
      </c>
      <c r="E2765" t="s">
        <v>64</v>
      </c>
      <c r="F2765" t="s">
        <v>71</v>
      </c>
    </row>
    <row r="2766" spans="1:6" x14ac:dyDescent="0.45">
      <c r="A2766" s="154" t="str">
        <f t="shared" si="43"/>
        <v>XI_GC_200</v>
      </c>
      <c r="B2766">
        <v>200</v>
      </c>
      <c r="C2766" t="s">
        <v>6</v>
      </c>
      <c r="D2766">
        <v>1.9503999999999999E-3</v>
      </c>
      <c r="E2766" t="s">
        <v>64</v>
      </c>
      <c r="F2766" t="s">
        <v>71</v>
      </c>
    </row>
    <row r="2767" spans="1:6" x14ac:dyDescent="0.45">
      <c r="A2767" s="154" t="str">
        <f t="shared" si="43"/>
        <v>XI_GC_202</v>
      </c>
      <c r="B2767">
        <v>202</v>
      </c>
      <c r="C2767" t="s">
        <v>6</v>
      </c>
      <c r="D2767">
        <v>1.934E-3</v>
      </c>
      <c r="E2767" t="s">
        <v>64</v>
      </c>
      <c r="F2767" t="s">
        <v>71</v>
      </c>
    </row>
    <row r="2768" spans="1:6" x14ac:dyDescent="0.45">
      <c r="A2768" s="154" t="str">
        <f t="shared" si="43"/>
        <v>XI_GC_204</v>
      </c>
      <c r="B2768">
        <v>204</v>
      </c>
      <c r="C2768" t="s">
        <v>6</v>
      </c>
      <c r="D2768">
        <v>1.9176E-3</v>
      </c>
      <c r="E2768" t="s">
        <v>64</v>
      </c>
      <c r="F2768" t="s">
        <v>71</v>
      </c>
    </row>
    <row r="2769" spans="1:6" x14ac:dyDescent="0.45">
      <c r="A2769" s="154" t="str">
        <f t="shared" si="43"/>
        <v>XI_GC_206</v>
      </c>
      <c r="B2769">
        <v>206</v>
      </c>
      <c r="C2769" t="s">
        <v>6</v>
      </c>
      <c r="D2769">
        <v>1.9011E-3</v>
      </c>
      <c r="E2769" t="s">
        <v>64</v>
      </c>
      <c r="F2769" t="s">
        <v>71</v>
      </c>
    </row>
    <row r="2770" spans="1:6" x14ac:dyDescent="0.45">
      <c r="A2770" s="154" t="str">
        <f t="shared" si="43"/>
        <v>XI_GC_208</v>
      </c>
      <c r="B2770">
        <v>208</v>
      </c>
      <c r="C2770" t="s">
        <v>6</v>
      </c>
      <c r="D2770">
        <v>1.8848000000000001E-3</v>
      </c>
      <c r="E2770" t="s">
        <v>64</v>
      </c>
      <c r="F2770" t="s">
        <v>71</v>
      </c>
    </row>
    <row r="2771" spans="1:6" x14ac:dyDescent="0.45">
      <c r="A2771" s="154" t="str">
        <f t="shared" si="43"/>
        <v>XI_GC_210</v>
      </c>
      <c r="B2771">
        <v>210</v>
      </c>
      <c r="C2771" t="s">
        <v>6</v>
      </c>
      <c r="D2771">
        <v>1.8684999999999999E-3</v>
      </c>
      <c r="E2771" t="s">
        <v>64</v>
      </c>
      <c r="F2771" t="s">
        <v>71</v>
      </c>
    </row>
    <row r="2772" spans="1:6" x14ac:dyDescent="0.45">
      <c r="A2772" s="154" t="str">
        <f t="shared" si="43"/>
        <v>XI_GC_212</v>
      </c>
      <c r="B2772">
        <v>212</v>
      </c>
      <c r="C2772" t="s">
        <v>6</v>
      </c>
      <c r="D2772">
        <v>1.8522E-3</v>
      </c>
      <c r="E2772" t="s">
        <v>64</v>
      </c>
      <c r="F2772" t="s">
        <v>71</v>
      </c>
    </row>
    <row r="2773" spans="1:6" x14ac:dyDescent="0.45">
      <c r="A2773" s="154" t="str">
        <f t="shared" si="43"/>
        <v>XI_GC_214</v>
      </c>
      <c r="B2773">
        <v>214</v>
      </c>
      <c r="C2773" t="s">
        <v>6</v>
      </c>
      <c r="D2773">
        <v>1.8358999999999999E-3</v>
      </c>
      <c r="E2773" t="s">
        <v>64</v>
      </c>
      <c r="F2773" t="s">
        <v>71</v>
      </c>
    </row>
    <row r="2774" spans="1:6" x14ac:dyDescent="0.45">
      <c r="A2774" s="154" t="str">
        <f t="shared" si="43"/>
        <v>XI_GC_216</v>
      </c>
      <c r="B2774">
        <v>216</v>
      </c>
      <c r="C2774" t="s">
        <v>6</v>
      </c>
      <c r="D2774">
        <v>1.8194999999999999E-3</v>
      </c>
      <c r="E2774" t="s">
        <v>64</v>
      </c>
      <c r="F2774" t="s">
        <v>71</v>
      </c>
    </row>
    <row r="2775" spans="1:6" x14ac:dyDescent="0.45">
      <c r="A2775" s="154" t="str">
        <f t="shared" si="43"/>
        <v>XI_GC_218</v>
      </c>
      <c r="B2775">
        <v>218</v>
      </c>
      <c r="C2775" t="s">
        <v>6</v>
      </c>
      <c r="D2775">
        <v>1.8029000000000001E-3</v>
      </c>
      <c r="E2775" t="s">
        <v>64</v>
      </c>
      <c r="F2775" t="s">
        <v>71</v>
      </c>
    </row>
    <row r="2776" spans="1:6" x14ac:dyDescent="0.45">
      <c r="A2776" s="154" t="str">
        <f t="shared" si="43"/>
        <v>XI_GC_220</v>
      </c>
      <c r="B2776">
        <v>220</v>
      </c>
      <c r="C2776" t="s">
        <v>6</v>
      </c>
      <c r="D2776">
        <v>1.7866E-3</v>
      </c>
      <c r="E2776" t="s">
        <v>64</v>
      </c>
      <c r="F2776" t="s">
        <v>71</v>
      </c>
    </row>
    <row r="2777" spans="1:6" x14ac:dyDescent="0.45">
      <c r="A2777" s="154" t="str">
        <f t="shared" si="43"/>
        <v>XI_GC_222</v>
      </c>
      <c r="B2777">
        <v>222</v>
      </c>
      <c r="C2777" t="s">
        <v>6</v>
      </c>
      <c r="D2777">
        <v>1.7702E-3</v>
      </c>
      <c r="E2777" t="s">
        <v>64</v>
      </c>
      <c r="F2777" t="s">
        <v>71</v>
      </c>
    </row>
    <row r="2778" spans="1:6" x14ac:dyDescent="0.45">
      <c r="A2778" s="154" t="str">
        <f t="shared" si="43"/>
        <v>XI_GC_224</v>
      </c>
      <c r="B2778">
        <v>224</v>
      </c>
      <c r="C2778" t="s">
        <v>6</v>
      </c>
      <c r="D2778">
        <v>1.7541E-3</v>
      </c>
      <c r="E2778" t="s">
        <v>64</v>
      </c>
      <c r="F2778" t="s">
        <v>71</v>
      </c>
    </row>
    <row r="2779" spans="1:6" x14ac:dyDescent="0.45">
      <c r="A2779" s="154" t="str">
        <f t="shared" si="43"/>
        <v>XI_GC_226</v>
      </c>
      <c r="B2779">
        <v>226</v>
      </c>
      <c r="C2779" t="s">
        <v>6</v>
      </c>
      <c r="D2779">
        <v>1.7377E-3</v>
      </c>
      <c r="E2779" t="s">
        <v>64</v>
      </c>
      <c r="F2779" t="s">
        <v>71</v>
      </c>
    </row>
    <row r="2780" spans="1:6" x14ac:dyDescent="0.45">
      <c r="A2780" s="154" t="str">
        <f t="shared" si="43"/>
        <v>XI_GC_228</v>
      </c>
      <c r="B2780">
        <v>228</v>
      </c>
      <c r="C2780" t="s">
        <v>6</v>
      </c>
      <c r="D2780">
        <v>1.7214000000000001E-3</v>
      </c>
      <c r="E2780" t="s">
        <v>64</v>
      </c>
      <c r="F2780" t="s">
        <v>71</v>
      </c>
    </row>
    <row r="2781" spans="1:6" x14ac:dyDescent="0.45">
      <c r="A2781" s="154" t="str">
        <f t="shared" si="43"/>
        <v>XI_GC_230</v>
      </c>
      <c r="B2781">
        <v>230</v>
      </c>
      <c r="C2781" t="s">
        <v>6</v>
      </c>
      <c r="D2781">
        <v>1.7049000000000001E-3</v>
      </c>
      <c r="E2781" t="s">
        <v>64</v>
      </c>
      <c r="F2781" t="s">
        <v>71</v>
      </c>
    </row>
    <row r="2782" spans="1:6" x14ac:dyDescent="0.45">
      <c r="A2782" s="154" t="str">
        <f t="shared" si="43"/>
        <v>XI_GC_232</v>
      </c>
      <c r="B2782">
        <v>232</v>
      </c>
      <c r="C2782" t="s">
        <v>6</v>
      </c>
      <c r="D2782">
        <v>1.6884999999999999E-3</v>
      </c>
      <c r="E2782" t="s">
        <v>64</v>
      </c>
      <c r="F2782" t="s">
        <v>71</v>
      </c>
    </row>
    <row r="2783" spans="1:6" x14ac:dyDescent="0.45">
      <c r="A2783" s="154" t="str">
        <f t="shared" si="43"/>
        <v>XI_GC_234</v>
      </c>
      <c r="B2783">
        <v>234</v>
      </c>
      <c r="C2783" t="s">
        <v>6</v>
      </c>
      <c r="D2783">
        <v>1.6724000000000001E-3</v>
      </c>
      <c r="E2783" t="s">
        <v>64</v>
      </c>
      <c r="F2783" t="s">
        <v>71</v>
      </c>
    </row>
    <row r="2784" spans="1:6" x14ac:dyDescent="0.45">
      <c r="A2784" s="154" t="str">
        <f t="shared" si="43"/>
        <v>XI_GC_236</v>
      </c>
      <c r="B2784">
        <v>236</v>
      </c>
      <c r="C2784" t="s">
        <v>6</v>
      </c>
      <c r="D2784">
        <v>1.6559000000000001E-3</v>
      </c>
      <c r="E2784" t="s">
        <v>64</v>
      </c>
      <c r="F2784" t="s">
        <v>71</v>
      </c>
    </row>
    <row r="2785" spans="1:6" x14ac:dyDescent="0.45">
      <c r="A2785" s="154" t="str">
        <f t="shared" si="43"/>
        <v>XI_GC_238</v>
      </c>
      <c r="B2785">
        <v>238</v>
      </c>
      <c r="C2785" t="s">
        <v>6</v>
      </c>
      <c r="D2785">
        <v>1.6394000000000001E-3</v>
      </c>
      <c r="E2785" t="s">
        <v>64</v>
      </c>
      <c r="F2785" t="s">
        <v>71</v>
      </c>
    </row>
    <row r="2786" spans="1:6" x14ac:dyDescent="0.45">
      <c r="A2786" s="154" t="str">
        <f t="shared" si="43"/>
        <v>XI_GC_240</v>
      </c>
      <c r="B2786">
        <v>240</v>
      </c>
      <c r="C2786" t="s">
        <v>6</v>
      </c>
      <c r="D2786">
        <v>1.6234000000000001E-3</v>
      </c>
      <c r="E2786" t="s">
        <v>64</v>
      </c>
      <c r="F2786" t="s">
        <v>71</v>
      </c>
    </row>
    <row r="2787" spans="1:6" x14ac:dyDescent="0.45">
      <c r="A2787" s="154" t="str">
        <f t="shared" si="43"/>
        <v>XI_GC_242</v>
      </c>
      <c r="B2787">
        <v>242</v>
      </c>
      <c r="C2787" t="s">
        <v>6</v>
      </c>
      <c r="D2787">
        <v>1.6069000000000001E-3</v>
      </c>
      <c r="E2787" t="s">
        <v>64</v>
      </c>
      <c r="F2787" t="s">
        <v>71</v>
      </c>
    </row>
    <row r="2788" spans="1:6" x14ac:dyDescent="0.45">
      <c r="A2788" s="154" t="str">
        <f t="shared" si="43"/>
        <v>XI_GC_244</v>
      </c>
      <c r="B2788">
        <v>244</v>
      </c>
      <c r="C2788" t="s">
        <v>6</v>
      </c>
      <c r="D2788">
        <v>1.5904000000000001E-3</v>
      </c>
      <c r="E2788" t="s">
        <v>64</v>
      </c>
      <c r="F2788" t="s">
        <v>71</v>
      </c>
    </row>
    <row r="2789" spans="1:6" x14ac:dyDescent="0.45">
      <c r="A2789" s="154" t="str">
        <f t="shared" si="43"/>
        <v>XI_GC_246</v>
      </c>
      <c r="B2789">
        <v>246</v>
      </c>
      <c r="C2789" t="s">
        <v>6</v>
      </c>
      <c r="D2789">
        <v>1.5740999999999999E-3</v>
      </c>
      <c r="E2789" t="s">
        <v>64</v>
      </c>
      <c r="F2789" t="s">
        <v>71</v>
      </c>
    </row>
    <row r="2790" spans="1:6" x14ac:dyDescent="0.45">
      <c r="A2790" s="154" t="str">
        <f t="shared" si="43"/>
        <v>XI_GC_248</v>
      </c>
      <c r="B2790">
        <v>248</v>
      </c>
      <c r="C2790" t="s">
        <v>6</v>
      </c>
      <c r="D2790">
        <v>1.5579000000000001E-3</v>
      </c>
      <c r="E2790" t="s">
        <v>64</v>
      </c>
      <c r="F2790" t="s">
        <v>71</v>
      </c>
    </row>
    <row r="2791" spans="1:6" x14ac:dyDescent="0.45">
      <c r="A2791" s="154" t="str">
        <f t="shared" si="43"/>
        <v>XI_GC_250</v>
      </c>
      <c r="B2791">
        <v>250</v>
      </c>
      <c r="C2791" t="s">
        <v>6</v>
      </c>
      <c r="D2791">
        <v>1.5414000000000001E-3</v>
      </c>
      <c r="E2791" t="s">
        <v>64</v>
      </c>
      <c r="F2791" t="s">
        <v>71</v>
      </c>
    </row>
    <row r="2792" spans="1:6" x14ac:dyDescent="0.45">
      <c r="A2792" s="154" t="str">
        <f t="shared" si="43"/>
        <v>XI_GC_252</v>
      </c>
      <c r="B2792">
        <v>252</v>
      </c>
      <c r="C2792" t="s">
        <v>6</v>
      </c>
      <c r="D2792">
        <v>1.5249E-3</v>
      </c>
      <c r="E2792" t="s">
        <v>64</v>
      </c>
      <c r="F2792" t="s">
        <v>71</v>
      </c>
    </row>
    <row r="2793" spans="1:6" x14ac:dyDescent="0.45">
      <c r="A2793" s="154" t="str">
        <f t="shared" si="43"/>
        <v>XI_GC_254</v>
      </c>
      <c r="B2793">
        <v>254</v>
      </c>
      <c r="C2793" t="s">
        <v>6</v>
      </c>
      <c r="D2793">
        <v>1.5085999999999999E-3</v>
      </c>
      <c r="E2793" t="s">
        <v>64</v>
      </c>
      <c r="F2793" t="s">
        <v>71</v>
      </c>
    </row>
    <row r="2794" spans="1:6" x14ac:dyDescent="0.45">
      <c r="A2794" s="154" t="str">
        <f t="shared" si="43"/>
        <v>XI_GC_256</v>
      </c>
      <c r="B2794">
        <v>256</v>
      </c>
      <c r="C2794" t="s">
        <v>6</v>
      </c>
      <c r="D2794">
        <v>1.4924999999999999E-3</v>
      </c>
      <c r="E2794" t="s">
        <v>64</v>
      </c>
      <c r="F2794" t="s">
        <v>71</v>
      </c>
    </row>
    <row r="2795" spans="1:6" x14ac:dyDescent="0.45">
      <c r="A2795" s="154" t="str">
        <f t="shared" si="43"/>
        <v>XI_GC_258</v>
      </c>
      <c r="B2795">
        <v>258</v>
      </c>
      <c r="C2795" t="s">
        <v>6</v>
      </c>
      <c r="D2795">
        <v>9.9489999999999995E-4</v>
      </c>
      <c r="E2795" t="s">
        <v>64</v>
      </c>
      <c r="F2795" t="s">
        <v>71</v>
      </c>
    </row>
    <row r="2796" spans="1:6" x14ac:dyDescent="0.45">
      <c r="A2796" s="154" t="str">
        <f t="shared" si="43"/>
        <v>XI_GC_260</v>
      </c>
      <c r="B2796">
        <v>260</v>
      </c>
      <c r="C2796" t="s">
        <v>6</v>
      </c>
      <c r="D2796">
        <v>4.9759999999999995E-4</v>
      </c>
      <c r="E2796" t="s">
        <v>64</v>
      </c>
      <c r="F2796" t="s">
        <v>71</v>
      </c>
    </row>
    <row r="2797" spans="1:6" x14ac:dyDescent="0.45">
      <c r="A2797" s="154" t="str">
        <f t="shared" si="43"/>
        <v>XI_GC_262</v>
      </c>
      <c r="B2797">
        <v>262</v>
      </c>
      <c r="C2797" t="s">
        <v>6</v>
      </c>
      <c r="D2797">
        <v>0</v>
      </c>
      <c r="E2797" t="s">
        <v>64</v>
      </c>
      <c r="F2797" t="s">
        <v>71</v>
      </c>
    </row>
    <row r="2798" spans="1:6" x14ac:dyDescent="0.45">
      <c r="A2798" s="154" t="str">
        <f t="shared" si="43"/>
        <v>XI_GC_264</v>
      </c>
      <c r="B2798">
        <v>264</v>
      </c>
      <c r="C2798" t="s">
        <v>6</v>
      </c>
      <c r="D2798">
        <v>0</v>
      </c>
      <c r="E2798" t="s">
        <v>64</v>
      </c>
      <c r="F2798" t="s">
        <v>71</v>
      </c>
    </row>
    <row r="2799" spans="1:6" x14ac:dyDescent="0.45">
      <c r="A2799" s="154" t="str">
        <f t="shared" si="43"/>
        <v>XI_GC_266</v>
      </c>
      <c r="B2799">
        <v>266</v>
      </c>
      <c r="C2799" t="s">
        <v>6</v>
      </c>
      <c r="D2799">
        <v>0</v>
      </c>
      <c r="E2799" t="s">
        <v>64</v>
      </c>
      <c r="F2799" t="s">
        <v>71</v>
      </c>
    </row>
    <row r="2800" spans="1:6" x14ac:dyDescent="0.45">
      <c r="A2800" s="154" t="str">
        <f t="shared" si="43"/>
        <v>XI_GC_268</v>
      </c>
      <c r="B2800">
        <v>268</v>
      </c>
      <c r="C2800" t="s">
        <v>6</v>
      </c>
      <c r="D2800">
        <v>0</v>
      </c>
      <c r="E2800" t="s">
        <v>64</v>
      </c>
      <c r="F2800" t="s">
        <v>71</v>
      </c>
    </row>
    <row r="2801" spans="1:6" x14ac:dyDescent="0.45">
      <c r="A2801" s="154" t="str">
        <f t="shared" si="43"/>
        <v>XI_GC_270</v>
      </c>
      <c r="B2801">
        <v>270</v>
      </c>
      <c r="C2801" t="s">
        <v>6</v>
      </c>
      <c r="D2801">
        <v>0</v>
      </c>
      <c r="E2801" t="s">
        <v>64</v>
      </c>
      <c r="F2801" t="s">
        <v>71</v>
      </c>
    </row>
    <row r="2802" spans="1:6" x14ac:dyDescent="0.45">
      <c r="A2802" s="154" t="str">
        <f t="shared" si="43"/>
        <v>XI_GC_272</v>
      </c>
      <c r="B2802">
        <v>272</v>
      </c>
      <c r="C2802" t="s">
        <v>6</v>
      </c>
      <c r="D2802">
        <v>0</v>
      </c>
      <c r="E2802" t="s">
        <v>64</v>
      </c>
      <c r="F2802" t="s">
        <v>71</v>
      </c>
    </row>
    <row r="2803" spans="1:6" x14ac:dyDescent="0.45">
      <c r="A2803" s="154" t="str">
        <f t="shared" si="43"/>
        <v>XI_GC_274</v>
      </c>
      <c r="B2803">
        <v>274</v>
      </c>
      <c r="C2803" t="s">
        <v>6</v>
      </c>
      <c r="D2803">
        <v>0</v>
      </c>
      <c r="E2803" t="s">
        <v>64</v>
      </c>
      <c r="F2803" t="s">
        <v>71</v>
      </c>
    </row>
    <row r="2804" spans="1:6" x14ac:dyDescent="0.45">
      <c r="A2804" s="154" t="str">
        <f t="shared" si="43"/>
        <v>XI_GC_276</v>
      </c>
      <c r="B2804">
        <v>276</v>
      </c>
      <c r="C2804" t="s">
        <v>6</v>
      </c>
      <c r="D2804">
        <v>0</v>
      </c>
      <c r="E2804" t="s">
        <v>64</v>
      </c>
      <c r="F2804" t="s">
        <v>71</v>
      </c>
    </row>
    <row r="2805" spans="1:6" x14ac:dyDescent="0.45">
      <c r="A2805" s="154" t="str">
        <f t="shared" si="43"/>
        <v>XI_GC_278</v>
      </c>
      <c r="B2805">
        <v>278</v>
      </c>
      <c r="C2805" t="s">
        <v>6</v>
      </c>
      <c r="D2805">
        <v>0</v>
      </c>
      <c r="E2805" t="s">
        <v>64</v>
      </c>
      <c r="F2805" t="s">
        <v>71</v>
      </c>
    </row>
    <row r="2806" spans="1:6" x14ac:dyDescent="0.45">
      <c r="A2806" s="154" t="str">
        <f t="shared" si="43"/>
        <v>XI_GC_280</v>
      </c>
      <c r="B2806">
        <v>280</v>
      </c>
      <c r="C2806" t="s">
        <v>6</v>
      </c>
      <c r="D2806">
        <v>0</v>
      </c>
      <c r="E2806" t="s">
        <v>64</v>
      </c>
      <c r="F2806" t="s">
        <v>71</v>
      </c>
    </row>
    <row r="2807" spans="1:6" x14ac:dyDescent="0.45">
      <c r="A2807" s="154" t="str">
        <f t="shared" si="43"/>
        <v>XI_GC_282</v>
      </c>
      <c r="B2807">
        <v>282</v>
      </c>
      <c r="C2807" t="s">
        <v>6</v>
      </c>
      <c r="D2807">
        <v>0</v>
      </c>
      <c r="E2807" t="s">
        <v>64</v>
      </c>
      <c r="F2807" t="s">
        <v>71</v>
      </c>
    </row>
    <row r="2808" spans="1:6" x14ac:dyDescent="0.45">
      <c r="A2808" s="154" t="str">
        <f t="shared" si="43"/>
        <v>XI_GC_284</v>
      </c>
      <c r="B2808">
        <v>284</v>
      </c>
      <c r="C2808" t="s">
        <v>6</v>
      </c>
      <c r="D2808">
        <v>0</v>
      </c>
      <c r="E2808" t="s">
        <v>64</v>
      </c>
      <c r="F2808" t="s">
        <v>71</v>
      </c>
    </row>
    <row r="2809" spans="1:6" x14ac:dyDescent="0.45">
      <c r="A2809" s="154" t="str">
        <f t="shared" si="43"/>
        <v>XI_GC_286</v>
      </c>
      <c r="B2809">
        <v>286</v>
      </c>
      <c r="C2809" t="s">
        <v>6</v>
      </c>
      <c r="D2809">
        <v>0</v>
      </c>
      <c r="E2809" t="s">
        <v>64</v>
      </c>
      <c r="F2809" t="s">
        <v>71</v>
      </c>
    </row>
    <row r="2810" spans="1:6" x14ac:dyDescent="0.45">
      <c r="A2810" s="154" t="str">
        <f t="shared" si="43"/>
        <v>XI_GC_288</v>
      </c>
      <c r="B2810">
        <v>288</v>
      </c>
      <c r="C2810" t="s">
        <v>6</v>
      </c>
      <c r="D2810">
        <v>0</v>
      </c>
      <c r="E2810" t="s">
        <v>64</v>
      </c>
      <c r="F2810" t="s">
        <v>71</v>
      </c>
    </row>
    <row r="2811" spans="1:6" x14ac:dyDescent="0.45">
      <c r="A2811" s="154" t="str">
        <f t="shared" si="43"/>
        <v>XI_GC_290</v>
      </c>
      <c r="B2811">
        <v>290</v>
      </c>
      <c r="C2811" t="s">
        <v>6</v>
      </c>
      <c r="D2811">
        <v>0</v>
      </c>
      <c r="E2811" t="s">
        <v>64</v>
      </c>
      <c r="F2811" t="s">
        <v>71</v>
      </c>
    </row>
    <row r="2812" spans="1:6" x14ac:dyDescent="0.45">
      <c r="A2812" s="154" t="str">
        <f t="shared" si="43"/>
        <v>XI_GC_292</v>
      </c>
      <c r="B2812">
        <v>292</v>
      </c>
      <c r="C2812" t="s">
        <v>6</v>
      </c>
      <c r="D2812">
        <v>0</v>
      </c>
      <c r="E2812" t="s">
        <v>64</v>
      </c>
      <c r="F2812" t="s">
        <v>71</v>
      </c>
    </row>
    <row r="2813" spans="1:6" x14ac:dyDescent="0.45">
      <c r="A2813" s="154" t="str">
        <f t="shared" si="43"/>
        <v>XI_GC_294</v>
      </c>
      <c r="B2813">
        <v>294</v>
      </c>
      <c r="C2813" t="s">
        <v>6</v>
      </c>
      <c r="D2813">
        <v>0</v>
      </c>
      <c r="E2813" t="s">
        <v>64</v>
      </c>
      <c r="F2813" t="s">
        <v>71</v>
      </c>
    </row>
    <row r="2814" spans="1:6" x14ac:dyDescent="0.45">
      <c r="A2814" s="154" t="str">
        <f t="shared" si="43"/>
        <v>XI_GC_296</v>
      </c>
      <c r="B2814">
        <v>296</v>
      </c>
      <c r="C2814" t="s">
        <v>6</v>
      </c>
      <c r="D2814">
        <v>0</v>
      </c>
      <c r="E2814" t="s">
        <v>64</v>
      </c>
      <c r="F2814" t="s">
        <v>71</v>
      </c>
    </row>
    <row r="2815" spans="1:6" x14ac:dyDescent="0.45">
      <c r="A2815" s="154" t="str">
        <f t="shared" si="43"/>
        <v>XI_GC_298</v>
      </c>
      <c r="B2815">
        <v>298</v>
      </c>
      <c r="C2815" t="s">
        <v>6</v>
      </c>
      <c r="D2815">
        <v>0</v>
      </c>
      <c r="E2815" t="s">
        <v>64</v>
      </c>
      <c r="F2815" t="s">
        <v>71</v>
      </c>
    </row>
    <row r="2816" spans="1:6" x14ac:dyDescent="0.45">
      <c r="A2816" s="154" t="str">
        <f t="shared" si="43"/>
        <v>XI_GC_300</v>
      </c>
      <c r="B2816">
        <v>300</v>
      </c>
      <c r="C2816" t="s">
        <v>6</v>
      </c>
      <c r="D2816">
        <v>0</v>
      </c>
      <c r="E2816" t="s">
        <v>64</v>
      </c>
      <c r="F2816" t="s">
        <v>71</v>
      </c>
    </row>
    <row r="2817" spans="1:6" x14ac:dyDescent="0.45">
      <c r="A2817" s="154" t="str">
        <f t="shared" si="43"/>
        <v>XI_GC_302</v>
      </c>
      <c r="B2817">
        <v>302</v>
      </c>
      <c r="C2817" t="s">
        <v>6</v>
      </c>
      <c r="D2817">
        <v>0</v>
      </c>
      <c r="E2817" t="s">
        <v>64</v>
      </c>
      <c r="F2817" t="s">
        <v>71</v>
      </c>
    </row>
    <row r="2818" spans="1:6" x14ac:dyDescent="0.45">
      <c r="A2818" s="154" t="str">
        <f t="shared" si="43"/>
        <v>XI_GC_304</v>
      </c>
      <c r="B2818">
        <v>304</v>
      </c>
      <c r="C2818" t="s">
        <v>6</v>
      </c>
      <c r="D2818">
        <v>0</v>
      </c>
      <c r="E2818" t="s">
        <v>64</v>
      </c>
      <c r="F2818" t="s">
        <v>71</v>
      </c>
    </row>
    <row r="2819" spans="1:6" x14ac:dyDescent="0.45">
      <c r="A2819" s="154" t="str">
        <f t="shared" ref="A2819:A2882" si="44">C2819&amp;"_"&amp;E2819&amp;"_"&amp;B2819</f>
        <v>XI_GC_306</v>
      </c>
      <c r="B2819">
        <v>306</v>
      </c>
      <c r="C2819" t="s">
        <v>6</v>
      </c>
      <c r="D2819">
        <v>0</v>
      </c>
      <c r="E2819" t="s">
        <v>64</v>
      </c>
      <c r="F2819" t="s">
        <v>71</v>
      </c>
    </row>
    <row r="2820" spans="1:6" x14ac:dyDescent="0.45">
      <c r="A2820" s="154" t="str">
        <f t="shared" si="44"/>
        <v>XI_GC_308</v>
      </c>
      <c r="B2820">
        <v>308</v>
      </c>
      <c r="C2820" t="s">
        <v>6</v>
      </c>
      <c r="D2820">
        <v>0</v>
      </c>
      <c r="E2820" t="s">
        <v>64</v>
      </c>
      <c r="F2820" t="s">
        <v>71</v>
      </c>
    </row>
    <row r="2821" spans="1:6" x14ac:dyDescent="0.45">
      <c r="A2821" s="154" t="str">
        <f t="shared" si="44"/>
        <v>XI_GC_310</v>
      </c>
      <c r="B2821">
        <v>310</v>
      </c>
      <c r="C2821" t="s">
        <v>6</v>
      </c>
      <c r="D2821">
        <v>0</v>
      </c>
      <c r="E2821" t="s">
        <v>64</v>
      </c>
      <c r="F2821" t="s">
        <v>71</v>
      </c>
    </row>
    <row r="2822" spans="1:6" x14ac:dyDescent="0.45">
      <c r="A2822" s="154" t="str">
        <f t="shared" si="44"/>
        <v>XI_GC_312</v>
      </c>
      <c r="B2822">
        <v>312</v>
      </c>
      <c r="C2822" t="s">
        <v>6</v>
      </c>
      <c r="D2822">
        <v>0</v>
      </c>
      <c r="E2822" t="s">
        <v>64</v>
      </c>
      <c r="F2822" t="s">
        <v>71</v>
      </c>
    </row>
    <row r="2823" spans="1:6" x14ac:dyDescent="0.45">
      <c r="A2823" s="154" t="str">
        <f t="shared" si="44"/>
        <v>XI_GC_314</v>
      </c>
      <c r="B2823">
        <v>314</v>
      </c>
      <c r="C2823" t="s">
        <v>6</v>
      </c>
      <c r="D2823">
        <v>0</v>
      </c>
      <c r="E2823" t="s">
        <v>64</v>
      </c>
      <c r="F2823" t="s">
        <v>71</v>
      </c>
    </row>
    <row r="2824" spans="1:6" x14ac:dyDescent="0.45">
      <c r="A2824" s="154" t="str">
        <f t="shared" si="44"/>
        <v>XI_GC_316</v>
      </c>
      <c r="B2824">
        <v>316</v>
      </c>
      <c r="C2824" t="s">
        <v>6</v>
      </c>
      <c r="D2824">
        <v>0</v>
      </c>
      <c r="E2824" t="s">
        <v>64</v>
      </c>
      <c r="F2824" t="s">
        <v>71</v>
      </c>
    </row>
    <row r="2825" spans="1:6" x14ac:dyDescent="0.45">
      <c r="A2825" s="154" t="str">
        <f t="shared" si="44"/>
        <v>XI_GC_318</v>
      </c>
      <c r="B2825">
        <v>318</v>
      </c>
      <c r="C2825" t="s">
        <v>6</v>
      </c>
      <c r="D2825">
        <v>0</v>
      </c>
      <c r="E2825" t="s">
        <v>64</v>
      </c>
      <c r="F2825" t="s">
        <v>71</v>
      </c>
    </row>
    <row r="2826" spans="1:6" x14ac:dyDescent="0.45">
      <c r="A2826" s="154" t="str">
        <f t="shared" si="44"/>
        <v>XI_GC_320</v>
      </c>
      <c r="B2826">
        <v>320</v>
      </c>
      <c r="C2826" t="s">
        <v>6</v>
      </c>
      <c r="D2826">
        <v>0</v>
      </c>
      <c r="E2826" t="s">
        <v>64</v>
      </c>
      <c r="F2826" t="s">
        <v>71</v>
      </c>
    </row>
    <row r="2827" spans="1:6" x14ac:dyDescent="0.45">
      <c r="A2827" s="154" t="str">
        <f t="shared" si="44"/>
        <v>XI_GC_322</v>
      </c>
      <c r="B2827">
        <v>322</v>
      </c>
      <c r="C2827" t="s">
        <v>6</v>
      </c>
      <c r="D2827">
        <v>0</v>
      </c>
      <c r="E2827" t="s">
        <v>64</v>
      </c>
      <c r="F2827" t="s">
        <v>71</v>
      </c>
    </row>
    <row r="2828" spans="1:6" x14ac:dyDescent="0.45">
      <c r="A2828" s="154" t="str">
        <f t="shared" si="44"/>
        <v>XI_GC_324</v>
      </c>
      <c r="B2828">
        <v>324</v>
      </c>
      <c r="C2828" t="s">
        <v>6</v>
      </c>
      <c r="D2828">
        <v>0</v>
      </c>
      <c r="E2828" t="s">
        <v>64</v>
      </c>
      <c r="F2828" t="s">
        <v>71</v>
      </c>
    </row>
    <row r="2829" spans="1:6" x14ac:dyDescent="0.45">
      <c r="A2829" s="154" t="str">
        <f t="shared" si="44"/>
        <v>XI_GC_326</v>
      </c>
      <c r="B2829">
        <v>326</v>
      </c>
      <c r="C2829" t="s">
        <v>6</v>
      </c>
      <c r="D2829">
        <v>0</v>
      </c>
      <c r="E2829" t="s">
        <v>64</v>
      </c>
      <c r="F2829" t="s">
        <v>71</v>
      </c>
    </row>
    <row r="2830" spans="1:6" x14ac:dyDescent="0.45">
      <c r="A2830" s="154" t="str">
        <f t="shared" si="44"/>
        <v>XI_GC_328</v>
      </c>
      <c r="B2830">
        <v>328</v>
      </c>
      <c r="C2830" t="s">
        <v>6</v>
      </c>
      <c r="D2830">
        <v>0</v>
      </c>
      <c r="E2830" t="s">
        <v>64</v>
      </c>
      <c r="F2830" t="s">
        <v>71</v>
      </c>
    </row>
    <row r="2831" spans="1:6" x14ac:dyDescent="0.45">
      <c r="A2831" s="154" t="str">
        <f t="shared" si="44"/>
        <v>XI_GC_330</v>
      </c>
      <c r="B2831">
        <v>330</v>
      </c>
      <c r="C2831" t="s">
        <v>6</v>
      </c>
      <c r="D2831">
        <v>0</v>
      </c>
      <c r="E2831" t="s">
        <v>64</v>
      </c>
      <c r="F2831" t="s">
        <v>71</v>
      </c>
    </row>
    <row r="2832" spans="1:6" x14ac:dyDescent="0.45">
      <c r="A2832" s="154" t="str">
        <f t="shared" si="44"/>
        <v>XI_GC_332</v>
      </c>
      <c r="B2832">
        <v>332</v>
      </c>
      <c r="C2832" t="s">
        <v>6</v>
      </c>
      <c r="D2832">
        <v>0</v>
      </c>
      <c r="E2832" t="s">
        <v>64</v>
      </c>
      <c r="F2832" t="s">
        <v>71</v>
      </c>
    </row>
    <row r="2833" spans="1:6" x14ac:dyDescent="0.45">
      <c r="A2833" s="154" t="str">
        <f t="shared" si="44"/>
        <v>XI_GC_334</v>
      </c>
      <c r="B2833">
        <v>334</v>
      </c>
      <c r="C2833" t="s">
        <v>6</v>
      </c>
      <c r="D2833">
        <v>0</v>
      </c>
      <c r="E2833" t="s">
        <v>64</v>
      </c>
      <c r="F2833" t="s">
        <v>71</v>
      </c>
    </row>
    <row r="2834" spans="1:6" x14ac:dyDescent="0.45">
      <c r="A2834" s="154" t="str">
        <f t="shared" si="44"/>
        <v>XI_GC_336</v>
      </c>
      <c r="B2834">
        <v>336</v>
      </c>
      <c r="C2834" t="s">
        <v>6</v>
      </c>
      <c r="D2834">
        <v>0</v>
      </c>
      <c r="E2834" t="s">
        <v>64</v>
      </c>
      <c r="F2834" t="s">
        <v>71</v>
      </c>
    </row>
    <row r="2835" spans="1:6" x14ac:dyDescent="0.45">
      <c r="A2835" s="154" t="str">
        <f t="shared" si="44"/>
        <v>XI_GC_338</v>
      </c>
      <c r="B2835">
        <v>338</v>
      </c>
      <c r="C2835" t="s">
        <v>6</v>
      </c>
      <c r="D2835">
        <v>0</v>
      </c>
      <c r="E2835" t="s">
        <v>64</v>
      </c>
      <c r="F2835" t="s">
        <v>71</v>
      </c>
    </row>
    <row r="2836" spans="1:6" x14ac:dyDescent="0.45">
      <c r="A2836" s="154" t="str">
        <f t="shared" si="44"/>
        <v>XI_GC_340</v>
      </c>
      <c r="B2836">
        <v>340</v>
      </c>
      <c r="C2836" t="s">
        <v>6</v>
      </c>
      <c r="D2836">
        <v>0</v>
      </c>
      <c r="E2836" t="s">
        <v>64</v>
      </c>
      <c r="F2836" t="s">
        <v>71</v>
      </c>
    </row>
    <row r="2837" spans="1:6" x14ac:dyDescent="0.45">
      <c r="A2837" s="154" t="str">
        <f t="shared" si="44"/>
        <v>XI_GC_342</v>
      </c>
      <c r="B2837">
        <v>342</v>
      </c>
      <c r="C2837" t="s">
        <v>6</v>
      </c>
      <c r="D2837">
        <v>0</v>
      </c>
      <c r="E2837" t="s">
        <v>64</v>
      </c>
      <c r="F2837" t="s">
        <v>71</v>
      </c>
    </row>
    <row r="2838" spans="1:6" x14ac:dyDescent="0.45">
      <c r="A2838" s="154" t="str">
        <f t="shared" si="44"/>
        <v>XI_GC_344</v>
      </c>
      <c r="B2838">
        <v>344</v>
      </c>
      <c r="C2838" t="s">
        <v>6</v>
      </c>
      <c r="D2838">
        <v>0</v>
      </c>
      <c r="E2838" t="s">
        <v>64</v>
      </c>
      <c r="F2838" t="s">
        <v>71</v>
      </c>
    </row>
    <row r="2839" spans="1:6" x14ac:dyDescent="0.45">
      <c r="A2839" s="154" t="str">
        <f t="shared" si="44"/>
        <v>XI_GC_346</v>
      </c>
      <c r="B2839">
        <v>346</v>
      </c>
      <c r="C2839" t="s">
        <v>6</v>
      </c>
      <c r="D2839">
        <v>0</v>
      </c>
      <c r="E2839" t="s">
        <v>64</v>
      </c>
      <c r="F2839" t="s">
        <v>71</v>
      </c>
    </row>
    <row r="2840" spans="1:6" x14ac:dyDescent="0.45">
      <c r="A2840" s="154" t="str">
        <f t="shared" si="44"/>
        <v>XI_GC_348</v>
      </c>
      <c r="B2840">
        <v>348</v>
      </c>
      <c r="C2840" t="s">
        <v>6</v>
      </c>
      <c r="D2840">
        <v>0</v>
      </c>
      <c r="E2840" t="s">
        <v>64</v>
      </c>
      <c r="F2840" t="s">
        <v>71</v>
      </c>
    </row>
    <row r="2841" spans="1:6" x14ac:dyDescent="0.45">
      <c r="A2841" s="154" t="str">
        <f t="shared" si="44"/>
        <v>XI_GC_350</v>
      </c>
      <c r="B2841">
        <v>350</v>
      </c>
      <c r="C2841" t="s">
        <v>6</v>
      </c>
      <c r="D2841">
        <v>0</v>
      </c>
      <c r="E2841" t="s">
        <v>64</v>
      </c>
      <c r="F2841" t="s">
        <v>71</v>
      </c>
    </row>
    <row r="2842" spans="1:6" x14ac:dyDescent="0.45">
      <c r="A2842" s="154" t="str">
        <f t="shared" si="44"/>
        <v>XI_GC_352</v>
      </c>
      <c r="B2842">
        <v>352</v>
      </c>
      <c r="C2842" t="s">
        <v>6</v>
      </c>
      <c r="D2842">
        <v>0</v>
      </c>
      <c r="E2842" t="s">
        <v>64</v>
      </c>
      <c r="F2842" t="s">
        <v>71</v>
      </c>
    </row>
    <row r="2843" spans="1:6" x14ac:dyDescent="0.45">
      <c r="A2843" s="154" t="str">
        <f t="shared" si="44"/>
        <v>XI_GC_354</v>
      </c>
      <c r="B2843">
        <v>354</v>
      </c>
      <c r="C2843" t="s">
        <v>6</v>
      </c>
      <c r="D2843">
        <v>0</v>
      </c>
      <c r="E2843" t="s">
        <v>64</v>
      </c>
      <c r="F2843" t="s">
        <v>71</v>
      </c>
    </row>
    <row r="2844" spans="1:6" x14ac:dyDescent="0.45">
      <c r="A2844" s="154" t="str">
        <f t="shared" si="44"/>
        <v>XI_GC_356</v>
      </c>
      <c r="B2844">
        <v>356</v>
      </c>
      <c r="C2844" t="s">
        <v>6</v>
      </c>
      <c r="D2844">
        <v>0</v>
      </c>
      <c r="E2844" t="s">
        <v>64</v>
      </c>
      <c r="F2844" t="s">
        <v>71</v>
      </c>
    </row>
    <row r="2845" spans="1:6" x14ac:dyDescent="0.45">
      <c r="A2845" s="154" t="str">
        <f t="shared" si="44"/>
        <v>XI_GC_358</v>
      </c>
      <c r="B2845">
        <v>358</v>
      </c>
      <c r="C2845" t="s">
        <v>6</v>
      </c>
      <c r="D2845">
        <v>0</v>
      </c>
      <c r="E2845" t="s">
        <v>64</v>
      </c>
      <c r="F2845" t="s">
        <v>71</v>
      </c>
    </row>
    <row r="2846" spans="1:6" x14ac:dyDescent="0.45">
      <c r="A2846" s="154" t="str">
        <f t="shared" si="44"/>
        <v>XI_GC_360</v>
      </c>
      <c r="B2846">
        <v>360</v>
      </c>
      <c r="C2846" t="s">
        <v>6</v>
      </c>
      <c r="D2846">
        <v>0</v>
      </c>
      <c r="E2846" t="s">
        <v>64</v>
      </c>
      <c r="F2846" t="s">
        <v>71</v>
      </c>
    </row>
    <row r="2847" spans="1:6" x14ac:dyDescent="0.45">
      <c r="A2847" s="154" t="str">
        <f t="shared" si="44"/>
        <v>XI_GC_362</v>
      </c>
      <c r="B2847">
        <v>362</v>
      </c>
      <c r="C2847" t="s">
        <v>6</v>
      </c>
      <c r="D2847">
        <v>0</v>
      </c>
      <c r="E2847" t="s">
        <v>64</v>
      </c>
      <c r="F2847" t="s">
        <v>71</v>
      </c>
    </row>
    <row r="2848" spans="1:6" x14ac:dyDescent="0.45">
      <c r="A2848" s="154" t="str">
        <f t="shared" si="44"/>
        <v>XI_GC_364</v>
      </c>
      <c r="B2848">
        <v>364</v>
      </c>
      <c r="C2848" t="s">
        <v>6</v>
      </c>
      <c r="D2848">
        <v>0</v>
      </c>
      <c r="E2848" t="s">
        <v>64</v>
      </c>
      <c r="F2848" t="s">
        <v>71</v>
      </c>
    </row>
    <row r="2849" spans="1:6" x14ac:dyDescent="0.45">
      <c r="A2849" s="154" t="str">
        <f t="shared" si="44"/>
        <v>XI_GC_366</v>
      </c>
      <c r="B2849">
        <v>366</v>
      </c>
      <c r="C2849" t="s">
        <v>6</v>
      </c>
      <c r="D2849">
        <v>0</v>
      </c>
      <c r="E2849" t="s">
        <v>64</v>
      </c>
      <c r="F2849" t="s">
        <v>71</v>
      </c>
    </row>
    <row r="2850" spans="1:6" x14ac:dyDescent="0.45">
      <c r="A2850" s="154" t="str">
        <f t="shared" si="44"/>
        <v>XI_GC_368</v>
      </c>
      <c r="B2850">
        <v>368</v>
      </c>
      <c r="C2850" t="s">
        <v>6</v>
      </c>
      <c r="D2850">
        <v>0</v>
      </c>
      <c r="E2850" t="s">
        <v>64</v>
      </c>
      <c r="F2850" t="s">
        <v>71</v>
      </c>
    </row>
    <row r="2851" spans="1:6" x14ac:dyDescent="0.45">
      <c r="A2851" s="154" t="str">
        <f t="shared" si="44"/>
        <v>XI_GC_370</v>
      </c>
      <c r="B2851">
        <v>370</v>
      </c>
      <c r="C2851" t="s">
        <v>6</v>
      </c>
      <c r="D2851">
        <v>0</v>
      </c>
      <c r="E2851" t="s">
        <v>64</v>
      </c>
      <c r="F2851" t="s">
        <v>71</v>
      </c>
    </row>
    <row r="2852" spans="1:6" x14ac:dyDescent="0.45">
      <c r="A2852" s="154" t="str">
        <f t="shared" si="44"/>
        <v>XI_GC_372</v>
      </c>
      <c r="B2852">
        <v>372</v>
      </c>
      <c r="C2852" t="s">
        <v>6</v>
      </c>
      <c r="D2852">
        <v>0</v>
      </c>
      <c r="E2852" t="s">
        <v>64</v>
      </c>
      <c r="F2852" t="s">
        <v>71</v>
      </c>
    </row>
    <row r="2853" spans="1:6" x14ac:dyDescent="0.45">
      <c r="A2853" s="154" t="str">
        <f t="shared" si="44"/>
        <v>XI_GC_374</v>
      </c>
      <c r="B2853">
        <v>374</v>
      </c>
      <c r="C2853" t="s">
        <v>6</v>
      </c>
      <c r="D2853">
        <v>0</v>
      </c>
      <c r="E2853" t="s">
        <v>64</v>
      </c>
      <c r="F2853" t="s">
        <v>71</v>
      </c>
    </row>
    <row r="2854" spans="1:6" x14ac:dyDescent="0.45">
      <c r="A2854" s="154" t="str">
        <f t="shared" si="44"/>
        <v>XI_GC_376</v>
      </c>
      <c r="B2854">
        <v>376</v>
      </c>
      <c r="C2854" t="s">
        <v>6</v>
      </c>
      <c r="D2854">
        <v>0</v>
      </c>
      <c r="E2854" t="s">
        <v>64</v>
      </c>
      <c r="F2854" t="s">
        <v>71</v>
      </c>
    </row>
    <row r="2855" spans="1:6" x14ac:dyDescent="0.45">
      <c r="A2855" s="154" t="str">
        <f t="shared" si="44"/>
        <v>XI_GC_378</v>
      </c>
      <c r="B2855">
        <v>378</v>
      </c>
      <c r="C2855" t="s">
        <v>6</v>
      </c>
      <c r="D2855">
        <v>0</v>
      </c>
      <c r="E2855" t="s">
        <v>64</v>
      </c>
      <c r="F2855" t="s">
        <v>71</v>
      </c>
    </row>
    <row r="2856" spans="1:6" x14ac:dyDescent="0.45">
      <c r="A2856" s="154" t="str">
        <f t="shared" si="44"/>
        <v>XI_GC_380</v>
      </c>
      <c r="B2856">
        <v>380</v>
      </c>
      <c r="C2856" t="s">
        <v>6</v>
      </c>
      <c r="D2856">
        <v>0</v>
      </c>
      <c r="E2856" t="s">
        <v>64</v>
      </c>
      <c r="F2856" t="s">
        <v>71</v>
      </c>
    </row>
    <row r="2857" spans="1:6" x14ac:dyDescent="0.45">
      <c r="A2857" s="154" t="str">
        <f t="shared" si="44"/>
        <v>XI_GC_382</v>
      </c>
      <c r="B2857">
        <v>382</v>
      </c>
      <c r="C2857" t="s">
        <v>6</v>
      </c>
      <c r="D2857">
        <v>0</v>
      </c>
      <c r="E2857" t="s">
        <v>64</v>
      </c>
      <c r="F2857" t="s">
        <v>71</v>
      </c>
    </row>
    <row r="2858" spans="1:6" x14ac:dyDescent="0.45">
      <c r="A2858" s="154" t="str">
        <f t="shared" si="44"/>
        <v>XI_GC_384</v>
      </c>
      <c r="B2858">
        <v>384</v>
      </c>
      <c r="C2858" t="s">
        <v>6</v>
      </c>
      <c r="D2858">
        <v>0</v>
      </c>
      <c r="E2858" t="s">
        <v>64</v>
      </c>
      <c r="F2858" t="s">
        <v>71</v>
      </c>
    </row>
    <row r="2859" spans="1:6" x14ac:dyDescent="0.45">
      <c r="A2859" s="154" t="str">
        <f t="shared" si="44"/>
        <v>XI_GC_386</v>
      </c>
      <c r="B2859">
        <v>386</v>
      </c>
      <c r="C2859" t="s">
        <v>6</v>
      </c>
      <c r="D2859">
        <v>0</v>
      </c>
      <c r="E2859" t="s">
        <v>64</v>
      </c>
      <c r="F2859" t="s">
        <v>71</v>
      </c>
    </row>
    <row r="2860" spans="1:6" x14ac:dyDescent="0.45">
      <c r="A2860" s="154" t="str">
        <f t="shared" si="44"/>
        <v>XI_GC_388</v>
      </c>
      <c r="B2860">
        <v>388</v>
      </c>
      <c r="C2860" t="s">
        <v>6</v>
      </c>
      <c r="D2860">
        <v>0</v>
      </c>
      <c r="E2860" t="s">
        <v>64</v>
      </c>
      <c r="F2860" t="s">
        <v>71</v>
      </c>
    </row>
    <row r="2861" spans="1:6" x14ac:dyDescent="0.45">
      <c r="A2861" s="154" t="str">
        <f t="shared" si="44"/>
        <v>XI_GC_390</v>
      </c>
      <c r="B2861">
        <v>390</v>
      </c>
      <c r="C2861" t="s">
        <v>6</v>
      </c>
      <c r="D2861">
        <v>0</v>
      </c>
      <c r="E2861" t="s">
        <v>64</v>
      </c>
      <c r="F2861" t="s">
        <v>71</v>
      </c>
    </row>
    <row r="2862" spans="1:6" x14ac:dyDescent="0.45">
      <c r="A2862" s="154" t="str">
        <f t="shared" si="44"/>
        <v>XI_GC_392</v>
      </c>
      <c r="B2862">
        <v>392</v>
      </c>
      <c r="C2862" t="s">
        <v>6</v>
      </c>
      <c r="D2862">
        <v>0</v>
      </c>
      <c r="E2862" t="s">
        <v>64</v>
      </c>
      <c r="F2862" t="s">
        <v>71</v>
      </c>
    </row>
    <row r="2863" spans="1:6" x14ac:dyDescent="0.45">
      <c r="A2863" s="154" t="str">
        <f t="shared" si="44"/>
        <v>XI_GC_394</v>
      </c>
      <c r="B2863">
        <v>394</v>
      </c>
      <c r="C2863" t="s">
        <v>6</v>
      </c>
      <c r="D2863">
        <v>0</v>
      </c>
      <c r="E2863" t="s">
        <v>64</v>
      </c>
      <c r="F2863" t="s">
        <v>71</v>
      </c>
    </row>
    <row r="2864" spans="1:6" x14ac:dyDescent="0.45">
      <c r="A2864" s="154" t="str">
        <f t="shared" si="44"/>
        <v>XI_GC_396</v>
      </c>
      <c r="B2864">
        <v>396</v>
      </c>
      <c r="C2864" t="s">
        <v>6</v>
      </c>
      <c r="D2864">
        <v>0</v>
      </c>
      <c r="E2864" t="s">
        <v>64</v>
      </c>
      <c r="F2864" t="s">
        <v>71</v>
      </c>
    </row>
    <row r="2865" spans="1:6" x14ac:dyDescent="0.45">
      <c r="A2865" s="154" t="str">
        <f t="shared" si="44"/>
        <v>XI_GC_398</v>
      </c>
      <c r="B2865">
        <v>398</v>
      </c>
      <c r="C2865" t="s">
        <v>6</v>
      </c>
      <c r="D2865">
        <v>0</v>
      </c>
      <c r="E2865" t="s">
        <v>64</v>
      </c>
      <c r="F2865" t="s">
        <v>71</v>
      </c>
    </row>
    <row r="2866" spans="1:6" x14ac:dyDescent="0.45">
      <c r="A2866" s="154" t="str">
        <f t="shared" si="44"/>
        <v>XI_GC_400</v>
      </c>
      <c r="B2866">
        <v>400</v>
      </c>
      <c r="C2866" t="s">
        <v>6</v>
      </c>
      <c r="D2866">
        <v>0</v>
      </c>
      <c r="E2866" t="s">
        <v>64</v>
      </c>
      <c r="F2866" t="s">
        <v>71</v>
      </c>
    </row>
    <row r="2867" spans="1:6" x14ac:dyDescent="0.45">
      <c r="A2867" s="154" t="str">
        <f t="shared" si="44"/>
        <v>XI_GC_402</v>
      </c>
      <c r="B2867">
        <v>402</v>
      </c>
      <c r="C2867" t="s">
        <v>6</v>
      </c>
      <c r="D2867">
        <v>0</v>
      </c>
      <c r="E2867" t="s">
        <v>64</v>
      </c>
      <c r="F2867" t="s">
        <v>71</v>
      </c>
    </row>
    <row r="2868" spans="1:6" x14ac:dyDescent="0.45">
      <c r="A2868" s="154" t="str">
        <f t="shared" si="44"/>
        <v>XI_GC_404</v>
      </c>
      <c r="B2868">
        <v>404</v>
      </c>
      <c r="C2868" t="s">
        <v>6</v>
      </c>
      <c r="D2868">
        <v>0</v>
      </c>
      <c r="E2868" t="s">
        <v>64</v>
      </c>
      <c r="F2868" t="s">
        <v>71</v>
      </c>
    </row>
    <row r="2869" spans="1:6" x14ac:dyDescent="0.45">
      <c r="A2869" s="154" t="str">
        <f t="shared" si="44"/>
        <v>XI_GC_406</v>
      </c>
      <c r="B2869">
        <v>406</v>
      </c>
      <c r="C2869" t="s">
        <v>6</v>
      </c>
      <c r="D2869">
        <v>0</v>
      </c>
      <c r="E2869" t="s">
        <v>64</v>
      </c>
      <c r="F2869" t="s">
        <v>71</v>
      </c>
    </row>
    <row r="2870" spans="1:6" x14ac:dyDescent="0.45">
      <c r="A2870" s="154" t="str">
        <f t="shared" si="44"/>
        <v>XI_GC_408</v>
      </c>
      <c r="B2870">
        <v>408</v>
      </c>
      <c r="C2870" t="s">
        <v>6</v>
      </c>
      <c r="D2870">
        <v>0</v>
      </c>
      <c r="E2870" t="s">
        <v>64</v>
      </c>
      <c r="F2870" t="s">
        <v>71</v>
      </c>
    </row>
    <row r="2871" spans="1:6" x14ac:dyDescent="0.45">
      <c r="A2871" s="154" t="str">
        <f t="shared" si="44"/>
        <v>XI_GC_410</v>
      </c>
      <c r="B2871">
        <v>410</v>
      </c>
      <c r="C2871" t="s">
        <v>6</v>
      </c>
      <c r="D2871">
        <v>0</v>
      </c>
      <c r="E2871" t="s">
        <v>64</v>
      </c>
      <c r="F2871" t="s">
        <v>71</v>
      </c>
    </row>
    <row r="2872" spans="1:6" x14ac:dyDescent="0.45">
      <c r="A2872" s="154" t="str">
        <f t="shared" si="44"/>
        <v>NHBW_Dist_0</v>
      </c>
      <c r="B2872">
        <v>0</v>
      </c>
      <c r="C2872" t="s">
        <v>3</v>
      </c>
      <c r="D2872">
        <v>0.35294949999999897</v>
      </c>
      <c r="E2872" t="s">
        <v>63</v>
      </c>
      <c r="F2872" t="s">
        <v>71</v>
      </c>
    </row>
    <row r="2873" spans="1:6" x14ac:dyDescent="0.45">
      <c r="A2873" s="154" t="str">
        <f t="shared" si="44"/>
        <v>NHBW_Dist_2</v>
      </c>
      <c r="B2873">
        <v>2</v>
      </c>
      <c r="C2873" t="s">
        <v>3</v>
      </c>
      <c r="D2873">
        <v>0.20230680000000001</v>
      </c>
      <c r="E2873" t="s">
        <v>63</v>
      </c>
      <c r="F2873" t="s">
        <v>71</v>
      </c>
    </row>
    <row r="2874" spans="1:6" x14ac:dyDescent="0.45">
      <c r="A2874" s="154" t="str">
        <f t="shared" si="44"/>
        <v>NHBW_Dist_4</v>
      </c>
      <c r="B2874">
        <v>4</v>
      </c>
      <c r="C2874" t="s">
        <v>3</v>
      </c>
      <c r="D2874">
        <v>0.1271901</v>
      </c>
      <c r="E2874" t="s">
        <v>63</v>
      </c>
      <c r="F2874" t="s">
        <v>71</v>
      </c>
    </row>
    <row r="2875" spans="1:6" x14ac:dyDescent="0.45">
      <c r="A2875" s="154" t="str">
        <f t="shared" si="44"/>
        <v>NHBW_Dist_6</v>
      </c>
      <c r="B2875">
        <v>6</v>
      </c>
      <c r="C2875" t="s">
        <v>3</v>
      </c>
      <c r="D2875">
        <v>7.96544E-2</v>
      </c>
      <c r="E2875" t="s">
        <v>63</v>
      </c>
      <c r="F2875" t="s">
        <v>71</v>
      </c>
    </row>
    <row r="2876" spans="1:6" x14ac:dyDescent="0.45">
      <c r="A2876" s="154" t="str">
        <f t="shared" si="44"/>
        <v>NHBW_Dist_8</v>
      </c>
      <c r="B2876">
        <v>8</v>
      </c>
      <c r="C2876" t="s">
        <v>3</v>
      </c>
      <c r="D2876">
        <v>5.5111899999999998E-2</v>
      </c>
      <c r="E2876" t="s">
        <v>63</v>
      </c>
      <c r="F2876" t="s">
        <v>71</v>
      </c>
    </row>
    <row r="2877" spans="1:6" x14ac:dyDescent="0.45">
      <c r="A2877" s="154" t="str">
        <f t="shared" si="44"/>
        <v>NHBW_Dist_10</v>
      </c>
      <c r="B2877">
        <v>10</v>
      </c>
      <c r="C2877" t="s">
        <v>3</v>
      </c>
      <c r="D2877">
        <v>3.9108200000000003E-2</v>
      </c>
      <c r="E2877" t="s">
        <v>63</v>
      </c>
      <c r="F2877" t="s">
        <v>71</v>
      </c>
    </row>
    <row r="2878" spans="1:6" x14ac:dyDescent="0.45">
      <c r="A2878" s="154" t="str">
        <f t="shared" si="44"/>
        <v>NHBW_Dist_12</v>
      </c>
      <c r="B2878">
        <v>12</v>
      </c>
      <c r="C2878" t="s">
        <v>3</v>
      </c>
      <c r="D2878">
        <v>2.8544199999999999E-2</v>
      </c>
      <c r="E2878" t="s">
        <v>63</v>
      </c>
      <c r="F2878" t="s">
        <v>71</v>
      </c>
    </row>
    <row r="2879" spans="1:6" x14ac:dyDescent="0.45">
      <c r="A2879" s="154" t="str">
        <f t="shared" si="44"/>
        <v>NHBW_Dist_14</v>
      </c>
      <c r="B2879">
        <v>14</v>
      </c>
      <c r="C2879" t="s">
        <v>3</v>
      </c>
      <c r="D2879">
        <v>2.0544900000000001E-2</v>
      </c>
      <c r="E2879" t="s">
        <v>63</v>
      </c>
      <c r="F2879" t="s">
        <v>71</v>
      </c>
    </row>
    <row r="2880" spans="1:6" x14ac:dyDescent="0.45">
      <c r="A2880" s="154" t="str">
        <f t="shared" si="44"/>
        <v>NHBW_Dist_16</v>
      </c>
      <c r="B2880">
        <v>16</v>
      </c>
      <c r="C2880" t="s">
        <v>3</v>
      </c>
      <c r="D2880">
        <v>1.5848600000000001E-2</v>
      </c>
      <c r="E2880" t="s">
        <v>63</v>
      </c>
      <c r="F2880" t="s">
        <v>71</v>
      </c>
    </row>
    <row r="2881" spans="1:6" x14ac:dyDescent="0.45">
      <c r="A2881" s="154" t="str">
        <f t="shared" si="44"/>
        <v>NHBW_Dist_18</v>
      </c>
      <c r="B2881">
        <v>18</v>
      </c>
      <c r="C2881" t="s">
        <v>3</v>
      </c>
      <c r="D2881">
        <v>1.22498E-2</v>
      </c>
      <c r="E2881" t="s">
        <v>63</v>
      </c>
      <c r="F2881" t="s">
        <v>71</v>
      </c>
    </row>
    <row r="2882" spans="1:6" x14ac:dyDescent="0.45">
      <c r="A2882" s="154" t="str">
        <f t="shared" si="44"/>
        <v>NHBW_Dist_20</v>
      </c>
      <c r="B2882">
        <v>20</v>
      </c>
      <c r="C2882" t="s">
        <v>3</v>
      </c>
      <c r="D2882">
        <v>9.4377000000000003E-3</v>
      </c>
      <c r="E2882" t="s">
        <v>63</v>
      </c>
      <c r="F2882" t="s">
        <v>71</v>
      </c>
    </row>
    <row r="2883" spans="1:6" x14ac:dyDescent="0.45">
      <c r="A2883" s="154" t="str">
        <f t="shared" ref="A2883:A2946" si="45">C2883&amp;"_"&amp;E2883&amp;"_"&amp;B2883</f>
        <v>NHBW_Dist_22</v>
      </c>
      <c r="B2883">
        <v>22</v>
      </c>
      <c r="C2883" t="s">
        <v>3</v>
      </c>
      <c r="D2883">
        <v>7.6026000000000002E-3</v>
      </c>
      <c r="E2883" t="s">
        <v>63</v>
      </c>
      <c r="F2883" t="s">
        <v>71</v>
      </c>
    </row>
    <row r="2884" spans="1:6" x14ac:dyDescent="0.45">
      <c r="A2884" s="154" t="str">
        <f t="shared" si="45"/>
        <v>NHBW_Dist_24</v>
      </c>
      <c r="B2884">
        <v>24</v>
      </c>
      <c r="C2884" t="s">
        <v>3</v>
      </c>
      <c r="D2884">
        <v>6.0476999999999996E-3</v>
      </c>
      <c r="E2884" t="s">
        <v>63</v>
      </c>
      <c r="F2884" t="s">
        <v>71</v>
      </c>
    </row>
    <row r="2885" spans="1:6" x14ac:dyDescent="0.45">
      <c r="A2885" s="154" t="str">
        <f t="shared" si="45"/>
        <v>NHBW_Dist_26</v>
      </c>
      <c r="B2885">
        <v>26</v>
      </c>
      <c r="C2885" t="s">
        <v>3</v>
      </c>
      <c r="D2885">
        <v>5.2677999999999996E-3</v>
      </c>
      <c r="E2885" t="s">
        <v>63</v>
      </c>
      <c r="F2885" t="s">
        <v>71</v>
      </c>
    </row>
    <row r="2886" spans="1:6" x14ac:dyDescent="0.45">
      <c r="A2886" s="154" t="str">
        <f t="shared" si="45"/>
        <v>NHBW_Dist_28</v>
      </c>
      <c r="B2886">
        <v>28</v>
      </c>
      <c r="C2886" t="s">
        <v>3</v>
      </c>
      <c r="D2886">
        <v>4.7447000000000001E-3</v>
      </c>
      <c r="E2886" t="s">
        <v>63</v>
      </c>
      <c r="F2886" t="s">
        <v>71</v>
      </c>
    </row>
    <row r="2887" spans="1:6" x14ac:dyDescent="0.45">
      <c r="A2887" s="154" t="str">
        <f t="shared" si="45"/>
        <v>NHBW_Dist_30</v>
      </c>
      <c r="B2887">
        <v>30</v>
      </c>
      <c r="C2887" t="s">
        <v>3</v>
      </c>
      <c r="D2887">
        <v>4.2212999999999999E-3</v>
      </c>
      <c r="E2887" t="s">
        <v>63</v>
      </c>
      <c r="F2887" t="s">
        <v>71</v>
      </c>
    </row>
    <row r="2888" spans="1:6" x14ac:dyDescent="0.45">
      <c r="A2888" s="154" t="str">
        <f t="shared" si="45"/>
        <v>NHBW_Dist_32</v>
      </c>
      <c r="B2888">
        <v>32</v>
      </c>
      <c r="C2888" t="s">
        <v>3</v>
      </c>
      <c r="D2888">
        <v>3.7978E-3</v>
      </c>
      <c r="E2888" t="s">
        <v>63</v>
      </c>
      <c r="F2888" t="s">
        <v>71</v>
      </c>
    </row>
    <row r="2889" spans="1:6" x14ac:dyDescent="0.45">
      <c r="A2889" s="154" t="str">
        <f t="shared" si="45"/>
        <v>NHBW_Dist_34</v>
      </c>
      <c r="B2889">
        <v>34</v>
      </c>
      <c r="C2889" t="s">
        <v>3</v>
      </c>
      <c r="D2889">
        <v>3.4745000000000002E-3</v>
      </c>
      <c r="E2889" t="s">
        <v>63</v>
      </c>
      <c r="F2889" t="s">
        <v>71</v>
      </c>
    </row>
    <row r="2890" spans="1:6" x14ac:dyDescent="0.45">
      <c r="A2890" s="154" t="str">
        <f t="shared" si="45"/>
        <v>NHBW_Dist_36</v>
      </c>
      <c r="B2890">
        <v>36</v>
      </c>
      <c r="C2890" t="s">
        <v>3</v>
      </c>
      <c r="D2890">
        <v>3.1508E-3</v>
      </c>
      <c r="E2890" t="s">
        <v>63</v>
      </c>
      <c r="F2890" t="s">
        <v>71</v>
      </c>
    </row>
    <row r="2891" spans="1:6" x14ac:dyDescent="0.45">
      <c r="A2891" s="154" t="str">
        <f t="shared" si="45"/>
        <v>NHBW_Dist_38</v>
      </c>
      <c r="B2891">
        <v>38</v>
      </c>
      <c r="C2891" t="s">
        <v>3</v>
      </c>
      <c r="D2891">
        <v>2.8273E-3</v>
      </c>
      <c r="E2891" t="s">
        <v>63</v>
      </c>
      <c r="F2891" t="s">
        <v>71</v>
      </c>
    </row>
    <row r="2892" spans="1:6" x14ac:dyDescent="0.45">
      <c r="A2892" s="154" t="str">
        <f t="shared" si="45"/>
        <v>NHBW_Dist_40</v>
      </c>
      <c r="B2892">
        <v>40</v>
      </c>
      <c r="C2892" t="s">
        <v>3</v>
      </c>
      <c r="D2892">
        <v>2.5035999999999999E-3</v>
      </c>
      <c r="E2892" t="s">
        <v>63</v>
      </c>
      <c r="F2892" t="s">
        <v>71</v>
      </c>
    </row>
    <row r="2893" spans="1:6" x14ac:dyDescent="0.45">
      <c r="A2893" s="154" t="str">
        <f t="shared" si="45"/>
        <v>NHBW_Dist_42</v>
      </c>
      <c r="B2893">
        <v>42</v>
      </c>
      <c r="C2893" t="s">
        <v>3</v>
      </c>
      <c r="D2893">
        <v>2.1803E-3</v>
      </c>
      <c r="E2893" t="s">
        <v>63</v>
      </c>
      <c r="F2893" t="s">
        <v>71</v>
      </c>
    </row>
    <row r="2894" spans="1:6" x14ac:dyDescent="0.45">
      <c r="A2894" s="154" t="str">
        <f t="shared" si="45"/>
        <v>NHBW_Dist_44</v>
      </c>
      <c r="B2894">
        <v>44</v>
      </c>
      <c r="C2894" t="s">
        <v>3</v>
      </c>
      <c r="D2894">
        <v>1.8568E-3</v>
      </c>
      <c r="E2894" t="s">
        <v>63</v>
      </c>
      <c r="F2894" t="s">
        <v>71</v>
      </c>
    </row>
    <row r="2895" spans="1:6" x14ac:dyDescent="0.45">
      <c r="A2895" s="154" t="str">
        <f t="shared" si="45"/>
        <v>NHBW_Dist_46</v>
      </c>
      <c r="B2895">
        <v>46</v>
      </c>
      <c r="C2895" t="s">
        <v>3</v>
      </c>
      <c r="D2895">
        <v>1.5333E-3</v>
      </c>
      <c r="E2895" t="s">
        <v>63</v>
      </c>
      <c r="F2895" t="s">
        <v>71</v>
      </c>
    </row>
    <row r="2896" spans="1:6" x14ac:dyDescent="0.45">
      <c r="A2896" s="154" t="str">
        <f t="shared" si="45"/>
        <v>NHBW_Dist_48</v>
      </c>
      <c r="B2896">
        <v>48</v>
      </c>
      <c r="C2896" t="s">
        <v>3</v>
      </c>
      <c r="D2896">
        <v>1.2099000000000001E-3</v>
      </c>
      <c r="E2896" t="s">
        <v>63</v>
      </c>
      <c r="F2896" t="s">
        <v>71</v>
      </c>
    </row>
    <row r="2897" spans="1:6" x14ac:dyDescent="0.45">
      <c r="A2897" s="154" t="str">
        <f t="shared" si="45"/>
        <v>NHBW_Dist_50</v>
      </c>
      <c r="B2897">
        <v>50</v>
      </c>
      <c r="C2897" t="s">
        <v>3</v>
      </c>
      <c r="D2897">
        <v>9.1640000000000005E-4</v>
      </c>
      <c r="E2897" t="s">
        <v>63</v>
      </c>
      <c r="F2897" t="s">
        <v>71</v>
      </c>
    </row>
    <row r="2898" spans="1:6" x14ac:dyDescent="0.45">
      <c r="A2898" s="154" t="str">
        <f t="shared" si="45"/>
        <v>NHBW_Dist_52</v>
      </c>
      <c r="B2898">
        <v>52</v>
      </c>
      <c r="C2898" t="s">
        <v>3</v>
      </c>
      <c r="D2898">
        <v>6.3279999999999999E-4</v>
      </c>
      <c r="E2898" t="s">
        <v>63</v>
      </c>
      <c r="F2898" t="s">
        <v>71</v>
      </c>
    </row>
    <row r="2899" spans="1:6" x14ac:dyDescent="0.45">
      <c r="A2899" s="154" t="str">
        <f t="shared" si="45"/>
        <v>NHBW_Dist_54</v>
      </c>
      <c r="B2899">
        <v>54</v>
      </c>
      <c r="C2899" t="s">
        <v>3</v>
      </c>
      <c r="D2899">
        <v>5.532E-4</v>
      </c>
      <c r="E2899" t="s">
        <v>63</v>
      </c>
      <c r="F2899" t="s">
        <v>71</v>
      </c>
    </row>
    <row r="2900" spans="1:6" x14ac:dyDescent="0.45">
      <c r="A2900" s="154" t="str">
        <f t="shared" si="45"/>
        <v>NHBW_Dist_56</v>
      </c>
      <c r="B2900">
        <v>56</v>
      </c>
      <c r="C2900" t="s">
        <v>3</v>
      </c>
      <c r="D2900">
        <v>5.0350000000000004E-4</v>
      </c>
      <c r="E2900" t="s">
        <v>63</v>
      </c>
      <c r="F2900" t="s">
        <v>71</v>
      </c>
    </row>
    <row r="2901" spans="1:6" x14ac:dyDescent="0.45">
      <c r="A2901" s="154" t="str">
        <f t="shared" si="45"/>
        <v>NHBW_Dist_58</v>
      </c>
      <c r="B2901">
        <v>58</v>
      </c>
      <c r="C2901" t="s">
        <v>3</v>
      </c>
      <c r="D2901">
        <v>4.7409999999999998E-4</v>
      </c>
      <c r="E2901" t="s">
        <v>63</v>
      </c>
      <c r="F2901" t="s">
        <v>71</v>
      </c>
    </row>
    <row r="2902" spans="1:6" x14ac:dyDescent="0.45">
      <c r="A2902" s="154" t="str">
        <f t="shared" si="45"/>
        <v>NHBW_Dist_60</v>
      </c>
      <c r="B2902">
        <v>60</v>
      </c>
      <c r="C2902" t="s">
        <v>3</v>
      </c>
      <c r="D2902">
        <v>4.4450000000000002E-4</v>
      </c>
      <c r="E2902" t="s">
        <v>63</v>
      </c>
      <c r="F2902" t="s">
        <v>71</v>
      </c>
    </row>
    <row r="2903" spans="1:6" x14ac:dyDescent="0.45">
      <c r="A2903" s="154" t="str">
        <f t="shared" si="45"/>
        <v>NHBW_Dist_62</v>
      </c>
      <c r="B2903">
        <v>62</v>
      </c>
      <c r="C2903" t="s">
        <v>3</v>
      </c>
      <c r="D2903">
        <v>4.148E-4</v>
      </c>
      <c r="E2903" t="s">
        <v>63</v>
      </c>
      <c r="F2903" t="s">
        <v>71</v>
      </c>
    </row>
    <row r="2904" spans="1:6" x14ac:dyDescent="0.45">
      <c r="A2904" s="154" t="str">
        <f t="shared" si="45"/>
        <v>NHBW_Dist_64</v>
      </c>
      <c r="B2904">
        <v>64</v>
      </c>
      <c r="C2904" t="s">
        <v>3</v>
      </c>
      <c r="D2904">
        <v>3.8509999999999998E-4</v>
      </c>
      <c r="E2904" t="s">
        <v>63</v>
      </c>
      <c r="F2904" t="s">
        <v>71</v>
      </c>
    </row>
    <row r="2905" spans="1:6" x14ac:dyDescent="0.45">
      <c r="A2905" s="154" t="str">
        <f t="shared" si="45"/>
        <v>NHBW_Dist_66</v>
      </c>
      <c r="B2905">
        <v>66</v>
      </c>
      <c r="C2905" t="s">
        <v>3</v>
      </c>
      <c r="D2905">
        <v>3.5550000000000002E-4</v>
      </c>
      <c r="E2905" t="s">
        <v>63</v>
      </c>
      <c r="F2905" t="s">
        <v>71</v>
      </c>
    </row>
    <row r="2906" spans="1:6" x14ac:dyDescent="0.45">
      <c r="A2906" s="154" t="str">
        <f t="shared" si="45"/>
        <v>NHBW_Dist_68</v>
      </c>
      <c r="B2906">
        <v>68</v>
      </c>
      <c r="C2906" t="s">
        <v>3</v>
      </c>
      <c r="D2906">
        <v>3.2590000000000001E-4</v>
      </c>
      <c r="E2906" t="s">
        <v>63</v>
      </c>
      <c r="F2906" t="s">
        <v>71</v>
      </c>
    </row>
    <row r="2907" spans="1:6" x14ac:dyDescent="0.45">
      <c r="A2907" s="154" t="str">
        <f t="shared" si="45"/>
        <v>NHBW_Dist_70</v>
      </c>
      <c r="B2907">
        <v>70</v>
      </c>
      <c r="C2907" t="s">
        <v>3</v>
      </c>
      <c r="D2907">
        <v>2.9629999999999999E-4</v>
      </c>
      <c r="E2907" t="s">
        <v>63</v>
      </c>
      <c r="F2907" t="s">
        <v>71</v>
      </c>
    </row>
    <row r="2908" spans="1:6" x14ac:dyDescent="0.45">
      <c r="A2908" s="154" t="str">
        <f t="shared" si="45"/>
        <v>NHBW_Dist_72</v>
      </c>
      <c r="B2908">
        <v>72</v>
      </c>
      <c r="C2908" t="s">
        <v>3</v>
      </c>
      <c r="D2908">
        <v>2.6669999999999998E-4</v>
      </c>
      <c r="E2908" t="s">
        <v>63</v>
      </c>
      <c r="F2908" t="s">
        <v>71</v>
      </c>
    </row>
    <row r="2909" spans="1:6" x14ac:dyDescent="0.45">
      <c r="A2909" s="154" t="str">
        <f t="shared" si="45"/>
        <v>NHBW_Dist_74</v>
      </c>
      <c r="B2909">
        <v>74</v>
      </c>
      <c r="C2909" t="s">
        <v>3</v>
      </c>
      <c r="D2909">
        <v>2.3699999999999999E-4</v>
      </c>
      <c r="E2909" t="s">
        <v>63</v>
      </c>
      <c r="F2909" t="s">
        <v>71</v>
      </c>
    </row>
    <row r="2910" spans="1:6" x14ac:dyDescent="0.45">
      <c r="A2910" s="154" t="str">
        <f t="shared" si="45"/>
        <v>NHBW_Dist_76</v>
      </c>
      <c r="B2910">
        <v>76</v>
      </c>
      <c r="C2910" t="s">
        <v>3</v>
      </c>
      <c r="D2910">
        <v>2.074E-4</v>
      </c>
      <c r="E2910" t="s">
        <v>63</v>
      </c>
      <c r="F2910" t="s">
        <v>71</v>
      </c>
    </row>
    <row r="2911" spans="1:6" x14ac:dyDescent="0.45">
      <c r="A2911" s="154" t="str">
        <f t="shared" si="45"/>
        <v>NHBW_Dist_78</v>
      </c>
      <c r="B2911">
        <v>78</v>
      </c>
      <c r="C2911" t="s">
        <v>3</v>
      </c>
      <c r="D2911">
        <v>1.7770000000000001E-4</v>
      </c>
      <c r="E2911" t="s">
        <v>63</v>
      </c>
      <c r="F2911" t="s">
        <v>71</v>
      </c>
    </row>
    <row r="2912" spans="1:6" x14ac:dyDescent="0.45">
      <c r="A2912" s="154" t="str">
        <f t="shared" si="45"/>
        <v>NHBW_Dist_80</v>
      </c>
      <c r="B2912">
        <v>80</v>
      </c>
      <c r="C2912" t="s">
        <v>3</v>
      </c>
      <c r="D2912">
        <v>1.4809999999999999E-4</v>
      </c>
      <c r="E2912" t="s">
        <v>63</v>
      </c>
      <c r="F2912" t="s">
        <v>71</v>
      </c>
    </row>
    <row r="2913" spans="1:6" x14ac:dyDescent="0.45">
      <c r="A2913" s="154" t="str">
        <f t="shared" si="45"/>
        <v>NHBW_Dist_82</v>
      </c>
      <c r="B2913">
        <v>82</v>
      </c>
      <c r="C2913" t="s">
        <v>3</v>
      </c>
      <c r="D2913">
        <v>1.1849999999999999E-4</v>
      </c>
      <c r="E2913" t="s">
        <v>63</v>
      </c>
      <c r="F2913" t="s">
        <v>71</v>
      </c>
    </row>
    <row r="2914" spans="1:6" x14ac:dyDescent="0.45">
      <c r="A2914" s="154" t="str">
        <f t="shared" si="45"/>
        <v>NHBW_Dist_84</v>
      </c>
      <c r="B2914">
        <v>84</v>
      </c>
      <c r="C2914" t="s">
        <v>3</v>
      </c>
      <c r="D2914" s="153">
        <v>8.8999999999999995E-5</v>
      </c>
      <c r="E2914" t="s">
        <v>63</v>
      </c>
      <c r="F2914" t="s">
        <v>71</v>
      </c>
    </row>
    <row r="2915" spans="1:6" x14ac:dyDescent="0.45">
      <c r="A2915" s="154" t="str">
        <f t="shared" si="45"/>
        <v>NHBW_Dist_86</v>
      </c>
      <c r="B2915">
        <v>86</v>
      </c>
      <c r="C2915" t="s">
        <v>3</v>
      </c>
      <c r="D2915" s="153">
        <v>5.9299999999999998E-5</v>
      </c>
      <c r="E2915" t="s">
        <v>63</v>
      </c>
      <c r="F2915" t="s">
        <v>71</v>
      </c>
    </row>
    <row r="2916" spans="1:6" x14ac:dyDescent="0.45">
      <c r="A2916" s="154" t="str">
        <f t="shared" si="45"/>
        <v>NHBW_Dist_88</v>
      </c>
      <c r="B2916">
        <v>88</v>
      </c>
      <c r="C2916" t="s">
        <v>3</v>
      </c>
      <c r="D2916" s="153">
        <v>2.97E-5</v>
      </c>
      <c r="E2916" t="s">
        <v>63</v>
      </c>
      <c r="F2916" t="s">
        <v>71</v>
      </c>
    </row>
    <row r="2917" spans="1:6" x14ac:dyDescent="0.45">
      <c r="A2917" s="154" t="str">
        <f t="shared" si="45"/>
        <v>NHBW_Dist_90</v>
      </c>
      <c r="B2917">
        <v>90</v>
      </c>
      <c r="C2917" t="s">
        <v>3</v>
      </c>
      <c r="D2917">
        <v>0</v>
      </c>
      <c r="E2917" t="s">
        <v>63</v>
      </c>
      <c r="F2917" t="s">
        <v>71</v>
      </c>
    </row>
    <row r="2918" spans="1:6" x14ac:dyDescent="0.45">
      <c r="A2918" s="154" t="str">
        <f t="shared" si="45"/>
        <v>NHBW_Dist_92</v>
      </c>
      <c r="B2918">
        <v>92</v>
      </c>
      <c r="C2918" t="s">
        <v>3</v>
      </c>
      <c r="D2918">
        <v>0</v>
      </c>
      <c r="E2918" t="s">
        <v>63</v>
      </c>
      <c r="F2918" t="s">
        <v>71</v>
      </c>
    </row>
    <row r="2919" spans="1:6" x14ac:dyDescent="0.45">
      <c r="A2919" s="154" t="str">
        <f t="shared" si="45"/>
        <v>NHBW_Dist_94</v>
      </c>
      <c r="B2919">
        <v>94</v>
      </c>
      <c r="C2919" t="s">
        <v>3</v>
      </c>
      <c r="D2919">
        <v>0</v>
      </c>
      <c r="E2919" t="s">
        <v>63</v>
      </c>
      <c r="F2919" t="s">
        <v>71</v>
      </c>
    </row>
    <row r="2920" spans="1:6" x14ac:dyDescent="0.45">
      <c r="A2920" s="154" t="str">
        <f t="shared" si="45"/>
        <v>NHBW_Dist_96</v>
      </c>
      <c r="B2920">
        <v>96</v>
      </c>
      <c r="C2920" t="s">
        <v>3</v>
      </c>
      <c r="D2920">
        <v>0</v>
      </c>
      <c r="E2920" t="s">
        <v>63</v>
      </c>
      <c r="F2920" t="s">
        <v>71</v>
      </c>
    </row>
    <row r="2921" spans="1:6" x14ac:dyDescent="0.45">
      <c r="A2921" s="154" t="str">
        <f t="shared" si="45"/>
        <v>NHBW_Dist_98</v>
      </c>
      <c r="B2921">
        <v>98</v>
      </c>
      <c r="C2921" t="s">
        <v>3</v>
      </c>
      <c r="D2921">
        <v>0</v>
      </c>
      <c r="E2921" t="s">
        <v>63</v>
      </c>
      <c r="F2921" t="s">
        <v>71</v>
      </c>
    </row>
    <row r="2922" spans="1:6" x14ac:dyDescent="0.45">
      <c r="A2922" s="154" t="str">
        <f t="shared" si="45"/>
        <v>NHBW_Dist_100</v>
      </c>
      <c r="B2922">
        <v>100</v>
      </c>
      <c r="C2922" t="s">
        <v>3</v>
      </c>
      <c r="D2922">
        <v>0</v>
      </c>
      <c r="E2922" t="s">
        <v>63</v>
      </c>
      <c r="F2922" t="s">
        <v>71</v>
      </c>
    </row>
    <row r="2923" spans="1:6" x14ac:dyDescent="0.45">
      <c r="A2923" s="154" t="str">
        <f t="shared" si="45"/>
        <v>NHBW_Dist_102</v>
      </c>
      <c r="B2923">
        <v>102</v>
      </c>
      <c r="C2923" t="s">
        <v>3</v>
      </c>
      <c r="D2923">
        <v>0</v>
      </c>
      <c r="E2923" t="s">
        <v>63</v>
      </c>
      <c r="F2923" t="s">
        <v>71</v>
      </c>
    </row>
    <row r="2924" spans="1:6" x14ac:dyDescent="0.45">
      <c r="A2924" s="154" t="str">
        <f t="shared" si="45"/>
        <v>NHBW_Dist_104</v>
      </c>
      <c r="B2924">
        <v>104</v>
      </c>
      <c r="C2924" t="s">
        <v>3</v>
      </c>
      <c r="D2924">
        <v>0</v>
      </c>
      <c r="E2924" t="s">
        <v>63</v>
      </c>
      <c r="F2924" t="s">
        <v>71</v>
      </c>
    </row>
    <row r="2925" spans="1:6" x14ac:dyDescent="0.45">
      <c r="A2925" s="154" t="str">
        <f t="shared" si="45"/>
        <v>NHBW_Dist_106</v>
      </c>
      <c r="B2925">
        <v>106</v>
      </c>
      <c r="C2925" t="s">
        <v>3</v>
      </c>
      <c r="D2925">
        <v>0</v>
      </c>
      <c r="E2925" t="s">
        <v>63</v>
      </c>
      <c r="F2925" t="s">
        <v>71</v>
      </c>
    </row>
    <row r="2926" spans="1:6" x14ac:dyDescent="0.45">
      <c r="A2926" s="154" t="str">
        <f t="shared" si="45"/>
        <v>NHBW_Dist_108</v>
      </c>
      <c r="B2926">
        <v>108</v>
      </c>
      <c r="C2926" t="s">
        <v>3</v>
      </c>
      <c r="D2926">
        <v>0</v>
      </c>
      <c r="E2926" t="s">
        <v>63</v>
      </c>
      <c r="F2926" t="s">
        <v>71</v>
      </c>
    </row>
    <row r="2927" spans="1:6" x14ac:dyDescent="0.45">
      <c r="A2927" s="154" t="str">
        <f t="shared" si="45"/>
        <v>NHBW_Dist_110</v>
      </c>
      <c r="B2927">
        <v>110</v>
      </c>
      <c r="C2927" t="s">
        <v>3</v>
      </c>
      <c r="D2927">
        <v>0</v>
      </c>
      <c r="E2927" t="s">
        <v>63</v>
      </c>
      <c r="F2927" t="s">
        <v>71</v>
      </c>
    </row>
    <row r="2928" spans="1:6" x14ac:dyDescent="0.45">
      <c r="A2928" s="154" t="str">
        <f t="shared" si="45"/>
        <v>NHBW_Dist_112</v>
      </c>
      <c r="B2928">
        <v>112</v>
      </c>
      <c r="C2928" t="s">
        <v>3</v>
      </c>
      <c r="D2928">
        <v>0</v>
      </c>
      <c r="E2928" t="s">
        <v>63</v>
      </c>
      <c r="F2928" t="s">
        <v>71</v>
      </c>
    </row>
    <row r="2929" spans="1:6" x14ac:dyDescent="0.45">
      <c r="A2929" s="154" t="str">
        <f t="shared" si="45"/>
        <v>NHBW_Dist_114</v>
      </c>
      <c r="B2929">
        <v>114</v>
      </c>
      <c r="C2929" t="s">
        <v>3</v>
      </c>
      <c r="D2929">
        <v>0</v>
      </c>
      <c r="E2929" t="s">
        <v>63</v>
      </c>
      <c r="F2929" t="s">
        <v>71</v>
      </c>
    </row>
    <row r="2930" spans="1:6" x14ac:dyDescent="0.45">
      <c r="A2930" s="154" t="str">
        <f t="shared" si="45"/>
        <v>NHBW_Dist_116</v>
      </c>
      <c r="B2930">
        <v>116</v>
      </c>
      <c r="C2930" t="s">
        <v>3</v>
      </c>
      <c r="D2930">
        <v>0</v>
      </c>
      <c r="E2930" t="s">
        <v>63</v>
      </c>
      <c r="F2930" t="s">
        <v>71</v>
      </c>
    </row>
    <row r="2931" spans="1:6" x14ac:dyDescent="0.45">
      <c r="A2931" s="154" t="str">
        <f t="shared" si="45"/>
        <v>NHBW_Dist_118</v>
      </c>
      <c r="B2931">
        <v>118</v>
      </c>
      <c r="C2931" t="s">
        <v>3</v>
      </c>
      <c r="D2931">
        <v>0</v>
      </c>
      <c r="E2931" t="s">
        <v>63</v>
      </c>
      <c r="F2931" t="s">
        <v>71</v>
      </c>
    </row>
    <row r="2932" spans="1:6" x14ac:dyDescent="0.45">
      <c r="A2932" s="154" t="str">
        <f t="shared" si="45"/>
        <v>NHBW_Dist_120</v>
      </c>
      <c r="B2932">
        <v>120</v>
      </c>
      <c r="C2932" t="s">
        <v>3</v>
      </c>
      <c r="D2932">
        <v>0</v>
      </c>
      <c r="E2932" t="s">
        <v>63</v>
      </c>
      <c r="F2932" t="s">
        <v>71</v>
      </c>
    </row>
    <row r="2933" spans="1:6" x14ac:dyDescent="0.45">
      <c r="A2933" s="154" t="str">
        <f t="shared" si="45"/>
        <v>NHBW_Dist_122</v>
      </c>
      <c r="B2933">
        <v>122</v>
      </c>
      <c r="C2933" t="s">
        <v>3</v>
      </c>
      <c r="D2933">
        <v>0</v>
      </c>
      <c r="E2933" t="s">
        <v>63</v>
      </c>
      <c r="F2933" t="s">
        <v>71</v>
      </c>
    </row>
    <row r="2934" spans="1:6" x14ac:dyDescent="0.45">
      <c r="A2934" s="154" t="str">
        <f t="shared" si="45"/>
        <v>NHBW_Dist_124</v>
      </c>
      <c r="B2934">
        <v>124</v>
      </c>
      <c r="C2934" t="s">
        <v>3</v>
      </c>
      <c r="D2934">
        <v>0</v>
      </c>
      <c r="E2934" t="s">
        <v>63</v>
      </c>
      <c r="F2934" t="s">
        <v>71</v>
      </c>
    </row>
    <row r="2935" spans="1:6" x14ac:dyDescent="0.45">
      <c r="A2935" s="154" t="str">
        <f t="shared" si="45"/>
        <v>NHBW_Dist_126</v>
      </c>
      <c r="B2935">
        <v>126</v>
      </c>
      <c r="C2935" t="s">
        <v>3</v>
      </c>
      <c r="D2935">
        <v>0</v>
      </c>
      <c r="E2935" t="s">
        <v>63</v>
      </c>
      <c r="F2935" t="s">
        <v>71</v>
      </c>
    </row>
    <row r="2936" spans="1:6" x14ac:dyDescent="0.45">
      <c r="A2936" s="154" t="str">
        <f t="shared" si="45"/>
        <v>NHBW_Dist_128</v>
      </c>
      <c r="B2936">
        <v>128</v>
      </c>
      <c r="C2936" t="s">
        <v>3</v>
      </c>
      <c r="D2936">
        <v>0</v>
      </c>
      <c r="E2936" t="s">
        <v>63</v>
      </c>
      <c r="F2936" t="s">
        <v>71</v>
      </c>
    </row>
    <row r="2937" spans="1:6" x14ac:dyDescent="0.45">
      <c r="A2937" s="154" t="str">
        <f t="shared" si="45"/>
        <v>NHBW_Dist_130</v>
      </c>
      <c r="B2937">
        <v>130</v>
      </c>
      <c r="C2937" t="s">
        <v>3</v>
      </c>
      <c r="D2937">
        <v>0</v>
      </c>
      <c r="E2937" t="s">
        <v>63</v>
      </c>
      <c r="F2937" t="s">
        <v>71</v>
      </c>
    </row>
    <row r="2938" spans="1:6" x14ac:dyDescent="0.45">
      <c r="A2938" s="154" t="str">
        <f t="shared" si="45"/>
        <v>NHBW_Dist_132</v>
      </c>
      <c r="B2938">
        <v>132</v>
      </c>
      <c r="C2938" t="s">
        <v>3</v>
      </c>
      <c r="D2938">
        <v>0</v>
      </c>
      <c r="E2938" t="s">
        <v>63</v>
      </c>
      <c r="F2938" t="s">
        <v>71</v>
      </c>
    </row>
    <row r="2939" spans="1:6" x14ac:dyDescent="0.45">
      <c r="A2939" s="154" t="str">
        <f t="shared" si="45"/>
        <v>NHBW_Dist_134</v>
      </c>
      <c r="B2939">
        <v>134</v>
      </c>
      <c r="C2939" t="s">
        <v>3</v>
      </c>
      <c r="D2939">
        <v>0</v>
      </c>
      <c r="E2939" t="s">
        <v>63</v>
      </c>
      <c r="F2939" t="s">
        <v>71</v>
      </c>
    </row>
    <row r="2940" spans="1:6" x14ac:dyDescent="0.45">
      <c r="A2940" s="154" t="str">
        <f t="shared" si="45"/>
        <v>NHBW_Dist_136</v>
      </c>
      <c r="B2940">
        <v>136</v>
      </c>
      <c r="C2940" t="s">
        <v>3</v>
      </c>
      <c r="D2940">
        <v>0</v>
      </c>
      <c r="E2940" t="s">
        <v>63</v>
      </c>
      <c r="F2940" t="s">
        <v>71</v>
      </c>
    </row>
    <row r="2941" spans="1:6" x14ac:dyDescent="0.45">
      <c r="A2941" s="154" t="str">
        <f t="shared" si="45"/>
        <v>NHBW_Dist_138</v>
      </c>
      <c r="B2941">
        <v>138</v>
      </c>
      <c r="C2941" t="s">
        <v>3</v>
      </c>
      <c r="D2941">
        <v>0</v>
      </c>
      <c r="E2941" t="s">
        <v>63</v>
      </c>
      <c r="F2941" t="s">
        <v>71</v>
      </c>
    </row>
    <row r="2942" spans="1:6" x14ac:dyDescent="0.45">
      <c r="A2942" s="154" t="str">
        <f t="shared" si="45"/>
        <v>NHBW_Dist_140</v>
      </c>
      <c r="B2942">
        <v>140</v>
      </c>
      <c r="C2942" t="s">
        <v>3</v>
      </c>
      <c r="D2942">
        <v>0</v>
      </c>
      <c r="E2942" t="s">
        <v>63</v>
      </c>
      <c r="F2942" t="s">
        <v>71</v>
      </c>
    </row>
    <row r="2943" spans="1:6" x14ac:dyDescent="0.45">
      <c r="A2943" s="154" t="str">
        <f t="shared" si="45"/>
        <v>NHBW_Dist_142</v>
      </c>
      <c r="B2943">
        <v>142</v>
      </c>
      <c r="C2943" t="s">
        <v>3</v>
      </c>
      <c r="D2943">
        <v>0</v>
      </c>
      <c r="E2943" t="s">
        <v>63</v>
      </c>
      <c r="F2943" t="s">
        <v>71</v>
      </c>
    </row>
    <row r="2944" spans="1:6" x14ac:dyDescent="0.45">
      <c r="A2944" s="154" t="str">
        <f t="shared" si="45"/>
        <v>NHBW_Dist_144</v>
      </c>
      <c r="B2944">
        <v>144</v>
      </c>
      <c r="C2944" t="s">
        <v>3</v>
      </c>
      <c r="D2944">
        <v>0</v>
      </c>
      <c r="E2944" t="s">
        <v>63</v>
      </c>
      <c r="F2944" t="s">
        <v>71</v>
      </c>
    </row>
    <row r="2945" spans="1:6" x14ac:dyDescent="0.45">
      <c r="A2945" s="154" t="str">
        <f t="shared" si="45"/>
        <v>NHBW_Dist_146</v>
      </c>
      <c r="B2945">
        <v>146</v>
      </c>
      <c r="C2945" t="s">
        <v>3</v>
      </c>
      <c r="D2945">
        <v>0</v>
      </c>
      <c r="E2945" t="s">
        <v>63</v>
      </c>
      <c r="F2945" t="s">
        <v>71</v>
      </c>
    </row>
    <row r="2946" spans="1:6" x14ac:dyDescent="0.45">
      <c r="A2946" s="154" t="str">
        <f t="shared" si="45"/>
        <v>NHBW_Dist_148</v>
      </c>
      <c r="B2946">
        <v>148</v>
      </c>
      <c r="C2946" t="s">
        <v>3</v>
      </c>
      <c r="D2946">
        <v>0</v>
      </c>
      <c r="E2946" t="s">
        <v>63</v>
      </c>
      <c r="F2946" t="s">
        <v>71</v>
      </c>
    </row>
    <row r="2947" spans="1:6" x14ac:dyDescent="0.45">
      <c r="A2947" s="154" t="str">
        <f t="shared" ref="A2947:A3010" si="46">C2947&amp;"_"&amp;E2947&amp;"_"&amp;B2947</f>
        <v>NHBW_Dist_150</v>
      </c>
      <c r="B2947">
        <v>150</v>
      </c>
      <c r="C2947" t="s">
        <v>3</v>
      </c>
      <c r="D2947">
        <v>0</v>
      </c>
      <c r="E2947" t="s">
        <v>63</v>
      </c>
      <c r="F2947" t="s">
        <v>71</v>
      </c>
    </row>
    <row r="2948" spans="1:6" x14ac:dyDescent="0.45">
      <c r="A2948" s="154" t="str">
        <f t="shared" si="46"/>
        <v>NHBW_Dist_152</v>
      </c>
      <c r="B2948">
        <v>152</v>
      </c>
      <c r="C2948" t="s">
        <v>3</v>
      </c>
      <c r="D2948">
        <v>0</v>
      </c>
      <c r="E2948" t="s">
        <v>63</v>
      </c>
      <c r="F2948" t="s">
        <v>71</v>
      </c>
    </row>
    <row r="2949" spans="1:6" x14ac:dyDescent="0.45">
      <c r="A2949" s="154" t="str">
        <f t="shared" si="46"/>
        <v>NHBW_Dist_154</v>
      </c>
      <c r="B2949">
        <v>154</v>
      </c>
      <c r="C2949" t="s">
        <v>3</v>
      </c>
      <c r="D2949">
        <v>0</v>
      </c>
      <c r="E2949" t="s">
        <v>63</v>
      </c>
      <c r="F2949" t="s">
        <v>71</v>
      </c>
    </row>
    <row r="2950" spans="1:6" x14ac:dyDescent="0.45">
      <c r="A2950" s="154" t="str">
        <f t="shared" si="46"/>
        <v>NHBW_Dist_156</v>
      </c>
      <c r="B2950">
        <v>156</v>
      </c>
      <c r="C2950" t="s">
        <v>3</v>
      </c>
      <c r="D2950">
        <v>0</v>
      </c>
      <c r="E2950" t="s">
        <v>63</v>
      </c>
      <c r="F2950" t="s">
        <v>71</v>
      </c>
    </row>
    <row r="2951" spans="1:6" x14ac:dyDescent="0.45">
      <c r="A2951" s="154" t="str">
        <f t="shared" si="46"/>
        <v>NHBW_Dist_158</v>
      </c>
      <c r="B2951">
        <v>158</v>
      </c>
      <c r="C2951" t="s">
        <v>3</v>
      </c>
      <c r="D2951">
        <v>0</v>
      </c>
      <c r="E2951" t="s">
        <v>63</v>
      </c>
      <c r="F2951" t="s">
        <v>71</v>
      </c>
    </row>
    <row r="2952" spans="1:6" x14ac:dyDescent="0.45">
      <c r="A2952" s="154" t="str">
        <f t="shared" si="46"/>
        <v>NHBW_Dist_160</v>
      </c>
      <c r="B2952">
        <v>160</v>
      </c>
      <c r="C2952" t="s">
        <v>3</v>
      </c>
      <c r="D2952">
        <v>0</v>
      </c>
      <c r="E2952" t="s">
        <v>63</v>
      </c>
      <c r="F2952" t="s">
        <v>71</v>
      </c>
    </row>
    <row r="2953" spans="1:6" x14ac:dyDescent="0.45">
      <c r="A2953" s="154" t="str">
        <f t="shared" si="46"/>
        <v>NHBW_Dist_162</v>
      </c>
      <c r="B2953">
        <v>162</v>
      </c>
      <c r="C2953" t="s">
        <v>3</v>
      </c>
      <c r="D2953">
        <v>0</v>
      </c>
      <c r="E2953" t="s">
        <v>63</v>
      </c>
      <c r="F2953" t="s">
        <v>71</v>
      </c>
    </row>
    <row r="2954" spans="1:6" x14ac:dyDescent="0.45">
      <c r="A2954" s="154" t="str">
        <f t="shared" si="46"/>
        <v>NHBW_Dist_164</v>
      </c>
      <c r="B2954">
        <v>164</v>
      </c>
      <c r="C2954" t="s">
        <v>3</v>
      </c>
      <c r="D2954">
        <v>0</v>
      </c>
      <c r="E2954" t="s">
        <v>63</v>
      </c>
      <c r="F2954" t="s">
        <v>71</v>
      </c>
    </row>
    <row r="2955" spans="1:6" x14ac:dyDescent="0.45">
      <c r="A2955" s="154" t="str">
        <f t="shared" si="46"/>
        <v>NHBW_Dist_166</v>
      </c>
      <c r="B2955">
        <v>166</v>
      </c>
      <c r="C2955" t="s">
        <v>3</v>
      </c>
      <c r="D2955">
        <v>0</v>
      </c>
      <c r="E2955" t="s">
        <v>63</v>
      </c>
      <c r="F2955" t="s">
        <v>71</v>
      </c>
    </row>
    <row r="2956" spans="1:6" x14ac:dyDescent="0.45">
      <c r="A2956" s="154" t="str">
        <f t="shared" si="46"/>
        <v>NHBW_Dist_168</v>
      </c>
      <c r="B2956">
        <v>168</v>
      </c>
      <c r="C2956" t="s">
        <v>3</v>
      </c>
      <c r="D2956">
        <v>0</v>
      </c>
      <c r="E2956" t="s">
        <v>63</v>
      </c>
      <c r="F2956" t="s">
        <v>71</v>
      </c>
    </row>
    <row r="2957" spans="1:6" x14ac:dyDescent="0.45">
      <c r="A2957" s="154" t="str">
        <f t="shared" si="46"/>
        <v>NHBW_Dist_170</v>
      </c>
      <c r="B2957">
        <v>170</v>
      </c>
      <c r="C2957" t="s">
        <v>3</v>
      </c>
      <c r="D2957">
        <v>0</v>
      </c>
      <c r="E2957" t="s">
        <v>63</v>
      </c>
      <c r="F2957" t="s">
        <v>71</v>
      </c>
    </row>
    <row r="2958" spans="1:6" x14ac:dyDescent="0.45">
      <c r="A2958" s="154" t="str">
        <f t="shared" si="46"/>
        <v>NHBW_Dist_172</v>
      </c>
      <c r="B2958">
        <v>172</v>
      </c>
      <c r="C2958" t="s">
        <v>3</v>
      </c>
      <c r="D2958">
        <v>0</v>
      </c>
      <c r="E2958" t="s">
        <v>63</v>
      </c>
      <c r="F2958" t="s">
        <v>71</v>
      </c>
    </row>
    <row r="2959" spans="1:6" x14ac:dyDescent="0.45">
      <c r="A2959" s="154" t="str">
        <f t="shared" si="46"/>
        <v>NHBW_Dist_174</v>
      </c>
      <c r="B2959">
        <v>174</v>
      </c>
      <c r="C2959" t="s">
        <v>3</v>
      </c>
      <c r="D2959">
        <v>0</v>
      </c>
      <c r="E2959" t="s">
        <v>63</v>
      </c>
      <c r="F2959" t="s">
        <v>71</v>
      </c>
    </row>
    <row r="2960" spans="1:6" x14ac:dyDescent="0.45">
      <c r="A2960" s="154" t="str">
        <f t="shared" si="46"/>
        <v>NHBW_Dist_176</v>
      </c>
      <c r="B2960">
        <v>176</v>
      </c>
      <c r="C2960" t="s">
        <v>3</v>
      </c>
      <c r="D2960">
        <v>0</v>
      </c>
      <c r="E2960" t="s">
        <v>63</v>
      </c>
      <c r="F2960" t="s">
        <v>71</v>
      </c>
    </row>
    <row r="2961" spans="1:6" x14ac:dyDescent="0.45">
      <c r="A2961" s="154" t="str">
        <f t="shared" si="46"/>
        <v>NHBW_Dist_178</v>
      </c>
      <c r="B2961">
        <v>178</v>
      </c>
      <c r="C2961" t="s">
        <v>3</v>
      </c>
      <c r="D2961">
        <v>0</v>
      </c>
      <c r="E2961" t="s">
        <v>63</v>
      </c>
      <c r="F2961" t="s">
        <v>71</v>
      </c>
    </row>
    <row r="2962" spans="1:6" x14ac:dyDescent="0.45">
      <c r="A2962" s="154" t="str">
        <f t="shared" si="46"/>
        <v>NHBW_Dist_180</v>
      </c>
      <c r="B2962">
        <v>180</v>
      </c>
      <c r="C2962" t="s">
        <v>3</v>
      </c>
      <c r="D2962">
        <v>0</v>
      </c>
      <c r="E2962" t="s">
        <v>63</v>
      </c>
      <c r="F2962" t="s">
        <v>71</v>
      </c>
    </row>
    <row r="2963" spans="1:6" x14ac:dyDescent="0.45">
      <c r="A2963" s="154" t="str">
        <f t="shared" si="46"/>
        <v>NHBW_Dist_182</v>
      </c>
      <c r="B2963">
        <v>182</v>
      </c>
      <c r="C2963" t="s">
        <v>3</v>
      </c>
      <c r="D2963">
        <v>0</v>
      </c>
      <c r="E2963" t="s">
        <v>63</v>
      </c>
      <c r="F2963" t="s">
        <v>71</v>
      </c>
    </row>
    <row r="2964" spans="1:6" x14ac:dyDescent="0.45">
      <c r="A2964" s="154" t="str">
        <f t="shared" si="46"/>
        <v>NHBW_Dist_184</v>
      </c>
      <c r="B2964">
        <v>184</v>
      </c>
      <c r="C2964" t="s">
        <v>3</v>
      </c>
      <c r="D2964">
        <v>0</v>
      </c>
      <c r="E2964" t="s">
        <v>63</v>
      </c>
      <c r="F2964" t="s">
        <v>71</v>
      </c>
    </row>
    <row r="2965" spans="1:6" x14ac:dyDescent="0.45">
      <c r="A2965" s="154" t="str">
        <f t="shared" si="46"/>
        <v>NHBW_Dist_186</v>
      </c>
      <c r="B2965">
        <v>186</v>
      </c>
      <c r="C2965" t="s">
        <v>3</v>
      </c>
      <c r="D2965">
        <v>0</v>
      </c>
      <c r="E2965" t="s">
        <v>63</v>
      </c>
      <c r="F2965" t="s">
        <v>71</v>
      </c>
    </row>
    <row r="2966" spans="1:6" x14ac:dyDescent="0.45">
      <c r="A2966" s="154" t="str">
        <f t="shared" si="46"/>
        <v>NHBW_Dist_188</v>
      </c>
      <c r="B2966">
        <v>188</v>
      </c>
      <c r="C2966" t="s">
        <v>3</v>
      </c>
      <c r="D2966">
        <v>0</v>
      </c>
      <c r="E2966" t="s">
        <v>63</v>
      </c>
      <c r="F2966" t="s">
        <v>71</v>
      </c>
    </row>
    <row r="2967" spans="1:6" x14ac:dyDescent="0.45">
      <c r="A2967" s="154" t="str">
        <f t="shared" si="46"/>
        <v>NHBW_Dist_190</v>
      </c>
      <c r="B2967">
        <v>190</v>
      </c>
      <c r="C2967" t="s">
        <v>3</v>
      </c>
      <c r="D2967">
        <v>0</v>
      </c>
      <c r="E2967" t="s">
        <v>63</v>
      </c>
      <c r="F2967" t="s">
        <v>71</v>
      </c>
    </row>
    <row r="2968" spans="1:6" x14ac:dyDescent="0.45">
      <c r="A2968" s="154" t="str">
        <f t="shared" si="46"/>
        <v>NHBW_Dist_192</v>
      </c>
      <c r="B2968">
        <v>192</v>
      </c>
      <c r="C2968" t="s">
        <v>3</v>
      </c>
      <c r="D2968">
        <v>0</v>
      </c>
      <c r="E2968" t="s">
        <v>63</v>
      </c>
      <c r="F2968" t="s">
        <v>71</v>
      </c>
    </row>
    <row r="2969" spans="1:6" x14ac:dyDescent="0.45">
      <c r="A2969" s="154" t="str">
        <f t="shared" si="46"/>
        <v>NHBW_Dist_194</v>
      </c>
      <c r="B2969">
        <v>194</v>
      </c>
      <c r="C2969" t="s">
        <v>3</v>
      </c>
      <c r="D2969">
        <v>0</v>
      </c>
      <c r="E2969" t="s">
        <v>63</v>
      </c>
      <c r="F2969" t="s">
        <v>71</v>
      </c>
    </row>
    <row r="2970" spans="1:6" x14ac:dyDescent="0.45">
      <c r="A2970" s="154" t="str">
        <f t="shared" si="46"/>
        <v>NHBW_Dist_196</v>
      </c>
      <c r="B2970">
        <v>196</v>
      </c>
      <c r="C2970" t="s">
        <v>3</v>
      </c>
      <c r="D2970">
        <v>0</v>
      </c>
      <c r="E2970" t="s">
        <v>63</v>
      </c>
      <c r="F2970" t="s">
        <v>71</v>
      </c>
    </row>
    <row r="2971" spans="1:6" x14ac:dyDescent="0.45">
      <c r="A2971" s="154" t="str">
        <f t="shared" si="46"/>
        <v>NHBW_Dist_198</v>
      </c>
      <c r="B2971">
        <v>198</v>
      </c>
      <c r="C2971" t="s">
        <v>3</v>
      </c>
      <c r="D2971">
        <v>0</v>
      </c>
      <c r="E2971" t="s">
        <v>63</v>
      </c>
      <c r="F2971" t="s">
        <v>71</v>
      </c>
    </row>
    <row r="2972" spans="1:6" x14ac:dyDescent="0.45">
      <c r="A2972" s="154" t="str">
        <f t="shared" si="46"/>
        <v>NHBW_Dist_200</v>
      </c>
      <c r="B2972">
        <v>200</v>
      </c>
      <c r="C2972" t="s">
        <v>3</v>
      </c>
      <c r="D2972">
        <v>0</v>
      </c>
      <c r="E2972" t="s">
        <v>63</v>
      </c>
      <c r="F2972" t="s">
        <v>71</v>
      </c>
    </row>
    <row r="2973" spans="1:6" x14ac:dyDescent="0.45">
      <c r="A2973" s="154" t="str">
        <f t="shared" si="46"/>
        <v>NHBW_Dist_202</v>
      </c>
      <c r="B2973">
        <v>202</v>
      </c>
      <c r="C2973" t="s">
        <v>3</v>
      </c>
      <c r="E2973" t="s">
        <v>63</v>
      </c>
      <c r="F2973" t="s">
        <v>71</v>
      </c>
    </row>
    <row r="2974" spans="1:6" x14ac:dyDescent="0.45">
      <c r="A2974" s="154" t="str">
        <f t="shared" si="46"/>
        <v>NHBW_Time_0</v>
      </c>
      <c r="B2974">
        <v>0</v>
      </c>
      <c r="C2974" t="s">
        <v>3</v>
      </c>
      <c r="D2974">
        <v>0</v>
      </c>
      <c r="E2974" t="s">
        <v>16</v>
      </c>
      <c r="F2974" t="s">
        <v>71</v>
      </c>
    </row>
    <row r="2975" spans="1:6" x14ac:dyDescent="0.45">
      <c r="A2975" s="154" t="str">
        <f t="shared" si="46"/>
        <v>NHBW_Time_2</v>
      </c>
      <c r="B2975">
        <v>2</v>
      </c>
      <c r="C2975" t="s">
        <v>3</v>
      </c>
      <c r="D2975">
        <v>2.0150899999999999E-2</v>
      </c>
      <c r="E2975" t="s">
        <v>16</v>
      </c>
      <c r="F2975" t="s">
        <v>71</v>
      </c>
    </row>
    <row r="2976" spans="1:6" x14ac:dyDescent="0.45">
      <c r="A2976" s="154" t="str">
        <f t="shared" si="46"/>
        <v>NHBW_Time_4</v>
      </c>
      <c r="B2976">
        <v>4</v>
      </c>
      <c r="C2976" t="s">
        <v>3</v>
      </c>
      <c r="D2976">
        <v>9.3960399999999999E-2</v>
      </c>
      <c r="E2976" t="s">
        <v>16</v>
      </c>
      <c r="F2976" t="s">
        <v>71</v>
      </c>
    </row>
    <row r="2977" spans="1:6" x14ac:dyDescent="0.45">
      <c r="A2977" s="154" t="str">
        <f t="shared" si="46"/>
        <v>NHBW_Time_6</v>
      </c>
      <c r="B2977">
        <v>6</v>
      </c>
      <c r="C2977" t="s">
        <v>3</v>
      </c>
      <c r="D2977">
        <v>0.14330560000000001</v>
      </c>
      <c r="E2977" t="s">
        <v>16</v>
      </c>
      <c r="F2977" t="s">
        <v>71</v>
      </c>
    </row>
    <row r="2978" spans="1:6" x14ac:dyDescent="0.45">
      <c r="A2978" s="154" t="str">
        <f t="shared" si="46"/>
        <v>NHBW_Time_8</v>
      </c>
      <c r="B2978">
        <v>8</v>
      </c>
      <c r="C2978" t="s">
        <v>3</v>
      </c>
      <c r="D2978">
        <v>0.13042770000000001</v>
      </c>
      <c r="E2978" t="s">
        <v>16</v>
      </c>
      <c r="F2978" t="s">
        <v>71</v>
      </c>
    </row>
    <row r="2979" spans="1:6" x14ac:dyDescent="0.45">
      <c r="A2979" s="154" t="str">
        <f t="shared" si="46"/>
        <v>NHBW_Time_10</v>
      </c>
      <c r="B2979">
        <v>10</v>
      </c>
      <c r="C2979" t="s">
        <v>3</v>
      </c>
      <c r="D2979">
        <v>0.10885690000000001</v>
      </c>
      <c r="E2979" t="s">
        <v>16</v>
      </c>
      <c r="F2979" t="s">
        <v>71</v>
      </c>
    </row>
    <row r="2980" spans="1:6" x14ac:dyDescent="0.45">
      <c r="A2980" s="154" t="str">
        <f t="shared" si="46"/>
        <v>NHBW_Time_12</v>
      </c>
      <c r="B2980">
        <v>12</v>
      </c>
      <c r="C2980" t="s">
        <v>3</v>
      </c>
      <c r="D2980">
        <v>9.0183299999999994E-2</v>
      </c>
      <c r="E2980" t="s">
        <v>16</v>
      </c>
      <c r="F2980" t="s">
        <v>71</v>
      </c>
    </row>
    <row r="2981" spans="1:6" x14ac:dyDescent="0.45">
      <c r="A2981" s="154" t="str">
        <f t="shared" si="46"/>
        <v>NHBW_Time_14</v>
      </c>
      <c r="B2981">
        <v>14</v>
      </c>
      <c r="C2981" t="s">
        <v>3</v>
      </c>
      <c r="D2981">
        <v>7.3896199999999995E-2</v>
      </c>
      <c r="E2981" t="s">
        <v>16</v>
      </c>
      <c r="F2981" t="s">
        <v>71</v>
      </c>
    </row>
    <row r="2982" spans="1:6" x14ac:dyDescent="0.45">
      <c r="A2982" s="154" t="str">
        <f t="shared" si="46"/>
        <v>NHBW_Time_16</v>
      </c>
      <c r="B2982">
        <v>16</v>
      </c>
      <c r="C2982" t="s">
        <v>3</v>
      </c>
      <c r="D2982">
        <v>6.0089099999999999E-2</v>
      </c>
      <c r="E2982" t="s">
        <v>16</v>
      </c>
      <c r="F2982" t="s">
        <v>71</v>
      </c>
    </row>
    <row r="2983" spans="1:6" x14ac:dyDescent="0.45">
      <c r="A2983" s="154" t="str">
        <f t="shared" si="46"/>
        <v>NHBW_Time_18</v>
      </c>
      <c r="B2983">
        <v>18</v>
      </c>
      <c r="C2983" t="s">
        <v>3</v>
      </c>
      <c r="D2983">
        <v>4.88834E-2</v>
      </c>
      <c r="E2983" t="s">
        <v>16</v>
      </c>
      <c r="F2983" t="s">
        <v>71</v>
      </c>
    </row>
    <row r="2984" spans="1:6" x14ac:dyDescent="0.45">
      <c r="A2984" s="154" t="str">
        <f t="shared" si="46"/>
        <v>NHBW_Time_20</v>
      </c>
      <c r="B2984">
        <v>20</v>
      </c>
      <c r="C2984" t="s">
        <v>3</v>
      </c>
      <c r="D2984">
        <v>4.0714800000000002E-2</v>
      </c>
      <c r="E2984" t="s">
        <v>16</v>
      </c>
      <c r="F2984" t="s">
        <v>71</v>
      </c>
    </row>
    <row r="2985" spans="1:6" x14ac:dyDescent="0.45">
      <c r="A2985" s="154" t="str">
        <f t="shared" si="46"/>
        <v>NHBW_Time_22</v>
      </c>
      <c r="B2985">
        <v>22</v>
      </c>
      <c r="C2985" t="s">
        <v>3</v>
      </c>
      <c r="D2985">
        <v>3.2546499999999999E-2</v>
      </c>
      <c r="E2985" t="s">
        <v>16</v>
      </c>
      <c r="F2985" t="s">
        <v>71</v>
      </c>
    </row>
    <row r="2986" spans="1:6" x14ac:dyDescent="0.45">
      <c r="A2986" s="154" t="str">
        <f t="shared" si="46"/>
        <v>NHBW_Time_24</v>
      </c>
      <c r="B2986">
        <v>24</v>
      </c>
      <c r="C2986" t="s">
        <v>3</v>
      </c>
      <c r="D2986">
        <v>2.43781E-2</v>
      </c>
      <c r="E2986" t="s">
        <v>16</v>
      </c>
      <c r="F2986" t="s">
        <v>71</v>
      </c>
    </row>
    <row r="2987" spans="1:6" x14ac:dyDescent="0.45">
      <c r="A2987" s="154" t="str">
        <f t="shared" si="46"/>
        <v>NHBW_Time_26</v>
      </c>
      <c r="B2987">
        <v>26</v>
      </c>
      <c r="C2987" t="s">
        <v>3</v>
      </c>
      <c r="D2987">
        <v>1.9247400000000001E-2</v>
      </c>
      <c r="E2987" t="s">
        <v>16</v>
      </c>
      <c r="F2987" t="s">
        <v>71</v>
      </c>
    </row>
    <row r="2988" spans="1:6" x14ac:dyDescent="0.45">
      <c r="A2988" s="154" t="str">
        <f t="shared" si="46"/>
        <v>NHBW_Time_28</v>
      </c>
      <c r="B2988">
        <v>28</v>
      </c>
      <c r="C2988" t="s">
        <v>3</v>
      </c>
      <c r="D2988">
        <v>1.6262700000000001E-2</v>
      </c>
      <c r="E2988" t="s">
        <v>16</v>
      </c>
      <c r="F2988" t="s">
        <v>71</v>
      </c>
    </row>
    <row r="2989" spans="1:6" x14ac:dyDescent="0.45">
      <c r="A2989" s="154" t="str">
        <f t="shared" si="46"/>
        <v>NHBW_Time_30</v>
      </c>
      <c r="B2989">
        <v>30</v>
      </c>
      <c r="C2989" t="s">
        <v>3</v>
      </c>
      <c r="D2989">
        <v>1.4385E-2</v>
      </c>
      <c r="E2989" t="s">
        <v>16</v>
      </c>
      <c r="F2989" t="s">
        <v>71</v>
      </c>
    </row>
    <row r="2990" spans="1:6" x14ac:dyDescent="0.45">
      <c r="A2990" s="154" t="str">
        <f t="shared" si="46"/>
        <v>NHBW_Time_32</v>
      </c>
      <c r="B2990">
        <v>32</v>
      </c>
      <c r="C2990" t="s">
        <v>3</v>
      </c>
      <c r="D2990">
        <v>1.2484200000000001E-2</v>
      </c>
      <c r="E2990" t="s">
        <v>16</v>
      </c>
      <c r="F2990" t="s">
        <v>71</v>
      </c>
    </row>
    <row r="2991" spans="1:6" x14ac:dyDescent="0.45">
      <c r="A2991" s="154" t="str">
        <f t="shared" si="46"/>
        <v>NHBW_Time_34</v>
      </c>
      <c r="B2991">
        <v>34</v>
      </c>
      <c r="C2991" t="s">
        <v>3</v>
      </c>
      <c r="D2991">
        <v>1.0655E-2</v>
      </c>
      <c r="E2991" t="s">
        <v>16</v>
      </c>
      <c r="F2991" t="s">
        <v>71</v>
      </c>
    </row>
    <row r="2992" spans="1:6" x14ac:dyDescent="0.45">
      <c r="A2992" s="154" t="str">
        <f t="shared" si="46"/>
        <v>NHBW_Time_36</v>
      </c>
      <c r="B2992">
        <v>36</v>
      </c>
      <c r="C2992" t="s">
        <v>3</v>
      </c>
      <c r="D2992">
        <v>8.2246000000000003E-3</v>
      </c>
      <c r="E2992" t="s">
        <v>16</v>
      </c>
      <c r="F2992" t="s">
        <v>71</v>
      </c>
    </row>
    <row r="2993" spans="1:6" x14ac:dyDescent="0.45">
      <c r="A2993" s="154" t="str">
        <f t="shared" si="46"/>
        <v>NHBW_Time_38</v>
      </c>
      <c r="B2993">
        <v>38</v>
      </c>
      <c r="C2993" t="s">
        <v>3</v>
      </c>
      <c r="D2993">
        <v>6.1961000000000004E-3</v>
      </c>
      <c r="E2993" t="s">
        <v>16</v>
      </c>
      <c r="F2993" t="s">
        <v>71</v>
      </c>
    </row>
    <row r="2994" spans="1:6" x14ac:dyDescent="0.45">
      <c r="A2994" s="154" t="str">
        <f t="shared" si="46"/>
        <v>NHBW_Time_40</v>
      </c>
      <c r="B2994">
        <v>40</v>
      </c>
      <c r="C2994" t="s">
        <v>3</v>
      </c>
      <c r="D2994">
        <v>4.5291999999999997E-3</v>
      </c>
      <c r="E2994" t="s">
        <v>16</v>
      </c>
      <c r="F2994" t="s">
        <v>71</v>
      </c>
    </row>
    <row r="2995" spans="1:6" x14ac:dyDescent="0.45">
      <c r="A2995" s="154" t="str">
        <f t="shared" si="46"/>
        <v>NHBW_Time_42</v>
      </c>
      <c r="B2995">
        <v>42</v>
      </c>
      <c r="C2995" t="s">
        <v>3</v>
      </c>
      <c r="D2995">
        <v>3.8465999999999999E-3</v>
      </c>
      <c r="E2995" t="s">
        <v>16</v>
      </c>
      <c r="F2995" t="s">
        <v>71</v>
      </c>
    </row>
    <row r="2996" spans="1:6" x14ac:dyDescent="0.45">
      <c r="A2996" s="154" t="str">
        <f t="shared" si="46"/>
        <v>NHBW_Time_44</v>
      </c>
      <c r="B2996">
        <v>44</v>
      </c>
      <c r="C2996" t="s">
        <v>3</v>
      </c>
      <c r="D2996">
        <v>3.5360000000000001E-3</v>
      </c>
      <c r="E2996" t="s">
        <v>16</v>
      </c>
      <c r="F2996" t="s">
        <v>71</v>
      </c>
    </row>
    <row r="2997" spans="1:6" x14ac:dyDescent="0.45">
      <c r="A2997" s="154" t="str">
        <f t="shared" si="46"/>
        <v>NHBW_Time_46</v>
      </c>
      <c r="B2997">
        <v>46</v>
      </c>
      <c r="C2997" t="s">
        <v>3</v>
      </c>
      <c r="D2997">
        <v>3.3333999999999998E-3</v>
      </c>
      <c r="E2997" t="s">
        <v>16</v>
      </c>
      <c r="F2997" t="s">
        <v>71</v>
      </c>
    </row>
    <row r="2998" spans="1:6" x14ac:dyDescent="0.45">
      <c r="A2998" s="154" t="str">
        <f t="shared" si="46"/>
        <v>NHBW_Time_48</v>
      </c>
      <c r="B2998">
        <v>48</v>
      </c>
      <c r="C2998" t="s">
        <v>3</v>
      </c>
      <c r="D2998">
        <v>3.1308E-3</v>
      </c>
      <c r="E2998" t="s">
        <v>16</v>
      </c>
      <c r="F2998" t="s">
        <v>71</v>
      </c>
    </row>
    <row r="2999" spans="1:6" x14ac:dyDescent="0.45">
      <c r="A2999" s="154" t="str">
        <f t="shared" si="46"/>
        <v>NHBW_Time_50</v>
      </c>
      <c r="B2999">
        <v>50</v>
      </c>
      <c r="C2999" t="s">
        <v>3</v>
      </c>
      <c r="D2999">
        <v>2.9280999999999999E-3</v>
      </c>
      <c r="E2999" t="s">
        <v>16</v>
      </c>
      <c r="F2999" t="s">
        <v>71</v>
      </c>
    </row>
    <row r="3000" spans="1:6" x14ac:dyDescent="0.45">
      <c r="A3000" s="154" t="str">
        <f t="shared" si="46"/>
        <v>NHBW_Time_52</v>
      </c>
      <c r="B3000">
        <v>52</v>
      </c>
      <c r="C3000" t="s">
        <v>3</v>
      </c>
      <c r="D3000">
        <v>2.7255000000000001E-3</v>
      </c>
      <c r="E3000" t="s">
        <v>16</v>
      </c>
      <c r="F3000" t="s">
        <v>71</v>
      </c>
    </row>
    <row r="3001" spans="1:6" x14ac:dyDescent="0.45">
      <c r="A3001" s="154" t="str">
        <f t="shared" si="46"/>
        <v>NHBW_Time_54</v>
      </c>
      <c r="B3001">
        <v>54</v>
      </c>
      <c r="C3001" t="s">
        <v>3</v>
      </c>
      <c r="D3001">
        <v>2.5228E-3</v>
      </c>
      <c r="E3001" t="s">
        <v>16</v>
      </c>
      <c r="F3001" t="s">
        <v>71</v>
      </c>
    </row>
    <row r="3002" spans="1:6" x14ac:dyDescent="0.45">
      <c r="A3002" s="154" t="str">
        <f t="shared" si="46"/>
        <v>NHBW_Time_56</v>
      </c>
      <c r="B3002">
        <v>56</v>
      </c>
      <c r="C3002" t="s">
        <v>3</v>
      </c>
      <c r="D3002">
        <v>2.3202000000000001E-3</v>
      </c>
      <c r="E3002" t="s">
        <v>16</v>
      </c>
      <c r="F3002" t="s">
        <v>71</v>
      </c>
    </row>
    <row r="3003" spans="1:6" x14ac:dyDescent="0.45">
      <c r="A3003" s="154" t="str">
        <f t="shared" si="46"/>
        <v>NHBW_Time_58</v>
      </c>
      <c r="B3003">
        <v>58</v>
      </c>
      <c r="C3003" t="s">
        <v>3</v>
      </c>
      <c r="D3003">
        <v>2.1175999999999999E-3</v>
      </c>
      <c r="E3003" t="s">
        <v>16</v>
      </c>
      <c r="F3003" t="s">
        <v>71</v>
      </c>
    </row>
    <row r="3004" spans="1:6" x14ac:dyDescent="0.45">
      <c r="A3004" s="154" t="str">
        <f t="shared" si="46"/>
        <v>NHBW_Time_60</v>
      </c>
      <c r="B3004">
        <v>60</v>
      </c>
      <c r="C3004" t="s">
        <v>3</v>
      </c>
      <c r="D3004">
        <v>1.9147000000000001E-3</v>
      </c>
      <c r="E3004" t="s">
        <v>16</v>
      </c>
      <c r="F3004" t="s">
        <v>71</v>
      </c>
    </row>
    <row r="3005" spans="1:6" x14ac:dyDescent="0.45">
      <c r="A3005" s="154" t="str">
        <f t="shared" si="46"/>
        <v>NHBW_Time_62</v>
      </c>
      <c r="B3005">
        <v>62</v>
      </c>
      <c r="C3005" t="s">
        <v>3</v>
      </c>
      <c r="D3005">
        <v>1.7122000000000001E-3</v>
      </c>
      <c r="E3005" t="s">
        <v>16</v>
      </c>
      <c r="F3005" t="s">
        <v>71</v>
      </c>
    </row>
    <row r="3006" spans="1:6" x14ac:dyDescent="0.45">
      <c r="A3006" s="154" t="str">
        <f t="shared" si="46"/>
        <v>NHBW_Time_64</v>
      </c>
      <c r="B3006">
        <v>64</v>
      </c>
      <c r="C3006" t="s">
        <v>3</v>
      </c>
      <c r="D3006">
        <v>1.5095E-3</v>
      </c>
      <c r="E3006" t="s">
        <v>16</v>
      </c>
      <c r="F3006" t="s">
        <v>71</v>
      </c>
    </row>
    <row r="3007" spans="1:6" x14ac:dyDescent="0.45">
      <c r="A3007" s="154" t="str">
        <f t="shared" si="46"/>
        <v>NHBW_Time_66</v>
      </c>
      <c r="B3007">
        <v>66</v>
      </c>
      <c r="C3007" t="s">
        <v>3</v>
      </c>
      <c r="D3007">
        <v>1.3068999999999999E-3</v>
      </c>
      <c r="E3007" t="s">
        <v>16</v>
      </c>
      <c r="F3007" t="s">
        <v>71</v>
      </c>
    </row>
    <row r="3008" spans="1:6" x14ac:dyDescent="0.45">
      <c r="A3008" s="154" t="str">
        <f t="shared" si="46"/>
        <v>NHBW_Time_68</v>
      </c>
      <c r="B3008">
        <v>68</v>
      </c>
      <c r="C3008" t="s">
        <v>3</v>
      </c>
      <c r="D3008">
        <v>1.1042999999999999E-3</v>
      </c>
      <c r="E3008" t="s">
        <v>16</v>
      </c>
      <c r="F3008" t="s">
        <v>71</v>
      </c>
    </row>
    <row r="3009" spans="1:6" x14ac:dyDescent="0.45">
      <c r="A3009" s="154" t="str">
        <f t="shared" si="46"/>
        <v>NHBW_Time_70</v>
      </c>
      <c r="B3009">
        <v>70</v>
      </c>
      <c r="C3009" t="s">
        <v>3</v>
      </c>
      <c r="D3009">
        <v>9.0160000000000001E-4</v>
      </c>
      <c r="E3009" t="s">
        <v>16</v>
      </c>
      <c r="F3009" t="s">
        <v>71</v>
      </c>
    </row>
    <row r="3010" spans="1:6" x14ac:dyDescent="0.45">
      <c r="A3010" s="154" t="str">
        <f t="shared" si="46"/>
        <v>NHBW_Time_72</v>
      </c>
      <c r="B3010">
        <v>72</v>
      </c>
      <c r="C3010" t="s">
        <v>3</v>
      </c>
      <c r="D3010">
        <v>7.4310000000000001E-4</v>
      </c>
      <c r="E3010" t="s">
        <v>16</v>
      </c>
      <c r="F3010" t="s">
        <v>71</v>
      </c>
    </row>
    <row r="3011" spans="1:6" x14ac:dyDescent="0.45">
      <c r="A3011" s="154" t="str">
        <f t="shared" ref="A3011:A3074" si="47">C3011&amp;"_"&amp;E3011&amp;"_"&amp;B3011</f>
        <v>NHBW_Time_74</v>
      </c>
      <c r="B3011">
        <v>74</v>
      </c>
      <c r="C3011" t="s">
        <v>3</v>
      </c>
      <c r="D3011">
        <v>6.2410000000000005E-4</v>
      </c>
      <c r="E3011" t="s">
        <v>16</v>
      </c>
      <c r="F3011" t="s">
        <v>71</v>
      </c>
    </row>
    <row r="3012" spans="1:6" x14ac:dyDescent="0.45">
      <c r="A3012" s="154" t="str">
        <f t="shared" si="47"/>
        <v>NHBW_Time_76</v>
      </c>
      <c r="B3012">
        <v>76</v>
      </c>
      <c r="C3012" t="s">
        <v>3</v>
      </c>
      <c r="D3012">
        <v>5.6610000000000005E-4</v>
      </c>
      <c r="E3012" t="s">
        <v>16</v>
      </c>
      <c r="F3012" t="s">
        <v>71</v>
      </c>
    </row>
    <row r="3013" spans="1:6" x14ac:dyDescent="0.45">
      <c r="A3013" s="154" t="str">
        <f t="shared" si="47"/>
        <v>NHBW_Time_78</v>
      </c>
      <c r="B3013">
        <v>78</v>
      </c>
      <c r="C3013" t="s">
        <v>3</v>
      </c>
      <c r="D3013">
        <v>5.0799999999999999E-4</v>
      </c>
      <c r="E3013" t="s">
        <v>16</v>
      </c>
      <c r="F3013" t="s">
        <v>71</v>
      </c>
    </row>
    <row r="3014" spans="1:6" x14ac:dyDescent="0.45">
      <c r="A3014" s="154" t="str">
        <f t="shared" si="47"/>
        <v>NHBW_Time_80</v>
      </c>
      <c r="B3014">
        <v>80</v>
      </c>
      <c r="C3014" t="s">
        <v>3</v>
      </c>
      <c r="D3014">
        <v>4.4999999999999999E-4</v>
      </c>
      <c r="E3014" t="s">
        <v>16</v>
      </c>
      <c r="F3014" t="s">
        <v>71</v>
      </c>
    </row>
    <row r="3015" spans="1:6" x14ac:dyDescent="0.45">
      <c r="A3015" s="154" t="str">
        <f t="shared" si="47"/>
        <v>NHBW_Time_82</v>
      </c>
      <c r="B3015">
        <v>82</v>
      </c>
      <c r="C3015" t="s">
        <v>3</v>
      </c>
      <c r="D3015">
        <v>4.0910000000000002E-4</v>
      </c>
      <c r="E3015" t="s">
        <v>16</v>
      </c>
      <c r="F3015" t="s">
        <v>71</v>
      </c>
    </row>
    <row r="3016" spans="1:6" x14ac:dyDescent="0.45">
      <c r="A3016" s="154" t="str">
        <f t="shared" si="47"/>
        <v>NHBW_Time_84</v>
      </c>
      <c r="B3016">
        <v>84</v>
      </c>
      <c r="C3016" t="s">
        <v>3</v>
      </c>
      <c r="D3016">
        <v>3.6820000000000001E-4</v>
      </c>
      <c r="E3016" t="s">
        <v>16</v>
      </c>
      <c r="F3016" t="s">
        <v>71</v>
      </c>
    </row>
    <row r="3017" spans="1:6" x14ac:dyDescent="0.45">
      <c r="A3017" s="154" t="str">
        <f t="shared" si="47"/>
        <v>NHBW_Time_86</v>
      </c>
      <c r="B3017">
        <v>86</v>
      </c>
      <c r="C3017" t="s">
        <v>3</v>
      </c>
      <c r="D3017">
        <v>3.2719999999999998E-4</v>
      </c>
      <c r="E3017" t="s">
        <v>16</v>
      </c>
      <c r="F3017" t="s">
        <v>71</v>
      </c>
    </row>
    <row r="3018" spans="1:6" x14ac:dyDescent="0.45">
      <c r="A3018" s="154" t="str">
        <f t="shared" si="47"/>
        <v>NHBW_Time_88</v>
      </c>
      <c r="B3018">
        <v>88</v>
      </c>
      <c r="C3018" t="s">
        <v>3</v>
      </c>
      <c r="D3018">
        <v>2.8630000000000002E-4</v>
      </c>
      <c r="E3018" t="s">
        <v>16</v>
      </c>
      <c r="F3018" t="s">
        <v>71</v>
      </c>
    </row>
    <row r="3019" spans="1:6" x14ac:dyDescent="0.45">
      <c r="A3019" s="154" t="str">
        <f t="shared" si="47"/>
        <v>NHBW_Time_90</v>
      </c>
      <c r="B3019">
        <v>90</v>
      </c>
      <c r="C3019" t="s">
        <v>3</v>
      </c>
      <c r="D3019">
        <v>2.454E-4</v>
      </c>
      <c r="E3019" t="s">
        <v>16</v>
      </c>
      <c r="F3019" t="s">
        <v>71</v>
      </c>
    </row>
    <row r="3020" spans="1:6" x14ac:dyDescent="0.45">
      <c r="A3020" s="154" t="str">
        <f t="shared" si="47"/>
        <v>NHBW_Time_92</v>
      </c>
      <c r="B3020">
        <v>92</v>
      </c>
      <c r="C3020" t="s">
        <v>3</v>
      </c>
      <c r="D3020">
        <v>2.0450000000000001E-4</v>
      </c>
      <c r="E3020" t="s">
        <v>16</v>
      </c>
      <c r="F3020" t="s">
        <v>71</v>
      </c>
    </row>
    <row r="3021" spans="1:6" x14ac:dyDescent="0.45">
      <c r="A3021" s="154" t="str">
        <f t="shared" si="47"/>
        <v>NHBW_Time_94</v>
      </c>
      <c r="B3021">
        <v>94</v>
      </c>
      <c r="C3021" t="s">
        <v>3</v>
      </c>
      <c r="D3021">
        <v>1.6359999999999999E-4</v>
      </c>
      <c r="E3021" t="s">
        <v>16</v>
      </c>
      <c r="F3021" t="s">
        <v>71</v>
      </c>
    </row>
    <row r="3022" spans="1:6" x14ac:dyDescent="0.45">
      <c r="A3022" s="154" t="str">
        <f t="shared" si="47"/>
        <v>NHBW_Time_96</v>
      </c>
      <c r="B3022">
        <v>96</v>
      </c>
      <c r="C3022" t="s">
        <v>3</v>
      </c>
      <c r="D3022">
        <v>1.4870000000000001E-4</v>
      </c>
      <c r="E3022" t="s">
        <v>16</v>
      </c>
      <c r="F3022" t="s">
        <v>71</v>
      </c>
    </row>
    <row r="3023" spans="1:6" x14ac:dyDescent="0.45">
      <c r="A3023" s="154" t="str">
        <f t="shared" si="47"/>
        <v>NHBW_Time_98</v>
      </c>
      <c r="B3023">
        <v>98</v>
      </c>
      <c r="C3023" t="s">
        <v>3</v>
      </c>
      <c r="D3023">
        <v>1.3359999999999999E-4</v>
      </c>
      <c r="E3023" t="s">
        <v>16</v>
      </c>
      <c r="F3023" t="s">
        <v>71</v>
      </c>
    </row>
    <row r="3024" spans="1:6" x14ac:dyDescent="0.45">
      <c r="A3024" s="154" t="str">
        <f t="shared" si="47"/>
        <v>NHBW_Time_100</v>
      </c>
      <c r="B3024">
        <v>100</v>
      </c>
      <c r="C3024" t="s">
        <v>3</v>
      </c>
      <c r="D3024">
        <v>1.189E-4</v>
      </c>
      <c r="E3024" t="s">
        <v>16</v>
      </c>
      <c r="F3024" t="s">
        <v>71</v>
      </c>
    </row>
    <row r="3025" spans="1:6" x14ac:dyDescent="0.45">
      <c r="A3025" s="154" t="str">
        <f t="shared" si="47"/>
        <v>NHBW_Time_102</v>
      </c>
      <c r="B3025">
        <v>102</v>
      </c>
      <c r="C3025" t="s">
        <v>3</v>
      </c>
      <c r="D3025">
        <v>1.039E-4</v>
      </c>
      <c r="E3025" t="s">
        <v>16</v>
      </c>
      <c r="F3025" t="s">
        <v>71</v>
      </c>
    </row>
    <row r="3026" spans="1:6" x14ac:dyDescent="0.45">
      <c r="A3026" s="154" t="str">
        <f t="shared" si="47"/>
        <v>NHBW_Time_104</v>
      </c>
      <c r="B3026">
        <v>104</v>
      </c>
      <c r="C3026" t="s">
        <v>3</v>
      </c>
      <c r="D3026" s="153">
        <v>8.92E-5</v>
      </c>
      <c r="E3026" t="s">
        <v>16</v>
      </c>
      <c r="F3026" t="s">
        <v>71</v>
      </c>
    </row>
    <row r="3027" spans="1:6" x14ac:dyDescent="0.45">
      <c r="A3027" s="154" t="str">
        <f t="shared" si="47"/>
        <v>NHBW_Time_106</v>
      </c>
      <c r="B3027">
        <v>106</v>
      </c>
      <c r="C3027" t="s">
        <v>3</v>
      </c>
      <c r="D3027" s="153">
        <v>7.4400000000000006E-5</v>
      </c>
      <c r="E3027" t="s">
        <v>16</v>
      </c>
      <c r="F3027" t="s">
        <v>71</v>
      </c>
    </row>
    <row r="3028" spans="1:6" x14ac:dyDescent="0.45">
      <c r="A3028" s="154" t="str">
        <f t="shared" si="47"/>
        <v>NHBW_Time_108</v>
      </c>
      <c r="B3028">
        <v>108</v>
      </c>
      <c r="C3028" t="s">
        <v>3</v>
      </c>
      <c r="D3028" s="153">
        <v>5.94E-5</v>
      </c>
      <c r="E3028" t="s">
        <v>16</v>
      </c>
      <c r="F3028" t="s">
        <v>71</v>
      </c>
    </row>
    <row r="3029" spans="1:6" x14ac:dyDescent="0.45">
      <c r="A3029" s="154" t="str">
        <f t="shared" si="47"/>
        <v>NHBW_Time_110</v>
      </c>
      <c r="B3029">
        <v>110</v>
      </c>
      <c r="C3029" t="s">
        <v>3</v>
      </c>
      <c r="D3029" s="153">
        <v>4.4499999999999997E-5</v>
      </c>
      <c r="E3029" t="s">
        <v>16</v>
      </c>
      <c r="F3029" t="s">
        <v>71</v>
      </c>
    </row>
    <row r="3030" spans="1:6" x14ac:dyDescent="0.45">
      <c r="A3030" s="154" t="str">
        <f t="shared" si="47"/>
        <v>NHBW_Time_112</v>
      </c>
      <c r="B3030">
        <v>112</v>
      </c>
      <c r="C3030" t="s">
        <v>3</v>
      </c>
      <c r="D3030" s="153">
        <v>2.97E-5</v>
      </c>
      <c r="E3030" t="s">
        <v>16</v>
      </c>
      <c r="F3030" t="s">
        <v>71</v>
      </c>
    </row>
    <row r="3031" spans="1:6" x14ac:dyDescent="0.45">
      <c r="A3031" s="154" t="str">
        <f t="shared" si="47"/>
        <v>NHBW_Time_114</v>
      </c>
      <c r="B3031">
        <v>114</v>
      </c>
      <c r="C3031" t="s">
        <v>3</v>
      </c>
      <c r="D3031" s="153">
        <v>1.4800000000000001E-5</v>
      </c>
      <c r="E3031" t="s">
        <v>16</v>
      </c>
      <c r="F3031" t="s">
        <v>71</v>
      </c>
    </row>
    <row r="3032" spans="1:6" x14ac:dyDescent="0.45">
      <c r="A3032" s="154" t="str">
        <f t="shared" si="47"/>
        <v>NHBW_Time_116</v>
      </c>
      <c r="B3032">
        <v>116</v>
      </c>
      <c r="C3032" t="s">
        <v>3</v>
      </c>
      <c r="D3032">
        <v>0</v>
      </c>
      <c r="E3032" t="s">
        <v>16</v>
      </c>
      <c r="F3032" t="s">
        <v>71</v>
      </c>
    </row>
    <row r="3033" spans="1:6" x14ac:dyDescent="0.45">
      <c r="A3033" s="154" t="str">
        <f t="shared" si="47"/>
        <v>NHBW_Time_118</v>
      </c>
      <c r="B3033">
        <v>118</v>
      </c>
      <c r="C3033" t="s">
        <v>3</v>
      </c>
      <c r="D3033">
        <v>0</v>
      </c>
      <c r="E3033" t="s">
        <v>16</v>
      </c>
      <c r="F3033" t="s">
        <v>71</v>
      </c>
    </row>
    <row r="3034" spans="1:6" x14ac:dyDescent="0.45">
      <c r="A3034" s="154" t="str">
        <f t="shared" si="47"/>
        <v>NHBW_Time_120</v>
      </c>
      <c r="B3034">
        <v>120</v>
      </c>
      <c r="C3034" t="s">
        <v>3</v>
      </c>
      <c r="D3034">
        <v>0</v>
      </c>
      <c r="E3034" t="s">
        <v>16</v>
      </c>
      <c r="F3034" t="s">
        <v>71</v>
      </c>
    </row>
    <row r="3035" spans="1:6" x14ac:dyDescent="0.45">
      <c r="A3035" s="154" t="str">
        <f t="shared" si="47"/>
        <v>NHBW_Time_122</v>
      </c>
      <c r="B3035">
        <v>122</v>
      </c>
      <c r="C3035" t="s">
        <v>3</v>
      </c>
      <c r="D3035">
        <v>0</v>
      </c>
      <c r="E3035" t="s">
        <v>16</v>
      </c>
      <c r="F3035" t="s">
        <v>71</v>
      </c>
    </row>
    <row r="3036" spans="1:6" x14ac:dyDescent="0.45">
      <c r="A3036" s="154" t="str">
        <f t="shared" si="47"/>
        <v>NHBW_Time_124</v>
      </c>
      <c r="B3036">
        <v>124</v>
      </c>
      <c r="C3036" t="s">
        <v>3</v>
      </c>
      <c r="D3036">
        <v>0</v>
      </c>
      <c r="E3036" t="s">
        <v>16</v>
      </c>
      <c r="F3036" t="s">
        <v>71</v>
      </c>
    </row>
    <row r="3037" spans="1:6" x14ac:dyDescent="0.45">
      <c r="A3037" s="154" t="str">
        <f t="shared" si="47"/>
        <v>NHBW_Time_126</v>
      </c>
      <c r="B3037">
        <v>126</v>
      </c>
      <c r="C3037" t="s">
        <v>3</v>
      </c>
      <c r="D3037">
        <v>0</v>
      </c>
      <c r="E3037" t="s">
        <v>16</v>
      </c>
      <c r="F3037" t="s">
        <v>71</v>
      </c>
    </row>
    <row r="3038" spans="1:6" x14ac:dyDescent="0.45">
      <c r="A3038" s="154" t="str">
        <f t="shared" si="47"/>
        <v>NHBW_Time_128</v>
      </c>
      <c r="B3038">
        <v>128</v>
      </c>
      <c r="C3038" t="s">
        <v>3</v>
      </c>
      <c r="D3038">
        <v>0</v>
      </c>
      <c r="E3038" t="s">
        <v>16</v>
      </c>
      <c r="F3038" t="s">
        <v>71</v>
      </c>
    </row>
    <row r="3039" spans="1:6" x14ac:dyDescent="0.45">
      <c r="A3039" s="154" t="str">
        <f t="shared" si="47"/>
        <v>NHBW_Time_130</v>
      </c>
      <c r="B3039">
        <v>130</v>
      </c>
      <c r="C3039" t="s">
        <v>3</v>
      </c>
      <c r="D3039">
        <v>0</v>
      </c>
      <c r="E3039" t="s">
        <v>16</v>
      </c>
      <c r="F3039" t="s">
        <v>71</v>
      </c>
    </row>
    <row r="3040" spans="1:6" x14ac:dyDescent="0.45">
      <c r="A3040" s="154" t="str">
        <f t="shared" si="47"/>
        <v>NHBW_Time_132</v>
      </c>
      <c r="B3040">
        <v>132</v>
      </c>
      <c r="C3040" t="s">
        <v>3</v>
      </c>
      <c r="D3040">
        <v>0</v>
      </c>
      <c r="E3040" t="s">
        <v>16</v>
      </c>
      <c r="F3040" t="s">
        <v>71</v>
      </c>
    </row>
    <row r="3041" spans="1:6" x14ac:dyDescent="0.45">
      <c r="A3041" s="154" t="str">
        <f t="shared" si="47"/>
        <v>NHBW_Time_134</v>
      </c>
      <c r="B3041">
        <v>134</v>
      </c>
      <c r="C3041" t="s">
        <v>3</v>
      </c>
      <c r="D3041">
        <v>0</v>
      </c>
      <c r="E3041" t="s">
        <v>16</v>
      </c>
      <c r="F3041" t="s">
        <v>71</v>
      </c>
    </row>
    <row r="3042" spans="1:6" x14ac:dyDescent="0.45">
      <c r="A3042" s="154" t="str">
        <f t="shared" si="47"/>
        <v>NHBW_Time_136</v>
      </c>
      <c r="B3042">
        <v>136</v>
      </c>
      <c r="C3042" t="s">
        <v>3</v>
      </c>
      <c r="D3042">
        <v>0</v>
      </c>
      <c r="E3042" t="s">
        <v>16</v>
      </c>
      <c r="F3042" t="s">
        <v>71</v>
      </c>
    </row>
    <row r="3043" spans="1:6" x14ac:dyDescent="0.45">
      <c r="A3043" s="154" t="str">
        <f t="shared" si="47"/>
        <v>NHBW_Time_138</v>
      </c>
      <c r="B3043">
        <v>138</v>
      </c>
      <c r="C3043" t="s">
        <v>3</v>
      </c>
      <c r="D3043">
        <v>0</v>
      </c>
      <c r="E3043" t="s">
        <v>16</v>
      </c>
      <c r="F3043" t="s">
        <v>71</v>
      </c>
    </row>
    <row r="3044" spans="1:6" x14ac:dyDescent="0.45">
      <c r="A3044" s="154" t="str">
        <f t="shared" si="47"/>
        <v>NHBW_Time_140</v>
      </c>
      <c r="B3044">
        <v>140</v>
      </c>
      <c r="C3044" t="s">
        <v>3</v>
      </c>
      <c r="D3044">
        <v>0</v>
      </c>
      <c r="E3044" t="s">
        <v>16</v>
      </c>
      <c r="F3044" t="s">
        <v>71</v>
      </c>
    </row>
    <row r="3045" spans="1:6" x14ac:dyDescent="0.45">
      <c r="A3045" s="154" t="str">
        <f t="shared" si="47"/>
        <v>NHBW_Time_142</v>
      </c>
      <c r="B3045">
        <v>142</v>
      </c>
      <c r="C3045" t="s">
        <v>3</v>
      </c>
      <c r="D3045">
        <v>0</v>
      </c>
      <c r="E3045" t="s">
        <v>16</v>
      </c>
      <c r="F3045" t="s">
        <v>71</v>
      </c>
    </row>
    <row r="3046" spans="1:6" x14ac:dyDescent="0.45">
      <c r="A3046" s="154" t="str">
        <f t="shared" si="47"/>
        <v>NHBW_Time_144</v>
      </c>
      <c r="B3046">
        <v>144</v>
      </c>
      <c r="C3046" t="s">
        <v>3</v>
      </c>
      <c r="D3046">
        <v>0</v>
      </c>
      <c r="E3046" t="s">
        <v>16</v>
      </c>
      <c r="F3046" t="s">
        <v>71</v>
      </c>
    </row>
    <row r="3047" spans="1:6" x14ac:dyDescent="0.45">
      <c r="A3047" s="154" t="str">
        <f t="shared" si="47"/>
        <v>NHBW_Time_146</v>
      </c>
      <c r="B3047">
        <v>146</v>
      </c>
      <c r="C3047" t="s">
        <v>3</v>
      </c>
      <c r="D3047">
        <v>0</v>
      </c>
      <c r="E3047" t="s">
        <v>16</v>
      </c>
      <c r="F3047" t="s">
        <v>71</v>
      </c>
    </row>
    <row r="3048" spans="1:6" x14ac:dyDescent="0.45">
      <c r="A3048" s="154" t="str">
        <f t="shared" si="47"/>
        <v>NHBW_Time_148</v>
      </c>
      <c r="B3048">
        <v>148</v>
      </c>
      <c r="C3048" t="s">
        <v>3</v>
      </c>
      <c r="D3048">
        <v>0</v>
      </c>
      <c r="E3048" t="s">
        <v>16</v>
      </c>
      <c r="F3048" t="s">
        <v>71</v>
      </c>
    </row>
    <row r="3049" spans="1:6" x14ac:dyDescent="0.45">
      <c r="A3049" s="154" t="str">
        <f t="shared" si="47"/>
        <v>NHBW_Time_150</v>
      </c>
      <c r="B3049">
        <v>150</v>
      </c>
      <c r="C3049" t="s">
        <v>3</v>
      </c>
      <c r="D3049">
        <v>0</v>
      </c>
      <c r="E3049" t="s">
        <v>16</v>
      </c>
      <c r="F3049" t="s">
        <v>71</v>
      </c>
    </row>
    <row r="3050" spans="1:6" x14ac:dyDescent="0.45">
      <c r="A3050" s="154" t="str">
        <f t="shared" si="47"/>
        <v>NHBW_Time_152</v>
      </c>
      <c r="B3050">
        <v>152</v>
      </c>
      <c r="C3050" t="s">
        <v>3</v>
      </c>
      <c r="D3050">
        <v>0</v>
      </c>
      <c r="E3050" t="s">
        <v>16</v>
      </c>
      <c r="F3050" t="s">
        <v>71</v>
      </c>
    </row>
    <row r="3051" spans="1:6" x14ac:dyDescent="0.45">
      <c r="A3051" s="154" t="str">
        <f t="shared" si="47"/>
        <v>NHBW_Time_154</v>
      </c>
      <c r="B3051">
        <v>154</v>
      </c>
      <c r="C3051" t="s">
        <v>3</v>
      </c>
      <c r="D3051">
        <v>0</v>
      </c>
      <c r="E3051" t="s">
        <v>16</v>
      </c>
      <c r="F3051" t="s">
        <v>71</v>
      </c>
    </row>
    <row r="3052" spans="1:6" x14ac:dyDescent="0.45">
      <c r="A3052" s="154" t="str">
        <f t="shared" si="47"/>
        <v>NHBW_Time_156</v>
      </c>
      <c r="B3052">
        <v>156</v>
      </c>
      <c r="C3052" t="s">
        <v>3</v>
      </c>
      <c r="D3052">
        <v>0</v>
      </c>
      <c r="E3052" t="s">
        <v>16</v>
      </c>
      <c r="F3052" t="s">
        <v>71</v>
      </c>
    </row>
    <row r="3053" spans="1:6" x14ac:dyDescent="0.45">
      <c r="A3053" s="154" t="str">
        <f t="shared" si="47"/>
        <v>NHBW_Time_158</v>
      </c>
      <c r="B3053">
        <v>158</v>
      </c>
      <c r="C3053" t="s">
        <v>3</v>
      </c>
      <c r="D3053">
        <v>0</v>
      </c>
      <c r="E3053" t="s">
        <v>16</v>
      </c>
      <c r="F3053" t="s">
        <v>71</v>
      </c>
    </row>
    <row r="3054" spans="1:6" x14ac:dyDescent="0.45">
      <c r="A3054" s="154" t="str">
        <f t="shared" si="47"/>
        <v>NHBW_Time_160</v>
      </c>
      <c r="B3054">
        <v>160</v>
      </c>
      <c r="C3054" t="s">
        <v>3</v>
      </c>
      <c r="D3054">
        <v>0</v>
      </c>
      <c r="E3054" t="s">
        <v>16</v>
      </c>
      <c r="F3054" t="s">
        <v>71</v>
      </c>
    </row>
    <row r="3055" spans="1:6" x14ac:dyDescent="0.45">
      <c r="A3055" s="154" t="str">
        <f t="shared" si="47"/>
        <v>NHBW_Time_162</v>
      </c>
      <c r="B3055">
        <v>162</v>
      </c>
      <c r="C3055" t="s">
        <v>3</v>
      </c>
      <c r="D3055">
        <v>0</v>
      </c>
      <c r="E3055" t="s">
        <v>16</v>
      </c>
      <c r="F3055" t="s">
        <v>71</v>
      </c>
    </row>
    <row r="3056" spans="1:6" x14ac:dyDescent="0.45">
      <c r="A3056" s="154" t="str">
        <f t="shared" si="47"/>
        <v>NHBW_Time_164</v>
      </c>
      <c r="B3056">
        <v>164</v>
      </c>
      <c r="C3056" t="s">
        <v>3</v>
      </c>
      <c r="D3056">
        <v>0</v>
      </c>
      <c r="E3056" t="s">
        <v>16</v>
      </c>
      <c r="F3056" t="s">
        <v>71</v>
      </c>
    </row>
    <row r="3057" spans="1:6" x14ac:dyDescent="0.45">
      <c r="A3057" s="154" t="str">
        <f t="shared" si="47"/>
        <v>NHBW_Time_166</v>
      </c>
      <c r="B3057">
        <v>166</v>
      </c>
      <c r="C3057" t="s">
        <v>3</v>
      </c>
      <c r="D3057">
        <v>0</v>
      </c>
      <c r="E3057" t="s">
        <v>16</v>
      </c>
      <c r="F3057" t="s">
        <v>71</v>
      </c>
    </row>
    <row r="3058" spans="1:6" x14ac:dyDescent="0.45">
      <c r="A3058" s="154" t="str">
        <f t="shared" si="47"/>
        <v>NHBW_Time_168</v>
      </c>
      <c r="B3058">
        <v>168</v>
      </c>
      <c r="C3058" t="s">
        <v>3</v>
      </c>
      <c r="D3058">
        <v>0</v>
      </c>
      <c r="E3058" t="s">
        <v>16</v>
      </c>
      <c r="F3058" t="s">
        <v>71</v>
      </c>
    </row>
    <row r="3059" spans="1:6" x14ac:dyDescent="0.45">
      <c r="A3059" s="154" t="str">
        <f t="shared" si="47"/>
        <v>NHBW_Time_170</v>
      </c>
      <c r="B3059">
        <v>170</v>
      </c>
      <c r="C3059" t="s">
        <v>3</v>
      </c>
      <c r="D3059">
        <v>0</v>
      </c>
      <c r="E3059" t="s">
        <v>16</v>
      </c>
      <c r="F3059" t="s">
        <v>71</v>
      </c>
    </row>
    <row r="3060" spans="1:6" x14ac:dyDescent="0.45">
      <c r="A3060" s="154" t="str">
        <f t="shared" si="47"/>
        <v>NHBW_Time_172</v>
      </c>
      <c r="B3060">
        <v>172</v>
      </c>
      <c r="C3060" t="s">
        <v>3</v>
      </c>
      <c r="D3060">
        <v>0</v>
      </c>
      <c r="E3060" t="s">
        <v>16</v>
      </c>
      <c r="F3060" t="s">
        <v>71</v>
      </c>
    </row>
    <row r="3061" spans="1:6" x14ac:dyDescent="0.45">
      <c r="A3061" s="154" t="str">
        <f t="shared" si="47"/>
        <v>NHBW_Time_174</v>
      </c>
      <c r="B3061">
        <v>174</v>
      </c>
      <c r="C3061" t="s">
        <v>3</v>
      </c>
      <c r="D3061">
        <v>0</v>
      </c>
      <c r="E3061" t="s">
        <v>16</v>
      </c>
      <c r="F3061" t="s">
        <v>71</v>
      </c>
    </row>
    <row r="3062" spans="1:6" x14ac:dyDescent="0.45">
      <c r="A3062" s="154" t="str">
        <f t="shared" si="47"/>
        <v>NHBW_Time_176</v>
      </c>
      <c r="B3062">
        <v>176</v>
      </c>
      <c r="C3062" t="s">
        <v>3</v>
      </c>
      <c r="D3062">
        <v>0</v>
      </c>
      <c r="E3062" t="s">
        <v>16</v>
      </c>
      <c r="F3062" t="s">
        <v>71</v>
      </c>
    </row>
    <row r="3063" spans="1:6" x14ac:dyDescent="0.45">
      <c r="A3063" s="154" t="str">
        <f t="shared" si="47"/>
        <v>NHBW_Time_178</v>
      </c>
      <c r="B3063">
        <v>178</v>
      </c>
      <c r="C3063" t="s">
        <v>3</v>
      </c>
      <c r="D3063">
        <v>0</v>
      </c>
      <c r="E3063" t="s">
        <v>16</v>
      </c>
      <c r="F3063" t="s">
        <v>71</v>
      </c>
    </row>
    <row r="3064" spans="1:6" x14ac:dyDescent="0.45">
      <c r="A3064" s="154" t="str">
        <f t="shared" si="47"/>
        <v>NHBW_Time_180</v>
      </c>
      <c r="B3064">
        <v>180</v>
      </c>
      <c r="C3064" t="s">
        <v>3</v>
      </c>
      <c r="D3064">
        <v>0</v>
      </c>
      <c r="E3064" t="s">
        <v>16</v>
      </c>
      <c r="F3064" t="s">
        <v>71</v>
      </c>
    </row>
    <row r="3065" spans="1:6" x14ac:dyDescent="0.45">
      <c r="A3065" s="154" t="str">
        <f t="shared" si="47"/>
        <v>NHBW_Time_182</v>
      </c>
      <c r="B3065">
        <v>182</v>
      </c>
      <c r="C3065" t="s">
        <v>3</v>
      </c>
      <c r="D3065">
        <v>0</v>
      </c>
      <c r="E3065" t="s">
        <v>16</v>
      </c>
      <c r="F3065" t="s">
        <v>71</v>
      </c>
    </row>
    <row r="3066" spans="1:6" x14ac:dyDescent="0.45">
      <c r="A3066" s="154" t="str">
        <f t="shared" si="47"/>
        <v>NHBW_Time_184</v>
      </c>
      <c r="B3066">
        <v>184</v>
      </c>
      <c r="C3066" t="s">
        <v>3</v>
      </c>
      <c r="D3066">
        <v>0</v>
      </c>
      <c r="E3066" t="s">
        <v>16</v>
      </c>
      <c r="F3066" t="s">
        <v>71</v>
      </c>
    </row>
    <row r="3067" spans="1:6" x14ac:dyDescent="0.45">
      <c r="A3067" s="154" t="str">
        <f t="shared" si="47"/>
        <v>NHBW_Time_186</v>
      </c>
      <c r="B3067">
        <v>186</v>
      </c>
      <c r="C3067" t="s">
        <v>3</v>
      </c>
      <c r="D3067">
        <v>0</v>
      </c>
      <c r="E3067" t="s">
        <v>16</v>
      </c>
      <c r="F3067" t="s">
        <v>71</v>
      </c>
    </row>
    <row r="3068" spans="1:6" x14ac:dyDescent="0.45">
      <c r="A3068" s="154" t="str">
        <f t="shared" si="47"/>
        <v>NHBW_Time_188</v>
      </c>
      <c r="B3068">
        <v>188</v>
      </c>
      <c r="C3068" t="s">
        <v>3</v>
      </c>
      <c r="D3068">
        <v>0</v>
      </c>
      <c r="E3068" t="s">
        <v>16</v>
      </c>
      <c r="F3068" t="s">
        <v>71</v>
      </c>
    </row>
    <row r="3069" spans="1:6" x14ac:dyDescent="0.45">
      <c r="A3069" s="154" t="str">
        <f t="shared" si="47"/>
        <v>NHBW_Time_190</v>
      </c>
      <c r="B3069">
        <v>190</v>
      </c>
      <c r="C3069" t="s">
        <v>3</v>
      </c>
      <c r="D3069">
        <v>0</v>
      </c>
      <c r="E3069" t="s">
        <v>16</v>
      </c>
      <c r="F3069" t="s">
        <v>71</v>
      </c>
    </row>
    <row r="3070" spans="1:6" x14ac:dyDescent="0.45">
      <c r="A3070" s="154" t="str">
        <f t="shared" si="47"/>
        <v>NHBW_Time_192</v>
      </c>
      <c r="B3070">
        <v>192</v>
      </c>
      <c r="C3070" t="s">
        <v>3</v>
      </c>
      <c r="D3070">
        <v>0</v>
      </c>
      <c r="E3070" t="s">
        <v>16</v>
      </c>
      <c r="F3070" t="s">
        <v>71</v>
      </c>
    </row>
    <row r="3071" spans="1:6" x14ac:dyDescent="0.45">
      <c r="A3071" s="154" t="str">
        <f t="shared" si="47"/>
        <v>NHBW_Time_194</v>
      </c>
      <c r="B3071">
        <v>194</v>
      </c>
      <c r="C3071" t="s">
        <v>3</v>
      </c>
      <c r="D3071">
        <v>0</v>
      </c>
      <c r="E3071" t="s">
        <v>16</v>
      </c>
      <c r="F3071" t="s">
        <v>71</v>
      </c>
    </row>
    <row r="3072" spans="1:6" x14ac:dyDescent="0.45">
      <c r="A3072" s="154" t="str">
        <f t="shared" si="47"/>
        <v>NHBW_Time_196</v>
      </c>
      <c r="B3072">
        <v>196</v>
      </c>
      <c r="C3072" t="s">
        <v>3</v>
      </c>
      <c r="D3072">
        <v>0</v>
      </c>
      <c r="E3072" t="s">
        <v>16</v>
      </c>
      <c r="F3072" t="s">
        <v>71</v>
      </c>
    </row>
    <row r="3073" spans="1:6" x14ac:dyDescent="0.45">
      <c r="A3073" s="154" t="str">
        <f t="shared" si="47"/>
        <v>NHBW_Time_198</v>
      </c>
      <c r="B3073">
        <v>198</v>
      </c>
      <c r="C3073" t="s">
        <v>3</v>
      </c>
      <c r="D3073">
        <v>0</v>
      </c>
      <c r="E3073" t="s">
        <v>16</v>
      </c>
      <c r="F3073" t="s">
        <v>71</v>
      </c>
    </row>
    <row r="3074" spans="1:6" x14ac:dyDescent="0.45">
      <c r="A3074" s="154" t="str">
        <f t="shared" si="47"/>
        <v>NHBW_Time_200</v>
      </c>
      <c r="B3074">
        <v>200</v>
      </c>
      <c r="C3074" t="s">
        <v>3</v>
      </c>
      <c r="D3074">
        <v>0</v>
      </c>
      <c r="E3074" t="s">
        <v>16</v>
      </c>
      <c r="F3074" t="s">
        <v>71</v>
      </c>
    </row>
    <row r="3075" spans="1:6" x14ac:dyDescent="0.45">
      <c r="A3075" s="154" t="str">
        <f t="shared" ref="A3075:A3138" si="48">C3075&amp;"_"&amp;E3075&amp;"_"&amp;B3075</f>
        <v>NHBW_Time_202</v>
      </c>
      <c r="B3075">
        <v>202</v>
      </c>
      <c r="C3075" t="s">
        <v>3</v>
      </c>
      <c r="D3075">
        <v>0</v>
      </c>
      <c r="E3075" t="s">
        <v>16</v>
      </c>
      <c r="F3075" t="s">
        <v>71</v>
      </c>
    </row>
    <row r="3076" spans="1:6" x14ac:dyDescent="0.45">
      <c r="A3076" s="154" t="str">
        <f t="shared" si="48"/>
        <v>NHBW_GC_0</v>
      </c>
      <c r="B3076">
        <v>0</v>
      </c>
      <c r="C3076" t="s">
        <v>3</v>
      </c>
      <c r="D3076">
        <v>0</v>
      </c>
      <c r="E3076" t="s">
        <v>64</v>
      </c>
      <c r="F3076" t="s">
        <v>71</v>
      </c>
    </row>
    <row r="3077" spans="1:6" x14ac:dyDescent="0.45">
      <c r="A3077" s="154" t="str">
        <f t="shared" si="48"/>
        <v>NHBW_GC_2</v>
      </c>
      <c r="B3077">
        <v>2</v>
      </c>
      <c r="C3077" t="s">
        <v>3</v>
      </c>
      <c r="D3077">
        <v>2.1648799999999999E-2</v>
      </c>
      <c r="E3077" t="s">
        <v>64</v>
      </c>
      <c r="F3077" t="s">
        <v>71</v>
      </c>
    </row>
    <row r="3078" spans="1:6" x14ac:dyDescent="0.45">
      <c r="A3078" s="154" t="str">
        <f t="shared" si="48"/>
        <v>NHBW_GC_4</v>
      </c>
      <c r="B3078">
        <v>4</v>
      </c>
      <c r="C3078" t="s">
        <v>3</v>
      </c>
      <c r="D3078">
        <v>5.3826499999999999E-2</v>
      </c>
      <c r="E3078" t="s">
        <v>64</v>
      </c>
      <c r="F3078" t="s">
        <v>71</v>
      </c>
    </row>
    <row r="3079" spans="1:6" x14ac:dyDescent="0.45">
      <c r="A3079" s="154" t="str">
        <f t="shared" si="48"/>
        <v>NHBW_GC_6</v>
      </c>
      <c r="B3079">
        <v>6</v>
      </c>
      <c r="C3079" t="s">
        <v>3</v>
      </c>
      <c r="D3079">
        <v>8.1772800000000007E-2</v>
      </c>
      <c r="E3079" t="s">
        <v>64</v>
      </c>
      <c r="F3079" t="s">
        <v>71</v>
      </c>
    </row>
    <row r="3080" spans="1:6" x14ac:dyDescent="0.45">
      <c r="A3080" s="154" t="str">
        <f t="shared" si="48"/>
        <v>NHBW_GC_8</v>
      </c>
      <c r="B3080">
        <v>8</v>
      </c>
      <c r="C3080" t="s">
        <v>3</v>
      </c>
      <c r="D3080">
        <v>0.105372299999999</v>
      </c>
      <c r="E3080" t="s">
        <v>64</v>
      </c>
      <c r="F3080" t="s">
        <v>71</v>
      </c>
    </row>
    <row r="3081" spans="1:6" x14ac:dyDescent="0.45">
      <c r="A3081" s="154" t="str">
        <f t="shared" si="48"/>
        <v>NHBW_GC_10</v>
      </c>
      <c r="B3081">
        <v>10</v>
      </c>
      <c r="C3081" t="s">
        <v>3</v>
      </c>
      <c r="D3081">
        <v>9.6506099999999997E-2</v>
      </c>
      <c r="E3081" t="s">
        <v>64</v>
      </c>
      <c r="F3081" t="s">
        <v>71</v>
      </c>
    </row>
    <row r="3082" spans="1:6" x14ac:dyDescent="0.45">
      <c r="A3082" s="154" t="str">
        <f t="shared" si="48"/>
        <v>NHBW_GC_12</v>
      </c>
      <c r="B3082">
        <v>12</v>
      </c>
      <c r="C3082" t="s">
        <v>3</v>
      </c>
      <c r="D3082">
        <v>8.2656599999999997E-2</v>
      </c>
      <c r="E3082" t="s">
        <v>64</v>
      </c>
      <c r="F3082" t="s">
        <v>71</v>
      </c>
    </row>
    <row r="3083" spans="1:6" x14ac:dyDescent="0.45">
      <c r="A3083" s="154" t="str">
        <f t="shared" si="48"/>
        <v>NHBW_GC_14</v>
      </c>
      <c r="B3083">
        <v>14</v>
      </c>
      <c r="C3083" t="s">
        <v>3</v>
      </c>
      <c r="D3083">
        <v>6.7875199999999997E-2</v>
      </c>
      <c r="E3083" t="s">
        <v>64</v>
      </c>
      <c r="F3083" t="s">
        <v>71</v>
      </c>
    </row>
    <row r="3084" spans="1:6" x14ac:dyDescent="0.45">
      <c r="A3084" s="154" t="str">
        <f t="shared" si="48"/>
        <v>NHBW_GC_16</v>
      </c>
      <c r="B3084">
        <v>16</v>
      </c>
      <c r="C3084" t="s">
        <v>3</v>
      </c>
      <c r="D3084">
        <v>5.6800099999999999E-2</v>
      </c>
      <c r="E3084" t="s">
        <v>64</v>
      </c>
      <c r="F3084" t="s">
        <v>71</v>
      </c>
    </row>
    <row r="3085" spans="1:6" x14ac:dyDescent="0.45">
      <c r="A3085" s="154" t="str">
        <f t="shared" si="48"/>
        <v>NHBW_GC_18</v>
      </c>
      <c r="B3085">
        <v>18</v>
      </c>
      <c r="C3085" t="s">
        <v>3</v>
      </c>
      <c r="D3085">
        <v>4.6832899999999997E-2</v>
      </c>
      <c r="E3085" t="s">
        <v>64</v>
      </c>
      <c r="F3085" t="s">
        <v>71</v>
      </c>
    </row>
    <row r="3086" spans="1:6" x14ac:dyDescent="0.45">
      <c r="A3086" s="154" t="str">
        <f t="shared" si="48"/>
        <v>NHBW_GC_20</v>
      </c>
      <c r="B3086">
        <v>20</v>
      </c>
      <c r="C3086" t="s">
        <v>3</v>
      </c>
      <c r="D3086">
        <v>3.9273299999999997E-2</v>
      </c>
      <c r="E3086" t="s">
        <v>64</v>
      </c>
      <c r="F3086" t="s">
        <v>71</v>
      </c>
    </row>
    <row r="3087" spans="1:6" x14ac:dyDescent="0.45">
      <c r="A3087" s="154" t="str">
        <f t="shared" si="48"/>
        <v>NHBW_GC_22</v>
      </c>
      <c r="B3087">
        <v>22</v>
      </c>
      <c r="C3087" t="s">
        <v>3</v>
      </c>
      <c r="D3087">
        <v>3.3370499999999997E-2</v>
      </c>
      <c r="E3087" t="s">
        <v>64</v>
      </c>
      <c r="F3087" t="s">
        <v>71</v>
      </c>
    </row>
    <row r="3088" spans="1:6" x14ac:dyDescent="0.45">
      <c r="A3088" s="154" t="str">
        <f t="shared" si="48"/>
        <v>NHBW_GC_24</v>
      </c>
      <c r="B3088">
        <v>24</v>
      </c>
      <c r="C3088" t="s">
        <v>3</v>
      </c>
      <c r="D3088">
        <v>2.95231E-2</v>
      </c>
      <c r="E3088" t="s">
        <v>64</v>
      </c>
      <c r="F3088" t="s">
        <v>71</v>
      </c>
    </row>
    <row r="3089" spans="1:6" x14ac:dyDescent="0.45">
      <c r="A3089" s="154" t="str">
        <f t="shared" si="48"/>
        <v>NHBW_GC_26</v>
      </c>
      <c r="B3089">
        <v>26</v>
      </c>
      <c r="C3089" t="s">
        <v>3</v>
      </c>
      <c r="D3089">
        <v>2.62235E-2</v>
      </c>
      <c r="E3089" t="s">
        <v>64</v>
      </c>
      <c r="F3089" t="s">
        <v>71</v>
      </c>
    </row>
    <row r="3090" spans="1:6" x14ac:dyDescent="0.45">
      <c r="A3090" s="154" t="str">
        <f t="shared" si="48"/>
        <v>NHBW_GC_28</v>
      </c>
      <c r="B3090">
        <v>28</v>
      </c>
      <c r="C3090" t="s">
        <v>3</v>
      </c>
      <c r="D3090">
        <v>2.4272700000000001E-2</v>
      </c>
      <c r="E3090" t="s">
        <v>64</v>
      </c>
      <c r="F3090" t="s">
        <v>71</v>
      </c>
    </row>
    <row r="3091" spans="1:6" x14ac:dyDescent="0.45">
      <c r="A3091" s="154" t="str">
        <f t="shared" si="48"/>
        <v>NHBW_GC_30</v>
      </c>
      <c r="B3091">
        <v>30</v>
      </c>
      <c r="C3091" t="s">
        <v>3</v>
      </c>
      <c r="D3091">
        <v>2.1787399999999998E-2</v>
      </c>
      <c r="E3091" t="s">
        <v>64</v>
      </c>
      <c r="F3091" t="s">
        <v>71</v>
      </c>
    </row>
    <row r="3092" spans="1:6" x14ac:dyDescent="0.45">
      <c r="A3092" s="154" t="str">
        <f t="shared" si="48"/>
        <v>NHBW_GC_32</v>
      </c>
      <c r="B3092">
        <v>32</v>
      </c>
      <c r="C3092" t="s">
        <v>3</v>
      </c>
      <c r="D3092">
        <v>1.96226E-2</v>
      </c>
      <c r="E3092" t="s">
        <v>64</v>
      </c>
      <c r="F3092" t="s">
        <v>71</v>
      </c>
    </row>
    <row r="3093" spans="1:6" x14ac:dyDescent="0.45">
      <c r="A3093" s="154" t="str">
        <f t="shared" si="48"/>
        <v>NHBW_GC_34</v>
      </c>
      <c r="B3093">
        <v>34</v>
      </c>
      <c r="C3093" t="s">
        <v>3</v>
      </c>
      <c r="D3093">
        <v>1.7445599999999999E-2</v>
      </c>
      <c r="E3093" t="s">
        <v>64</v>
      </c>
      <c r="F3093" t="s">
        <v>71</v>
      </c>
    </row>
    <row r="3094" spans="1:6" x14ac:dyDescent="0.45">
      <c r="A3094" s="154" t="str">
        <f t="shared" si="48"/>
        <v>NHBW_GC_36</v>
      </c>
      <c r="B3094">
        <v>36</v>
      </c>
      <c r="C3094" t="s">
        <v>3</v>
      </c>
      <c r="D3094">
        <v>1.5307899999999999E-2</v>
      </c>
      <c r="E3094" t="s">
        <v>64</v>
      </c>
      <c r="F3094" t="s">
        <v>71</v>
      </c>
    </row>
    <row r="3095" spans="1:6" x14ac:dyDescent="0.45">
      <c r="A3095" s="154" t="str">
        <f t="shared" si="48"/>
        <v>NHBW_GC_38</v>
      </c>
      <c r="B3095">
        <v>38</v>
      </c>
      <c r="C3095" t="s">
        <v>3</v>
      </c>
      <c r="D3095">
        <v>1.3515599999999999E-2</v>
      </c>
      <c r="E3095" t="s">
        <v>64</v>
      </c>
      <c r="F3095" t="s">
        <v>71</v>
      </c>
    </row>
    <row r="3096" spans="1:6" x14ac:dyDescent="0.45">
      <c r="A3096" s="154" t="str">
        <f t="shared" si="48"/>
        <v>NHBW_GC_40</v>
      </c>
      <c r="B3096">
        <v>40</v>
      </c>
      <c r="C3096" t="s">
        <v>3</v>
      </c>
      <c r="D3096">
        <v>1.15424E-2</v>
      </c>
      <c r="E3096" t="s">
        <v>64</v>
      </c>
      <c r="F3096" t="s">
        <v>71</v>
      </c>
    </row>
    <row r="3097" spans="1:6" x14ac:dyDescent="0.45">
      <c r="A3097" s="154" t="str">
        <f t="shared" si="48"/>
        <v>NHBW_GC_42</v>
      </c>
      <c r="B3097">
        <v>42</v>
      </c>
      <c r="C3097" t="s">
        <v>3</v>
      </c>
      <c r="D3097">
        <v>1.03293E-2</v>
      </c>
      <c r="E3097" t="s">
        <v>64</v>
      </c>
      <c r="F3097" t="s">
        <v>71</v>
      </c>
    </row>
    <row r="3098" spans="1:6" x14ac:dyDescent="0.45">
      <c r="A3098" s="154" t="str">
        <f t="shared" si="48"/>
        <v>NHBW_GC_44</v>
      </c>
      <c r="B3098">
        <v>44</v>
      </c>
      <c r="C3098" t="s">
        <v>3</v>
      </c>
      <c r="D3098">
        <v>8.7101999999999995E-3</v>
      </c>
      <c r="E3098" t="s">
        <v>64</v>
      </c>
      <c r="F3098" t="s">
        <v>71</v>
      </c>
    </row>
    <row r="3099" spans="1:6" x14ac:dyDescent="0.45">
      <c r="A3099" s="154" t="str">
        <f t="shared" si="48"/>
        <v>NHBW_GC_46</v>
      </c>
      <c r="B3099">
        <v>46</v>
      </c>
      <c r="C3099" t="s">
        <v>3</v>
      </c>
      <c r="D3099">
        <v>7.4302999999999999E-3</v>
      </c>
      <c r="E3099" t="s">
        <v>64</v>
      </c>
      <c r="F3099" t="s">
        <v>71</v>
      </c>
    </row>
    <row r="3100" spans="1:6" x14ac:dyDescent="0.45">
      <c r="A3100" s="154" t="str">
        <f t="shared" si="48"/>
        <v>NHBW_GC_48</v>
      </c>
      <c r="B3100">
        <v>48</v>
      </c>
      <c r="C3100" t="s">
        <v>3</v>
      </c>
      <c r="D3100">
        <v>6.9286E-3</v>
      </c>
      <c r="E3100" t="s">
        <v>64</v>
      </c>
      <c r="F3100" t="s">
        <v>71</v>
      </c>
    </row>
    <row r="3101" spans="1:6" x14ac:dyDescent="0.45">
      <c r="A3101" s="154" t="str">
        <f t="shared" si="48"/>
        <v>NHBW_GC_50</v>
      </c>
      <c r="B3101">
        <v>50</v>
      </c>
      <c r="C3101" t="s">
        <v>3</v>
      </c>
      <c r="D3101">
        <v>6.4041999999999996E-3</v>
      </c>
      <c r="E3101" t="s">
        <v>64</v>
      </c>
      <c r="F3101" t="s">
        <v>71</v>
      </c>
    </row>
    <row r="3102" spans="1:6" x14ac:dyDescent="0.45">
      <c r="A3102" s="154" t="str">
        <f t="shared" si="48"/>
        <v>NHBW_GC_52</v>
      </c>
      <c r="B3102">
        <v>52</v>
      </c>
      <c r="C3102" t="s">
        <v>3</v>
      </c>
      <c r="D3102">
        <v>5.6144000000000003E-3</v>
      </c>
      <c r="E3102" t="s">
        <v>64</v>
      </c>
      <c r="F3102" t="s">
        <v>71</v>
      </c>
    </row>
    <row r="3103" spans="1:6" x14ac:dyDescent="0.45">
      <c r="A3103" s="154" t="str">
        <f t="shared" si="48"/>
        <v>NHBW_GC_54</v>
      </c>
      <c r="B3103">
        <v>54</v>
      </c>
      <c r="C3103" t="s">
        <v>3</v>
      </c>
      <c r="D3103">
        <v>5.2404000000000001E-3</v>
      </c>
      <c r="E3103" t="s">
        <v>64</v>
      </c>
      <c r="F3103" t="s">
        <v>71</v>
      </c>
    </row>
    <row r="3104" spans="1:6" x14ac:dyDescent="0.45">
      <c r="A3104" s="154" t="str">
        <f t="shared" si="48"/>
        <v>NHBW_GC_56</v>
      </c>
      <c r="B3104">
        <v>56</v>
      </c>
      <c r="C3104" t="s">
        <v>3</v>
      </c>
      <c r="D3104">
        <v>5.1491000000000002E-3</v>
      </c>
      <c r="E3104" t="s">
        <v>64</v>
      </c>
      <c r="F3104" t="s">
        <v>71</v>
      </c>
    </row>
    <row r="3105" spans="1:6" x14ac:dyDescent="0.45">
      <c r="A3105" s="154" t="str">
        <f t="shared" si="48"/>
        <v>NHBW_GC_58</v>
      </c>
      <c r="B3105">
        <v>58</v>
      </c>
      <c r="C3105" t="s">
        <v>3</v>
      </c>
      <c r="D3105">
        <v>4.8663999999999999E-3</v>
      </c>
      <c r="E3105" t="s">
        <v>64</v>
      </c>
      <c r="F3105" t="s">
        <v>71</v>
      </c>
    </row>
    <row r="3106" spans="1:6" x14ac:dyDescent="0.45">
      <c r="A3106" s="154" t="str">
        <f t="shared" si="48"/>
        <v>NHBW_GC_60</v>
      </c>
      <c r="B3106">
        <v>60</v>
      </c>
      <c r="C3106" t="s">
        <v>3</v>
      </c>
      <c r="D3106">
        <v>4.3635000000000002E-3</v>
      </c>
      <c r="E3106" t="s">
        <v>64</v>
      </c>
      <c r="F3106" t="s">
        <v>71</v>
      </c>
    </row>
    <row r="3107" spans="1:6" x14ac:dyDescent="0.45">
      <c r="A3107" s="154" t="str">
        <f t="shared" si="48"/>
        <v>NHBW_GC_62</v>
      </c>
      <c r="B3107">
        <v>62</v>
      </c>
      <c r="C3107" t="s">
        <v>3</v>
      </c>
      <c r="D3107">
        <v>3.7155999999999999E-3</v>
      </c>
      <c r="E3107" t="s">
        <v>64</v>
      </c>
      <c r="F3107" t="s">
        <v>71</v>
      </c>
    </row>
    <row r="3108" spans="1:6" x14ac:dyDescent="0.45">
      <c r="A3108" s="154" t="str">
        <f t="shared" si="48"/>
        <v>NHBW_GC_64</v>
      </c>
      <c r="B3108">
        <v>64</v>
      </c>
      <c r="C3108" t="s">
        <v>3</v>
      </c>
      <c r="D3108">
        <v>3.4275999999999998E-3</v>
      </c>
      <c r="E3108" t="s">
        <v>64</v>
      </c>
      <c r="F3108" t="s">
        <v>71</v>
      </c>
    </row>
    <row r="3109" spans="1:6" x14ac:dyDescent="0.45">
      <c r="A3109" s="154" t="str">
        <f t="shared" si="48"/>
        <v>NHBW_GC_66</v>
      </c>
      <c r="B3109">
        <v>66</v>
      </c>
      <c r="C3109" t="s">
        <v>3</v>
      </c>
      <c r="D3109">
        <v>3.2093E-3</v>
      </c>
      <c r="E3109" t="s">
        <v>64</v>
      </c>
      <c r="F3109" t="s">
        <v>71</v>
      </c>
    </row>
    <row r="3110" spans="1:6" x14ac:dyDescent="0.45">
      <c r="A3110" s="154" t="str">
        <f t="shared" si="48"/>
        <v>NHBW_GC_68</v>
      </c>
      <c r="B3110">
        <v>68</v>
      </c>
      <c r="C3110" t="s">
        <v>3</v>
      </c>
      <c r="D3110">
        <v>3.0189000000000001E-3</v>
      </c>
      <c r="E3110" t="s">
        <v>64</v>
      </c>
      <c r="F3110" t="s">
        <v>71</v>
      </c>
    </row>
    <row r="3111" spans="1:6" x14ac:dyDescent="0.45">
      <c r="A3111" s="154" t="str">
        <f t="shared" si="48"/>
        <v>NHBW_GC_70</v>
      </c>
      <c r="B3111">
        <v>70</v>
      </c>
      <c r="C3111" t="s">
        <v>3</v>
      </c>
      <c r="D3111">
        <v>2.9291999999999999E-3</v>
      </c>
      <c r="E3111" t="s">
        <v>64</v>
      </c>
      <c r="F3111" t="s">
        <v>71</v>
      </c>
    </row>
    <row r="3112" spans="1:6" x14ac:dyDescent="0.45">
      <c r="A3112" s="154" t="str">
        <f t="shared" si="48"/>
        <v>NHBW_GC_72</v>
      </c>
      <c r="B3112">
        <v>72</v>
      </c>
      <c r="C3112" t="s">
        <v>3</v>
      </c>
      <c r="D3112">
        <v>2.8394000000000002E-3</v>
      </c>
      <c r="E3112" t="s">
        <v>64</v>
      </c>
      <c r="F3112" t="s">
        <v>71</v>
      </c>
    </row>
    <row r="3113" spans="1:6" x14ac:dyDescent="0.45">
      <c r="A3113" s="154" t="str">
        <f t="shared" si="48"/>
        <v>NHBW_GC_74</v>
      </c>
      <c r="B3113">
        <v>74</v>
      </c>
      <c r="C3113" t="s">
        <v>3</v>
      </c>
      <c r="D3113">
        <v>2.7496999999999999E-3</v>
      </c>
      <c r="E3113" t="s">
        <v>64</v>
      </c>
      <c r="F3113" t="s">
        <v>71</v>
      </c>
    </row>
    <row r="3114" spans="1:6" x14ac:dyDescent="0.45">
      <c r="A3114" s="154" t="str">
        <f t="shared" si="48"/>
        <v>NHBW_GC_76</v>
      </c>
      <c r="B3114">
        <v>76</v>
      </c>
      <c r="C3114" t="s">
        <v>3</v>
      </c>
      <c r="D3114">
        <v>2.6599000000000002E-3</v>
      </c>
      <c r="E3114" t="s">
        <v>64</v>
      </c>
      <c r="F3114" t="s">
        <v>71</v>
      </c>
    </row>
    <row r="3115" spans="1:6" x14ac:dyDescent="0.45">
      <c r="A3115" s="154" t="str">
        <f t="shared" si="48"/>
        <v>NHBW_GC_78</v>
      </c>
      <c r="B3115">
        <v>78</v>
      </c>
      <c r="C3115" t="s">
        <v>3</v>
      </c>
      <c r="D3115">
        <v>2.5701999999999999E-3</v>
      </c>
      <c r="E3115" t="s">
        <v>64</v>
      </c>
      <c r="F3115" t="s">
        <v>71</v>
      </c>
    </row>
    <row r="3116" spans="1:6" x14ac:dyDescent="0.45">
      <c r="A3116" s="154" t="str">
        <f t="shared" si="48"/>
        <v>NHBW_GC_80</v>
      </c>
      <c r="B3116">
        <v>80</v>
      </c>
      <c r="C3116" t="s">
        <v>3</v>
      </c>
      <c r="D3116">
        <v>2.4803999999999998E-3</v>
      </c>
      <c r="E3116" t="s">
        <v>64</v>
      </c>
      <c r="F3116" t="s">
        <v>71</v>
      </c>
    </row>
    <row r="3117" spans="1:6" x14ac:dyDescent="0.45">
      <c r="A3117" s="154" t="str">
        <f t="shared" si="48"/>
        <v>NHBW_GC_82</v>
      </c>
      <c r="B3117">
        <v>82</v>
      </c>
      <c r="C3117" t="s">
        <v>3</v>
      </c>
      <c r="D3117">
        <v>2.3906000000000001E-3</v>
      </c>
      <c r="E3117" t="s">
        <v>64</v>
      </c>
      <c r="F3117" t="s">
        <v>71</v>
      </c>
    </row>
    <row r="3118" spans="1:6" x14ac:dyDescent="0.45">
      <c r="A3118" s="154" t="str">
        <f t="shared" si="48"/>
        <v>NHBW_GC_84</v>
      </c>
      <c r="B3118">
        <v>84</v>
      </c>
      <c r="C3118" t="s">
        <v>3</v>
      </c>
      <c r="D3118">
        <v>2.3008999999999998E-3</v>
      </c>
      <c r="E3118" t="s">
        <v>64</v>
      </c>
      <c r="F3118" t="s">
        <v>71</v>
      </c>
    </row>
    <row r="3119" spans="1:6" x14ac:dyDescent="0.45">
      <c r="A3119" s="154" t="str">
        <f t="shared" si="48"/>
        <v>NHBW_GC_86</v>
      </c>
      <c r="B3119">
        <v>86</v>
      </c>
      <c r="C3119" t="s">
        <v>3</v>
      </c>
      <c r="D3119">
        <v>2.2111000000000001E-3</v>
      </c>
      <c r="E3119" t="s">
        <v>64</v>
      </c>
      <c r="F3119" t="s">
        <v>71</v>
      </c>
    </row>
    <row r="3120" spans="1:6" x14ac:dyDescent="0.45">
      <c r="A3120" s="154" t="str">
        <f t="shared" si="48"/>
        <v>NHBW_GC_88</v>
      </c>
      <c r="B3120">
        <v>88</v>
      </c>
      <c r="C3120" t="s">
        <v>3</v>
      </c>
      <c r="D3120">
        <v>2.1213E-3</v>
      </c>
      <c r="E3120" t="s">
        <v>64</v>
      </c>
      <c r="F3120" t="s">
        <v>71</v>
      </c>
    </row>
    <row r="3121" spans="1:6" x14ac:dyDescent="0.45">
      <c r="A3121" s="154" t="str">
        <f t="shared" si="48"/>
        <v>NHBW_GC_90</v>
      </c>
      <c r="B3121">
        <v>90</v>
      </c>
      <c r="C3121" t="s">
        <v>3</v>
      </c>
      <c r="D3121">
        <v>2.0316000000000002E-3</v>
      </c>
      <c r="E3121" t="s">
        <v>64</v>
      </c>
      <c r="F3121" t="s">
        <v>71</v>
      </c>
    </row>
    <row r="3122" spans="1:6" x14ac:dyDescent="0.45">
      <c r="A3122" s="154" t="str">
        <f t="shared" si="48"/>
        <v>NHBW_GC_92</v>
      </c>
      <c r="B3122">
        <v>92</v>
      </c>
      <c r="C3122" t="s">
        <v>3</v>
      </c>
      <c r="D3122">
        <v>1.9417E-3</v>
      </c>
      <c r="E3122" t="s">
        <v>64</v>
      </c>
      <c r="F3122" t="s">
        <v>71</v>
      </c>
    </row>
    <row r="3123" spans="1:6" x14ac:dyDescent="0.45">
      <c r="A3123" s="154" t="str">
        <f t="shared" si="48"/>
        <v>NHBW_GC_94</v>
      </c>
      <c r="B3123">
        <v>94</v>
      </c>
      <c r="C3123" t="s">
        <v>3</v>
      </c>
      <c r="D3123">
        <v>1.8519999999999999E-3</v>
      </c>
      <c r="E3123" t="s">
        <v>64</v>
      </c>
      <c r="F3123" t="s">
        <v>71</v>
      </c>
    </row>
    <row r="3124" spans="1:6" x14ac:dyDescent="0.45">
      <c r="A3124" s="154" t="str">
        <f t="shared" si="48"/>
        <v>NHBW_GC_96</v>
      </c>
      <c r="B3124">
        <v>96</v>
      </c>
      <c r="C3124" t="s">
        <v>3</v>
      </c>
      <c r="D3124">
        <v>1.7623000000000001E-3</v>
      </c>
      <c r="E3124" t="s">
        <v>64</v>
      </c>
      <c r="F3124" t="s">
        <v>71</v>
      </c>
    </row>
    <row r="3125" spans="1:6" x14ac:dyDescent="0.45">
      <c r="A3125" s="154" t="str">
        <f t="shared" si="48"/>
        <v>NHBW_GC_98</v>
      </c>
      <c r="B3125">
        <v>98</v>
      </c>
      <c r="C3125" t="s">
        <v>3</v>
      </c>
      <c r="D3125">
        <v>1.6724999999999999E-3</v>
      </c>
      <c r="E3125" t="s">
        <v>64</v>
      </c>
      <c r="F3125" t="s">
        <v>71</v>
      </c>
    </row>
    <row r="3126" spans="1:6" x14ac:dyDescent="0.45">
      <c r="A3126" s="154" t="str">
        <f t="shared" si="48"/>
        <v>NHBW_GC_100</v>
      </c>
      <c r="B3126">
        <v>100</v>
      </c>
      <c r="C3126" t="s">
        <v>3</v>
      </c>
      <c r="D3126">
        <v>1.5827E-3</v>
      </c>
      <c r="E3126" t="s">
        <v>64</v>
      </c>
      <c r="F3126" t="s">
        <v>71</v>
      </c>
    </row>
    <row r="3127" spans="1:6" x14ac:dyDescent="0.45">
      <c r="A3127" s="154" t="str">
        <f t="shared" si="48"/>
        <v>NHBW_GC_102</v>
      </c>
      <c r="B3127">
        <v>102</v>
      </c>
      <c r="C3127" t="s">
        <v>3</v>
      </c>
      <c r="D3127">
        <v>1.4928999999999999E-3</v>
      </c>
      <c r="E3127" t="s">
        <v>64</v>
      </c>
      <c r="F3127" t="s">
        <v>71</v>
      </c>
    </row>
    <row r="3128" spans="1:6" x14ac:dyDescent="0.45">
      <c r="A3128" s="154" t="str">
        <f t="shared" si="48"/>
        <v>NHBW_GC_104</v>
      </c>
      <c r="B3128">
        <v>104</v>
      </c>
      <c r="C3128" t="s">
        <v>3</v>
      </c>
      <c r="D3128">
        <v>1.4032000000000001E-3</v>
      </c>
      <c r="E3128" t="s">
        <v>64</v>
      </c>
      <c r="F3128" t="s">
        <v>71</v>
      </c>
    </row>
    <row r="3129" spans="1:6" x14ac:dyDescent="0.45">
      <c r="A3129" s="154" t="str">
        <f t="shared" si="48"/>
        <v>NHBW_GC_106</v>
      </c>
      <c r="B3129">
        <v>106</v>
      </c>
      <c r="C3129" t="s">
        <v>3</v>
      </c>
      <c r="D3129">
        <v>1.3133999999999999E-3</v>
      </c>
      <c r="E3129" t="s">
        <v>64</v>
      </c>
      <c r="F3129" t="s">
        <v>71</v>
      </c>
    </row>
    <row r="3130" spans="1:6" x14ac:dyDescent="0.45">
      <c r="A3130" s="154" t="str">
        <f t="shared" si="48"/>
        <v>NHBW_GC_108</v>
      </c>
      <c r="B3130">
        <v>108</v>
      </c>
      <c r="C3130" t="s">
        <v>3</v>
      </c>
      <c r="D3130">
        <v>1.2236E-3</v>
      </c>
      <c r="E3130" t="s">
        <v>64</v>
      </c>
      <c r="F3130" t="s">
        <v>71</v>
      </c>
    </row>
    <row r="3131" spans="1:6" x14ac:dyDescent="0.45">
      <c r="A3131" s="154" t="str">
        <f t="shared" si="48"/>
        <v>NHBW_GC_110</v>
      </c>
      <c r="B3131">
        <v>110</v>
      </c>
      <c r="C3131" t="s">
        <v>3</v>
      </c>
      <c r="D3131">
        <v>1.1339E-3</v>
      </c>
      <c r="E3131" t="s">
        <v>64</v>
      </c>
      <c r="F3131" t="s">
        <v>71</v>
      </c>
    </row>
    <row r="3132" spans="1:6" x14ac:dyDescent="0.45">
      <c r="A3132" s="154" t="str">
        <f t="shared" si="48"/>
        <v>NHBW_GC_112</v>
      </c>
      <c r="B3132">
        <v>112</v>
      </c>
      <c r="C3132" t="s">
        <v>3</v>
      </c>
      <c r="D3132">
        <v>1.044E-3</v>
      </c>
      <c r="E3132" t="s">
        <v>64</v>
      </c>
      <c r="F3132" t="s">
        <v>71</v>
      </c>
    </row>
    <row r="3133" spans="1:6" x14ac:dyDescent="0.45">
      <c r="A3133" s="154" t="str">
        <f t="shared" si="48"/>
        <v>NHBW_GC_114</v>
      </c>
      <c r="B3133">
        <v>114</v>
      </c>
      <c r="C3133" t="s">
        <v>3</v>
      </c>
      <c r="D3133">
        <v>9.5430000000000005E-4</v>
      </c>
      <c r="E3133" t="s">
        <v>64</v>
      </c>
      <c r="F3133" t="s">
        <v>71</v>
      </c>
    </row>
    <row r="3134" spans="1:6" x14ac:dyDescent="0.45">
      <c r="A3134" s="154" t="str">
        <f t="shared" si="48"/>
        <v>NHBW_GC_116</v>
      </c>
      <c r="B3134">
        <v>116</v>
      </c>
      <c r="C3134" t="s">
        <v>3</v>
      </c>
      <c r="D3134">
        <v>8.6470000000000004E-4</v>
      </c>
      <c r="E3134" t="s">
        <v>64</v>
      </c>
      <c r="F3134" t="s">
        <v>71</v>
      </c>
    </row>
    <row r="3135" spans="1:6" x14ac:dyDescent="0.45">
      <c r="A3135" s="154" t="str">
        <f t="shared" si="48"/>
        <v>NHBW_GC_118</v>
      </c>
      <c r="B3135">
        <v>118</v>
      </c>
      <c r="C3135" t="s">
        <v>3</v>
      </c>
      <c r="D3135">
        <v>7.7490000000000002E-4</v>
      </c>
      <c r="E3135" t="s">
        <v>64</v>
      </c>
      <c r="F3135" t="s">
        <v>71</v>
      </c>
    </row>
    <row r="3136" spans="1:6" x14ac:dyDescent="0.45">
      <c r="A3136" s="154" t="str">
        <f t="shared" si="48"/>
        <v>NHBW_GC_120</v>
      </c>
      <c r="B3136">
        <v>120</v>
      </c>
      <c r="C3136" t="s">
        <v>3</v>
      </c>
      <c r="D3136">
        <v>6.8510000000000001E-4</v>
      </c>
      <c r="E3136" t="s">
        <v>64</v>
      </c>
      <c r="F3136" t="s">
        <v>71</v>
      </c>
    </row>
    <row r="3137" spans="1:6" x14ac:dyDescent="0.45">
      <c r="A3137" s="154" t="str">
        <f t="shared" si="48"/>
        <v>NHBW_GC_122</v>
      </c>
      <c r="B3137">
        <v>122</v>
      </c>
      <c r="C3137" t="s">
        <v>3</v>
      </c>
      <c r="D3137">
        <v>6.5620000000000001E-4</v>
      </c>
      <c r="E3137" t="s">
        <v>64</v>
      </c>
      <c r="F3137" t="s">
        <v>71</v>
      </c>
    </row>
    <row r="3138" spans="1:6" x14ac:dyDescent="0.45">
      <c r="A3138" s="154" t="str">
        <f t="shared" si="48"/>
        <v>NHBW_GC_124</v>
      </c>
      <c r="B3138">
        <v>124</v>
      </c>
      <c r="C3138" t="s">
        <v>3</v>
      </c>
      <c r="D3138">
        <v>6.2730000000000001E-4</v>
      </c>
      <c r="E3138" t="s">
        <v>64</v>
      </c>
      <c r="F3138" t="s">
        <v>71</v>
      </c>
    </row>
    <row r="3139" spans="1:6" x14ac:dyDescent="0.45">
      <c r="A3139" s="154" t="str">
        <f t="shared" ref="A3139:A3202" si="49">C3139&amp;"_"&amp;E3139&amp;"_"&amp;B3139</f>
        <v>NHBW_GC_126</v>
      </c>
      <c r="B3139">
        <v>126</v>
      </c>
      <c r="C3139" t="s">
        <v>3</v>
      </c>
      <c r="D3139">
        <v>5.9829999999999996E-4</v>
      </c>
      <c r="E3139" t="s">
        <v>64</v>
      </c>
      <c r="F3139" t="s">
        <v>71</v>
      </c>
    </row>
    <row r="3140" spans="1:6" x14ac:dyDescent="0.45">
      <c r="A3140" s="154" t="str">
        <f t="shared" si="49"/>
        <v>NHBW_GC_128</v>
      </c>
      <c r="B3140">
        <v>128</v>
      </c>
      <c r="C3140" t="s">
        <v>3</v>
      </c>
      <c r="D3140">
        <v>5.6930000000000001E-4</v>
      </c>
      <c r="E3140" t="s">
        <v>64</v>
      </c>
      <c r="F3140" t="s">
        <v>71</v>
      </c>
    </row>
    <row r="3141" spans="1:6" x14ac:dyDescent="0.45">
      <c r="A3141" s="154" t="str">
        <f t="shared" si="49"/>
        <v>NHBW_GC_130</v>
      </c>
      <c r="B3141">
        <v>130</v>
      </c>
      <c r="C3141" t="s">
        <v>3</v>
      </c>
      <c r="D3141">
        <v>5.4040000000000002E-4</v>
      </c>
      <c r="E3141" t="s">
        <v>64</v>
      </c>
      <c r="F3141" t="s">
        <v>71</v>
      </c>
    </row>
    <row r="3142" spans="1:6" x14ac:dyDescent="0.45">
      <c r="A3142" s="154" t="str">
        <f t="shared" si="49"/>
        <v>NHBW_GC_132</v>
      </c>
      <c r="B3142">
        <v>132</v>
      </c>
      <c r="C3142" t="s">
        <v>3</v>
      </c>
      <c r="D3142">
        <v>5.1150000000000002E-4</v>
      </c>
      <c r="E3142" t="s">
        <v>64</v>
      </c>
      <c r="F3142" t="s">
        <v>71</v>
      </c>
    </row>
    <row r="3143" spans="1:6" x14ac:dyDescent="0.45">
      <c r="A3143" s="154" t="str">
        <f t="shared" si="49"/>
        <v>NHBW_GC_134</v>
      </c>
      <c r="B3143">
        <v>134</v>
      </c>
      <c r="C3143" t="s">
        <v>3</v>
      </c>
      <c r="D3143">
        <v>4.8250000000000002E-4</v>
      </c>
      <c r="E3143" t="s">
        <v>64</v>
      </c>
      <c r="F3143" t="s">
        <v>71</v>
      </c>
    </row>
    <row r="3144" spans="1:6" x14ac:dyDescent="0.45">
      <c r="A3144" s="154" t="str">
        <f t="shared" si="49"/>
        <v>NHBW_GC_136</v>
      </c>
      <c r="B3144">
        <v>136</v>
      </c>
      <c r="C3144" t="s">
        <v>3</v>
      </c>
      <c r="D3144">
        <v>4.5360000000000002E-4</v>
      </c>
      <c r="E3144" t="s">
        <v>64</v>
      </c>
      <c r="F3144" t="s">
        <v>71</v>
      </c>
    </row>
    <row r="3145" spans="1:6" x14ac:dyDescent="0.45">
      <c r="A3145" s="154" t="str">
        <f t="shared" si="49"/>
        <v>NHBW_GC_138</v>
      </c>
      <c r="B3145">
        <v>138</v>
      </c>
      <c r="C3145" t="s">
        <v>3</v>
      </c>
      <c r="D3145">
        <v>4.2470000000000002E-4</v>
      </c>
      <c r="E3145" t="s">
        <v>64</v>
      </c>
      <c r="F3145" t="s">
        <v>71</v>
      </c>
    </row>
    <row r="3146" spans="1:6" x14ac:dyDescent="0.45">
      <c r="A3146" s="154" t="str">
        <f t="shared" si="49"/>
        <v>NHBW_GC_140</v>
      </c>
      <c r="B3146">
        <v>140</v>
      </c>
      <c r="C3146" t="s">
        <v>3</v>
      </c>
      <c r="D3146">
        <v>3.9570000000000002E-4</v>
      </c>
      <c r="E3146" t="s">
        <v>64</v>
      </c>
      <c r="F3146" t="s">
        <v>71</v>
      </c>
    </row>
    <row r="3147" spans="1:6" x14ac:dyDescent="0.45">
      <c r="A3147" s="154" t="str">
        <f t="shared" si="49"/>
        <v>NHBW_GC_142</v>
      </c>
      <c r="B3147">
        <v>142</v>
      </c>
      <c r="C3147" t="s">
        <v>3</v>
      </c>
      <c r="D3147">
        <v>3.6680000000000003E-4</v>
      </c>
      <c r="E3147" t="s">
        <v>64</v>
      </c>
      <c r="F3147" t="s">
        <v>71</v>
      </c>
    </row>
    <row r="3148" spans="1:6" x14ac:dyDescent="0.45">
      <c r="A3148" s="154" t="str">
        <f t="shared" si="49"/>
        <v>NHBW_GC_144</v>
      </c>
      <c r="B3148">
        <v>144</v>
      </c>
      <c r="C3148" t="s">
        <v>3</v>
      </c>
      <c r="D3148">
        <v>3.3780000000000003E-4</v>
      </c>
      <c r="E3148" t="s">
        <v>64</v>
      </c>
      <c r="F3148" t="s">
        <v>71</v>
      </c>
    </row>
    <row r="3149" spans="1:6" x14ac:dyDescent="0.45">
      <c r="A3149" s="154" t="str">
        <f t="shared" si="49"/>
        <v>NHBW_GC_146</v>
      </c>
      <c r="B3149">
        <v>146</v>
      </c>
      <c r="C3149" t="s">
        <v>3</v>
      </c>
      <c r="D3149">
        <v>3.0880000000000002E-4</v>
      </c>
      <c r="E3149" t="s">
        <v>64</v>
      </c>
      <c r="F3149" t="s">
        <v>71</v>
      </c>
    </row>
    <row r="3150" spans="1:6" x14ac:dyDescent="0.45">
      <c r="A3150" s="154" t="str">
        <f t="shared" si="49"/>
        <v>NHBW_GC_148</v>
      </c>
      <c r="B3150">
        <v>148</v>
      </c>
      <c r="C3150" t="s">
        <v>3</v>
      </c>
      <c r="D3150">
        <v>2.7989999999999997E-4</v>
      </c>
      <c r="E3150" t="s">
        <v>64</v>
      </c>
      <c r="F3150" t="s">
        <v>71</v>
      </c>
    </row>
    <row r="3151" spans="1:6" x14ac:dyDescent="0.45">
      <c r="A3151" s="154" t="str">
        <f t="shared" si="49"/>
        <v>NHBW_GC_150</v>
      </c>
      <c r="B3151">
        <v>150</v>
      </c>
      <c r="C3151" t="s">
        <v>3</v>
      </c>
      <c r="D3151">
        <v>2.5099999999999998E-4</v>
      </c>
      <c r="E3151" t="s">
        <v>64</v>
      </c>
      <c r="F3151" t="s">
        <v>71</v>
      </c>
    </row>
    <row r="3152" spans="1:6" x14ac:dyDescent="0.45">
      <c r="A3152" s="154" t="str">
        <f t="shared" si="49"/>
        <v>NHBW_GC_152</v>
      </c>
      <c r="B3152">
        <v>152</v>
      </c>
      <c r="C3152" t="s">
        <v>3</v>
      </c>
      <c r="D3152">
        <v>2.221E-4</v>
      </c>
      <c r="E3152" t="s">
        <v>64</v>
      </c>
      <c r="F3152" t="s">
        <v>71</v>
      </c>
    </row>
    <row r="3153" spans="1:6" x14ac:dyDescent="0.45">
      <c r="A3153" s="154" t="str">
        <f t="shared" si="49"/>
        <v>NHBW_GC_154</v>
      </c>
      <c r="B3153">
        <v>154</v>
      </c>
      <c r="C3153" t="s">
        <v>3</v>
      </c>
      <c r="D3153">
        <v>1.931E-4</v>
      </c>
      <c r="E3153" t="s">
        <v>64</v>
      </c>
      <c r="F3153" t="s">
        <v>71</v>
      </c>
    </row>
    <row r="3154" spans="1:6" x14ac:dyDescent="0.45">
      <c r="A3154" s="154" t="str">
        <f t="shared" si="49"/>
        <v>NHBW_GC_156</v>
      </c>
      <c r="B3154">
        <v>156</v>
      </c>
      <c r="C3154" t="s">
        <v>3</v>
      </c>
      <c r="D3154">
        <v>1.6420000000000001E-4</v>
      </c>
      <c r="E3154" t="s">
        <v>64</v>
      </c>
      <c r="F3154" t="s">
        <v>71</v>
      </c>
    </row>
    <row r="3155" spans="1:6" x14ac:dyDescent="0.45">
      <c r="A3155" s="154" t="str">
        <f t="shared" si="49"/>
        <v>NHBW_GC_158</v>
      </c>
      <c r="B3155">
        <v>158</v>
      </c>
      <c r="C3155" t="s">
        <v>3</v>
      </c>
      <c r="D3155">
        <v>1.3530000000000001E-4</v>
      </c>
      <c r="E3155" t="s">
        <v>64</v>
      </c>
      <c r="F3155" t="s">
        <v>71</v>
      </c>
    </row>
    <row r="3156" spans="1:6" x14ac:dyDescent="0.45">
      <c r="A3156" s="154" t="str">
        <f t="shared" si="49"/>
        <v>NHBW_GC_160</v>
      </c>
      <c r="B3156">
        <v>160</v>
      </c>
      <c r="C3156" t="s">
        <v>3</v>
      </c>
      <c r="D3156">
        <v>1.0620000000000001E-4</v>
      </c>
      <c r="E3156" t="s">
        <v>64</v>
      </c>
      <c r="F3156" t="s">
        <v>71</v>
      </c>
    </row>
    <row r="3157" spans="1:6" x14ac:dyDescent="0.45">
      <c r="A3157" s="154" t="str">
        <f t="shared" si="49"/>
        <v>NHBW_GC_162</v>
      </c>
      <c r="B3157">
        <v>162</v>
      </c>
      <c r="C3157" t="s">
        <v>3</v>
      </c>
      <c r="D3157">
        <v>1.032E-4</v>
      </c>
      <c r="E3157" t="s">
        <v>64</v>
      </c>
      <c r="F3157" t="s">
        <v>71</v>
      </c>
    </row>
    <row r="3158" spans="1:6" x14ac:dyDescent="0.45">
      <c r="A3158" s="154" t="str">
        <f t="shared" si="49"/>
        <v>NHBW_GC_164</v>
      </c>
      <c r="B3158">
        <v>164</v>
      </c>
      <c r="C3158" t="s">
        <v>3</v>
      </c>
      <c r="D3158">
        <v>1.002E-4</v>
      </c>
      <c r="E3158" t="s">
        <v>64</v>
      </c>
      <c r="F3158" t="s">
        <v>71</v>
      </c>
    </row>
    <row r="3159" spans="1:6" x14ac:dyDescent="0.45">
      <c r="A3159" s="154" t="str">
        <f t="shared" si="49"/>
        <v>NHBW_GC_166</v>
      </c>
      <c r="B3159">
        <v>166</v>
      </c>
      <c r="C3159" t="s">
        <v>3</v>
      </c>
      <c r="D3159" s="153">
        <v>9.7100000000000002E-5</v>
      </c>
      <c r="E3159" t="s">
        <v>64</v>
      </c>
      <c r="F3159" t="s">
        <v>71</v>
      </c>
    </row>
    <row r="3160" spans="1:6" x14ac:dyDescent="0.45">
      <c r="A3160" s="154" t="str">
        <f t="shared" si="49"/>
        <v>NHBW_GC_168</v>
      </c>
      <c r="B3160">
        <v>168</v>
      </c>
      <c r="C3160" t="s">
        <v>3</v>
      </c>
      <c r="D3160" s="153">
        <v>9.4099999999999997E-5</v>
      </c>
      <c r="E3160" t="s">
        <v>64</v>
      </c>
      <c r="F3160" t="s">
        <v>71</v>
      </c>
    </row>
    <row r="3161" spans="1:6" x14ac:dyDescent="0.45">
      <c r="A3161" s="154" t="str">
        <f t="shared" si="49"/>
        <v>NHBW_GC_170</v>
      </c>
      <c r="B3161">
        <v>170</v>
      </c>
      <c r="C3161" t="s">
        <v>3</v>
      </c>
      <c r="D3161" s="153">
        <v>9.1100000000000005E-5</v>
      </c>
      <c r="E3161" t="s">
        <v>64</v>
      </c>
      <c r="F3161" t="s">
        <v>71</v>
      </c>
    </row>
    <row r="3162" spans="1:6" x14ac:dyDescent="0.45">
      <c r="A3162" s="154" t="str">
        <f t="shared" si="49"/>
        <v>NHBW_GC_172</v>
      </c>
      <c r="B3162">
        <v>172</v>
      </c>
      <c r="C3162" t="s">
        <v>3</v>
      </c>
      <c r="D3162" s="153">
        <v>8.7999999999999998E-5</v>
      </c>
      <c r="E3162" t="s">
        <v>64</v>
      </c>
      <c r="F3162" t="s">
        <v>71</v>
      </c>
    </row>
    <row r="3163" spans="1:6" x14ac:dyDescent="0.45">
      <c r="A3163" s="154" t="str">
        <f t="shared" si="49"/>
        <v>NHBW_GC_174</v>
      </c>
      <c r="B3163">
        <v>174</v>
      </c>
      <c r="C3163" t="s">
        <v>3</v>
      </c>
      <c r="D3163" s="153">
        <v>8.5000000000000006E-5</v>
      </c>
      <c r="E3163" t="s">
        <v>64</v>
      </c>
      <c r="F3163" t="s">
        <v>71</v>
      </c>
    </row>
    <row r="3164" spans="1:6" x14ac:dyDescent="0.45">
      <c r="A3164" s="154" t="str">
        <f t="shared" si="49"/>
        <v>NHBW_GC_176</v>
      </c>
      <c r="B3164">
        <v>176</v>
      </c>
      <c r="C3164" t="s">
        <v>3</v>
      </c>
      <c r="D3164" s="153">
        <v>8.2000000000000001E-5</v>
      </c>
      <c r="E3164" t="s">
        <v>64</v>
      </c>
      <c r="F3164" t="s">
        <v>71</v>
      </c>
    </row>
    <row r="3165" spans="1:6" x14ac:dyDescent="0.45">
      <c r="A3165" s="154" t="str">
        <f t="shared" si="49"/>
        <v>NHBW_GC_178</v>
      </c>
      <c r="B3165">
        <v>178</v>
      </c>
      <c r="C3165" t="s">
        <v>3</v>
      </c>
      <c r="D3165" s="153">
        <v>7.8899999999999993E-5</v>
      </c>
      <c r="E3165" t="s">
        <v>64</v>
      </c>
      <c r="F3165" t="s">
        <v>71</v>
      </c>
    </row>
    <row r="3166" spans="1:6" x14ac:dyDescent="0.45">
      <c r="A3166" s="154" t="str">
        <f t="shared" si="49"/>
        <v>NHBW_GC_180</v>
      </c>
      <c r="B3166">
        <v>180</v>
      </c>
      <c r="C3166" t="s">
        <v>3</v>
      </c>
      <c r="D3166" s="153">
        <v>7.5900000000000002E-5</v>
      </c>
      <c r="E3166" t="s">
        <v>64</v>
      </c>
      <c r="F3166" t="s">
        <v>71</v>
      </c>
    </row>
    <row r="3167" spans="1:6" x14ac:dyDescent="0.45">
      <c r="A3167" s="154" t="str">
        <f t="shared" si="49"/>
        <v>NHBW_GC_182</v>
      </c>
      <c r="B3167">
        <v>182</v>
      </c>
      <c r="C3167" t="s">
        <v>3</v>
      </c>
      <c r="D3167" s="153">
        <v>7.2899999999999997E-5</v>
      </c>
      <c r="E3167" t="s">
        <v>64</v>
      </c>
      <c r="F3167" t="s">
        <v>71</v>
      </c>
    </row>
    <row r="3168" spans="1:6" x14ac:dyDescent="0.45">
      <c r="A3168" s="154" t="str">
        <f t="shared" si="49"/>
        <v>NHBW_GC_184</v>
      </c>
      <c r="B3168">
        <v>184</v>
      </c>
      <c r="C3168" t="s">
        <v>3</v>
      </c>
      <c r="D3168" s="153">
        <v>6.9800000000000003E-5</v>
      </c>
      <c r="E3168" t="s">
        <v>64</v>
      </c>
      <c r="F3168" t="s">
        <v>71</v>
      </c>
    </row>
    <row r="3169" spans="1:6" x14ac:dyDescent="0.45">
      <c r="A3169" s="154" t="str">
        <f t="shared" si="49"/>
        <v>NHBW_GC_186</v>
      </c>
      <c r="B3169">
        <v>186</v>
      </c>
      <c r="C3169" t="s">
        <v>3</v>
      </c>
      <c r="D3169" s="153">
        <v>6.6799999999999997E-5</v>
      </c>
      <c r="E3169" t="s">
        <v>64</v>
      </c>
      <c r="F3169" t="s">
        <v>71</v>
      </c>
    </row>
    <row r="3170" spans="1:6" x14ac:dyDescent="0.45">
      <c r="A3170" s="154" t="str">
        <f t="shared" si="49"/>
        <v>NHBW_GC_188</v>
      </c>
      <c r="B3170">
        <v>188</v>
      </c>
      <c r="C3170" t="s">
        <v>3</v>
      </c>
      <c r="D3170" s="153">
        <v>6.3700000000000003E-5</v>
      </c>
      <c r="E3170" t="s">
        <v>64</v>
      </c>
      <c r="F3170" t="s">
        <v>71</v>
      </c>
    </row>
    <row r="3171" spans="1:6" x14ac:dyDescent="0.45">
      <c r="A3171" s="154" t="str">
        <f t="shared" si="49"/>
        <v>NHBW_GC_190</v>
      </c>
      <c r="B3171">
        <v>190</v>
      </c>
      <c r="C3171" t="s">
        <v>3</v>
      </c>
      <c r="D3171" s="153">
        <v>6.0699999999999998E-5</v>
      </c>
      <c r="E3171" t="s">
        <v>64</v>
      </c>
      <c r="F3171" t="s">
        <v>71</v>
      </c>
    </row>
    <row r="3172" spans="1:6" x14ac:dyDescent="0.45">
      <c r="A3172" s="154" t="str">
        <f t="shared" si="49"/>
        <v>NHBW_GC_192</v>
      </c>
      <c r="B3172">
        <v>192</v>
      </c>
      <c r="C3172" t="s">
        <v>3</v>
      </c>
      <c r="D3172" s="153">
        <v>5.77E-5</v>
      </c>
      <c r="E3172" t="s">
        <v>64</v>
      </c>
      <c r="F3172" t="s">
        <v>71</v>
      </c>
    </row>
    <row r="3173" spans="1:6" x14ac:dyDescent="0.45">
      <c r="A3173" s="154" t="str">
        <f t="shared" si="49"/>
        <v>NHBW_GC_194</v>
      </c>
      <c r="B3173">
        <v>194</v>
      </c>
      <c r="C3173" t="s">
        <v>3</v>
      </c>
      <c r="D3173" s="153">
        <v>5.4599999999999999E-5</v>
      </c>
      <c r="E3173" t="s">
        <v>64</v>
      </c>
      <c r="F3173" t="s">
        <v>71</v>
      </c>
    </row>
    <row r="3174" spans="1:6" x14ac:dyDescent="0.45">
      <c r="A3174" s="154" t="str">
        <f t="shared" si="49"/>
        <v>NHBW_GC_196</v>
      </c>
      <c r="B3174">
        <v>196</v>
      </c>
      <c r="C3174" t="s">
        <v>3</v>
      </c>
      <c r="D3174" s="153">
        <v>5.1600000000000001E-5</v>
      </c>
      <c r="E3174" t="s">
        <v>64</v>
      </c>
      <c r="F3174" t="s">
        <v>71</v>
      </c>
    </row>
    <row r="3175" spans="1:6" x14ac:dyDescent="0.45">
      <c r="A3175" s="154" t="str">
        <f t="shared" si="49"/>
        <v>NHBW_GC_198</v>
      </c>
      <c r="B3175">
        <v>198</v>
      </c>
      <c r="C3175" t="s">
        <v>3</v>
      </c>
      <c r="D3175" s="153">
        <v>4.8600000000000002E-5</v>
      </c>
      <c r="E3175" t="s">
        <v>64</v>
      </c>
      <c r="F3175" t="s">
        <v>71</v>
      </c>
    </row>
    <row r="3176" spans="1:6" x14ac:dyDescent="0.45">
      <c r="A3176" s="154" t="str">
        <f t="shared" si="49"/>
        <v>NHBW_GC_200</v>
      </c>
      <c r="B3176">
        <v>200</v>
      </c>
      <c r="C3176" t="s">
        <v>3</v>
      </c>
      <c r="D3176" s="153">
        <v>4.5500000000000001E-5</v>
      </c>
      <c r="E3176" t="s">
        <v>64</v>
      </c>
      <c r="F3176" t="s">
        <v>71</v>
      </c>
    </row>
    <row r="3177" spans="1:6" x14ac:dyDescent="0.45">
      <c r="A3177" s="154" t="str">
        <f t="shared" si="49"/>
        <v>NHBW_GC_202</v>
      </c>
      <c r="B3177">
        <v>202</v>
      </c>
      <c r="C3177" t="s">
        <v>3</v>
      </c>
      <c r="D3177" s="153">
        <v>4.2500000000000003E-5</v>
      </c>
      <c r="E3177" t="s">
        <v>64</v>
      </c>
      <c r="F3177" t="s">
        <v>71</v>
      </c>
    </row>
    <row r="3178" spans="1:6" x14ac:dyDescent="0.45">
      <c r="A3178" s="154" t="str">
        <f t="shared" si="49"/>
        <v>NHBW_GC_204</v>
      </c>
      <c r="B3178">
        <v>204</v>
      </c>
      <c r="C3178" t="s">
        <v>3</v>
      </c>
      <c r="D3178" s="153">
        <v>3.9499999999999998E-5</v>
      </c>
      <c r="E3178" t="s">
        <v>64</v>
      </c>
      <c r="F3178" t="s">
        <v>71</v>
      </c>
    </row>
    <row r="3179" spans="1:6" x14ac:dyDescent="0.45">
      <c r="A3179" s="154" t="str">
        <f t="shared" si="49"/>
        <v>NHBW_GC_206</v>
      </c>
      <c r="B3179">
        <v>206</v>
      </c>
      <c r="C3179" t="s">
        <v>3</v>
      </c>
      <c r="D3179" s="153">
        <v>3.6399999999999997E-5</v>
      </c>
      <c r="E3179" t="s">
        <v>64</v>
      </c>
      <c r="F3179" t="s">
        <v>71</v>
      </c>
    </row>
    <row r="3180" spans="1:6" x14ac:dyDescent="0.45">
      <c r="A3180" s="154" t="str">
        <f t="shared" si="49"/>
        <v>NHBW_GC_208</v>
      </c>
      <c r="B3180">
        <v>208</v>
      </c>
      <c r="C3180" t="s">
        <v>3</v>
      </c>
      <c r="D3180" s="153">
        <v>3.3399999999999999E-5</v>
      </c>
      <c r="E3180" t="s">
        <v>64</v>
      </c>
      <c r="F3180" t="s">
        <v>71</v>
      </c>
    </row>
    <row r="3181" spans="1:6" x14ac:dyDescent="0.45">
      <c r="A3181" s="154" t="str">
        <f t="shared" si="49"/>
        <v>NHBW_GC_210</v>
      </c>
      <c r="B3181">
        <v>210</v>
      </c>
      <c r="C3181" t="s">
        <v>3</v>
      </c>
      <c r="D3181" s="153">
        <v>3.04E-5</v>
      </c>
      <c r="E3181" t="s">
        <v>64</v>
      </c>
      <c r="F3181" t="s">
        <v>71</v>
      </c>
    </row>
    <row r="3182" spans="1:6" x14ac:dyDescent="0.45">
      <c r="A3182" s="154" t="str">
        <f t="shared" si="49"/>
        <v>NHBW_GC_212</v>
      </c>
      <c r="B3182">
        <v>212</v>
      </c>
      <c r="C3182" t="s">
        <v>3</v>
      </c>
      <c r="D3182" s="153">
        <v>2.73E-5</v>
      </c>
      <c r="E3182" t="s">
        <v>64</v>
      </c>
      <c r="F3182" t="s">
        <v>71</v>
      </c>
    </row>
    <row r="3183" spans="1:6" x14ac:dyDescent="0.45">
      <c r="A3183" s="154" t="str">
        <f t="shared" si="49"/>
        <v>NHBW_GC_214</v>
      </c>
      <c r="B3183">
        <v>214</v>
      </c>
      <c r="C3183" t="s">
        <v>3</v>
      </c>
      <c r="D3183" s="153">
        <v>2.4300000000000001E-5</v>
      </c>
      <c r="E3183" t="s">
        <v>64</v>
      </c>
      <c r="F3183" t="s">
        <v>71</v>
      </c>
    </row>
    <row r="3184" spans="1:6" x14ac:dyDescent="0.45">
      <c r="A3184" s="154" t="str">
        <f t="shared" si="49"/>
        <v>NHBW_GC_216</v>
      </c>
      <c r="B3184">
        <v>216</v>
      </c>
      <c r="C3184" t="s">
        <v>3</v>
      </c>
      <c r="D3184" s="153">
        <v>2.12E-5</v>
      </c>
      <c r="E3184" t="s">
        <v>64</v>
      </c>
      <c r="F3184" t="s">
        <v>71</v>
      </c>
    </row>
    <row r="3185" spans="1:6" x14ac:dyDescent="0.45">
      <c r="A3185" s="154" t="str">
        <f t="shared" si="49"/>
        <v>NHBW_GC_218</v>
      </c>
      <c r="B3185">
        <v>218</v>
      </c>
      <c r="C3185" t="s">
        <v>3</v>
      </c>
      <c r="D3185" s="153">
        <v>1.8199999999999999E-5</v>
      </c>
      <c r="E3185" t="s">
        <v>64</v>
      </c>
      <c r="F3185" t="s">
        <v>71</v>
      </c>
    </row>
    <row r="3186" spans="1:6" x14ac:dyDescent="0.45">
      <c r="A3186" s="154" t="str">
        <f t="shared" si="49"/>
        <v>NHBW_GC_220</v>
      </c>
      <c r="B3186">
        <v>220</v>
      </c>
      <c r="C3186" t="s">
        <v>3</v>
      </c>
      <c r="D3186" s="153">
        <v>1.52E-5</v>
      </c>
      <c r="E3186" t="s">
        <v>64</v>
      </c>
      <c r="F3186" t="s">
        <v>71</v>
      </c>
    </row>
    <row r="3187" spans="1:6" x14ac:dyDescent="0.45">
      <c r="A3187" s="154" t="str">
        <f t="shared" si="49"/>
        <v>NHBW_GC_222</v>
      </c>
      <c r="B3187">
        <v>222</v>
      </c>
      <c r="C3187" t="s">
        <v>3</v>
      </c>
      <c r="D3187" s="153">
        <v>1.2099999999999999E-5</v>
      </c>
      <c r="E3187" t="s">
        <v>64</v>
      </c>
      <c r="F3187" t="s">
        <v>71</v>
      </c>
    </row>
    <row r="3188" spans="1:6" x14ac:dyDescent="0.45">
      <c r="A3188" s="154" t="str">
        <f t="shared" si="49"/>
        <v>NHBW_GC_224</v>
      </c>
      <c r="B3188">
        <v>224</v>
      </c>
      <c r="C3188" t="s">
        <v>3</v>
      </c>
      <c r="D3188" s="153">
        <v>9.0999999999999993E-6</v>
      </c>
      <c r="E3188" t="s">
        <v>64</v>
      </c>
      <c r="F3188" t="s">
        <v>71</v>
      </c>
    </row>
    <row r="3189" spans="1:6" x14ac:dyDescent="0.45">
      <c r="A3189" s="154" t="str">
        <f t="shared" si="49"/>
        <v>NHBW_GC_226</v>
      </c>
      <c r="B3189">
        <v>226</v>
      </c>
      <c r="C3189" t="s">
        <v>3</v>
      </c>
      <c r="D3189" s="153">
        <v>6.1E-6</v>
      </c>
      <c r="E3189" t="s">
        <v>64</v>
      </c>
      <c r="F3189" t="s">
        <v>71</v>
      </c>
    </row>
    <row r="3190" spans="1:6" x14ac:dyDescent="0.45">
      <c r="A3190" s="154" t="str">
        <f t="shared" si="49"/>
        <v>NHBW_GC_228</v>
      </c>
      <c r="B3190">
        <v>228</v>
      </c>
      <c r="C3190" t="s">
        <v>3</v>
      </c>
      <c r="D3190" s="153">
        <v>3.0000000000000001E-6</v>
      </c>
      <c r="E3190" t="s">
        <v>64</v>
      </c>
      <c r="F3190" t="s">
        <v>71</v>
      </c>
    </row>
    <row r="3191" spans="1:6" x14ac:dyDescent="0.45">
      <c r="A3191" s="154" t="str">
        <f t="shared" si="49"/>
        <v>NHBW_GC_230</v>
      </c>
      <c r="B3191">
        <v>230</v>
      </c>
      <c r="C3191" t="s">
        <v>3</v>
      </c>
      <c r="D3191">
        <v>0</v>
      </c>
      <c r="E3191" t="s">
        <v>64</v>
      </c>
      <c r="F3191" t="s">
        <v>71</v>
      </c>
    </row>
    <row r="3192" spans="1:6" x14ac:dyDescent="0.45">
      <c r="A3192" s="154" t="str">
        <f t="shared" si="49"/>
        <v>NHBW_GC_232</v>
      </c>
      <c r="B3192">
        <v>232</v>
      </c>
      <c r="C3192" t="s">
        <v>3</v>
      </c>
      <c r="D3192">
        <v>0</v>
      </c>
      <c r="E3192" t="s">
        <v>64</v>
      </c>
      <c r="F3192" t="s">
        <v>71</v>
      </c>
    </row>
    <row r="3193" spans="1:6" x14ac:dyDescent="0.45">
      <c r="A3193" s="154" t="str">
        <f t="shared" si="49"/>
        <v>NHBW_GC_234</v>
      </c>
      <c r="B3193">
        <v>234</v>
      </c>
      <c r="C3193" t="s">
        <v>3</v>
      </c>
      <c r="D3193">
        <v>0</v>
      </c>
      <c r="E3193" t="s">
        <v>64</v>
      </c>
      <c r="F3193" t="s">
        <v>71</v>
      </c>
    </row>
    <row r="3194" spans="1:6" x14ac:dyDescent="0.45">
      <c r="A3194" s="154" t="str">
        <f t="shared" si="49"/>
        <v>NHBW_GC_236</v>
      </c>
      <c r="B3194">
        <v>236</v>
      </c>
      <c r="C3194" t="s">
        <v>3</v>
      </c>
      <c r="D3194">
        <v>0</v>
      </c>
      <c r="E3194" t="s">
        <v>64</v>
      </c>
      <c r="F3194" t="s">
        <v>71</v>
      </c>
    </row>
    <row r="3195" spans="1:6" x14ac:dyDescent="0.45">
      <c r="A3195" s="154" t="str">
        <f t="shared" si="49"/>
        <v>NHBW_GC_238</v>
      </c>
      <c r="B3195">
        <v>238</v>
      </c>
      <c r="C3195" t="s">
        <v>3</v>
      </c>
      <c r="D3195">
        <v>0</v>
      </c>
      <c r="E3195" t="s">
        <v>64</v>
      </c>
      <c r="F3195" t="s">
        <v>71</v>
      </c>
    </row>
    <row r="3196" spans="1:6" x14ac:dyDescent="0.45">
      <c r="A3196" s="154" t="str">
        <f t="shared" si="49"/>
        <v>NHBW_GC_240</v>
      </c>
      <c r="B3196">
        <v>240</v>
      </c>
      <c r="C3196" t="s">
        <v>3</v>
      </c>
      <c r="D3196">
        <v>0</v>
      </c>
      <c r="E3196" t="s">
        <v>64</v>
      </c>
      <c r="F3196" t="s">
        <v>71</v>
      </c>
    </row>
    <row r="3197" spans="1:6" x14ac:dyDescent="0.45">
      <c r="A3197" s="154" t="str">
        <f t="shared" si="49"/>
        <v>NHBW_GC_242</v>
      </c>
      <c r="B3197">
        <v>242</v>
      </c>
      <c r="C3197" t="s">
        <v>3</v>
      </c>
      <c r="D3197">
        <v>0</v>
      </c>
      <c r="E3197" t="s">
        <v>64</v>
      </c>
      <c r="F3197" t="s">
        <v>71</v>
      </c>
    </row>
    <row r="3198" spans="1:6" x14ac:dyDescent="0.45">
      <c r="A3198" s="154" t="str">
        <f t="shared" si="49"/>
        <v>NHBW_GC_244</v>
      </c>
      <c r="B3198">
        <v>244</v>
      </c>
      <c r="C3198" t="s">
        <v>3</v>
      </c>
      <c r="D3198">
        <v>0</v>
      </c>
      <c r="E3198" t="s">
        <v>64</v>
      </c>
      <c r="F3198" t="s">
        <v>71</v>
      </c>
    </row>
    <row r="3199" spans="1:6" x14ac:dyDescent="0.45">
      <c r="A3199" s="154" t="str">
        <f t="shared" si="49"/>
        <v>NHBW_GC_246</v>
      </c>
      <c r="B3199">
        <v>246</v>
      </c>
      <c r="C3199" t="s">
        <v>3</v>
      </c>
      <c r="D3199">
        <v>0</v>
      </c>
      <c r="E3199" t="s">
        <v>64</v>
      </c>
      <c r="F3199" t="s">
        <v>71</v>
      </c>
    </row>
    <row r="3200" spans="1:6" x14ac:dyDescent="0.45">
      <c r="A3200" s="154" t="str">
        <f t="shared" si="49"/>
        <v>NHBW_GC_248</v>
      </c>
      <c r="B3200">
        <v>248</v>
      </c>
      <c r="C3200" t="s">
        <v>3</v>
      </c>
      <c r="D3200">
        <v>0</v>
      </c>
      <c r="E3200" t="s">
        <v>64</v>
      </c>
      <c r="F3200" t="s">
        <v>71</v>
      </c>
    </row>
    <row r="3201" spans="1:6" x14ac:dyDescent="0.45">
      <c r="A3201" s="154" t="str">
        <f t="shared" si="49"/>
        <v>NHBW_GC_250</v>
      </c>
      <c r="B3201">
        <v>250</v>
      </c>
      <c r="C3201" t="s">
        <v>3</v>
      </c>
      <c r="D3201">
        <v>0</v>
      </c>
      <c r="E3201" t="s">
        <v>64</v>
      </c>
      <c r="F3201" t="s">
        <v>71</v>
      </c>
    </row>
    <row r="3202" spans="1:6" x14ac:dyDescent="0.45">
      <c r="A3202" s="154" t="str">
        <f t="shared" si="49"/>
        <v>NHBW_GC_252</v>
      </c>
      <c r="B3202">
        <v>252</v>
      </c>
      <c r="C3202" t="s">
        <v>3</v>
      </c>
      <c r="D3202">
        <v>0</v>
      </c>
      <c r="E3202" t="s">
        <v>64</v>
      </c>
      <c r="F3202" t="s">
        <v>71</v>
      </c>
    </row>
    <row r="3203" spans="1:6" x14ac:dyDescent="0.45">
      <c r="A3203" s="154" t="str">
        <f t="shared" ref="A3203:A3266" si="50">C3203&amp;"_"&amp;E3203&amp;"_"&amp;B3203</f>
        <v>NHBW_GC_254</v>
      </c>
      <c r="B3203">
        <v>254</v>
      </c>
      <c r="C3203" t="s">
        <v>3</v>
      </c>
      <c r="D3203">
        <v>0</v>
      </c>
      <c r="E3203" t="s">
        <v>64</v>
      </c>
      <c r="F3203" t="s">
        <v>71</v>
      </c>
    </row>
    <row r="3204" spans="1:6" x14ac:dyDescent="0.45">
      <c r="A3204" s="154" t="str">
        <f t="shared" si="50"/>
        <v>NHBW_GC_256</v>
      </c>
      <c r="B3204">
        <v>256</v>
      </c>
      <c r="C3204" t="s">
        <v>3</v>
      </c>
      <c r="D3204">
        <v>0</v>
      </c>
      <c r="E3204" t="s">
        <v>64</v>
      </c>
      <c r="F3204" t="s">
        <v>71</v>
      </c>
    </row>
    <row r="3205" spans="1:6" x14ac:dyDescent="0.45">
      <c r="A3205" s="154" t="str">
        <f t="shared" si="50"/>
        <v>NHBW_GC_258</v>
      </c>
      <c r="B3205">
        <v>258</v>
      </c>
      <c r="C3205" t="s">
        <v>3</v>
      </c>
      <c r="D3205">
        <v>0</v>
      </c>
      <c r="E3205" t="s">
        <v>64</v>
      </c>
      <c r="F3205" t="s">
        <v>71</v>
      </c>
    </row>
    <row r="3206" spans="1:6" x14ac:dyDescent="0.45">
      <c r="A3206" s="154" t="str">
        <f t="shared" si="50"/>
        <v>NHBW_GC_260</v>
      </c>
      <c r="B3206">
        <v>260</v>
      </c>
      <c r="C3206" t="s">
        <v>3</v>
      </c>
      <c r="D3206">
        <v>0</v>
      </c>
      <c r="E3206" t="s">
        <v>64</v>
      </c>
      <c r="F3206" t="s">
        <v>71</v>
      </c>
    </row>
    <row r="3207" spans="1:6" x14ac:dyDescent="0.45">
      <c r="A3207" s="154" t="str">
        <f t="shared" si="50"/>
        <v>NHBW_GC_262</v>
      </c>
      <c r="B3207">
        <v>262</v>
      </c>
      <c r="C3207" t="s">
        <v>3</v>
      </c>
      <c r="D3207">
        <v>0</v>
      </c>
      <c r="E3207" t="s">
        <v>64</v>
      </c>
      <c r="F3207" t="s">
        <v>71</v>
      </c>
    </row>
    <row r="3208" spans="1:6" x14ac:dyDescent="0.45">
      <c r="A3208" s="154" t="str">
        <f t="shared" si="50"/>
        <v>NHBW_GC_264</v>
      </c>
      <c r="B3208">
        <v>264</v>
      </c>
      <c r="C3208" t="s">
        <v>3</v>
      </c>
      <c r="D3208">
        <v>0</v>
      </c>
      <c r="E3208" t="s">
        <v>64</v>
      </c>
      <c r="F3208" t="s">
        <v>71</v>
      </c>
    </row>
    <row r="3209" spans="1:6" x14ac:dyDescent="0.45">
      <c r="A3209" s="154" t="str">
        <f t="shared" si="50"/>
        <v>NHBW_GC_266</v>
      </c>
      <c r="B3209">
        <v>266</v>
      </c>
      <c r="C3209" t="s">
        <v>3</v>
      </c>
      <c r="D3209">
        <v>0</v>
      </c>
      <c r="E3209" t="s">
        <v>64</v>
      </c>
      <c r="F3209" t="s">
        <v>71</v>
      </c>
    </row>
    <row r="3210" spans="1:6" x14ac:dyDescent="0.45">
      <c r="A3210" s="154" t="str">
        <f t="shared" si="50"/>
        <v>NHBW_GC_268</v>
      </c>
      <c r="B3210">
        <v>268</v>
      </c>
      <c r="C3210" t="s">
        <v>3</v>
      </c>
      <c r="D3210">
        <v>0</v>
      </c>
      <c r="E3210" t="s">
        <v>64</v>
      </c>
      <c r="F3210" t="s">
        <v>71</v>
      </c>
    </row>
    <row r="3211" spans="1:6" x14ac:dyDescent="0.45">
      <c r="A3211" s="154" t="str">
        <f t="shared" si="50"/>
        <v>NHBW_GC_270</v>
      </c>
      <c r="B3211">
        <v>270</v>
      </c>
      <c r="C3211" t="s">
        <v>3</v>
      </c>
      <c r="D3211">
        <v>0</v>
      </c>
      <c r="E3211" t="s">
        <v>64</v>
      </c>
      <c r="F3211" t="s">
        <v>71</v>
      </c>
    </row>
    <row r="3212" spans="1:6" x14ac:dyDescent="0.45">
      <c r="A3212" s="154" t="str">
        <f t="shared" si="50"/>
        <v>NHBW_GC_272</v>
      </c>
      <c r="B3212">
        <v>272</v>
      </c>
      <c r="C3212" t="s">
        <v>3</v>
      </c>
      <c r="D3212">
        <v>0</v>
      </c>
      <c r="E3212" t="s">
        <v>64</v>
      </c>
      <c r="F3212" t="s">
        <v>71</v>
      </c>
    </row>
    <row r="3213" spans="1:6" x14ac:dyDescent="0.45">
      <c r="A3213" s="154" t="str">
        <f t="shared" si="50"/>
        <v>NHBW_GC_274</v>
      </c>
      <c r="B3213">
        <v>274</v>
      </c>
      <c r="C3213" t="s">
        <v>3</v>
      </c>
      <c r="D3213">
        <v>0</v>
      </c>
      <c r="E3213" t="s">
        <v>64</v>
      </c>
      <c r="F3213" t="s">
        <v>71</v>
      </c>
    </row>
    <row r="3214" spans="1:6" x14ac:dyDescent="0.45">
      <c r="A3214" s="154" t="str">
        <f t="shared" si="50"/>
        <v>NHBW_GC_276</v>
      </c>
      <c r="B3214">
        <v>276</v>
      </c>
      <c r="C3214" t="s">
        <v>3</v>
      </c>
      <c r="D3214">
        <v>0</v>
      </c>
      <c r="E3214" t="s">
        <v>64</v>
      </c>
      <c r="F3214" t="s">
        <v>71</v>
      </c>
    </row>
    <row r="3215" spans="1:6" x14ac:dyDescent="0.45">
      <c r="A3215" s="154" t="str">
        <f t="shared" si="50"/>
        <v>NHBW_GC_278</v>
      </c>
      <c r="B3215">
        <v>278</v>
      </c>
      <c r="C3215" t="s">
        <v>3</v>
      </c>
      <c r="D3215">
        <v>0</v>
      </c>
      <c r="E3215" t="s">
        <v>64</v>
      </c>
      <c r="F3215" t="s">
        <v>71</v>
      </c>
    </row>
    <row r="3216" spans="1:6" x14ac:dyDescent="0.45">
      <c r="A3216" s="154" t="str">
        <f t="shared" si="50"/>
        <v>NHBW_GC_280</v>
      </c>
      <c r="B3216">
        <v>280</v>
      </c>
      <c r="C3216" t="s">
        <v>3</v>
      </c>
      <c r="D3216">
        <v>0</v>
      </c>
      <c r="E3216" t="s">
        <v>64</v>
      </c>
      <c r="F3216" t="s">
        <v>71</v>
      </c>
    </row>
    <row r="3217" spans="1:6" x14ac:dyDescent="0.45">
      <c r="A3217" s="154" t="str">
        <f t="shared" si="50"/>
        <v>NHBW_GC_282</v>
      </c>
      <c r="B3217">
        <v>282</v>
      </c>
      <c r="C3217" t="s">
        <v>3</v>
      </c>
      <c r="D3217">
        <v>0</v>
      </c>
      <c r="E3217" t="s">
        <v>64</v>
      </c>
      <c r="F3217" t="s">
        <v>71</v>
      </c>
    </row>
    <row r="3218" spans="1:6" x14ac:dyDescent="0.45">
      <c r="A3218" s="154" t="str">
        <f t="shared" si="50"/>
        <v>NHBW_GC_284</v>
      </c>
      <c r="B3218">
        <v>284</v>
      </c>
      <c r="C3218" t="s">
        <v>3</v>
      </c>
      <c r="D3218">
        <v>0</v>
      </c>
      <c r="E3218" t="s">
        <v>64</v>
      </c>
      <c r="F3218" t="s">
        <v>71</v>
      </c>
    </row>
    <row r="3219" spans="1:6" x14ac:dyDescent="0.45">
      <c r="A3219" s="154" t="str">
        <f t="shared" si="50"/>
        <v>NHBW_GC_286</v>
      </c>
      <c r="B3219">
        <v>286</v>
      </c>
      <c r="C3219" t="s">
        <v>3</v>
      </c>
      <c r="D3219">
        <v>0</v>
      </c>
      <c r="E3219" t="s">
        <v>64</v>
      </c>
      <c r="F3219" t="s">
        <v>71</v>
      </c>
    </row>
    <row r="3220" spans="1:6" x14ac:dyDescent="0.45">
      <c r="A3220" s="154" t="str">
        <f t="shared" si="50"/>
        <v>NHBW_GC_288</v>
      </c>
      <c r="B3220">
        <v>288</v>
      </c>
      <c r="C3220" t="s">
        <v>3</v>
      </c>
      <c r="D3220">
        <v>0</v>
      </c>
      <c r="E3220" t="s">
        <v>64</v>
      </c>
      <c r="F3220" t="s">
        <v>71</v>
      </c>
    </row>
    <row r="3221" spans="1:6" x14ac:dyDescent="0.45">
      <c r="A3221" s="154" t="str">
        <f t="shared" si="50"/>
        <v>NHBW_GC_290</v>
      </c>
      <c r="B3221">
        <v>290</v>
      </c>
      <c r="C3221" t="s">
        <v>3</v>
      </c>
      <c r="D3221">
        <v>0</v>
      </c>
      <c r="E3221" t="s">
        <v>64</v>
      </c>
      <c r="F3221" t="s">
        <v>71</v>
      </c>
    </row>
    <row r="3222" spans="1:6" x14ac:dyDescent="0.45">
      <c r="A3222" s="154" t="str">
        <f t="shared" si="50"/>
        <v>NHBW_GC_292</v>
      </c>
      <c r="B3222">
        <v>292</v>
      </c>
      <c r="C3222" t="s">
        <v>3</v>
      </c>
      <c r="D3222">
        <v>0</v>
      </c>
      <c r="E3222" t="s">
        <v>64</v>
      </c>
      <c r="F3222" t="s">
        <v>71</v>
      </c>
    </row>
    <row r="3223" spans="1:6" x14ac:dyDescent="0.45">
      <c r="A3223" s="154" t="str">
        <f t="shared" si="50"/>
        <v>NHBW_GC_294</v>
      </c>
      <c r="B3223">
        <v>294</v>
      </c>
      <c r="C3223" t="s">
        <v>3</v>
      </c>
      <c r="D3223">
        <v>0</v>
      </c>
      <c r="E3223" t="s">
        <v>64</v>
      </c>
      <c r="F3223" t="s">
        <v>71</v>
      </c>
    </row>
    <row r="3224" spans="1:6" x14ac:dyDescent="0.45">
      <c r="A3224" s="154" t="str">
        <f t="shared" si="50"/>
        <v>NHBW_GC_296</v>
      </c>
      <c r="B3224">
        <v>296</v>
      </c>
      <c r="C3224" t="s">
        <v>3</v>
      </c>
      <c r="D3224">
        <v>0</v>
      </c>
      <c r="E3224" t="s">
        <v>64</v>
      </c>
      <c r="F3224" t="s">
        <v>71</v>
      </c>
    </row>
    <row r="3225" spans="1:6" x14ac:dyDescent="0.45">
      <c r="A3225" s="154" t="str">
        <f t="shared" si="50"/>
        <v>NHBW_GC_298</v>
      </c>
      <c r="B3225">
        <v>298</v>
      </c>
      <c r="C3225" t="s">
        <v>3</v>
      </c>
      <c r="D3225">
        <v>0</v>
      </c>
      <c r="E3225" t="s">
        <v>64</v>
      </c>
      <c r="F3225" t="s">
        <v>71</v>
      </c>
    </row>
    <row r="3226" spans="1:6" x14ac:dyDescent="0.45">
      <c r="A3226" s="154" t="str">
        <f t="shared" si="50"/>
        <v>NHBW_GC_300</v>
      </c>
      <c r="B3226">
        <v>300</v>
      </c>
      <c r="C3226" t="s">
        <v>3</v>
      </c>
      <c r="D3226">
        <v>0</v>
      </c>
      <c r="E3226" t="s">
        <v>64</v>
      </c>
      <c r="F3226" t="s">
        <v>71</v>
      </c>
    </row>
    <row r="3227" spans="1:6" x14ac:dyDescent="0.45">
      <c r="A3227" s="154" t="str">
        <f t="shared" si="50"/>
        <v>NHBW_GC_302</v>
      </c>
      <c r="B3227">
        <v>302</v>
      </c>
      <c r="C3227" t="s">
        <v>3</v>
      </c>
      <c r="D3227">
        <v>0</v>
      </c>
      <c r="E3227" t="s">
        <v>64</v>
      </c>
      <c r="F3227" t="s">
        <v>71</v>
      </c>
    </row>
    <row r="3228" spans="1:6" x14ac:dyDescent="0.45">
      <c r="A3228" s="154" t="str">
        <f t="shared" si="50"/>
        <v>NHBW_GC_304</v>
      </c>
      <c r="B3228">
        <v>304</v>
      </c>
      <c r="C3228" t="s">
        <v>3</v>
      </c>
      <c r="D3228">
        <v>0</v>
      </c>
      <c r="E3228" t="s">
        <v>64</v>
      </c>
      <c r="F3228" t="s">
        <v>71</v>
      </c>
    </row>
    <row r="3229" spans="1:6" x14ac:dyDescent="0.45">
      <c r="A3229" s="154" t="str">
        <f t="shared" si="50"/>
        <v>NHBW_GC_306</v>
      </c>
      <c r="B3229">
        <v>306</v>
      </c>
      <c r="C3229" t="s">
        <v>3</v>
      </c>
      <c r="D3229">
        <v>0</v>
      </c>
      <c r="E3229" t="s">
        <v>64</v>
      </c>
      <c r="F3229" t="s">
        <v>71</v>
      </c>
    </row>
    <row r="3230" spans="1:6" x14ac:dyDescent="0.45">
      <c r="A3230" s="154" t="str">
        <f t="shared" si="50"/>
        <v>NHBW_GC_308</v>
      </c>
      <c r="B3230">
        <v>308</v>
      </c>
      <c r="C3230" t="s">
        <v>3</v>
      </c>
      <c r="D3230">
        <v>0</v>
      </c>
      <c r="E3230" t="s">
        <v>64</v>
      </c>
      <c r="F3230" t="s">
        <v>71</v>
      </c>
    </row>
    <row r="3231" spans="1:6" x14ac:dyDescent="0.45">
      <c r="A3231" s="154" t="str">
        <f t="shared" si="50"/>
        <v>NHBW_GC_310</v>
      </c>
      <c r="B3231">
        <v>310</v>
      </c>
      <c r="C3231" t="s">
        <v>3</v>
      </c>
      <c r="D3231">
        <v>0</v>
      </c>
      <c r="E3231" t="s">
        <v>64</v>
      </c>
      <c r="F3231" t="s">
        <v>71</v>
      </c>
    </row>
    <row r="3232" spans="1:6" x14ac:dyDescent="0.45">
      <c r="A3232" s="154" t="str">
        <f t="shared" si="50"/>
        <v>NHBW_GC_312</v>
      </c>
      <c r="B3232">
        <v>312</v>
      </c>
      <c r="C3232" t="s">
        <v>3</v>
      </c>
      <c r="D3232">
        <v>0</v>
      </c>
      <c r="E3232" t="s">
        <v>64</v>
      </c>
      <c r="F3232" t="s">
        <v>71</v>
      </c>
    </row>
    <row r="3233" spans="1:6" x14ac:dyDescent="0.45">
      <c r="A3233" s="154" t="str">
        <f t="shared" si="50"/>
        <v>NHBW_GC_314</v>
      </c>
      <c r="B3233">
        <v>314</v>
      </c>
      <c r="C3233" t="s">
        <v>3</v>
      </c>
      <c r="D3233">
        <v>0</v>
      </c>
      <c r="E3233" t="s">
        <v>64</v>
      </c>
      <c r="F3233" t="s">
        <v>71</v>
      </c>
    </row>
    <row r="3234" spans="1:6" x14ac:dyDescent="0.45">
      <c r="A3234" s="154" t="str">
        <f t="shared" si="50"/>
        <v>NHBW_GC_316</v>
      </c>
      <c r="B3234">
        <v>316</v>
      </c>
      <c r="C3234" t="s">
        <v>3</v>
      </c>
      <c r="D3234">
        <v>0</v>
      </c>
      <c r="E3234" t="s">
        <v>64</v>
      </c>
      <c r="F3234" t="s">
        <v>71</v>
      </c>
    </row>
    <row r="3235" spans="1:6" x14ac:dyDescent="0.45">
      <c r="A3235" s="154" t="str">
        <f t="shared" si="50"/>
        <v>NHBW_GC_318</v>
      </c>
      <c r="B3235">
        <v>318</v>
      </c>
      <c r="C3235" t="s">
        <v>3</v>
      </c>
      <c r="D3235">
        <v>0</v>
      </c>
      <c r="E3235" t="s">
        <v>64</v>
      </c>
      <c r="F3235" t="s">
        <v>71</v>
      </c>
    </row>
    <row r="3236" spans="1:6" x14ac:dyDescent="0.45">
      <c r="A3236" s="154" t="str">
        <f t="shared" si="50"/>
        <v>NHBW_GC_320</v>
      </c>
      <c r="B3236">
        <v>320</v>
      </c>
      <c r="C3236" t="s">
        <v>3</v>
      </c>
      <c r="D3236">
        <v>0</v>
      </c>
      <c r="E3236" t="s">
        <v>64</v>
      </c>
      <c r="F3236" t="s">
        <v>71</v>
      </c>
    </row>
    <row r="3237" spans="1:6" x14ac:dyDescent="0.45">
      <c r="A3237" s="154" t="str">
        <f t="shared" si="50"/>
        <v>NHBW_GC_322</v>
      </c>
      <c r="B3237">
        <v>322</v>
      </c>
      <c r="C3237" t="s">
        <v>3</v>
      </c>
      <c r="D3237">
        <v>0</v>
      </c>
      <c r="E3237" t="s">
        <v>64</v>
      </c>
      <c r="F3237" t="s">
        <v>71</v>
      </c>
    </row>
    <row r="3238" spans="1:6" x14ac:dyDescent="0.45">
      <c r="A3238" s="154" t="str">
        <f t="shared" si="50"/>
        <v>NHBW_GC_324</v>
      </c>
      <c r="B3238">
        <v>324</v>
      </c>
      <c r="C3238" t="s">
        <v>3</v>
      </c>
      <c r="D3238">
        <v>0</v>
      </c>
      <c r="E3238" t="s">
        <v>64</v>
      </c>
      <c r="F3238" t="s">
        <v>71</v>
      </c>
    </row>
    <row r="3239" spans="1:6" x14ac:dyDescent="0.45">
      <c r="A3239" s="154" t="str">
        <f t="shared" si="50"/>
        <v>NHBW_GC_326</v>
      </c>
      <c r="B3239">
        <v>326</v>
      </c>
      <c r="C3239" t="s">
        <v>3</v>
      </c>
      <c r="D3239">
        <v>0</v>
      </c>
      <c r="E3239" t="s">
        <v>64</v>
      </c>
      <c r="F3239" t="s">
        <v>71</v>
      </c>
    </row>
    <row r="3240" spans="1:6" x14ac:dyDescent="0.45">
      <c r="A3240" s="154" t="str">
        <f t="shared" si="50"/>
        <v>NHBW_GC_328</v>
      </c>
      <c r="B3240">
        <v>328</v>
      </c>
      <c r="C3240" t="s">
        <v>3</v>
      </c>
      <c r="D3240">
        <v>0</v>
      </c>
      <c r="E3240" t="s">
        <v>64</v>
      </c>
      <c r="F3240" t="s">
        <v>71</v>
      </c>
    </row>
    <row r="3241" spans="1:6" x14ac:dyDescent="0.45">
      <c r="A3241" s="154" t="str">
        <f t="shared" si="50"/>
        <v>NHBW_GC_330</v>
      </c>
      <c r="B3241">
        <v>330</v>
      </c>
      <c r="C3241" t="s">
        <v>3</v>
      </c>
      <c r="D3241">
        <v>0</v>
      </c>
      <c r="E3241" t="s">
        <v>64</v>
      </c>
      <c r="F3241" t="s">
        <v>71</v>
      </c>
    </row>
    <row r="3242" spans="1:6" x14ac:dyDescent="0.45">
      <c r="A3242" s="154" t="str">
        <f t="shared" si="50"/>
        <v>NHBW_GC_332</v>
      </c>
      <c r="B3242">
        <v>332</v>
      </c>
      <c r="C3242" t="s">
        <v>3</v>
      </c>
      <c r="D3242">
        <v>0</v>
      </c>
      <c r="E3242" t="s">
        <v>64</v>
      </c>
      <c r="F3242" t="s">
        <v>71</v>
      </c>
    </row>
    <row r="3243" spans="1:6" x14ac:dyDescent="0.45">
      <c r="A3243" s="154" t="str">
        <f t="shared" si="50"/>
        <v>NHBW_GC_334</v>
      </c>
      <c r="B3243">
        <v>334</v>
      </c>
      <c r="C3243" t="s">
        <v>3</v>
      </c>
      <c r="D3243">
        <v>0</v>
      </c>
      <c r="E3243" t="s">
        <v>64</v>
      </c>
      <c r="F3243" t="s">
        <v>71</v>
      </c>
    </row>
    <row r="3244" spans="1:6" x14ac:dyDescent="0.45">
      <c r="A3244" s="154" t="str">
        <f t="shared" si="50"/>
        <v>NHBW_GC_336</v>
      </c>
      <c r="B3244">
        <v>336</v>
      </c>
      <c r="C3244" t="s">
        <v>3</v>
      </c>
      <c r="D3244">
        <v>0</v>
      </c>
      <c r="E3244" t="s">
        <v>64</v>
      </c>
      <c r="F3244" t="s">
        <v>71</v>
      </c>
    </row>
    <row r="3245" spans="1:6" x14ac:dyDescent="0.45">
      <c r="A3245" s="154" t="str">
        <f t="shared" si="50"/>
        <v>NHBW_GC_338</v>
      </c>
      <c r="B3245">
        <v>338</v>
      </c>
      <c r="C3245" t="s">
        <v>3</v>
      </c>
      <c r="D3245">
        <v>0</v>
      </c>
      <c r="E3245" t="s">
        <v>64</v>
      </c>
      <c r="F3245" t="s">
        <v>71</v>
      </c>
    </row>
    <row r="3246" spans="1:6" x14ac:dyDescent="0.45">
      <c r="A3246" s="154" t="str">
        <f t="shared" si="50"/>
        <v>NHBW_GC_340</v>
      </c>
      <c r="B3246">
        <v>340</v>
      </c>
      <c r="C3246" t="s">
        <v>3</v>
      </c>
      <c r="D3246">
        <v>0</v>
      </c>
      <c r="E3246" t="s">
        <v>64</v>
      </c>
      <c r="F3246" t="s">
        <v>71</v>
      </c>
    </row>
    <row r="3247" spans="1:6" x14ac:dyDescent="0.45">
      <c r="A3247" s="154" t="str">
        <f t="shared" si="50"/>
        <v>NHBW_GC_342</v>
      </c>
      <c r="B3247">
        <v>342</v>
      </c>
      <c r="C3247" t="s">
        <v>3</v>
      </c>
      <c r="D3247">
        <v>0</v>
      </c>
      <c r="E3247" t="s">
        <v>64</v>
      </c>
      <c r="F3247" t="s">
        <v>71</v>
      </c>
    </row>
    <row r="3248" spans="1:6" x14ac:dyDescent="0.45">
      <c r="A3248" s="154" t="str">
        <f t="shared" si="50"/>
        <v>NHBW_GC_344</v>
      </c>
      <c r="B3248">
        <v>344</v>
      </c>
      <c r="C3248" t="s">
        <v>3</v>
      </c>
      <c r="D3248">
        <v>0</v>
      </c>
      <c r="E3248" t="s">
        <v>64</v>
      </c>
      <c r="F3248" t="s">
        <v>71</v>
      </c>
    </row>
    <row r="3249" spans="1:6" x14ac:dyDescent="0.45">
      <c r="A3249" s="154" t="str">
        <f t="shared" si="50"/>
        <v>NHBW_GC_346</v>
      </c>
      <c r="B3249">
        <v>346</v>
      </c>
      <c r="C3249" t="s">
        <v>3</v>
      </c>
      <c r="D3249">
        <v>0</v>
      </c>
      <c r="E3249" t="s">
        <v>64</v>
      </c>
      <c r="F3249" t="s">
        <v>71</v>
      </c>
    </row>
    <row r="3250" spans="1:6" x14ac:dyDescent="0.45">
      <c r="A3250" s="154" t="str">
        <f t="shared" si="50"/>
        <v>NHBW_GC_348</v>
      </c>
      <c r="B3250">
        <v>348</v>
      </c>
      <c r="C3250" t="s">
        <v>3</v>
      </c>
      <c r="D3250">
        <v>0</v>
      </c>
      <c r="E3250" t="s">
        <v>64</v>
      </c>
      <c r="F3250" t="s">
        <v>71</v>
      </c>
    </row>
    <row r="3251" spans="1:6" x14ac:dyDescent="0.45">
      <c r="A3251" s="154" t="str">
        <f t="shared" si="50"/>
        <v>NHBW_GC_350</v>
      </c>
      <c r="B3251">
        <v>350</v>
      </c>
      <c r="C3251" t="s">
        <v>3</v>
      </c>
      <c r="D3251">
        <v>0</v>
      </c>
      <c r="E3251" t="s">
        <v>64</v>
      </c>
      <c r="F3251" t="s">
        <v>71</v>
      </c>
    </row>
    <row r="3252" spans="1:6" x14ac:dyDescent="0.45">
      <c r="A3252" s="154" t="str">
        <f t="shared" si="50"/>
        <v>NHBW_GC_352</v>
      </c>
      <c r="B3252">
        <v>352</v>
      </c>
      <c r="C3252" t="s">
        <v>3</v>
      </c>
      <c r="D3252">
        <v>0</v>
      </c>
      <c r="E3252" t="s">
        <v>64</v>
      </c>
      <c r="F3252" t="s">
        <v>71</v>
      </c>
    </row>
    <row r="3253" spans="1:6" x14ac:dyDescent="0.45">
      <c r="A3253" s="154" t="str">
        <f t="shared" si="50"/>
        <v>NHBW_GC_354</v>
      </c>
      <c r="B3253">
        <v>354</v>
      </c>
      <c r="C3253" t="s">
        <v>3</v>
      </c>
      <c r="D3253">
        <v>0</v>
      </c>
      <c r="E3253" t="s">
        <v>64</v>
      </c>
      <c r="F3253" t="s">
        <v>71</v>
      </c>
    </row>
    <row r="3254" spans="1:6" x14ac:dyDescent="0.45">
      <c r="A3254" s="154" t="str">
        <f t="shared" si="50"/>
        <v>NHBW_GC_356</v>
      </c>
      <c r="B3254">
        <v>356</v>
      </c>
      <c r="C3254" t="s">
        <v>3</v>
      </c>
      <c r="D3254">
        <v>0</v>
      </c>
      <c r="E3254" t="s">
        <v>64</v>
      </c>
      <c r="F3254" t="s">
        <v>71</v>
      </c>
    </row>
    <row r="3255" spans="1:6" x14ac:dyDescent="0.45">
      <c r="A3255" s="154" t="str">
        <f t="shared" si="50"/>
        <v>NHBW_GC_358</v>
      </c>
      <c r="B3255">
        <v>358</v>
      </c>
      <c r="C3255" t="s">
        <v>3</v>
      </c>
      <c r="D3255">
        <v>0</v>
      </c>
      <c r="E3255" t="s">
        <v>64</v>
      </c>
      <c r="F3255" t="s">
        <v>71</v>
      </c>
    </row>
    <row r="3256" spans="1:6" x14ac:dyDescent="0.45">
      <c r="A3256" s="154" t="str">
        <f t="shared" si="50"/>
        <v>NHBW_GC_360</v>
      </c>
      <c r="B3256">
        <v>360</v>
      </c>
      <c r="C3256" t="s">
        <v>3</v>
      </c>
      <c r="D3256">
        <v>0</v>
      </c>
      <c r="E3256" t="s">
        <v>64</v>
      </c>
      <c r="F3256" t="s">
        <v>71</v>
      </c>
    </row>
    <row r="3257" spans="1:6" x14ac:dyDescent="0.45">
      <c r="A3257" s="154" t="str">
        <f t="shared" si="50"/>
        <v>NHBW_GC_362</v>
      </c>
      <c r="B3257">
        <v>362</v>
      </c>
      <c r="C3257" t="s">
        <v>3</v>
      </c>
      <c r="D3257">
        <v>0</v>
      </c>
      <c r="E3257" t="s">
        <v>64</v>
      </c>
      <c r="F3257" t="s">
        <v>71</v>
      </c>
    </row>
    <row r="3258" spans="1:6" x14ac:dyDescent="0.45">
      <c r="A3258" s="154" t="str">
        <f t="shared" si="50"/>
        <v>NHBW_GC_364</v>
      </c>
      <c r="B3258">
        <v>364</v>
      </c>
      <c r="C3258" t="s">
        <v>3</v>
      </c>
      <c r="D3258">
        <v>0</v>
      </c>
      <c r="E3258" t="s">
        <v>64</v>
      </c>
      <c r="F3258" t="s">
        <v>71</v>
      </c>
    </row>
    <row r="3259" spans="1:6" x14ac:dyDescent="0.45">
      <c r="A3259" s="154" t="str">
        <f t="shared" si="50"/>
        <v>NHBW_GC_366</v>
      </c>
      <c r="B3259">
        <v>366</v>
      </c>
      <c r="C3259" t="s">
        <v>3</v>
      </c>
      <c r="D3259">
        <v>0</v>
      </c>
      <c r="E3259" t="s">
        <v>64</v>
      </c>
      <c r="F3259" t="s">
        <v>71</v>
      </c>
    </row>
    <row r="3260" spans="1:6" x14ac:dyDescent="0.45">
      <c r="A3260" s="154" t="str">
        <f t="shared" si="50"/>
        <v>NHBW_GC_368</v>
      </c>
      <c r="B3260">
        <v>368</v>
      </c>
      <c r="C3260" t="s">
        <v>3</v>
      </c>
      <c r="D3260">
        <v>0</v>
      </c>
      <c r="E3260" t="s">
        <v>64</v>
      </c>
      <c r="F3260" t="s">
        <v>71</v>
      </c>
    </row>
    <row r="3261" spans="1:6" x14ac:dyDescent="0.45">
      <c r="A3261" s="154" t="str">
        <f t="shared" si="50"/>
        <v>NHBW_GC_370</v>
      </c>
      <c r="B3261">
        <v>370</v>
      </c>
      <c r="C3261" t="s">
        <v>3</v>
      </c>
      <c r="D3261">
        <v>0</v>
      </c>
      <c r="E3261" t="s">
        <v>64</v>
      </c>
      <c r="F3261" t="s">
        <v>71</v>
      </c>
    </row>
    <row r="3262" spans="1:6" x14ac:dyDescent="0.45">
      <c r="A3262" s="154" t="str">
        <f t="shared" si="50"/>
        <v>NHBW_GC_372</v>
      </c>
      <c r="B3262">
        <v>372</v>
      </c>
      <c r="C3262" t="s">
        <v>3</v>
      </c>
      <c r="D3262">
        <v>0</v>
      </c>
      <c r="E3262" t="s">
        <v>64</v>
      </c>
      <c r="F3262" t="s">
        <v>71</v>
      </c>
    </row>
    <row r="3263" spans="1:6" x14ac:dyDescent="0.45">
      <c r="A3263" s="154" t="str">
        <f t="shared" si="50"/>
        <v>NHBW_GC_374</v>
      </c>
      <c r="B3263">
        <v>374</v>
      </c>
      <c r="C3263" t="s">
        <v>3</v>
      </c>
      <c r="D3263">
        <v>0</v>
      </c>
      <c r="E3263" t="s">
        <v>64</v>
      </c>
      <c r="F3263" t="s">
        <v>71</v>
      </c>
    </row>
    <row r="3264" spans="1:6" x14ac:dyDescent="0.45">
      <c r="A3264" s="154" t="str">
        <f t="shared" si="50"/>
        <v>NHBW_GC_376</v>
      </c>
      <c r="B3264">
        <v>376</v>
      </c>
      <c r="C3264" t="s">
        <v>3</v>
      </c>
      <c r="D3264">
        <v>0</v>
      </c>
      <c r="E3264" t="s">
        <v>64</v>
      </c>
      <c r="F3264" t="s">
        <v>71</v>
      </c>
    </row>
    <row r="3265" spans="1:6" x14ac:dyDescent="0.45">
      <c r="A3265" s="154" t="str">
        <f t="shared" si="50"/>
        <v>NHBW_GC_378</v>
      </c>
      <c r="B3265">
        <v>378</v>
      </c>
      <c r="C3265" t="s">
        <v>3</v>
      </c>
      <c r="D3265">
        <v>0</v>
      </c>
      <c r="E3265" t="s">
        <v>64</v>
      </c>
      <c r="F3265" t="s">
        <v>71</v>
      </c>
    </row>
    <row r="3266" spans="1:6" x14ac:dyDescent="0.45">
      <c r="A3266" s="154" t="str">
        <f t="shared" si="50"/>
        <v>NHBW_GC_380</v>
      </c>
      <c r="B3266">
        <v>380</v>
      </c>
      <c r="C3266" t="s">
        <v>3</v>
      </c>
      <c r="D3266">
        <v>0</v>
      </c>
      <c r="E3266" t="s">
        <v>64</v>
      </c>
      <c r="F3266" t="s">
        <v>71</v>
      </c>
    </row>
    <row r="3267" spans="1:6" x14ac:dyDescent="0.45">
      <c r="A3267" s="154" t="str">
        <f t="shared" ref="A3267:A3330" si="51">C3267&amp;"_"&amp;E3267&amp;"_"&amp;B3267</f>
        <v>NHBW_GC_382</v>
      </c>
      <c r="B3267">
        <v>382</v>
      </c>
      <c r="C3267" t="s">
        <v>3</v>
      </c>
      <c r="D3267">
        <v>0</v>
      </c>
      <c r="E3267" t="s">
        <v>64</v>
      </c>
      <c r="F3267" t="s">
        <v>71</v>
      </c>
    </row>
    <row r="3268" spans="1:6" x14ac:dyDescent="0.45">
      <c r="A3268" s="154" t="str">
        <f t="shared" si="51"/>
        <v>NHBW_GC_384</v>
      </c>
      <c r="B3268">
        <v>384</v>
      </c>
      <c r="C3268" t="s">
        <v>3</v>
      </c>
      <c r="D3268">
        <v>0</v>
      </c>
      <c r="E3268" t="s">
        <v>64</v>
      </c>
      <c r="F3268" t="s">
        <v>71</v>
      </c>
    </row>
    <row r="3269" spans="1:6" x14ac:dyDescent="0.45">
      <c r="A3269" s="154" t="str">
        <f t="shared" si="51"/>
        <v>NHBW_GC_386</v>
      </c>
      <c r="B3269">
        <v>386</v>
      </c>
      <c r="C3269" t="s">
        <v>3</v>
      </c>
      <c r="D3269">
        <v>0</v>
      </c>
      <c r="E3269" t="s">
        <v>64</v>
      </c>
      <c r="F3269" t="s">
        <v>71</v>
      </c>
    </row>
    <row r="3270" spans="1:6" x14ac:dyDescent="0.45">
      <c r="A3270" s="154" t="str">
        <f t="shared" si="51"/>
        <v>NHBW_GC_388</v>
      </c>
      <c r="B3270">
        <v>388</v>
      </c>
      <c r="C3270" t="s">
        <v>3</v>
      </c>
      <c r="D3270">
        <v>0</v>
      </c>
      <c r="E3270" t="s">
        <v>64</v>
      </c>
      <c r="F3270" t="s">
        <v>71</v>
      </c>
    </row>
    <row r="3271" spans="1:6" x14ac:dyDescent="0.45">
      <c r="A3271" s="154" t="str">
        <f t="shared" si="51"/>
        <v>NHBW_GC_390</v>
      </c>
      <c r="B3271">
        <v>390</v>
      </c>
      <c r="C3271" t="s">
        <v>3</v>
      </c>
      <c r="D3271">
        <v>0</v>
      </c>
      <c r="E3271" t="s">
        <v>64</v>
      </c>
      <c r="F3271" t="s">
        <v>71</v>
      </c>
    </row>
    <row r="3272" spans="1:6" x14ac:dyDescent="0.45">
      <c r="A3272" s="154" t="str">
        <f t="shared" si="51"/>
        <v>NHBW_GC_392</v>
      </c>
      <c r="B3272">
        <v>392</v>
      </c>
      <c r="C3272" t="s">
        <v>3</v>
      </c>
      <c r="D3272">
        <v>0</v>
      </c>
      <c r="E3272" t="s">
        <v>64</v>
      </c>
      <c r="F3272" t="s">
        <v>71</v>
      </c>
    </row>
    <row r="3273" spans="1:6" x14ac:dyDescent="0.45">
      <c r="A3273" s="154" t="str">
        <f t="shared" si="51"/>
        <v>NHBW_GC_394</v>
      </c>
      <c r="B3273">
        <v>394</v>
      </c>
      <c r="C3273" t="s">
        <v>3</v>
      </c>
      <c r="D3273">
        <v>0</v>
      </c>
      <c r="E3273" t="s">
        <v>64</v>
      </c>
      <c r="F3273" t="s">
        <v>71</v>
      </c>
    </row>
    <row r="3274" spans="1:6" x14ac:dyDescent="0.45">
      <c r="A3274" s="154" t="str">
        <f t="shared" si="51"/>
        <v>NHBW_GC_396</v>
      </c>
      <c r="B3274">
        <v>396</v>
      </c>
      <c r="C3274" t="s">
        <v>3</v>
      </c>
      <c r="D3274">
        <v>0</v>
      </c>
      <c r="E3274" t="s">
        <v>64</v>
      </c>
      <c r="F3274" t="s">
        <v>71</v>
      </c>
    </row>
    <row r="3275" spans="1:6" x14ac:dyDescent="0.45">
      <c r="A3275" s="154" t="str">
        <f t="shared" si="51"/>
        <v>NHBW_GC_398</v>
      </c>
      <c r="B3275">
        <v>398</v>
      </c>
      <c r="C3275" t="s">
        <v>3</v>
      </c>
      <c r="D3275">
        <v>0</v>
      </c>
      <c r="E3275" t="s">
        <v>64</v>
      </c>
      <c r="F3275" t="s">
        <v>71</v>
      </c>
    </row>
    <row r="3276" spans="1:6" x14ac:dyDescent="0.45">
      <c r="A3276" s="154" t="str">
        <f t="shared" si="51"/>
        <v>NHBW_GC_400</v>
      </c>
      <c r="B3276">
        <v>400</v>
      </c>
      <c r="C3276" t="s">
        <v>3</v>
      </c>
      <c r="D3276">
        <v>0</v>
      </c>
      <c r="E3276" t="s">
        <v>64</v>
      </c>
      <c r="F3276" t="s">
        <v>71</v>
      </c>
    </row>
    <row r="3277" spans="1:6" x14ac:dyDescent="0.45">
      <c r="A3277" s="154" t="str">
        <f t="shared" si="51"/>
        <v>NHBW_GC_402</v>
      </c>
      <c r="B3277">
        <v>402</v>
      </c>
      <c r="C3277" t="s">
        <v>3</v>
      </c>
      <c r="D3277">
        <v>0</v>
      </c>
      <c r="E3277" t="s">
        <v>64</v>
      </c>
      <c r="F3277" t="s">
        <v>71</v>
      </c>
    </row>
    <row r="3278" spans="1:6" x14ac:dyDescent="0.45">
      <c r="A3278" s="154" t="str">
        <f t="shared" si="51"/>
        <v>NHBW_GC_404</v>
      </c>
      <c r="B3278">
        <v>404</v>
      </c>
      <c r="C3278" t="s">
        <v>3</v>
      </c>
      <c r="D3278">
        <v>0</v>
      </c>
      <c r="E3278" t="s">
        <v>64</v>
      </c>
      <c r="F3278" t="s">
        <v>71</v>
      </c>
    </row>
    <row r="3279" spans="1:6" x14ac:dyDescent="0.45">
      <c r="A3279" s="154" t="str">
        <f t="shared" si="51"/>
        <v>NHBW_GC_406</v>
      </c>
      <c r="B3279">
        <v>406</v>
      </c>
      <c r="C3279" t="s">
        <v>3</v>
      </c>
      <c r="D3279">
        <v>0</v>
      </c>
      <c r="E3279" t="s">
        <v>64</v>
      </c>
      <c r="F3279" t="s">
        <v>71</v>
      </c>
    </row>
    <row r="3280" spans="1:6" x14ac:dyDescent="0.45">
      <c r="A3280" s="154" t="str">
        <f t="shared" si="51"/>
        <v>NHBW_GC_408</v>
      </c>
      <c r="B3280">
        <v>408</v>
      </c>
      <c r="C3280" t="s">
        <v>3</v>
      </c>
      <c r="D3280">
        <v>0</v>
      </c>
      <c r="E3280" t="s">
        <v>64</v>
      </c>
      <c r="F3280" t="s">
        <v>71</v>
      </c>
    </row>
    <row r="3281" spans="1:6" x14ac:dyDescent="0.45">
      <c r="A3281" s="154" t="str">
        <f t="shared" si="51"/>
        <v>NHBW_GC_410</v>
      </c>
      <c r="B3281">
        <v>410</v>
      </c>
      <c r="C3281" t="s">
        <v>3</v>
      </c>
      <c r="D3281">
        <v>0</v>
      </c>
      <c r="E3281" t="s">
        <v>64</v>
      </c>
      <c r="F3281" t="s">
        <v>71</v>
      </c>
    </row>
    <row r="3282" spans="1:6" x14ac:dyDescent="0.45">
      <c r="A3282" s="154" t="str">
        <f t="shared" si="51"/>
        <v>NHBNW_Dist_0</v>
      </c>
      <c r="B3282">
        <v>0</v>
      </c>
      <c r="C3282" t="s">
        <v>4</v>
      </c>
      <c r="D3282">
        <v>0.43137059999999999</v>
      </c>
      <c r="E3282" t="s">
        <v>63</v>
      </c>
      <c r="F3282" t="s">
        <v>71</v>
      </c>
    </row>
    <row r="3283" spans="1:6" x14ac:dyDescent="0.45">
      <c r="A3283" s="154" t="str">
        <f t="shared" si="51"/>
        <v>NHBNW_Dist_2</v>
      </c>
      <c r="B3283">
        <v>2</v>
      </c>
      <c r="C3283" t="s">
        <v>4</v>
      </c>
      <c r="D3283">
        <v>0.25754830000000001</v>
      </c>
      <c r="E3283" t="s">
        <v>63</v>
      </c>
      <c r="F3283" t="s">
        <v>71</v>
      </c>
    </row>
    <row r="3284" spans="1:6" x14ac:dyDescent="0.45">
      <c r="A3284" s="154" t="str">
        <f t="shared" si="51"/>
        <v>NHBNW_Dist_4</v>
      </c>
      <c r="B3284">
        <v>4</v>
      </c>
      <c r="C3284" t="s">
        <v>4</v>
      </c>
      <c r="D3284">
        <v>0.1107374</v>
      </c>
      <c r="E3284" t="s">
        <v>63</v>
      </c>
      <c r="F3284" t="s">
        <v>71</v>
      </c>
    </row>
    <row r="3285" spans="1:6" x14ac:dyDescent="0.45">
      <c r="A3285" s="154" t="str">
        <f t="shared" si="51"/>
        <v>NHBNW_Dist_6</v>
      </c>
      <c r="B3285">
        <v>6</v>
      </c>
      <c r="C3285" t="s">
        <v>4</v>
      </c>
      <c r="D3285">
        <v>5.9214500000000003E-2</v>
      </c>
      <c r="E3285" t="s">
        <v>63</v>
      </c>
      <c r="F3285" t="s">
        <v>71</v>
      </c>
    </row>
    <row r="3286" spans="1:6" x14ac:dyDescent="0.45">
      <c r="A3286" s="154" t="str">
        <f t="shared" si="51"/>
        <v>NHBNW_Dist_8</v>
      </c>
      <c r="B3286">
        <v>8</v>
      </c>
      <c r="C3286" t="s">
        <v>4</v>
      </c>
      <c r="D3286">
        <v>3.8354399999999997E-2</v>
      </c>
      <c r="E3286" t="s">
        <v>63</v>
      </c>
      <c r="F3286" t="s">
        <v>71</v>
      </c>
    </row>
    <row r="3287" spans="1:6" x14ac:dyDescent="0.45">
      <c r="A3287" s="154" t="str">
        <f t="shared" si="51"/>
        <v>NHBNW_Dist_10</v>
      </c>
      <c r="B3287">
        <v>10</v>
      </c>
      <c r="C3287" t="s">
        <v>4</v>
      </c>
      <c r="D3287">
        <v>2.4611299999999999E-2</v>
      </c>
      <c r="E3287" t="s">
        <v>63</v>
      </c>
      <c r="F3287" t="s">
        <v>71</v>
      </c>
    </row>
    <row r="3288" spans="1:6" x14ac:dyDescent="0.45">
      <c r="A3288" s="154" t="str">
        <f t="shared" si="51"/>
        <v>NHBNW_Dist_12</v>
      </c>
      <c r="B3288">
        <v>12</v>
      </c>
      <c r="C3288" t="s">
        <v>4</v>
      </c>
      <c r="D3288">
        <v>1.68161E-2</v>
      </c>
      <c r="E3288" t="s">
        <v>63</v>
      </c>
      <c r="F3288" t="s">
        <v>71</v>
      </c>
    </row>
    <row r="3289" spans="1:6" x14ac:dyDescent="0.45">
      <c r="A3289" s="154" t="str">
        <f t="shared" si="51"/>
        <v>NHBNW_Dist_14</v>
      </c>
      <c r="B3289">
        <v>14</v>
      </c>
      <c r="C3289" t="s">
        <v>4</v>
      </c>
      <c r="D3289">
        <v>1.16224E-2</v>
      </c>
      <c r="E3289" t="s">
        <v>63</v>
      </c>
      <c r="F3289" t="s">
        <v>71</v>
      </c>
    </row>
    <row r="3290" spans="1:6" x14ac:dyDescent="0.45">
      <c r="A3290" s="154" t="str">
        <f t="shared" si="51"/>
        <v>NHBNW_Dist_16</v>
      </c>
      <c r="B3290">
        <v>16</v>
      </c>
      <c r="C3290" t="s">
        <v>4</v>
      </c>
      <c r="D3290">
        <v>8.1928999999999995E-3</v>
      </c>
      <c r="E3290" t="s">
        <v>63</v>
      </c>
      <c r="F3290" t="s">
        <v>71</v>
      </c>
    </row>
    <row r="3291" spans="1:6" x14ac:dyDescent="0.45">
      <c r="A3291" s="154" t="str">
        <f t="shared" si="51"/>
        <v>NHBNW_Dist_18</v>
      </c>
      <c r="B3291">
        <v>18</v>
      </c>
      <c r="C3291" t="s">
        <v>4</v>
      </c>
      <c r="D3291">
        <v>5.9735999999999999E-3</v>
      </c>
      <c r="E3291" t="s">
        <v>63</v>
      </c>
      <c r="F3291" t="s">
        <v>71</v>
      </c>
    </row>
    <row r="3292" spans="1:6" x14ac:dyDescent="0.45">
      <c r="A3292" s="154" t="str">
        <f t="shared" si="51"/>
        <v>NHBNW_Dist_20</v>
      </c>
      <c r="B3292">
        <v>20</v>
      </c>
      <c r="C3292" t="s">
        <v>4</v>
      </c>
      <c r="D3292">
        <v>4.7904000000000002E-3</v>
      </c>
      <c r="E3292" t="s">
        <v>63</v>
      </c>
      <c r="F3292" t="s">
        <v>71</v>
      </c>
    </row>
    <row r="3293" spans="1:6" x14ac:dyDescent="0.45">
      <c r="A3293" s="154" t="str">
        <f t="shared" si="51"/>
        <v>NHBNW_Dist_22</v>
      </c>
      <c r="B3293">
        <v>22</v>
      </c>
      <c r="C3293" t="s">
        <v>4</v>
      </c>
      <c r="D3293">
        <v>3.9915000000000003E-3</v>
      </c>
      <c r="E3293" t="s">
        <v>63</v>
      </c>
      <c r="F3293" t="s">
        <v>71</v>
      </c>
    </row>
    <row r="3294" spans="1:6" x14ac:dyDescent="0.45">
      <c r="A3294" s="154" t="str">
        <f t="shared" si="51"/>
        <v>NHBNW_Dist_24</v>
      </c>
      <c r="B3294">
        <v>24</v>
      </c>
      <c r="C3294" t="s">
        <v>4</v>
      </c>
      <c r="D3294">
        <v>3.3026000000000002E-3</v>
      </c>
      <c r="E3294" t="s">
        <v>63</v>
      </c>
      <c r="F3294" t="s">
        <v>71</v>
      </c>
    </row>
    <row r="3295" spans="1:6" x14ac:dyDescent="0.45">
      <c r="A3295" s="154" t="str">
        <f t="shared" si="51"/>
        <v>NHBNW_Dist_26</v>
      </c>
      <c r="B3295">
        <v>26</v>
      </c>
      <c r="C3295" t="s">
        <v>4</v>
      </c>
      <c r="D3295">
        <v>2.5752000000000001E-3</v>
      </c>
      <c r="E3295" t="s">
        <v>63</v>
      </c>
      <c r="F3295" t="s">
        <v>71</v>
      </c>
    </row>
    <row r="3296" spans="1:6" x14ac:dyDescent="0.45">
      <c r="A3296" s="154" t="str">
        <f t="shared" si="51"/>
        <v>NHBNW_Dist_28</v>
      </c>
      <c r="B3296">
        <v>28</v>
      </c>
      <c r="C3296" t="s">
        <v>4</v>
      </c>
      <c r="D3296">
        <v>2.2125000000000001E-3</v>
      </c>
      <c r="E3296" t="s">
        <v>63</v>
      </c>
      <c r="F3296" t="s">
        <v>71</v>
      </c>
    </row>
    <row r="3297" spans="1:6" x14ac:dyDescent="0.45">
      <c r="A3297" s="154" t="str">
        <f t="shared" si="51"/>
        <v>NHBNW_Dist_30</v>
      </c>
      <c r="B3297">
        <v>30</v>
      </c>
      <c r="C3297" t="s">
        <v>4</v>
      </c>
      <c r="D3297">
        <v>1.8775E-3</v>
      </c>
      <c r="E3297" t="s">
        <v>63</v>
      </c>
      <c r="F3297" t="s">
        <v>71</v>
      </c>
    </row>
    <row r="3298" spans="1:6" x14ac:dyDescent="0.45">
      <c r="A3298" s="154" t="str">
        <f t="shared" si="51"/>
        <v>NHBNW_Dist_32</v>
      </c>
      <c r="B3298">
        <v>32</v>
      </c>
      <c r="C3298" t="s">
        <v>4</v>
      </c>
      <c r="D3298">
        <v>1.6696E-3</v>
      </c>
      <c r="E3298" t="s">
        <v>63</v>
      </c>
      <c r="F3298" t="s">
        <v>71</v>
      </c>
    </row>
    <row r="3299" spans="1:6" x14ac:dyDescent="0.45">
      <c r="A3299" s="154" t="str">
        <f t="shared" si="51"/>
        <v>NHBNW_Dist_34</v>
      </c>
      <c r="B3299">
        <v>34</v>
      </c>
      <c r="C3299" t="s">
        <v>4</v>
      </c>
      <c r="D3299">
        <v>1.5447E-3</v>
      </c>
      <c r="E3299" t="s">
        <v>63</v>
      </c>
      <c r="F3299" t="s">
        <v>71</v>
      </c>
    </row>
    <row r="3300" spans="1:6" x14ac:dyDescent="0.45">
      <c r="A3300" s="154" t="str">
        <f t="shared" si="51"/>
        <v>NHBNW_Dist_36</v>
      </c>
      <c r="B3300">
        <v>36</v>
      </c>
      <c r="C3300" t="s">
        <v>4</v>
      </c>
      <c r="D3300">
        <v>1.3594E-3</v>
      </c>
      <c r="E3300" t="s">
        <v>63</v>
      </c>
      <c r="F3300" t="s">
        <v>71</v>
      </c>
    </row>
    <row r="3301" spans="1:6" x14ac:dyDescent="0.45">
      <c r="A3301" s="154" t="str">
        <f t="shared" si="51"/>
        <v>NHBNW_Dist_38</v>
      </c>
      <c r="B3301">
        <v>38</v>
      </c>
      <c r="C3301" t="s">
        <v>4</v>
      </c>
      <c r="D3301">
        <v>1.2879E-3</v>
      </c>
      <c r="E3301" t="s">
        <v>63</v>
      </c>
      <c r="F3301" t="s">
        <v>71</v>
      </c>
    </row>
    <row r="3302" spans="1:6" x14ac:dyDescent="0.45">
      <c r="A3302" s="154" t="str">
        <f t="shared" si="51"/>
        <v>NHBNW_Dist_40</v>
      </c>
      <c r="B3302">
        <v>40</v>
      </c>
      <c r="C3302" t="s">
        <v>4</v>
      </c>
      <c r="D3302">
        <v>1.2163E-3</v>
      </c>
      <c r="E3302" t="s">
        <v>63</v>
      </c>
      <c r="F3302" t="s">
        <v>71</v>
      </c>
    </row>
    <row r="3303" spans="1:6" x14ac:dyDescent="0.45">
      <c r="A3303" s="154" t="str">
        <f t="shared" si="51"/>
        <v>NHBNW_Dist_42</v>
      </c>
      <c r="B3303">
        <v>42</v>
      </c>
      <c r="C3303" t="s">
        <v>4</v>
      </c>
      <c r="D3303">
        <v>1.1448000000000001E-3</v>
      </c>
      <c r="E3303" t="s">
        <v>63</v>
      </c>
      <c r="F3303" t="s">
        <v>71</v>
      </c>
    </row>
    <row r="3304" spans="1:6" x14ac:dyDescent="0.45">
      <c r="A3304" s="154" t="str">
        <f t="shared" si="51"/>
        <v>NHBNW_Dist_44</v>
      </c>
      <c r="B3304">
        <v>44</v>
      </c>
      <c r="C3304" t="s">
        <v>4</v>
      </c>
      <c r="D3304">
        <v>1.0732999999999999E-3</v>
      </c>
      <c r="E3304" t="s">
        <v>63</v>
      </c>
      <c r="F3304" t="s">
        <v>71</v>
      </c>
    </row>
    <row r="3305" spans="1:6" x14ac:dyDescent="0.45">
      <c r="A3305" s="154" t="str">
        <f t="shared" si="51"/>
        <v>NHBNW_Dist_46</v>
      </c>
      <c r="B3305">
        <v>46</v>
      </c>
      <c r="C3305" t="s">
        <v>4</v>
      </c>
      <c r="D3305">
        <v>1.0018E-3</v>
      </c>
      <c r="E3305" t="s">
        <v>63</v>
      </c>
      <c r="F3305" t="s">
        <v>71</v>
      </c>
    </row>
    <row r="3306" spans="1:6" x14ac:dyDescent="0.45">
      <c r="A3306" s="154" t="str">
        <f t="shared" si="51"/>
        <v>NHBNW_Dist_48</v>
      </c>
      <c r="B3306">
        <v>48</v>
      </c>
      <c r="C3306" t="s">
        <v>4</v>
      </c>
      <c r="D3306">
        <v>9.301E-4</v>
      </c>
      <c r="E3306" t="s">
        <v>63</v>
      </c>
      <c r="F3306" t="s">
        <v>71</v>
      </c>
    </row>
    <row r="3307" spans="1:6" x14ac:dyDescent="0.45">
      <c r="A3307" s="154" t="str">
        <f t="shared" si="51"/>
        <v>NHBNW_Dist_50</v>
      </c>
      <c r="B3307">
        <v>50</v>
      </c>
      <c r="C3307" t="s">
        <v>4</v>
      </c>
      <c r="D3307">
        <v>8.5860000000000005E-4</v>
      </c>
      <c r="E3307" t="s">
        <v>63</v>
      </c>
      <c r="F3307" t="s">
        <v>71</v>
      </c>
    </row>
    <row r="3308" spans="1:6" x14ac:dyDescent="0.45">
      <c r="A3308" s="154" t="str">
        <f t="shared" si="51"/>
        <v>NHBNW_Dist_52</v>
      </c>
      <c r="B3308">
        <v>52</v>
      </c>
      <c r="C3308" t="s">
        <v>4</v>
      </c>
      <c r="D3308">
        <v>7.871E-4</v>
      </c>
      <c r="E3308" t="s">
        <v>63</v>
      </c>
      <c r="F3308" t="s">
        <v>71</v>
      </c>
    </row>
    <row r="3309" spans="1:6" x14ac:dyDescent="0.45">
      <c r="A3309" s="154" t="str">
        <f t="shared" si="51"/>
        <v>NHBNW_Dist_54</v>
      </c>
      <c r="B3309">
        <v>54</v>
      </c>
      <c r="C3309" t="s">
        <v>4</v>
      </c>
      <c r="D3309">
        <v>7.1549999999999999E-4</v>
      </c>
      <c r="E3309" t="s">
        <v>63</v>
      </c>
      <c r="F3309" t="s">
        <v>71</v>
      </c>
    </row>
    <row r="3310" spans="1:6" x14ac:dyDescent="0.45">
      <c r="A3310" s="154" t="str">
        <f t="shared" si="51"/>
        <v>NHBNW_Dist_56</v>
      </c>
      <c r="B3310">
        <v>56</v>
      </c>
      <c r="C3310" t="s">
        <v>4</v>
      </c>
      <c r="D3310">
        <v>6.4400000000000004E-4</v>
      </c>
      <c r="E3310" t="s">
        <v>63</v>
      </c>
      <c r="F3310" t="s">
        <v>71</v>
      </c>
    </row>
    <row r="3311" spans="1:6" x14ac:dyDescent="0.45">
      <c r="A3311" s="154" t="str">
        <f t="shared" si="51"/>
        <v>NHBNW_Dist_58</v>
      </c>
      <c r="B3311">
        <v>58</v>
      </c>
      <c r="C3311" t="s">
        <v>4</v>
      </c>
      <c r="D3311">
        <v>5.7240000000000004E-4</v>
      </c>
      <c r="E3311" t="s">
        <v>63</v>
      </c>
      <c r="F3311" t="s">
        <v>71</v>
      </c>
    </row>
    <row r="3312" spans="1:6" x14ac:dyDescent="0.45">
      <c r="A3312" s="154" t="str">
        <f t="shared" si="51"/>
        <v>NHBNW_Dist_60</v>
      </c>
      <c r="B3312">
        <v>60</v>
      </c>
      <c r="C3312" t="s">
        <v>4</v>
      </c>
      <c r="D3312">
        <v>5.0089999999999998E-4</v>
      </c>
      <c r="E3312" t="s">
        <v>63</v>
      </c>
      <c r="F3312" t="s">
        <v>71</v>
      </c>
    </row>
    <row r="3313" spans="1:6" x14ac:dyDescent="0.45">
      <c r="A3313" s="154" t="str">
        <f t="shared" si="51"/>
        <v>NHBNW_Dist_62</v>
      </c>
      <c r="B3313">
        <v>62</v>
      </c>
      <c r="C3313" t="s">
        <v>4</v>
      </c>
      <c r="D3313">
        <v>4.2930000000000003E-4</v>
      </c>
      <c r="E3313" t="s">
        <v>63</v>
      </c>
      <c r="F3313" t="s">
        <v>71</v>
      </c>
    </row>
    <row r="3314" spans="1:6" x14ac:dyDescent="0.45">
      <c r="A3314" s="154" t="str">
        <f t="shared" si="51"/>
        <v>NHBNW_Dist_64</v>
      </c>
      <c r="B3314">
        <v>64</v>
      </c>
      <c r="C3314" t="s">
        <v>4</v>
      </c>
      <c r="D3314">
        <v>3.5780000000000002E-4</v>
      </c>
      <c r="E3314" t="s">
        <v>63</v>
      </c>
      <c r="F3314" t="s">
        <v>71</v>
      </c>
    </row>
    <row r="3315" spans="1:6" x14ac:dyDescent="0.45">
      <c r="A3315" s="154" t="str">
        <f t="shared" si="51"/>
        <v>NHBNW_Dist_66</v>
      </c>
      <c r="B3315">
        <v>66</v>
      </c>
      <c r="C3315" t="s">
        <v>4</v>
      </c>
      <c r="D3315">
        <v>2.8620000000000002E-4</v>
      </c>
      <c r="E3315" t="s">
        <v>63</v>
      </c>
      <c r="F3315" t="s">
        <v>71</v>
      </c>
    </row>
    <row r="3316" spans="1:6" x14ac:dyDescent="0.45">
      <c r="A3316" s="154" t="str">
        <f t="shared" si="51"/>
        <v>NHBNW_Dist_68</v>
      </c>
      <c r="B3316">
        <v>68</v>
      </c>
      <c r="C3316" t="s">
        <v>4</v>
      </c>
      <c r="D3316">
        <v>2.1460000000000001E-4</v>
      </c>
      <c r="E3316" t="s">
        <v>63</v>
      </c>
      <c r="F3316" t="s">
        <v>71</v>
      </c>
    </row>
    <row r="3317" spans="1:6" x14ac:dyDescent="0.45">
      <c r="A3317" s="154" t="str">
        <f t="shared" si="51"/>
        <v>NHBNW_Dist_70</v>
      </c>
      <c r="B3317">
        <v>70</v>
      </c>
      <c r="C3317" t="s">
        <v>4</v>
      </c>
      <c r="D3317">
        <v>1.4300000000000001E-4</v>
      </c>
      <c r="E3317" t="s">
        <v>63</v>
      </c>
      <c r="F3317" t="s">
        <v>71</v>
      </c>
    </row>
    <row r="3318" spans="1:6" x14ac:dyDescent="0.45">
      <c r="A3318" s="154" t="str">
        <f t="shared" si="51"/>
        <v>NHBNW_Dist_72</v>
      </c>
      <c r="B3318">
        <v>72</v>
      </c>
      <c r="C3318" t="s">
        <v>4</v>
      </c>
      <c r="D3318" s="153">
        <v>7.1500000000000003E-5</v>
      </c>
      <c r="E3318" t="s">
        <v>63</v>
      </c>
      <c r="F3318" t="s">
        <v>71</v>
      </c>
    </row>
    <row r="3319" spans="1:6" x14ac:dyDescent="0.45">
      <c r="A3319" s="154" t="str">
        <f t="shared" si="51"/>
        <v>NHBNW_Dist_74</v>
      </c>
      <c r="B3319">
        <v>74</v>
      </c>
      <c r="C3319" t="s">
        <v>4</v>
      </c>
      <c r="D3319">
        <v>0</v>
      </c>
      <c r="E3319" t="s">
        <v>63</v>
      </c>
      <c r="F3319" t="s">
        <v>71</v>
      </c>
    </row>
    <row r="3320" spans="1:6" x14ac:dyDescent="0.45">
      <c r="A3320" s="154" t="str">
        <f t="shared" si="51"/>
        <v>NHBNW_Dist_76</v>
      </c>
      <c r="B3320">
        <v>76</v>
      </c>
      <c r="C3320" t="s">
        <v>4</v>
      </c>
      <c r="D3320">
        <v>0</v>
      </c>
      <c r="E3320" t="s">
        <v>63</v>
      </c>
      <c r="F3320" t="s">
        <v>71</v>
      </c>
    </row>
    <row r="3321" spans="1:6" x14ac:dyDescent="0.45">
      <c r="A3321" s="154" t="str">
        <f t="shared" si="51"/>
        <v>NHBNW_Dist_78</v>
      </c>
      <c r="B3321">
        <v>78</v>
      </c>
      <c r="C3321" t="s">
        <v>4</v>
      </c>
      <c r="D3321">
        <v>0</v>
      </c>
      <c r="E3321" t="s">
        <v>63</v>
      </c>
      <c r="F3321" t="s">
        <v>71</v>
      </c>
    </row>
    <row r="3322" spans="1:6" x14ac:dyDescent="0.45">
      <c r="A3322" s="154" t="str">
        <f t="shared" si="51"/>
        <v>NHBNW_Dist_80</v>
      </c>
      <c r="B3322">
        <v>80</v>
      </c>
      <c r="C3322" t="s">
        <v>4</v>
      </c>
      <c r="D3322">
        <v>0</v>
      </c>
      <c r="E3322" t="s">
        <v>63</v>
      </c>
      <c r="F3322" t="s">
        <v>71</v>
      </c>
    </row>
    <row r="3323" spans="1:6" x14ac:dyDescent="0.45">
      <c r="A3323" s="154" t="str">
        <f t="shared" si="51"/>
        <v>NHBNW_Dist_82</v>
      </c>
      <c r="B3323">
        <v>82</v>
      </c>
      <c r="C3323" t="s">
        <v>4</v>
      </c>
      <c r="D3323">
        <v>0</v>
      </c>
      <c r="E3323" t="s">
        <v>63</v>
      </c>
      <c r="F3323" t="s">
        <v>71</v>
      </c>
    </row>
    <row r="3324" spans="1:6" x14ac:dyDescent="0.45">
      <c r="A3324" s="154" t="str">
        <f t="shared" si="51"/>
        <v>NHBNW_Dist_84</v>
      </c>
      <c r="B3324">
        <v>84</v>
      </c>
      <c r="C3324" t="s">
        <v>4</v>
      </c>
      <c r="D3324">
        <v>0</v>
      </c>
      <c r="E3324" t="s">
        <v>63</v>
      </c>
      <c r="F3324" t="s">
        <v>71</v>
      </c>
    </row>
    <row r="3325" spans="1:6" x14ac:dyDescent="0.45">
      <c r="A3325" s="154" t="str">
        <f t="shared" si="51"/>
        <v>NHBNW_Dist_86</v>
      </c>
      <c r="B3325">
        <v>86</v>
      </c>
      <c r="C3325" t="s">
        <v>4</v>
      </c>
      <c r="D3325">
        <v>0</v>
      </c>
      <c r="E3325" t="s">
        <v>63</v>
      </c>
      <c r="F3325" t="s">
        <v>71</v>
      </c>
    </row>
    <row r="3326" spans="1:6" x14ac:dyDescent="0.45">
      <c r="A3326" s="154" t="str">
        <f t="shared" si="51"/>
        <v>NHBNW_Dist_88</v>
      </c>
      <c r="B3326">
        <v>88</v>
      </c>
      <c r="C3326" t="s">
        <v>4</v>
      </c>
      <c r="D3326">
        <v>0</v>
      </c>
      <c r="E3326" t="s">
        <v>63</v>
      </c>
      <c r="F3326" t="s">
        <v>71</v>
      </c>
    </row>
    <row r="3327" spans="1:6" x14ac:dyDescent="0.45">
      <c r="A3327" s="154" t="str">
        <f t="shared" si="51"/>
        <v>NHBNW_Dist_90</v>
      </c>
      <c r="B3327">
        <v>90</v>
      </c>
      <c r="C3327" t="s">
        <v>4</v>
      </c>
      <c r="D3327">
        <v>0</v>
      </c>
      <c r="E3327" t="s">
        <v>63</v>
      </c>
      <c r="F3327" t="s">
        <v>71</v>
      </c>
    </row>
    <row r="3328" spans="1:6" x14ac:dyDescent="0.45">
      <c r="A3328" s="154" t="str">
        <f t="shared" si="51"/>
        <v>NHBNW_Dist_92</v>
      </c>
      <c r="B3328">
        <v>92</v>
      </c>
      <c r="C3328" t="s">
        <v>4</v>
      </c>
      <c r="D3328">
        <v>0</v>
      </c>
      <c r="E3328" t="s">
        <v>63</v>
      </c>
      <c r="F3328" t="s">
        <v>71</v>
      </c>
    </row>
    <row r="3329" spans="1:6" x14ac:dyDescent="0.45">
      <c r="A3329" s="154" t="str">
        <f t="shared" si="51"/>
        <v>NHBNW_Dist_94</v>
      </c>
      <c r="B3329">
        <v>94</v>
      </c>
      <c r="C3329" t="s">
        <v>4</v>
      </c>
      <c r="D3329">
        <v>0</v>
      </c>
      <c r="E3329" t="s">
        <v>63</v>
      </c>
      <c r="F3329" t="s">
        <v>71</v>
      </c>
    </row>
    <row r="3330" spans="1:6" x14ac:dyDescent="0.45">
      <c r="A3330" s="154" t="str">
        <f t="shared" si="51"/>
        <v>NHBNW_Dist_96</v>
      </c>
      <c r="B3330">
        <v>96</v>
      </c>
      <c r="C3330" t="s">
        <v>4</v>
      </c>
      <c r="D3330">
        <v>0</v>
      </c>
      <c r="E3330" t="s">
        <v>63</v>
      </c>
      <c r="F3330" t="s">
        <v>71</v>
      </c>
    </row>
    <row r="3331" spans="1:6" x14ac:dyDescent="0.45">
      <c r="A3331" s="154" t="str">
        <f t="shared" ref="A3331:A3394" si="52">C3331&amp;"_"&amp;E3331&amp;"_"&amp;B3331</f>
        <v>NHBNW_Dist_98</v>
      </c>
      <c r="B3331">
        <v>98</v>
      </c>
      <c r="C3331" t="s">
        <v>4</v>
      </c>
      <c r="D3331">
        <v>0</v>
      </c>
      <c r="E3331" t="s">
        <v>63</v>
      </c>
      <c r="F3331" t="s">
        <v>71</v>
      </c>
    </row>
    <row r="3332" spans="1:6" x14ac:dyDescent="0.45">
      <c r="A3332" s="154" t="str">
        <f t="shared" si="52"/>
        <v>NHBNW_Dist_100</v>
      </c>
      <c r="B3332">
        <v>100</v>
      </c>
      <c r="C3332" t="s">
        <v>4</v>
      </c>
      <c r="D3332">
        <v>0</v>
      </c>
      <c r="E3332" t="s">
        <v>63</v>
      </c>
      <c r="F3332" t="s">
        <v>71</v>
      </c>
    </row>
    <row r="3333" spans="1:6" x14ac:dyDescent="0.45">
      <c r="A3333" s="154" t="str">
        <f t="shared" si="52"/>
        <v>NHBNW_Dist_102</v>
      </c>
      <c r="B3333">
        <v>102</v>
      </c>
      <c r="C3333" t="s">
        <v>4</v>
      </c>
      <c r="D3333">
        <v>0</v>
      </c>
      <c r="E3333" t="s">
        <v>63</v>
      </c>
      <c r="F3333" t="s">
        <v>71</v>
      </c>
    </row>
    <row r="3334" spans="1:6" x14ac:dyDescent="0.45">
      <c r="A3334" s="154" t="str">
        <f t="shared" si="52"/>
        <v>NHBNW_Dist_104</v>
      </c>
      <c r="B3334">
        <v>104</v>
      </c>
      <c r="C3334" t="s">
        <v>4</v>
      </c>
      <c r="D3334">
        <v>0</v>
      </c>
      <c r="E3334" t="s">
        <v>63</v>
      </c>
      <c r="F3334" t="s">
        <v>71</v>
      </c>
    </row>
    <row r="3335" spans="1:6" x14ac:dyDescent="0.45">
      <c r="A3335" s="154" t="str">
        <f t="shared" si="52"/>
        <v>NHBNW_Dist_106</v>
      </c>
      <c r="B3335">
        <v>106</v>
      </c>
      <c r="C3335" t="s">
        <v>4</v>
      </c>
      <c r="D3335">
        <v>0</v>
      </c>
      <c r="E3335" t="s">
        <v>63</v>
      </c>
      <c r="F3335" t="s">
        <v>71</v>
      </c>
    </row>
    <row r="3336" spans="1:6" x14ac:dyDescent="0.45">
      <c r="A3336" s="154" t="str">
        <f t="shared" si="52"/>
        <v>NHBNW_Dist_108</v>
      </c>
      <c r="B3336">
        <v>108</v>
      </c>
      <c r="C3336" t="s">
        <v>4</v>
      </c>
      <c r="D3336">
        <v>0</v>
      </c>
      <c r="E3336" t="s">
        <v>63</v>
      </c>
      <c r="F3336" t="s">
        <v>71</v>
      </c>
    </row>
    <row r="3337" spans="1:6" x14ac:dyDescent="0.45">
      <c r="A3337" s="154" t="str">
        <f t="shared" si="52"/>
        <v>NHBNW_Dist_110</v>
      </c>
      <c r="B3337">
        <v>110</v>
      </c>
      <c r="C3337" t="s">
        <v>4</v>
      </c>
      <c r="D3337">
        <v>0</v>
      </c>
      <c r="E3337" t="s">
        <v>63</v>
      </c>
      <c r="F3337" t="s">
        <v>71</v>
      </c>
    </row>
    <row r="3338" spans="1:6" x14ac:dyDescent="0.45">
      <c r="A3338" s="154" t="str">
        <f t="shared" si="52"/>
        <v>NHBNW_Dist_112</v>
      </c>
      <c r="B3338">
        <v>112</v>
      </c>
      <c r="C3338" t="s">
        <v>4</v>
      </c>
      <c r="D3338">
        <v>0</v>
      </c>
      <c r="E3338" t="s">
        <v>63</v>
      </c>
      <c r="F3338" t="s">
        <v>71</v>
      </c>
    </row>
    <row r="3339" spans="1:6" x14ac:dyDescent="0.45">
      <c r="A3339" s="154" t="str">
        <f t="shared" si="52"/>
        <v>NHBNW_Dist_114</v>
      </c>
      <c r="B3339">
        <v>114</v>
      </c>
      <c r="C3339" t="s">
        <v>4</v>
      </c>
      <c r="D3339">
        <v>0</v>
      </c>
      <c r="E3339" t="s">
        <v>63</v>
      </c>
      <c r="F3339" t="s">
        <v>71</v>
      </c>
    </row>
    <row r="3340" spans="1:6" x14ac:dyDescent="0.45">
      <c r="A3340" s="154" t="str">
        <f t="shared" si="52"/>
        <v>NHBNW_Dist_116</v>
      </c>
      <c r="B3340">
        <v>116</v>
      </c>
      <c r="C3340" t="s">
        <v>4</v>
      </c>
      <c r="D3340">
        <v>0</v>
      </c>
      <c r="E3340" t="s">
        <v>63</v>
      </c>
      <c r="F3340" t="s">
        <v>71</v>
      </c>
    </row>
    <row r="3341" spans="1:6" x14ac:dyDescent="0.45">
      <c r="A3341" s="154" t="str">
        <f t="shared" si="52"/>
        <v>NHBNW_Dist_118</v>
      </c>
      <c r="B3341">
        <v>118</v>
      </c>
      <c r="C3341" t="s">
        <v>4</v>
      </c>
      <c r="D3341">
        <v>0</v>
      </c>
      <c r="E3341" t="s">
        <v>63</v>
      </c>
      <c r="F3341" t="s">
        <v>71</v>
      </c>
    </row>
    <row r="3342" spans="1:6" x14ac:dyDescent="0.45">
      <c r="A3342" s="154" t="str">
        <f t="shared" si="52"/>
        <v>NHBNW_Dist_120</v>
      </c>
      <c r="B3342">
        <v>120</v>
      </c>
      <c r="C3342" t="s">
        <v>4</v>
      </c>
      <c r="D3342">
        <v>0</v>
      </c>
      <c r="E3342" t="s">
        <v>63</v>
      </c>
      <c r="F3342" t="s">
        <v>71</v>
      </c>
    </row>
    <row r="3343" spans="1:6" x14ac:dyDescent="0.45">
      <c r="A3343" s="154" t="str">
        <f t="shared" si="52"/>
        <v>NHBNW_Dist_122</v>
      </c>
      <c r="B3343">
        <v>122</v>
      </c>
      <c r="C3343" t="s">
        <v>4</v>
      </c>
      <c r="D3343">
        <v>0</v>
      </c>
      <c r="E3343" t="s">
        <v>63</v>
      </c>
      <c r="F3343" t="s">
        <v>71</v>
      </c>
    </row>
    <row r="3344" spans="1:6" x14ac:dyDescent="0.45">
      <c r="A3344" s="154" t="str">
        <f t="shared" si="52"/>
        <v>NHBNW_Dist_124</v>
      </c>
      <c r="B3344">
        <v>124</v>
      </c>
      <c r="C3344" t="s">
        <v>4</v>
      </c>
      <c r="D3344">
        <v>0</v>
      </c>
      <c r="E3344" t="s">
        <v>63</v>
      </c>
      <c r="F3344" t="s">
        <v>71</v>
      </c>
    </row>
    <row r="3345" spans="1:6" x14ac:dyDescent="0.45">
      <c r="A3345" s="154" t="str">
        <f t="shared" si="52"/>
        <v>NHBNW_Dist_126</v>
      </c>
      <c r="B3345">
        <v>126</v>
      </c>
      <c r="C3345" t="s">
        <v>4</v>
      </c>
      <c r="D3345">
        <v>0</v>
      </c>
      <c r="E3345" t="s">
        <v>63</v>
      </c>
      <c r="F3345" t="s">
        <v>71</v>
      </c>
    </row>
    <row r="3346" spans="1:6" x14ac:dyDescent="0.45">
      <c r="A3346" s="154" t="str">
        <f t="shared" si="52"/>
        <v>NHBNW_Dist_128</v>
      </c>
      <c r="B3346">
        <v>128</v>
      </c>
      <c r="C3346" t="s">
        <v>4</v>
      </c>
      <c r="D3346">
        <v>0</v>
      </c>
      <c r="E3346" t="s">
        <v>63</v>
      </c>
      <c r="F3346" t="s">
        <v>71</v>
      </c>
    </row>
    <row r="3347" spans="1:6" x14ac:dyDescent="0.45">
      <c r="A3347" s="154" t="str">
        <f t="shared" si="52"/>
        <v>NHBNW_Dist_130</v>
      </c>
      <c r="B3347">
        <v>130</v>
      </c>
      <c r="C3347" t="s">
        <v>4</v>
      </c>
      <c r="D3347">
        <v>0</v>
      </c>
      <c r="E3347" t="s">
        <v>63</v>
      </c>
      <c r="F3347" t="s">
        <v>71</v>
      </c>
    </row>
    <row r="3348" spans="1:6" x14ac:dyDescent="0.45">
      <c r="A3348" s="154" t="str">
        <f t="shared" si="52"/>
        <v>NHBNW_Dist_132</v>
      </c>
      <c r="B3348">
        <v>132</v>
      </c>
      <c r="C3348" t="s">
        <v>4</v>
      </c>
      <c r="D3348">
        <v>0</v>
      </c>
      <c r="E3348" t="s">
        <v>63</v>
      </c>
      <c r="F3348" t="s">
        <v>71</v>
      </c>
    </row>
    <row r="3349" spans="1:6" x14ac:dyDescent="0.45">
      <c r="A3349" s="154" t="str">
        <f t="shared" si="52"/>
        <v>NHBNW_Dist_134</v>
      </c>
      <c r="B3349">
        <v>134</v>
      </c>
      <c r="C3349" t="s">
        <v>4</v>
      </c>
      <c r="D3349">
        <v>0</v>
      </c>
      <c r="E3349" t="s">
        <v>63</v>
      </c>
      <c r="F3349" t="s">
        <v>71</v>
      </c>
    </row>
    <row r="3350" spans="1:6" x14ac:dyDescent="0.45">
      <c r="A3350" s="154" t="str">
        <f t="shared" si="52"/>
        <v>NHBNW_Dist_136</v>
      </c>
      <c r="B3350">
        <v>136</v>
      </c>
      <c r="C3350" t="s">
        <v>4</v>
      </c>
      <c r="D3350">
        <v>0</v>
      </c>
      <c r="E3350" t="s">
        <v>63</v>
      </c>
      <c r="F3350" t="s">
        <v>71</v>
      </c>
    </row>
    <row r="3351" spans="1:6" x14ac:dyDescent="0.45">
      <c r="A3351" s="154" t="str">
        <f t="shared" si="52"/>
        <v>NHBNW_Dist_138</v>
      </c>
      <c r="B3351">
        <v>138</v>
      </c>
      <c r="C3351" t="s">
        <v>4</v>
      </c>
      <c r="D3351">
        <v>0</v>
      </c>
      <c r="E3351" t="s">
        <v>63</v>
      </c>
      <c r="F3351" t="s">
        <v>71</v>
      </c>
    </row>
    <row r="3352" spans="1:6" x14ac:dyDescent="0.45">
      <c r="A3352" s="154" t="str">
        <f t="shared" si="52"/>
        <v>NHBNW_Dist_140</v>
      </c>
      <c r="B3352">
        <v>140</v>
      </c>
      <c r="C3352" t="s">
        <v>4</v>
      </c>
      <c r="D3352">
        <v>0</v>
      </c>
      <c r="E3352" t="s">
        <v>63</v>
      </c>
      <c r="F3352" t="s">
        <v>71</v>
      </c>
    </row>
    <row r="3353" spans="1:6" x14ac:dyDescent="0.45">
      <c r="A3353" s="154" t="str">
        <f t="shared" si="52"/>
        <v>NHBNW_Dist_142</v>
      </c>
      <c r="B3353">
        <v>142</v>
      </c>
      <c r="C3353" t="s">
        <v>4</v>
      </c>
      <c r="D3353">
        <v>0</v>
      </c>
      <c r="E3353" t="s">
        <v>63</v>
      </c>
      <c r="F3353" t="s">
        <v>71</v>
      </c>
    </row>
    <row r="3354" spans="1:6" x14ac:dyDescent="0.45">
      <c r="A3354" s="154" t="str">
        <f t="shared" si="52"/>
        <v>NHBNW_Dist_144</v>
      </c>
      <c r="B3354">
        <v>144</v>
      </c>
      <c r="C3354" t="s">
        <v>4</v>
      </c>
      <c r="D3354">
        <v>0</v>
      </c>
      <c r="E3354" t="s">
        <v>63</v>
      </c>
      <c r="F3354" t="s">
        <v>71</v>
      </c>
    </row>
    <row r="3355" spans="1:6" x14ac:dyDescent="0.45">
      <c r="A3355" s="154" t="str">
        <f t="shared" si="52"/>
        <v>NHBNW_Dist_146</v>
      </c>
      <c r="B3355">
        <v>146</v>
      </c>
      <c r="C3355" t="s">
        <v>4</v>
      </c>
      <c r="D3355">
        <v>0</v>
      </c>
      <c r="E3355" t="s">
        <v>63</v>
      </c>
      <c r="F3355" t="s">
        <v>71</v>
      </c>
    </row>
    <row r="3356" spans="1:6" x14ac:dyDescent="0.45">
      <c r="A3356" s="154" t="str">
        <f t="shared" si="52"/>
        <v>NHBNW_Dist_148</v>
      </c>
      <c r="B3356">
        <v>148</v>
      </c>
      <c r="C3356" t="s">
        <v>4</v>
      </c>
      <c r="D3356">
        <v>0</v>
      </c>
      <c r="E3356" t="s">
        <v>63</v>
      </c>
      <c r="F3356" t="s">
        <v>71</v>
      </c>
    </row>
    <row r="3357" spans="1:6" x14ac:dyDescent="0.45">
      <c r="A3357" s="154" t="str">
        <f t="shared" si="52"/>
        <v>NHBNW_Dist_150</v>
      </c>
      <c r="B3357">
        <v>150</v>
      </c>
      <c r="C3357" t="s">
        <v>4</v>
      </c>
      <c r="D3357">
        <v>0</v>
      </c>
      <c r="E3357" t="s">
        <v>63</v>
      </c>
      <c r="F3357" t="s">
        <v>71</v>
      </c>
    </row>
    <row r="3358" spans="1:6" x14ac:dyDescent="0.45">
      <c r="A3358" s="154" t="str">
        <f t="shared" si="52"/>
        <v>NHBNW_Dist_152</v>
      </c>
      <c r="B3358">
        <v>152</v>
      </c>
      <c r="C3358" t="s">
        <v>4</v>
      </c>
      <c r="D3358">
        <v>0</v>
      </c>
      <c r="E3358" t="s">
        <v>63</v>
      </c>
      <c r="F3358" t="s">
        <v>71</v>
      </c>
    </row>
    <row r="3359" spans="1:6" x14ac:dyDescent="0.45">
      <c r="A3359" s="154" t="str">
        <f t="shared" si="52"/>
        <v>NHBNW_Dist_154</v>
      </c>
      <c r="B3359">
        <v>154</v>
      </c>
      <c r="C3359" t="s">
        <v>4</v>
      </c>
      <c r="D3359">
        <v>0</v>
      </c>
      <c r="E3359" t="s">
        <v>63</v>
      </c>
      <c r="F3359" t="s">
        <v>71</v>
      </c>
    </row>
    <row r="3360" spans="1:6" x14ac:dyDescent="0.45">
      <c r="A3360" s="154" t="str">
        <f t="shared" si="52"/>
        <v>NHBNW_Dist_156</v>
      </c>
      <c r="B3360">
        <v>156</v>
      </c>
      <c r="C3360" t="s">
        <v>4</v>
      </c>
      <c r="D3360">
        <v>0</v>
      </c>
      <c r="E3360" t="s">
        <v>63</v>
      </c>
      <c r="F3360" t="s">
        <v>71</v>
      </c>
    </row>
    <row r="3361" spans="1:6" x14ac:dyDescent="0.45">
      <c r="A3361" s="154" t="str">
        <f t="shared" si="52"/>
        <v>NHBNW_Dist_158</v>
      </c>
      <c r="B3361">
        <v>158</v>
      </c>
      <c r="C3361" t="s">
        <v>4</v>
      </c>
      <c r="D3361">
        <v>0</v>
      </c>
      <c r="E3361" t="s">
        <v>63</v>
      </c>
      <c r="F3361" t="s">
        <v>71</v>
      </c>
    </row>
    <row r="3362" spans="1:6" x14ac:dyDescent="0.45">
      <c r="A3362" s="154" t="str">
        <f t="shared" si="52"/>
        <v>NHBNW_Dist_160</v>
      </c>
      <c r="B3362">
        <v>160</v>
      </c>
      <c r="C3362" t="s">
        <v>4</v>
      </c>
      <c r="D3362">
        <v>0</v>
      </c>
      <c r="E3362" t="s">
        <v>63</v>
      </c>
      <c r="F3362" t="s">
        <v>71</v>
      </c>
    </row>
    <row r="3363" spans="1:6" x14ac:dyDescent="0.45">
      <c r="A3363" s="154" t="str">
        <f t="shared" si="52"/>
        <v>NHBNW_Dist_162</v>
      </c>
      <c r="B3363">
        <v>162</v>
      </c>
      <c r="C3363" t="s">
        <v>4</v>
      </c>
      <c r="D3363">
        <v>0</v>
      </c>
      <c r="E3363" t="s">
        <v>63</v>
      </c>
      <c r="F3363" t="s">
        <v>71</v>
      </c>
    </row>
    <row r="3364" spans="1:6" x14ac:dyDescent="0.45">
      <c r="A3364" s="154" t="str">
        <f t="shared" si="52"/>
        <v>NHBNW_Dist_164</v>
      </c>
      <c r="B3364">
        <v>164</v>
      </c>
      <c r="C3364" t="s">
        <v>4</v>
      </c>
      <c r="D3364">
        <v>0</v>
      </c>
      <c r="E3364" t="s">
        <v>63</v>
      </c>
      <c r="F3364" t="s">
        <v>71</v>
      </c>
    </row>
    <row r="3365" spans="1:6" x14ac:dyDescent="0.45">
      <c r="A3365" s="154" t="str">
        <f t="shared" si="52"/>
        <v>NHBNW_Dist_166</v>
      </c>
      <c r="B3365">
        <v>166</v>
      </c>
      <c r="C3365" t="s">
        <v>4</v>
      </c>
      <c r="D3365">
        <v>0</v>
      </c>
      <c r="E3365" t="s">
        <v>63</v>
      </c>
      <c r="F3365" t="s">
        <v>71</v>
      </c>
    </row>
    <row r="3366" spans="1:6" x14ac:dyDescent="0.45">
      <c r="A3366" s="154" t="str">
        <f t="shared" si="52"/>
        <v>NHBNW_Dist_168</v>
      </c>
      <c r="B3366">
        <v>168</v>
      </c>
      <c r="C3366" t="s">
        <v>4</v>
      </c>
      <c r="D3366">
        <v>0</v>
      </c>
      <c r="E3366" t="s">
        <v>63</v>
      </c>
      <c r="F3366" t="s">
        <v>71</v>
      </c>
    </row>
    <row r="3367" spans="1:6" x14ac:dyDescent="0.45">
      <c r="A3367" s="154" t="str">
        <f t="shared" si="52"/>
        <v>NHBNW_Dist_170</v>
      </c>
      <c r="B3367">
        <v>170</v>
      </c>
      <c r="C3367" t="s">
        <v>4</v>
      </c>
      <c r="D3367">
        <v>0</v>
      </c>
      <c r="E3367" t="s">
        <v>63</v>
      </c>
      <c r="F3367" t="s">
        <v>71</v>
      </c>
    </row>
    <row r="3368" spans="1:6" x14ac:dyDescent="0.45">
      <c r="A3368" s="154" t="str">
        <f t="shared" si="52"/>
        <v>NHBNW_Dist_172</v>
      </c>
      <c r="B3368">
        <v>172</v>
      </c>
      <c r="C3368" t="s">
        <v>4</v>
      </c>
      <c r="D3368">
        <v>0</v>
      </c>
      <c r="E3368" t="s">
        <v>63</v>
      </c>
      <c r="F3368" t="s">
        <v>71</v>
      </c>
    </row>
    <row r="3369" spans="1:6" x14ac:dyDescent="0.45">
      <c r="A3369" s="154" t="str">
        <f t="shared" si="52"/>
        <v>NHBNW_Dist_174</v>
      </c>
      <c r="B3369">
        <v>174</v>
      </c>
      <c r="C3369" t="s">
        <v>4</v>
      </c>
      <c r="D3369">
        <v>0</v>
      </c>
      <c r="E3369" t="s">
        <v>63</v>
      </c>
      <c r="F3369" t="s">
        <v>71</v>
      </c>
    </row>
    <row r="3370" spans="1:6" x14ac:dyDescent="0.45">
      <c r="A3370" s="154" t="str">
        <f t="shared" si="52"/>
        <v>NHBNW_Dist_176</v>
      </c>
      <c r="B3370">
        <v>176</v>
      </c>
      <c r="C3370" t="s">
        <v>4</v>
      </c>
      <c r="D3370">
        <v>0</v>
      </c>
      <c r="E3370" t="s">
        <v>63</v>
      </c>
      <c r="F3370" t="s">
        <v>71</v>
      </c>
    </row>
    <row r="3371" spans="1:6" x14ac:dyDescent="0.45">
      <c r="A3371" s="154" t="str">
        <f t="shared" si="52"/>
        <v>NHBNW_Dist_178</v>
      </c>
      <c r="B3371">
        <v>178</v>
      </c>
      <c r="C3371" t="s">
        <v>4</v>
      </c>
      <c r="D3371">
        <v>0</v>
      </c>
      <c r="E3371" t="s">
        <v>63</v>
      </c>
      <c r="F3371" t="s">
        <v>71</v>
      </c>
    </row>
    <row r="3372" spans="1:6" x14ac:dyDescent="0.45">
      <c r="A3372" s="154" t="str">
        <f t="shared" si="52"/>
        <v>NHBNW_Dist_180</v>
      </c>
      <c r="B3372">
        <v>180</v>
      </c>
      <c r="C3372" t="s">
        <v>4</v>
      </c>
      <c r="D3372">
        <v>0</v>
      </c>
      <c r="E3372" t="s">
        <v>63</v>
      </c>
      <c r="F3372" t="s">
        <v>71</v>
      </c>
    </row>
    <row r="3373" spans="1:6" x14ac:dyDescent="0.45">
      <c r="A3373" s="154" t="str">
        <f t="shared" si="52"/>
        <v>NHBNW_Dist_182</v>
      </c>
      <c r="B3373">
        <v>182</v>
      </c>
      <c r="C3373" t="s">
        <v>4</v>
      </c>
      <c r="D3373">
        <v>0</v>
      </c>
      <c r="E3373" t="s">
        <v>63</v>
      </c>
      <c r="F3373" t="s">
        <v>71</v>
      </c>
    </row>
    <row r="3374" spans="1:6" x14ac:dyDescent="0.45">
      <c r="A3374" s="154" t="str">
        <f t="shared" si="52"/>
        <v>NHBNW_Dist_184</v>
      </c>
      <c r="B3374">
        <v>184</v>
      </c>
      <c r="C3374" t="s">
        <v>4</v>
      </c>
      <c r="D3374">
        <v>0</v>
      </c>
      <c r="E3374" t="s">
        <v>63</v>
      </c>
      <c r="F3374" t="s">
        <v>71</v>
      </c>
    </row>
    <row r="3375" spans="1:6" x14ac:dyDescent="0.45">
      <c r="A3375" s="154" t="str">
        <f t="shared" si="52"/>
        <v>NHBNW_Dist_186</v>
      </c>
      <c r="B3375">
        <v>186</v>
      </c>
      <c r="C3375" t="s">
        <v>4</v>
      </c>
      <c r="D3375">
        <v>0</v>
      </c>
      <c r="E3375" t="s">
        <v>63</v>
      </c>
      <c r="F3375" t="s">
        <v>71</v>
      </c>
    </row>
    <row r="3376" spans="1:6" x14ac:dyDescent="0.45">
      <c r="A3376" s="154" t="str">
        <f t="shared" si="52"/>
        <v>NHBNW_Dist_188</v>
      </c>
      <c r="B3376">
        <v>188</v>
      </c>
      <c r="C3376" t="s">
        <v>4</v>
      </c>
      <c r="D3376">
        <v>0</v>
      </c>
      <c r="E3376" t="s">
        <v>63</v>
      </c>
      <c r="F3376" t="s">
        <v>71</v>
      </c>
    </row>
    <row r="3377" spans="1:6" x14ac:dyDescent="0.45">
      <c r="A3377" s="154" t="str">
        <f t="shared" si="52"/>
        <v>NHBNW_Dist_190</v>
      </c>
      <c r="B3377">
        <v>190</v>
      </c>
      <c r="C3377" t="s">
        <v>4</v>
      </c>
      <c r="D3377">
        <v>0</v>
      </c>
      <c r="E3377" t="s">
        <v>63</v>
      </c>
      <c r="F3377" t="s">
        <v>71</v>
      </c>
    </row>
    <row r="3378" spans="1:6" x14ac:dyDescent="0.45">
      <c r="A3378" s="154" t="str">
        <f t="shared" si="52"/>
        <v>NHBNW_Dist_192</v>
      </c>
      <c r="B3378">
        <v>192</v>
      </c>
      <c r="C3378" t="s">
        <v>4</v>
      </c>
      <c r="D3378">
        <v>0</v>
      </c>
      <c r="E3378" t="s">
        <v>63</v>
      </c>
      <c r="F3378" t="s">
        <v>71</v>
      </c>
    </row>
    <row r="3379" spans="1:6" x14ac:dyDescent="0.45">
      <c r="A3379" s="154" t="str">
        <f t="shared" si="52"/>
        <v>NHBNW_Dist_194</v>
      </c>
      <c r="B3379">
        <v>194</v>
      </c>
      <c r="C3379" t="s">
        <v>4</v>
      </c>
      <c r="D3379">
        <v>0</v>
      </c>
      <c r="E3379" t="s">
        <v>63</v>
      </c>
      <c r="F3379" t="s">
        <v>71</v>
      </c>
    </row>
    <row r="3380" spans="1:6" x14ac:dyDescent="0.45">
      <c r="A3380" s="154" t="str">
        <f t="shared" si="52"/>
        <v>NHBNW_Dist_196</v>
      </c>
      <c r="B3380">
        <v>196</v>
      </c>
      <c r="C3380" t="s">
        <v>4</v>
      </c>
      <c r="D3380">
        <v>0</v>
      </c>
      <c r="E3380" t="s">
        <v>63</v>
      </c>
      <c r="F3380" t="s">
        <v>71</v>
      </c>
    </row>
    <row r="3381" spans="1:6" x14ac:dyDescent="0.45">
      <c r="A3381" s="154" t="str">
        <f t="shared" si="52"/>
        <v>NHBNW_Dist_198</v>
      </c>
      <c r="B3381">
        <v>198</v>
      </c>
      <c r="C3381" t="s">
        <v>4</v>
      </c>
      <c r="D3381">
        <v>0</v>
      </c>
      <c r="E3381" t="s">
        <v>63</v>
      </c>
      <c r="F3381" t="s">
        <v>71</v>
      </c>
    </row>
    <row r="3382" spans="1:6" x14ac:dyDescent="0.45">
      <c r="A3382" s="154" t="str">
        <f t="shared" si="52"/>
        <v>NHBNW_Dist_200</v>
      </c>
      <c r="B3382">
        <v>200</v>
      </c>
      <c r="C3382" t="s">
        <v>4</v>
      </c>
      <c r="D3382">
        <v>0</v>
      </c>
      <c r="E3382" t="s">
        <v>63</v>
      </c>
      <c r="F3382" t="s">
        <v>71</v>
      </c>
    </row>
    <row r="3383" spans="1:6" x14ac:dyDescent="0.45">
      <c r="A3383" s="154" t="str">
        <f t="shared" si="52"/>
        <v>NHBNW_Dist_202</v>
      </c>
      <c r="B3383">
        <v>202</v>
      </c>
      <c r="C3383" t="s">
        <v>4</v>
      </c>
      <c r="D3383">
        <v>0</v>
      </c>
      <c r="E3383" t="s">
        <v>63</v>
      </c>
      <c r="F3383" t="s">
        <v>71</v>
      </c>
    </row>
    <row r="3384" spans="1:6" x14ac:dyDescent="0.45">
      <c r="A3384" s="154" t="str">
        <f t="shared" si="52"/>
        <v>NHBNW_Time_0</v>
      </c>
      <c r="B3384">
        <v>0</v>
      </c>
      <c r="C3384" t="s">
        <v>4</v>
      </c>
      <c r="D3384">
        <v>0</v>
      </c>
      <c r="E3384" t="s">
        <v>16</v>
      </c>
      <c r="F3384" t="s">
        <v>71</v>
      </c>
    </row>
    <row r="3385" spans="1:6" x14ac:dyDescent="0.45">
      <c r="A3385" s="154" t="str">
        <f t="shared" si="52"/>
        <v>NHBNW_Time_2</v>
      </c>
      <c r="B3385">
        <v>2</v>
      </c>
      <c r="C3385" t="s">
        <v>4</v>
      </c>
      <c r="D3385">
        <v>5.1418100000000001E-2</v>
      </c>
      <c r="E3385" t="s">
        <v>16</v>
      </c>
      <c r="F3385" t="s">
        <v>71</v>
      </c>
    </row>
    <row r="3386" spans="1:6" x14ac:dyDescent="0.45">
      <c r="A3386" s="154" t="str">
        <f t="shared" si="52"/>
        <v>NHBNW_Time_4</v>
      </c>
      <c r="B3386">
        <v>4</v>
      </c>
      <c r="C3386" t="s">
        <v>4</v>
      </c>
      <c r="D3386">
        <v>0.1393585</v>
      </c>
      <c r="E3386" t="s">
        <v>16</v>
      </c>
      <c r="F3386" t="s">
        <v>71</v>
      </c>
    </row>
    <row r="3387" spans="1:6" x14ac:dyDescent="0.45">
      <c r="A3387" s="154" t="str">
        <f t="shared" si="52"/>
        <v>NHBNW_Time_6</v>
      </c>
      <c r="B3387">
        <v>6</v>
      </c>
      <c r="C3387" t="s">
        <v>4</v>
      </c>
      <c r="D3387">
        <v>0.19366920000000001</v>
      </c>
      <c r="E3387" t="s">
        <v>16</v>
      </c>
      <c r="F3387" t="s">
        <v>71</v>
      </c>
    </row>
    <row r="3388" spans="1:6" x14ac:dyDescent="0.45">
      <c r="A3388" s="154" t="str">
        <f t="shared" si="52"/>
        <v>NHBNW_Time_8</v>
      </c>
      <c r="B3388">
        <v>8</v>
      </c>
      <c r="C3388" t="s">
        <v>4</v>
      </c>
      <c r="D3388">
        <v>0.16319500000000001</v>
      </c>
      <c r="E3388" t="s">
        <v>16</v>
      </c>
      <c r="F3388" t="s">
        <v>71</v>
      </c>
    </row>
    <row r="3389" spans="1:6" x14ac:dyDescent="0.45">
      <c r="A3389" s="154" t="str">
        <f t="shared" si="52"/>
        <v>NHBNW_Time_10</v>
      </c>
      <c r="B3389">
        <v>10</v>
      </c>
      <c r="C3389" t="s">
        <v>4</v>
      </c>
      <c r="D3389">
        <v>0.1144686</v>
      </c>
      <c r="E3389" t="s">
        <v>16</v>
      </c>
      <c r="F3389" t="s">
        <v>71</v>
      </c>
    </row>
    <row r="3390" spans="1:6" x14ac:dyDescent="0.45">
      <c r="A3390" s="154" t="str">
        <f t="shared" si="52"/>
        <v>NHBNW_Time_12</v>
      </c>
      <c r="B3390">
        <v>12</v>
      </c>
      <c r="C3390" t="s">
        <v>4</v>
      </c>
      <c r="D3390">
        <v>8.2126400000000002E-2</v>
      </c>
      <c r="E3390" t="s">
        <v>16</v>
      </c>
      <c r="F3390" t="s">
        <v>71</v>
      </c>
    </row>
    <row r="3391" spans="1:6" x14ac:dyDescent="0.45">
      <c r="A3391" s="154" t="str">
        <f t="shared" si="52"/>
        <v>NHBNW_Time_14</v>
      </c>
      <c r="B3391">
        <v>14</v>
      </c>
      <c r="C3391" t="s">
        <v>4</v>
      </c>
      <c r="D3391">
        <v>5.7319599999999998E-2</v>
      </c>
      <c r="E3391" t="s">
        <v>16</v>
      </c>
      <c r="F3391" t="s">
        <v>71</v>
      </c>
    </row>
    <row r="3392" spans="1:6" x14ac:dyDescent="0.45">
      <c r="A3392" s="154" t="str">
        <f t="shared" si="52"/>
        <v>NHBNW_Time_16</v>
      </c>
      <c r="B3392">
        <v>16</v>
      </c>
      <c r="C3392" t="s">
        <v>4</v>
      </c>
      <c r="D3392">
        <v>4.1998899999999999E-2</v>
      </c>
      <c r="E3392" t="s">
        <v>16</v>
      </c>
      <c r="F3392" t="s">
        <v>71</v>
      </c>
    </row>
    <row r="3393" spans="1:6" x14ac:dyDescent="0.45">
      <c r="A3393" s="154" t="str">
        <f t="shared" si="52"/>
        <v>NHBNW_Time_18</v>
      </c>
      <c r="B3393">
        <v>18</v>
      </c>
      <c r="C3393" t="s">
        <v>4</v>
      </c>
      <c r="D3393">
        <v>3.0939399999999999E-2</v>
      </c>
      <c r="E3393" t="s">
        <v>16</v>
      </c>
      <c r="F3393" t="s">
        <v>71</v>
      </c>
    </row>
    <row r="3394" spans="1:6" x14ac:dyDescent="0.45">
      <c r="A3394" s="154" t="str">
        <f t="shared" si="52"/>
        <v>NHBNW_Time_20</v>
      </c>
      <c r="B3394">
        <v>20</v>
      </c>
      <c r="C3394" t="s">
        <v>4</v>
      </c>
      <c r="D3394">
        <v>2.42449E-2</v>
      </c>
      <c r="E3394" t="s">
        <v>16</v>
      </c>
      <c r="F3394" t="s">
        <v>71</v>
      </c>
    </row>
    <row r="3395" spans="1:6" x14ac:dyDescent="0.45">
      <c r="A3395" s="154" t="str">
        <f t="shared" ref="A3395:A3458" si="53">C3395&amp;"_"&amp;E3395&amp;"_"&amp;B3395</f>
        <v>NHBNW_Time_22</v>
      </c>
      <c r="B3395">
        <v>22</v>
      </c>
      <c r="C3395" t="s">
        <v>4</v>
      </c>
      <c r="D3395">
        <v>1.9000300000000001E-2</v>
      </c>
      <c r="E3395" t="s">
        <v>16</v>
      </c>
      <c r="F3395" t="s">
        <v>71</v>
      </c>
    </row>
    <row r="3396" spans="1:6" x14ac:dyDescent="0.45">
      <c r="A3396" s="154" t="str">
        <f t="shared" si="53"/>
        <v>NHBNW_Time_24</v>
      </c>
      <c r="B3396">
        <v>24</v>
      </c>
      <c r="C3396" t="s">
        <v>4</v>
      </c>
      <c r="D3396">
        <v>1.47406E-2</v>
      </c>
      <c r="E3396" t="s">
        <v>16</v>
      </c>
      <c r="F3396" t="s">
        <v>71</v>
      </c>
    </row>
    <row r="3397" spans="1:6" x14ac:dyDescent="0.45">
      <c r="A3397" s="154" t="str">
        <f t="shared" si="53"/>
        <v>NHBNW_Time_26</v>
      </c>
      <c r="B3397">
        <v>26</v>
      </c>
      <c r="C3397" t="s">
        <v>4</v>
      </c>
      <c r="D3397">
        <v>1.1598000000000001E-2</v>
      </c>
      <c r="E3397" t="s">
        <v>16</v>
      </c>
      <c r="F3397" t="s">
        <v>71</v>
      </c>
    </row>
    <row r="3398" spans="1:6" x14ac:dyDescent="0.45">
      <c r="A3398" s="154" t="str">
        <f t="shared" si="53"/>
        <v>NHBNW_Time_28</v>
      </c>
      <c r="B3398">
        <v>28</v>
      </c>
      <c r="C3398" t="s">
        <v>4</v>
      </c>
      <c r="D3398">
        <v>9.2931000000000003E-3</v>
      </c>
      <c r="E3398" t="s">
        <v>16</v>
      </c>
      <c r="F3398" t="s">
        <v>71</v>
      </c>
    </row>
    <row r="3399" spans="1:6" x14ac:dyDescent="0.45">
      <c r="A3399" s="154" t="str">
        <f t="shared" si="53"/>
        <v>NHBNW_Time_30</v>
      </c>
      <c r="B3399">
        <v>30</v>
      </c>
      <c r="C3399" t="s">
        <v>4</v>
      </c>
      <c r="D3399">
        <v>7.7881000000000001E-3</v>
      </c>
      <c r="E3399" t="s">
        <v>16</v>
      </c>
      <c r="F3399" t="s">
        <v>71</v>
      </c>
    </row>
    <row r="3400" spans="1:6" x14ac:dyDescent="0.45">
      <c r="A3400" s="154" t="str">
        <f t="shared" si="53"/>
        <v>NHBNW_Time_32</v>
      </c>
      <c r="B3400">
        <v>32</v>
      </c>
      <c r="C3400" t="s">
        <v>4</v>
      </c>
      <c r="D3400">
        <v>6.1034000000000001E-3</v>
      </c>
      <c r="E3400" t="s">
        <v>16</v>
      </c>
      <c r="F3400" t="s">
        <v>71</v>
      </c>
    </row>
    <row r="3401" spans="1:6" x14ac:dyDescent="0.45">
      <c r="A3401" s="154" t="str">
        <f t="shared" si="53"/>
        <v>NHBNW_Time_34</v>
      </c>
      <c r="B3401">
        <v>34</v>
      </c>
      <c r="C3401" t="s">
        <v>4</v>
      </c>
      <c r="D3401">
        <v>4.6408999999999999E-3</v>
      </c>
      <c r="E3401" t="s">
        <v>16</v>
      </c>
      <c r="F3401" t="s">
        <v>71</v>
      </c>
    </row>
    <row r="3402" spans="1:6" x14ac:dyDescent="0.45">
      <c r="A3402" s="154" t="str">
        <f t="shared" si="53"/>
        <v>NHBNW_Time_36</v>
      </c>
      <c r="B3402">
        <v>36</v>
      </c>
      <c r="C3402" t="s">
        <v>4</v>
      </c>
      <c r="D3402">
        <v>3.5422000000000001E-3</v>
      </c>
      <c r="E3402" t="s">
        <v>16</v>
      </c>
      <c r="F3402" t="s">
        <v>71</v>
      </c>
    </row>
    <row r="3403" spans="1:6" x14ac:dyDescent="0.45">
      <c r="A3403" s="154" t="str">
        <f t="shared" si="53"/>
        <v>NHBNW_Time_38</v>
      </c>
      <c r="B3403">
        <v>38</v>
      </c>
      <c r="C3403" t="s">
        <v>4</v>
      </c>
      <c r="D3403">
        <v>2.8777999999999998E-3</v>
      </c>
      <c r="E3403" t="s">
        <v>16</v>
      </c>
      <c r="F3403" t="s">
        <v>71</v>
      </c>
    </row>
    <row r="3404" spans="1:6" x14ac:dyDescent="0.45">
      <c r="A3404" s="154" t="str">
        <f t="shared" si="53"/>
        <v>NHBNW_Time_40</v>
      </c>
      <c r="B3404">
        <v>40</v>
      </c>
      <c r="C3404" t="s">
        <v>4</v>
      </c>
      <c r="D3404">
        <v>2.5592000000000002E-3</v>
      </c>
      <c r="E3404" t="s">
        <v>16</v>
      </c>
      <c r="F3404" t="s">
        <v>71</v>
      </c>
    </row>
    <row r="3405" spans="1:6" x14ac:dyDescent="0.45">
      <c r="A3405" s="154" t="str">
        <f t="shared" si="53"/>
        <v>NHBNW_Time_42</v>
      </c>
      <c r="B3405">
        <v>42</v>
      </c>
      <c r="C3405" t="s">
        <v>4</v>
      </c>
      <c r="D3405">
        <v>2.3134000000000002E-3</v>
      </c>
      <c r="E3405" t="s">
        <v>16</v>
      </c>
      <c r="F3405" t="s">
        <v>71</v>
      </c>
    </row>
    <row r="3406" spans="1:6" x14ac:dyDescent="0.45">
      <c r="A3406" s="154" t="str">
        <f t="shared" si="53"/>
        <v>NHBNW_Time_44</v>
      </c>
      <c r="B3406">
        <v>44</v>
      </c>
      <c r="C3406" t="s">
        <v>4</v>
      </c>
      <c r="D3406">
        <v>2.1213E-3</v>
      </c>
      <c r="E3406" t="s">
        <v>16</v>
      </c>
      <c r="F3406" t="s">
        <v>71</v>
      </c>
    </row>
    <row r="3407" spans="1:6" x14ac:dyDescent="0.45">
      <c r="A3407" s="154" t="str">
        <f t="shared" si="53"/>
        <v>NHBNW_Time_46</v>
      </c>
      <c r="B3407">
        <v>46</v>
      </c>
      <c r="C3407" t="s">
        <v>4</v>
      </c>
      <c r="D3407">
        <v>1.9570999999999998E-3</v>
      </c>
      <c r="E3407" t="s">
        <v>16</v>
      </c>
      <c r="F3407" t="s">
        <v>71</v>
      </c>
    </row>
    <row r="3408" spans="1:6" x14ac:dyDescent="0.45">
      <c r="A3408" s="154" t="str">
        <f t="shared" si="53"/>
        <v>NHBNW_Time_48</v>
      </c>
      <c r="B3408">
        <v>48</v>
      </c>
      <c r="C3408" t="s">
        <v>4</v>
      </c>
      <c r="D3408">
        <v>1.7723000000000001E-3</v>
      </c>
      <c r="E3408" t="s">
        <v>16</v>
      </c>
      <c r="F3408" t="s">
        <v>71</v>
      </c>
    </row>
    <row r="3409" spans="1:6" x14ac:dyDescent="0.45">
      <c r="A3409" s="154" t="str">
        <f t="shared" si="53"/>
        <v>NHBNW_Time_50</v>
      </c>
      <c r="B3409">
        <v>50</v>
      </c>
      <c r="C3409" t="s">
        <v>4</v>
      </c>
      <c r="D3409">
        <v>1.5690000000000001E-3</v>
      </c>
      <c r="E3409" t="s">
        <v>16</v>
      </c>
      <c r="F3409" t="s">
        <v>71</v>
      </c>
    </row>
    <row r="3410" spans="1:6" x14ac:dyDescent="0.45">
      <c r="A3410" s="154" t="str">
        <f t="shared" si="53"/>
        <v>NHBNW_Time_52</v>
      </c>
      <c r="B3410">
        <v>52</v>
      </c>
      <c r="C3410" t="s">
        <v>4</v>
      </c>
      <c r="D3410">
        <v>1.3365E-3</v>
      </c>
      <c r="E3410" t="s">
        <v>16</v>
      </c>
      <c r="F3410" t="s">
        <v>71</v>
      </c>
    </row>
    <row r="3411" spans="1:6" x14ac:dyDescent="0.45">
      <c r="A3411" s="154" t="str">
        <f t="shared" si="53"/>
        <v>NHBNW_Time_54</v>
      </c>
      <c r="B3411">
        <v>54</v>
      </c>
      <c r="C3411" t="s">
        <v>4</v>
      </c>
      <c r="D3411">
        <v>1.1150999999999999E-3</v>
      </c>
      <c r="E3411" t="s">
        <v>16</v>
      </c>
      <c r="F3411" t="s">
        <v>71</v>
      </c>
    </row>
    <row r="3412" spans="1:6" x14ac:dyDescent="0.45">
      <c r="A3412" s="154" t="str">
        <f t="shared" si="53"/>
        <v>NHBNW_Time_56</v>
      </c>
      <c r="B3412">
        <v>56</v>
      </c>
      <c r="C3412" t="s">
        <v>4</v>
      </c>
      <c r="D3412">
        <v>9.7570000000000003E-4</v>
      </c>
      <c r="E3412" t="s">
        <v>16</v>
      </c>
      <c r="F3412" t="s">
        <v>71</v>
      </c>
    </row>
    <row r="3413" spans="1:6" x14ac:dyDescent="0.45">
      <c r="A3413" s="154" t="str">
        <f t="shared" si="53"/>
        <v>NHBNW_Time_58</v>
      </c>
      <c r="B3413">
        <v>58</v>
      </c>
      <c r="C3413" t="s">
        <v>4</v>
      </c>
      <c r="D3413">
        <v>8.5369999999999999E-4</v>
      </c>
      <c r="E3413" t="s">
        <v>16</v>
      </c>
      <c r="F3413" t="s">
        <v>71</v>
      </c>
    </row>
    <row r="3414" spans="1:6" x14ac:dyDescent="0.45">
      <c r="A3414" s="154" t="str">
        <f t="shared" si="53"/>
        <v>NHBNW_Time_60</v>
      </c>
      <c r="B3414">
        <v>60</v>
      </c>
      <c r="C3414" t="s">
        <v>4</v>
      </c>
      <c r="D3414">
        <v>7.471E-4</v>
      </c>
      <c r="E3414" t="s">
        <v>16</v>
      </c>
      <c r="F3414" t="s">
        <v>71</v>
      </c>
    </row>
    <row r="3415" spans="1:6" x14ac:dyDescent="0.45">
      <c r="A3415" s="154" t="str">
        <f t="shared" si="53"/>
        <v>NHBNW_Time_62</v>
      </c>
      <c r="B3415">
        <v>62</v>
      </c>
      <c r="C3415" t="s">
        <v>4</v>
      </c>
      <c r="D3415">
        <v>6.5370000000000001E-4</v>
      </c>
      <c r="E3415" t="s">
        <v>16</v>
      </c>
      <c r="F3415" t="s">
        <v>71</v>
      </c>
    </row>
    <row r="3416" spans="1:6" x14ac:dyDescent="0.45">
      <c r="A3416" s="154" t="str">
        <f t="shared" si="53"/>
        <v>NHBNW_Time_64</v>
      </c>
      <c r="B3416">
        <v>64</v>
      </c>
      <c r="C3416" t="s">
        <v>4</v>
      </c>
      <c r="D3416">
        <v>5.7189999999999997E-4</v>
      </c>
      <c r="E3416" t="s">
        <v>16</v>
      </c>
      <c r="F3416" t="s">
        <v>71</v>
      </c>
    </row>
    <row r="3417" spans="1:6" x14ac:dyDescent="0.45">
      <c r="A3417" s="154" t="str">
        <f t="shared" si="53"/>
        <v>NHBNW_Time_66</v>
      </c>
      <c r="B3417">
        <v>66</v>
      </c>
      <c r="C3417" t="s">
        <v>4</v>
      </c>
      <c r="D3417">
        <v>5.0040000000000002E-4</v>
      </c>
      <c r="E3417" t="s">
        <v>16</v>
      </c>
      <c r="F3417" t="s">
        <v>71</v>
      </c>
    </row>
    <row r="3418" spans="1:6" x14ac:dyDescent="0.45">
      <c r="A3418" s="154" t="str">
        <f t="shared" si="53"/>
        <v>NHBNW_Time_68</v>
      </c>
      <c r="B3418">
        <v>68</v>
      </c>
      <c r="C3418" t="s">
        <v>4</v>
      </c>
      <c r="D3418">
        <v>4.3780000000000002E-4</v>
      </c>
      <c r="E3418" t="s">
        <v>16</v>
      </c>
      <c r="F3418" t="s">
        <v>71</v>
      </c>
    </row>
    <row r="3419" spans="1:6" x14ac:dyDescent="0.45">
      <c r="A3419" s="154" t="str">
        <f t="shared" si="53"/>
        <v>NHBNW_Time_70</v>
      </c>
      <c r="B3419">
        <v>70</v>
      </c>
      <c r="C3419" t="s">
        <v>4</v>
      </c>
      <c r="D3419">
        <v>3.8319999999999999E-4</v>
      </c>
      <c r="E3419" t="s">
        <v>16</v>
      </c>
      <c r="F3419" t="s">
        <v>71</v>
      </c>
    </row>
    <row r="3420" spans="1:6" x14ac:dyDescent="0.45">
      <c r="A3420" s="154" t="str">
        <f t="shared" si="53"/>
        <v>NHBNW_Time_72</v>
      </c>
      <c r="B3420">
        <v>72</v>
      </c>
      <c r="C3420" t="s">
        <v>4</v>
      </c>
      <c r="D3420">
        <v>3.3530000000000002E-4</v>
      </c>
      <c r="E3420" t="s">
        <v>16</v>
      </c>
      <c r="F3420" t="s">
        <v>71</v>
      </c>
    </row>
    <row r="3421" spans="1:6" x14ac:dyDescent="0.45">
      <c r="A3421" s="154" t="str">
        <f t="shared" si="53"/>
        <v>NHBNW_Time_74</v>
      </c>
      <c r="B3421">
        <v>74</v>
      </c>
      <c r="C3421" t="s">
        <v>4</v>
      </c>
      <c r="D3421">
        <v>2.9700000000000001E-4</v>
      </c>
      <c r="E3421" t="s">
        <v>16</v>
      </c>
      <c r="F3421" t="s">
        <v>71</v>
      </c>
    </row>
    <row r="3422" spans="1:6" x14ac:dyDescent="0.45">
      <c r="A3422" s="154" t="str">
        <f t="shared" si="53"/>
        <v>NHBNW_Time_76</v>
      </c>
      <c r="B3422">
        <v>76</v>
      </c>
      <c r="C3422" t="s">
        <v>4</v>
      </c>
      <c r="D3422">
        <v>2.587E-4</v>
      </c>
      <c r="E3422" t="s">
        <v>16</v>
      </c>
      <c r="F3422" t="s">
        <v>71</v>
      </c>
    </row>
    <row r="3423" spans="1:6" x14ac:dyDescent="0.45">
      <c r="A3423" s="154" t="str">
        <f t="shared" si="53"/>
        <v>NHBNW_Time_78</v>
      </c>
      <c r="B3423">
        <v>78</v>
      </c>
      <c r="C3423" t="s">
        <v>4</v>
      </c>
      <c r="D3423">
        <v>2.2039999999999999E-4</v>
      </c>
      <c r="E3423" t="s">
        <v>16</v>
      </c>
      <c r="F3423" t="s">
        <v>71</v>
      </c>
    </row>
    <row r="3424" spans="1:6" x14ac:dyDescent="0.45">
      <c r="A3424" s="154" t="str">
        <f t="shared" si="53"/>
        <v>NHBNW_Time_80</v>
      </c>
      <c r="B3424">
        <v>80</v>
      </c>
      <c r="C3424" t="s">
        <v>4</v>
      </c>
      <c r="D3424">
        <v>1.8210000000000001E-4</v>
      </c>
      <c r="E3424" t="s">
        <v>16</v>
      </c>
      <c r="F3424" t="s">
        <v>71</v>
      </c>
    </row>
    <row r="3425" spans="1:6" x14ac:dyDescent="0.45">
      <c r="A3425" s="154" t="str">
        <f t="shared" si="53"/>
        <v>NHBNW_Time_82</v>
      </c>
      <c r="B3425">
        <v>82</v>
      </c>
      <c r="C3425" t="s">
        <v>4</v>
      </c>
      <c r="D3425">
        <v>1.5239999999999999E-4</v>
      </c>
      <c r="E3425" t="s">
        <v>16</v>
      </c>
      <c r="F3425" t="s">
        <v>71</v>
      </c>
    </row>
    <row r="3426" spans="1:6" x14ac:dyDescent="0.45">
      <c r="A3426" s="154" t="str">
        <f t="shared" si="53"/>
        <v>NHBNW_Time_84</v>
      </c>
      <c r="B3426">
        <v>84</v>
      </c>
      <c r="C3426" t="s">
        <v>4</v>
      </c>
      <c r="D3426">
        <v>1.228E-4</v>
      </c>
      <c r="E3426" t="s">
        <v>16</v>
      </c>
      <c r="F3426" t="s">
        <v>71</v>
      </c>
    </row>
    <row r="3427" spans="1:6" x14ac:dyDescent="0.45">
      <c r="A3427" s="154" t="str">
        <f t="shared" si="53"/>
        <v>NHBNW_Time_86</v>
      </c>
      <c r="B3427">
        <v>86</v>
      </c>
      <c r="C3427" t="s">
        <v>4</v>
      </c>
      <c r="D3427" s="153">
        <v>9.31E-5</v>
      </c>
      <c r="E3427" t="s">
        <v>16</v>
      </c>
      <c r="F3427" t="s">
        <v>71</v>
      </c>
    </row>
    <row r="3428" spans="1:6" x14ac:dyDescent="0.45">
      <c r="A3428" s="154" t="str">
        <f t="shared" si="53"/>
        <v>NHBNW_Time_88</v>
      </c>
      <c r="B3428">
        <v>88</v>
      </c>
      <c r="C3428" t="s">
        <v>4</v>
      </c>
      <c r="D3428" s="153">
        <v>6.3499999999999999E-5</v>
      </c>
      <c r="E3428" t="s">
        <v>16</v>
      </c>
      <c r="F3428" t="s">
        <v>71</v>
      </c>
    </row>
    <row r="3429" spans="1:6" x14ac:dyDescent="0.45">
      <c r="A3429" s="154" t="str">
        <f t="shared" si="53"/>
        <v>NHBNW_Time_90</v>
      </c>
      <c r="B3429">
        <v>90</v>
      </c>
      <c r="C3429" t="s">
        <v>4</v>
      </c>
      <c r="D3429" s="153">
        <v>3.3699999999999999E-5</v>
      </c>
      <c r="E3429" t="s">
        <v>16</v>
      </c>
      <c r="F3429" t="s">
        <v>71</v>
      </c>
    </row>
    <row r="3430" spans="1:6" x14ac:dyDescent="0.45">
      <c r="A3430" s="154" t="str">
        <f t="shared" si="53"/>
        <v>NHBNW_Time_92</v>
      </c>
      <c r="B3430">
        <v>92</v>
      </c>
      <c r="C3430" t="s">
        <v>4</v>
      </c>
      <c r="D3430" s="153">
        <v>2.5299999999999998E-5</v>
      </c>
      <c r="E3430" t="s">
        <v>16</v>
      </c>
      <c r="F3430" t="s">
        <v>71</v>
      </c>
    </row>
    <row r="3431" spans="1:6" x14ac:dyDescent="0.45">
      <c r="A3431" s="154" t="str">
        <f t="shared" si="53"/>
        <v>NHBNW_Time_94</v>
      </c>
      <c r="B3431">
        <v>94</v>
      </c>
      <c r="C3431" t="s">
        <v>4</v>
      </c>
      <c r="D3431" s="153">
        <v>1.6900000000000001E-5</v>
      </c>
      <c r="E3431" t="s">
        <v>16</v>
      </c>
      <c r="F3431" t="s">
        <v>71</v>
      </c>
    </row>
    <row r="3432" spans="1:6" x14ac:dyDescent="0.45">
      <c r="A3432" s="154" t="str">
        <f t="shared" si="53"/>
        <v>NHBNW_Time_96</v>
      </c>
      <c r="B3432">
        <v>96</v>
      </c>
      <c r="C3432" t="s">
        <v>4</v>
      </c>
      <c r="D3432" s="153">
        <v>8.3999999999999992E-6</v>
      </c>
      <c r="E3432" t="s">
        <v>16</v>
      </c>
      <c r="F3432" t="s">
        <v>71</v>
      </c>
    </row>
    <row r="3433" spans="1:6" x14ac:dyDescent="0.45">
      <c r="A3433" s="154" t="str">
        <f t="shared" si="53"/>
        <v>NHBNW_Time_98</v>
      </c>
      <c r="B3433">
        <v>98</v>
      </c>
      <c r="C3433" t="s">
        <v>4</v>
      </c>
      <c r="D3433">
        <v>0</v>
      </c>
      <c r="E3433" t="s">
        <v>16</v>
      </c>
      <c r="F3433" t="s">
        <v>71</v>
      </c>
    </row>
    <row r="3434" spans="1:6" x14ac:dyDescent="0.45">
      <c r="A3434" s="154" t="str">
        <f t="shared" si="53"/>
        <v>NHBNW_Time_100</v>
      </c>
      <c r="B3434">
        <v>100</v>
      </c>
      <c r="C3434" t="s">
        <v>4</v>
      </c>
      <c r="D3434">
        <v>0</v>
      </c>
      <c r="E3434" t="s">
        <v>16</v>
      </c>
      <c r="F3434" t="s">
        <v>71</v>
      </c>
    </row>
    <row r="3435" spans="1:6" x14ac:dyDescent="0.45">
      <c r="A3435" s="154" t="str">
        <f t="shared" si="53"/>
        <v>NHBNW_Time_102</v>
      </c>
      <c r="B3435">
        <v>102</v>
      </c>
      <c r="C3435" t="s">
        <v>4</v>
      </c>
      <c r="D3435">
        <v>0</v>
      </c>
      <c r="E3435" t="s">
        <v>16</v>
      </c>
      <c r="F3435" t="s">
        <v>71</v>
      </c>
    </row>
    <row r="3436" spans="1:6" x14ac:dyDescent="0.45">
      <c r="A3436" s="154" t="str">
        <f t="shared" si="53"/>
        <v>NHBNW_Time_104</v>
      </c>
      <c r="B3436">
        <v>104</v>
      </c>
      <c r="C3436" t="s">
        <v>4</v>
      </c>
      <c r="D3436">
        <v>0</v>
      </c>
      <c r="E3436" t="s">
        <v>16</v>
      </c>
      <c r="F3436" t="s">
        <v>71</v>
      </c>
    </row>
    <row r="3437" spans="1:6" x14ac:dyDescent="0.45">
      <c r="A3437" s="154" t="str">
        <f t="shared" si="53"/>
        <v>NHBNW_Time_106</v>
      </c>
      <c r="B3437">
        <v>106</v>
      </c>
      <c r="C3437" t="s">
        <v>4</v>
      </c>
      <c r="D3437">
        <v>0</v>
      </c>
      <c r="E3437" t="s">
        <v>16</v>
      </c>
      <c r="F3437" t="s">
        <v>71</v>
      </c>
    </row>
    <row r="3438" spans="1:6" x14ac:dyDescent="0.45">
      <c r="A3438" s="154" t="str">
        <f t="shared" si="53"/>
        <v>NHBNW_Time_108</v>
      </c>
      <c r="B3438">
        <v>108</v>
      </c>
      <c r="C3438" t="s">
        <v>4</v>
      </c>
      <c r="D3438">
        <v>0</v>
      </c>
      <c r="E3438" t="s">
        <v>16</v>
      </c>
      <c r="F3438" t="s">
        <v>71</v>
      </c>
    </row>
    <row r="3439" spans="1:6" x14ac:dyDescent="0.45">
      <c r="A3439" s="154" t="str">
        <f t="shared" si="53"/>
        <v>NHBNW_Time_110</v>
      </c>
      <c r="B3439">
        <v>110</v>
      </c>
      <c r="C3439" t="s">
        <v>4</v>
      </c>
      <c r="D3439">
        <v>0</v>
      </c>
      <c r="E3439" t="s">
        <v>16</v>
      </c>
      <c r="F3439" t="s">
        <v>71</v>
      </c>
    </row>
    <row r="3440" spans="1:6" x14ac:dyDescent="0.45">
      <c r="A3440" s="154" t="str">
        <f t="shared" si="53"/>
        <v>NHBNW_Time_112</v>
      </c>
      <c r="B3440">
        <v>112</v>
      </c>
      <c r="C3440" t="s">
        <v>4</v>
      </c>
      <c r="D3440">
        <v>0</v>
      </c>
      <c r="E3440" t="s">
        <v>16</v>
      </c>
      <c r="F3440" t="s">
        <v>71</v>
      </c>
    </row>
    <row r="3441" spans="1:6" x14ac:dyDescent="0.45">
      <c r="A3441" s="154" t="str">
        <f t="shared" si="53"/>
        <v>NHBNW_Time_114</v>
      </c>
      <c r="B3441">
        <v>114</v>
      </c>
      <c r="C3441" t="s">
        <v>4</v>
      </c>
      <c r="D3441">
        <v>0</v>
      </c>
      <c r="E3441" t="s">
        <v>16</v>
      </c>
      <c r="F3441" t="s">
        <v>71</v>
      </c>
    </row>
    <row r="3442" spans="1:6" x14ac:dyDescent="0.45">
      <c r="A3442" s="154" t="str">
        <f t="shared" si="53"/>
        <v>NHBNW_Time_116</v>
      </c>
      <c r="B3442">
        <v>116</v>
      </c>
      <c r="C3442" t="s">
        <v>4</v>
      </c>
      <c r="D3442">
        <v>0</v>
      </c>
      <c r="E3442" t="s">
        <v>16</v>
      </c>
      <c r="F3442" t="s">
        <v>71</v>
      </c>
    </row>
    <row r="3443" spans="1:6" x14ac:dyDescent="0.45">
      <c r="A3443" s="154" t="str">
        <f t="shared" si="53"/>
        <v>NHBNW_Time_118</v>
      </c>
      <c r="B3443">
        <v>118</v>
      </c>
      <c r="C3443" t="s">
        <v>4</v>
      </c>
      <c r="D3443">
        <v>0</v>
      </c>
      <c r="E3443" t="s">
        <v>16</v>
      </c>
      <c r="F3443" t="s">
        <v>71</v>
      </c>
    </row>
    <row r="3444" spans="1:6" x14ac:dyDescent="0.45">
      <c r="A3444" s="154" t="str">
        <f t="shared" si="53"/>
        <v>NHBNW_Time_120</v>
      </c>
      <c r="B3444">
        <v>120</v>
      </c>
      <c r="C3444" t="s">
        <v>4</v>
      </c>
      <c r="D3444">
        <v>0</v>
      </c>
      <c r="E3444" t="s">
        <v>16</v>
      </c>
      <c r="F3444" t="s">
        <v>71</v>
      </c>
    </row>
    <row r="3445" spans="1:6" x14ac:dyDescent="0.45">
      <c r="A3445" s="154" t="str">
        <f t="shared" si="53"/>
        <v>NHBNW_Time_122</v>
      </c>
      <c r="B3445">
        <v>122</v>
      </c>
      <c r="C3445" t="s">
        <v>4</v>
      </c>
      <c r="D3445">
        <v>0</v>
      </c>
      <c r="E3445" t="s">
        <v>16</v>
      </c>
      <c r="F3445" t="s">
        <v>71</v>
      </c>
    </row>
    <row r="3446" spans="1:6" x14ac:dyDescent="0.45">
      <c r="A3446" s="154" t="str">
        <f t="shared" si="53"/>
        <v>NHBNW_Time_124</v>
      </c>
      <c r="B3446">
        <v>124</v>
      </c>
      <c r="C3446" t="s">
        <v>4</v>
      </c>
      <c r="D3446">
        <v>0</v>
      </c>
      <c r="E3446" t="s">
        <v>16</v>
      </c>
      <c r="F3446" t="s">
        <v>71</v>
      </c>
    </row>
    <row r="3447" spans="1:6" x14ac:dyDescent="0.45">
      <c r="A3447" s="154" t="str">
        <f t="shared" si="53"/>
        <v>NHBNW_Time_126</v>
      </c>
      <c r="B3447">
        <v>126</v>
      </c>
      <c r="C3447" t="s">
        <v>4</v>
      </c>
      <c r="D3447">
        <v>0</v>
      </c>
      <c r="E3447" t="s">
        <v>16</v>
      </c>
      <c r="F3447" t="s">
        <v>71</v>
      </c>
    </row>
    <row r="3448" spans="1:6" x14ac:dyDescent="0.45">
      <c r="A3448" s="154" t="str">
        <f t="shared" si="53"/>
        <v>NHBNW_Time_128</v>
      </c>
      <c r="B3448">
        <v>128</v>
      </c>
      <c r="C3448" t="s">
        <v>4</v>
      </c>
      <c r="D3448">
        <v>0</v>
      </c>
      <c r="E3448" t="s">
        <v>16</v>
      </c>
      <c r="F3448" t="s">
        <v>71</v>
      </c>
    </row>
    <row r="3449" spans="1:6" x14ac:dyDescent="0.45">
      <c r="A3449" s="154" t="str">
        <f t="shared" si="53"/>
        <v>NHBNW_Time_130</v>
      </c>
      <c r="B3449">
        <v>130</v>
      </c>
      <c r="C3449" t="s">
        <v>4</v>
      </c>
      <c r="D3449">
        <v>0</v>
      </c>
      <c r="E3449" t="s">
        <v>16</v>
      </c>
      <c r="F3449" t="s">
        <v>71</v>
      </c>
    </row>
    <row r="3450" spans="1:6" x14ac:dyDescent="0.45">
      <c r="A3450" s="154" t="str">
        <f t="shared" si="53"/>
        <v>NHBNW_Time_132</v>
      </c>
      <c r="B3450">
        <v>132</v>
      </c>
      <c r="C3450" t="s">
        <v>4</v>
      </c>
      <c r="D3450">
        <v>0</v>
      </c>
      <c r="E3450" t="s">
        <v>16</v>
      </c>
      <c r="F3450" t="s">
        <v>71</v>
      </c>
    </row>
    <row r="3451" spans="1:6" x14ac:dyDescent="0.45">
      <c r="A3451" s="154" t="str">
        <f t="shared" si="53"/>
        <v>NHBNW_Time_134</v>
      </c>
      <c r="B3451">
        <v>134</v>
      </c>
      <c r="C3451" t="s">
        <v>4</v>
      </c>
      <c r="D3451">
        <v>0</v>
      </c>
      <c r="E3451" t="s">
        <v>16</v>
      </c>
      <c r="F3451" t="s">
        <v>71</v>
      </c>
    </row>
    <row r="3452" spans="1:6" x14ac:dyDescent="0.45">
      <c r="A3452" s="154" t="str">
        <f t="shared" si="53"/>
        <v>NHBNW_Time_136</v>
      </c>
      <c r="B3452">
        <v>136</v>
      </c>
      <c r="C3452" t="s">
        <v>4</v>
      </c>
      <c r="D3452">
        <v>0</v>
      </c>
      <c r="E3452" t="s">
        <v>16</v>
      </c>
      <c r="F3452" t="s">
        <v>71</v>
      </c>
    </row>
    <row r="3453" spans="1:6" x14ac:dyDescent="0.45">
      <c r="A3453" s="154" t="str">
        <f t="shared" si="53"/>
        <v>NHBNW_Time_138</v>
      </c>
      <c r="B3453">
        <v>138</v>
      </c>
      <c r="C3453" t="s">
        <v>4</v>
      </c>
      <c r="D3453">
        <v>0</v>
      </c>
      <c r="E3453" t="s">
        <v>16</v>
      </c>
      <c r="F3453" t="s">
        <v>71</v>
      </c>
    </row>
    <row r="3454" spans="1:6" x14ac:dyDescent="0.45">
      <c r="A3454" s="154" t="str">
        <f t="shared" si="53"/>
        <v>NHBNW_Time_140</v>
      </c>
      <c r="B3454">
        <v>140</v>
      </c>
      <c r="C3454" t="s">
        <v>4</v>
      </c>
      <c r="D3454">
        <v>0</v>
      </c>
      <c r="E3454" t="s">
        <v>16</v>
      </c>
      <c r="F3454" t="s">
        <v>71</v>
      </c>
    </row>
    <row r="3455" spans="1:6" x14ac:dyDescent="0.45">
      <c r="A3455" s="154" t="str">
        <f t="shared" si="53"/>
        <v>NHBNW_Time_142</v>
      </c>
      <c r="B3455">
        <v>142</v>
      </c>
      <c r="C3455" t="s">
        <v>4</v>
      </c>
      <c r="D3455">
        <v>0</v>
      </c>
      <c r="E3455" t="s">
        <v>16</v>
      </c>
      <c r="F3455" t="s">
        <v>71</v>
      </c>
    </row>
    <row r="3456" spans="1:6" x14ac:dyDescent="0.45">
      <c r="A3456" s="154" t="str">
        <f t="shared" si="53"/>
        <v>NHBNW_Time_144</v>
      </c>
      <c r="B3456">
        <v>144</v>
      </c>
      <c r="C3456" t="s">
        <v>4</v>
      </c>
      <c r="D3456">
        <v>0</v>
      </c>
      <c r="E3456" t="s">
        <v>16</v>
      </c>
      <c r="F3456" t="s">
        <v>71</v>
      </c>
    </row>
    <row r="3457" spans="1:6" x14ac:dyDescent="0.45">
      <c r="A3457" s="154" t="str">
        <f t="shared" si="53"/>
        <v>NHBNW_Time_146</v>
      </c>
      <c r="B3457">
        <v>146</v>
      </c>
      <c r="C3457" t="s">
        <v>4</v>
      </c>
      <c r="D3457">
        <v>0</v>
      </c>
      <c r="E3457" t="s">
        <v>16</v>
      </c>
      <c r="F3457" t="s">
        <v>71</v>
      </c>
    </row>
    <row r="3458" spans="1:6" x14ac:dyDescent="0.45">
      <c r="A3458" s="154" t="str">
        <f t="shared" si="53"/>
        <v>NHBNW_Time_148</v>
      </c>
      <c r="B3458">
        <v>148</v>
      </c>
      <c r="C3458" t="s">
        <v>4</v>
      </c>
      <c r="D3458">
        <v>0</v>
      </c>
      <c r="E3458" t="s">
        <v>16</v>
      </c>
      <c r="F3458" t="s">
        <v>71</v>
      </c>
    </row>
    <row r="3459" spans="1:6" x14ac:dyDescent="0.45">
      <c r="A3459" s="154" t="str">
        <f t="shared" ref="A3459:A3522" si="54">C3459&amp;"_"&amp;E3459&amp;"_"&amp;B3459</f>
        <v>NHBNW_Time_150</v>
      </c>
      <c r="B3459">
        <v>150</v>
      </c>
      <c r="C3459" t="s">
        <v>4</v>
      </c>
      <c r="D3459">
        <v>0</v>
      </c>
      <c r="E3459" t="s">
        <v>16</v>
      </c>
      <c r="F3459" t="s">
        <v>71</v>
      </c>
    </row>
    <row r="3460" spans="1:6" x14ac:dyDescent="0.45">
      <c r="A3460" s="154" t="str">
        <f t="shared" si="54"/>
        <v>NHBNW_Time_152</v>
      </c>
      <c r="B3460">
        <v>152</v>
      </c>
      <c r="C3460" t="s">
        <v>4</v>
      </c>
      <c r="D3460">
        <v>0</v>
      </c>
      <c r="E3460" t="s">
        <v>16</v>
      </c>
      <c r="F3460" t="s">
        <v>71</v>
      </c>
    </row>
    <row r="3461" spans="1:6" x14ac:dyDescent="0.45">
      <c r="A3461" s="154" t="str">
        <f t="shared" si="54"/>
        <v>NHBNW_Time_154</v>
      </c>
      <c r="B3461">
        <v>154</v>
      </c>
      <c r="C3461" t="s">
        <v>4</v>
      </c>
      <c r="D3461">
        <v>0</v>
      </c>
      <c r="E3461" t="s">
        <v>16</v>
      </c>
      <c r="F3461" t="s">
        <v>71</v>
      </c>
    </row>
    <row r="3462" spans="1:6" x14ac:dyDescent="0.45">
      <c r="A3462" s="154" t="str">
        <f t="shared" si="54"/>
        <v>NHBNW_Time_156</v>
      </c>
      <c r="B3462">
        <v>156</v>
      </c>
      <c r="C3462" t="s">
        <v>4</v>
      </c>
      <c r="D3462">
        <v>0</v>
      </c>
      <c r="E3462" t="s">
        <v>16</v>
      </c>
      <c r="F3462" t="s">
        <v>71</v>
      </c>
    </row>
    <row r="3463" spans="1:6" x14ac:dyDescent="0.45">
      <c r="A3463" s="154" t="str">
        <f t="shared" si="54"/>
        <v>NHBNW_Time_158</v>
      </c>
      <c r="B3463">
        <v>158</v>
      </c>
      <c r="C3463" t="s">
        <v>4</v>
      </c>
      <c r="D3463">
        <v>0</v>
      </c>
      <c r="E3463" t="s">
        <v>16</v>
      </c>
      <c r="F3463" t="s">
        <v>71</v>
      </c>
    </row>
    <row r="3464" spans="1:6" x14ac:dyDescent="0.45">
      <c r="A3464" s="154" t="str">
        <f t="shared" si="54"/>
        <v>NHBNW_Time_160</v>
      </c>
      <c r="B3464">
        <v>160</v>
      </c>
      <c r="C3464" t="s">
        <v>4</v>
      </c>
      <c r="D3464">
        <v>0</v>
      </c>
      <c r="E3464" t="s">
        <v>16</v>
      </c>
      <c r="F3464" t="s">
        <v>71</v>
      </c>
    </row>
    <row r="3465" spans="1:6" x14ac:dyDescent="0.45">
      <c r="A3465" s="154" t="str">
        <f t="shared" si="54"/>
        <v>NHBNW_Time_162</v>
      </c>
      <c r="B3465">
        <v>162</v>
      </c>
      <c r="C3465" t="s">
        <v>4</v>
      </c>
      <c r="D3465">
        <v>0</v>
      </c>
      <c r="E3465" t="s">
        <v>16</v>
      </c>
      <c r="F3465" t="s">
        <v>71</v>
      </c>
    </row>
    <row r="3466" spans="1:6" x14ac:dyDescent="0.45">
      <c r="A3466" s="154" t="str">
        <f t="shared" si="54"/>
        <v>NHBNW_Time_164</v>
      </c>
      <c r="B3466">
        <v>164</v>
      </c>
      <c r="C3466" t="s">
        <v>4</v>
      </c>
      <c r="D3466">
        <v>0</v>
      </c>
      <c r="E3466" t="s">
        <v>16</v>
      </c>
      <c r="F3466" t="s">
        <v>71</v>
      </c>
    </row>
    <row r="3467" spans="1:6" x14ac:dyDescent="0.45">
      <c r="A3467" s="154" t="str">
        <f t="shared" si="54"/>
        <v>NHBNW_Time_166</v>
      </c>
      <c r="B3467">
        <v>166</v>
      </c>
      <c r="C3467" t="s">
        <v>4</v>
      </c>
      <c r="D3467">
        <v>0</v>
      </c>
      <c r="E3467" t="s">
        <v>16</v>
      </c>
      <c r="F3467" t="s">
        <v>71</v>
      </c>
    </row>
    <row r="3468" spans="1:6" x14ac:dyDescent="0.45">
      <c r="A3468" s="154" t="str">
        <f t="shared" si="54"/>
        <v>NHBNW_Time_168</v>
      </c>
      <c r="B3468">
        <v>168</v>
      </c>
      <c r="C3468" t="s">
        <v>4</v>
      </c>
      <c r="D3468">
        <v>0</v>
      </c>
      <c r="E3468" t="s">
        <v>16</v>
      </c>
      <c r="F3468" t="s">
        <v>71</v>
      </c>
    </row>
    <row r="3469" spans="1:6" x14ac:dyDescent="0.45">
      <c r="A3469" s="154" t="str">
        <f t="shared" si="54"/>
        <v>NHBNW_Time_170</v>
      </c>
      <c r="B3469">
        <v>170</v>
      </c>
      <c r="C3469" t="s">
        <v>4</v>
      </c>
      <c r="D3469">
        <v>0</v>
      </c>
      <c r="E3469" t="s">
        <v>16</v>
      </c>
      <c r="F3469" t="s">
        <v>71</v>
      </c>
    </row>
    <row r="3470" spans="1:6" x14ac:dyDescent="0.45">
      <c r="A3470" s="154" t="str">
        <f t="shared" si="54"/>
        <v>NHBNW_Time_172</v>
      </c>
      <c r="B3470">
        <v>172</v>
      </c>
      <c r="C3470" t="s">
        <v>4</v>
      </c>
      <c r="D3470">
        <v>0</v>
      </c>
      <c r="E3470" t="s">
        <v>16</v>
      </c>
      <c r="F3470" t="s">
        <v>71</v>
      </c>
    </row>
    <row r="3471" spans="1:6" x14ac:dyDescent="0.45">
      <c r="A3471" s="154" t="str">
        <f t="shared" si="54"/>
        <v>NHBNW_Time_174</v>
      </c>
      <c r="B3471">
        <v>174</v>
      </c>
      <c r="C3471" t="s">
        <v>4</v>
      </c>
      <c r="D3471">
        <v>0</v>
      </c>
      <c r="E3471" t="s">
        <v>16</v>
      </c>
      <c r="F3471" t="s">
        <v>71</v>
      </c>
    </row>
    <row r="3472" spans="1:6" x14ac:dyDescent="0.45">
      <c r="A3472" s="154" t="str">
        <f t="shared" si="54"/>
        <v>NHBNW_Time_176</v>
      </c>
      <c r="B3472">
        <v>176</v>
      </c>
      <c r="C3472" t="s">
        <v>4</v>
      </c>
      <c r="D3472">
        <v>0</v>
      </c>
      <c r="E3472" t="s">
        <v>16</v>
      </c>
      <c r="F3472" t="s">
        <v>71</v>
      </c>
    </row>
    <row r="3473" spans="1:6" x14ac:dyDescent="0.45">
      <c r="A3473" s="154" t="str">
        <f t="shared" si="54"/>
        <v>NHBNW_Time_178</v>
      </c>
      <c r="B3473">
        <v>178</v>
      </c>
      <c r="C3473" t="s">
        <v>4</v>
      </c>
      <c r="D3473">
        <v>0</v>
      </c>
      <c r="E3473" t="s">
        <v>16</v>
      </c>
      <c r="F3473" t="s">
        <v>71</v>
      </c>
    </row>
    <row r="3474" spans="1:6" x14ac:dyDescent="0.45">
      <c r="A3474" s="154" t="str">
        <f t="shared" si="54"/>
        <v>NHBNW_Time_180</v>
      </c>
      <c r="B3474">
        <v>180</v>
      </c>
      <c r="C3474" t="s">
        <v>4</v>
      </c>
      <c r="D3474">
        <v>0</v>
      </c>
      <c r="E3474" t="s">
        <v>16</v>
      </c>
      <c r="F3474" t="s">
        <v>71</v>
      </c>
    </row>
    <row r="3475" spans="1:6" x14ac:dyDescent="0.45">
      <c r="A3475" s="154" t="str">
        <f t="shared" si="54"/>
        <v>NHBNW_Time_182</v>
      </c>
      <c r="B3475">
        <v>182</v>
      </c>
      <c r="C3475" t="s">
        <v>4</v>
      </c>
      <c r="D3475">
        <v>0</v>
      </c>
      <c r="E3475" t="s">
        <v>16</v>
      </c>
      <c r="F3475" t="s">
        <v>71</v>
      </c>
    </row>
    <row r="3476" spans="1:6" x14ac:dyDescent="0.45">
      <c r="A3476" s="154" t="str">
        <f t="shared" si="54"/>
        <v>NHBNW_Time_184</v>
      </c>
      <c r="B3476">
        <v>184</v>
      </c>
      <c r="C3476" t="s">
        <v>4</v>
      </c>
      <c r="D3476">
        <v>0</v>
      </c>
      <c r="E3476" t="s">
        <v>16</v>
      </c>
      <c r="F3476" t="s">
        <v>71</v>
      </c>
    </row>
    <row r="3477" spans="1:6" x14ac:dyDescent="0.45">
      <c r="A3477" s="154" t="str">
        <f t="shared" si="54"/>
        <v>NHBNW_Time_186</v>
      </c>
      <c r="B3477">
        <v>186</v>
      </c>
      <c r="C3477" t="s">
        <v>4</v>
      </c>
      <c r="D3477">
        <v>0</v>
      </c>
      <c r="E3477" t="s">
        <v>16</v>
      </c>
      <c r="F3477" t="s">
        <v>71</v>
      </c>
    </row>
    <row r="3478" spans="1:6" x14ac:dyDescent="0.45">
      <c r="A3478" s="154" t="str">
        <f t="shared" si="54"/>
        <v>NHBNW_Time_188</v>
      </c>
      <c r="B3478">
        <v>188</v>
      </c>
      <c r="C3478" t="s">
        <v>4</v>
      </c>
      <c r="D3478">
        <v>0</v>
      </c>
      <c r="E3478" t="s">
        <v>16</v>
      </c>
      <c r="F3478" t="s">
        <v>71</v>
      </c>
    </row>
    <row r="3479" spans="1:6" x14ac:dyDescent="0.45">
      <c r="A3479" s="154" t="str">
        <f t="shared" si="54"/>
        <v>NHBNW_Time_190</v>
      </c>
      <c r="B3479">
        <v>190</v>
      </c>
      <c r="C3479" t="s">
        <v>4</v>
      </c>
      <c r="D3479">
        <v>0</v>
      </c>
      <c r="E3479" t="s">
        <v>16</v>
      </c>
      <c r="F3479" t="s">
        <v>71</v>
      </c>
    </row>
    <row r="3480" spans="1:6" x14ac:dyDescent="0.45">
      <c r="A3480" s="154" t="str">
        <f t="shared" si="54"/>
        <v>NHBNW_Time_192</v>
      </c>
      <c r="B3480">
        <v>192</v>
      </c>
      <c r="C3480" t="s">
        <v>4</v>
      </c>
      <c r="D3480">
        <v>0</v>
      </c>
      <c r="E3480" t="s">
        <v>16</v>
      </c>
      <c r="F3480" t="s">
        <v>71</v>
      </c>
    </row>
    <row r="3481" spans="1:6" x14ac:dyDescent="0.45">
      <c r="A3481" s="154" t="str">
        <f t="shared" si="54"/>
        <v>NHBNW_Time_194</v>
      </c>
      <c r="B3481">
        <v>194</v>
      </c>
      <c r="C3481" t="s">
        <v>4</v>
      </c>
      <c r="D3481">
        <v>0</v>
      </c>
      <c r="E3481" t="s">
        <v>16</v>
      </c>
      <c r="F3481" t="s">
        <v>71</v>
      </c>
    </row>
    <row r="3482" spans="1:6" x14ac:dyDescent="0.45">
      <c r="A3482" s="154" t="str">
        <f t="shared" si="54"/>
        <v>NHBNW_Time_196</v>
      </c>
      <c r="B3482">
        <v>196</v>
      </c>
      <c r="C3482" t="s">
        <v>4</v>
      </c>
      <c r="D3482">
        <v>0</v>
      </c>
      <c r="E3482" t="s">
        <v>16</v>
      </c>
      <c r="F3482" t="s">
        <v>71</v>
      </c>
    </row>
    <row r="3483" spans="1:6" x14ac:dyDescent="0.45">
      <c r="A3483" s="154" t="str">
        <f t="shared" si="54"/>
        <v>NHBNW_Time_198</v>
      </c>
      <c r="B3483">
        <v>198</v>
      </c>
      <c r="C3483" t="s">
        <v>4</v>
      </c>
      <c r="D3483">
        <v>0</v>
      </c>
      <c r="E3483" t="s">
        <v>16</v>
      </c>
      <c r="F3483" t="s">
        <v>71</v>
      </c>
    </row>
    <row r="3484" spans="1:6" x14ac:dyDescent="0.45">
      <c r="A3484" s="154" t="str">
        <f t="shared" si="54"/>
        <v>NHBNW_Time_200</v>
      </c>
      <c r="B3484">
        <v>200</v>
      </c>
      <c r="C3484" t="s">
        <v>4</v>
      </c>
      <c r="D3484">
        <v>0</v>
      </c>
      <c r="E3484" t="s">
        <v>16</v>
      </c>
      <c r="F3484" t="s">
        <v>71</v>
      </c>
    </row>
    <row r="3485" spans="1:6" x14ac:dyDescent="0.45">
      <c r="A3485" s="154" t="str">
        <f t="shared" si="54"/>
        <v>NHBNW_Time_202</v>
      </c>
      <c r="B3485">
        <v>202</v>
      </c>
      <c r="C3485" t="s">
        <v>4</v>
      </c>
      <c r="D3485">
        <v>0</v>
      </c>
      <c r="E3485" t="s">
        <v>16</v>
      </c>
      <c r="F3485" t="s">
        <v>71</v>
      </c>
    </row>
    <row r="3486" spans="1:6" x14ac:dyDescent="0.45">
      <c r="A3486" s="154" t="str">
        <f t="shared" si="54"/>
        <v>NHBNW_GC_0</v>
      </c>
      <c r="B3486">
        <v>0</v>
      </c>
      <c r="C3486" t="s">
        <v>4</v>
      </c>
      <c r="D3486">
        <v>0</v>
      </c>
      <c r="E3486" t="s">
        <v>64</v>
      </c>
      <c r="F3486" t="s">
        <v>71</v>
      </c>
    </row>
    <row r="3487" spans="1:6" x14ac:dyDescent="0.45">
      <c r="A3487" s="154" t="str">
        <f t="shared" si="54"/>
        <v>NHBNW_GC_2</v>
      </c>
      <c r="B3487">
        <v>2</v>
      </c>
      <c r="C3487" t="s">
        <v>4</v>
      </c>
      <c r="D3487">
        <v>4.0852600000000003E-2</v>
      </c>
      <c r="E3487" t="s">
        <v>64</v>
      </c>
      <c r="F3487" t="s">
        <v>71</v>
      </c>
    </row>
    <row r="3488" spans="1:6" x14ac:dyDescent="0.45">
      <c r="A3488" s="154" t="str">
        <f t="shared" si="54"/>
        <v>NHBNW_GC_4</v>
      </c>
      <c r="B3488">
        <v>4</v>
      </c>
      <c r="C3488" t="s">
        <v>4</v>
      </c>
      <c r="D3488">
        <v>8.75837E-2</v>
      </c>
      <c r="E3488" t="s">
        <v>64</v>
      </c>
      <c r="F3488" t="s">
        <v>71</v>
      </c>
    </row>
    <row r="3489" spans="1:6" x14ac:dyDescent="0.45">
      <c r="A3489" s="154" t="str">
        <f t="shared" si="54"/>
        <v>NHBNW_GC_6</v>
      </c>
      <c r="B3489">
        <v>6</v>
      </c>
      <c r="C3489" t="s">
        <v>4</v>
      </c>
      <c r="D3489">
        <v>0.1351793</v>
      </c>
      <c r="E3489" t="s">
        <v>64</v>
      </c>
      <c r="F3489" t="s">
        <v>71</v>
      </c>
    </row>
    <row r="3490" spans="1:6" x14ac:dyDescent="0.45">
      <c r="A3490" s="154" t="str">
        <f t="shared" si="54"/>
        <v>NHBNW_GC_8</v>
      </c>
      <c r="B3490">
        <v>8</v>
      </c>
      <c r="C3490" t="s">
        <v>4</v>
      </c>
      <c r="D3490">
        <v>0.12825919999999999</v>
      </c>
      <c r="E3490" t="s">
        <v>64</v>
      </c>
      <c r="F3490" t="s">
        <v>71</v>
      </c>
    </row>
    <row r="3491" spans="1:6" x14ac:dyDescent="0.45">
      <c r="A3491" s="154" t="str">
        <f t="shared" si="54"/>
        <v>NHBNW_GC_10</v>
      </c>
      <c r="B3491">
        <v>10</v>
      </c>
      <c r="C3491" t="s">
        <v>4</v>
      </c>
      <c r="D3491">
        <v>0.10425959999999999</v>
      </c>
      <c r="E3491" t="s">
        <v>64</v>
      </c>
      <c r="F3491" t="s">
        <v>71</v>
      </c>
    </row>
    <row r="3492" spans="1:6" x14ac:dyDescent="0.45">
      <c r="A3492" s="154" t="str">
        <f t="shared" si="54"/>
        <v>NHBNW_GC_12</v>
      </c>
      <c r="B3492">
        <v>12</v>
      </c>
      <c r="C3492" t="s">
        <v>4</v>
      </c>
      <c r="D3492">
        <v>8.5849900000000007E-2</v>
      </c>
      <c r="E3492" t="s">
        <v>64</v>
      </c>
      <c r="F3492" t="s">
        <v>71</v>
      </c>
    </row>
    <row r="3493" spans="1:6" x14ac:dyDescent="0.45">
      <c r="A3493" s="154" t="str">
        <f t="shared" si="54"/>
        <v>NHBNW_GC_14</v>
      </c>
      <c r="B3493">
        <v>14</v>
      </c>
      <c r="C3493" t="s">
        <v>4</v>
      </c>
      <c r="D3493">
        <v>6.8440699999999993E-2</v>
      </c>
      <c r="E3493" t="s">
        <v>64</v>
      </c>
      <c r="F3493" t="s">
        <v>71</v>
      </c>
    </row>
    <row r="3494" spans="1:6" x14ac:dyDescent="0.45">
      <c r="A3494" s="154" t="str">
        <f t="shared" si="54"/>
        <v>NHBNW_GC_16</v>
      </c>
      <c r="B3494">
        <v>16</v>
      </c>
      <c r="C3494" t="s">
        <v>4</v>
      </c>
      <c r="D3494">
        <v>5.40215E-2</v>
      </c>
      <c r="E3494" t="s">
        <v>64</v>
      </c>
      <c r="F3494" t="s">
        <v>71</v>
      </c>
    </row>
    <row r="3495" spans="1:6" x14ac:dyDescent="0.45">
      <c r="A3495" s="154" t="str">
        <f t="shared" si="54"/>
        <v>NHBNW_GC_18</v>
      </c>
      <c r="B3495">
        <v>18</v>
      </c>
      <c r="C3495" t="s">
        <v>4</v>
      </c>
      <c r="D3495">
        <v>4.2559699999999999E-2</v>
      </c>
      <c r="E3495" t="s">
        <v>64</v>
      </c>
      <c r="F3495" t="s">
        <v>71</v>
      </c>
    </row>
    <row r="3496" spans="1:6" x14ac:dyDescent="0.45">
      <c r="A3496" s="154" t="str">
        <f t="shared" si="54"/>
        <v>NHBNW_GC_20</v>
      </c>
      <c r="B3496">
        <v>20</v>
      </c>
      <c r="C3496" t="s">
        <v>4</v>
      </c>
      <c r="D3496">
        <v>3.3837199999999998E-2</v>
      </c>
      <c r="E3496" t="s">
        <v>64</v>
      </c>
      <c r="F3496" t="s">
        <v>71</v>
      </c>
    </row>
    <row r="3497" spans="1:6" x14ac:dyDescent="0.45">
      <c r="A3497" s="154" t="str">
        <f t="shared" si="54"/>
        <v>NHBNW_GC_22</v>
      </c>
      <c r="B3497">
        <v>22</v>
      </c>
      <c r="C3497" t="s">
        <v>4</v>
      </c>
      <c r="D3497">
        <v>2.6516899999999999E-2</v>
      </c>
      <c r="E3497" t="s">
        <v>64</v>
      </c>
      <c r="F3497" t="s">
        <v>71</v>
      </c>
    </row>
    <row r="3498" spans="1:6" x14ac:dyDescent="0.45">
      <c r="A3498" s="154" t="str">
        <f t="shared" si="54"/>
        <v>NHBNW_GC_24</v>
      </c>
      <c r="B3498">
        <v>24</v>
      </c>
      <c r="C3498" t="s">
        <v>4</v>
      </c>
      <c r="D3498">
        <v>2.2051500000000002E-2</v>
      </c>
      <c r="E3498" t="s">
        <v>64</v>
      </c>
      <c r="F3498" t="s">
        <v>71</v>
      </c>
    </row>
    <row r="3499" spans="1:6" x14ac:dyDescent="0.45">
      <c r="A3499" s="154" t="str">
        <f t="shared" si="54"/>
        <v>NHBNW_GC_26</v>
      </c>
      <c r="B3499">
        <v>26</v>
      </c>
      <c r="C3499" t="s">
        <v>4</v>
      </c>
      <c r="D3499">
        <v>1.88638E-2</v>
      </c>
      <c r="E3499" t="s">
        <v>64</v>
      </c>
      <c r="F3499" t="s">
        <v>71</v>
      </c>
    </row>
    <row r="3500" spans="1:6" x14ac:dyDescent="0.45">
      <c r="A3500" s="154" t="str">
        <f t="shared" si="54"/>
        <v>NHBNW_GC_28</v>
      </c>
      <c r="B3500">
        <v>28</v>
      </c>
      <c r="C3500" t="s">
        <v>4</v>
      </c>
      <c r="D3500">
        <v>1.70476E-2</v>
      </c>
      <c r="E3500" t="s">
        <v>64</v>
      </c>
      <c r="F3500" t="s">
        <v>71</v>
      </c>
    </row>
    <row r="3501" spans="1:6" x14ac:dyDescent="0.45">
      <c r="A3501" s="154" t="str">
        <f t="shared" si="54"/>
        <v>NHBNW_GC_30</v>
      </c>
      <c r="B3501">
        <v>30</v>
      </c>
      <c r="C3501" t="s">
        <v>4</v>
      </c>
      <c r="D3501">
        <v>1.48431E-2</v>
      </c>
      <c r="E3501" t="s">
        <v>64</v>
      </c>
      <c r="F3501" t="s">
        <v>71</v>
      </c>
    </row>
    <row r="3502" spans="1:6" x14ac:dyDescent="0.45">
      <c r="A3502" s="154" t="str">
        <f t="shared" si="54"/>
        <v>NHBNW_GC_32</v>
      </c>
      <c r="B3502">
        <v>32</v>
      </c>
      <c r="C3502" t="s">
        <v>4</v>
      </c>
      <c r="D3502">
        <v>1.2471100000000001E-2</v>
      </c>
      <c r="E3502" t="s">
        <v>64</v>
      </c>
      <c r="F3502" t="s">
        <v>71</v>
      </c>
    </row>
    <row r="3503" spans="1:6" x14ac:dyDescent="0.45">
      <c r="A3503" s="154" t="str">
        <f t="shared" si="54"/>
        <v>NHBNW_GC_34</v>
      </c>
      <c r="B3503">
        <v>34</v>
      </c>
      <c r="C3503" t="s">
        <v>4</v>
      </c>
      <c r="D3503">
        <v>1.0351600000000001E-2</v>
      </c>
      <c r="E3503" t="s">
        <v>64</v>
      </c>
      <c r="F3503" t="s">
        <v>71</v>
      </c>
    </row>
    <row r="3504" spans="1:6" x14ac:dyDescent="0.45">
      <c r="A3504" s="154" t="str">
        <f t="shared" si="54"/>
        <v>NHBNW_GC_36</v>
      </c>
      <c r="B3504">
        <v>36</v>
      </c>
      <c r="C3504" t="s">
        <v>4</v>
      </c>
      <c r="D3504">
        <v>8.9236999999999997E-3</v>
      </c>
      <c r="E3504" t="s">
        <v>64</v>
      </c>
      <c r="F3504" t="s">
        <v>71</v>
      </c>
    </row>
    <row r="3505" spans="1:6" x14ac:dyDescent="0.45">
      <c r="A3505" s="154" t="str">
        <f t="shared" si="54"/>
        <v>NHBNW_GC_38</v>
      </c>
      <c r="B3505">
        <v>38</v>
      </c>
      <c r="C3505" t="s">
        <v>4</v>
      </c>
      <c r="D3505">
        <v>7.9288999999999991E-3</v>
      </c>
      <c r="E3505" t="s">
        <v>64</v>
      </c>
      <c r="F3505" t="s">
        <v>71</v>
      </c>
    </row>
    <row r="3506" spans="1:6" x14ac:dyDescent="0.45">
      <c r="A3506" s="154" t="str">
        <f t="shared" si="54"/>
        <v>NHBNW_GC_40</v>
      </c>
      <c r="B3506">
        <v>40</v>
      </c>
      <c r="C3506" t="s">
        <v>4</v>
      </c>
      <c r="D3506">
        <v>7.2705000000000001E-3</v>
      </c>
      <c r="E3506" t="s">
        <v>64</v>
      </c>
      <c r="F3506" t="s">
        <v>71</v>
      </c>
    </row>
    <row r="3507" spans="1:6" x14ac:dyDescent="0.45">
      <c r="A3507" s="154" t="str">
        <f t="shared" si="54"/>
        <v>NHBNW_GC_42</v>
      </c>
      <c r="B3507">
        <v>42</v>
      </c>
      <c r="C3507" t="s">
        <v>4</v>
      </c>
      <c r="D3507">
        <v>6.5691999999999999E-3</v>
      </c>
      <c r="E3507" t="s">
        <v>64</v>
      </c>
      <c r="F3507" t="s">
        <v>71</v>
      </c>
    </row>
    <row r="3508" spans="1:6" x14ac:dyDescent="0.45">
      <c r="A3508" s="154" t="str">
        <f t="shared" si="54"/>
        <v>NHBNW_GC_44</v>
      </c>
      <c r="B3508">
        <v>44</v>
      </c>
      <c r="C3508" t="s">
        <v>4</v>
      </c>
      <c r="D3508">
        <v>5.8931000000000001E-3</v>
      </c>
      <c r="E3508" t="s">
        <v>64</v>
      </c>
      <c r="F3508" t="s">
        <v>71</v>
      </c>
    </row>
    <row r="3509" spans="1:6" x14ac:dyDescent="0.45">
      <c r="A3509" s="154" t="str">
        <f t="shared" si="54"/>
        <v>NHBNW_GC_46</v>
      </c>
      <c r="B3509">
        <v>46</v>
      </c>
      <c r="C3509" t="s">
        <v>4</v>
      </c>
      <c r="D3509">
        <v>5.3337000000000002E-3</v>
      </c>
      <c r="E3509" t="s">
        <v>64</v>
      </c>
      <c r="F3509" t="s">
        <v>71</v>
      </c>
    </row>
    <row r="3510" spans="1:6" x14ac:dyDescent="0.45">
      <c r="A3510" s="154" t="str">
        <f t="shared" si="54"/>
        <v>NHBNW_GC_48</v>
      </c>
      <c r="B3510">
        <v>48</v>
      </c>
      <c r="C3510" t="s">
        <v>4</v>
      </c>
      <c r="D3510">
        <v>4.7054000000000002E-3</v>
      </c>
      <c r="E3510" t="s">
        <v>64</v>
      </c>
      <c r="F3510" t="s">
        <v>71</v>
      </c>
    </row>
    <row r="3511" spans="1:6" x14ac:dyDescent="0.45">
      <c r="A3511" s="154" t="str">
        <f t="shared" si="54"/>
        <v>NHBNW_GC_50</v>
      </c>
      <c r="B3511">
        <v>50</v>
      </c>
      <c r="C3511" t="s">
        <v>4</v>
      </c>
      <c r="D3511">
        <v>3.9719999999999998E-3</v>
      </c>
      <c r="E3511" t="s">
        <v>64</v>
      </c>
      <c r="F3511" t="s">
        <v>71</v>
      </c>
    </row>
    <row r="3512" spans="1:6" x14ac:dyDescent="0.45">
      <c r="A3512" s="154" t="str">
        <f t="shared" si="54"/>
        <v>NHBNW_GC_52</v>
      </c>
      <c r="B3512">
        <v>52</v>
      </c>
      <c r="C3512" t="s">
        <v>4</v>
      </c>
      <c r="D3512">
        <v>3.2954999999999998E-3</v>
      </c>
      <c r="E3512" t="s">
        <v>64</v>
      </c>
      <c r="F3512" t="s">
        <v>71</v>
      </c>
    </row>
    <row r="3513" spans="1:6" x14ac:dyDescent="0.45">
      <c r="A3513" s="154" t="str">
        <f t="shared" si="54"/>
        <v>NHBNW_GC_54</v>
      </c>
      <c r="B3513">
        <v>54</v>
      </c>
      <c r="C3513" t="s">
        <v>4</v>
      </c>
      <c r="D3513">
        <v>2.7956000000000001E-3</v>
      </c>
      <c r="E3513" t="s">
        <v>64</v>
      </c>
      <c r="F3513" t="s">
        <v>71</v>
      </c>
    </row>
    <row r="3514" spans="1:6" x14ac:dyDescent="0.45">
      <c r="A3514" s="154" t="str">
        <f t="shared" si="54"/>
        <v>NHBNW_GC_56</v>
      </c>
      <c r="B3514">
        <v>56</v>
      </c>
      <c r="C3514" t="s">
        <v>4</v>
      </c>
      <c r="D3514">
        <v>2.5332000000000002E-3</v>
      </c>
      <c r="E3514" t="s">
        <v>64</v>
      </c>
      <c r="F3514" t="s">
        <v>71</v>
      </c>
    </row>
    <row r="3515" spans="1:6" x14ac:dyDescent="0.45">
      <c r="A3515" s="154" t="str">
        <f t="shared" si="54"/>
        <v>NHBNW_GC_58</v>
      </c>
      <c r="B3515">
        <v>58</v>
      </c>
      <c r="C3515" t="s">
        <v>4</v>
      </c>
      <c r="D3515">
        <v>2.2905E-3</v>
      </c>
      <c r="E3515" t="s">
        <v>64</v>
      </c>
      <c r="F3515" t="s">
        <v>71</v>
      </c>
    </row>
    <row r="3516" spans="1:6" x14ac:dyDescent="0.45">
      <c r="A3516" s="154" t="str">
        <f t="shared" si="54"/>
        <v>NHBNW_GC_60</v>
      </c>
      <c r="B3516">
        <v>60</v>
      </c>
      <c r="C3516" t="s">
        <v>4</v>
      </c>
      <c r="D3516">
        <v>2.0089000000000001E-3</v>
      </c>
      <c r="E3516" t="s">
        <v>64</v>
      </c>
      <c r="F3516" t="s">
        <v>71</v>
      </c>
    </row>
    <row r="3517" spans="1:6" x14ac:dyDescent="0.45">
      <c r="A3517" s="154" t="str">
        <f t="shared" si="54"/>
        <v>NHBNW_GC_62</v>
      </c>
      <c r="B3517">
        <v>62</v>
      </c>
      <c r="C3517" t="s">
        <v>4</v>
      </c>
      <c r="D3517">
        <v>1.812E-3</v>
      </c>
      <c r="E3517" t="s">
        <v>64</v>
      </c>
      <c r="F3517" t="s">
        <v>71</v>
      </c>
    </row>
    <row r="3518" spans="1:6" x14ac:dyDescent="0.45">
      <c r="A3518" s="154" t="str">
        <f t="shared" si="54"/>
        <v>NHBNW_GC_64</v>
      </c>
      <c r="B3518">
        <v>64</v>
      </c>
      <c r="C3518" t="s">
        <v>4</v>
      </c>
      <c r="D3518">
        <v>1.6352000000000001E-3</v>
      </c>
      <c r="E3518" t="s">
        <v>64</v>
      </c>
      <c r="F3518" t="s">
        <v>71</v>
      </c>
    </row>
    <row r="3519" spans="1:6" x14ac:dyDescent="0.45">
      <c r="A3519" s="154" t="str">
        <f t="shared" si="54"/>
        <v>NHBNW_GC_66</v>
      </c>
      <c r="B3519">
        <v>66</v>
      </c>
      <c r="C3519" t="s">
        <v>4</v>
      </c>
      <c r="D3519">
        <v>1.4878999999999999E-3</v>
      </c>
      <c r="E3519" t="s">
        <v>64</v>
      </c>
      <c r="F3519" t="s">
        <v>71</v>
      </c>
    </row>
    <row r="3520" spans="1:6" x14ac:dyDescent="0.45">
      <c r="A3520" s="154" t="str">
        <f t="shared" si="54"/>
        <v>NHBNW_GC_68</v>
      </c>
      <c r="B3520">
        <v>68</v>
      </c>
      <c r="C3520" t="s">
        <v>4</v>
      </c>
      <c r="D3520">
        <v>1.3457E-3</v>
      </c>
      <c r="E3520" t="s">
        <v>64</v>
      </c>
      <c r="F3520" t="s">
        <v>71</v>
      </c>
    </row>
    <row r="3521" spans="1:6" x14ac:dyDescent="0.45">
      <c r="A3521" s="154" t="str">
        <f t="shared" si="54"/>
        <v>NHBNW_GC_70</v>
      </c>
      <c r="B3521">
        <v>70</v>
      </c>
      <c r="C3521" t="s">
        <v>4</v>
      </c>
      <c r="D3521">
        <v>1.2717E-3</v>
      </c>
      <c r="E3521" t="s">
        <v>64</v>
      </c>
      <c r="F3521" t="s">
        <v>71</v>
      </c>
    </row>
    <row r="3522" spans="1:6" x14ac:dyDescent="0.45">
      <c r="A3522" s="154" t="str">
        <f t="shared" si="54"/>
        <v>NHBNW_GC_72</v>
      </c>
      <c r="B3522">
        <v>72</v>
      </c>
      <c r="C3522" t="s">
        <v>4</v>
      </c>
      <c r="D3522">
        <v>1.1973000000000001E-3</v>
      </c>
      <c r="E3522" t="s">
        <v>64</v>
      </c>
      <c r="F3522" t="s">
        <v>71</v>
      </c>
    </row>
    <row r="3523" spans="1:6" x14ac:dyDescent="0.45">
      <c r="A3523" s="154" t="str">
        <f t="shared" ref="A3523:A3586" si="55">C3523&amp;"_"&amp;E3523&amp;"_"&amp;B3523</f>
        <v>NHBNW_GC_74</v>
      </c>
      <c r="B3523">
        <v>74</v>
      </c>
      <c r="C3523" t="s">
        <v>4</v>
      </c>
      <c r="D3523">
        <v>1.1230000000000001E-3</v>
      </c>
      <c r="E3523" t="s">
        <v>64</v>
      </c>
      <c r="F3523" t="s">
        <v>71</v>
      </c>
    </row>
    <row r="3524" spans="1:6" x14ac:dyDescent="0.45">
      <c r="A3524" s="154" t="str">
        <f t="shared" si="55"/>
        <v>NHBNW_GC_76</v>
      </c>
      <c r="B3524">
        <v>76</v>
      </c>
      <c r="C3524" t="s">
        <v>4</v>
      </c>
      <c r="D3524">
        <v>1.049E-3</v>
      </c>
      <c r="E3524" t="s">
        <v>64</v>
      </c>
      <c r="F3524" t="s">
        <v>71</v>
      </c>
    </row>
    <row r="3525" spans="1:6" x14ac:dyDescent="0.45">
      <c r="A3525" s="154" t="str">
        <f t="shared" si="55"/>
        <v>NHBNW_GC_78</v>
      </c>
      <c r="B3525">
        <v>78</v>
      </c>
      <c r="C3525" t="s">
        <v>4</v>
      </c>
      <c r="D3525">
        <v>9.745E-4</v>
      </c>
      <c r="E3525" t="s">
        <v>64</v>
      </c>
      <c r="F3525" t="s">
        <v>71</v>
      </c>
    </row>
    <row r="3526" spans="1:6" x14ac:dyDescent="0.45">
      <c r="A3526" s="154" t="str">
        <f t="shared" si="55"/>
        <v>NHBNW_GC_80</v>
      </c>
      <c r="B3526">
        <v>80</v>
      </c>
      <c r="C3526" t="s">
        <v>4</v>
      </c>
      <c r="D3526">
        <v>9.0050000000000004E-4</v>
      </c>
      <c r="E3526" t="s">
        <v>64</v>
      </c>
      <c r="F3526" t="s">
        <v>71</v>
      </c>
    </row>
    <row r="3527" spans="1:6" x14ac:dyDescent="0.45">
      <c r="A3527" s="154" t="str">
        <f t="shared" si="55"/>
        <v>NHBNW_GC_82</v>
      </c>
      <c r="B3527">
        <v>82</v>
      </c>
      <c r="C3527" t="s">
        <v>4</v>
      </c>
      <c r="D3527">
        <v>8.8080000000000005E-4</v>
      </c>
      <c r="E3527" t="s">
        <v>64</v>
      </c>
      <c r="F3527" t="s">
        <v>71</v>
      </c>
    </row>
    <row r="3528" spans="1:6" x14ac:dyDescent="0.45">
      <c r="A3528" s="154" t="str">
        <f t="shared" si="55"/>
        <v>NHBNW_GC_84</v>
      </c>
      <c r="B3528">
        <v>84</v>
      </c>
      <c r="C3528" t="s">
        <v>4</v>
      </c>
      <c r="D3528">
        <v>8.61E-4</v>
      </c>
      <c r="E3528" t="s">
        <v>64</v>
      </c>
      <c r="F3528" t="s">
        <v>71</v>
      </c>
    </row>
    <row r="3529" spans="1:6" x14ac:dyDescent="0.45">
      <c r="A3529" s="154" t="str">
        <f t="shared" si="55"/>
        <v>NHBNW_GC_86</v>
      </c>
      <c r="B3529">
        <v>86</v>
      </c>
      <c r="C3529" t="s">
        <v>4</v>
      </c>
      <c r="D3529">
        <v>8.4119999999999996E-4</v>
      </c>
      <c r="E3529" t="s">
        <v>64</v>
      </c>
      <c r="F3529" t="s">
        <v>71</v>
      </c>
    </row>
    <row r="3530" spans="1:6" x14ac:dyDescent="0.45">
      <c r="A3530" s="154" t="str">
        <f t="shared" si="55"/>
        <v>NHBNW_GC_88</v>
      </c>
      <c r="B3530">
        <v>88</v>
      </c>
      <c r="C3530" t="s">
        <v>4</v>
      </c>
      <c r="D3530">
        <v>8.2160000000000002E-4</v>
      </c>
      <c r="E3530" t="s">
        <v>64</v>
      </c>
      <c r="F3530" t="s">
        <v>71</v>
      </c>
    </row>
    <row r="3531" spans="1:6" x14ac:dyDescent="0.45">
      <c r="A3531" s="154" t="str">
        <f t="shared" si="55"/>
        <v>NHBNW_GC_90</v>
      </c>
      <c r="B3531">
        <v>90</v>
      </c>
      <c r="C3531" t="s">
        <v>4</v>
      </c>
      <c r="D3531">
        <v>8.0190000000000003E-4</v>
      </c>
      <c r="E3531" t="s">
        <v>64</v>
      </c>
      <c r="F3531" t="s">
        <v>71</v>
      </c>
    </row>
    <row r="3532" spans="1:6" x14ac:dyDescent="0.45">
      <c r="A3532" s="154" t="str">
        <f t="shared" si="55"/>
        <v>NHBNW_GC_92</v>
      </c>
      <c r="B3532">
        <v>92</v>
      </c>
      <c r="C3532" t="s">
        <v>4</v>
      </c>
      <c r="D3532">
        <v>7.8220000000000004E-4</v>
      </c>
      <c r="E3532" t="s">
        <v>64</v>
      </c>
      <c r="F3532" t="s">
        <v>71</v>
      </c>
    </row>
    <row r="3533" spans="1:6" x14ac:dyDescent="0.45">
      <c r="A3533" s="154" t="str">
        <f t="shared" si="55"/>
        <v>NHBNW_GC_94</v>
      </c>
      <c r="B3533">
        <v>94</v>
      </c>
      <c r="C3533" t="s">
        <v>4</v>
      </c>
      <c r="D3533">
        <v>7.6239999999999999E-4</v>
      </c>
      <c r="E3533" t="s">
        <v>64</v>
      </c>
      <c r="F3533" t="s">
        <v>71</v>
      </c>
    </row>
    <row r="3534" spans="1:6" x14ac:dyDescent="0.45">
      <c r="A3534" s="154" t="str">
        <f t="shared" si="55"/>
        <v>NHBNW_GC_96</v>
      </c>
      <c r="B3534">
        <v>96</v>
      </c>
      <c r="C3534" t="s">
        <v>4</v>
      </c>
      <c r="D3534">
        <v>7.427E-4</v>
      </c>
      <c r="E3534" t="s">
        <v>64</v>
      </c>
      <c r="F3534" t="s">
        <v>71</v>
      </c>
    </row>
    <row r="3535" spans="1:6" x14ac:dyDescent="0.45">
      <c r="A3535" s="154" t="str">
        <f t="shared" si="55"/>
        <v>NHBNW_GC_98</v>
      </c>
      <c r="B3535">
        <v>98</v>
      </c>
      <c r="C3535" t="s">
        <v>4</v>
      </c>
      <c r="D3535">
        <v>7.2300000000000001E-4</v>
      </c>
      <c r="E3535" t="s">
        <v>64</v>
      </c>
      <c r="F3535" t="s">
        <v>71</v>
      </c>
    </row>
    <row r="3536" spans="1:6" x14ac:dyDescent="0.45">
      <c r="A3536" s="154" t="str">
        <f t="shared" si="55"/>
        <v>NHBNW_GC_100</v>
      </c>
      <c r="B3536">
        <v>100</v>
      </c>
      <c r="C3536" t="s">
        <v>4</v>
      </c>
      <c r="D3536">
        <v>7.0339999999999997E-4</v>
      </c>
      <c r="E3536" t="s">
        <v>64</v>
      </c>
      <c r="F3536" t="s">
        <v>71</v>
      </c>
    </row>
    <row r="3537" spans="1:6" x14ac:dyDescent="0.45">
      <c r="A3537" s="154" t="str">
        <f t="shared" si="55"/>
        <v>NHBNW_GC_102</v>
      </c>
      <c r="B3537">
        <v>102</v>
      </c>
      <c r="C3537" t="s">
        <v>4</v>
      </c>
      <c r="D3537">
        <v>6.8369999999999998E-4</v>
      </c>
      <c r="E3537" t="s">
        <v>64</v>
      </c>
      <c r="F3537" t="s">
        <v>71</v>
      </c>
    </row>
    <row r="3538" spans="1:6" x14ac:dyDescent="0.45">
      <c r="A3538" s="154" t="str">
        <f t="shared" si="55"/>
        <v>NHBNW_GC_104</v>
      </c>
      <c r="B3538">
        <v>104</v>
      </c>
      <c r="C3538" t="s">
        <v>4</v>
      </c>
      <c r="D3538">
        <v>6.6399999999999999E-4</v>
      </c>
      <c r="E3538" t="s">
        <v>64</v>
      </c>
      <c r="F3538" t="s">
        <v>71</v>
      </c>
    </row>
    <row r="3539" spans="1:6" x14ac:dyDescent="0.45">
      <c r="A3539" s="154" t="str">
        <f t="shared" si="55"/>
        <v>NHBNW_GC_106</v>
      </c>
      <c r="B3539">
        <v>106</v>
      </c>
      <c r="C3539" t="s">
        <v>4</v>
      </c>
      <c r="D3539">
        <v>6.4429999999999999E-4</v>
      </c>
      <c r="E3539" t="s">
        <v>64</v>
      </c>
      <c r="F3539" t="s">
        <v>71</v>
      </c>
    </row>
    <row r="3540" spans="1:6" x14ac:dyDescent="0.45">
      <c r="A3540" s="154" t="str">
        <f t="shared" si="55"/>
        <v>NHBNW_GC_108</v>
      </c>
      <c r="B3540">
        <v>108</v>
      </c>
      <c r="C3540" t="s">
        <v>4</v>
      </c>
      <c r="D3540">
        <v>6.2449999999999995E-4</v>
      </c>
      <c r="E3540" t="s">
        <v>64</v>
      </c>
      <c r="F3540" t="s">
        <v>71</v>
      </c>
    </row>
    <row r="3541" spans="1:6" x14ac:dyDescent="0.45">
      <c r="A3541" s="154" t="str">
        <f t="shared" si="55"/>
        <v>NHBNW_GC_110</v>
      </c>
      <c r="B3541">
        <v>110</v>
      </c>
      <c r="C3541" t="s">
        <v>4</v>
      </c>
      <c r="D3541">
        <v>6.0490000000000001E-4</v>
      </c>
      <c r="E3541" t="s">
        <v>64</v>
      </c>
      <c r="F3541" t="s">
        <v>71</v>
      </c>
    </row>
    <row r="3542" spans="1:6" x14ac:dyDescent="0.45">
      <c r="A3542" s="154" t="str">
        <f t="shared" si="55"/>
        <v>NHBNW_GC_112</v>
      </c>
      <c r="B3542">
        <v>112</v>
      </c>
      <c r="C3542" t="s">
        <v>4</v>
      </c>
      <c r="D3542">
        <v>5.8509999999999996E-4</v>
      </c>
      <c r="E3542" t="s">
        <v>64</v>
      </c>
      <c r="F3542" t="s">
        <v>71</v>
      </c>
    </row>
    <row r="3543" spans="1:6" x14ac:dyDescent="0.45">
      <c r="A3543" s="154" t="str">
        <f t="shared" si="55"/>
        <v>NHBNW_GC_114</v>
      </c>
      <c r="B3543">
        <v>114</v>
      </c>
      <c r="C3543" t="s">
        <v>4</v>
      </c>
      <c r="D3543">
        <v>5.6539999999999997E-4</v>
      </c>
      <c r="E3543" t="s">
        <v>64</v>
      </c>
      <c r="F3543" t="s">
        <v>71</v>
      </c>
    </row>
    <row r="3544" spans="1:6" x14ac:dyDescent="0.45">
      <c r="A3544" s="154" t="str">
        <f t="shared" si="55"/>
        <v>NHBNW_GC_116</v>
      </c>
      <c r="B3544">
        <v>116</v>
      </c>
      <c r="C3544" t="s">
        <v>4</v>
      </c>
      <c r="D3544">
        <v>5.4560000000000003E-4</v>
      </c>
      <c r="E3544" t="s">
        <v>64</v>
      </c>
      <c r="F3544" t="s">
        <v>71</v>
      </c>
    </row>
    <row r="3545" spans="1:6" x14ac:dyDescent="0.45">
      <c r="A3545" s="154" t="str">
        <f t="shared" si="55"/>
        <v>NHBNW_GC_118</v>
      </c>
      <c r="B3545">
        <v>118</v>
      </c>
      <c r="C3545" t="s">
        <v>4</v>
      </c>
      <c r="D3545">
        <v>5.2590000000000004E-4</v>
      </c>
      <c r="E3545" t="s">
        <v>64</v>
      </c>
      <c r="F3545" t="s">
        <v>71</v>
      </c>
    </row>
    <row r="3546" spans="1:6" x14ac:dyDescent="0.45">
      <c r="A3546" s="154" t="str">
        <f t="shared" si="55"/>
        <v>NHBNW_GC_120</v>
      </c>
      <c r="B3546">
        <v>120</v>
      </c>
      <c r="C3546" t="s">
        <v>4</v>
      </c>
      <c r="D3546">
        <v>5.0620000000000005E-4</v>
      </c>
      <c r="E3546" t="s">
        <v>64</v>
      </c>
      <c r="F3546" t="s">
        <v>71</v>
      </c>
    </row>
    <row r="3547" spans="1:6" x14ac:dyDescent="0.45">
      <c r="A3547" s="154" t="str">
        <f t="shared" si="55"/>
        <v>NHBNW_GC_122</v>
      </c>
      <c r="B3547">
        <v>122</v>
      </c>
      <c r="C3547" t="s">
        <v>4</v>
      </c>
      <c r="D3547">
        <v>4.8650000000000001E-4</v>
      </c>
      <c r="E3547" t="s">
        <v>64</v>
      </c>
      <c r="F3547" t="s">
        <v>71</v>
      </c>
    </row>
    <row r="3548" spans="1:6" x14ac:dyDescent="0.45">
      <c r="A3548" s="154" t="str">
        <f t="shared" si="55"/>
        <v>NHBNW_GC_124</v>
      </c>
      <c r="B3548">
        <v>124</v>
      </c>
      <c r="C3548" t="s">
        <v>4</v>
      </c>
      <c r="D3548">
        <v>4.6680000000000002E-4</v>
      </c>
      <c r="E3548" t="s">
        <v>64</v>
      </c>
      <c r="F3548" t="s">
        <v>71</v>
      </c>
    </row>
    <row r="3549" spans="1:6" x14ac:dyDescent="0.45">
      <c r="A3549" s="154" t="str">
        <f t="shared" si="55"/>
        <v>NHBNW_GC_126</v>
      </c>
      <c r="B3549">
        <v>126</v>
      </c>
      <c r="C3549" t="s">
        <v>4</v>
      </c>
      <c r="D3549">
        <v>4.4710000000000003E-4</v>
      </c>
      <c r="E3549" t="s">
        <v>64</v>
      </c>
      <c r="F3549" t="s">
        <v>71</v>
      </c>
    </row>
    <row r="3550" spans="1:6" x14ac:dyDescent="0.45">
      <c r="A3550" s="154" t="str">
        <f t="shared" si="55"/>
        <v>NHBNW_GC_128</v>
      </c>
      <c r="B3550">
        <v>128</v>
      </c>
      <c r="C3550" t="s">
        <v>4</v>
      </c>
      <c r="D3550">
        <v>4.2739999999999998E-4</v>
      </c>
      <c r="E3550" t="s">
        <v>64</v>
      </c>
      <c r="F3550" t="s">
        <v>71</v>
      </c>
    </row>
    <row r="3551" spans="1:6" x14ac:dyDescent="0.45">
      <c r="A3551" s="154" t="str">
        <f t="shared" si="55"/>
        <v>NHBNW_GC_130</v>
      </c>
      <c r="B3551">
        <v>130</v>
      </c>
      <c r="C3551" t="s">
        <v>4</v>
      </c>
      <c r="D3551">
        <v>4.0779999999999999E-4</v>
      </c>
      <c r="E3551" t="s">
        <v>64</v>
      </c>
      <c r="F3551" t="s">
        <v>71</v>
      </c>
    </row>
    <row r="3552" spans="1:6" x14ac:dyDescent="0.45">
      <c r="A3552" s="154" t="str">
        <f t="shared" si="55"/>
        <v>NHBNW_GC_132</v>
      </c>
      <c r="B3552">
        <v>132</v>
      </c>
      <c r="C3552" t="s">
        <v>4</v>
      </c>
      <c r="D3552">
        <v>3.881E-4</v>
      </c>
      <c r="E3552" t="s">
        <v>64</v>
      </c>
      <c r="F3552" t="s">
        <v>71</v>
      </c>
    </row>
    <row r="3553" spans="1:6" x14ac:dyDescent="0.45">
      <c r="A3553" s="154" t="str">
        <f t="shared" si="55"/>
        <v>NHBNW_GC_134</v>
      </c>
      <c r="B3553">
        <v>134</v>
      </c>
      <c r="C3553" t="s">
        <v>4</v>
      </c>
      <c r="D3553">
        <v>3.6830000000000001E-4</v>
      </c>
      <c r="E3553" t="s">
        <v>64</v>
      </c>
      <c r="F3553" t="s">
        <v>71</v>
      </c>
    </row>
    <row r="3554" spans="1:6" x14ac:dyDescent="0.45">
      <c r="A3554" s="154" t="str">
        <f t="shared" si="55"/>
        <v>NHBNW_GC_136</v>
      </c>
      <c r="B3554">
        <v>136</v>
      </c>
      <c r="C3554" t="s">
        <v>4</v>
      </c>
      <c r="D3554">
        <v>3.4860000000000002E-4</v>
      </c>
      <c r="E3554" t="s">
        <v>64</v>
      </c>
      <c r="F3554" t="s">
        <v>71</v>
      </c>
    </row>
    <row r="3555" spans="1:6" x14ac:dyDescent="0.45">
      <c r="A3555" s="154" t="str">
        <f t="shared" si="55"/>
        <v>NHBNW_GC_138</v>
      </c>
      <c r="B3555">
        <v>138</v>
      </c>
      <c r="C3555" t="s">
        <v>4</v>
      </c>
      <c r="D3555">
        <v>3.2870000000000002E-4</v>
      </c>
      <c r="E3555" t="s">
        <v>64</v>
      </c>
      <c r="F3555" t="s">
        <v>71</v>
      </c>
    </row>
    <row r="3556" spans="1:6" x14ac:dyDescent="0.45">
      <c r="A3556" s="154" t="str">
        <f t="shared" si="55"/>
        <v>NHBNW_GC_140</v>
      </c>
      <c r="B3556">
        <v>140</v>
      </c>
      <c r="C3556" t="s">
        <v>4</v>
      </c>
      <c r="D3556">
        <v>3.0899999999999998E-4</v>
      </c>
      <c r="E3556" t="s">
        <v>64</v>
      </c>
      <c r="F3556" t="s">
        <v>71</v>
      </c>
    </row>
    <row r="3557" spans="1:6" x14ac:dyDescent="0.45">
      <c r="A3557" s="154" t="str">
        <f t="shared" si="55"/>
        <v>NHBNW_GC_142</v>
      </c>
      <c r="B3557">
        <v>142</v>
      </c>
      <c r="C3557" t="s">
        <v>4</v>
      </c>
      <c r="D3557">
        <v>2.8939999999999999E-4</v>
      </c>
      <c r="E3557" t="s">
        <v>64</v>
      </c>
      <c r="F3557" t="s">
        <v>71</v>
      </c>
    </row>
    <row r="3558" spans="1:6" x14ac:dyDescent="0.45">
      <c r="A3558" s="154" t="str">
        <f t="shared" si="55"/>
        <v>NHBNW_GC_144</v>
      </c>
      <c r="B3558">
        <v>144</v>
      </c>
      <c r="C3558" t="s">
        <v>4</v>
      </c>
      <c r="D3558">
        <v>2.697E-4</v>
      </c>
      <c r="E3558" t="s">
        <v>64</v>
      </c>
      <c r="F3558" t="s">
        <v>71</v>
      </c>
    </row>
    <row r="3559" spans="1:6" x14ac:dyDescent="0.45">
      <c r="A3559" s="154" t="str">
        <f t="shared" si="55"/>
        <v>NHBNW_GC_146</v>
      </c>
      <c r="B3559">
        <v>146</v>
      </c>
      <c r="C3559" t="s">
        <v>4</v>
      </c>
      <c r="D3559">
        <v>2.5000000000000001E-4</v>
      </c>
      <c r="E3559" t="s">
        <v>64</v>
      </c>
      <c r="F3559" t="s">
        <v>71</v>
      </c>
    </row>
    <row r="3560" spans="1:6" x14ac:dyDescent="0.45">
      <c r="A3560" s="154" t="str">
        <f t="shared" si="55"/>
        <v>NHBNW_GC_148</v>
      </c>
      <c r="B3560">
        <v>148</v>
      </c>
      <c r="C3560" t="s">
        <v>4</v>
      </c>
      <c r="D3560">
        <v>2.3029999999999999E-4</v>
      </c>
      <c r="E3560" t="s">
        <v>64</v>
      </c>
      <c r="F3560" t="s">
        <v>71</v>
      </c>
    </row>
    <row r="3561" spans="1:6" x14ac:dyDescent="0.45">
      <c r="A3561" s="154" t="str">
        <f t="shared" si="55"/>
        <v>NHBNW_GC_150</v>
      </c>
      <c r="B3561">
        <v>150</v>
      </c>
      <c r="C3561" t="s">
        <v>4</v>
      </c>
      <c r="D3561">
        <v>2.106E-4</v>
      </c>
      <c r="E3561" t="s">
        <v>64</v>
      </c>
      <c r="F3561" t="s">
        <v>71</v>
      </c>
    </row>
    <row r="3562" spans="1:6" x14ac:dyDescent="0.45">
      <c r="A3562" s="154" t="str">
        <f t="shared" si="55"/>
        <v>NHBNW_GC_152</v>
      </c>
      <c r="B3562">
        <v>152</v>
      </c>
      <c r="C3562" t="s">
        <v>4</v>
      </c>
      <c r="D3562">
        <v>1.9090000000000001E-4</v>
      </c>
      <c r="E3562" t="s">
        <v>64</v>
      </c>
      <c r="F3562" t="s">
        <v>71</v>
      </c>
    </row>
    <row r="3563" spans="1:6" x14ac:dyDescent="0.45">
      <c r="A3563" s="154" t="str">
        <f t="shared" si="55"/>
        <v>NHBNW_GC_154</v>
      </c>
      <c r="B3563">
        <v>154</v>
      </c>
      <c r="C3563" t="s">
        <v>4</v>
      </c>
      <c r="D3563">
        <v>1.7119999999999999E-4</v>
      </c>
      <c r="E3563" t="s">
        <v>64</v>
      </c>
      <c r="F3563" t="s">
        <v>71</v>
      </c>
    </row>
    <row r="3564" spans="1:6" x14ac:dyDescent="0.45">
      <c r="A3564" s="154" t="str">
        <f t="shared" si="55"/>
        <v>NHBNW_GC_156</v>
      </c>
      <c r="B3564">
        <v>156</v>
      </c>
      <c r="C3564" t="s">
        <v>4</v>
      </c>
      <c r="D3564">
        <v>1.5139999999999999E-4</v>
      </c>
      <c r="E3564" t="s">
        <v>64</v>
      </c>
      <c r="F3564" t="s">
        <v>71</v>
      </c>
    </row>
    <row r="3565" spans="1:6" x14ac:dyDescent="0.45">
      <c r="A3565" s="154" t="str">
        <f t="shared" si="55"/>
        <v>NHBNW_GC_158</v>
      </c>
      <c r="B3565">
        <v>158</v>
      </c>
      <c r="C3565" t="s">
        <v>4</v>
      </c>
      <c r="D3565">
        <v>1.317E-4</v>
      </c>
      <c r="E3565" t="s">
        <v>64</v>
      </c>
      <c r="F3565" t="s">
        <v>71</v>
      </c>
    </row>
    <row r="3566" spans="1:6" x14ac:dyDescent="0.45">
      <c r="A3566" s="154" t="str">
        <f t="shared" si="55"/>
        <v>NHBNW_GC_160</v>
      </c>
      <c r="B3566">
        <v>160</v>
      </c>
      <c r="C3566" t="s">
        <v>4</v>
      </c>
      <c r="D3566">
        <v>1.119E-4</v>
      </c>
      <c r="E3566" t="s">
        <v>64</v>
      </c>
      <c r="F3566" t="s">
        <v>71</v>
      </c>
    </row>
    <row r="3567" spans="1:6" x14ac:dyDescent="0.45">
      <c r="A3567" s="154" t="str">
        <f t="shared" si="55"/>
        <v>NHBNW_GC_162</v>
      </c>
      <c r="B3567">
        <v>162</v>
      </c>
      <c r="C3567" t="s">
        <v>4</v>
      </c>
      <c r="D3567">
        <v>1.048E-4</v>
      </c>
      <c r="E3567" t="s">
        <v>64</v>
      </c>
      <c r="F3567" t="s">
        <v>71</v>
      </c>
    </row>
    <row r="3568" spans="1:6" x14ac:dyDescent="0.45">
      <c r="A3568" s="154" t="str">
        <f t="shared" si="55"/>
        <v>NHBNW_GC_164</v>
      </c>
      <c r="B3568">
        <v>164</v>
      </c>
      <c r="C3568" t="s">
        <v>4</v>
      </c>
      <c r="D3568" s="153">
        <v>9.7899999999999994E-5</v>
      </c>
      <c r="E3568" t="s">
        <v>64</v>
      </c>
      <c r="F3568" t="s">
        <v>71</v>
      </c>
    </row>
    <row r="3569" spans="1:6" x14ac:dyDescent="0.45">
      <c r="A3569" s="154" t="str">
        <f t="shared" si="55"/>
        <v>NHBNW_GC_166</v>
      </c>
      <c r="B3569">
        <v>166</v>
      </c>
      <c r="C3569" t="s">
        <v>4</v>
      </c>
      <c r="D3569" s="153">
        <v>9.09E-5</v>
      </c>
      <c r="E3569" t="s">
        <v>64</v>
      </c>
      <c r="F3569" t="s">
        <v>71</v>
      </c>
    </row>
    <row r="3570" spans="1:6" x14ac:dyDescent="0.45">
      <c r="A3570" s="154" t="str">
        <f t="shared" si="55"/>
        <v>NHBNW_GC_168</v>
      </c>
      <c r="B3570">
        <v>168</v>
      </c>
      <c r="C3570" t="s">
        <v>4</v>
      </c>
      <c r="D3570" s="153">
        <v>8.3900000000000006E-5</v>
      </c>
      <c r="E3570" t="s">
        <v>64</v>
      </c>
      <c r="F3570" t="s">
        <v>71</v>
      </c>
    </row>
    <row r="3571" spans="1:6" x14ac:dyDescent="0.45">
      <c r="A3571" s="154" t="str">
        <f t="shared" si="55"/>
        <v>NHBNW_GC_170</v>
      </c>
      <c r="B3571">
        <v>170</v>
      </c>
      <c r="C3571" t="s">
        <v>4</v>
      </c>
      <c r="D3571" s="153">
        <v>7.6899999999999999E-5</v>
      </c>
      <c r="E3571" t="s">
        <v>64</v>
      </c>
      <c r="F3571" t="s">
        <v>71</v>
      </c>
    </row>
    <row r="3572" spans="1:6" x14ac:dyDescent="0.45">
      <c r="A3572" s="154" t="str">
        <f t="shared" si="55"/>
        <v>NHBNW_GC_172</v>
      </c>
      <c r="B3572">
        <v>172</v>
      </c>
      <c r="C3572" t="s">
        <v>4</v>
      </c>
      <c r="D3572" s="153">
        <v>6.9900000000000005E-5</v>
      </c>
      <c r="E3572" t="s">
        <v>64</v>
      </c>
      <c r="F3572" t="s">
        <v>71</v>
      </c>
    </row>
    <row r="3573" spans="1:6" x14ac:dyDescent="0.45">
      <c r="A3573" s="154" t="str">
        <f t="shared" si="55"/>
        <v>NHBNW_GC_174</v>
      </c>
      <c r="B3573">
        <v>174</v>
      </c>
      <c r="C3573" t="s">
        <v>4</v>
      </c>
      <c r="D3573" s="153">
        <v>6.2899999999999997E-5</v>
      </c>
      <c r="E3573" t="s">
        <v>64</v>
      </c>
      <c r="F3573" t="s">
        <v>71</v>
      </c>
    </row>
    <row r="3574" spans="1:6" x14ac:dyDescent="0.45">
      <c r="A3574" s="154" t="str">
        <f t="shared" si="55"/>
        <v>NHBNW_GC_176</v>
      </c>
      <c r="B3574">
        <v>176</v>
      </c>
      <c r="C3574" t="s">
        <v>4</v>
      </c>
      <c r="D3574" s="153">
        <v>5.5899999999999997E-5</v>
      </c>
      <c r="E3574" t="s">
        <v>64</v>
      </c>
      <c r="F3574" t="s">
        <v>71</v>
      </c>
    </row>
    <row r="3575" spans="1:6" x14ac:dyDescent="0.45">
      <c r="A3575" s="154" t="str">
        <f t="shared" si="55"/>
        <v>NHBNW_GC_178</v>
      </c>
      <c r="B3575">
        <v>178</v>
      </c>
      <c r="C3575" t="s">
        <v>4</v>
      </c>
      <c r="D3575" s="153">
        <v>4.8900000000000003E-5</v>
      </c>
      <c r="E3575" t="s">
        <v>64</v>
      </c>
      <c r="F3575" t="s">
        <v>71</v>
      </c>
    </row>
    <row r="3576" spans="1:6" x14ac:dyDescent="0.45">
      <c r="A3576" s="154" t="str">
        <f t="shared" si="55"/>
        <v>NHBNW_GC_180</v>
      </c>
      <c r="B3576">
        <v>180</v>
      </c>
      <c r="C3576" t="s">
        <v>4</v>
      </c>
      <c r="D3576" s="153">
        <v>4.1900000000000002E-5</v>
      </c>
      <c r="E3576" t="s">
        <v>64</v>
      </c>
      <c r="F3576" t="s">
        <v>71</v>
      </c>
    </row>
    <row r="3577" spans="1:6" x14ac:dyDescent="0.45">
      <c r="A3577" s="154" t="str">
        <f t="shared" si="55"/>
        <v>NHBNW_GC_182</v>
      </c>
      <c r="B3577">
        <v>182</v>
      </c>
      <c r="C3577" t="s">
        <v>4</v>
      </c>
      <c r="D3577" s="153">
        <v>3.4900000000000001E-5</v>
      </c>
      <c r="E3577" t="s">
        <v>64</v>
      </c>
      <c r="F3577" t="s">
        <v>71</v>
      </c>
    </row>
    <row r="3578" spans="1:6" x14ac:dyDescent="0.45">
      <c r="A3578" s="154" t="str">
        <f t="shared" si="55"/>
        <v>NHBNW_GC_184</v>
      </c>
      <c r="B3578">
        <v>184</v>
      </c>
      <c r="C3578" t="s">
        <v>4</v>
      </c>
      <c r="D3578" s="153">
        <v>2.8E-5</v>
      </c>
      <c r="E3578" t="s">
        <v>64</v>
      </c>
      <c r="F3578" t="s">
        <v>71</v>
      </c>
    </row>
    <row r="3579" spans="1:6" x14ac:dyDescent="0.45">
      <c r="A3579" s="154" t="str">
        <f t="shared" si="55"/>
        <v>NHBNW_GC_186</v>
      </c>
      <c r="B3579">
        <v>186</v>
      </c>
      <c r="C3579" t="s">
        <v>4</v>
      </c>
      <c r="D3579" s="153">
        <v>2.0999999999999999E-5</v>
      </c>
      <c r="E3579" t="s">
        <v>64</v>
      </c>
      <c r="F3579" t="s">
        <v>71</v>
      </c>
    </row>
    <row r="3580" spans="1:6" x14ac:dyDescent="0.45">
      <c r="A3580" s="154" t="str">
        <f t="shared" si="55"/>
        <v>NHBNW_GC_188</v>
      </c>
      <c r="B3580">
        <v>188</v>
      </c>
      <c r="C3580" t="s">
        <v>4</v>
      </c>
      <c r="D3580" s="153">
        <v>1.4E-5</v>
      </c>
      <c r="E3580" t="s">
        <v>64</v>
      </c>
      <c r="F3580" t="s">
        <v>71</v>
      </c>
    </row>
    <row r="3581" spans="1:6" x14ac:dyDescent="0.45">
      <c r="A3581" s="154" t="str">
        <f t="shared" si="55"/>
        <v>NHBNW_GC_190</v>
      </c>
      <c r="B3581">
        <v>190</v>
      </c>
      <c r="C3581" t="s">
        <v>4</v>
      </c>
      <c r="D3581" s="153">
        <v>6.9999999999999999E-6</v>
      </c>
      <c r="E3581" t="s">
        <v>64</v>
      </c>
      <c r="F3581" t="s">
        <v>71</v>
      </c>
    </row>
    <row r="3582" spans="1:6" x14ac:dyDescent="0.45">
      <c r="A3582" s="154" t="str">
        <f t="shared" si="55"/>
        <v>NHBNW_GC_192</v>
      </c>
      <c r="B3582">
        <v>192</v>
      </c>
      <c r="C3582" t="s">
        <v>4</v>
      </c>
      <c r="D3582">
        <v>0</v>
      </c>
      <c r="E3582" t="s">
        <v>64</v>
      </c>
      <c r="F3582" t="s">
        <v>71</v>
      </c>
    </row>
    <row r="3583" spans="1:6" x14ac:dyDescent="0.45">
      <c r="A3583" s="154" t="str">
        <f t="shared" si="55"/>
        <v>NHBNW_GC_194</v>
      </c>
      <c r="B3583">
        <v>194</v>
      </c>
      <c r="C3583" t="s">
        <v>4</v>
      </c>
      <c r="D3583">
        <v>0</v>
      </c>
      <c r="E3583" t="s">
        <v>64</v>
      </c>
      <c r="F3583" t="s">
        <v>71</v>
      </c>
    </row>
    <row r="3584" spans="1:6" x14ac:dyDescent="0.45">
      <c r="A3584" s="154" t="str">
        <f t="shared" si="55"/>
        <v>NHBNW_GC_196</v>
      </c>
      <c r="B3584">
        <v>196</v>
      </c>
      <c r="C3584" t="s">
        <v>4</v>
      </c>
      <c r="D3584">
        <v>0</v>
      </c>
      <c r="E3584" t="s">
        <v>64</v>
      </c>
      <c r="F3584" t="s">
        <v>71</v>
      </c>
    </row>
    <row r="3585" spans="1:6" x14ac:dyDescent="0.45">
      <c r="A3585" s="154" t="str">
        <f t="shared" si="55"/>
        <v>NHBNW_GC_198</v>
      </c>
      <c r="B3585">
        <v>198</v>
      </c>
      <c r="C3585" t="s">
        <v>4</v>
      </c>
      <c r="D3585">
        <v>0</v>
      </c>
      <c r="E3585" t="s">
        <v>64</v>
      </c>
      <c r="F3585" t="s">
        <v>71</v>
      </c>
    </row>
    <row r="3586" spans="1:6" x14ac:dyDescent="0.45">
      <c r="A3586" s="154" t="str">
        <f t="shared" si="55"/>
        <v>NHBNW_GC_200</v>
      </c>
      <c r="B3586">
        <v>200</v>
      </c>
      <c r="C3586" t="s">
        <v>4</v>
      </c>
      <c r="D3586">
        <v>0</v>
      </c>
      <c r="E3586" t="s">
        <v>64</v>
      </c>
      <c r="F3586" t="s">
        <v>71</v>
      </c>
    </row>
    <row r="3587" spans="1:6" x14ac:dyDescent="0.45">
      <c r="A3587" s="154" t="str">
        <f t="shared" ref="A3587:A3650" si="56">C3587&amp;"_"&amp;E3587&amp;"_"&amp;B3587</f>
        <v>NHBNW_GC_202</v>
      </c>
      <c r="B3587">
        <v>202</v>
      </c>
      <c r="C3587" t="s">
        <v>4</v>
      </c>
      <c r="D3587">
        <v>0</v>
      </c>
      <c r="E3587" t="s">
        <v>64</v>
      </c>
      <c r="F3587" t="s">
        <v>71</v>
      </c>
    </row>
    <row r="3588" spans="1:6" x14ac:dyDescent="0.45">
      <c r="A3588" s="154" t="str">
        <f t="shared" si="56"/>
        <v>NHBNW_GC_204</v>
      </c>
      <c r="B3588">
        <v>204</v>
      </c>
      <c r="C3588" t="s">
        <v>4</v>
      </c>
      <c r="D3588">
        <v>0</v>
      </c>
      <c r="E3588" t="s">
        <v>64</v>
      </c>
      <c r="F3588" t="s">
        <v>71</v>
      </c>
    </row>
    <row r="3589" spans="1:6" x14ac:dyDescent="0.45">
      <c r="A3589" s="154" t="str">
        <f t="shared" si="56"/>
        <v>NHBNW_GC_206</v>
      </c>
      <c r="B3589">
        <v>206</v>
      </c>
      <c r="C3589" t="s">
        <v>4</v>
      </c>
      <c r="D3589">
        <v>0</v>
      </c>
      <c r="E3589" t="s">
        <v>64</v>
      </c>
      <c r="F3589" t="s">
        <v>71</v>
      </c>
    </row>
    <row r="3590" spans="1:6" x14ac:dyDescent="0.45">
      <c r="A3590" s="154" t="str">
        <f t="shared" si="56"/>
        <v>NHBNW_GC_208</v>
      </c>
      <c r="B3590">
        <v>208</v>
      </c>
      <c r="C3590" t="s">
        <v>4</v>
      </c>
      <c r="D3590">
        <v>0</v>
      </c>
      <c r="E3590" t="s">
        <v>64</v>
      </c>
      <c r="F3590" t="s">
        <v>71</v>
      </c>
    </row>
    <row r="3591" spans="1:6" x14ac:dyDescent="0.45">
      <c r="A3591" s="154" t="str">
        <f t="shared" si="56"/>
        <v>NHBNW_GC_210</v>
      </c>
      <c r="B3591">
        <v>210</v>
      </c>
      <c r="C3591" t="s">
        <v>4</v>
      </c>
      <c r="D3591">
        <v>0</v>
      </c>
      <c r="E3591" t="s">
        <v>64</v>
      </c>
      <c r="F3591" t="s">
        <v>71</v>
      </c>
    </row>
    <row r="3592" spans="1:6" x14ac:dyDescent="0.45">
      <c r="A3592" s="154" t="str">
        <f t="shared" si="56"/>
        <v>NHBNW_GC_212</v>
      </c>
      <c r="B3592">
        <v>212</v>
      </c>
      <c r="C3592" t="s">
        <v>4</v>
      </c>
      <c r="D3592">
        <v>0</v>
      </c>
      <c r="E3592" t="s">
        <v>64</v>
      </c>
      <c r="F3592" t="s">
        <v>71</v>
      </c>
    </row>
    <row r="3593" spans="1:6" x14ac:dyDescent="0.45">
      <c r="A3593" s="154" t="str">
        <f t="shared" si="56"/>
        <v>NHBNW_GC_214</v>
      </c>
      <c r="B3593">
        <v>214</v>
      </c>
      <c r="C3593" t="s">
        <v>4</v>
      </c>
      <c r="D3593">
        <v>0</v>
      </c>
      <c r="E3593" t="s">
        <v>64</v>
      </c>
      <c r="F3593" t="s">
        <v>71</v>
      </c>
    </row>
    <row r="3594" spans="1:6" x14ac:dyDescent="0.45">
      <c r="A3594" s="154" t="str">
        <f t="shared" si="56"/>
        <v>NHBNW_GC_216</v>
      </c>
      <c r="B3594">
        <v>216</v>
      </c>
      <c r="C3594" t="s">
        <v>4</v>
      </c>
      <c r="D3594">
        <v>0</v>
      </c>
      <c r="E3594" t="s">
        <v>64</v>
      </c>
      <c r="F3594" t="s">
        <v>71</v>
      </c>
    </row>
    <row r="3595" spans="1:6" x14ac:dyDescent="0.45">
      <c r="A3595" s="154" t="str">
        <f t="shared" si="56"/>
        <v>NHBNW_GC_218</v>
      </c>
      <c r="B3595">
        <v>218</v>
      </c>
      <c r="C3595" t="s">
        <v>4</v>
      </c>
      <c r="D3595">
        <v>0</v>
      </c>
      <c r="E3595" t="s">
        <v>64</v>
      </c>
      <c r="F3595" t="s">
        <v>71</v>
      </c>
    </row>
    <row r="3596" spans="1:6" x14ac:dyDescent="0.45">
      <c r="A3596" s="154" t="str">
        <f t="shared" si="56"/>
        <v>NHBNW_GC_220</v>
      </c>
      <c r="B3596">
        <v>220</v>
      </c>
      <c r="C3596" t="s">
        <v>4</v>
      </c>
      <c r="D3596">
        <v>0</v>
      </c>
      <c r="E3596" t="s">
        <v>64</v>
      </c>
      <c r="F3596" t="s">
        <v>71</v>
      </c>
    </row>
    <row r="3597" spans="1:6" x14ac:dyDescent="0.45">
      <c r="A3597" s="154" t="str">
        <f t="shared" si="56"/>
        <v>NHBNW_GC_222</v>
      </c>
      <c r="B3597">
        <v>222</v>
      </c>
      <c r="C3597" t="s">
        <v>4</v>
      </c>
      <c r="D3597">
        <v>0</v>
      </c>
      <c r="E3597" t="s">
        <v>64</v>
      </c>
      <c r="F3597" t="s">
        <v>71</v>
      </c>
    </row>
    <row r="3598" spans="1:6" x14ac:dyDescent="0.45">
      <c r="A3598" s="154" t="str">
        <f t="shared" si="56"/>
        <v>NHBNW_GC_224</v>
      </c>
      <c r="B3598">
        <v>224</v>
      </c>
      <c r="C3598" t="s">
        <v>4</v>
      </c>
      <c r="D3598">
        <v>0</v>
      </c>
      <c r="E3598" t="s">
        <v>64</v>
      </c>
      <c r="F3598" t="s">
        <v>71</v>
      </c>
    </row>
    <row r="3599" spans="1:6" x14ac:dyDescent="0.45">
      <c r="A3599" s="154" t="str">
        <f t="shared" si="56"/>
        <v>NHBNW_GC_226</v>
      </c>
      <c r="B3599">
        <v>226</v>
      </c>
      <c r="C3599" t="s">
        <v>4</v>
      </c>
      <c r="D3599">
        <v>0</v>
      </c>
      <c r="E3599" t="s">
        <v>64</v>
      </c>
      <c r="F3599" t="s">
        <v>71</v>
      </c>
    </row>
    <row r="3600" spans="1:6" x14ac:dyDescent="0.45">
      <c r="A3600" s="154" t="str">
        <f t="shared" si="56"/>
        <v>NHBNW_GC_228</v>
      </c>
      <c r="B3600">
        <v>228</v>
      </c>
      <c r="C3600" t="s">
        <v>4</v>
      </c>
      <c r="D3600">
        <v>0</v>
      </c>
      <c r="E3600" t="s">
        <v>64</v>
      </c>
      <c r="F3600" t="s">
        <v>71</v>
      </c>
    </row>
    <row r="3601" spans="1:6" x14ac:dyDescent="0.45">
      <c r="A3601" s="154" t="str">
        <f t="shared" si="56"/>
        <v>NHBNW_GC_230</v>
      </c>
      <c r="B3601">
        <v>230</v>
      </c>
      <c r="C3601" t="s">
        <v>4</v>
      </c>
      <c r="D3601">
        <v>0</v>
      </c>
      <c r="E3601" t="s">
        <v>64</v>
      </c>
      <c r="F3601" t="s">
        <v>71</v>
      </c>
    </row>
    <row r="3602" spans="1:6" x14ac:dyDescent="0.45">
      <c r="A3602" s="154" t="str">
        <f t="shared" si="56"/>
        <v>NHBNW_GC_232</v>
      </c>
      <c r="B3602">
        <v>232</v>
      </c>
      <c r="C3602" t="s">
        <v>4</v>
      </c>
      <c r="D3602">
        <v>0</v>
      </c>
      <c r="E3602" t="s">
        <v>64</v>
      </c>
      <c r="F3602" t="s">
        <v>71</v>
      </c>
    </row>
    <row r="3603" spans="1:6" x14ac:dyDescent="0.45">
      <c r="A3603" s="154" t="str">
        <f t="shared" si="56"/>
        <v>NHBNW_GC_234</v>
      </c>
      <c r="B3603">
        <v>234</v>
      </c>
      <c r="C3603" t="s">
        <v>4</v>
      </c>
      <c r="D3603">
        <v>0</v>
      </c>
      <c r="E3603" t="s">
        <v>64</v>
      </c>
      <c r="F3603" t="s">
        <v>71</v>
      </c>
    </row>
    <row r="3604" spans="1:6" x14ac:dyDescent="0.45">
      <c r="A3604" s="154" t="str">
        <f t="shared" si="56"/>
        <v>NHBNW_GC_236</v>
      </c>
      <c r="B3604">
        <v>236</v>
      </c>
      <c r="C3604" t="s">
        <v>4</v>
      </c>
      <c r="D3604">
        <v>0</v>
      </c>
      <c r="E3604" t="s">
        <v>64</v>
      </c>
      <c r="F3604" t="s">
        <v>71</v>
      </c>
    </row>
    <row r="3605" spans="1:6" x14ac:dyDescent="0.45">
      <c r="A3605" s="154" t="str">
        <f t="shared" si="56"/>
        <v>NHBNW_GC_238</v>
      </c>
      <c r="B3605">
        <v>238</v>
      </c>
      <c r="C3605" t="s">
        <v>4</v>
      </c>
      <c r="D3605">
        <v>0</v>
      </c>
      <c r="E3605" t="s">
        <v>64</v>
      </c>
      <c r="F3605" t="s">
        <v>71</v>
      </c>
    </row>
    <row r="3606" spans="1:6" x14ac:dyDescent="0.45">
      <c r="A3606" s="154" t="str">
        <f t="shared" si="56"/>
        <v>NHBNW_GC_240</v>
      </c>
      <c r="B3606">
        <v>240</v>
      </c>
      <c r="C3606" t="s">
        <v>4</v>
      </c>
      <c r="D3606">
        <v>0</v>
      </c>
      <c r="E3606" t="s">
        <v>64</v>
      </c>
      <c r="F3606" t="s">
        <v>71</v>
      </c>
    </row>
    <row r="3607" spans="1:6" x14ac:dyDescent="0.45">
      <c r="A3607" s="154" t="str">
        <f t="shared" si="56"/>
        <v>NHBNW_GC_242</v>
      </c>
      <c r="B3607">
        <v>242</v>
      </c>
      <c r="C3607" t="s">
        <v>4</v>
      </c>
      <c r="D3607">
        <v>0</v>
      </c>
      <c r="E3607" t="s">
        <v>64</v>
      </c>
      <c r="F3607" t="s">
        <v>71</v>
      </c>
    </row>
    <row r="3608" spans="1:6" x14ac:dyDescent="0.45">
      <c r="A3608" s="154" t="str">
        <f t="shared" si="56"/>
        <v>NHBNW_GC_244</v>
      </c>
      <c r="B3608">
        <v>244</v>
      </c>
      <c r="C3608" t="s">
        <v>4</v>
      </c>
      <c r="D3608">
        <v>0</v>
      </c>
      <c r="E3608" t="s">
        <v>64</v>
      </c>
      <c r="F3608" t="s">
        <v>71</v>
      </c>
    </row>
    <row r="3609" spans="1:6" x14ac:dyDescent="0.45">
      <c r="A3609" s="154" t="str">
        <f t="shared" si="56"/>
        <v>NHBNW_GC_246</v>
      </c>
      <c r="B3609">
        <v>246</v>
      </c>
      <c r="C3609" t="s">
        <v>4</v>
      </c>
      <c r="D3609">
        <v>0</v>
      </c>
      <c r="E3609" t="s">
        <v>64</v>
      </c>
      <c r="F3609" t="s">
        <v>71</v>
      </c>
    </row>
    <row r="3610" spans="1:6" x14ac:dyDescent="0.45">
      <c r="A3610" s="154" t="str">
        <f t="shared" si="56"/>
        <v>NHBNW_GC_248</v>
      </c>
      <c r="B3610">
        <v>248</v>
      </c>
      <c r="C3610" t="s">
        <v>4</v>
      </c>
      <c r="D3610">
        <v>0</v>
      </c>
      <c r="E3610" t="s">
        <v>64</v>
      </c>
      <c r="F3610" t="s">
        <v>71</v>
      </c>
    </row>
    <row r="3611" spans="1:6" x14ac:dyDescent="0.45">
      <c r="A3611" s="154" t="str">
        <f t="shared" si="56"/>
        <v>NHBNW_GC_250</v>
      </c>
      <c r="B3611">
        <v>250</v>
      </c>
      <c r="C3611" t="s">
        <v>4</v>
      </c>
      <c r="D3611">
        <v>0</v>
      </c>
      <c r="E3611" t="s">
        <v>64</v>
      </c>
      <c r="F3611" t="s">
        <v>71</v>
      </c>
    </row>
    <row r="3612" spans="1:6" x14ac:dyDescent="0.45">
      <c r="A3612" s="154" t="str">
        <f t="shared" si="56"/>
        <v>NHBNW_GC_252</v>
      </c>
      <c r="B3612">
        <v>252</v>
      </c>
      <c r="C3612" t="s">
        <v>4</v>
      </c>
      <c r="D3612">
        <v>0</v>
      </c>
      <c r="E3612" t="s">
        <v>64</v>
      </c>
      <c r="F3612" t="s">
        <v>71</v>
      </c>
    </row>
    <row r="3613" spans="1:6" x14ac:dyDescent="0.45">
      <c r="A3613" s="154" t="str">
        <f t="shared" si="56"/>
        <v>NHBNW_GC_254</v>
      </c>
      <c r="B3613">
        <v>254</v>
      </c>
      <c r="C3613" t="s">
        <v>4</v>
      </c>
      <c r="D3613">
        <v>0</v>
      </c>
      <c r="E3613" t="s">
        <v>64</v>
      </c>
      <c r="F3613" t="s">
        <v>71</v>
      </c>
    </row>
    <row r="3614" spans="1:6" x14ac:dyDescent="0.45">
      <c r="A3614" s="154" t="str">
        <f t="shared" si="56"/>
        <v>NHBNW_GC_256</v>
      </c>
      <c r="B3614">
        <v>256</v>
      </c>
      <c r="C3614" t="s">
        <v>4</v>
      </c>
      <c r="D3614">
        <v>0</v>
      </c>
      <c r="E3614" t="s">
        <v>64</v>
      </c>
      <c r="F3614" t="s">
        <v>71</v>
      </c>
    </row>
    <row r="3615" spans="1:6" x14ac:dyDescent="0.45">
      <c r="A3615" s="154" t="str">
        <f t="shared" si="56"/>
        <v>NHBNW_GC_258</v>
      </c>
      <c r="B3615">
        <v>258</v>
      </c>
      <c r="C3615" t="s">
        <v>4</v>
      </c>
      <c r="D3615">
        <v>0</v>
      </c>
      <c r="E3615" t="s">
        <v>64</v>
      </c>
      <c r="F3615" t="s">
        <v>71</v>
      </c>
    </row>
    <row r="3616" spans="1:6" x14ac:dyDescent="0.45">
      <c r="A3616" s="154" t="str">
        <f t="shared" si="56"/>
        <v>NHBNW_GC_260</v>
      </c>
      <c r="B3616">
        <v>260</v>
      </c>
      <c r="C3616" t="s">
        <v>4</v>
      </c>
      <c r="D3616">
        <v>0</v>
      </c>
      <c r="E3616" t="s">
        <v>64</v>
      </c>
      <c r="F3616" t="s">
        <v>71</v>
      </c>
    </row>
    <row r="3617" spans="1:6" x14ac:dyDescent="0.45">
      <c r="A3617" s="154" t="str">
        <f t="shared" si="56"/>
        <v>NHBNW_GC_262</v>
      </c>
      <c r="B3617">
        <v>262</v>
      </c>
      <c r="C3617" t="s">
        <v>4</v>
      </c>
      <c r="D3617">
        <v>0</v>
      </c>
      <c r="E3617" t="s">
        <v>64</v>
      </c>
      <c r="F3617" t="s">
        <v>71</v>
      </c>
    </row>
    <row r="3618" spans="1:6" x14ac:dyDescent="0.45">
      <c r="A3618" s="154" t="str">
        <f t="shared" si="56"/>
        <v>NHBNW_GC_264</v>
      </c>
      <c r="B3618">
        <v>264</v>
      </c>
      <c r="C3618" t="s">
        <v>4</v>
      </c>
      <c r="D3618">
        <v>0</v>
      </c>
      <c r="E3618" t="s">
        <v>64</v>
      </c>
      <c r="F3618" t="s">
        <v>71</v>
      </c>
    </row>
    <row r="3619" spans="1:6" x14ac:dyDescent="0.45">
      <c r="A3619" s="154" t="str">
        <f t="shared" si="56"/>
        <v>NHBNW_GC_266</v>
      </c>
      <c r="B3619">
        <v>266</v>
      </c>
      <c r="C3619" t="s">
        <v>4</v>
      </c>
      <c r="D3619">
        <v>0</v>
      </c>
      <c r="E3619" t="s">
        <v>64</v>
      </c>
      <c r="F3619" t="s">
        <v>71</v>
      </c>
    </row>
    <row r="3620" spans="1:6" x14ac:dyDescent="0.45">
      <c r="A3620" s="154" t="str">
        <f t="shared" si="56"/>
        <v>NHBNW_GC_268</v>
      </c>
      <c r="B3620">
        <v>268</v>
      </c>
      <c r="C3620" t="s">
        <v>4</v>
      </c>
      <c r="D3620">
        <v>0</v>
      </c>
      <c r="E3620" t="s">
        <v>64</v>
      </c>
      <c r="F3620" t="s">
        <v>71</v>
      </c>
    </row>
    <row r="3621" spans="1:6" x14ac:dyDescent="0.45">
      <c r="A3621" s="154" t="str">
        <f t="shared" si="56"/>
        <v>NHBNW_GC_270</v>
      </c>
      <c r="B3621">
        <v>270</v>
      </c>
      <c r="C3621" t="s">
        <v>4</v>
      </c>
      <c r="D3621">
        <v>0</v>
      </c>
      <c r="E3621" t="s">
        <v>64</v>
      </c>
      <c r="F3621" t="s">
        <v>71</v>
      </c>
    </row>
    <row r="3622" spans="1:6" x14ac:dyDescent="0.45">
      <c r="A3622" s="154" t="str">
        <f t="shared" si="56"/>
        <v>NHBNW_GC_272</v>
      </c>
      <c r="B3622">
        <v>272</v>
      </c>
      <c r="C3622" t="s">
        <v>4</v>
      </c>
      <c r="D3622">
        <v>0</v>
      </c>
      <c r="E3622" t="s">
        <v>64</v>
      </c>
      <c r="F3622" t="s">
        <v>71</v>
      </c>
    </row>
    <row r="3623" spans="1:6" x14ac:dyDescent="0.45">
      <c r="A3623" s="154" t="str">
        <f t="shared" si="56"/>
        <v>NHBNW_GC_274</v>
      </c>
      <c r="B3623">
        <v>274</v>
      </c>
      <c r="C3623" t="s">
        <v>4</v>
      </c>
      <c r="D3623">
        <v>0</v>
      </c>
      <c r="E3623" t="s">
        <v>64</v>
      </c>
      <c r="F3623" t="s">
        <v>71</v>
      </c>
    </row>
    <row r="3624" spans="1:6" x14ac:dyDescent="0.45">
      <c r="A3624" s="154" t="str">
        <f t="shared" si="56"/>
        <v>NHBNW_GC_276</v>
      </c>
      <c r="B3624">
        <v>276</v>
      </c>
      <c r="C3624" t="s">
        <v>4</v>
      </c>
      <c r="D3624">
        <v>0</v>
      </c>
      <c r="E3624" t="s">
        <v>64</v>
      </c>
      <c r="F3624" t="s">
        <v>71</v>
      </c>
    </row>
    <row r="3625" spans="1:6" x14ac:dyDescent="0.45">
      <c r="A3625" s="154" t="str">
        <f t="shared" si="56"/>
        <v>NHBNW_GC_278</v>
      </c>
      <c r="B3625">
        <v>278</v>
      </c>
      <c r="C3625" t="s">
        <v>4</v>
      </c>
      <c r="D3625">
        <v>0</v>
      </c>
      <c r="E3625" t="s">
        <v>64</v>
      </c>
      <c r="F3625" t="s">
        <v>71</v>
      </c>
    </row>
    <row r="3626" spans="1:6" x14ac:dyDescent="0.45">
      <c r="A3626" s="154" t="str">
        <f t="shared" si="56"/>
        <v>NHBNW_GC_280</v>
      </c>
      <c r="B3626">
        <v>280</v>
      </c>
      <c r="C3626" t="s">
        <v>4</v>
      </c>
      <c r="D3626">
        <v>0</v>
      </c>
      <c r="E3626" t="s">
        <v>64</v>
      </c>
      <c r="F3626" t="s">
        <v>71</v>
      </c>
    </row>
    <row r="3627" spans="1:6" x14ac:dyDescent="0.45">
      <c r="A3627" s="154" t="str">
        <f t="shared" si="56"/>
        <v>NHBNW_GC_282</v>
      </c>
      <c r="B3627">
        <v>282</v>
      </c>
      <c r="C3627" t="s">
        <v>4</v>
      </c>
      <c r="D3627">
        <v>0</v>
      </c>
      <c r="E3627" t="s">
        <v>64</v>
      </c>
      <c r="F3627" t="s">
        <v>71</v>
      </c>
    </row>
    <row r="3628" spans="1:6" x14ac:dyDescent="0.45">
      <c r="A3628" s="154" t="str">
        <f t="shared" si="56"/>
        <v>NHBNW_GC_284</v>
      </c>
      <c r="B3628">
        <v>284</v>
      </c>
      <c r="C3628" t="s">
        <v>4</v>
      </c>
      <c r="D3628">
        <v>0</v>
      </c>
      <c r="E3628" t="s">
        <v>64</v>
      </c>
      <c r="F3628" t="s">
        <v>71</v>
      </c>
    </row>
    <row r="3629" spans="1:6" x14ac:dyDescent="0.45">
      <c r="A3629" s="154" t="str">
        <f t="shared" si="56"/>
        <v>NHBNW_GC_286</v>
      </c>
      <c r="B3629">
        <v>286</v>
      </c>
      <c r="C3629" t="s">
        <v>4</v>
      </c>
      <c r="D3629">
        <v>0</v>
      </c>
      <c r="E3629" t="s">
        <v>64</v>
      </c>
      <c r="F3629" t="s">
        <v>71</v>
      </c>
    </row>
    <row r="3630" spans="1:6" x14ac:dyDescent="0.45">
      <c r="A3630" s="154" t="str">
        <f t="shared" si="56"/>
        <v>NHBNW_GC_288</v>
      </c>
      <c r="B3630">
        <v>288</v>
      </c>
      <c r="C3630" t="s">
        <v>4</v>
      </c>
      <c r="D3630">
        <v>0</v>
      </c>
      <c r="E3630" t="s">
        <v>64</v>
      </c>
      <c r="F3630" t="s">
        <v>71</v>
      </c>
    </row>
    <row r="3631" spans="1:6" x14ac:dyDescent="0.45">
      <c r="A3631" s="154" t="str">
        <f t="shared" si="56"/>
        <v>NHBNW_GC_290</v>
      </c>
      <c r="B3631">
        <v>290</v>
      </c>
      <c r="C3631" t="s">
        <v>4</v>
      </c>
      <c r="D3631">
        <v>0</v>
      </c>
      <c r="E3631" t="s">
        <v>64</v>
      </c>
      <c r="F3631" t="s">
        <v>71</v>
      </c>
    </row>
    <row r="3632" spans="1:6" x14ac:dyDescent="0.45">
      <c r="A3632" s="154" t="str">
        <f t="shared" si="56"/>
        <v>NHBNW_GC_292</v>
      </c>
      <c r="B3632">
        <v>292</v>
      </c>
      <c r="C3632" t="s">
        <v>4</v>
      </c>
      <c r="D3632">
        <v>0</v>
      </c>
      <c r="E3632" t="s">
        <v>64</v>
      </c>
      <c r="F3632" t="s">
        <v>71</v>
      </c>
    </row>
    <row r="3633" spans="1:6" x14ac:dyDescent="0.45">
      <c r="A3633" s="154" t="str">
        <f t="shared" si="56"/>
        <v>NHBNW_GC_294</v>
      </c>
      <c r="B3633">
        <v>294</v>
      </c>
      <c r="C3633" t="s">
        <v>4</v>
      </c>
      <c r="D3633">
        <v>0</v>
      </c>
      <c r="E3633" t="s">
        <v>64</v>
      </c>
      <c r="F3633" t="s">
        <v>71</v>
      </c>
    </row>
    <row r="3634" spans="1:6" x14ac:dyDescent="0.45">
      <c r="A3634" s="154" t="str">
        <f t="shared" si="56"/>
        <v>NHBNW_GC_296</v>
      </c>
      <c r="B3634">
        <v>296</v>
      </c>
      <c r="C3634" t="s">
        <v>4</v>
      </c>
      <c r="D3634">
        <v>0</v>
      </c>
      <c r="E3634" t="s">
        <v>64</v>
      </c>
      <c r="F3634" t="s">
        <v>71</v>
      </c>
    </row>
    <row r="3635" spans="1:6" x14ac:dyDescent="0.45">
      <c r="A3635" s="154" t="str">
        <f t="shared" si="56"/>
        <v>NHBNW_GC_298</v>
      </c>
      <c r="B3635">
        <v>298</v>
      </c>
      <c r="C3635" t="s">
        <v>4</v>
      </c>
      <c r="D3635">
        <v>0</v>
      </c>
      <c r="E3635" t="s">
        <v>64</v>
      </c>
      <c r="F3635" t="s">
        <v>71</v>
      </c>
    </row>
    <row r="3636" spans="1:6" x14ac:dyDescent="0.45">
      <c r="A3636" s="154" t="str">
        <f t="shared" si="56"/>
        <v>NHBNW_GC_300</v>
      </c>
      <c r="B3636">
        <v>300</v>
      </c>
      <c r="C3636" t="s">
        <v>4</v>
      </c>
      <c r="D3636">
        <v>0</v>
      </c>
      <c r="E3636" t="s">
        <v>64</v>
      </c>
      <c r="F3636" t="s">
        <v>71</v>
      </c>
    </row>
    <row r="3637" spans="1:6" x14ac:dyDescent="0.45">
      <c r="A3637" s="154" t="str">
        <f t="shared" si="56"/>
        <v>NHBNW_GC_302</v>
      </c>
      <c r="B3637">
        <v>302</v>
      </c>
      <c r="C3637" t="s">
        <v>4</v>
      </c>
      <c r="D3637">
        <v>0</v>
      </c>
      <c r="E3637" t="s">
        <v>64</v>
      </c>
      <c r="F3637" t="s">
        <v>71</v>
      </c>
    </row>
    <row r="3638" spans="1:6" x14ac:dyDescent="0.45">
      <c r="A3638" s="154" t="str">
        <f t="shared" si="56"/>
        <v>NHBNW_GC_304</v>
      </c>
      <c r="B3638">
        <v>304</v>
      </c>
      <c r="C3638" t="s">
        <v>4</v>
      </c>
      <c r="D3638">
        <v>0</v>
      </c>
      <c r="E3638" t="s">
        <v>64</v>
      </c>
      <c r="F3638" t="s">
        <v>71</v>
      </c>
    </row>
    <row r="3639" spans="1:6" x14ac:dyDescent="0.45">
      <c r="A3639" s="154" t="str">
        <f t="shared" si="56"/>
        <v>NHBNW_GC_306</v>
      </c>
      <c r="B3639">
        <v>306</v>
      </c>
      <c r="C3639" t="s">
        <v>4</v>
      </c>
      <c r="D3639">
        <v>0</v>
      </c>
      <c r="E3639" t="s">
        <v>64</v>
      </c>
      <c r="F3639" t="s">
        <v>71</v>
      </c>
    </row>
    <row r="3640" spans="1:6" x14ac:dyDescent="0.45">
      <c r="A3640" s="154" t="str">
        <f t="shared" si="56"/>
        <v>NHBNW_GC_308</v>
      </c>
      <c r="B3640">
        <v>308</v>
      </c>
      <c r="C3640" t="s">
        <v>4</v>
      </c>
      <c r="D3640">
        <v>0</v>
      </c>
      <c r="E3640" t="s">
        <v>64</v>
      </c>
      <c r="F3640" t="s">
        <v>71</v>
      </c>
    </row>
    <row r="3641" spans="1:6" x14ac:dyDescent="0.45">
      <c r="A3641" s="154" t="str">
        <f t="shared" si="56"/>
        <v>NHBNW_GC_310</v>
      </c>
      <c r="B3641">
        <v>310</v>
      </c>
      <c r="C3641" t="s">
        <v>4</v>
      </c>
      <c r="D3641">
        <v>0</v>
      </c>
      <c r="E3641" t="s">
        <v>64</v>
      </c>
      <c r="F3641" t="s">
        <v>71</v>
      </c>
    </row>
    <row r="3642" spans="1:6" x14ac:dyDescent="0.45">
      <c r="A3642" s="154" t="str">
        <f t="shared" si="56"/>
        <v>NHBNW_GC_312</v>
      </c>
      <c r="B3642">
        <v>312</v>
      </c>
      <c r="C3642" t="s">
        <v>4</v>
      </c>
      <c r="D3642">
        <v>0</v>
      </c>
      <c r="E3642" t="s">
        <v>64</v>
      </c>
      <c r="F3642" t="s">
        <v>71</v>
      </c>
    </row>
    <row r="3643" spans="1:6" x14ac:dyDescent="0.45">
      <c r="A3643" s="154" t="str">
        <f t="shared" si="56"/>
        <v>NHBNW_GC_314</v>
      </c>
      <c r="B3643">
        <v>314</v>
      </c>
      <c r="C3643" t="s">
        <v>4</v>
      </c>
      <c r="D3643">
        <v>0</v>
      </c>
      <c r="E3643" t="s">
        <v>64</v>
      </c>
      <c r="F3643" t="s">
        <v>71</v>
      </c>
    </row>
    <row r="3644" spans="1:6" x14ac:dyDescent="0.45">
      <c r="A3644" s="154" t="str">
        <f t="shared" si="56"/>
        <v>NHBNW_GC_316</v>
      </c>
      <c r="B3644">
        <v>316</v>
      </c>
      <c r="C3644" t="s">
        <v>4</v>
      </c>
      <c r="D3644">
        <v>0</v>
      </c>
      <c r="E3644" t="s">
        <v>64</v>
      </c>
      <c r="F3644" t="s">
        <v>71</v>
      </c>
    </row>
    <row r="3645" spans="1:6" x14ac:dyDescent="0.45">
      <c r="A3645" s="154" t="str">
        <f t="shared" si="56"/>
        <v>NHBNW_GC_318</v>
      </c>
      <c r="B3645">
        <v>318</v>
      </c>
      <c r="C3645" t="s">
        <v>4</v>
      </c>
      <c r="D3645">
        <v>0</v>
      </c>
      <c r="E3645" t="s">
        <v>64</v>
      </c>
      <c r="F3645" t="s">
        <v>71</v>
      </c>
    </row>
    <row r="3646" spans="1:6" x14ac:dyDescent="0.45">
      <c r="A3646" s="154" t="str">
        <f t="shared" si="56"/>
        <v>NHBNW_GC_320</v>
      </c>
      <c r="B3646">
        <v>320</v>
      </c>
      <c r="C3646" t="s">
        <v>4</v>
      </c>
      <c r="D3646">
        <v>0</v>
      </c>
      <c r="E3646" t="s">
        <v>64</v>
      </c>
      <c r="F3646" t="s">
        <v>71</v>
      </c>
    </row>
    <row r="3647" spans="1:6" x14ac:dyDescent="0.45">
      <c r="A3647" s="154" t="str">
        <f t="shared" si="56"/>
        <v>NHBNW_GC_322</v>
      </c>
      <c r="B3647">
        <v>322</v>
      </c>
      <c r="C3647" t="s">
        <v>4</v>
      </c>
      <c r="D3647">
        <v>0</v>
      </c>
      <c r="E3647" t="s">
        <v>64</v>
      </c>
      <c r="F3647" t="s">
        <v>71</v>
      </c>
    </row>
    <row r="3648" spans="1:6" x14ac:dyDescent="0.45">
      <c r="A3648" s="154" t="str">
        <f t="shared" si="56"/>
        <v>NHBNW_GC_324</v>
      </c>
      <c r="B3648">
        <v>324</v>
      </c>
      <c r="C3648" t="s">
        <v>4</v>
      </c>
      <c r="D3648">
        <v>0</v>
      </c>
      <c r="E3648" t="s">
        <v>64</v>
      </c>
      <c r="F3648" t="s">
        <v>71</v>
      </c>
    </row>
    <row r="3649" spans="1:6" x14ac:dyDescent="0.45">
      <c r="A3649" s="154" t="str">
        <f t="shared" si="56"/>
        <v>NHBNW_GC_326</v>
      </c>
      <c r="B3649">
        <v>326</v>
      </c>
      <c r="C3649" t="s">
        <v>4</v>
      </c>
      <c r="D3649">
        <v>0</v>
      </c>
      <c r="E3649" t="s">
        <v>64</v>
      </c>
      <c r="F3649" t="s">
        <v>71</v>
      </c>
    </row>
    <row r="3650" spans="1:6" x14ac:dyDescent="0.45">
      <c r="A3650" s="154" t="str">
        <f t="shared" si="56"/>
        <v>NHBNW_GC_328</v>
      </c>
      <c r="B3650">
        <v>328</v>
      </c>
      <c r="C3650" t="s">
        <v>4</v>
      </c>
      <c r="D3650">
        <v>0</v>
      </c>
      <c r="E3650" t="s">
        <v>64</v>
      </c>
      <c r="F3650" t="s">
        <v>71</v>
      </c>
    </row>
    <row r="3651" spans="1:6" x14ac:dyDescent="0.45">
      <c r="A3651" s="154" t="str">
        <f t="shared" ref="A3651:A3714" si="57">C3651&amp;"_"&amp;E3651&amp;"_"&amp;B3651</f>
        <v>NHBNW_GC_330</v>
      </c>
      <c r="B3651">
        <v>330</v>
      </c>
      <c r="C3651" t="s">
        <v>4</v>
      </c>
      <c r="D3651">
        <v>0</v>
      </c>
      <c r="E3651" t="s">
        <v>64</v>
      </c>
      <c r="F3651" t="s">
        <v>71</v>
      </c>
    </row>
    <row r="3652" spans="1:6" x14ac:dyDescent="0.45">
      <c r="A3652" s="154" t="str">
        <f t="shared" si="57"/>
        <v>NHBNW_GC_332</v>
      </c>
      <c r="B3652">
        <v>332</v>
      </c>
      <c r="C3652" t="s">
        <v>4</v>
      </c>
      <c r="D3652">
        <v>0</v>
      </c>
      <c r="E3652" t="s">
        <v>64</v>
      </c>
      <c r="F3652" t="s">
        <v>71</v>
      </c>
    </row>
    <row r="3653" spans="1:6" x14ac:dyDescent="0.45">
      <c r="A3653" s="154" t="str">
        <f t="shared" si="57"/>
        <v>NHBNW_GC_334</v>
      </c>
      <c r="B3653">
        <v>334</v>
      </c>
      <c r="C3653" t="s">
        <v>4</v>
      </c>
      <c r="D3653">
        <v>0</v>
      </c>
      <c r="E3653" t="s">
        <v>64</v>
      </c>
      <c r="F3653" t="s">
        <v>71</v>
      </c>
    </row>
    <row r="3654" spans="1:6" x14ac:dyDescent="0.45">
      <c r="A3654" s="154" t="str">
        <f t="shared" si="57"/>
        <v>NHBNW_GC_336</v>
      </c>
      <c r="B3654">
        <v>336</v>
      </c>
      <c r="C3654" t="s">
        <v>4</v>
      </c>
      <c r="D3654">
        <v>0</v>
      </c>
      <c r="E3654" t="s">
        <v>64</v>
      </c>
      <c r="F3654" t="s">
        <v>71</v>
      </c>
    </row>
    <row r="3655" spans="1:6" x14ac:dyDescent="0.45">
      <c r="A3655" s="154" t="str">
        <f t="shared" si="57"/>
        <v>NHBNW_GC_338</v>
      </c>
      <c r="B3655">
        <v>338</v>
      </c>
      <c r="C3655" t="s">
        <v>4</v>
      </c>
      <c r="D3655">
        <v>0</v>
      </c>
      <c r="E3655" t="s">
        <v>64</v>
      </c>
      <c r="F3655" t="s">
        <v>71</v>
      </c>
    </row>
    <row r="3656" spans="1:6" x14ac:dyDescent="0.45">
      <c r="A3656" s="154" t="str">
        <f t="shared" si="57"/>
        <v>NHBNW_GC_340</v>
      </c>
      <c r="B3656">
        <v>340</v>
      </c>
      <c r="C3656" t="s">
        <v>4</v>
      </c>
      <c r="D3656">
        <v>0</v>
      </c>
      <c r="E3656" t="s">
        <v>64</v>
      </c>
      <c r="F3656" t="s">
        <v>71</v>
      </c>
    </row>
    <row r="3657" spans="1:6" x14ac:dyDescent="0.45">
      <c r="A3657" s="154" t="str">
        <f t="shared" si="57"/>
        <v>NHBNW_GC_342</v>
      </c>
      <c r="B3657">
        <v>342</v>
      </c>
      <c r="C3657" t="s">
        <v>4</v>
      </c>
      <c r="D3657">
        <v>0</v>
      </c>
      <c r="E3657" t="s">
        <v>64</v>
      </c>
      <c r="F3657" t="s">
        <v>71</v>
      </c>
    </row>
    <row r="3658" spans="1:6" x14ac:dyDescent="0.45">
      <c r="A3658" s="154" t="str">
        <f t="shared" si="57"/>
        <v>NHBNW_GC_344</v>
      </c>
      <c r="B3658">
        <v>344</v>
      </c>
      <c r="C3658" t="s">
        <v>4</v>
      </c>
      <c r="D3658">
        <v>0</v>
      </c>
      <c r="E3658" t="s">
        <v>64</v>
      </c>
      <c r="F3658" t="s">
        <v>71</v>
      </c>
    </row>
    <row r="3659" spans="1:6" x14ac:dyDescent="0.45">
      <c r="A3659" s="154" t="str">
        <f t="shared" si="57"/>
        <v>NHBNW_GC_346</v>
      </c>
      <c r="B3659">
        <v>346</v>
      </c>
      <c r="C3659" t="s">
        <v>4</v>
      </c>
      <c r="D3659">
        <v>0</v>
      </c>
      <c r="E3659" t="s">
        <v>64</v>
      </c>
      <c r="F3659" t="s">
        <v>71</v>
      </c>
    </row>
    <row r="3660" spans="1:6" x14ac:dyDescent="0.45">
      <c r="A3660" s="154" t="str">
        <f t="shared" si="57"/>
        <v>NHBNW_GC_348</v>
      </c>
      <c r="B3660">
        <v>348</v>
      </c>
      <c r="C3660" t="s">
        <v>4</v>
      </c>
      <c r="D3660">
        <v>0</v>
      </c>
      <c r="E3660" t="s">
        <v>64</v>
      </c>
      <c r="F3660" t="s">
        <v>71</v>
      </c>
    </row>
    <row r="3661" spans="1:6" x14ac:dyDescent="0.45">
      <c r="A3661" s="154" t="str">
        <f t="shared" si="57"/>
        <v>NHBNW_GC_350</v>
      </c>
      <c r="B3661">
        <v>350</v>
      </c>
      <c r="C3661" t="s">
        <v>4</v>
      </c>
      <c r="D3661">
        <v>0</v>
      </c>
      <c r="E3661" t="s">
        <v>64</v>
      </c>
      <c r="F3661" t="s">
        <v>71</v>
      </c>
    </row>
    <row r="3662" spans="1:6" x14ac:dyDescent="0.45">
      <c r="A3662" s="154" t="str">
        <f t="shared" si="57"/>
        <v>NHBNW_GC_352</v>
      </c>
      <c r="B3662">
        <v>352</v>
      </c>
      <c r="C3662" t="s">
        <v>4</v>
      </c>
      <c r="D3662">
        <v>0</v>
      </c>
      <c r="E3662" t="s">
        <v>64</v>
      </c>
      <c r="F3662" t="s">
        <v>71</v>
      </c>
    </row>
    <row r="3663" spans="1:6" x14ac:dyDescent="0.45">
      <c r="A3663" s="154" t="str">
        <f t="shared" si="57"/>
        <v>NHBNW_GC_354</v>
      </c>
      <c r="B3663">
        <v>354</v>
      </c>
      <c r="C3663" t="s">
        <v>4</v>
      </c>
      <c r="D3663">
        <v>0</v>
      </c>
      <c r="E3663" t="s">
        <v>64</v>
      </c>
      <c r="F3663" t="s">
        <v>71</v>
      </c>
    </row>
    <row r="3664" spans="1:6" x14ac:dyDescent="0.45">
      <c r="A3664" s="154" t="str">
        <f t="shared" si="57"/>
        <v>NHBNW_GC_356</v>
      </c>
      <c r="B3664">
        <v>356</v>
      </c>
      <c r="C3664" t="s">
        <v>4</v>
      </c>
      <c r="D3664">
        <v>0</v>
      </c>
      <c r="E3664" t="s">
        <v>64</v>
      </c>
      <c r="F3664" t="s">
        <v>71</v>
      </c>
    </row>
    <row r="3665" spans="1:6" x14ac:dyDescent="0.45">
      <c r="A3665" s="154" t="str">
        <f t="shared" si="57"/>
        <v>NHBNW_GC_358</v>
      </c>
      <c r="B3665">
        <v>358</v>
      </c>
      <c r="C3665" t="s">
        <v>4</v>
      </c>
      <c r="D3665">
        <v>0</v>
      </c>
      <c r="E3665" t="s">
        <v>64</v>
      </c>
      <c r="F3665" t="s">
        <v>71</v>
      </c>
    </row>
    <row r="3666" spans="1:6" x14ac:dyDescent="0.45">
      <c r="A3666" s="154" t="str">
        <f t="shared" si="57"/>
        <v>NHBNW_GC_360</v>
      </c>
      <c r="B3666">
        <v>360</v>
      </c>
      <c r="C3666" t="s">
        <v>4</v>
      </c>
      <c r="D3666">
        <v>0</v>
      </c>
      <c r="E3666" t="s">
        <v>64</v>
      </c>
      <c r="F3666" t="s">
        <v>71</v>
      </c>
    </row>
    <row r="3667" spans="1:6" x14ac:dyDescent="0.45">
      <c r="A3667" s="154" t="str">
        <f t="shared" si="57"/>
        <v>NHBNW_GC_362</v>
      </c>
      <c r="B3667">
        <v>362</v>
      </c>
      <c r="C3667" t="s">
        <v>4</v>
      </c>
      <c r="D3667">
        <v>0</v>
      </c>
      <c r="E3667" t="s">
        <v>64</v>
      </c>
      <c r="F3667" t="s">
        <v>71</v>
      </c>
    </row>
    <row r="3668" spans="1:6" x14ac:dyDescent="0.45">
      <c r="A3668" s="154" t="str">
        <f t="shared" si="57"/>
        <v>NHBNW_GC_364</v>
      </c>
      <c r="B3668">
        <v>364</v>
      </c>
      <c r="C3668" t="s">
        <v>4</v>
      </c>
      <c r="D3668">
        <v>0</v>
      </c>
      <c r="E3668" t="s">
        <v>64</v>
      </c>
      <c r="F3668" t="s">
        <v>71</v>
      </c>
    </row>
    <row r="3669" spans="1:6" x14ac:dyDescent="0.45">
      <c r="A3669" s="154" t="str">
        <f t="shared" si="57"/>
        <v>NHBNW_GC_366</v>
      </c>
      <c r="B3669">
        <v>366</v>
      </c>
      <c r="C3669" t="s">
        <v>4</v>
      </c>
      <c r="D3669">
        <v>0</v>
      </c>
      <c r="E3669" t="s">
        <v>64</v>
      </c>
      <c r="F3669" t="s">
        <v>71</v>
      </c>
    </row>
    <row r="3670" spans="1:6" x14ac:dyDescent="0.45">
      <c r="A3670" s="154" t="str">
        <f t="shared" si="57"/>
        <v>NHBNW_GC_368</v>
      </c>
      <c r="B3670">
        <v>368</v>
      </c>
      <c r="C3670" t="s">
        <v>4</v>
      </c>
      <c r="D3670">
        <v>0</v>
      </c>
      <c r="E3670" t="s">
        <v>64</v>
      </c>
      <c r="F3670" t="s">
        <v>71</v>
      </c>
    </row>
    <row r="3671" spans="1:6" x14ac:dyDescent="0.45">
      <c r="A3671" s="154" t="str">
        <f t="shared" si="57"/>
        <v>NHBNW_GC_370</v>
      </c>
      <c r="B3671">
        <v>370</v>
      </c>
      <c r="C3671" t="s">
        <v>4</v>
      </c>
      <c r="D3671">
        <v>0</v>
      </c>
      <c r="E3671" t="s">
        <v>64</v>
      </c>
      <c r="F3671" t="s">
        <v>71</v>
      </c>
    </row>
    <row r="3672" spans="1:6" x14ac:dyDescent="0.45">
      <c r="A3672" s="154" t="str">
        <f t="shared" si="57"/>
        <v>NHBNW_GC_372</v>
      </c>
      <c r="B3672">
        <v>372</v>
      </c>
      <c r="C3672" t="s">
        <v>4</v>
      </c>
      <c r="D3672">
        <v>0</v>
      </c>
      <c r="E3672" t="s">
        <v>64</v>
      </c>
      <c r="F3672" t="s">
        <v>71</v>
      </c>
    </row>
    <row r="3673" spans="1:6" x14ac:dyDescent="0.45">
      <c r="A3673" s="154" t="str">
        <f t="shared" si="57"/>
        <v>NHBNW_GC_374</v>
      </c>
      <c r="B3673">
        <v>374</v>
      </c>
      <c r="C3673" t="s">
        <v>4</v>
      </c>
      <c r="D3673">
        <v>0</v>
      </c>
      <c r="E3673" t="s">
        <v>64</v>
      </c>
      <c r="F3673" t="s">
        <v>71</v>
      </c>
    </row>
    <row r="3674" spans="1:6" x14ac:dyDescent="0.45">
      <c r="A3674" s="154" t="str">
        <f t="shared" si="57"/>
        <v>NHBNW_GC_376</v>
      </c>
      <c r="B3674">
        <v>376</v>
      </c>
      <c r="C3674" t="s">
        <v>4</v>
      </c>
      <c r="D3674">
        <v>0</v>
      </c>
      <c r="E3674" t="s">
        <v>64</v>
      </c>
      <c r="F3674" t="s">
        <v>71</v>
      </c>
    </row>
    <row r="3675" spans="1:6" x14ac:dyDescent="0.45">
      <c r="A3675" s="154" t="str">
        <f t="shared" si="57"/>
        <v>NHBNW_GC_378</v>
      </c>
      <c r="B3675">
        <v>378</v>
      </c>
      <c r="C3675" t="s">
        <v>4</v>
      </c>
      <c r="D3675">
        <v>0</v>
      </c>
      <c r="E3675" t="s">
        <v>64</v>
      </c>
      <c r="F3675" t="s">
        <v>71</v>
      </c>
    </row>
    <row r="3676" spans="1:6" x14ac:dyDescent="0.45">
      <c r="A3676" s="154" t="str">
        <f t="shared" si="57"/>
        <v>NHBNW_GC_380</v>
      </c>
      <c r="B3676">
        <v>380</v>
      </c>
      <c r="C3676" t="s">
        <v>4</v>
      </c>
      <c r="D3676">
        <v>0</v>
      </c>
      <c r="E3676" t="s">
        <v>64</v>
      </c>
      <c r="F3676" t="s">
        <v>71</v>
      </c>
    </row>
    <row r="3677" spans="1:6" x14ac:dyDescent="0.45">
      <c r="A3677" s="154" t="str">
        <f t="shared" si="57"/>
        <v>NHBNW_GC_382</v>
      </c>
      <c r="B3677">
        <v>382</v>
      </c>
      <c r="C3677" t="s">
        <v>4</v>
      </c>
      <c r="D3677">
        <v>0</v>
      </c>
      <c r="E3677" t="s">
        <v>64</v>
      </c>
      <c r="F3677" t="s">
        <v>71</v>
      </c>
    </row>
    <row r="3678" spans="1:6" x14ac:dyDescent="0.45">
      <c r="A3678" s="154" t="str">
        <f t="shared" si="57"/>
        <v>NHBNW_GC_384</v>
      </c>
      <c r="B3678">
        <v>384</v>
      </c>
      <c r="C3678" t="s">
        <v>4</v>
      </c>
      <c r="D3678">
        <v>0</v>
      </c>
      <c r="E3678" t="s">
        <v>64</v>
      </c>
      <c r="F3678" t="s">
        <v>71</v>
      </c>
    </row>
    <row r="3679" spans="1:6" x14ac:dyDescent="0.45">
      <c r="A3679" s="154" t="str">
        <f t="shared" si="57"/>
        <v>NHBNW_GC_386</v>
      </c>
      <c r="B3679">
        <v>386</v>
      </c>
      <c r="C3679" t="s">
        <v>4</v>
      </c>
      <c r="D3679">
        <v>0</v>
      </c>
      <c r="E3679" t="s">
        <v>64</v>
      </c>
      <c r="F3679" t="s">
        <v>71</v>
      </c>
    </row>
    <row r="3680" spans="1:6" x14ac:dyDescent="0.45">
      <c r="A3680" s="154" t="str">
        <f t="shared" si="57"/>
        <v>NHBNW_GC_388</v>
      </c>
      <c r="B3680">
        <v>388</v>
      </c>
      <c r="C3680" t="s">
        <v>4</v>
      </c>
      <c r="D3680">
        <v>0</v>
      </c>
      <c r="E3680" t="s">
        <v>64</v>
      </c>
      <c r="F3680" t="s">
        <v>71</v>
      </c>
    </row>
    <row r="3681" spans="1:6" x14ac:dyDescent="0.45">
      <c r="A3681" s="154" t="str">
        <f t="shared" si="57"/>
        <v>NHBNW_GC_390</v>
      </c>
      <c r="B3681">
        <v>390</v>
      </c>
      <c r="C3681" t="s">
        <v>4</v>
      </c>
      <c r="D3681">
        <v>0</v>
      </c>
      <c r="E3681" t="s">
        <v>64</v>
      </c>
      <c r="F3681" t="s">
        <v>71</v>
      </c>
    </row>
    <row r="3682" spans="1:6" x14ac:dyDescent="0.45">
      <c r="A3682" s="154" t="str">
        <f t="shared" si="57"/>
        <v>NHBNW_GC_392</v>
      </c>
      <c r="B3682">
        <v>392</v>
      </c>
      <c r="C3682" t="s">
        <v>4</v>
      </c>
      <c r="D3682">
        <v>0</v>
      </c>
      <c r="E3682" t="s">
        <v>64</v>
      </c>
      <c r="F3682" t="s">
        <v>71</v>
      </c>
    </row>
    <row r="3683" spans="1:6" x14ac:dyDescent="0.45">
      <c r="A3683" s="154" t="str">
        <f t="shared" si="57"/>
        <v>NHBNW_GC_394</v>
      </c>
      <c r="B3683">
        <v>394</v>
      </c>
      <c r="C3683" t="s">
        <v>4</v>
      </c>
      <c r="D3683">
        <v>0</v>
      </c>
      <c r="E3683" t="s">
        <v>64</v>
      </c>
      <c r="F3683" t="s">
        <v>71</v>
      </c>
    </row>
    <row r="3684" spans="1:6" x14ac:dyDescent="0.45">
      <c r="A3684" s="154" t="str">
        <f t="shared" si="57"/>
        <v>NHBNW_GC_396</v>
      </c>
      <c r="B3684">
        <v>396</v>
      </c>
      <c r="C3684" t="s">
        <v>4</v>
      </c>
      <c r="D3684">
        <v>0</v>
      </c>
      <c r="E3684" t="s">
        <v>64</v>
      </c>
      <c r="F3684" t="s">
        <v>71</v>
      </c>
    </row>
    <row r="3685" spans="1:6" x14ac:dyDescent="0.45">
      <c r="A3685" s="154" t="str">
        <f t="shared" si="57"/>
        <v>NHBNW_GC_398</v>
      </c>
      <c r="B3685">
        <v>398</v>
      </c>
      <c r="C3685" t="s">
        <v>4</v>
      </c>
      <c r="D3685">
        <v>0</v>
      </c>
      <c r="E3685" t="s">
        <v>64</v>
      </c>
      <c r="F3685" t="s">
        <v>71</v>
      </c>
    </row>
    <row r="3686" spans="1:6" x14ac:dyDescent="0.45">
      <c r="A3686" s="154" t="str">
        <f t="shared" si="57"/>
        <v>NHBNW_GC_400</v>
      </c>
      <c r="B3686">
        <v>400</v>
      </c>
      <c r="C3686" t="s">
        <v>4</v>
      </c>
      <c r="D3686">
        <v>0</v>
      </c>
      <c r="E3686" t="s">
        <v>64</v>
      </c>
      <c r="F3686" t="s">
        <v>71</v>
      </c>
    </row>
    <row r="3687" spans="1:6" x14ac:dyDescent="0.45">
      <c r="A3687" s="154" t="str">
        <f t="shared" si="57"/>
        <v>NHBNW_GC_402</v>
      </c>
      <c r="B3687">
        <v>402</v>
      </c>
      <c r="C3687" t="s">
        <v>4</v>
      </c>
      <c r="D3687">
        <v>0</v>
      </c>
      <c r="E3687" t="s">
        <v>64</v>
      </c>
      <c r="F3687" t="s">
        <v>71</v>
      </c>
    </row>
    <row r="3688" spans="1:6" x14ac:dyDescent="0.45">
      <c r="A3688" s="154" t="str">
        <f t="shared" si="57"/>
        <v>NHBNW_GC_404</v>
      </c>
      <c r="B3688">
        <v>404</v>
      </c>
      <c r="C3688" t="s">
        <v>4</v>
      </c>
      <c r="D3688">
        <v>0</v>
      </c>
      <c r="E3688" t="s">
        <v>64</v>
      </c>
      <c r="F3688" t="s">
        <v>71</v>
      </c>
    </row>
    <row r="3689" spans="1:6" x14ac:dyDescent="0.45">
      <c r="A3689" s="154" t="str">
        <f t="shared" si="57"/>
        <v>NHBNW_GC_406</v>
      </c>
      <c r="B3689">
        <v>406</v>
      </c>
      <c r="C3689" t="s">
        <v>4</v>
      </c>
      <c r="D3689">
        <v>0</v>
      </c>
      <c r="E3689" t="s">
        <v>64</v>
      </c>
      <c r="F3689" t="s">
        <v>71</v>
      </c>
    </row>
    <row r="3690" spans="1:6" x14ac:dyDescent="0.45">
      <c r="A3690" s="154" t="str">
        <f t="shared" si="57"/>
        <v>NHBNW_GC_408</v>
      </c>
      <c r="B3690">
        <v>408</v>
      </c>
      <c r="C3690" t="s">
        <v>4</v>
      </c>
      <c r="D3690">
        <v>0</v>
      </c>
      <c r="E3690" t="s">
        <v>64</v>
      </c>
      <c r="F3690" t="s">
        <v>71</v>
      </c>
    </row>
    <row r="3691" spans="1:6" x14ac:dyDescent="0.45">
      <c r="A3691" s="154" t="str">
        <f t="shared" si="57"/>
        <v>NHBNW_GC_410</v>
      </c>
      <c r="B3691">
        <v>410</v>
      </c>
      <c r="C3691" t="s">
        <v>4</v>
      </c>
      <c r="D3691">
        <v>0</v>
      </c>
      <c r="E3691" t="s">
        <v>64</v>
      </c>
      <c r="F3691" t="s">
        <v>71</v>
      </c>
    </row>
    <row r="3692" spans="1:6" x14ac:dyDescent="0.45">
      <c r="A3692" s="154" t="str">
        <f t="shared" si="57"/>
        <v>MD_Dist_0</v>
      </c>
      <c r="B3692">
        <v>0</v>
      </c>
      <c r="C3692" t="s">
        <v>10</v>
      </c>
      <c r="D3692">
        <v>0.25944529999999999</v>
      </c>
      <c r="E3692" t="s">
        <v>63</v>
      </c>
      <c r="F3692" t="s">
        <v>71</v>
      </c>
    </row>
    <row r="3693" spans="1:6" x14ac:dyDescent="0.45">
      <c r="A3693" s="154" t="str">
        <f t="shared" si="57"/>
        <v>MD_Dist_2</v>
      </c>
      <c r="B3693">
        <v>2</v>
      </c>
      <c r="C3693" t="s">
        <v>10</v>
      </c>
      <c r="D3693">
        <v>0.12092310000000001</v>
      </c>
      <c r="E3693" t="s">
        <v>63</v>
      </c>
      <c r="F3693" t="s">
        <v>71</v>
      </c>
    </row>
    <row r="3694" spans="1:6" x14ac:dyDescent="0.45">
      <c r="A3694" s="154" t="str">
        <f t="shared" si="57"/>
        <v>MD_Dist_4</v>
      </c>
      <c r="B3694">
        <v>4</v>
      </c>
      <c r="C3694" t="s">
        <v>10</v>
      </c>
      <c r="D3694">
        <v>9.3592300000000003E-2</v>
      </c>
      <c r="E3694" t="s">
        <v>63</v>
      </c>
      <c r="F3694" t="s">
        <v>71</v>
      </c>
    </row>
    <row r="3695" spans="1:6" x14ac:dyDescent="0.45">
      <c r="A3695" s="154" t="str">
        <f t="shared" si="57"/>
        <v>MD_Dist_6</v>
      </c>
      <c r="B3695">
        <v>6</v>
      </c>
      <c r="C3695" t="s">
        <v>10</v>
      </c>
      <c r="D3695">
        <v>7.4163900000000005E-2</v>
      </c>
      <c r="E3695" t="s">
        <v>63</v>
      </c>
      <c r="F3695" t="s">
        <v>71</v>
      </c>
    </row>
    <row r="3696" spans="1:6" x14ac:dyDescent="0.45">
      <c r="A3696" s="154" t="str">
        <f t="shared" si="57"/>
        <v>MD_Dist_8</v>
      </c>
      <c r="B3696">
        <v>8</v>
      </c>
      <c r="C3696" t="s">
        <v>10</v>
      </c>
      <c r="D3696">
        <v>5.7671E-2</v>
      </c>
      <c r="E3696" t="s">
        <v>63</v>
      </c>
      <c r="F3696" t="s">
        <v>71</v>
      </c>
    </row>
    <row r="3697" spans="1:6" x14ac:dyDescent="0.45">
      <c r="A3697" s="154" t="str">
        <f t="shared" si="57"/>
        <v>MD_Dist_10</v>
      </c>
      <c r="B3697">
        <v>10</v>
      </c>
      <c r="C3697" t="s">
        <v>10</v>
      </c>
      <c r="D3697">
        <v>4.9116899999999998E-2</v>
      </c>
      <c r="E3697" t="s">
        <v>63</v>
      </c>
      <c r="F3697" t="s">
        <v>71</v>
      </c>
    </row>
    <row r="3698" spans="1:6" x14ac:dyDescent="0.45">
      <c r="A3698" s="154" t="str">
        <f t="shared" si="57"/>
        <v>MD_Dist_12</v>
      </c>
      <c r="B3698">
        <v>12</v>
      </c>
      <c r="C3698" t="s">
        <v>10</v>
      </c>
      <c r="D3698">
        <v>4.2829699999999998E-2</v>
      </c>
      <c r="E3698" t="s">
        <v>63</v>
      </c>
      <c r="F3698" t="s">
        <v>71</v>
      </c>
    </row>
    <row r="3699" spans="1:6" x14ac:dyDescent="0.45">
      <c r="A3699" s="154" t="str">
        <f t="shared" si="57"/>
        <v>MD_Dist_14</v>
      </c>
      <c r="B3699">
        <v>14</v>
      </c>
      <c r="C3699" t="s">
        <v>10</v>
      </c>
      <c r="D3699">
        <v>3.6315500000000001E-2</v>
      </c>
      <c r="E3699" t="s">
        <v>63</v>
      </c>
      <c r="F3699" t="s">
        <v>71</v>
      </c>
    </row>
    <row r="3700" spans="1:6" x14ac:dyDescent="0.45">
      <c r="A3700" s="154" t="str">
        <f t="shared" si="57"/>
        <v>MD_Dist_16</v>
      </c>
      <c r="B3700">
        <v>16</v>
      </c>
      <c r="C3700" t="s">
        <v>10</v>
      </c>
      <c r="D3700">
        <v>3.2317699999999998E-2</v>
      </c>
      <c r="E3700" t="s">
        <v>63</v>
      </c>
      <c r="F3700" t="s">
        <v>71</v>
      </c>
    </row>
    <row r="3701" spans="1:6" x14ac:dyDescent="0.45">
      <c r="A3701" s="154" t="str">
        <f t="shared" si="57"/>
        <v>MD_Dist_18</v>
      </c>
      <c r="B3701">
        <v>18</v>
      </c>
      <c r="C3701" t="s">
        <v>10</v>
      </c>
      <c r="D3701">
        <v>2.7315699999999998E-2</v>
      </c>
      <c r="E3701" t="s">
        <v>63</v>
      </c>
      <c r="F3701" t="s">
        <v>71</v>
      </c>
    </row>
    <row r="3702" spans="1:6" x14ac:dyDescent="0.45">
      <c r="A3702" s="154" t="str">
        <f t="shared" si="57"/>
        <v>MD_Dist_20</v>
      </c>
      <c r="B3702">
        <v>20</v>
      </c>
      <c r="C3702" t="s">
        <v>10</v>
      </c>
      <c r="D3702">
        <v>2.2886E-2</v>
      </c>
      <c r="E3702" t="s">
        <v>63</v>
      </c>
      <c r="F3702" t="s">
        <v>71</v>
      </c>
    </row>
    <row r="3703" spans="1:6" x14ac:dyDescent="0.45">
      <c r="A3703" s="154" t="str">
        <f t="shared" si="57"/>
        <v>MD_Dist_22</v>
      </c>
      <c r="B3703">
        <v>22</v>
      </c>
      <c r="C3703" t="s">
        <v>10</v>
      </c>
      <c r="D3703">
        <v>1.9001299999999999E-2</v>
      </c>
      <c r="E3703" t="s">
        <v>63</v>
      </c>
      <c r="F3703" t="s">
        <v>71</v>
      </c>
    </row>
    <row r="3704" spans="1:6" x14ac:dyDescent="0.45">
      <c r="A3704" s="154" t="str">
        <f t="shared" si="57"/>
        <v>MD_Dist_24</v>
      </c>
      <c r="B3704">
        <v>24</v>
      </c>
      <c r="C3704" t="s">
        <v>10</v>
      </c>
      <c r="D3704">
        <v>1.58014E-2</v>
      </c>
      <c r="E3704" t="s">
        <v>63</v>
      </c>
      <c r="F3704" t="s">
        <v>71</v>
      </c>
    </row>
    <row r="3705" spans="1:6" x14ac:dyDescent="0.45">
      <c r="A3705" s="154" t="str">
        <f t="shared" si="57"/>
        <v>MD_Dist_26</v>
      </c>
      <c r="B3705">
        <v>26</v>
      </c>
      <c r="C3705" t="s">
        <v>10</v>
      </c>
      <c r="D3705">
        <v>1.35272E-2</v>
      </c>
      <c r="E3705" t="s">
        <v>63</v>
      </c>
      <c r="F3705" t="s">
        <v>71</v>
      </c>
    </row>
    <row r="3706" spans="1:6" x14ac:dyDescent="0.45">
      <c r="A3706" s="154" t="str">
        <f t="shared" si="57"/>
        <v>MD_Dist_28</v>
      </c>
      <c r="B3706">
        <v>28</v>
      </c>
      <c r="C3706" t="s">
        <v>10</v>
      </c>
      <c r="D3706">
        <v>1.22609E-2</v>
      </c>
      <c r="E3706" t="s">
        <v>63</v>
      </c>
      <c r="F3706" t="s">
        <v>71</v>
      </c>
    </row>
    <row r="3707" spans="1:6" x14ac:dyDescent="0.45">
      <c r="A3707" s="154" t="str">
        <f t="shared" si="57"/>
        <v>MD_Dist_30</v>
      </c>
      <c r="B3707">
        <v>30</v>
      </c>
      <c r="C3707" t="s">
        <v>10</v>
      </c>
      <c r="D3707">
        <v>1.1419800000000001E-2</v>
      </c>
      <c r="E3707" t="s">
        <v>63</v>
      </c>
      <c r="F3707" t="s">
        <v>71</v>
      </c>
    </row>
    <row r="3708" spans="1:6" x14ac:dyDescent="0.45">
      <c r="A3708" s="154" t="str">
        <f t="shared" si="57"/>
        <v>MD_Dist_32</v>
      </c>
      <c r="B3708">
        <v>32</v>
      </c>
      <c r="C3708" t="s">
        <v>10</v>
      </c>
      <c r="D3708">
        <v>1.0555E-2</v>
      </c>
      <c r="E3708" t="s">
        <v>63</v>
      </c>
      <c r="F3708" t="s">
        <v>71</v>
      </c>
    </row>
    <row r="3709" spans="1:6" x14ac:dyDescent="0.45">
      <c r="A3709" s="154" t="str">
        <f t="shared" si="57"/>
        <v>MD_Dist_34</v>
      </c>
      <c r="B3709">
        <v>34</v>
      </c>
      <c r="C3709" t="s">
        <v>10</v>
      </c>
      <c r="D3709">
        <v>1.00243E-2</v>
      </c>
      <c r="E3709" t="s">
        <v>63</v>
      </c>
      <c r="F3709" t="s">
        <v>71</v>
      </c>
    </row>
    <row r="3710" spans="1:6" x14ac:dyDescent="0.45">
      <c r="A3710" s="154" t="str">
        <f t="shared" si="57"/>
        <v>MD_Dist_36</v>
      </c>
      <c r="B3710">
        <v>36</v>
      </c>
      <c r="C3710" t="s">
        <v>10</v>
      </c>
      <c r="D3710">
        <v>9.1416999999999991E-3</v>
      </c>
      <c r="E3710" t="s">
        <v>63</v>
      </c>
      <c r="F3710" t="s">
        <v>71</v>
      </c>
    </row>
    <row r="3711" spans="1:6" x14ac:dyDescent="0.45">
      <c r="A3711" s="154" t="str">
        <f t="shared" si="57"/>
        <v>MD_Dist_38</v>
      </c>
      <c r="B3711">
        <v>38</v>
      </c>
      <c r="C3711" t="s">
        <v>10</v>
      </c>
      <c r="D3711">
        <v>8.43E-3</v>
      </c>
      <c r="E3711" t="s">
        <v>63</v>
      </c>
      <c r="F3711" t="s">
        <v>71</v>
      </c>
    </row>
    <row r="3712" spans="1:6" x14ac:dyDescent="0.45">
      <c r="A3712" s="154" t="str">
        <f t="shared" si="57"/>
        <v>MD_Dist_40</v>
      </c>
      <c r="B3712">
        <v>40</v>
      </c>
      <c r="C3712" t="s">
        <v>10</v>
      </c>
      <c r="D3712">
        <v>7.8076999999999999E-3</v>
      </c>
      <c r="E3712" t="s">
        <v>63</v>
      </c>
      <c r="F3712" t="s">
        <v>71</v>
      </c>
    </row>
    <row r="3713" spans="1:6" x14ac:dyDescent="0.45">
      <c r="A3713" s="154" t="str">
        <f t="shared" si="57"/>
        <v>MD_Dist_42</v>
      </c>
      <c r="B3713">
        <v>42</v>
      </c>
      <c r="C3713" t="s">
        <v>10</v>
      </c>
      <c r="D3713">
        <v>7.1936999999999999E-3</v>
      </c>
      <c r="E3713" t="s">
        <v>63</v>
      </c>
      <c r="F3713" t="s">
        <v>71</v>
      </c>
    </row>
    <row r="3714" spans="1:6" x14ac:dyDescent="0.45">
      <c r="A3714" s="154" t="str">
        <f t="shared" si="57"/>
        <v>MD_Dist_44</v>
      </c>
      <c r="B3714">
        <v>44</v>
      </c>
      <c r="C3714" t="s">
        <v>10</v>
      </c>
      <c r="D3714">
        <v>6.5669999999999999E-3</v>
      </c>
      <c r="E3714" t="s">
        <v>63</v>
      </c>
      <c r="F3714" t="s">
        <v>71</v>
      </c>
    </row>
    <row r="3715" spans="1:6" x14ac:dyDescent="0.45">
      <c r="A3715" s="154" t="str">
        <f t="shared" ref="A3715:A3778" si="58">C3715&amp;"_"&amp;E3715&amp;"_"&amp;B3715</f>
        <v>MD_Dist_46</v>
      </c>
      <c r="B3715">
        <v>46</v>
      </c>
      <c r="C3715" t="s">
        <v>10</v>
      </c>
      <c r="D3715">
        <v>5.9128000000000002E-3</v>
      </c>
      <c r="E3715" t="s">
        <v>63</v>
      </c>
      <c r="F3715" t="s">
        <v>71</v>
      </c>
    </row>
    <row r="3716" spans="1:6" x14ac:dyDescent="0.45">
      <c r="A3716" s="154" t="str">
        <f t="shared" si="58"/>
        <v>MD_Dist_48</v>
      </c>
      <c r="B3716">
        <v>48</v>
      </c>
      <c r="C3716" t="s">
        <v>10</v>
      </c>
      <c r="D3716">
        <v>5.1887000000000001E-3</v>
      </c>
      <c r="E3716" t="s">
        <v>63</v>
      </c>
      <c r="F3716" t="s">
        <v>71</v>
      </c>
    </row>
    <row r="3717" spans="1:6" x14ac:dyDescent="0.45">
      <c r="A3717" s="154" t="str">
        <f t="shared" si="58"/>
        <v>MD_Dist_50</v>
      </c>
      <c r="B3717">
        <v>50</v>
      </c>
      <c r="C3717" t="s">
        <v>10</v>
      </c>
      <c r="D3717">
        <v>4.7841999999999997E-3</v>
      </c>
      <c r="E3717" t="s">
        <v>63</v>
      </c>
      <c r="F3717" t="s">
        <v>71</v>
      </c>
    </row>
    <row r="3718" spans="1:6" x14ac:dyDescent="0.45">
      <c r="A3718" s="154" t="str">
        <f t="shared" si="58"/>
        <v>MD_Dist_52</v>
      </c>
      <c r="B3718">
        <v>52</v>
      </c>
      <c r="C3718" t="s">
        <v>10</v>
      </c>
      <c r="D3718">
        <v>4.5012999999999997E-3</v>
      </c>
      <c r="E3718" t="s">
        <v>63</v>
      </c>
      <c r="F3718" t="s">
        <v>71</v>
      </c>
    </row>
    <row r="3719" spans="1:6" x14ac:dyDescent="0.45">
      <c r="A3719" s="154" t="str">
        <f t="shared" si="58"/>
        <v>MD_Dist_54</v>
      </c>
      <c r="B3719">
        <v>54</v>
      </c>
      <c r="C3719" t="s">
        <v>10</v>
      </c>
      <c r="D3719">
        <v>4.1390999999999997E-3</v>
      </c>
      <c r="E3719" t="s">
        <v>63</v>
      </c>
      <c r="F3719" t="s">
        <v>71</v>
      </c>
    </row>
    <row r="3720" spans="1:6" x14ac:dyDescent="0.45">
      <c r="A3720" s="154" t="str">
        <f t="shared" si="58"/>
        <v>MD_Dist_56</v>
      </c>
      <c r="B3720">
        <v>56</v>
      </c>
      <c r="C3720" t="s">
        <v>10</v>
      </c>
      <c r="D3720">
        <v>3.6357999999999998E-3</v>
      </c>
      <c r="E3720" t="s">
        <v>63</v>
      </c>
      <c r="F3720" t="s">
        <v>71</v>
      </c>
    </row>
    <row r="3721" spans="1:6" x14ac:dyDescent="0.45">
      <c r="A3721" s="154" t="str">
        <f t="shared" si="58"/>
        <v>MD_Dist_58</v>
      </c>
      <c r="B3721">
        <v>58</v>
      </c>
      <c r="C3721" t="s">
        <v>10</v>
      </c>
      <c r="D3721">
        <v>3.1578000000000001E-3</v>
      </c>
      <c r="E3721" t="s">
        <v>63</v>
      </c>
      <c r="F3721" t="s">
        <v>71</v>
      </c>
    </row>
    <row r="3722" spans="1:6" x14ac:dyDescent="0.45">
      <c r="A3722" s="154" t="str">
        <f t="shared" si="58"/>
        <v>MD_Dist_60</v>
      </c>
      <c r="B3722">
        <v>60</v>
      </c>
      <c r="C3722" t="s">
        <v>10</v>
      </c>
      <c r="D3722">
        <v>2.7179999999999999E-3</v>
      </c>
      <c r="E3722" t="s">
        <v>63</v>
      </c>
      <c r="F3722" t="s">
        <v>71</v>
      </c>
    </row>
    <row r="3723" spans="1:6" x14ac:dyDescent="0.45">
      <c r="A3723" s="154" t="str">
        <f t="shared" si="58"/>
        <v>MD_Dist_62</v>
      </c>
      <c r="B3723">
        <v>62</v>
      </c>
      <c r="C3723" t="s">
        <v>10</v>
      </c>
      <c r="D3723">
        <v>2.5019E-3</v>
      </c>
      <c r="E3723" t="s">
        <v>63</v>
      </c>
      <c r="F3723" t="s">
        <v>71</v>
      </c>
    </row>
    <row r="3724" spans="1:6" x14ac:dyDescent="0.45">
      <c r="A3724" s="154" t="str">
        <f t="shared" si="58"/>
        <v>MD_Dist_64</v>
      </c>
      <c r="B3724">
        <v>64</v>
      </c>
      <c r="C3724" t="s">
        <v>10</v>
      </c>
      <c r="D3724">
        <v>2.2935E-3</v>
      </c>
      <c r="E3724" t="s">
        <v>63</v>
      </c>
      <c r="F3724" t="s">
        <v>71</v>
      </c>
    </row>
    <row r="3725" spans="1:6" x14ac:dyDescent="0.45">
      <c r="A3725" s="154" t="str">
        <f t="shared" si="58"/>
        <v>MD_Dist_66</v>
      </c>
      <c r="B3725">
        <v>66</v>
      </c>
      <c r="C3725" t="s">
        <v>10</v>
      </c>
      <c r="D3725">
        <v>2.085E-3</v>
      </c>
      <c r="E3725" t="s">
        <v>63</v>
      </c>
      <c r="F3725" t="s">
        <v>71</v>
      </c>
    </row>
    <row r="3726" spans="1:6" x14ac:dyDescent="0.45">
      <c r="A3726" s="154" t="str">
        <f t="shared" si="58"/>
        <v>MD_Dist_68</v>
      </c>
      <c r="B3726">
        <v>68</v>
      </c>
      <c r="C3726" t="s">
        <v>10</v>
      </c>
      <c r="D3726">
        <v>1.8599000000000001E-3</v>
      </c>
      <c r="E3726" t="s">
        <v>63</v>
      </c>
      <c r="F3726" t="s">
        <v>71</v>
      </c>
    </row>
    <row r="3727" spans="1:6" x14ac:dyDescent="0.45">
      <c r="A3727" s="154" t="str">
        <f t="shared" si="58"/>
        <v>MD_Dist_70</v>
      </c>
      <c r="B3727">
        <v>70</v>
      </c>
      <c r="C3727" t="s">
        <v>10</v>
      </c>
      <c r="D3727">
        <v>1.5544999999999999E-3</v>
      </c>
      <c r="E3727" t="s">
        <v>63</v>
      </c>
      <c r="F3727" t="s">
        <v>71</v>
      </c>
    </row>
    <row r="3728" spans="1:6" x14ac:dyDescent="0.45">
      <c r="A3728" s="154" t="str">
        <f t="shared" si="58"/>
        <v>MD_Dist_72</v>
      </c>
      <c r="B3728">
        <v>72</v>
      </c>
      <c r="C3728" t="s">
        <v>10</v>
      </c>
      <c r="D3728">
        <v>1.3008E-3</v>
      </c>
      <c r="E3728" t="s">
        <v>63</v>
      </c>
      <c r="F3728" t="s">
        <v>71</v>
      </c>
    </row>
    <row r="3729" spans="1:6" x14ac:dyDescent="0.45">
      <c r="A3729" s="154" t="str">
        <f t="shared" si="58"/>
        <v>MD_Dist_74</v>
      </c>
      <c r="B3729">
        <v>74</v>
      </c>
      <c r="C3729" t="s">
        <v>10</v>
      </c>
      <c r="D3729">
        <v>1.0859999999999999E-3</v>
      </c>
      <c r="E3729" t="s">
        <v>63</v>
      </c>
      <c r="F3729" t="s">
        <v>71</v>
      </c>
    </row>
    <row r="3730" spans="1:6" x14ac:dyDescent="0.45">
      <c r="A3730" s="154" t="str">
        <f t="shared" si="58"/>
        <v>MD_Dist_76</v>
      </c>
      <c r="B3730">
        <v>76</v>
      </c>
      <c r="C3730" t="s">
        <v>10</v>
      </c>
      <c r="D3730">
        <v>9.1E-4</v>
      </c>
      <c r="E3730" t="s">
        <v>63</v>
      </c>
      <c r="F3730" t="s">
        <v>71</v>
      </c>
    </row>
    <row r="3731" spans="1:6" x14ac:dyDescent="0.45">
      <c r="A3731" s="154" t="str">
        <f t="shared" si="58"/>
        <v>MD_Dist_78</v>
      </c>
      <c r="B3731">
        <v>78</v>
      </c>
      <c r="C3731" t="s">
        <v>10</v>
      </c>
      <c r="D3731">
        <v>7.5239999999999997E-4</v>
      </c>
      <c r="E3731" t="s">
        <v>63</v>
      </c>
      <c r="F3731" t="s">
        <v>71</v>
      </c>
    </row>
    <row r="3732" spans="1:6" x14ac:dyDescent="0.45">
      <c r="A3732" s="154" t="str">
        <f t="shared" si="58"/>
        <v>MD_Dist_80</v>
      </c>
      <c r="B3732">
        <v>80</v>
      </c>
      <c r="C3732" t="s">
        <v>10</v>
      </c>
      <c r="D3732">
        <v>6.1569999999999995E-4</v>
      </c>
      <c r="E3732" t="s">
        <v>63</v>
      </c>
      <c r="F3732" t="s">
        <v>71</v>
      </c>
    </row>
    <row r="3733" spans="1:6" x14ac:dyDescent="0.45">
      <c r="A3733" s="154" t="str">
        <f t="shared" si="58"/>
        <v>MD_Dist_82</v>
      </c>
      <c r="B3733">
        <v>82</v>
      </c>
      <c r="C3733" t="s">
        <v>10</v>
      </c>
      <c r="D3733">
        <v>4.9299999999999995E-4</v>
      </c>
      <c r="E3733" t="s">
        <v>63</v>
      </c>
      <c r="F3733" t="s">
        <v>71</v>
      </c>
    </row>
    <row r="3734" spans="1:6" x14ac:dyDescent="0.45">
      <c r="A3734" s="154" t="str">
        <f t="shared" si="58"/>
        <v>MD_Dist_84</v>
      </c>
      <c r="B3734">
        <v>84</v>
      </c>
      <c r="C3734" t="s">
        <v>10</v>
      </c>
      <c r="D3734">
        <v>3.8519999999999998E-4</v>
      </c>
      <c r="E3734" t="s">
        <v>63</v>
      </c>
      <c r="F3734" t="s">
        <v>71</v>
      </c>
    </row>
    <row r="3735" spans="1:6" x14ac:dyDescent="0.45">
      <c r="A3735" s="154" t="str">
        <f t="shared" si="58"/>
        <v>MD_Dist_86</v>
      </c>
      <c r="B3735">
        <v>86</v>
      </c>
      <c r="C3735" t="s">
        <v>10</v>
      </c>
      <c r="D3735">
        <v>2.9599999999999998E-4</v>
      </c>
      <c r="E3735" t="s">
        <v>63</v>
      </c>
      <c r="F3735" t="s">
        <v>71</v>
      </c>
    </row>
    <row r="3736" spans="1:6" x14ac:dyDescent="0.45">
      <c r="A3736" s="154" t="str">
        <f t="shared" si="58"/>
        <v>MD_Dist_88</v>
      </c>
      <c r="B3736">
        <v>88</v>
      </c>
      <c r="C3736" t="s">
        <v>10</v>
      </c>
      <c r="D3736">
        <v>2.2389999999999999E-4</v>
      </c>
      <c r="E3736" t="s">
        <v>63</v>
      </c>
      <c r="F3736" t="s">
        <v>71</v>
      </c>
    </row>
    <row r="3737" spans="1:6" x14ac:dyDescent="0.45">
      <c r="A3737" s="154" t="str">
        <f t="shared" si="58"/>
        <v>MD_Dist_90</v>
      </c>
      <c r="B3737">
        <v>90</v>
      </c>
      <c r="C3737" t="s">
        <v>10</v>
      </c>
      <c r="D3737">
        <v>1.7650000000000001E-4</v>
      </c>
      <c r="E3737" t="s">
        <v>63</v>
      </c>
      <c r="F3737" t="s">
        <v>71</v>
      </c>
    </row>
    <row r="3738" spans="1:6" x14ac:dyDescent="0.45">
      <c r="A3738" s="154" t="str">
        <f t="shared" si="58"/>
        <v>MD_Dist_92</v>
      </c>
      <c r="B3738">
        <v>92</v>
      </c>
      <c r="C3738" t="s">
        <v>10</v>
      </c>
      <c r="D3738">
        <v>1.382E-4</v>
      </c>
      <c r="E3738" t="s">
        <v>63</v>
      </c>
      <c r="F3738" t="s">
        <v>71</v>
      </c>
    </row>
    <row r="3739" spans="1:6" x14ac:dyDescent="0.45">
      <c r="A3739" s="154" t="str">
        <f t="shared" si="58"/>
        <v>MD_Dist_94</v>
      </c>
      <c r="B3739">
        <v>94</v>
      </c>
      <c r="C3739" t="s">
        <v>10</v>
      </c>
      <c r="D3739">
        <v>1.086E-4</v>
      </c>
      <c r="E3739" t="s">
        <v>63</v>
      </c>
      <c r="F3739" t="s">
        <v>71</v>
      </c>
    </row>
    <row r="3740" spans="1:6" x14ac:dyDescent="0.45">
      <c r="A3740" s="154" t="str">
        <f t="shared" si="58"/>
        <v>MD_Dist_96</v>
      </c>
      <c r="B3740">
        <v>96</v>
      </c>
      <c r="C3740" t="s">
        <v>10</v>
      </c>
      <c r="D3740">
        <v>1.022E-4</v>
      </c>
      <c r="E3740" t="s">
        <v>63</v>
      </c>
      <c r="F3740" t="s">
        <v>71</v>
      </c>
    </row>
    <row r="3741" spans="1:6" x14ac:dyDescent="0.45">
      <c r="A3741" s="154" t="str">
        <f t="shared" si="58"/>
        <v>MD_Dist_98</v>
      </c>
      <c r="B3741">
        <v>98</v>
      </c>
      <c r="C3741" t="s">
        <v>10</v>
      </c>
      <c r="D3741" s="153">
        <v>9.59E-5</v>
      </c>
      <c r="E3741" t="s">
        <v>63</v>
      </c>
      <c r="F3741" t="s">
        <v>71</v>
      </c>
    </row>
    <row r="3742" spans="1:6" x14ac:dyDescent="0.45">
      <c r="A3742" s="154" t="str">
        <f t="shared" si="58"/>
        <v>MD_Dist_100</v>
      </c>
      <c r="B3742">
        <v>100</v>
      </c>
      <c r="C3742" t="s">
        <v>10</v>
      </c>
      <c r="D3742" s="153">
        <v>8.9499999999999994E-5</v>
      </c>
      <c r="E3742" t="s">
        <v>63</v>
      </c>
      <c r="F3742" t="s">
        <v>71</v>
      </c>
    </row>
    <row r="3743" spans="1:6" x14ac:dyDescent="0.45">
      <c r="A3743" s="154" t="str">
        <f t="shared" si="58"/>
        <v>MD_Dist_102</v>
      </c>
      <c r="B3743">
        <v>102</v>
      </c>
      <c r="C3743" t="s">
        <v>10</v>
      </c>
      <c r="D3743" s="153">
        <v>8.3200000000000003E-5</v>
      </c>
      <c r="E3743" t="s">
        <v>63</v>
      </c>
      <c r="F3743" t="s">
        <v>71</v>
      </c>
    </row>
    <row r="3744" spans="1:6" x14ac:dyDescent="0.45">
      <c r="A3744" s="154" t="str">
        <f t="shared" si="58"/>
        <v>MD_Dist_104</v>
      </c>
      <c r="B3744">
        <v>104</v>
      </c>
      <c r="C3744" t="s">
        <v>10</v>
      </c>
      <c r="D3744" s="153">
        <v>7.6799999999999997E-5</v>
      </c>
      <c r="E3744" t="s">
        <v>63</v>
      </c>
      <c r="F3744" t="s">
        <v>71</v>
      </c>
    </row>
    <row r="3745" spans="1:6" x14ac:dyDescent="0.45">
      <c r="A3745" s="154" t="str">
        <f t="shared" si="58"/>
        <v>MD_Dist_106</v>
      </c>
      <c r="B3745">
        <v>106</v>
      </c>
      <c r="C3745" t="s">
        <v>10</v>
      </c>
      <c r="D3745" s="153">
        <v>7.0500000000000006E-5</v>
      </c>
      <c r="E3745" t="s">
        <v>63</v>
      </c>
      <c r="F3745" t="s">
        <v>71</v>
      </c>
    </row>
    <row r="3746" spans="1:6" x14ac:dyDescent="0.45">
      <c r="A3746" s="154" t="str">
        <f t="shared" si="58"/>
        <v>MD_Dist_108</v>
      </c>
      <c r="B3746">
        <v>108</v>
      </c>
      <c r="C3746" t="s">
        <v>10</v>
      </c>
      <c r="D3746" s="153">
        <v>6.4200000000000002E-5</v>
      </c>
      <c r="E3746" t="s">
        <v>63</v>
      </c>
      <c r="F3746" t="s">
        <v>71</v>
      </c>
    </row>
    <row r="3747" spans="1:6" x14ac:dyDescent="0.45">
      <c r="A3747" s="154" t="str">
        <f t="shared" si="58"/>
        <v>MD_Dist_110</v>
      </c>
      <c r="B3747">
        <v>110</v>
      </c>
      <c r="C3747" t="s">
        <v>10</v>
      </c>
      <c r="D3747" s="153">
        <v>5.7800000000000002E-5</v>
      </c>
      <c r="E3747" t="s">
        <v>63</v>
      </c>
      <c r="F3747" t="s">
        <v>71</v>
      </c>
    </row>
    <row r="3748" spans="1:6" x14ac:dyDescent="0.45">
      <c r="A3748" s="154" t="str">
        <f t="shared" si="58"/>
        <v>MD_Dist_112</v>
      </c>
      <c r="B3748">
        <v>112</v>
      </c>
      <c r="C3748" t="s">
        <v>10</v>
      </c>
      <c r="D3748" s="153">
        <v>5.1499999999999998E-5</v>
      </c>
      <c r="E3748" t="s">
        <v>63</v>
      </c>
      <c r="F3748" t="s">
        <v>71</v>
      </c>
    </row>
    <row r="3749" spans="1:6" x14ac:dyDescent="0.45">
      <c r="A3749" s="154" t="str">
        <f t="shared" si="58"/>
        <v>MD_Dist_114</v>
      </c>
      <c r="B3749">
        <v>114</v>
      </c>
      <c r="C3749" t="s">
        <v>10</v>
      </c>
      <c r="D3749" s="153">
        <v>4.5099999999999998E-5</v>
      </c>
      <c r="E3749" t="s">
        <v>63</v>
      </c>
      <c r="F3749" t="s">
        <v>71</v>
      </c>
    </row>
    <row r="3750" spans="1:6" x14ac:dyDescent="0.45">
      <c r="A3750" s="154" t="str">
        <f t="shared" si="58"/>
        <v>MD_Dist_116</v>
      </c>
      <c r="B3750">
        <v>116</v>
      </c>
      <c r="C3750" t="s">
        <v>10</v>
      </c>
      <c r="D3750" s="153">
        <v>3.8800000000000001E-5</v>
      </c>
      <c r="E3750" t="s">
        <v>63</v>
      </c>
      <c r="F3750" t="s">
        <v>71</v>
      </c>
    </row>
    <row r="3751" spans="1:6" x14ac:dyDescent="0.45">
      <c r="A3751" s="154" t="str">
        <f t="shared" si="58"/>
        <v>MD_Dist_118</v>
      </c>
      <c r="B3751">
        <v>118</v>
      </c>
      <c r="C3751" t="s">
        <v>10</v>
      </c>
      <c r="D3751" s="153">
        <v>3.2400000000000001E-5</v>
      </c>
      <c r="E3751" t="s">
        <v>63</v>
      </c>
      <c r="F3751" t="s">
        <v>71</v>
      </c>
    </row>
    <row r="3752" spans="1:6" x14ac:dyDescent="0.45">
      <c r="A3752" s="154" t="str">
        <f t="shared" si="58"/>
        <v>MD_Dist_120</v>
      </c>
      <c r="B3752">
        <v>120</v>
      </c>
      <c r="C3752" t="s">
        <v>10</v>
      </c>
      <c r="D3752" s="153">
        <v>2.6100000000000001E-5</v>
      </c>
      <c r="E3752" t="s">
        <v>63</v>
      </c>
      <c r="F3752" t="s">
        <v>71</v>
      </c>
    </row>
    <row r="3753" spans="1:6" x14ac:dyDescent="0.45">
      <c r="A3753" s="154" t="str">
        <f t="shared" si="58"/>
        <v>MD_Dist_122</v>
      </c>
      <c r="B3753">
        <v>122</v>
      </c>
      <c r="C3753" t="s">
        <v>10</v>
      </c>
      <c r="D3753" s="153">
        <v>1.9700000000000001E-5</v>
      </c>
      <c r="E3753" t="s">
        <v>63</v>
      </c>
      <c r="F3753" t="s">
        <v>71</v>
      </c>
    </row>
    <row r="3754" spans="1:6" x14ac:dyDescent="0.45">
      <c r="A3754" s="154" t="str">
        <f t="shared" si="58"/>
        <v>MD_Dist_124</v>
      </c>
      <c r="B3754">
        <v>124</v>
      </c>
      <c r="C3754" t="s">
        <v>10</v>
      </c>
      <c r="D3754" s="153">
        <v>1.34E-5</v>
      </c>
      <c r="E3754" t="s">
        <v>63</v>
      </c>
      <c r="F3754" t="s">
        <v>71</v>
      </c>
    </row>
    <row r="3755" spans="1:6" x14ac:dyDescent="0.45">
      <c r="A3755" s="154" t="str">
        <f t="shared" si="58"/>
        <v>MD_Dist_126</v>
      </c>
      <c r="B3755">
        <v>126</v>
      </c>
      <c r="C3755" t="s">
        <v>10</v>
      </c>
      <c r="D3755" s="153">
        <v>6.9999999999999999E-6</v>
      </c>
      <c r="E3755" t="s">
        <v>63</v>
      </c>
      <c r="F3755" t="s">
        <v>71</v>
      </c>
    </row>
    <row r="3756" spans="1:6" x14ac:dyDescent="0.45">
      <c r="A3756" s="154" t="str">
        <f t="shared" si="58"/>
        <v>MD_Dist_128</v>
      </c>
      <c r="B3756">
        <v>128</v>
      </c>
      <c r="C3756" t="s">
        <v>10</v>
      </c>
      <c r="D3756">
        <v>0</v>
      </c>
      <c r="E3756" t="s">
        <v>63</v>
      </c>
      <c r="F3756" t="s">
        <v>71</v>
      </c>
    </row>
    <row r="3757" spans="1:6" x14ac:dyDescent="0.45">
      <c r="A3757" s="154" t="str">
        <f t="shared" si="58"/>
        <v>MD_Dist_130</v>
      </c>
      <c r="B3757">
        <v>130</v>
      </c>
      <c r="C3757" t="s">
        <v>10</v>
      </c>
      <c r="D3757">
        <v>0</v>
      </c>
      <c r="E3757" t="s">
        <v>63</v>
      </c>
      <c r="F3757" t="s">
        <v>71</v>
      </c>
    </row>
    <row r="3758" spans="1:6" x14ac:dyDescent="0.45">
      <c r="A3758" s="154" t="str">
        <f t="shared" si="58"/>
        <v>MD_Dist_132</v>
      </c>
      <c r="B3758">
        <v>132</v>
      </c>
      <c r="C3758" t="s">
        <v>10</v>
      </c>
      <c r="D3758">
        <v>0</v>
      </c>
      <c r="E3758" t="s">
        <v>63</v>
      </c>
      <c r="F3758" t="s">
        <v>71</v>
      </c>
    </row>
    <row r="3759" spans="1:6" x14ac:dyDescent="0.45">
      <c r="A3759" s="154" t="str">
        <f t="shared" si="58"/>
        <v>MD_Dist_134</v>
      </c>
      <c r="B3759">
        <v>134</v>
      </c>
      <c r="C3759" t="s">
        <v>10</v>
      </c>
      <c r="D3759">
        <v>0</v>
      </c>
      <c r="E3759" t="s">
        <v>63</v>
      </c>
      <c r="F3759" t="s">
        <v>71</v>
      </c>
    </row>
    <row r="3760" spans="1:6" x14ac:dyDescent="0.45">
      <c r="A3760" s="154" t="str">
        <f t="shared" si="58"/>
        <v>MD_Dist_136</v>
      </c>
      <c r="B3760">
        <v>136</v>
      </c>
      <c r="C3760" t="s">
        <v>10</v>
      </c>
      <c r="D3760">
        <v>0</v>
      </c>
      <c r="E3760" t="s">
        <v>63</v>
      </c>
      <c r="F3760" t="s">
        <v>71</v>
      </c>
    </row>
    <row r="3761" spans="1:6" x14ac:dyDescent="0.45">
      <c r="A3761" s="154" t="str">
        <f t="shared" si="58"/>
        <v>MD_Dist_138</v>
      </c>
      <c r="B3761">
        <v>138</v>
      </c>
      <c r="C3761" t="s">
        <v>10</v>
      </c>
      <c r="D3761">
        <v>0</v>
      </c>
      <c r="E3761" t="s">
        <v>63</v>
      </c>
      <c r="F3761" t="s">
        <v>71</v>
      </c>
    </row>
    <row r="3762" spans="1:6" x14ac:dyDescent="0.45">
      <c r="A3762" s="154" t="str">
        <f t="shared" si="58"/>
        <v>MD_Dist_140</v>
      </c>
      <c r="B3762">
        <v>140</v>
      </c>
      <c r="C3762" t="s">
        <v>10</v>
      </c>
      <c r="D3762">
        <v>0</v>
      </c>
      <c r="E3762" t="s">
        <v>63</v>
      </c>
      <c r="F3762" t="s">
        <v>71</v>
      </c>
    </row>
    <row r="3763" spans="1:6" x14ac:dyDescent="0.45">
      <c r="A3763" s="154" t="str">
        <f t="shared" si="58"/>
        <v>MD_Dist_142</v>
      </c>
      <c r="B3763">
        <v>142</v>
      </c>
      <c r="C3763" t="s">
        <v>10</v>
      </c>
      <c r="D3763">
        <v>0</v>
      </c>
      <c r="E3763" t="s">
        <v>63</v>
      </c>
      <c r="F3763" t="s">
        <v>71</v>
      </c>
    </row>
    <row r="3764" spans="1:6" x14ac:dyDescent="0.45">
      <c r="A3764" s="154" t="str">
        <f t="shared" si="58"/>
        <v>MD_Dist_144</v>
      </c>
      <c r="B3764">
        <v>144</v>
      </c>
      <c r="C3764" t="s">
        <v>10</v>
      </c>
      <c r="D3764">
        <v>0</v>
      </c>
      <c r="E3764" t="s">
        <v>63</v>
      </c>
      <c r="F3764" t="s">
        <v>71</v>
      </c>
    </row>
    <row r="3765" spans="1:6" x14ac:dyDescent="0.45">
      <c r="A3765" s="154" t="str">
        <f t="shared" si="58"/>
        <v>MD_Dist_146</v>
      </c>
      <c r="B3765">
        <v>146</v>
      </c>
      <c r="C3765" t="s">
        <v>10</v>
      </c>
      <c r="D3765">
        <v>0</v>
      </c>
      <c r="E3765" t="s">
        <v>63</v>
      </c>
      <c r="F3765" t="s">
        <v>71</v>
      </c>
    </row>
    <row r="3766" spans="1:6" x14ac:dyDescent="0.45">
      <c r="A3766" s="154" t="str">
        <f t="shared" si="58"/>
        <v>MD_Dist_148</v>
      </c>
      <c r="B3766">
        <v>148</v>
      </c>
      <c r="C3766" t="s">
        <v>10</v>
      </c>
      <c r="D3766">
        <v>0</v>
      </c>
      <c r="E3766" t="s">
        <v>63</v>
      </c>
      <c r="F3766" t="s">
        <v>71</v>
      </c>
    </row>
    <row r="3767" spans="1:6" x14ac:dyDescent="0.45">
      <c r="A3767" s="154" t="str">
        <f t="shared" si="58"/>
        <v>MD_Dist_150</v>
      </c>
      <c r="B3767">
        <v>150</v>
      </c>
      <c r="C3767" t="s">
        <v>10</v>
      </c>
      <c r="D3767">
        <v>0</v>
      </c>
      <c r="E3767" t="s">
        <v>63</v>
      </c>
      <c r="F3767" t="s">
        <v>71</v>
      </c>
    </row>
    <row r="3768" spans="1:6" x14ac:dyDescent="0.45">
      <c r="A3768" s="154" t="str">
        <f t="shared" si="58"/>
        <v>MD_Dist_152</v>
      </c>
      <c r="B3768">
        <v>152</v>
      </c>
      <c r="C3768" t="s">
        <v>10</v>
      </c>
      <c r="D3768">
        <v>0</v>
      </c>
      <c r="E3768" t="s">
        <v>63</v>
      </c>
      <c r="F3768" t="s">
        <v>71</v>
      </c>
    </row>
    <row r="3769" spans="1:6" x14ac:dyDescent="0.45">
      <c r="A3769" s="154" t="str">
        <f t="shared" si="58"/>
        <v>MD_Dist_154</v>
      </c>
      <c r="B3769">
        <v>154</v>
      </c>
      <c r="C3769" t="s">
        <v>10</v>
      </c>
      <c r="D3769">
        <v>0</v>
      </c>
      <c r="E3769" t="s">
        <v>63</v>
      </c>
      <c r="F3769" t="s">
        <v>71</v>
      </c>
    </row>
    <row r="3770" spans="1:6" x14ac:dyDescent="0.45">
      <c r="A3770" s="154" t="str">
        <f t="shared" si="58"/>
        <v>MD_Dist_156</v>
      </c>
      <c r="B3770">
        <v>156</v>
      </c>
      <c r="C3770" t="s">
        <v>10</v>
      </c>
      <c r="D3770">
        <v>0</v>
      </c>
      <c r="E3770" t="s">
        <v>63</v>
      </c>
      <c r="F3770" t="s">
        <v>71</v>
      </c>
    </row>
    <row r="3771" spans="1:6" x14ac:dyDescent="0.45">
      <c r="A3771" s="154" t="str">
        <f t="shared" si="58"/>
        <v>MD_Dist_158</v>
      </c>
      <c r="B3771">
        <v>158</v>
      </c>
      <c r="C3771" t="s">
        <v>10</v>
      </c>
      <c r="D3771">
        <v>0</v>
      </c>
      <c r="E3771" t="s">
        <v>63</v>
      </c>
      <c r="F3771" t="s">
        <v>71</v>
      </c>
    </row>
    <row r="3772" spans="1:6" x14ac:dyDescent="0.45">
      <c r="A3772" s="154" t="str">
        <f t="shared" si="58"/>
        <v>MD_Dist_160</v>
      </c>
      <c r="B3772">
        <v>160</v>
      </c>
      <c r="C3772" t="s">
        <v>10</v>
      </c>
      <c r="D3772">
        <v>0</v>
      </c>
      <c r="E3772" t="s">
        <v>63</v>
      </c>
      <c r="F3772" t="s">
        <v>71</v>
      </c>
    </row>
    <row r="3773" spans="1:6" x14ac:dyDescent="0.45">
      <c r="A3773" s="154" t="str">
        <f t="shared" si="58"/>
        <v>MD_Dist_162</v>
      </c>
      <c r="B3773">
        <v>162</v>
      </c>
      <c r="C3773" t="s">
        <v>10</v>
      </c>
      <c r="D3773">
        <v>0</v>
      </c>
      <c r="E3773" t="s">
        <v>63</v>
      </c>
      <c r="F3773" t="s">
        <v>71</v>
      </c>
    </row>
    <row r="3774" spans="1:6" x14ac:dyDescent="0.45">
      <c r="A3774" s="154" t="str">
        <f t="shared" si="58"/>
        <v>MD_Dist_164</v>
      </c>
      <c r="B3774">
        <v>164</v>
      </c>
      <c r="C3774" t="s">
        <v>10</v>
      </c>
      <c r="D3774">
        <v>0</v>
      </c>
      <c r="E3774" t="s">
        <v>63</v>
      </c>
      <c r="F3774" t="s">
        <v>71</v>
      </c>
    </row>
    <row r="3775" spans="1:6" x14ac:dyDescent="0.45">
      <c r="A3775" s="154" t="str">
        <f t="shared" si="58"/>
        <v>MD_Dist_166</v>
      </c>
      <c r="B3775">
        <v>166</v>
      </c>
      <c r="C3775" t="s">
        <v>10</v>
      </c>
      <c r="D3775">
        <v>0</v>
      </c>
      <c r="E3775" t="s">
        <v>63</v>
      </c>
      <c r="F3775" t="s">
        <v>71</v>
      </c>
    </row>
    <row r="3776" spans="1:6" x14ac:dyDescent="0.45">
      <c r="A3776" s="154" t="str">
        <f t="shared" si="58"/>
        <v>MD_Dist_168</v>
      </c>
      <c r="B3776">
        <v>168</v>
      </c>
      <c r="C3776" t="s">
        <v>10</v>
      </c>
      <c r="D3776">
        <v>0</v>
      </c>
      <c r="E3776" t="s">
        <v>63</v>
      </c>
      <c r="F3776" t="s">
        <v>71</v>
      </c>
    </row>
    <row r="3777" spans="1:6" x14ac:dyDescent="0.45">
      <c r="A3777" s="154" t="str">
        <f t="shared" si="58"/>
        <v>MD_Dist_170</v>
      </c>
      <c r="B3777">
        <v>170</v>
      </c>
      <c r="C3777" t="s">
        <v>10</v>
      </c>
      <c r="D3777">
        <v>0</v>
      </c>
      <c r="E3777" t="s">
        <v>63</v>
      </c>
      <c r="F3777" t="s">
        <v>71</v>
      </c>
    </row>
    <row r="3778" spans="1:6" x14ac:dyDescent="0.45">
      <c r="A3778" s="154" t="str">
        <f t="shared" si="58"/>
        <v>MD_Dist_172</v>
      </c>
      <c r="B3778">
        <v>172</v>
      </c>
      <c r="C3778" t="s">
        <v>10</v>
      </c>
      <c r="D3778">
        <v>0</v>
      </c>
      <c r="E3778" t="s">
        <v>63</v>
      </c>
      <c r="F3778" t="s">
        <v>71</v>
      </c>
    </row>
    <row r="3779" spans="1:6" x14ac:dyDescent="0.45">
      <c r="A3779" s="154" t="str">
        <f t="shared" ref="A3779:A3842" si="59">C3779&amp;"_"&amp;E3779&amp;"_"&amp;B3779</f>
        <v>MD_Dist_174</v>
      </c>
      <c r="B3779">
        <v>174</v>
      </c>
      <c r="C3779" t="s">
        <v>10</v>
      </c>
      <c r="D3779">
        <v>0</v>
      </c>
      <c r="E3779" t="s">
        <v>63</v>
      </c>
      <c r="F3779" t="s">
        <v>71</v>
      </c>
    </row>
    <row r="3780" spans="1:6" x14ac:dyDescent="0.45">
      <c r="A3780" s="154" t="str">
        <f t="shared" si="59"/>
        <v>MD_Dist_176</v>
      </c>
      <c r="B3780">
        <v>176</v>
      </c>
      <c r="C3780" t="s">
        <v>10</v>
      </c>
      <c r="D3780">
        <v>0</v>
      </c>
      <c r="E3780" t="s">
        <v>63</v>
      </c>
      <c r="F3780" t="s">
        <v>71</v>
      </c>
    </row>
    <row r="3781" spans="1:6" x14ac:dyDescent="0.45">
      <c r="A3781" s="154" t="str">
        <f t="shared" si="59"/>
        <v>MD_Dist_178</v>
      </c>
      <c r="B3781">
        <v>178</v>
      </c>
      <c r="C3781" t="s">
        <v>10</v>
      </c>
      <c r="D3781">
        <v>0</v>
      </c>
      <c r="E3781" t="s">
        <v>63</v>
      </c>
      <c r="F3781" t="s">
        <v>71</v>
      </c>
    </row>
    <row r="3782" spans="1:6" x14ac:dyDescent="0.45">
      <c r="A3782" s="154" t="str">
        <f t="shared" si="59"/>
        <v>MD_Dist_180</v>
      </c>
      <c r="B3782">
        <v>180</v>
      </c>
      <c r="C3782" t="s">
        <v>10</v>
      </c>
      <c r="D3782">
        <v>0</v>
      </c>
      <c r="E3782" t="s">
        <v>63</v>
      </c>
      <c r="F3782" t="s">
        <v>71</v>
      </c>
    </row>
    <row r="3783" spans="1:6" x14ac:dyDescent="0.45">
      <c r="A3783" s="154" t="str">
        <f t="shared" si="59"/>
        <v>MD_Dist_182</v>
      </c>
      <c r="B3783">
        <v>182</v>
      </c>
      <c r="C3783" t="s">
        <v>10</v>
      </c>
      <c r="D3783">
        <v>0</v>
      </c>
      <c r="E3783" t="s">
        <v>63</v>
      </c>
      <c r="F3783" t="s">
        <v>71</v>
      </c>
    </row>
    <row r="3784" spans="1:6" x14ac:dyDescent="0.45">
      <c r="A3784" s="154" t="str">
        <f t="shared" si="59"/>
        <v>MD_Dist_184</v>
      </c>
      <c r="B3784">
        <v>184</v>
      </c>
      <c r="C3784" t="s">
        <v>10</v>
      </c>
      <c r="D3784">
        <v>0</v>
      </c>
      <c r="E3784" t="s">
        <v>63</v>
      </c>
      <c r="F3784" t="s">
        <v>71</v>
      </c>
    </row>
    <row r="3785" spans="1:6" x14ac:dyDescent="0.45">
      <c r="A3785" s="154" t="str">
        <f t="shared" si="59"/>
        <v>MD_Dist_186</v>
      </c>
      <c r="B3785">
        <v>186</v>
      </c>
      <c r="C3785" t="s">
        <v>10</v>
      </c>
      <c r="D3785">
        <v>0</v>
      </c>
      <c r="E3785" t="s">
        <v>63</v>
      </c>
      <c r="F3785" t="s">
        <v>71</v>
      </c>
    </row>
    <row r="3786" spans="1:6" x14ac:dyDescent="0.45">
      <c r="A3786" s="154" t="str">
        <f t="shared" si="59"/>
        <v>MD_Dist_188</v>
      </c>
      <c r="B3786">
        <v>188</v>
      </c>
      <c r="C3786" t="s">
        <v>10</v>
      </c>
      <c r="D3786">
        <v>0</v>
      </c>
      <c r="E3786" t="s">
        <v>63</v>
      </c>
      <c r="F3786" t="s">
        <v>71</v>
      </c>
    </row>
    <row r="3787" spans="1:6" x14ac:dyDescent="0.45">
      <c r="A3787" s="154" t="str">
        <f t="shared" si="59"/>
        <v>MD_Dist_190</v>
      </c>
      <c r="B3787">
        <v>190</v>
      </c>
      <c r="C3787" t="s">
        <v>10</v>
      </c>
      <c r="D3787">
        <v>0</v>
      </c>
      <c r="E3787" t="s">
        <v>63</v>
      </c>
      <c r="F3787" t="s">
        <v>71</v>
      </c>
    </row>
    <row r="3788" spans="1:6" x14ac:dyDescent="0.45">
      <c r="A3788" s="154" t="str">
        <f t="shared" si="59"/>
        <v>MD_Dist_192</v>
      </c>
      <c r="B3788">
        <v>192</v>
      </c>
      <c r="C3788" t="s">
        <v>10</v>
      </c>
      <c r="D3788">
        <v>0</v>
      </c>
      <c r="E3788" t="s">
        <v>63</v>
      </c>
      <c r="F3788" t="s">
        <v>71</v>
      </c>
    </row>
    <row r="3789" spans="1:6" x14ac:dyDescent="0.45">
      <c r="A3789" s="154" t="str">
        <f t="shared" si="59"/>
        <v>MD_Dist_194</v>
      </c>
      <c r="B3789">
        <v>194</v>
      </c>
      <c r="C3789" t="s">
        <v>10</v>
      </c>
      <c r="D3789">
        <v>0</v>
      </c>
      <c r="E3789" t="s">
        <v>63</v>
      </c>
      <c r="F3789" t="s">
        <v>71</v>
      </c>
    </row>
    <row r="3790" spans="1:6" x14ac:dyDescent="0.45">
      <c r="A3790" s="154" t="str">
        <f t="shared" si="59"/>
        <v>MD_Dist_196</v>
      </c>
      <c r="B3790">
        <v>196</v>
      </c>
      <c r="C3790" t="s">
        <v>10</v>
      </c>
      <c r="D3790">
        <v>0</v>
      </c>
      <c r="E3790" t="s">
        <v>63</v>
      </c>
      <c r="F3790" t="s">
        <v>71</v>
      </c>
    </row>
    <row r="3791" spans="1:6" x14ac:dyDescent="0.45">
      <c r="A3791" s="154" t="str">
        <f t="shared" si="59"/>
        <v>MD_Dist_198</v>
      </c>
      <c r="B3791">
        <v>198</v>
      </c>
      <c r="C3791" t="s">
        <v>10</v>
      </c>
      <c r="D3791">
        <v>0</v>
      </c>
      <c r="E3791" t="s">
        <v>63</v>
      </c>
      <c r="F3791" t="s">
        <v>71</v>
      </c>
    </row>
    <row r="3792" spans="1:6" x14ac:dyDescent="0.45">
      <c r="A3792" s="154" t="str">
        <f t="shared" si="59"/>
        <v>MD_Dist_200</v>
      </c>
      <c r="B3792">
        <v>200</v>
      </c>
      <c r="C3792" t="s">
        <v>10</v>
      </c>
      <c r="D3792">
        <v>0</v>
      </c>
      <c r="E3792" t="s">
        <v>63</v>
      </c>
      <c r="F3792" t="s">
        <v>71</v>
      </c>
    </row>
    <row r="3793" spans="1:6" x14ac:dyDescent="0.45">
      <c r="A3793" s="154" t="str">
        <f t="shared" si="59"/>
        <v>MD_Dist_202</v>
      </c>
      <c r="B3793">
        <v>202</v>
      </c>
      <c r="C3793" t="s">
        <v>10</v>
      </c>
      <c r="D3793">
        <v>0</v>
      </c>
      <c r="E3793" t="s">
        <v>63</v>
      </c>
      <c r="F3793" t="s">
        <v>71</v>
      </c>
    </row>
    <row r="3794" spans="1:6" x14ac:dyDescent="0.45">
      <c r="A3794" s="154" t="str">
        <f t="shared" si="59"/>
        <v>MD_Time_0</v>
      </c>
      <c r="B3794">
        <v>0</v>
      </c>
      <c r="C3794" t="s">
        <v>10</v>
      </c>
      <c r="D3794">
        <v>0</v>
      </c>
      <c r="E3794" t="s">
        <v>16</v>
      </c>
      <c r="F3794" t="s">
        <v>71</v>
      </c>
    </row>
    <row r="3795" spans="1:6" x14ac:dyDescent="0.45">
      <c r="A3795" s="154" t="str">
        <f t="shared" si="59"/>
        <v>MD_Time_2</v>
      </c>
      <c r="B3795">
        <v>2</v>
      </c>
      <c r="C3795" t="s">
        <v>10</v>
      </c>
      <c r="D3795">
        <v>9.0039599999999997E-2</v>
      </c>
      <c r="E3795" t="s">
        <v>16</v>
      </c>
      <c r="F3795" t="s">
        <v>71</v>
      </c>
    </row>
    <row r="3796" spans="1:6" x14ac:dyDescent="0.45">
      <c r="A3796" s="154" t="str">
        <f t="shared" si="59"/>
        <v>MD_Time_4</v>
      </c>
      <c r="B3796">
        <v>4</v>
      </c>
      <c r="C3796" t="s">
        <v>10</v>
      </c>
      <c r="D3796">
        <v>0.1051272</v>
      </c>
      <c r="E3796" t="s">
        <v>16</v>
      </c>
      <c r="F3796" t="s">
        <v>71</v>
      </c>
    </row>
    <row r="3797" spans="1:6" x14ac:dyDescent="0.45">
      <c r="A3797" s="154" t="str">
        <f t="shared" si="59"/>
        <v>MD_Time_6</v>
      </c>
      <c r="B3797">
        <v>6</v>
      </c>
      <c r="C3797" t="s">
        <v>10</v>
      </c>
      <c r="D3797">
        <v>8.4937299999999993E-2</v>
      </c>
      <c r="E3797" t="s">
        <v>16</v>
      </c>
      <c r="F3797" t="s">
        <v>71</v>
      </c>
    </row>
    <row r="3798" spans="1:6" x14ac:dyDescent="0.45">
      <c r="A3798" s="154" t="str">
        <f t="shared" si="59"/>
        <v>MD_Time_8</v>
      </c>
      <c r="B3798">
        <v>8</v>
      </c>
      <c r="C3798" t="s">
        <v>10</v>
      </c>
      <c r="D3798">
        <v>7.2697300000000006E-2</v>
      </c>
      <c r="E3798" t="s">
        <v>16</v>
      </c>
      <c r="F3798" t="s">
        <v>71</v>
      </c>
    </row>
    <row r="3799" spans="1:6" x14ac:dyDescent="0.45">
      <c r="A3799" s="154" t="str">
        <f t="shared" si="59"/>
        <v>MD_Time_10</v>
      </c>
      <c r="B3799">
        <v>10</v>
      </c>
      <c r="C3799" t="s">
        <v>10</v>
      </c>
      <c r="D3799">
        <v>6.6295699999999999E-2</v>
      </c>
      <c r="E3799" t="s">
        <v>16</v>
      </c>
      <c r="F3799" t="s">
        <v>71</v>
      </c>
    </row>
    <row r="3800" spans="1:6" x14ac:dyDescent="0.45">
      <c r="A3800" s="154" t="str">
        <f t="shared" si="59"/>
        <v>MD_Time_12</v>
      </c>
      <c r="B3800">
        <v>12</v>
      </c>
      <c r="C3800" t="s">
        <v>10</v>
      </c>
      <c r="D3800">
        <v>5.9845299999999997E-2</v>
      </c>
      <c r="E3800" t="s">
        <v>16</v>
      </c>
      <c r="F3800" t="s">
        <v>71</v>
      </c>
    </row>
    <row r="3801" spans="1:6" x14ac:dyDescent="0.45">
      <c r="A3801" s="154" t="str">
        <f t="shared" si="59"/>
        <v>MD_Time_14</v>
      </c>
      <c r="B3801">
        <v>14</v>
      </c>
      <c r="C3801" t="s">
        <v>10</v>
      </c>
      <c r="D3801">
        <v>5.3726900000000001E-2</v>
      </c>
      <c r="E3801" t="s">
        <v>16</v>
      </c>
      <c r="F3801" t="s">
        <v>71</v>
      </c>
    </row>
    <row r="3802" spans="1:6" x14ac:dyDescent="0.45">
      <c r="A3802" s="154" t="str">
        <f t="shared" si="59"/>
        <v>MD_Time_16</v>
      </c>
      <c r="B3802">
        <v>16</v>
      </c>
      <c r="C3802" t="s">
        <v>10</v>
      </c>
      <c r="D3802">
        <v>4.7948699999999997E-2</v>
      </c>
      <c r="E3802" t="s">
        <v>16</v>
      </c>
      <c r="F3802" t="s">
        <v>71</v>
      </c>
    </row>
    <row r="3803" spans="1:6" x14ac:dyDescent="0.45">
      <c r="A3803" s="154" t="str">
        <f t="shared" si="59"/>
        <v>MD_Time_18</v>
      </c>
      <c r="B3803">
        <v>18</v>
      </c>
      <c r="C3803" t="s">
        <v>10</v>
      </c>
      <c r="D3803">
        <v>4.2170800000000001E-2</v>
      </c>
      <c r="E3803" t="s">
        <v>16</v>
      </c>
      <c r="F3803" t="s">
        <v>71</v>
      </c>
    </row>
    <row r="3804" spans="1:6" x14ac:dyDescent="0.45">
      <c r="A3804" s="154" t="str">
        <f t="shared" si="59"/>
        <v>MD_Time_20</v>
      </c>
      <c r="B3804">
        <v>20</v>
      </c>
      <c r="C3804" t="s">
        <v>10</v>
      </c>
      <c r="D3804">
        <v>3.6392599999999997E-2</v>
      </c>
      <c r="E3804" t="s">
        <v>16</v>
      </c>
      <c r="F3804" t="s">
        <v>71</v>
      </c>
    </row>
    <row r="3805" spans="1:6" x14ac:dyDescent="0.45">
      <c r="A3805" s="154" t="str">
        <f t="shared" si="59"/>
        <v>MD_Time_22</v>
      </c>
      <c r="B3805">
        <v>22</v>
      </c>
      <c r="C3805" t="s">
        <v>10</v>
      </c>
      <c r="D3805">
        <v>3.0614800000000001E-2</v>
      </c>
      <c r="E3805" t="s">
        <v>16</v>
      </c>
      <c r="F3805" t="s">
        <v>71</v>
      </c>
    </row>
    <row r="3806" spans="1:6" x14ac:dyDescent="0.45">
      <c r="A3806" s="154" t="str">
        <f t="shared" si="59"/>
        <v>MD_Time_24</v>
      </c>
      <c r="B3806">
        <v>24</v>
      </c>
      <c r="C3806" t="s">
        <v>10</v>
      </c>
      <c r="D3806">
        <v>2.4836500000000001E-2</v>
      </c>
      <c r="E3806" t="s">
        <v>16</v>
      </c>
      <c r="F3806" t="s">
        <v>71</v>
      </c>
    </row>
    <row r="3807" spans="1:6" x14ac:dyDescent="0.45">
      <c r="A3807" s="154" t="str">
        <f t="shared" si="59"/>
        <v>MD_Time_26</v>
      </c>
      <c r="B3807">
        <v>26</v>
      </c>
      <c r="C3807" t="s">
        <v>10</v>
      </c>
      <c r="D3807">
        <v>2.33406E-2</v>
      </c>
      <c r="E3807" t="s">
        <v>16</v>
      </c>
      <c r="F3807" t="s">
        <v>71</v>
      </c>
    </row>
    <row r="3808" spans="1:6" x14ac:dyDescent="0.45">
      <c r="A3808" s="154" t="str">
        <f t="shared" si="59"/>
        <v>MD_Time_28</v>
      </c>
      <c r="B3808">
        <v>28</v>
      </c>
      <c r="C3808" t="s">
        <v>10</v>
      </c>
      <c r="D3808">
        <v>2.18444E-2</v>
      </c>
      <c r="E3808" t="s">
        <v>16</v>
      </c>
      <c r="F3808" t="s">
        <v>71</v>
      </c>
    </row>
    <row r="3809" spans="1:6" x14ac:dyDescent="0.45">
      <c r="A3809" s="154" t="str">
        <f t="shared" si="59"/>
        <v>MD_Time_30</v>
      </c>
      <c r="B3809">
        <v>30</v>
      </c>
      <c r="C3809" t="s">
        <v>10</v>
      </c>
      <c r="D3809">
        <v>2.0348499999999999E-2</v>
      </c>
      <c r="E3809" t="s">
        <v>16</v>
      </c>
      <c r="F3809" t="s">
        <v>71</v>
      </c>
    </row>
    <row r="3810" spans="1:6" x14ac:dyDescent="0.45">
      <c r="A3810" s="154" t="str">
        <f t="shared" si="59"/>
        <v>MD_Time_32</v>
      </c>
      <c r="B3810">
        <v>32</v>
      </c>
      <c r="C3810" t="s">
        <v>10</v>
      </c>
      <c r="D3810">
        <v>1.8852399999999998E-2</v>
      </c>
      <c r="E3810" t="s">
        <v>16</v>
      </c>
      <c r="F3810" t="s">
        <v>71</v>
      </c>
    </row>
    <row r="3811" spans="1:6" x14ac:dyDescent="0.45">
      <c r="A3811" s="154" t="str">
        <f t="shared" si="59"/>
        <v>MD_Time_34</v>
      </c>
      <c r="B3811">
        <v>34</v>
      </c>
      <c r="C3811" t="s">
        <v>10</v>
      </c>
      <c r="D3811">
        <v>1.73565E-2</v>
      </c>
      <c r="E3811" t="s">
        <v>16</v>
      </c>
      <c r="F3811" t="s">
        <v>71</v>
      </c>
    </row>
    <row r="3812" spans="1:6" x14ac:dyDescent="0.45">
      <c r="A3812" s="154" t="str">
        <f t="shared" si="59"/>
        <v>MD_Time_36</v>
      </c>
      <c r="B3812">
        <v>36</v>
      </c>
      <c r="C3812" t="s">
        <v>10</v>
      </c>
      <c r="D3812">
        <v>1.58604E-2</v>
      </c>
      <c r="E3812" t="s">
        <v>16</v>
      </c>
      <c r="F3812" t="s">
        <v>71</v>
      </c>
    </row>
    <row r="3813" spans="1:6" x14ac:dyDescent="0.45">
      <c r="A3813" s="154" t="str">
        <f t="shared" si="59"/>
        <v>MD_Time_38</v>
      </c>
      <c r="B3813">
        <v>38</v>
      </c>
      <c r="C3813" t="s">
        <v>10</v>
      </c>
      <c r="D3813">
        <v>1.52017E-2</v>
      </c>
      <c r="E3813" t="s">
        <v>16</v>
      </c>
      <c r="F3813" t="s">
        <v>71</v>
      </c>
    </row>
    <row r="3814" spans="1:6" x14ac:dyDescent="0.45">
      <c r="A3814" s="154" t="str">
        <f t="shared" si="59"/>
        <v>MD_Time_40</v>
      </c>
      <c r="B3814">
        <v>40</v>
      </c>
      <c r="C3814" t="s">
        <v>10</v>
      </c>
      <c r="D3814">
        <v>1.45433E-2</v>
      </c>
      <c r="E3814" t="s">
        <v>16</v>
      </c>
      <c r="F3814" t="s">
        <v>71</v>
      </c>
    </row>
    <row r="3815" spans="1:6" x14ac:dyDescent="0.45">
      <c r="A3815" s="154" t="str">
        <f t="shared" si="59"/>
        <v>MD_Time_42</v>
      </c>
      <c r="B3815">
        <v>42</v>
      </c>
      <c r="C3815" t="s">
        <v>10</v>
      </c>
      <c r="D3815">
        <v>1.38329E-2</v>
      </c>
      <c r="E3815" t="s">
        <v>16</v>
      </c>
      <c r="F3815" t="s">
        <v>71</v>
      </c>
    </row>
    <row r="3816" spans="1:6" x14ac:dyDescent="0.45">
      <c r="A3816" s="154" t="str">
        <f t="shared" si="59"/>
        <v>MD_Time_44</v>
      </c>
      <c r="B3816">
        <v>44</v>
      </c>
      <c r="C3816" t="s">
        <v>10</v>
      </c>
      <c r="D3816">
        <v>1.3095900000000001E-2</v>
      </c>
      <c r="E3816" t="s">
        <v>16</v>
      </c>
      <c r="F3816" t="s">
        <v>71</v>
      </c>
    </row>
    <row r="3817" spans="1:6" x14ac:dyDescent="0.45">
      <c r="A3817" s="154" t="str">
        <f t="shared" si="59"/>
        <v>MD_Time_46</v>
      </c>
      <c r="B3817">
        <v>46</v>
      </c>
      <c r="C3817" t="s">
        <v>10</v>
      </c>
      <c r="D3817">
        <v>1.2359E-2</v>
      </c>
      <c r="E3817" t="s">
        <v>16</v>
      </c>
      <c r="F3817" t="s">
        <v>71</v>
      </c>
    </row>
    <row r="3818" spans="1:6" x14ac:dyDescent="0.45">
      <c r="A3818" s="154" t="str">
        <f t="shared" si="59"/>
        <v>MD_Time_48</v>
      </c>
      <c r="B3818">
        <v>48</v>
      </c>
      <c r="C3818" t="s">
        <v>10</v>
      </c>
      <c r="D3818">
        <v>1.16221E-2</v>
      </c>
      <c r="E3818" t="s">
        <v>16</v>
      </c>
      <c r="F3818" t="s">
        <v>71</v>
      </c>
    </row>
    <row r="3819" spans="1:6" x14ac:dyDescent="0.45">
      <c r="A3819" s="154" t="str">
        <f t="shared" si="59"/>
        <v>MD_Time_50</v>
      </c>
      <c r="B3819">
        <v>50</v>
      </c>
      <c r="C3819" t="s">
        <v>10</v>
      </c>
      <c r="D3819">
        <v>1.0885199999999999E-2</v>
      </c>
      <c r="E3819" t="s">
        <v>16</v>
      </c>
      <c r="F3819" t="s">
        <v>71</v>
      </c>
    </row>
    <row r="3820" spans="1:6" x14ac:dyDescent="0.45">
      <c r="A3820" s="154" t="str">
        <f t="shared" si="59"/>
        <v>MD_Time_52</v>
      </c>
      <c r="B3820">
        <v>52</v>
      </c>
      <c r="C3820" t="s">
        <v>10</v>
      </c>
      <c r="D3820">
        <v>9.9676999999999995E-3</v>
      </c>
      <c r="E3820" t="s">
        <v>16</v>
      </c>
      <c r="F3820" t="s">
        <v>71</v>
      </c>
    </row>
    <row r="3821" spans="1:6" x14ac:dyDescent="0.45">
      <c r="A3821" s="154" t="str">
        <f t="shared" si="59"/>
        <v>MD_Time_54</v>
      </c>
      <c r="B3821">
        <v>54</v>
      </c>
      <c r="C3821" t="s">
        <v>10</v>
      </c>
      <c r="D3821">
        <v>9.2998000000000004E-3</v>
      </c>
      <c r="E3821" t="s">
        <v>16</v>
      </c>
      <c r="F3821" t="s">
        <v>71</v>
      </c>
    </row>
    <row r="3822" spans="1:6" x14ac:dyDescent="0.45">
      <c r="A3822" s="154" t="str">
        <f t="shared" si="59"/>
        <v>MD_Time_56</v>
      </c>
      <c r="B3822">
        <v>56</v>
      </c>
      <c r="C3822" t="s">
        <v>10</v>
      </c>
      <c r="D3822">
        <v>8.4985000000000008E-3</v>
      </c>
      <c r="E3822" t="s">
        <v>16</v>
      </c>
      <c r="F3822" t="s">
        <v>71</v>
      </c>
    </row>
    <row r="3823" spans="1:6" x14ac:dyDescent="0.45">
      <c r="A3823" s="154" t="str">
        <f t="shared" si="59"/>
        <v>MD_Time_58</v>
      </c>
      <c r="B3823">
        <v>58</v>
      </c>
      <c r="C3823" t="s">
        <v>10</v>
      </c>
      <c r="D3823">
        <v>7.5713000000000004E-3</v>
      </c>
      <c r="E3823" t="s">
        <v>16</v>
      </c>
      <c r="F3823" t="s">
        <v>71</v>
      </c>
    </row>
    <row r="3824" spans="1:6" x14ac:dyDescent="0.45">
      <c r="A3824" s="154" t="str">
        <f t="shared" si="59"/>
        <v>MD_Time_60</v>
      </c>
      <c r="B3824">
        <v>60</v>
      </c>
      <c r="C3824" t="s">
        <v>10</v>
      </c>
      <c r="D3824">
        <v>6.7562000000000004E-3</v>
      </c>
      <c r="E3824" t="s">
        <v>16</v>
      </c>
      <c r="F3824" t="s">
        <v>71</v>
      </c>
    </row>
    <row r="3825" spans="1:6" x14ac:dyDescent="0.45">
      <c r="A3825" s="154" t="str">
        <f t="shared" si="59"/>
        <v>MD_Time_62</v>
      </c>
      <c r="B3825">
        <v>62</v>
      </c>
      <c r="C3825" t="s">
        <v>10</v>
      </c>
      <c r="D3825">
        <v>5.9411999999999998E-3</v>
      </c>
      <c r="E3825" t="s">
        <v>16</v>
      </c>
      <c r="F3825" t="s">
        <v>71</v>
      </c>
    </row>
    <row r="3826" spans="1:6" x14ac:dyDescent="0.45">
      <c r="A3826" s="154" t="str">
        <f t="shared" si="59"/>
        <v>MD_Time_64</v>
      </c>
      <c r="B3826">
        <v>64</v>
      </c>
      <c r="C3826" t="s">
        <v>10</v>
      </c>
      <c r="D3826">
        <v>5.1260000000000003E-3</v>
      </c>
      <c r="E3826" t="s">
        <v>16</v>
      </c>
      <c r="F3826" t="s">
        <v>71</v>
      </c>
    </row>
    <row r="3827" spans="1:6" x14ac:dyDescent="0.45">
      <c r="A3827" s="154" t="str">
        <f t="shared" si="59"/>
        <v>MD_Time_66</v>
      </c>
      <c r="B3827">
        <v>66</v>
      </c>
      <c r="C3827" t="s">
        <v>10</v>
      </c>
      <c r="D3827">
        <v>4.3109000000000003E-3</v>
      </c>
      <c r="E3827" t="s">
        <v>16</v>
      </c>
      <c r="F3827" t="s">
        <v>71</v>
      </c>
    </row>
    <row r="3828" spans="1:6" x14ac:dyDescent="0.45">
      <c r="A3828" s="154" t="str">
        <f t="shared" si="59"/>
        <v>MD_Time_68</v>
      </c>
      <c r="B3828">
        <v>68</v>
      </c>
      <c r="C3828" t="s">
        <v>10</v>
      </c>
      <c r="D3828">
        <v>3.4959000000000001E-3</v>
      </c>
      <c r="E3828" t="s">
        <v>16</v>
      </c>
      <c r="F3828" t="s">
        <v>71</v>
      </c>
    </row>
    <row r="3829" spans="1:6" x14ac:dyDescent="0.45">
      <c r="A3829" s="154" t="str">
        <f t="shared" si="59"/>
        <v>MD_Time_70</v>
      </c>
      <c r="B3829">
        <v>70</v>
      </c>
      <c r="C3829" t="s">
        <v>10</v>
      </c>
      <c r="D3829">
        <v>2.6808000000000001E-3</v>
      </c>
      <c r="E3829" t="s">
        <v>16</v>
      </c>
      <c r="F3829" t="s">
        <v>71</v>
      </c>
    </row>
    <row r="3830" spans="1:6" x14ac:dyDescent="0.45">
      <c r="A3830" s="154" t="str">
        <f t="shared" si="59"/>
        <v>MD_Time_72</v>
      </c>
      <c r="B3830">
        <v>72</v>
      </c>
      <c r="C3830" t="s">
        <v>10</v>
      </c>
      <c r="D3830">
        <v>2.2196999999999998E-3</v>
      </c>
      <c r="E3830" t="s">
        <v>16</v>
      </c>
      <c r="F3830" t="s">
        <v>71</v>
      </c>
    </row>
    <row r="3831" spans="1:6" x14ac:dyDescent="0.45">
      <c r="A3831" s="154" t="str">
        <f t="shared" si="59"/>
        <v>MD_Time_74</v>
      </c>
      <c r="B3831">
        <v>74</v>
      </c>
      <c r="C3831" t="s">
        <v>10</v>
      </c>
      <c r="D3831">
        <v>1.7397000000000001E-3</v>
      </c>
      <c r="E3831" t="s">
        <v>16</v>
      </c>
      <c r="F3831" t="s">
        <v>71</v>
      </c>
    </row>
    <row r="3832" spans="1:6" x14ac:dyDescent="0.45">
      <c r="A3832" s="154" t="str">
        <f t="shared" si="59"/>
        <v>MD_Time_76</v>
      </c>
      <c r="B3832">
        <v>76</v>
      </c>
      <c r="C3832" t="s">
        <v>10</v>
      </c>
      <c r="D3832">
        <v>1.3216E-3</v>
      </c>
      <c r="E3832" t="s">
        <v>16</v>
      </c>
      <c r="F3832" t="s">
        <v>71</v>
      </c>
    </row>
    <row r="3833" spans="1:6" x14ac:dyDescent="0.45">
      <c r="A3833" s="154" t="str">
        <f t="shared" si="59"/>
        <v>MD_Time_78</v>
      </c>
      <c r="B3833">
        <v>78</v>
      </c>
      <c r="C3833" t="s">
        <v>10</v>
      </c>
      <c r="D3833">
        <v>1.0903E-3</v>
      </c>
      <c r="E3833" t="s">
        <v>16</v>
      </c>
      <c r="F3833" t="s">
        <v>71</v>
      </c>
    </row>
    <row r="3834" spans="1:6" x14ac:dyDescent="0.45">
      <c r="A3834" s="154" t="str">
        <f t="shared" si="59"/>
        <v>MD_Time_80</v>
      </c>
      <c r="B3834">
        <v>80</v>
      </c>
      <c r="C3834" t="s">
        <v>10</v>
      </c>
      <c r="D3834">
        <v>9.257E-4</v>
      </c>
      <c r="E3834" t="s">
        <v>16</v>
      </c>
      <c r="F3834" t="s">
        <v>71</v>
      </c>
    </row>
    <row r="3835" spans="1:6" x14ac:dyDescent="0.45">
      <c r="A3835" s="154" t="str">
        <f t="shared" si="59"/>
        <v>MD_Time_82</v>
      </c>
      <c r="B3835">
        <v>82</v>
      </c>
      <c r="C3835" t="s">
        <v>10</v>
      </c>
      <c r="D3835">
        <v>7.9310000000000003E-4</v>
      </c>
      <c r="E3835" t="s">
        <v>16</v>
      </c>
      <c r="F3835" t="s">
        <v>71</v>
      </c>
    </row>
    <row r="3836" spans="1:6" x14ac:dyDescent="0.45">
      <c r="A3836" s="154" t="str">
        <f t="shared" si="59"/>
        <v>MD_Time_84</v>
      </c>
      <c r="B3836">
        <v>84</v>
      </c>
      <c r="C3836" t="s">
        <v>10</v>
      </c>
      <c r="D3836">
        <v>6.6049999999999995E-4</v>
      </c>
      <c r="E3836" t="s">
        <v>16</v>
      </c>
      <c r="F3836" t="s">
        <v>71</v>
      </c>
    </row>
    <row r="3837" spans="1:6" x14ac:dyDescent="0.45">
      <c r="A3837" s="154" t="str">
        <f t="shared" si="59"/>
        <v>MD_Time_86</v>
      </c>
      <c r="B3837">
        <v>86</v>
      </c>
      <c r="C3837" t="s">
        <v>10</v>
      </c>
      <c r="D3837">
        <v>5.4699999999999996E-4</v>
      </c>
      <c r="E3837" t="s">
        <v>16</v>
      </c>
      <c r="F3837" t="s">
        <v>71</v>
      </c>
    </row>
    <row r="3838" spans="1:6" x14ac:dyDescent="0.45">
      <c r="A3838" s="154" t="str">
        <f t="shared" si="59"/>
        <v>MD_Time_88</v>
      </c>
      <c r="B3838">
        <v>88</v>
      </c>
      <c r="C3838" t="s">
        <v>10</v>
      </c>
      <c r="D3838">
        <v>4.5459999999999999E-4</v>
      </c>
      <c r="E3838" t="s">
        <v>16</v>
      </c>
      <c r="F3838" t="s">
        <v>71</v>
      </c>
    </row>
    <row r="3839" spans="1:6" x14ac:dyDescent="0.45">
      <c r="A3839" s="154" t="str">
        <f t="shared" si="59"/>
        <v>MD_Time_90</v>
      </c>
      <c r="B3839">
        <v>90</v>
      </c>
      <c r="C3839" t="s">
        <v>10</v>
      </c>
      <c r="D3839">
        <v>4.0099999999999999E-4</v>
      </c>
      <c r="E3839" t="s">
        <v>16</v>
      </c>
      <c r="F3839" t="s">
        <v>71</v>
      </c>
    </row>
    <row r="3840" spans="1:6" x14ac:dyDescent="0.45">
      <c r="A3840" s="154" t="str">
        <f t="shared" si="59"/>
        <v>MD_Time_92</v>
      </c>
      <c r="B3840">
        <v>92</v>
      </c>
      <c r="C3840" t="s">
        <v>10</v>
      </c>
      <c r="D3840">
        <v>3.634E-4</v>
      </c>
      <c r="E3840" t="s">
        <v>16</v>
      </c>
      <c r="F3840" t="s">
        <v>71</v>
      </c>
    </row>
    <row r="3841" spans="1:6" x14ac:dyDescent="0.45">
      <c r="A3841" s="154" t="str">
        <f t="shared" si="59"/>
        <v>MD_Time_94</v>
      </c>
      <c r="B3841">
        <v>94</v>
      </c>
      <c r="C3841" t="s">
        <v>10</v>
      </c>
      <c r="D3841">
        <v>3.258E-4</v>
      </c>
      <c r="E3841" t="s">
        <v>16</v>
      </c>
      <c r="F3841" t="s">
        <v>71</v>
      </c>
    </row>
    <row r="3842" spans="1:6" x14ac:dyDescent="0.45">
      <c r="A3842" s="154" t="str">
        <f t="shared" si="59"/>
        <v>MD_Time_96</v>
      </c>
      <c r="B3842">
        <v>96</v>
      </c>
      <c r="C3842" t="s">
        <v>10</v>
      </c>
      <c r="D3842">
        <v>2.8820000000000001E-4</v>
      </c>
      <c r="E3842" t="s">
        <v>16</v>
      </c>
      <c r="F3842" t="s">
        <v>71</v>
      </c>
    </row>
    <row r="3843" spans="1:6" x14ac:dyDescent="0.45">
      <c r="A3843" s="154" t="str">
        <f t="shared" ref="A3843:A3906" si="60">C3843&amp;"_"&amp;E3843&amp;"_"&amp;B3843</f>
        <v>MD_Time_98</v>
      </c>
      <c r="B3843">
        <v>98</v>
      </c>
      <c r="C3843" t="s">
        <v>10</v>
      </c>
      <c r="D3843">
        <v>2.5060000000000002E-4</v>
      </c>
      <c r="E3843" t="s">
        <v>16</v>
      </c>
      <c r="F3843" t="s">
        <v>71</v>
      </c>
    </row>
    <row r="3844" spans="1:6" x14ac:dyDescent="0.45">
      <c r="A3844" s="154" t="str">
        <f t="shared" si="60"/>
        <v>MD_Time_100</v>
      </c>
      <c r="B3844">
        <v>100</v>
      </c>
      <c r="C3844" t="s">
        <v>10</v>
      </c>
      <c r="D3844">
        <v>2.129E-4</v>
      </c>
      <c r="E3844" t="s">
        <v>16</v>
      </c>
      <c r="F3844" t="s">
        <v>71</v>
      </c>
    </row>
    <row r="3845" spans="1:6" x14ac:dyDescent="0.45">
      <c r="A3845" s="154" t="str">
        <f t="shared" si="60"/>
        <v>MD_Time_102</v>
      </c>
      <c r="B3845">
        <v>102</v>
      </c>
      <c r="C3845" t="s">
        <v>10</v>
      </c>
      <c r="D3845">
        <v>1.7530000000000001E-4</v>
      </c>
      <c r="E3845" t="s">
        <v>16</v>
      </c>
      <c r="F3845" t="s">
        <v>71</v>
      </c>
    </row>
    <row r="3846" spans="1:6" x14ac:dyDescent="0.45">
      <c r="A3846" s="154" t="str">
        <f t="shared" si="60"/>
        <v>MD_Time_104</v>
      </c>
      <c r="B3846">
        <v>104</v>
      </c>
      <c r="C3846" t="s">
        <v>10</v>
      </c>
      <c r="D3846">
        <v>1.5249999999999999E-4</v>
      </c>
      <c r="E3846" t="s">
        <v>16</v>
      </c>
      <c r="F3846" t="s">
        <v>71</v>
      </c>
    </row>
    <row r="3847" spans="1:6" x14ac:dyDescent="0.45">
      <c r="A3847" s="154" t="str">
        <f t="shared" si="60"/>
        <v>MD_Time_106</v>
      </c>
      <c r="B3847">
        <v>106</v>
      </c>
      <c r="C3847" t="s">
        <v>10</v>
      </c>
      <c r="D3847">
        <v>1.314E-4</v>
      </c>
      <c r="E3847" t="s">
        <v>16</v>
      </c>
      <c r="F3847" t="s">
        <v>71</v>
      </c>
    </row>
    <row r="3848" spans="1:6" x14ac:dyDescent="0.45">
      <c r="A3848" s="154" t="str">
        <f t="shared" si="60"/>
        <v>MD_Time_108</v>
      </c>
      <c r="B3848">
        <v>108</v>
      </c>
      <c r="C3848" t="s">
        <v>10</v>
      </c>
      <c r="D3848">
        <v>1.1E-4</v>
      </c>
      <c r="E3848" t="s">
        <v>16</v>
      </c>
      <c r="F3848" t="s">
        <v>71</v>
      </c>
    </row>
    <row r="3849" spans="1:6" x14ac:dyDescent="0.45">
      <c r="A3849" s="154" t="str">
        <f t="shared" si="60"/>
        <v>MD_Time_110</v>
      </c>
      <c r="B3849">
        <v>110</v>
      </c>
      <c r="C3849" t="s">
        <v>10</v>
      </c>
      <c r="D3849" s="153">
        <v>8.9599999999999996E-5</v>
      </c>
      <c r="E3849" t="s">
        <v>16</v>
      </c>
      <c r="F3849" t="s">
        <v>71</v>
      </c>
    </row>
    <row r="3850" spans="1:6" x14ac:dyDescent="0.45">
      <c r="A3850" s="154" t="str">
        <f t="shared" si="60"/>
        <v>MD_Time_112</v>
      </c>
      <c r="B3850">
        <v>112</v>
      </c>
      <c r="C3850" t="s">
        <v>10</v>
      </c>
      <c r="D3850" s="153">
        <v>7.7600000000000002E-5</v>
      </c>
      <c r="E3850" t="s">
        <v>16</v>
      </c>
      <c r="F3850" t="s">
        <v>71</v>
      </c>
    </row>
    <row r="3851" spans="1:6" x14ac:dyDescent="0.45">
      <c r="A3851" s="154" t="str">
        <f t="shared" si="60"/>
        <v>MD_Time_114</v>
      </c>
      <c r="B3851">
        <v>114</v>
      </c>
      <c r="C3851" t="s">
        <v>10</v>
      </c>
      <c r="D3851" s="153">
        <v>6.5599999999999995E-5</v>
      </c>
      <c r="E3851" t="s">
        <v>16</v>
      </c>
      <c r="F3851" t="s">
        <v>71</v>
      </c>
    </row>
    <row r="3852" spans="1:6" x14ac:dyDescent="0.45">
      <c r="A3852" s="154" t="str">
        <f t="shared" si="60"/>
        <v>MD_Time_116</v>
      </c>
      <c r="B3852">
        <v>116</v>
      </c>
      <c r="C3852" t="s">
        <v>10</v>
      </c>
      <c r="D3852" s="153">
        <v>5.3699999999999997E-5</v>
      </c>
      <c r="E3852" t="s">
        <v>16</v>
      </c>
      <c r="F3852" t="s">
        <v>71</v>
      </c>
    </row>
    <row r="3853" spans="1:6" x14ac:dyDescent="0.45">
      <c r="A3853" s="154" t="str">
        <f t="shared" si="60"/>
        <v>MD_Time_118</v>
      </c>
      <c r="B3853">
        <v>118</v>
      </c>
      <c r="C3853" t="s">
        <v>10</v>
      </c>
      <c r="D3853" s="153">
        <v>4.1699999999999997E-5</v>
      </c>
      <c r="E3853" t="s">
        <v>16</v>
      </c>
      <c r="F3853" t="s">
        <v>71</v>
      </c>
    </row>
    <row r="3854" spans="1:6" x14ac:dyDescent="0.45">
      <c r="A3854" s="154" t="str">
        <f t="shared" si="60"/>
        <v>MD_Time_120</v>
      </c>
      <c r="B3854">
        <v>120</v>
      </c>
      <c r="C3854" t="s">
        <v>10</v>
      </c>
      <c r="D3854" s="153">
        <v>2.97E-5</v>
      </c>
      <c r="E3854" t="s">
        <v>16</v>
      </c>
      <c r="F3854" t="s">
        <v>71</v>
      </c>
    </row>
    <row r="3855" spans="1:6" x14ac:dyDescent="0.45">
      <c r="A3855" s="154" t="str">
        <f t="shared" si="60"/>
        <v>MD_Time_122</v>
      </c>
      <c r="B3855">
        <v>122</v>
      </c>
      <c r="C3855" t="s">
        <v>10</v>
      </c>
      <c r="D3855" s="153">
        <v>1.77E-5</v>
      </c>
      <c r="E3855" t="s">
        <v>16</v>
      </c>
      <c r="F3855" t="s">
        <v>71</v>
      </c>
    </row>
    <row r="3856" spans="1:6" x14ac:dyDescent="0.45">
      <c r="A3856" s="154" t="str">
        <f t="shared" si="60"/>
        <v>MD_Time_124</v>
      </c>
      <c r="B3856">
        <v>124</v>
      </c>
      <c r="C3856" t="s">
        <v>10</v>
      </c>
      <c r="D3856" s="153">
        <v>1.49E-5</v>
      </c>
      <c r="E3856" t="s">
        <v>16</v>
      </c>
      <c r="F3856" t="s">
        <v>71</v>
      </c>
    </row>
    <row r="3857" spans="1:6" x14ac:dyDescent="0.45">
      <c r="A3857" s="154" t="str">
        <f t="shared" si="60"/>
        <v>MD_Time_126</v>
      </c>
      <c r="B3857">
        <v>126</v>
      </c>
      <c r="C3857" t="s">
        <v>10</v>
      </c>
      <c r="D3857" s="153">
        <v>1.1199999999999999E-5</v>
      </c>
      <c r="E3857" t="s">
        <v>16</v>
      </c>
      <c r="F3857" t="s">
        <v>71</v>
      </c>
    </row>
    <row r="3858" spans="1:6" x14ac:dyDescent="0.45">
      <c r="A3858" s="154" t="str">
        <f t="shared" si="60"/>
        <v>MD_Time_128</v>
      </c>
      <c r="B3858">
        <v>128</v>
      </c>
      <c r="C3858" t="s">
        <v>10</v>
      </c>
      <c r="D3858" s="153">
        <v>7.4000000000000003E-6</v>
      </c>
      <c r="E3858" t="s">
        <v>16</v>
      </c>
      <c r="F3858" t="s">
        <v>71</v>
      </c>
    </row>
    <row r="3859" spans="1:6" x14ac:dyDescent="0.45">
      <c r="A3859" s="154" t="str">
        <f t="shared" si="60"/>
        <v>MD_Time_130</v>
      </c>
      <c r="B3859">
        <v>130</v>
      </c>
      <c r="C3859" t="s">
        <v>10</v>
      </c>
      <c r="D3859" s="153">
        <v>3.7000000000000002E-6</v>
      </c>
      <c r="E3859" t="s">
        <v>16</v>
      </c>
      <c r="F3859" t="s">
        <v>71</v>
      </c>
    </row>
    <row r="3860" spans="1:6" x14ac:dyDescent="0.45">
      <c r="A3860" s="154" t="str">
        <f t="shared" si="60"/>
        <v>MD_Time_132</v>
      </c>
      <c r="B3860">
        <v>132</v>
      </c>
      <c r="C3860" t="s">
        <v>10</v>
      </c>
      <c r="D3860">
        <v>0</v>
      </c>
      <c r="E3860" t="s">
        <v>16</v>
      </c>
      <c r="F3860" t="s">
        <v>71</v>
      </c>
    </row>
    <row r="3861" spans="1:6" x14ac:dyDescent="0.45">
      <c r="A3861" s="154" t="str">
        <f t="shared" si="60"/>
        <v>MD_Time_134</v>
      </c>
      <c r="B3861">
        <v>134</v>
      </c>
      <c r="C3861" t="s">
        <v>10</v>
      </c>
      <c r="D3861">
        <v>0</v>
      </c>
      <c r="E3861" t="s">
        <v>16</v>
      </c>
      <c r="F3861" t="s">
        <v>71</v>
      </c>
    </row>
    <row r="3862" spans="1:6" x14ac:dyDescent="0.45">
      <c r="A3862" s="154" t="str">
        <f t="shared" si="60"/>
        <v>MD_Time_136</v>
      </c>
      <c r="B3862">
        <v>136</v>
      </c>
      <c r="C3862" t="s">
        <v>10</v>
      </c>
      <c r="D3862">
        <v>0</v>
      </c>
      <c r="E3862" t="s">
        <v>16</v>
      </c>
      <c r="F3862" t="s">
        <v>71</v>
      </c>
    </row>
    <row r="3863" spans="1:6" x14ac:dyDescent="0.45">
      <c r="A3863" s="154" t="str">
        <f t="shared" si="60"/>
        <v>MD_Time_138</v>
      </c>
      <c r="B3863">
        <v>138</v>
      </c>
      <c r="C3863" t="s">
        <v>10</v>
      </c>
      <c r="D3863">
        <v>0</v>
      </c>
      <c r="E3863" t="s">
        <v>16</v>
      </c>
      <c r="F3863" t="s">
        <v>71</v>
      </c>
    </row>
    <row r="3864" spans="1:6" x14ac:dyDescent="0.45">
      <c r="A3864" s="154" t="str">
        <f t="shared" si="60"/>
        <v>MD_Time_140</v>
      </c>
      <c r="B3864">
        <v>140</v>
      </c>
      <c r="C3864" t="s">
        <v>10</v>
      </c>
      <c r="D3864">
        <v>0</v>
      </c>
      <c r="E3864" t="s">
        <v>16</v>
      </c>
      <c r="F3864" t="s">
        <v>71</v>
      </c>
    </row>
    <row r="3865" spans="1:6" x14ac:dyDescent="0.45">
      <c r="A3865" s="154" t="str">
        <f t="shared" si="60"/>
        <v>MD_Time_142</v>
      </c>
      <c r="B3865">
        <v>142</v>
      </c>
      <c r="C3865" t="s">
        <v>10</v>
      </c>
      <c r="D3865">
        <v>0</v>
      </c>
      <c r="E3865" t="s">
        <v>16</v>
      </c>
      <c r="F3865" t="s">
        <v>71</v>
      </c>
    </row>
    <row r="3866" spans="1:6" x14ac:dyDescent="0.45">
      <c r="A3866" s="154" t="str">
        <f t="shared" si="60"/>
        <v>MD_Time_144</v>
      </c>
      <c r="B3866">
        <v>144</v>
      </c>
      <c r="C3866" t="s">
        <v>10</v>
      </c>
      <c r="D3866">
        <v>0</v>
      </c>
      <c r="E3866" t="s">
        <v>16</v>
      </c>
      <c r="F3866" t="s">
        <v>71</v>
      </c>
    </row>
    <row r="3867" spans="1:6" x14ac:dyDescent="0.45">
      <c r="A3867" s="154" t="str">
        <f t="shared" si="60"/>
        <v>MD_Time_146</v>
      </c>
      <c r="B3867">
        <v>146</v>
      </c>
      <c r="C3867" t="s">
        <v>10</v>
      </c>
      <c r="D3867">
        <v>0</v>
      </c>
      <c r="E3867" t="s">
        <v>16</v>
      </c>
      <c r="F3867" t="s">
        <v>71</v>
      </c>
    </row>
    <row r="3868" spans="1:6" x14ac:dyDescent="0.45">
      <c r="A3868" s="154" t="str">
        <f t="shared" si="60"/>
        <v>MD_Time_148</v>
      </c>
      <c r="B3868">
        <v>148</v>
      </c>
      <c r="C3868" t="s">
        <v>10</v>
      </c>
      <c r="D3868">
        <v>0</v>
      </c>
      <c r="E3868" t="s">
        <v>16</v>
      </c>
      <c r="F3868" t="s">
        <v>71</v>
      </c>
    </row>
    <row r="3869" spans="1:6" x14ac:dyDescent="0.45">
      <c r="A3869" s="154" t="str">
        <f t="shared" si="60"/>
        <v>MD_Time_150</v>
      </c>
      <c r="B3869">
        <v>150</v>
      </c>
      <c r="C3869" t="s">
        <v>10</v>
      </c>
      <c r="D3869">
        <v>0</v>
      </c>
      <c r="E3869" t="s">
        <v>16</v>
      </c>
      <c r="F3869" t="s">
        <v>71</v>
      </c>
    </row>
    <row r="3870" spans="1:6" x14ac:dyDescent="0.45">
      <c r="A3870" s="154" t="str">
        <f t="shared" si="60"/>
        <v>MD_Time_152</v>
      </c>
      <c r="B3870">
        <v>152</v>
      </c>
      <c r="C3870" t="s">
        <v>10</v>
      </c>
      <c r="D3870">
        <v>0</v>
      </c>
      <c r="E3870" t="s">
        <v>16</v>
      </c>
      <c r="F3870" t="s">
        <v>71</v>
      </c>
    </row>
    <row r="3871" spans="1:6" x14ac:dyDescent="0.45">
      <c r="A3871" s="154" t="str">
        <f t="shared" si="60"/>
        <v>MD_Time_154</v>
      </c>
      <c r="B3871">
        <v>154</v>
      </c>
      <c r="C3871" t="s">
        <v>10</v>
      </c>
      <c r="D3871">
        <v>0</v>
      </c>
      <c r="E3871" t="s">
        <v>16</v>
      </c>
      <c r="F3871" t="s">
        <v>71</v>
      </c>
    </row>
    <row r="3872" spans="1:6" x14ac:dyDescent="0.45">
      <c r="A3872" s="154" t="str">
        <f t="shared" si="60"/>
        <v>MD_Time_156</v>
      </c>
      <c r="B3872">
        <v>156</v>
      </c>
      <c r="C3872" t="s">
        <v>10</v>
      </c>
      <c r="D3872">
        <v>0</v>
      </c>
      <c r="E3872" t="s">
        <v>16</v>
      </c>
      <c r="F3872" t="s">
        <v>71</v>
      </c>
    </row>
    <row r="3873" spans="1:6" x14ac:dyDescent="0.45">
      <c r="A3873" s="154" t="str">
        <f t="shared" si="60"/>
        <v>MD_Time_158</v>
      </c>
      <c r="B3873">
        <v>158</v>
      </c>
      <c r="C3873" t="s">
        <v>10</v>
      </c>
      <c r="D3873">
        <v>0</v>
      </c>
      <c r="E3873" t="s">
        <v>16</v>
      </c>
      <c r="F3873" t="s">
        <v>71</v>
      </c>
    </row>
    <row r="3874" spans="1:6" x14ac:dyDescent="0.45">
      <c r="A3874" s="154" t="str">
        <f t="shared" si="60"/>
        <v>MD_Time_160</v>
      </c>
      <c r="B3874">
        <v>160</v>
      </c>
      <c r="C3874" t="s">
        <v>10</v>
      </c>
      <c r="D3874">
        <v>0</v>
      </c>
      <c r="E3874" t="s">
        <v>16</v>
      </c>
      <c r="F3874" t="s">
        <v>71</v>
      </c>
    </row>
    <row r="3875" spans="1:6" x14ac:dyDescent="0.45">
      <c r="A3875" s="154" t="str">
        <f t="shared" si="60"/>
        <v>MD_Time_162</v>
      </c>
      <c r="B3875">
        <v>162</v>
      </c>
      <c r="C3875" t="s">
        <v>10</v>
      </c>
      <c r="D3875">
        <v>0</v>
      </c>
      <c r="E3875" t="s">
        <v>16</v>
      </c>
      <c r="F3875" t="s">
        <v>71</v>
      </c>
    </row>
    <row r="3876" spans="1:6" x14ac:dyDescent="0.45">
      <c r="A3876" s="154" t="str">
        <f t="shared" si="60"/>
        <v>MD_Time_164</v>
      </c>
      <c r="B3876">
        <v>164</v>
      </c>
      <c r="C3876" t="s">
        <v>10</v>
      </c>
      <c r="D3876">
        <v>0</v>
      </c>
      <c r="E3876" t="s">
        <v>16</v>
      </c>
      <c r="F3876" t="s">
        <v>71</v>
      </c>
    </row>
    <row r="3877" spans="1:6" x14ac:dyDescent="0.45">
      <c r="A3877" s="154" t="str">
        <f t="shared" si="60"/>
        <v>MD_Time_166</v>
      </c>
      <c r="B3877">
        <v>166</v>
      </c>
      <c r="C3877" t="s">
        <v>10</v>
      </c>
      <c r="D3877">
        <v>0</v>
      </c>
      <c r="E3877" t="s">
        <v>16</v>
      </c>
      <c r="F3877" t="s">
        <v>71</v>
      </c>
    </row>
    <row r="3878" spans="1:6" x14ac:dyDescent="0.45">
      <c r="A3878" s="154" t="str">
        <f t="shared" si="60"/>
        <v>MD_Time_168</v>
      </c>
      <c r="B3878">
        <v>168</v>
      </c>
      <c r="C3878" t="s">
        <v>10</v>
      </c>
      <c r="D3878">
        <v>0</v>
      </c>
      <c r="E3878" t="s">
        <v>16</v>
      </c>
      <c r="F3878" t="s">
        <v>71</v>
      </c>
    </row>
    <row r="3879" spans="1:6" x14ac:dyDescent="0.45">
      <c r="A3879" s="154" t="str">
        <f t="shared" si="60"/>
        <v>MD_Time_170</v>
      </c>
      <c r="B3879">
        <v>170</v>
      </c>
      <c r="C3879" t="s">
        <v>10</v>
      </c>
      <c r="D3879">
        <v>0</v>
      </c>
      <c r="E3879" t="s">
        <v>16</v>
      </c>
      <c r="F3879" t="s">
        <v>71</v>
      </c>
    </row>
    <row r="3880" spans="1:6" x14ac:dyDescent="0.45">
      <c r="A3880" s="154" t="str">
        <f t="shared" si="60"/>
        <v>MD_Time_172</v>
      </c>
      <c r="B3880">
        <v>172</v>
      </c>
      <c r="C3880" t="s">
        <v>10</v>
      </c>
      <c r="D3880">
        <v>0</v>
      </c>
      <c r="E3880" t="s">
        <v>16</v>
      </c>
      <c r="F3880" t="s">
        <v>71</v>
      </c>
    </row>
    <row r="3881" spans="1:6" x14ac:dyDescent="0.45">
      <c r="A3881" s="154" t="str">
        <f t="shared" si="60"/>
        <v>MD_Time_174</v>
      </c>
      <c r="B3881">
        <v>174</v>
      </c>
      <c r="C3881" t="s">
        <v>10</v>
      </c>
      <c r="D3881">
        <v>0</v>
      </c>
      <c r="E3881" t="s">
        <v>16</v>
      </c>
      <c r="F3881" t="s">
        <v>71</v>
      </c>
    </row>
    <row r="3882" spans="1:6" x14ac:dyDescent="0.45">
      <c r="A3882" s="154" t="str">
        <f t="shared" si="60"/>
        <v>MD_Time_176</v>
      </c>
      <c r="B3882">
        <v>176</v>
      </c>
      <c r="C3882" t="s">
        <v>10</v>
      </c>
      <c r="D3882">
        <v>0</v>
      </c>
      <c r="E3882" t="s">
        <v>16</v>
      </c>
      <c r="F3882" t="s">
        <v>71</v>
      </c>
    </row>
    <row r="3883" spans="1:6" x14ac:dyDescent="0.45">
      <c r="A3883" s="154" t="str">
        <f t="shared" si="60"/>
        <v>MD_Time_178</v>
      </c>
      <c r="B3883">
        <v>178</v>
      </c>
      <c r="C3883" t="s">
        <v>10</v>
      </c>
      <c r="D3883">
        <v>0</v>
      </c>
      <c r="E3883" t="s">
        <v>16</v>
      </c>
      <c r="F3883" t="s">
        <v>71</v>
      </c>
    </row>
    <row r="3884" spans="1:6" x14ac:dyDescent="0.45">
      <c r="A3884" s="154" t="str">
        <f t="shared" si="60"/>
        <v>MD_Time_180</v>
      </c>
      <c r="B3884">
        <v>180</v>
      </c>
      <c r="C3884" t="s">
        <v>10</v>
      </c>
      <c r="D3884">
        <v>0</v>
      </c>
      <c r="E3884" t="s">
        <v>16</v>
      </c>
      <c r="F3884" t="s">
        <v>71</v>
      </c>
    </row>
    <row r="3885" spans="1:6" x14ac:dyDescent="0.45">
      <c r="A3885" s="154" t="str">
        <f t="shared" si="60"/>
        <v>MD_Time_182</v>
      </c>
      <c r="B3885">
        <v>182</v>
      </c>
      <c r="C3885" t="s">
        <v>10</v>
      </c>
      <c r="D3885">
        <v>0</v>
      </c>
      <c r="E3885" t="s">
        <v>16</v>
      </c>
      <c r="F3885" t="s">
        <v>71</v>
      </c>
    </row>
    <row r="3886" spans="1:6" x14ac:dyDescent="0.45">
      <c r="A3886" s="154" t="str">
        <f t="shared" si="60"/>
        <v>MD_Time_184</v>
      </c>
      <c r="B3886">
        <v>184</v>
      </c>
      <c r="C3886" t="s">
        <v>10</v>
      </c>
      <c r="D3886">
        <v>0</v>
      </c>
      <c r="E3886" t="s">
        <v>16</v>
      </c>
      <c r="F3886" t="s">
        <v>71</v>
      </c>
    </row>
    <row r="3887" spans="1:6" x14ac:dyDescent="0.45">
      <c r="A3887" s="154" t="str">
        <f t="shared" si="60"/>
        <v>MD_Time_186</v>
      </c>
      <c r="B3887">
        <v>186</v>
      </c>
      <c r="C3887" t="s">
        <v>10</v>
      </c>
      <c r="D3887">
        <v>0</v>
      </c>
      <c r="E3887" t="s">
        <v>16</v>
      </c>
      <c r="F3887" t="s">
        <v>71</v>
      </c>
    </row>
    <row r="3888" spans="1:6" x14ac:dyDescent="0.45">
      <c r="A3888" s="154" t="str">
        <f t="shared" si="60"/>
        <v>MD_Time_188</v>
      </c>
      <c r="B3888">
        <v>188</v>
      </c>
      <c r="C3888" t="s">
        <v>10</v>
      </c>
      <c r="D3888">
        <v>0</v>
      </c>
      <c r="E3888" t="s">
        <v>16</v>
      </c>
      <c r="F3888" t="s">
        <v>71</v>
      </c>
    </row>
    <row r="3889" spans="1:6" x14ac:dyDescent="0.45">
      <c r="A3889" s="154" t="str">
        <f t="shared" si="60"/>
        <v>MD_Time_190</v>
      </c>
      <c r="B3889">
        <v>190</v>
      </c>
      <c r="C3889" t="s">
        <v>10</v>
      </c>
      <c r="D3889">
        <v>0</v>
      </c>
      <c r="E3889" t="s">
        <v>16</v>
      </c>
      <c r="F3889" t="s">
        <v>71</v>
      </c>
    </row>
    <row r="3890" spans="1:6" x14ac:dyDescent="0.45">
      <c r="A3890" s="154" t="str">
        <f t="shared" si="60"/>
        <v>MD_Time_192</v>
      </c>
      <c r="B3890">
        <v>192</v>
      </c>
      <c r="C3890" t="s">
        <v>10</v>
      </c>
      <c r="D3890">
        <v>0</v>
      </c>
      <c r="E3890" t="s">
        <v>16</v>
      </c>
      <c r="F3890" t="s">
        <v>71</v>
      </c>
    </row>
    <row r="3891" spans="1:6" x14ac:dyDescent="0.45">
      <c r="A3891" s="154" t="str">
        <f t="shared" si="60"/>
        <v>MD_Time_194</v>
      </c>
      <c r="B3891">
        <v>194</v>
      </c>
      <c r="C3891" t="s">
        <v>10</v>
      </c>
      <c r="D3891">
        <v>0</v>
      </c>
      <c r="E3891" t="s">
        <v>16</v>
      </c>
      <c r="F3891" t="s">
        <v>71</v>
      </c>
    </row>
    <row r="3892" spans="1:6" x14ac:dyDescent="0.45">
      <c r="A3892" s="154" t="str">
        <f t="shared" si="60"/>
        <v>MD_Time_196</v>
      </c>
      <c r="B3892">
        <v>196</v>
      </c>
      <c r="C3892" t="s">
        <v>10</v>
      </c>
      <c r="D3892">
        <v>0</v>
      </c>
      <c r="E3892" t="s">
        <v>16</v>
      </c>
      <c r="F3892" t="s">
        <v>71</v>
      </c>
    </row>
    <row r="3893" spans="1:6" x14ac:dyDescent="0.45">
      <c r="A3893" s="154" t="str">
        <f t="shared" si="60"/>
        <v>MD_Time_198</v>
      </c>
      <c r="B3893">
        <v>198</v>
      </c>
      <c r="C3893" t="s">
        <v>10</v>
      </c>
      <c r="D3893">
        <v>0</v>
      </c>
      <c r="E3893" t="s">
        <v>16</v>
      </c>
      <c r="F3893" t="s">
        <v>71</v>
      </c>
    </row>
    <row r="3894" spans="1:6" x14ac:dyDescent="0.45">
      <c r="A3894" s="154" t="str">
        <f t="shared" si="60"/>
        <v>MD_Time_200</v>
      </c>
      <c r="B3894">
        <v>200</v>
      </c>
      <c r="C3894" t="s">
        <v>10</v>
      </c>
      <c r="D3894">
        <v>0</v>
      </c>
      <c r="E3894" t="s">
        <v>16</v>
      </c>
      <c r="F3894" t="s">
        <v>71</v>
      </c>
    </row>
    <row r="3895" spans="1:6" x14ac:dyDescent="0.45">
      <c r="A3895" s="154" t="str">
        <f t="shared" si="60"/>
        <v>MD_Time_202</v>
      </c>
      <c r="B3895">
        <v>202</v>
      </c>
      <c r="C3895" t="s">
        <v>10</v>
      </c>
      <c r="D3895">
        <v>0</v>
      </c>
      <c r="E3895" t="s">
        <v>16</v>
      </c>
      <c r="F3895" t="s">
        <v>71</v>
      </c>
    </row>
    <row r="3896" spans="1:6" x14ac:dyDescent="0.45">
      <c r="A3896" s="154" t="str">
        <f t="shared" si="60"/>
        <v>MD_GC_0</v>
      </c>
      <c r="B3896">
        <v>0</v>
      </c>
      <c r="C3896" t="s">
        <v>10</v>
      </c>
      <c r="D3896">
        <v>0</v>
      </c>
      <c r="E3896" t="s">
        <v>64</v>
      </c>
      <c r="F3896" t="s">
        <v>71</v>
      </c>
    </row>
    <row r="3897" spans="1:6" x14ac:dyDescent="0.45">
      <c r="A3897" s="154" t="str">
        <f t="shared" si="60"/>
        <v>MD_GC_2</v>
      </c>
      <c r="B3897">
        <v>2</v>
      </c>
      <c r="C3897" t="s">
        <v>10</v>
      </c>
      <c r="D3897">
        <v>5.0422000000000002E-2</v>
      </c>
      <c r="E3897" t="s">
        <v>64</v>
      </c>
      <c r="F3897" t="s">
        <v>71</v>
      </c>
    </row>
    <row r="3898" spans="1:6" x14ac:dyDescent="0.45">
      <c r="A3898" s="154" t="str">
        <f t="shared" si="60"/>
        <v>MD_GC_4</v>
      </c>
      <c r="B3898">
        <v>4</v>
      </c>
      <c r="C3898" t="s">
        <v>10</v>
      </c>
      <c r="D3898">
        <v>5.4327899999999998E-2</v>
      </c>
      <c r="E3898" t="s">
        <v>64</v>
      </c>
      <c r="F3898" t="s">
        <v>71</v>
      </c>
    </row>
    <row r="3899" spans="1:6" x14ac:dyDescent="0.45">
      <c r="A3899" s="154" t="str">
        <f t="shared" si="60"/>
        <v>MD_GC_6</v>
      </c>
      <c r="B3899">
        <v>6</v>
      </c>
      <c r="C3899" t="s">
        <v>10</v>
      </c>
      <c r="D3899">
        <v>4.9991800000000003E-2</v>
      </c>
      <c r="E3899" t="s">
        <v>64</v>
      </c>
      <c r="F3899" t="s">
        <v>71</v>
      </c>
    </row>
    <row r="3900" spans="1:6" x14ac:dyDescent="0.45">
      <c r="A3900" s="154" t="str">
        <f t="shared" si="60"/>
        <v>MD_GC_8</v>
      </c>
      <c r="B3900">
        <v>8</v>
      </c>
      <c r="C3900" t="s">
        <v>10</v>
      </c>
      <c r="D3900">
        <v>4.5095900000000001E-2</v>
      </c>
      <c r="E3900" t="s">
        <v>64</v>
      </c>
      <c r="F3900" t="s">
        <v>71</v>
      </c>
    </row>
    <row r="3901" spans="1:6" x14ac:dyDescent="0.45">
      <c r="A3901" s="154" t="str">
        <f t="shared" si="60"/>
        <v>MD_GC_10</v>
      </c>
      <c r="B3901">
        <v>10</v>
      </c>
      <c r="C3901" t="s">
        <v>10</v>
      </c>
      <c r="D3901">
        <v>4.2285499999999997E-2</v>
      </c>
      <c r="E3901" t="s">
        <v>64</v>
      </c>
      <c r="F3901" t="s">
        <v>71</v>
      </c>
    </row>
    <row r="3902" spans="1:6" x14ac:dyDescent="0.45">
      <c r="A3902" s="154" t="str">
        <f t="shared" si="60"/>
        <v>MD_GC_12</v>
      </c>
      <c r="B3902">
        <v>12</v>
      </c>
      <c r="C3902" t="s">
        <v>10</v>
      </c>
      <c r="D3902">
        <v>4.0074899999999997E-2</v>
      </c>
      <c r="E3902" t="s">
        <v>64</v>
      </c>
      <c r="F3902" t="s">
        <v>71</v>
      </c>
    </row>
    <row r="3903" spans="1:6" x14ac:dyDescent="0.45">
      <c r="A3903" s="154" t="str">
        <f t="shared" si="60"/>
        <v>MD_GC_14</v>
      </c>
      <c r="B3903">
        <v>14</v>
      </c>
      <c r="C3903" t="s">
        <v>10</v>
      </c>
      <c r="D3903">
        <v>3.7864399999999999E-2</v>
      </c>
      <c r="E3903" t="s">
        <v>64</v>
      </c>
      <c r="F3903" t="s">
        <v>71</v>
      </c>
    </row>
    <row r="3904" spans="1:6" x14ac:dyDescent="0.45">
      <c r="A3904" s="154" t="str">
        <f t="shared" si="60"/>
        <v>MD_GC_16</v>
      </c>
      <c r="B3904">
        <v>16</v>
      </c>
      <c r="C3904" t="s">
        <v>10</v>
      </c>
      <c r="D3904">
        <v>3.5654199999999997E-2</v>
      </c>
      <c r="E3904" t="s">
        <v>64</v>
      </c>
      <c r="F3904" t="s">
        <v>71</v>
      </c>
    </row>
    <row r="3905" spans="1:6" x14ac:dyDescent="0.45">
      <c r="A3905" s="154" t="str">
        <f t="shared" si="60"/>
        <v>MD_GC_18</v>
      </c>
      <c r="B3905">
        <v>18</v>
      </c>
      <c r="C3905" t="s">
        <v>10</v>
      </c>
      <c r="D3905">
        <v>3.4463899999999999E-2</v>
      </c>
      <c r="E3905" t="s">
        <v>64</v>
      </c>
      <c r="F3905" t="s">
        <v>71</v>
      </c>
    </row>
    <row r="3906" spans="1:6" x14ac:dyDescent="0.45">
      <c r="A3906" s="154" t="str">
        <f t="shared" si="60"/>
        <v>MD_GC_20</v>
      </c>
      <c r="B3906">
        <v>20</v>
      </c>
      <c r="C3906" t="s">
        <v>10</v>
      </c>
      <c r="D3906">
        <v>3.32736E-2</v>
      </c>
      <c r="E3906" t="s">
        <v>64</v>
      </c>
      <c r="F3906" t="s">
        <v>71</v>
      </c>
    </row>
    <row r="3907" spans="1:6" x14ac:dyDescent="0.45">
      <c r="A3907" s="154" t="str">
        <f t="shared" ref="A3907:A3970" si="61">C3907&amp;"_"&amp;E3907&amp;"_"&amp;B3907</f>
        <v>MD_GC_22</v>
      </c>
      <c r="B3907">
        <v>22</v>
      </c>
      <c r="C3907" t="s">
        <v>10</v>
      </c>
      <c r="D3907">
        <v>3.2083300000000002E-2</v>
      </c>
      <c r="E3907" t="s">
        <v>64</v>
      </c>
      <c r="F3907" t="s">
        <v>71</v>
      </c>
    </row>
    <row r="3908" spans="1:6" x14ac:dyDescent="0.45">
      <c r="A3908" s="154" t="str">
        <f t="shared" si="61"/>
        <v>MD_GC_24</v>
      </c>
      <c r="B3908">
        <v>24</v>
      </c>
      <c r="C3908" t="s">
        <v>10</v>
      </c>
      <c r="D3908">
        <v>3.0892800000000002E-2</v>
      </c>
      <c r="E3908" t="s">
        <v>64</v>
      </c>
      <c r="F3908" t="s">
        <v>71</v>
      </c>
    </row>
    <row r="3909" spans="1:6" x14ac:dyDescent="0.45">
      <c r="A3909" s="154" t="str">
        <f t="shared" si="61"/>
        <v>MD_GC_26</v>
      </c>
      <c r="B3909">
        <v>26</v>
      </c>
      <c r="C3909" t="s">
        <v>10</v>
      </c>
      <c r="D3909">
        <v>2.9702300000000001E-2</v>
      </c>
      <c r="E3909" t="s">
        <v>64</v>
      </c>
      <c r="F3909" t="s">
        <v>71</v>
      </c>
    </row>
    <row r="3910" spans="1:6" x14ac:dyDescent="0.45">
      <c r="A3910" s="154" t="str">
        <f t="shared" si="61"/>
        <v>MD_GC_28</v>
      </c>
      <c r="B3910">
        <v>28</v>
      </c>
      <c r="C3910" t="s">
        <v>10</v>
      </c>
      <c r="D3910">
        <v>2.8511700000000001E-2</v>
      </c>
      <c r="E3910" t="s">
        <v>64</v>
      </c>
      <c r="F3910" t="s">
        <v>71</v>
      </c>
    </row>
    <row r="3911" spans="1:6" x14ac:dyDescent="0.45">
      <c r="A3911" s="154" t="str">
        <f t="shared" si="61"/>
        <v>MD_GC_30</v>
      </c>
      <c r="B3911">
        <v>30</v>
      </c>
      <c r="C3911" t="s">
        <v>10</v>
      </c>
      <c r="D3911">
        <v>2.7321600000000001E-2</v>
      </c>
      <c r="E3911" t="s">
        <v>64</v>
      </c>
      <c r="F3911" t="s">
        <v>71</v>
      </c>
    </row>
    <row r="3912" spans="1:6" x14ac:dyDescent="0.45">
      <c r="A3912" s="154" t="str">
        <f t="shared" si="61"/>
        <v>MD_GC_32</v>
      </c>
      <c r="B3912">
        <v>32</v>
      </c>
      <c r="C3912" t="s">
        <v>10</v>
      </c>
      <c r="D3912">
        <v>2.61312E-2</v>
      </c>
      <c r="E3912" t="s">
        <v>64</v>
      </c>
      <c r="F3912" t="s">
        <v>71</v>
      </c>
    </row>
    <row r="3913" spans="1:6" x14ac:dyDescent="0.45">
      <c r="A3913" s="154" t="str">
        <f t="shared" si="61"/>
        <v>MD_GC_34</v>
      </c>
      <c r="B3913">
        <v>34</v>
      </c>
      <c r="C3913" t="s">
        <v>10</v>
      </c>
      <c r="D3913">
        <v>2.47391E-2</v>
      </c>
      <c r="E3913" t="s">
        <v>64</v>
      </c>
      <c r="F3913" t="s">
        <v>71</v>
      </c>
    </row>
    <row r="3914" spans="1:6" x14ac:dyDescent="0.45">
      <c r="A3914" s="154" t="str">
        <f t="shared" si="61"/>
        <v>MD_GC_36</v>
      </c>
      <c r="B3914">
        <v>36</v>
      </c>
      <c r="C3914" t="s">
        <v>10</v>
      </c>
      <c r="D3914">
        <v>2.3347199999999999E-2</v>
      </c>
      <c r="E3914" t="s">
        <v>64</v>
      </c>
      <c r="F3914" t="s">
        <v>71</v>
      </c>
    </row>
    <row r="3915" spans="1:6" x14ac:dyDescent="0.45">
      <c r="A3915" s="154" t="str">
        <f t="shared" si="61"/>
        <v>MD_GC_38</v>
      </c>
      <c r="B3915">
        <v>38</v>
      </c>
      <c r="C3915" t="s">
        <v>10</v>
      </c>
      <c r="D3915">
        <v>2.1954999999999999E-2</v>
      </c>
      <c r="E3915" t="s">
        <v>64</v>
      </c>
      <c r="F3915" t="s">
        <v>71</v>
      </c>
    </row>
    <row r="3916" spans="1:6" x14ac:dyDescent="0.45">
      <c r="A3916" s="154" t="str">
        <f t="shared" si="61"/>
        <v>MD_GC_40</v>
      </c>
      <c r="B3916">
        <v>40</v>
      </c>
      <c r="C3916" t="s">
        <v>10</v>
      </c>
      <c r="D3916">
        <v>2.0563499999999998E-2</v>
      </c>
      <c r="E3916" t="s">
        <v>64</v>
      </c>
      <c r="F3916" t="s">
        <v>71</v>
      </c>
    </row>
    <row r="3917" spans="1:6" x14ac:dyDescent="0.45">
      <c r="A3917" s="154" t="str">
        <f t="shared" si="61"/>
        <v>MD_GC_42</v>
      </c>
      <c r="B3917">
        <v>42</v>
      </c>
      <c r="C3917" t="s">
        <v>10</v>
      </c>
      <c r="D3917">
        <v>1.9308700000000002E-2</v>
      </c>
      <c r="E3917" t="s">
        <v>64</v>
      </c>
      <c r="F3917" t="s">
        <v>71</v>
      </c>
    </row>
    <row r="3918" spans="1:6" x14ac:dyDescent="0.45">
      <c r="A3918" s="154" t="str">
        <f t="shared" si="61"/>
        <v>MD_GC_44</v>
      </c>
      <c r="B3918">
        <v>44</v>
      </c>
      <c r="C3918" t="s">
        <v>10</v>
      </c>
      <c r="D3918">
        <v>1.8054299999999999E-2</v>
      </c>
      <c r="E3918" t="s">
        <v>64</v>
      </c>
      <c r="F3918" t="s">
        <v>71</v>
      </c>
    </row>
    <row r="3919" spans="1:6" x14ac:dyDescent="0.45">
      <c r="A3919" s="154" t="str">
        <f t="shared" si="61"/>
        <v>MD_GC_46</v>
      </c>
      <c r="B3919">
        <v>46</v>
      </c>
      <c r="C3919" t="s">
        <v>10</v>
      </c>
      <c r="D3919">
        <v>1.6799700000000001E-2</v>
      </c>
      <c r="E3919" t="s">
        <v>64</v>
      </c>
      <c r="F3919" t="s">
        <v>71</v>
      </c>
    </row>
    <row r="3920" spans="1:6" x14ac:dyDescent="0.45">
      <c r="A3920" s="154" t="str">
        <f t="shared" si="61"/>
        <v>MD_GC_48</v>
      </c>
      <c r="B3920">
        <v>48</v>
      </c>
      <c r="C3920" t="s">
        <v>10</v>
      </c>
      <c r="D3920">
        <v>1.55449E-2</v>
      </c>
      <c r="E3920" t="s">
        <v>64</v>
      </c>
      <c r="F3920" t="s">
        <v>71</v>
      </c>
    </row>
    <row r="3921" spans="1:6" x14ac:dyDescent="0.45">
      <c r="A3921" s="154" t="str">
        <f t="shared" si="61"/>
        <v>MD_GC_50</v>
      </c>
      <c r="B3921">
        <v>50</v>
      </c>
      <c r="C3921" t="s">
        <v>10</v>
      </c>
      <c r="D3921">
        <v>1.4290199999999999E-2</v>
      </c>
      <c r="E3921" t="s">
        <v>64</v>
      </c>
      <c r="F3921" t="s">
        <v>71</v>
      </c>
    </row>
    <row r="3922" spans="1:6" x14ac:dyDescent="0.45">
      <c r="A3922" s="154" t="str">
        <f t="shared" si="61"/>
        <v>MD_GC_52</v>
      </c>
      <c r="B3922">
        <v>52</v>
      </c>
      <c r="C3922" t="s">
        <v>10</v>
      </c>
      <c r="D3922">
        <v>1.3035700000000001E-2</v>
      </c>
      <c r="E3922" t="s">
        <v>64</v>
      </c>
      <c r="F3922" t="s">
        <v>71</v>
      </c>
    </row>
    <row r="3923" spans="1:6" x14ac:dyDescent="0.45">
      <c r="A3923" s="154" t="str">
        <f t="shared" si="61"/>
        <v>MD_GC_54</v>
      </c>
      <c r="B3923">
        <v>54</v>
      </c>
      <c r="C3923" t="s">
        <v>10</v>
      </c>
      <c r="D3923">
        <v>1.17813E-2</v>
      </c>
      <c r="E3923" t="s">
        <v>64</v>
      </c>
      <c r="F3923" t="s">
        <v>71</v>
      </c>
    </row>
    <row r="3924" spans="1:6" x14ac:dyDescent="0.45">
      <c r="A3924" s="154" t="str">
        <f t="shared" si="61"/>
        <v>MD_GC_56</v>
      </c>
      <c r="B3924">
        <v>56</v>
      </c>
      <c r="C3924" t="s">
        <v>10</v>
      </c>
      <c r="D3924">
        <v>1.05267E-2</v>
      </c>
      <c r="E3924" t="s">
        <v>64</v>
      </c>
      <c r="F3924" t="s">
        <v>71</v>
      </c>
    </row>
    <row r="3925" spans="1:6" x14ac:dyDescent="0.45">
      <c r="A3925" s="154" t="str">
        <f t="shared" si="61"/>
        <v>MD_GC_58</v>
      </c>
      <c r="B3925">
        <v>58</v>
      </c>
      <c r="C3925" t="s">
        <v>10</v>
      </c>
      <c r="D3925">
        <v>9.4090000000000007E-3</v>
      </c>
      <c r="E3925" t="s">
        <v>64</v>
      </c>
      <c r="F3925" t="s">
        <v>71</v>
      </c>
    </row>
    <row r="3926" spans="1:6" x14ac:dyDescent="0.45">
      <c r="A3926" s="154" t="str">
        <f t="shared" si="61"/>
        <v>MD_GC_60</v>
      </c>
      <c r="B3926">
        <v>60</v>
      </c>
      <c r="C3926" t="s">
        <v>10</v>
      </c>
      <c r="D3926">
        <v>8.5559E-3</v>
      </c>
      <c r="E3926" t="s">
        <v>64</v>
      </c>
      <c r="F3926" t="s">
        <v>71</v>
      </c>
    </row>
    <row r="3927" spans="1:6" x14ac:dyDescent="0.45">
      <c r="A3927" s="154" t="str">
        <f t="shared" si="61"/>
        <v>MD_GC_62</v>
      </c>
      <c r="B3927">
        <v>62</v>
      </c>
      <c r="C3927" t="s">
        <v>10</v>
      </c>
      <c r="D3927">
        <v>8.1174999999999997E-3</v>
      </c>
      <c r="E3927" t="s">
        <v>64</v>
      </c>
      <c r="F3927" t="s">
        <v>71</v>
      </c>
    </row>
    <row r="3928" spans="1:6" x14ac:dyDescent="0.45">
      <c r="A3928" s="154" t="str">
        <f t="shared" si="61"/>
        <v>MD_GC_64</v>
      </c>
      <c r="B3928">
        <v>64</v>
      </c>
      <c r="C3928" t="s">
        <v>10</v>
      </c>
      <c r="D3928">
        <v>7.5862000000000004E-3</v>
      </c>
      <c r="E3928" t="s">
        <v>64</v>
      </c>
      <c r="F3928" t="s">
        <v>71</v>
      </c>
    </row>
    <row r="3929" spans="1:6" x14ac:dyDescent="0.45">
      <c r="A3929" s="154" t="str">
        <f t="shared" si="61"/>
        <v>MD_GC_66</v>
      </c>
      <c r="B3929">
        <v>66</v>
      </c>
      <c r="C3929" t="s">
        <v>10</v>
      </c>
      <c r="D3929">
        <v>7.1634000000000003E-3</v>
      </c>
      <c r="E3929" t="s">
        <v>64</v>
      </c>
      <c r="F3929" t="s">
        <v>71</v>
      </c>
    </row>
    <row r="3930" spans="1:6" x14ac:dyDescent="0.45">
      <c r="A3930" s="154" t="str">
        <f t="shared" si="61"/>
        <v>MD_GC_68</v>
      </c>
      <c r="B3930">
        <v>68</v>
      </c>
      <c r="C3930" t="s">
        <v>10</v>
      </c>
      <c r="D3930">
        <v>6.7470999999999998E-3</v>
      </c>
      <c r="E3930" t="s">
        <v>64</v>
      </c>
      <c r="F3930" t="s">
        <v>71</v>
      </c>
    </row>
    <row r="3931" spans="1:6" x14ac:dyDescent="0.45">
      <c r="A3931" s="154" t="str">
        <f t="shared" si="61"/>
        <v>MD_GC_70</v>
      </c>
      <c r="B3931">
        <v>70</v>
      </c>
      <c r="C3931" t="s">
        <v>10</v>
      </c>
      <c r="D3931">
        <v>6.5957999999999998E-3</v>
      </c>
      <c r="E3931" t="s">
        <v>64</v>
      </c>
      <c r="F3931" t="s">
        <v>71</v>
      </c>
    </row>
    <row r="3932" spans="1:6" x14ac:dyDescent="0.45">
      <c r="A3932" s="154" t="str">
        <f t="shared" si="61"/>
        <v>MD_GC_72</v>
      </c>
      <c r="B3932">
        <v>72</v>
      </c>
      <c r="C3932" t="s">
        <v>10</v>
      </c>
      <c r="D3932">
        <v>6.4444000000000003E-3</v>
      </c>
      <c r="E3932" t="s">
        <v>64</v>
      </c>
      <c r="F3932" t="s">
        <v>71</v>
      </c>
    </row>
    <row r="3933" spans="1:6" x14ac:dyDescent="0.45">
      <c r="A3933" s="154" t="str">
        <f t="shared" si="61"/>
        <v>MD_GC_74</v>
      </c>
      <c r="B3933">
        <v>74</v>
      </c>
      <c r="C3933" t="s">
        <v>10</v>
      </c>
      <c r="D3933">
        <v>6.293E-3</v>
      </c>
      <c r="E3933" t="s">
        <v>64</v>
      </c>
      <c r="F3933" t="s">
        <v>71</v>
      </c>
    </row>
    <row r="3934" spans="1:6" x14ac:dyDescent="0.45">
      <c r="A3934" s="154" t="str">
        <f t="shared" si="61"/>
        <v>MD_GC_76</v>
      </c>
      <c r="B3934">
        <v>76</v>
      </c>
      <c r="C3934" t="s">
        <v>10</v>
      </c>
      <c r="D3934">
        <v>6.1418000000000002E-3</v>
      </c>
      <c r="E3934" t="s">
        <v>64</v>
      </c>
      <c r="F3934" t="s">
        <v>71</v>
      </c>
    </row>
    <row r="3935" spans="1:6" x14ac:dyDescent="0.45">
      <c r="A3935" s="154" t="str">
        <f t="shared" si="61"/>
        <v>MD_GC_78</v>
      </c>
      <c r="B3935">
        <v>78</v>
      </c>
      <c r="C3935" t="s">
        <v>10</v>
      </c>
      <c r="D3935">
        <v>5.9902999999999996E-3</v>
      </c>
      <c r="E3935" t="s">
        <v>64</v>
      </c>
      <c r="F3935" t="s">
        <v>71</v>
      </c>
    </row>
    <row r="3936" spans="1:6" x14ac:dyDescent="0.45">
      <c r="A3936" s="154" t="str">
        <f t="shared" si="61"/>
        <v>MD_GC_80</v>
      </c>
      <c r="B3936">
        <v>80</v>
      </c>
      <c r="C3936" t="s">
        <v>10</v>
      </c>
      <c r="D3936">
        <v>5.8389999999999996E-3</v>
      </c>
      <c r="E3936" t="s">
        <v>64</v>
      </c>
      <c r="F3936" t="s">
        <v>71</v>
      </c>
    </row>
    <row r="3937" spans="1:6" x14ac:dyDescent="0.45">
      <c r="A3937" s="154" t="str">
        <f t="shared" si="61"/>
        <v>MD_GC_82</v>
      </c>
      <c r="B3937">
        <v>82</v>
      </c>
      <c r="C3937" t="s">
        <v>10</v>
      </c>
      <c r="D3937">
        <v>5.6876000000000001E-3</v>
      </c>
      <c r="E3937" t="s">
        <v>64</v>
      </c>
      <c r="F3937" t="s">
        <v>71</v>
      </c>
    </row>
    <row r="3938" spans="1:6" x14ac:dyDescent="0.45">
      <c r="A3938" s="154" t="str">
        <f t="shared" si="61"/>
        <v>MD_GC_84</v>
      </c>
      <c r="B3938">
        <v>84</v>
      </c>
      <c r="C3938" t="s">
        <v>10</v>
      </c>
      <c r="D3938">
        <v>5.5361999999999998E-3</v>
      </c>
      <c r="E3938" t="s">
        <v>64</v>
      </c>
      <c r="F3938" t="s">
        <v>71</v>
      </c>
    </row>
    <row r="3939" spans="1:6" x14ac:dyDescent="0.45">
      <c r="A3939" s="154" t="str">
        <f t="shared" si="61"/>
        <v>MD_GC_86</v>
      </c>
      <c r="B3939">
        <v>86</v>
      </c>
      <c r="C3939" t="s">
        <v>10</v>
      </c>
      <c r="D3939">
        <v>5.3848999999999998E-3</v>
      </c>
      <c r="E3939" t="s">
        <v>64</v>
      </c>
      <c r="F3939" t="s">
        <v>71</v>
      </c>
    </row>
    <row r="3940" spans="1:6" x14ac:dyDescent="0.45">
      <c r="A3940" s="154" t="str">
        <f t="shared" si="61"/>
        <v>MD_GC_88</v>
      </c>
      <c r="B3940">
        <v>88</v>
      </c>
      <c r="C3940" t="s">
        <v>10</v>
      </c>
      <c r="D3940">
        <v>5.2334E-3</v>
      </c>
      <c r="E3940" t="s">
        <v>64</v>
      </c>
      <c r="F3940" t="s">
        <v>71</v>
      </c>
    </row>
    <row r="3941" spans="1:6" x14ac:dyDescent="0.45">
      <c r="A3941" s="154" t="str">
        <f t="shared" si="61"/>
        <v>MD_GC_90</v>
      </c>
      <c r="B3941">
        <v>90</v>
      </c>
      <c r="C3941" t="s">
        <v>10</v>
      </c>
      <c r="D3941">
        <v>5.0822000000000003E-3</v>
      </c>
      <c r="E3941" t="s">
        <v>64</v>
      </c>
      <c r="F3941" t="s">
        <v>71</v>
      </c>
    </row>
    <row r="3942" spans="1:6" x14ac:dyDescent="0.45">
      <c r="A3942" s="154" t="str">
        <f t="shared" si="61"/>
        <v>MD_GC_92</v>
      </c>
      <c r="B3942">
        <v>92</v>
      </c>
      <c r="C3942" t="s">
        <v>10</v>
      </c>
      <c r="D3942">
        <v>4.9307999999999999E-3</v>
      </c>
      <c r="E3942" t="s">
        <v>64</v>
      </c>
      <c r="F3942" t="s">
        <v>71</v>
      </c>
    </row>
    <row r="3943" spans="1:6" x14ac:dyDescent="0.45">
      <c r="A3943" s="154" t="str">
        <f t="shared" si="61"/>
        <v>MD_GC_94</v>
      </c>
      <c r="B3943">
        <v>94</v>
      </c>
      <c r="C3943" t="s">
        <v>10</v>
      </c>
      <c r="D3943">
        <v>4.7793000000000002E-3</v>
      </c>
      <c r="E3943" t="s">
        <v>64</v>
      </c>
      <c r="F3943" t="s">
        <v>71</v>
      </c>
    </row>
    <row r="3944" spans="1:6" x14ac:dyDescent="0.45">
      <c r="A3944" s="154" t="str">
        <f t="shared" si="61"/>
        <v>MD_GC_96</v>
      </c>
      <c r="B3944">
        <v>96</v>
      </c>
      <c r="C3944" t="s">
        <v>10</v>
      </c>
      <c r="D3944">
        <v>4.6280000000000002E-3</v>
      </c>
      <c r="E3944" t="s">
        <v>64</v>
      </c>
      <c r="F3944" t="s">
        <v>71</v>
      </c>
    </row>
    <row r="3945" spans="1:6" x14ac:dyDescent="0.45">
      <c r="A3945" s="154" t="str">
        <f t="shared" si="61"/>
        <v>MD_GC_98</v>
      </c>
      <c r="B3945">
        <v>98</v>
      </c>
      <c r="C3945" t="s">
        <v>10</v>
      </c>
      <c r="D3945">
        <v>4.4340999999999998E-3</v>
      </c>
      <c r="E3945" t="s">
        <v>64</v>
      </c>
      <c r="F3945" t="s">
        <v>71</v>
      </c>
    </row>
    <row r="3946" spans="1:6" x14ac:dyDescent="0.45">
      <c r="A3946" s="154" t="str">
        <f t="shared" si="61"/>
        <v>MD_GC_100</v>
      </c>
      <c r="B3946">
        <v>100</v>
      </c>
      <c r="C3946" t="s">
        <v>10</v>
      </c>
      <c r="D3946">
        <v>4.2402999999999998E-3</v>
      </c>
      <c r="E3946" t="s">
        <v>64</v>
      </c>
      <c r="F3946" t="s">
        <v>71</v>
      </c>
    </row>
    <row r="3947" spans="1:6" x14ac:dyDescent="0.45">
      <c r="A3947" s="154" t="str">
        <f t="shared" si="61"/>
        <v>MD_GC_102</v>
      </c>
      <c r="B3947">
        <v>102</v>
      </c>
      <c r="C3947" t="s">
        <v>10</v>
      </c>
      <c r="D3947">
        <v>4.0464999999999997E-3</v>
      </c>
      <c r="E3947" t="s">
        <v>64</v>
      </c>
      <c r="F3947" t="s">
        <v>71</v>
      </c>
    </row>
    <row r="3948" spans="1:6" x14ac:dyDescent="0.45">
      <c r="A3948" s="154" t="str">
        <f t="shared" si="61"/>
        <v>MD_GC_104</v>
      </c>
      <c r="B3948">
        <v>104</v>
      </c>
      <c r="C3948" t="s">
        <v>10</v>
      </c>
      <c r="D3948">
        <v>3.8525999999999999E-3</v>
      </c>
      <c r="E3948" t="s">
        <v>64</v>
      </c>
      <c r="F3948" t="s">
        <v>71</v>
      </c>
    </row>
    <row r="3949" spans="1:6" x14ac:dyDescent="0.45">
      <c r="A3949" s="154" t="str">
        <f t="shared" si="61"/>
        <v>MD_GC_106</v>
      </c>
      <c r="B3949">
        <v>106</v>
      </c>
      <c r="C3949" t="s">
        <v>10</v>
      </c>
      <c r="D3949">
        <v>3.6589000000000001E-3</v>
      </c>
      <c r="E3949" t="s">
        <v>64</v>
      </c>
      <c r="F3949" t="s">
        <v>71</v>
      </c>
    </row>
    <row r="3950" spans="1:6" x14ac:dyDescent="0.45">
      <c r="A3950" s="154" t="str">
        <f t="shared" si="61"/>
        <v>MD_GC_108</v>
      </c>
      <c r="B3950">
        <v>108</v>
      </c>
      <c r="C3950" t="s">
        <v>10</v>
      </c>
      <c r="D3950">
        <v>3.4650000000000002E-3</v>
      </c>
      <c r="E3950" t="s">
        <v>64</v>
      </c>
      <c r="F3950" t="s">
        <v>71</v>
      </c>
    </row>
    <row r="3951" spans="1:6" x14ac:dyDescent="0.45">
      <c r="A3951" s="154" t="str">
        <f t="shared" si="61"/>
        <v>MD_GC_110</v>
      </c>
      <c r="B3951">
        <v>110</v>
      </c>
      <c r="C3951" t="s">
        <v>10</v>
      </c>
      <c r="D3951">
        <v>3.2712000000000001E-3</v>
      </c>
      <c r="E3951" t="s">
        <v>64</v>
      </c>
      <c r="F3951" t="s">
        <v>71</v>
      </c>
    </row>
    <row r="3952" spans="1:6" x14ac:dyDescent="0.45">
      <c r="A3952" s="154" t="str">
        <f t="shared" si="61"/>
        <v>MD_GC_112</v>
      </c>
      <c r="B3952">
        <v>112</v>
      </c>
      <c r="C3952" t="s">
        <v>10</v>
      </c>
      <c r="D3952">
        <v>3.0772999999999998E-3</v>
      </c>
      <c r="E3952" t="s">
        <v>64</v>
      </c>
      <c r="F3952" t="s">
        <v>71</v>
      </c>
    </row>
    <row r="3953" spans="1:6" x14ac:dyDescent="0.45">
      <c r="A3953" s="154" t="str">
        <f t="shared" si="61"/>
        <v>MD_GC_114</v>
      </c>
      <c r="B3953">
        <v>114</v>
      </c>
      <c r="C3953" t="s">
        <v>10</v>
      </c>
      <c r="D3953">
        <v>2.8833999999999999E-3</v>
      </c>
      <c r="E3953" t="s">
        <v>64</v>
      </c>
      <c r="F3953" t="s">
        <v>71</v>
      </c>
    </row>
    <row r="3954" spans="1:6" x14ac:dyDescent="0.45">
      <c r="A3954" s="154" t="str">
        <f t="shared" si="61"/>
        <v>MD_GC_116</v>
      </c>
      <c r="B3954">
        <v>116</v>
      </c>
      <c r="C3954" t="s">
        <v>10</v>
      </c>
      <c r="D3954">
        <v>2.6897000000000002E-3</v>
      </c>
      <c r="E3954" t="s">
        <v>64</v>
      </c>
      <c r="F3954" t="s">
        <v>71</v>
      </c>
    </row>
    <row r="3955" spans="1:6" x14ac:dyDescent="0.45">
      <c r="A3955" s="154" t="str">
        <f t="shared" si="61"/>
        <v>MD_GC_118</v>
      </c>
      <c r="B3955">
        <v>118</v>
      </c>
      <c r="C3955" t="s">
        <v>10</v>
      </c>
      <c r="D3955">
        <v>2.4957999999999998E-3</v>
      </c>
      <c r="E3955" t="s">
        <v>64</v>
      </c>
      <c r="F3955" t="s">
        <v>71</v>
      </c>
    </row>
    <row r="3956" spans="1:6" x14ac:dyDescent="0.45">
      <c r="A3956" s="154" t="str">
        <f t="shared" si="61"/>
        <v>MD_GC_120</v>
      </c>
      <c r="B3956">
        <v>120</v>
      </c>
      <c r="C3956" t="s">
        <v>10</v>
      </c>
      <c r="D3956">
        <v>2.3019E-3</v>
      </c>
      <c r="E3956" t="s">
        <v>64</v>
      </c>
      <c r="F3956" t="s">
        <v>71</v>
      </c>
    </row>
    <row r="3957" spans="1:6" x14ac:dyDescent="0.45">
      <c r="A3957" s="154" t="str">
        <f t="shared" si="61"/>
        <v>MD_GC_122</v>
      </c>
      <c r="B3957">
        <v>122</v>
      </c>
      <c r="C3957" t="s">
        <v>10</v>
      </c>
      <c r="D3957">
        <v>2.1080999999999999E-3</v>
      </c>
      <c r="E3957" t="s">
        <v>64</v>
      </c>
      <c r="F3957" t="s">
        <v>71</v>
      </c>
    </row>
    <row r="3958" spans="1:6" x14ac:dyDescent="0.45">
      <c r="A3958" s="154" t="str">
        <f t="shared" si="61"/>
        <v>MD_GC_124</v>
      </c>
      <c r="B3958">
        <v>124</v>
      </c>
      <c r="C3958" t="s">
        <v>10</v>
      </c>
      <c r="D3958">
        <v>1.9143999999999999E-3</v>
      </c>
      <c r="E3958" t="s">
        <v>64</v>
      </c>
      <c r="F3958" t="s">
        <v>71</v>
      </c>
    </row>
    <row r="3959" spans="1:6" x14ac:dyDescent="0.45">
      <c r="A3959" s="154" t="str">
        <f t="shared" si="61"/>
        <v>MD_GC_126</v>
      </c>
      <c r="B3959">
        <v>126</v>
      </c>
      <c r="C3959" t="s">
        <v>10</v>
      </c>
      <c r="D3959">
        <v>1.7205E-3</v>
      </c>
      <c r="E3959" t="s">
        <v>64</v>
      </c>
      <c r="F3959" t="s">
        <v>71</v>
      </c>
    </row>
    <row r="3960" spans="1:6" x14ac:dyDescent="0.45">
      <c r="A3960" s="154" t="str">
        <f t="shared" si="61"/>
        <v>MD_GC_128</v>
      </c>
      <c r="B3960">
        <v>128</v>
      </c>
      <c r="C3960" t="s">
        <v>10</v>
      </c>
      <c r="D3960">
        <v>1.6295999999999999E-3</v>
      </c>
      <c r="E3960" t="s">
        <v>64</v>
      </c>
      <c r="F3960" t="s">
        <v>71</v>
      </c>
    </row>
    <row r="3961" spans="1:6" x14ac:dyDescent="0.45">
      <c r="A3961" s="154" t="str">
        <f t="shared" si="61"/>
        <v>MD_GC_130</v>
      </c>
      <c r="B3961">
        <v>130</v>
      </c>
      <c r="C3961" t="s">
        <v>10</v>
      </c>
      <c r="D3961">
        <v>1.5388000000000001E-3</v>
      </c>
      <c r="E3961" t="s">
        <v>64</v>
      </c>
      <c r="F3961" t="s">
        <v>71</v>
      </c>
    </row>
    <row r="3962" spans="1:6" x14ac:dyDescent="0.45">
      <c r="A3962" s="154" t="str">
        <f t="shared" si="61"/>
        <v>MD_GC_132</v>
      </c>
      <c r="B3962">
        <v>132</v>
      </c>
      <c r="C3962" t="s">
        <v>10</v>
      </c>
      <c r="D3962">
        <v>1.4480999999999999E-3</v>
      </c>
      <c r="E3962" t="s">
        <v>64</v>
      </c>
      <c r="F3962" t="s">
        <v>71</v>
      </c>
    </row>
    <row r="3963" spans="1:6" x14ac:dyDescent="0.45">
      <c r="A3963" s="154" t="str">
        <f t="shared" si="61"/>
        <v>MD_GC_134</v>
      </c>
      <c r="B3963">
        <v>134</v>
      </c>
      <c r="C3963" t="s">
        <v>10</v>
      </c>
      <c r="D3963">
        <v>1.3572E-3</v>
      </c>
      <c r="E3963" t="s">
        <v>64</v>
      </c>
      <c r="F3963" t="s">
        <v>71</v>
      </c>
    </row>
    <row r="3964" spans="1:6" x14ac:dyDescent="0.45">
      <c r="A3964" s="154" t="str">
        <f t="shared" si="61"/>
        <v>MD_GC_136</v>
      </c>
      <c r="B3964">
        <v>136</v>
      </c>
      <c r="C3964" t="s">
        <v>10</v>
      </c>
      <c r="D3964">
        <v>1.2664E-3</v>
      </c>
      <c r="E3964" t="s">
        <v>64</v>
      </c>
      <c r="F3964" t="s">
        <v>71</v>
      </c>
    </row>
    <row r="3965" spans="1:6" x14ac:dyDescent="0.45">
      <c r="A3965" s="154" t="str">
        <f t="shared" si="61"/>
        <v>MD_GC_138</v>
      </c>
      <c r="B3965">
        <v>138</v>
      </c>
      <c r="C3965" t="s">
        <v>10</v>
      </c>
      <c r="D3965">
        <v>1.1756E-3</v>
      </c>
      <c r="E3965" t="s">
        <v>64</v>
      </c>
      <c r="F3965" t="s">
        <v>71</v>
      </c>
    </row>
    <row r="3966" spans="1:6" x14ac:dyDescent="0.45">
      <c r="A3966" s="154" t="str">
        <f t="shared" si="61"/>
        <v>MD_GC_140</v>
      </c>
      <c r="B3966">
        <v>140</v>
      </c>
      <c r="C3966" t="s">
        <v>10</v>
      </c>
      <c r="D3966">
        <v>1.0849E-3</v>
      </c>
      <c r="E3966" t="s">
        <v>64</v>
      </c>
      <c r="F3966" t="s">
        <v>71</v>
      </c>
    </row>
    <row r="3967" spans="1:6" x14ac:dyDescent="0.45">
      <c r="A3967" s="154" t="str">
        <f t="shared" si="61"/>
        <v>MD_GC_142</v>
      </c>
      <c r="B3967">
        <v>142</v>
      </c>
      <c r="C3967" t="s">
        <v>10</v>
      </c>
      <c r="D3967">
        <v>9.9390000000000004E-4</v>
      </c>
      <c r="E3967" t="s">
        <v>64</v>
      </c>
      <c r="F3967" t="s">
        <v>71</v>
      </c>
    </row>
    <row r="3968" spans="1:6" x14ac:dyDescent="0.45">
      <c r="A3968" s="154" t="str">
        <f t="shared" si="61"/>
        <v>MD_GC_144</v>
      </c>
      <c r="B3968">
        <v>144</v>
      </c>
      <c r="C3968" t="s">
        <v>10</v>
      </c>
      <c r="D3968">
        <v>9.0300000000000005E-4</v>
      </c>
      <c r="E3968" t="s">
        <v>64</v>
      </c>
      <c r="F3968" t="s">
        <v>71</v>
      </c>
    </row>
    <row r="3969" spans="1:6" x14ac:dyDescent="0.45">
      <c r="A3969" s="154" t="str">
        <f t="shared" si="61"/>
        <v>MD_GC_146</v>
      </c>
      <c r="B3969">
        <v>146</v>
      </c>
      <c r="C3969" t="s">
        <v>10</v>
      </c>
      <c r="D3969">
        <v>8.1229999999999996E-4</v>
      </c>
      <c r="E3969" t="s">
        <v>64</v>
      </c>
      <c r="F3969" t="s">
        <v>71</v>
      </c>
    </row>
    <row r="3970" spans="1:6" x14ac:dyDescent="0.45">
      <c r="A3970" s="154" t="str">
        <f t="shared" si="61"/>
        <v>MD_GC_148</v>
      </c>
      <c r="B3970">
        <v>148</v>
      </c>
      <c r="C3970" t="s">
        <v>10</v>
      </c>
      <c r="D3970">
        <v>7.2139999999999997E-4</v>
      </c>
      <c r="E3970" t="s">
        <v>64</v>
      </c>
      <c r="F3970" t="s">
        <v>71</v>
      </c>
    </row>
    <row r="3971" spans="1:6" x14ac:dyDescent="0.45">
      <c r="A3971" s="154" t="str">
        <f t="shared" ref="A3971:A4034" si="62">C3971&amp;"_"&amp;E3971&amp;"_"&amp;B3971</f>
        <v>MD_GC_150</v>
      </c>
      <c r="B3971">
        <v>150</v>
      </c>
      <c r="C3971" t="s">
        <v>10</v>
      </c>
      <c r="D3971">
        <v>6.5399999999999996E-4</v>
      </c>
      <c r="E3971" t="s">
        <v>64</v>
      </c>
      <c r="F3971" t="s">
        <v>71</v>
      </c>
    </row>
    <row r="3972" spans="1:6" x14ac:dyDescent="0.45">
      <c r="A3972" s="154" t="str">
        <f t="shared" si="62"/>
        <v>MD_GC_152</v>
      </c>
      <c r="B3972">
        <v>152</v>
      </c>
      <c r="C3972" t="s">
        <v>10</v>
      </c>
      <c r="D3972">
        <v>5.865E-4</v>
      </c>
      <c r="E3972" t="s">
        <v>64</v>
      </c>
      <c r="F3972" t="s">
        <v>71</v>
      </c>
    </row>
    <row r="3973" spans="1:6" x14ac:dyDescent="0.45">
      <c r="A3973" s="154" t="str">
        <f t="shared" si="62"/>
        <v>MD_GC_154</v>
      </c>
      <c r="B3973">
        <v>154</v>
      </c>
      <c r="C3973" t="s">
        <v>10</v>
      </c>
      <c r="D3973">
        <v>5.1909999999999999E-4</v>
      </c>
      <c r="E3973" t="s">
        <v>64</v>
      </c>
      <c r="F3973" t="s">
        <v>71</v>
      </c>
    </row>
    <row r="3974" spans="1:6" x14ac:dyDescent="0.45">
      <c r="A3974" s="154" t="str">
        <f t="shared" si="62"/>
        <v>MD_GC_156</v>
      </c>
      <c r="B3974">
        <v>156</v>
      </c>
      <c r="C3974" t="s">
        <v>10</v>
      </c>
      <c r="D3974">
        <v>4.5160000000000003E-4</v>
      </c>
      <c r="E3974" t="s">
        <v>64</v>
      </c>
      <c r="F3974" t="s">
        <v>71</v>
      </c>
    </row>
    <row r="3975" spans="1:6" x14ac:dyDescent="0.45">
      <c r="A3975" s="154" t="str">
        <f t="shared" si="62"/>
        <v>MD_GC_158</v>
      </c>
      <c r="B3975">
        <v>158</v>
      </c>
      <c r="C3975" t="s">
        <v>10</v>
      </c>
      <c r="D3975">
        <v>3.8410000000000001E-4</v>
      </c>
      <c r="E3975" t="s">
        <v>64</v>
      </c>
      <c r="F3975" t="s">
        <v>71</v>
      </c>
    </row>
    <row r="3976" spans="1:6" x14ac:dyDescent="0.45">
      <c r="A3976" s="154" t="str">
        <f t="shared" si="62"/>
        <v>MD_GC_160</v>
      </c>
      <c r="B3976">
        <v>160</v>
      </c>
      <c r="C3976" t="s">
        <v>10</v>
      </c>
      <c r="D3976">
        <v>3.165E-4</v>
      </c>
      <c r="E3976" t="s">
        <v>64</v>
      </c>
      <c r="F3976" t="s">
        <v>71</v>
      </c>
    </row>
    <row r="3977" spans="1:6" x14ac:dyDescent="0.45">
      <c r="A3977" s="154" t="str">
        <f t="shared" si="62"/>
        <v>MD_GC_162</v>
      </c>
      <c r="B3977">
        <v>162</v>
      </c>
      <c r="C3977" t="s">
        <v>10</v>
      </c>
      <c r="D3977">
        <v>2.9530000000000002E-4</v>
      </c>
      <c r="E3977" t="s">
        <v>64</v>
      </c>
      <c r="F3977" t="s">
        <v>71</v>
      </c>
    </row>
    <row r="3978" spans="1:6" x14ac:dyDescent="0.45">
      <c r="A3978" s="154" t="str">
        <f t="shared" si="62"/>
        <v>MD_GC_164</v>
      </c>
      <c r="B3978">
        <v>164</v>
      </c>
      <c r="C3978" t="s">
        <v>10</v>
      </c>
      <c r="D3978">
        <v>2.7409999999999999E-4</v>
      </c>
      <c r="E3978" t="s">
        <v>64</v>
      </c>
      <c r="F3978" t="s">
        <v>71</v>
      </c>
    </row>
    <row r="3979" spans="1:6" x14ac:dyDescent="0.45">
      <c r="A3979" s="154" t="str">
        <f t="shared" si="62"/>
        <v>MD_GC_166</v>
      </c>
      <c r="B3979">
        <v>166</v>
      </c>
      <c r="C3979" t="s">
        <v>10</v>
      </c>
      <c r="D3979">
        <v>2.5300000000000002E-4</v>
      </c>
      <c r="E3979" t="s">
        <v>64</v>
      </c>
      <c r="F3979" t="s">
        <v>71</v>
      </c>
    </row>
    <row r="3980" spans="1:6" x14ac:dyDescent="0.45">
      <c r="A3980" s="154" t="str">
        <f t="shared" si="62"/>
        <v>MD_GC_168</v>
      </c>
      <c r="B3980">
        <v>168</v>
      </c>
      <c r="C3980" t="s">
        <v>10</v>
      </c>
      <c r="D3980">
        <v>2.318E-4</v>
      </c>
      <c r="E3980" t="s">
        <v>64</v>
      </c>
      <c r="F3980" t="s">
        <v>71</v>
      </c>
    </row>
    <row r="3981" spans="1:6" x14ac:dyDescent="0.45">
      <c r="A3981" s="154" t="str">
        <f t="shared" si="62"/>
        <v>MD_GC_170</v>
      </c>
      <c r="B3981">
        <v>170</v>
      </c>
      <c r="C3981" t="s">
        <v>10</v>
      </c>
      <c r="D3981">
        <v>2.107E-4</v>
      </c>
      <c r="E3981" t="s">
        <v>64</v>
      </c>
      <c r="F3981" t="s">
        <v>71</v>
      </c>
    </row>
    <row r="3982" spans="1:6" x14ac:dyDescent="0.45">
      <c r="A3982" s="154" t="str">
        <f t="shared" si="62"/>
        <v>MD_GC_172</v>
      </c>
      <c r="B3982">
        <v>172</v>
      </c>
      <c r="C3982" t="s">
        <v>10</v>
      </c>
      <c r="D3982">
        <v>1.895E-4</v>
      </c>
      <c r="E3982" t="s">
        <v>64</v>
      </c>
      <c r="F3982" t="s">
        <v>71</v>
      </c>
    </row>
    <row r="3983" spans="1:6" x14ac:dyDescent="0.45">
      <c r="A3983" s="154" t="str">
        <f t="shared" si="62"/>
        <v>MD_GC_174</v>
      </c>
      <c r="B3983">
        <v>174</v>
      </c>
      <c r="C3983" t="s">
        <v>10</v>
      </c>
      <c r="D3983">
        <v>1.683E-4</v>
      </c>
      <c r="E3983" t="s">
        <v>64</v>
      </c>
      <c r="F3983" t="s">
        <v>71</v>
      </c>
    </row>
    <row r="3984" spans="1:6" x14ac:dyDescent="0.45">
      <c r="A3984" s="154" t="str">
        <f t="shared" si="62"/>
        <v>MD_GC_176</v>
      </c>
      <c r="B3984">
        <v>176</v>
      </c>
      <c r="C3984" t="s">
        <v>10</v>
      </c>
      <c r="D3984">
        <v>1.472E-4</v>
      </c>
      <c r="E3984" t="s">
        <v>64</v>
      </c>
      <c r="F3984" t="s">
        <v>71</v>
      </c>
    </row>
    <row r="3985" spans="1:6" x14ac:dyDescent="0.45">
      <c r="A3985" s="154" t="str">
        <f t="shared" si="62"/>
        <v>MD_GC_178</v>
      </c>
      <c r="B3985">
        <v>178</v>
      </c>
      <c r="C3985" t="s">
        <v>10</v>
      </c>
      <c r="D3985">
        <v>1.4109999999999999E-4</v>
      </c>
      <c r="E3985" t="s">
        <v>64</v>
      </c>
      <c r="F3985" t="s">
        <v>71</v>
      </c>
    </row>
    <row r="3986" spans="1:6" x14ac:dyDescent="0.45">
      <c r="A3986" s="154" t="str">
        <f t="shared" si="62"/>
        <v>MD_GC_180</v>
      </c>
      <c r="B3986">
        <v>180</v>
      </c>
      <c r="C3986" t="s">
        <v>10</v>
      </c>
      <c r="D3986">
        <v>1.351E-4</v>
      </c>
      <c r="E3986" t="s">
        <v>64</v>
      </c>
      <c r="F3986" t="s">
        <v>71</v>
      </c>
    </row>
    <row r="3987" spans="1:6" x14ac:dyDescent="0.45">
      <c r="A3987" s="154" t="str">
        <f t="shared" si="62"/>
        <v>MD_GC_182</v>
      </c>
      <c r="B3987">
        <v>182</v>
      </c>
      <c r="C3987" t="s">
        <v>10</v>
      </c>
      <c r="D3987">
        <v>1.2899999999999999E-4</v>
      </c>
      <c r="E3987" t="s">
        <v>64</v>
      </c>
      <c r="F3987" t="s">
        <v>71</v>
      </c>
    </row>
    <row r="3988" spans="1:6" x14ac:dyDescent="0.45">
      <c r="A3988" s="154" t="str">
        <f t="shared" si="62"/>
        <v>MD_GC_184</v>
      </c>
      <c r="B3988">
        <v>184</v>
      </c>
      <c r="C3988" t="s">
        <v>10</v>
      </c>
      <c r="D3988">
        <v>1.2300000000000001E-4</v>
      </c>
      <c r="E3988" t="s">
        <v>64</v>
      </c>
      <c r="F3988" t="s">
        <v>71</v>
      </c>
    </row>
    <row r="3989" spans="1:6" x14ac:dyDescent="0.45">
      <c r="A3989" s="154" t="str">
        <f t="shared" si="62"/>
        <v>MD_GC_186</v>
      </c>
      <c r="B3989">
        <v>186</v>
      </c>
      <c r="C3989" t="s">
        <v>10</v>
      </c>
      <c r="D3989">
        <v>1.17E-4</v>
      </c>
      <c r="E3989" t="s">
        <v>64</v>
      </c>
      <c r="F3989" t="s">
        <v>71</v>
      </c>
    </row>
    <row r="3990" spans="1:6" x14ac:dyDescent="0.45">
      <c r="A3990" s="154" t="str">
        <f t="shared" si="62"/>
        <v>MD_GC_188</v>
      </c>
      <c r="B3990">
        <v>188</v>
      </c>
      <c r="C3990" t="s">
        <v>10</v>
      </c>
      <c r="D3990">
        <v>1.109E-4</v>
      </c>
      <c r="E3990" t="s">
        <v>64</v>
      </c>
      <c r="F3990" t="s">
        <v>71</v>
      </c>
    </row>
    <row r="3991" spans="1:6" x14ac:dyDescent="0.45">
      <c r="A3991" s="154" t="str">
        <f t="shared" si="62"/>
        <v>MD_GC_190</v>
      </c>
      <c r="B3991">
        <v>190</v>
      </c>
      <c r="C3991" t="s">
        <v>10</v>
      </c>
      <c r="D3991">
        <v>1.049E-4</v>
      </c>
      <c r="E3991" t="s">
        <v>64</v>
      </c>
      <c r="F3991" t="s">
        <v>71</v>
      </c>
    </row>
    <row r="3992" spans="1:6" x14ac:dyDescent="0.45">
      <c r="A3992" s="154" t="str">
        <f t="shared" si="62"/>
        <v>MD_GC_192</v>
      </c>
      <c r="B3992">
        <v>192</v>
      </c>
      <c r="C3992" t="s">
        <v>10</v>
      </c>
      <c r="D3992" s="153">
        <v>9.8800000000000003E-5</v>
      </c>
      <c r="E3992" t="s">
        <v>64</v>
      </c>
      <c r="F3992" t="s">
        <v>71</v>
      </c>
    </row>
    <row r="3993" spans="1:6" x14ac:dyDescent="0.45">
      <c r="A3993" s="154" t="str">
        <f t="shared" si="62"/>
        <v>MD_GC_194</v>
      </c>
      <c r="B3993">
        <v>194</v>
      </c>
      <c r="C3993" t="s">
        <v>10</v>
      </c>
      <c r="D3993" s="153">
        <v>9.2800000000000006E-5</v>
      </c>
      <c r="E3993" t="s">
        <v>64</v>
      </c>
      <c r="F3993" t="s">
        <v>71</v>
      </c>
    </row>
    <row r="3994" spans="1:6" x14ac:dyDescent="0.45">
      <c r="A3994" s="154" t="str">
        <f t="shared" si="62"/>
        <v>MD_GC_196</v>
      </c>
      <c r="B3994">
        <v>196</v>
      </c>
      <c r="C3994" t="s">
        <v>10</v>
      </c>
      <c r="D3994" s="153">
        <v>8.6700000000000007E-5</v>
      </c>
      <c r="E3994" t="s">
        <v>64</v>
      </c>
      <c r="F3994" t="s">
        <v>71</v>
      </c>
    </row>
    <row r="3995" spans="1:6" x14ac:dyDescent="0.45">
      <c r="A3995" s="154" t="str">
        <f t="shared" si="62"/>
        <v>MD_GC_198</v>
      </c>
      <c r="B3995">
        <v>198</v>
      </c>
      <c r="C3995" t="s">
        <v>10</v>
      </c>
      <c r="D3995" s="153">
        <v>8.0699999999999996E-5</v>
      </c>
      <c r="E3995" t="s">
        <v>64</v>
      </c>
      <c r="F3995" t="s">
        <v>71</v>
      </c>
    </row>
    <row r="3996" spans="1:6" x14ac:dyDescent="0.45">
      <c r="A3996" s="154" t="str">
        <f t="shared" si="62"/>
        <v>MD_GC_200</v>
      </c>
      <c r="B3996">
        <v>200</v>
      </c>
      <c r="C3996" t="s">
        <v>10</v>
      </c>
      <c r="D3996" s="153">
        <v>7.47E-5</v>
      </c>
      <c r="E3996" t="s">
        <v>64</v>
      </c>
      <c r="F3996" t="s">
        <v>71</v>
      </c>
    </row>
    <row r="3997" spans="1:6" x14ac:dyDescent="0.45">
      <c r="A3997" s="154" t="str">
        <f t="shared" si="62"/>
        <v>MD_GC_202</v>
      </c>
      <c r="B3997">
        <v>202</v>
      </c>
      <c r="C3997" t="s">
        <v>10</v>
      </c>
      <c r="D3997" s="153">
        <v>6.86E-5</v>
      </c>
      <c r="E3997" t="s">
        <v>64</v>
      </c>
      <c r="F3997" t="s">
        <v>71</v>
      </c>
    </row>
    <row r="3998" spans="1:6" x14ac:dyDescent="0.45">
      <c r="A3998" s="154" t="str">
        <f t="shared" si="62"/>
        <v>MD_GC_204</v>
      </c>
      <c r="B3998">
        <v>204</v>
      </c>
      <c r="C3998" t="s">
        <v>10</v>
      </c>
      <c r="D3998" s="153">
        <v>6.2600000000000004E-5</v>
      </c>
      <c r="E3998" t="s">
        <v>64</v>
      </c>
      <c r="F3998" t="s">
        <v>71</v>
      </c>
    </row>
    <row r="3999" spans="1:6" x14ac:dyDescent="0.45">
      <c r="A3999" s="154" t="str">
        <f t="shared" si="62"/>
        <v>MD_GC_206</v>
      </c>
      <c r="B3999">
        <v>206</v>
      </c>
      <c r="C3999" t="s">
        <v>10</v>
      </c>
      <c r="D3999" s="153">
        <v>5.6499999999999998E-5</v>
      </c>
      <c r="E3999" t="s">
        <v>64</v>
      </c>
      <c r="F3999" t="s">
        <v>71</v>
      </c>
    </row>
    <row r="4000" spans="1:6" x14ac:dyDescent="0.45">
      <c r="A4000" s="154" t="str">
        <f t="shared" si="62"/>
        <v>MD_GC_208</v>
      </c>
      <c r="B4000">
        <v>208</v>
      </c>
      <c r="C4000" t="s">
        <v>10</v>
      </c>
      <c r="D4000" s="153">
        <v>5.0500000000000001E-5</v>
      </c>
      <c r="E4000" t="s">
        <v>64</v>
      </c>
      <c r="F4000" t="s">
        <v>71</v>
      </c>
    </row>
    <row r="4001" spans="1:6" x14ac:dyDescent="0.45">
      <c r="A4001" s="154" t="str">
        <f t="shared" si="62"/>
        <v>MD_GC_210</v>
      </c>
      <c r="B4001">
        <v>210</v>
      </c>
      <c r="C4001" t="s">
        <v>10</v>
      </c>
      <c r="D4001" s="153">
        <v>4.7299999999999998E-5</v>
      </c>
      <c r="E4001" t="s">
        <v>64</v>
      </c>
      <c r="F4001" t="s">
        <v>71</v>
      </c>
    </row>
    <row r="4002" spans="1:6" x14ac:dyDescent="0.45">
      <c r="A4002" s="154" t="str">
        <f t="shared" si="62"/>
        <v>MD_GC_212</v>
      </c>
      <c r="B4002">
        <v>212</v>
      </c>
      <c r="C4002" t="s">
        <v>10</v>
      </c>
      <c r="D4002" s="153">
        <v>4.4400000000000002E-5</v>
      </c>
      <c r="E4002" t="s">
        <v>64</v>
      </c>
      <c r="F4002" t="s">
        <v>71</v>
      </c>
    </row>
    <row r="4003" spans="1:6" x14ac:dyDescent="0.45">
      <c r="A4003" s="154" t="str">
        <f t="shared" si="62"/>
        <v>MD_GC_214</v>
      </c>
      <c r="B4003">
        <v>214</v>
      </c>
      <c r="C4003" t="s">
        <v>10</v>
      </c>
      <c r="D4003" s="153">
        <v>4.1300000000000001E-5</v>
      </c>
      <c r="E4003" t="s">
        <v>64</v>
      </c>
      <c r="F4003" t="s">
        <v>71</v>
      </c>
    </row>
    <row r="4004" spans="1:6" x14ac:dyDescent="0.45">
      <c r="A4004" s="154" t="str">
        <f t="shared" si="62"/>
        <v>MD_GC_216</v>
      </c>
      <c r="B4004">
        <v>216</v>
      </c>
      <c r="C4004" t="s">
        <v>10</v>
      </c>
      <c r="D4004" s="153">
        <v>3.8099999999999998E-5</v>
      </c>
      <c r="E4004" t="s">
        <v>64</v>
      </c>
      <c r="F4004" t="s">
        <v>71</v>
      </c>
    </row>
    <row r="4005" spans="1:6" x14ac:dyDescent="0.45">
      <c r="A4005" s="154" t="str">
        <f t="shared" si="62"/>
        <v>MD_GC_218</v>
      </c>
      <c r="B4005">
        <v>218</v>
      </c>
      <c r="C4005" t="s">
        <v>10</v>
      </c>
      <c r="D4005" s="153">
        <v>3.4900000000000001E-5</v>
      </c>
      <c r="E4005" t="s">
        <v>64</v>
      </c>
      <c r="F4005" t="s">
        <v>71</v>
      </c>
    </row>
    <row r="4006" spans="1:6" x14ac:dyDescent="0.45">
      <c r="A4006" s="154" t="str">
        <f t="shared" si="62"/>
        <v>MD_GC_220</v>
      </c>
      <c r="B4006">
        <v>220</v>
      </c>
      <c r="C4006" t="s">
        <v>10</v>
      </c>
      <c r="D4006" s="153">
        <v>3.2100000000000001E-5</v>
      </c>
      <c r="E4006" t="s">
        <v>64</v>
      </c>
      <c r="F4006" t="s">
        <v>71</v>
      </c>
    </row>
    <row r="4007" spans="1:6" x14ac:dyDescent="0.45">
      <c r="A4007" s="154" t="str">
        <f t="shared" si="62"/>
        <v>MD_GC_222</v>
      </c>
      <c r="B4007">
        <v>222</v>
      </c>
      <c r="C4007" t="s">
        <v>10</v>
      </c>
      <c r="D4007" s="153">
        <v>2.8799999999999999E-5</v>
      </c>
      <c r="E4007" t="s">
        <v>64</v>
      </c>
      <c r="F4007" t="s">
        <v>71</v>
      </c>
    </row>
    <row r="4008" spans="1:6" x14ac:dyDescent="0.45">
      <c r="A4008" s="154" t="str">
        <f t="shared" si="62"/>
        <v>MD_GC_224</v>
      </c>
      <c r="B4008">
        <v>224</v>
      </c>
      <c r="C4008" t="s">
        <v>10</v>
      </c>
      <c r="D4008" s="153">
        <v>2.55E-5</v>
      </c>
      <c r="E4008" t="s">
        <v>64</v>
      </c>
      <c r="F4008" t="s">
        <v>71</v>
      </c>
    </row>
    <row r="4009" spans="1:6" x14ac:dyDescent="0.45">
      <c r="A4009" s="154" t="str">
        <f t="shared" si="62"/>
        <v>MD_GC_226</v>
      </c>
      <c r="B4009">
        <v>226</v>
      </c>
      <c r="C4009" t="s">
        <v>10</v>
      </c>
      <c r="D4009" s="153">
        <v>2.2399999999999999E-5</v>
      </c>
      <c r="E4009" t="s">
        <v>64</v>
      </c>
      <c r="F4009" t="s">
        <v>71</v>
      </c>
    </row>
    <row r="4010" spans="1:6" x14ac:dyDescent="0.45">
      <c r="A4010" s="154" t="str">
        <f t="shared" si="62"/>
        <v>MD_GC_228</v>
      </c>
      <c r="B4010">
        <v>228</v>
      </c>
      <c r="C4010" t="s">
        <v>10</v>
      </c>
      <c r="D4010" s="153">
        <v>1.9400000000000001E-5</v>
      </c>
      <c r="E4010" t="s">
        <v>64</v>
      </c>
      <c r="F4010" t="s">
        <v>71</v>
      </c>
    </row>
    <row r="4011" spans="1:6" x14ac:dyDescent="0.45">
      <c r="A4011" s="154" t="str">
        <f t="shared" si="62"/>
        <v>MD_GC_230</v>
      </c>
      <c r="B4011">
        <v>230</v>
      </c>
      <c r="C4011" t="s">
        <v>10</v>
      </c>
      <c r="D4011" s="153">
        <v>1.6200000000000001E-5</v>
      </c>
      <c r="E4011" t="s">
        <v>64</v>
      </c>
      <c r="F4011" t="s">
        <v>71</v>
      </c>
    </row>
    <row r="4012" spans="1:6" x14ac:dyDescent="0.45">
      <c r="A4012" s="154" t="str">
        <f t="shared" si="62"/>
        <v>MD_GC_232</v>
      </c>
      <c r="B4012">
        <v>232</v>
      </c>
      <c r="C4012" t="s">
        <v>10</v>
      </c>
      <c r="D4012" s="153">
        <v>1.5299999999999999E-5</v>
      </c>
      <c r="E4012" t="s">
        <v>64</v>
      </c>
      <c r="F4012" t="s">
        <v>71</v>
      </c>
    </row>
    <row r="4013" spans="1:6" x14ac:dyDescent="0.45">
      <c r="A4013" s="154" t="str">
        <f t="shared" si="62"/>
        <v>MD_GC_234</v>
      </c>
      <c r="B4013">
        <v>234</v>
      </c>
      <c r="C4013" t="s">
        <v>10</v>
      </c>
      <c r="D4013" s="153">
        <v>1.4399999999999999E-5</v>
      </c>
      <c r="E4013" t="s">
        <v>64</v>
      </c>
      <c r="F4013" t="s">
        <v>71</v>
      </c>
    </row>
    <row r="4014" spans="1:6" x14ac:dyDescent="0.45">
      <c r="A4014" s="154" t="str">
        <f t="shared" si="62"/>
        <v>MD_GC_236</v>
      </c>
      <c r="B4014">
        <v>236</v>
      </c>
      <c r="C4014" t="s">
        <v>10</v>
      </c>
      <c r="D4014" s="153">
        <v>1.36E-5</v>
      </c>
      <c r="E4014" t="s">
        <v>64</v>
      </c>
      <c r="F4014" t="s">
        <v>71</v>
      </c>
    </row>
    <row r="4015" spans="1:6" x14ac:dyDescent="0.45">
      <c r="A4015" s="154" t="str">
        <f t="shared" si="62"/>
        <v>MD_GC_238</v>
      </c>
      <c r="B4015">
        <v>238</v>
      </c>
      <c r="C4015" t="s">
        <v>10</v>
      </c>
      <c r="D4015" s="153">
        <v>1.26E-5</v>
      </c>
      <c r="E4015" t="s">
        <v>64</v>
      </c>
      <c r="F4015" t="s">
        <v>71</v>
      </c>
    </row>
    <row r="4016" spans="1:6" x14ac:dyDescent="0.45">
      <c r="A4016" s="154" t="str">
        <f t="shared" si="62"/>
        <v>MD_GC_240</v>
      </c>
      <c r="B4016">
        <v>240</v>
      </c>
      <c r="C4016" t="s">
        <v>10</v>
      </c>
      <c r="D4016" s="153">
        <v>1.1600000000000001E-5</v>
      </c>
      <c r="E4016" t="s">
        <v>64</v>
      </c>
      <c r="F4016" t="s">
        <v>71</v>
      </c>
    </row>
    <row r="4017" spans="1:6" x14ac:dyDescent="0.45">
      <c r="A4017" s="154" t="str">
        <f t="shared" si="62"/>
        <v>MD_GC_242</v>
      </c>
      <c r="B4017">
        <v>242</v>
      </c>
      <c r="C4017" t="s">
        <v>10</v>
      </c>
      <c r="D4017" s="153">
        <v>1.08E-5</v>
      </c>
      <c r="E4017" t="s">
        <v>64</v>
      </c>
      <c r="F4017" t="s">
        <v>71</v>
      </c>
    </row>
    <row r="4018" spans="1:6" x14ac:dyDescent="0.45">
      <c r="A4018" s="154" t="str">
        <f t="shared" si="62"/>
        <v>MD_GC_244</v>
      </c>
      <c r="B4018">
        <v>244</v>
      </c>
      <c r="C4018" t="s">
        <v>10</v>
      </c>
      <c r="D4018" s="153">
        <v>9.9000000000000001E-6</v>
      </c>
      <c r="E4018" t="s">
        <v>64</v>
      </c>
      <c r="F4018" t="s">
        <v>71</v>
      </c>
    </row>
    <row r="4019" spans="1:6" x14ac:dyDescent="0.45">
      <c r="A4019" s="154" t="str">
        <f t="shared" si="62"/>
        <v>MD_GC_246</v>
      </c>
      <c r="B4019">
        <v>246</v>
      </c>
      <c r="C4019" t="s">
        <v>10</v>
      </c>
      <c r="D4019" s="153">
        <v>9.2E-6</v>
      </c>
      <c r="E4019" t="s">
        <v>64</v>
      </c>
      <c r="F4019" t="s">
        <v>71</v>
      </c>
    </row>
    <row r="4020" spans="1:6" x14ac:dyDescent="0.45">
      <c r="A4020" s="154" t="str">
        <f t="shared" si="62"/>
        <v>MD_GC_248</v>
      </c>
      <c r="B4020">
        <v>248</v>
      </c>
      <c r="C4020" t="s">
        <v>10</v>
      </c>
      <c r="D4020" s="153">
        <v>8.3000000000000002E-6</v>
      </c>
      <c r="E4020" t="s">
        <v>64</v>
      </c>
      <c r="F4020" t="s">
        <v>71</v>
      </c>
    </row>
    <row r="4021" spans="1:6" x14ac:dyDescent="0.45">
      <c r="A4021" s="154" t="str">
        <f t="shared" si="62"/>
        <v>MD_GC_250</v>
      </c>
      <c r="B4021">
        <v>250</v>
      </c>
      <c r="C4021" t="s">
        <v>10</v>
      </c>
      <c r="D4021" s="153">
        <v>7.5000000000000002E-6</v>
      </c>
      <c r="E4021" t="s">
        <v>64</v>
      </c>
      <c r="F4021" t="s">
        <v>71</v>
      </c>
    </row>
    <row r="4022" spans="1:6" x14ac:dyDescent="0.45">
      <c r="A4022" s="154" t="str">
        <f t="shared" si="62"/>
        <v>MD_GC_252</v>
      </c>
      <c r="B4022">
        <v>252</v>
      </c>
      <c r="C4022" t="s">
        <v>10</v>
      </c>
      <c r="D4022" s="153">
        <v>6.4999999999999996E-6</v>
      </c>
      <c r="E4022" t="s">
        <v>64</v>
      </c>
      <c r="F4022" t="s">
        <v>71</v>
      </c>
    </row>
    <row r="4023" spans="1:6" x14ac:dyDescent="0.45">
      <c r="A4023" s="154" t="str">
        <f t="shared" si="62"/>
        <v>MD_GC_254</v>
      </c>
      <c r="B4023">
        <v>254</v>
      </c>
      <c r="C4023" t="s">
        <v>10</v>
      </c>
      <c r="D4023" s="153">
        <v>5.8000000000000004E-6</v>
      </c>
      <c r="E4023" t="s">
        <v>64</v>
      </c>
      <c r="F4023" t="s">
        <v>71</v>
      </c>
    </row>
    <row r="4024" spans="1:6" x14ac:dyDescent="0.45">
      <c r="A4024" s="154" t="str">
        <f t="shared" si="62"/>
        <v>MD_GC_256</v>
      </c>
      <c r="B4024">
        <v>256</v>
      </c>
      <c r="C4024" t="s">
        <v>10</v>
      </c>
      <c r="D4024" s="153">
        <v>5.0000000000000004E-6</v>
      </c>
      <c r="E4024" t="s">
        <v>64</v>
      </c>
      <c r="F4024" t="s">
        <v>71</v>
      </c>
    </row>
    <row r="4025" spans="1:6" x14ac:dyDescent="0.45">
      <c r="A4025" s="154" t="str">
        <f t="shared" si="62"/>
        <v>MD_GC_258</v>
      </c>
      <c r="B4025">
        <v>258</v>
      </c>
      <c r="C4025" t="s">
        <v>10</v>
      </c>
      <c r="D4025" s="153">
        <v>4.1999999999999996E-6</v>
      </c>
      <c r="E4025" t="s">
        <v>64</v>
      </c>
      <c r="F4025" t="s">
        <v>71</v>
      </c>
    </row>
    <row r="4026" spans="1:6" x14ac:dyDescent="0.45">
      <c r="A4026" s="154" t="str">
        <f t="shared" si="62"/>
        <v>MD_GC_260</v>
      </c>
      <c r="B4026">
        <v>260</v>
      </c>
      <c r="C4026" t="s">
        <v>10</v>
      </c>
      <c r="D4026" s="153">
        <v>3.3000000000000002E-6</v>
      </c>
      <c r="E4026" t="s">
        <v>64</v>
      </c>
      <c r="F4026" t="s">
        <v>71</v>
      </c>
    </row>
    <row r="4027" spans="1:6" x14ac:dyDescent="0.45">
      <c r="A4027" s="154" t="str">
        <f t="shared" si="62"/>
        <v>MD_GC_262</v>
      </c>
      <c r="B4027">
        <v>262</v>
      </c>
      <c r="C4027" t="s">
        <v>10</v>
      </c>
      <c r="D4027" s="153">
        <v>3.0000000000000001E-6</v>
      </c>
      <c r="E4027" t="s">
        <v>64</v>
      </c>
      <c r="F4027" t="s">
        <v>71</v>
      </c>
    </row>
    <row r="4028" spans="1:6" x14ac:dyDescent="0.45">
      <c r="A4028" s="154" t="str">
        <f t="shared" si="62"/>
        <v>MD_GC_264</v>
      </c>
      <c r="B4028">
        <v>264</v>
      </c>
      <c r="C4028" t="s">
        <v>10</v>
      </c>
      <c r="D4028" s="153">
        <v>2.7999999999999999E-6</v>
      </c>
      <c r="E4028" t="s">
        <v>64</v>
      </c>
      <c r="F4028" t="s">
        <v>71</v>
      </c>
    </row>
    <row r="4029" spans="1:6" x14ac:dyDescent="0.45">
      <c r="A4029" s="154" t="str">
        <f t="shared" si="62"/>
        <v>MD_GC_266</v>
      </c>
      <c r="B4029">
        <v>266</v>
      </c>
      <c r="C4029" t="s">
        <v>10</v>
      </c>
      <c r="D4029" s="153">
        <v>2.5000000000000002E-6</v>
      </c>
      <c r="E4029" t="s">
        <v>64</v>
      </c>
      <c r="F4029" t="s">
        <v>71</v>
      </c>
    </row>
    <row r="4030" spans="1:6" x14ac:dyDescent="0.45">
      <c r="A4030" s="154" t="str">
        <f t="shared" si="62"/>
        <v>MD_GC_268</v>
      </c>
      <c r="B4030">
        <v>268</v>
      </c>
      <c r="C4030" t="s">
        <v>10</v>
      </c>
      <c r="D4030" s="153">
        <v>2.2000000000000001E-6</v>
      </c>
      <c r="E4030" t="s">
        <v>64</v>
      </c>
      <c r="F4030" t="s">
        <v>71</v>
      </c>
    </row>
    <row r="4031" spans="1:6" x14ac:dyDescent="0.45">
      <c r="A4031" s="154" t="str">
        <f t="shared" si="62"/>
        <v>MD_GC_270</v>
      </c>
      <c r="B4031">
        <v>270</v>
      </c>
      <c r="C4031" t="s">
        <v>10</v>
      </c>
      <c r="D4031" s="153">
        <v>1.7999999999999999E-6</v>
      </c>
      <c r="E4031" t="s">
        <v>64</v>
      </c>
      <c r="F4031" t="s">
        <v>71</v>
      </c>
    </row>
    <row r="4032" spans="1:6" x14ac:dyDescent="0.45">
      <c r="A4032" s="154" t="str">
        <f t="shared" si="62"/>
        <v>MD_GC_272</v>
      </c>
      <c r="B4032">
        <v>272</v>
      </c>
      <c r="C4032" t="s">
        <v>10</v>
      </c>
      <c r="D4032" s="153">
        <v>1.5999999999999999E-6</v>
      </c>
      <c r="E4032" t="s">
        <v>64</v>
      </c>
      <c r="F4032" t="s">
        <v>71</v>
      </c>
    </row>
    <row r="4033" spans="1:6" x14ac:dyDescent="0.45">
      <c r="A4033" s="154" t="str">
        <f t="shared" si="62"/>
        <v>MD_GC_274</v>
      </c>
      <c r="B4033">
        <v>274</v>
      </c>
      <c r="C4033" t="s">
        <v>10</v>
      </c>
      <c r="D4033" s="153">
        <v>1.3E-6</v>
      </c>
      <c r="E4033" t="s">
        <v>64</v>
      </c>
      <c r="F4033" t="s">
        <v>71</v>
      </c>
    </row>
    <row r="4034" spans="1:6" x14ac:dyDescent="0.45">
      <c r="A4034" s="154" t="str">
        <f t="shared" si="62"/>
        <v>MD_GC_276</v>
      </c>
      <c r="B4034">
        <v>276</v>
      </c>
      <c r="C4034" t="s">
        <v>10</v>
      </c>
      <c r="D4034" s="153">
        <v>9.9999999999999995E-7</v>
      </c>
      <c r="E4034" t="s">
        <v>64</v>
      </c>
      <c r="F4034" t="s">
        <v>71</v>
      </c>
    </row>
    <row r="4035" spans="1:6" x14ac:dyDescent="0.45">
      <c r="A4035" s="154" t="str">
        <f t="shared" ref="A4035:A4098" si="63">C4035&amp;"_"&amp;E4035&amp;"_"&amp;B4035</f>
        <v>MD_GC_278</v>
      </c>
      <c r="B4035">
        <v>278</v>
      </c>
      <c r="C4035" t="s">
        <v>10</v>
      </c>
      <c r="D4035" s="153">
        <v>7.9999999999999996E-7</v>
      </c>
      <c r="E4035" t="s">
        <v>64</v>
      </c>
      <c r="F4035" t="s">
        <v>71</v>
      </c>
    </row>
    <row r="4036" spans="1:6" x14ac:dyDescent="0.45">
      <c r="A4036" s="154" t="str">
        <f t="shared" si="63"/>
        <v>MD_GC_280</v>
      </c>
      <c r="B4036">
        <v>280</v>
      </c>
      <c r="C4036" t="s">
        <v>10</v>
      </c>
      <c r="D4036">
        <v>0</v>
      </c>
      <c r="E4036" t="s">
        <v>64</v>
      </c>
      <c r="F4036" t="s">
        <v>71</v>
      </c>
    </row>
    <row r="4037" spans="1:6" x14ac:dyDescent="0.45">
      <c r="A4037" s="154" t="str">
        <f t="shared" si="63"/>
        <v>MD_GC_282</v>
      </c>
      <c r="B4037">
        <v>282</v>
      </c>
      <c r="C4037" t="s">
        <v>10</v>
      </c>
      <c r="D4037">
        <v>0</v>
      </c>
      <c r="E4037" t="s">
        <v>64</v>
      </c>
      <c r="F4037" t="s">
        <v>71</v>
      </c>
    </row>
    <row r="4038" spans="1:6" x14ac:dyDescent="0.45">
      <c r="A4038" s="154" t="str">
        <f t="shared" si="63"/>
        <v>MD_GC_284</v>
      </c>
      <c r="B4038">
        <v>284</v>
      </c>
      <c r="C4038" t="s">
        <v>10</v>
      </c>
      <c r="D4038">
        <v>0</v>
      </c>
      <c r="E4038" t="s">
        <v>64</v>
      </c>
      <c r="F4038" t="s">
        <v>71</v>
      </c>
    </row>
    <row r="4039" spans="1:6" x14ac:dyDescent="0.45">
      <c r="A4039" s="154" t="str">
        <f t="shared" si="63"/>
        <v>MD_GC_286</v>
      </c>
      <c r="B4039">
        <v>286</v>
      </c>
      <c r="C4039" t="s">
        <v>10</v>
      </c>
      <c r="D4039">
        <v>0</v>
      </c>
      <c r="E4039" t="s">
        <v>64</v>
      </c>
      <c r="F4039" t="s">
        <v>71</v>
      </c>
    </row>
    <row r="4040" spans="1:6" x14ac:dyDescent="0.45">
      <c r="A4040" s="154" t="str">
        <f t="shared" si="63"/>
        <v>MD_GC_288</v>
      </c>
      <c r="B4040">
        <v>288</v>
      </c>
      <c r="C4040" t="s">
        <v>10</v>
      </c>
      <c r="D4040">
        <v>0</v>
      </c>
      <c r="E4040" t="s">
        <v>64</v>
      </c>
      <c r="F4040" t="s">
        <v>71</v>
      </c>
    </row>
    <row r="4041" spans="1:6" x14ac:dyDescent="0.45">
      <c r="A4041" s="154" t="str">
        <f t="shared" si="63"/>
        <v>MD_GC_290</v>
      </c>
      <c r="B4041">
        <v>290</v>
      </c>
      <c r="C4041" t="s">
        <v>10</v>
      </c>
      <c r="D4041">
        <v>0</v>
      </c>
      <c r="E4041" t="s">
        <v>64</v>
      </c>
      <c r="F4041" t="s">
        <v>71</v>
      </c>
    </row>
    <row r="4042" spans="1:6" x14ac:dyDescent="0.45">
      <c r="A4042" s="154" t="str">
        <f t="shared" si="63"/>
        <v>MD_GC_292</v>
      </c>
      <c r="B4042">
        <v>292</v>
      </c>
      <c r="C4042" t="s">
        <v>10</v>
      </c>
      <c r="D4042">
        <v>0</v>
      </c>
      <c r="E4042" t="s">
        <v>64</v>
      </c>
      <c r="F4042" t="s">
        <v>71</v>
      </c>
    </row>
    <row r="4043" spans="1:6" x14ac:dyDescent="0.45">
      <c r="A4043" s="154" t="str">
        <f t="shared" si="63"/>
        <v>MD_GC_294</v>
      </c>
      <c r="B4043">
        <v>294</v>
      </c>
      <c r="C4043" t="s">
        <v>10</v>
      </c>
      <c r="D4043">
        <v>0</v>
      </c>
      <c r="E4043" t="s">
        <v>64</v>
      </c>
      <c r="F4043" t="s">
        <v>71</v>
      </c>
    </row>
    <row r="4044" spans="1:6" x14ac:dyDescent="0.45">
      <c r="A4044" s="154" t="str">
        <f t="shared" si="63"/>
        <v>MD_GC_296</v>
      </c>
      <c r="B4044">
        <v>296</v>
      </c>
      <c r="C4044" t="s">
        <v>10</v>
      </c>
      <c r="D4044">
        <v>0</v>
      </c>
      <c r="E4044" t="s">
        <v>64</v>
      </c>
      <c r="F4044" t="s">
        <v>71</v>
      </c>
    </row>
    <row r="4045" spans="1:6" x14ac:dyDescent="0.45">
      <c r="A4045" s="154" t="str">
        <f t="shared" si="63"/>
        <v>MD_GC_298</v>
      </c>
      <c r="B4045">
        <v>298</v>
      </c>
      <c r="C4045" t="s">
        <v>10</v>
      </c>
      <c r="D4045">
        <v>0</v>
      </c>
      <c r="E4045" t="s">
        <v>64</v>
      </c>
      <c r="F4045" t="s">
        <v>71</v>
      </c>
    </row>
    <row r="4046" spans="1:6" x14ac:dyDescent="0.45">
      <c r="A4046" s="154" t="str">
        <f t="shared" si="63"/>
        <v>MD_GC_300</v>
      </c>
      <c r="B4046">
        <v>300</v>
      </c>
      <c r="C4046" t="s">
        <v>10</v>
      </c>
      <c r="D4046">
        <v>0</v>
      </c>
      <c r="E4046" t="s">
        <v>64</v>
      </c>
      <c r="F4046" t="s">
        <v>71</v>
      </c>
    </row>
    <row r="4047" spans="1:6" x14ac:dyDescent="0.45">
      <c r="A4047" s="154" t="str">
        <f t="shared" si="63"/>
        <v>MD_GC_302</v>
      </c>
      <c r="B4047">
        <v>302</v>
      </c>
      <c r="C4047" t="s">
        <v>10</v>
      </c>
      <c r="D4047">
        <v>0</v>
      </c>
      <c r="E4047" t="s">
        <v>64</v>
      </c>
      <c r="F4047" t="s">
        <v>71</v>
      </c>
    </row>
    <row r="4048" spans="1:6" x14ac:dyDescent="0.45">
      <c r="A4048" s="154" t="str">
        <f t="shared" si="63"/>
        <v>MD_GC_304</v>
      </c>
      <c r="B4048">
        <v>304</v>
      </c>
      <c r="C4048" t="s">
        <v>10</v>
      </c>
      <c r="D4048">
        <v>0</v>
      </c>
      <c r="E4048" t="s">
        <v>64</v>
      </c>
      <c r="F4048" t="s">
        <v>71</v>
      </c>
    </row>
    <row r="4049" spans="1:6" x14ac:dyDescent="0.45">
      <c r="A4049" s="154" t="str">
        <f t="shared" si="63"/>
        <v>MD_GC_306</v>
      </c>
      <c r="B4049">
        <v>306</v>
      </c>
      <c r="C4049" t="s">
        <v>10</v>
      </c>
      <c r="D4049">
        <v>0</v>
      </c>
      <c r="E4049" t="s">
        <v>64</v>
      </c>
      <c r="F4049" t="s">
        <v>71</v>
      </c>
    </row>
    <row r="4050" spans="1:6" x14ac:dyDescent="0.45">
      <c r="A4050" s="154" t="str">
        <f t="shared" si="63"/>
        <v>MD_GC_308</v>
      </c>
      <c r="B4050">
        <v>308</v>
      </c>
      <c r="C4050" t="s">
        <v>10</v>
      </c>
      <c r="D4050">
        <v>0</v>
      </c>
      <c r="E4050" t="s">
        <v>64</v>
      </c>
      <c r="F4050" t="s">
        <v>71</v>
      </c>
    </row>
    <row r="4051" spans="1:6" x14ac:dyDescent="0.45">
      <c r="A4051" s="154" t="str">
        <f t="shared" si="63"/>
        <v>MD_GC_310</v>
      </c>
      <c r="B4051">
        <v>310</v>
      </c>
      <c r="C4051" t="s">
        <v>10</v>
      </c>
      <c r="D4051">
        <v>0</v>
      </c>
      <c r="E4051" t="s">
        <v>64</v>
      </c>
      <c r="F4051" t="s">
        <v>71</v>
      </c>
    </row>
    <row r="4052" spans="1:6" x14ac:dyDescent="0.45">
      <c r="A4052" s="154" t="str">
        <f t="shared" si="63"/>
        <v>MD_GC_312</v>
      </c>
      <c r="B4052">
        <v>312</v>
      </c>
      <c r="C4052" t="s">
        <v>10</v>
      </c>
      <c r="D4052">
        <v>0</v>
      </c>
      <c r="E4052" t="s">
        <v>64</v>
      </c>
      <c r="F4052" t="s">
        <v>71</v>
      </c>
    </row>
    <row r="4053" spans="1:6" x14ac:dyDescent="0.45">
      <c r="A4053" s="154" t="str">
        <f t="shared" si="63"/>
        <v>MD_GC_314</v>
      </c>
      <c r="B4053">
        <v>314</v>
      </c>
      <c r="C4053" t="s">
        <v>10</v>
      </c>
      <c r="D4053">
        <v>0</v>
      </c>
      <c r="E4053" t="s">
        <v>64</v>
      </c>
      <c r="F4053" t="s">
        <v>71</v>
      </c>
    </row>
    <row r="4054" spans="1:6" x14ac:dyDescent="0.45">
      <c r="A4054" s="154" t="str">
        <f t="shared" si="63"/>
        <v>MD_GC_316</v>
      </c>
      <c r="B4054">
        <v>316</v>
      </c>
      <c r="C4054" t="s">
        <v>10</v>
      </c>
      <c r="D4054">
        <v>0</v>
      </c>
      <c r="E4054" t="s">
        <v>64</v>
      </c>
      <c r="F4054" t="s">
        <v>71</v>
      </c>
    </row>
    <row r="4055" spans="1:6" x14ac:dyDescent="0.45">
      <c r="A4055" s="154" t="str">
        <f t="shared" si="63"/>
        <v>MD_GC_318</v>
      </c>
      <c r="B4055">
        <v>318</v>
      </c>
      <c r="C4055" t="s">
        <v>10</v>
      </c>
      <c r="D4055">
        <v>0</v>
      </c>
      <c r="E4055" t="s">
        <v>64</v>
      </c>
      <c r="F4055" t="s">
        <v>71</v>
      </c>
    </row>
    <row r="4056" spans="1:6" x14ac:dyDescent="0.45">
      <c r="A4056" s="154" t="str">
        <f t="shared" si="63"/>
        <v>MD_GC_320</v>
      </c>
      <c r="B4056">
        <v>320</v>
      </c>
      <c r="C4056" t="s">
        <v>10</v>
      </c>
      <c r="D4056">
        <v>0</v>
      </c>
      <c r="E4056" t="s">
        <v>64</v>
      </c>
      <c r="F4056" t="s">
        <v>71</v>
      </c>
    </row>
    <row r="4057" spans="1:6" x14ac:dyDescent="0.45">
      <c r="A4057" s="154" t="str">
        <f t="shared" si="63"/>
        <v>MD_GC_322</v>
      </c>
      <c r="B4057">
        <v>322</v>
      </c>
      <c r="C4057" t="s">
        <v>10</v>
      </c>
      <c r="D4057">
        <v>0</v>
      </c>
      <c r="E4057" t="s">
        <v>64</v>
      </c>
      <c r="F4057" t="s">
        <v>71</v>
      </c>
    </row>
    <row r="4058" spans="1:6" x14ac:dyDescent="0.45">
      <c r="A4058" s="154" t="str">
        <f t="shared" si="63"/>
        <v>MD_GC_324</v>
      </c>
      <c r="B4058">
        <v>324</v>
      </c>
      <c r="C4058" t="s">
        <v>10</v>
      </c>
      <c r="D4058">
        <v>0</v>
      </c>
      <c r="E4058" t="s">
        <v>64</v>
      </c>
      <c r="F4058" t="s">
        <v>71</v>
      </c>
    </row>
    <row r="4059" spans="1:6" x14ac:dyDescent="0.45">
      <c r="A4059" s="154" t="str">
        <f t="shared" si="63"/>
        <v>MD_GC_326</v>
      </c>
      <c r="B4059">
        <v>326</v>
      </c>
      <c r="C4059" t="s">
        <v>10</v>
      </c>
      <c r="D4059">
        <v>0</v>
      </c>
      <c r="E4059" t="s">
        <v>64</v>
      </c>
      <c r="F4059" t="s">
        <v>71</v>
      </c>
    </row>
    <row r="4060" spans="1:6" x14ac:dyDescent="0.45">
      <c r="A4060" s="154" t="str">
        <f t="shared" si="63"/>
        <v>MD_GC_328</v>
      </c>
      <c r="B4060">
        <v>328</v>
      </c>
      <c r="C4060" t="s">
        <v>10</v>
      </c>
      <c r="D4060">
        <v>0</v>
      </c>
      <c r="E4060" t="s">
        <v>64</v>
      </c>
      <c r="F4060" t="s">
        <v>71</v>
      </c>
    </row>
    <row r="4061" spans="1:6" x14ac:dyDescent="0.45">
      <c r="A4061" s="154" t="str">
        <f t="shared" si="63"/>
        <v>MD_GC_330</v>
      </c>
      <c r="B4061">
        <v>330</v>
      </c>
      <c r="C4061" t="s">
        <v>10</v>
      </c>
      <c r="D4061">
        <v>0</v>
      </c>
      <c r="E4061" t="s">
        <v>64</v>
      </c>
      <c r="F4061" t="s">
        <v>71</v>
      </c>
    </row>
    <row r="4062" spans="1:6" x14ac:dyDescent="0.45">
      <c r="A4062" s="154" t="str">
        <f t="shared" si="63"/>
        <v>MD_GC_332</v>
      </c>
      <c r="B4062">
        <v>332</v>
      </c>
      <c r="C4062" t="s">
        <v>10</v>
      </c>
      <c r="D4062">
        <v>0</v>
      </c>
      <c r="E4062" t="s">
        <v>64</v>
      </c>
      <c r="F4062" t="s">
        <v>71</v>
      </c>
    </row>
    <row r="4063" spans="1:6" x14ac:dyDescent="0.45">
      <c r="A4063" s="154" t="str">
        <f t="shared" si="63"/>
        <v>MD_GC_334</v>
      </c>
      <c r="B4063">
        <v>334</v>
      </c>
      <c r="C4063" t="s">
        <v>10</v>
      </c>
      <c r="D4063">
        <v>0</v>
      </c>
      <c r="E4063" t="s">
        <v>64</v>
      </c>
      <c r="F4063" t="s">
        <v>71</v>
      </c>
    </row>
    <row r="4064" spans="1:6" x14ac:dyDescent="0.45">
      <c r="A4064" s="154" t="str">
        <f t="shared" si="63"/>
        <v>MD_GC_336</v>
      </c>
      <c r="B4064">
        <v>336</v>
      </c>
      <c r="C4064" t="s">
        <v>10</v>
      </c>
      <c r="D4064">
        <v>0</v>
      </c>
      <c r="E4064" t="s">
        <v>64</v>
      </c>
      <c r="F4064" t="s">
        <v>71</v>
      </c>
    </row>
    <row r="4065" spans="1:6" x14ac:dyDescent="0.45">
      <c r="A4065" s="154" t="str">
        <f t="shared" si="63"/>
        <v>MD_GC_338</v>
      </c>
      <c r="B4065">
        <v>338</v>
      </c>
      <c r="C4065" t="s">
        <v>10</v>
      </c>
      <c r="D4065">
        <v>0</v>
      </c>
      <c r="E4065" t="s">
        <v>64</v>
      </c>
      <c r="F4065" t="s">
        <v>71</v>
      </c>
    </row>
    <row r="4066" spans="1:6" x14ac:dyDescent="0.45">
      <c r="A4066" s="154" t="str">
        <f t="shared" si="63"/>
        <v>MD_GC_340</v>
      </c>
      <c r="B4066">
        <v>340</v>
      </c>
      <c r="C4066" t="s">
        <v>10</v>
      </c>
      <c r="D4066">
        <v>0</v>
      </c>
      <c r="E4066" t="s">
        <v>64</v>
      </c>
      <c r="F4066" t="s">
        <v>71</v>
      </c>
    </row>
    <row r="4067" spans="1:6" x14ac:dyDescent="0.45">
      <c r="A4067" s="154" t="str">
        <f t="shared" si="63"/>
        <v>MD_GC_342</v>
      </c>
      <c r="B4067">
        <v>342</v>
      </c>
      <c r="C4067" t="s">
        <v>10</v>
      </c>
      <c r="D4067">
        <v>0</v>
      </c>
      <c r="E4067" t="s">
        <v>64</v>
      </c>
      <c r="F4067" t="s">
        <v>71</v>
      </c>
    </row>
    <row r="4068" spans="1:6" x14ac:dyDescent="0.45">
      <c r="A4068" s="154" t="str">
        <f t="shared" si="63"/>
        <v>MD_GC_344</v>
      </c>
      <c r="B4068">
        <v>344</v>
      </c>
      <c r="C4068" t="s">
        <v>10</v>
      </c>
      <c r="D4068">
        <v>0</v>
      </c>
      <c r="E4068" t="s">
        <v>64</v>
      </c>
      <c r="F4068" t="s">
        <v>71</v>
      </c>
    </row>
    <row r="4069" spans="1:6" x14ac:dyDescent="0.45">
      <c r="A4069" s="154" t="str">
        <f t="shared" si="63"/>
        <v>MD_GC_346</v>
      </c>
      <c r="B4069">
        <v>346</v>
      </c>
      <c r="C4069" t="s">
        <v>10</v>
      </c>
      <c r="D4069">
        <v>0</v>
      </c>
      <c r="E4069" t="s">
        <v>64</v>
      </c>
      <c r="F4069" t="s">
        <v>71</v>
      </c>
    </row>
    <row r="4070" spans="1:6" x14ac:dyDescent="0.45">
      <c r="A4070" s="154" t="str">
        <f t="shared" si="63"/>
        <v>MD_GC_348</v>
      </c>
      <c r="B4070">
        <v>348</v>
      </c>
      <c r="C4070" t="s">
        <v>10</v>
      </c>
      <c r="D4070">
        <v>0</v>
      </c>
      <c r="E4070" t="s">
        <v>64</v>
      </c>
      <c r="F4070" t="s">
        <v>71</v>
      </c>
    </row>
    <row r="4071" spans="1:6" x14ac:dyDescent="0.45">
      <c r="A4071" s="154" t="str">
        <f t="shared" si="63"/>
        <v>MD_GC_350</v>
      </c>
      <c r="B4071">
        <v>350</v>
      </c>
      <c r="C4071" t="s">
        <v>10</v>
      </c>
      <c r="D4071">
        <v>0</v>
      </c>
      <c r="E4071" t="s">
        <v>64</v>
      </c>
      <c r="F4071" t="s">
        <v>71</v>
      </c>
    </row>
    <row r="4072" spans="1:6" x14ac:dyDescent="0.45">
      <c r="A4072" s="154" t="str">
        <f t="shared" si="63"/>
        <v>MD_GC_352</v>
      </c>
      <c r="B4072">
        <v>352</v>
      </c>
      <c r="C4072" t="s">
        <v>10</v>
      </c>
      <c r="D4072">
        <v>0</v>
      </c>
      <c r="E4072" t="s">
        <v>64</v>
      </c>
      <c r="F4072" t="s">
        <v>71</v>
      </c>
    </row>
    <row r="4073" spans="1:6" x14ac:dyDescent="0.45">
      <c r="A4073" s="154" t="str">
        <f t="shared" si="63"/>
        <v>MD_GC_354</v>
      </c>
      <c r="B4073">
        <v>354</v>
      </c>
      <c r="C4073" t="s">
        <v>10</v>
      </c>
      <c r="D4073">
        <v>0</v>
      </c>
      <c r="E4073" t="s">
        <v>64</v>
      </c>
      <c r="F4073" t="s">
        <v>71</v>
      </c>
    </row>
    <row r="4074" spans="1:6" x14ac:dyDescent="0.45">
      <c r="A4074" s="154" t="str">
        <f t="shared" si="63"/>
        <v>MD_GC_356</v>
      </c>
      <c r="B4074">
        <v>356</v>
      </c>
      <c r="C4074" t="s">
        <v>10</v>
      </c>
      <c r="D4074">
        <v>0</v>
      </c>
      <c r="E4074" t="s">
        <v>64</v>
      </c>
      <c r="F4074" t="s">
        <v>71</v>
      </c>
    </row>
    <row r="4075" spans="1:6" x14ac:dyDescent="0.45">
      <c r="A4075" s="154" t="str">
        <f t="shared" si="63"/>
        <v>MD_GC_358</v>
      </c>
      <c r="B4075">
        <v>358</v>
      </c>
      <c r="C4075" t="s">
        <v>10</v>
      </c>
      <c r="D4075">
        <v>0</v>
      </c>
      <c r="E4075" t="s">
        <v>64</v>
      </c>
      <c r="F4075" t="s">
        <v>71</v>
      </c>
    </row>
    <row r="4076" spans="1:6" x14ac:dyDescent="0.45">
      <c r="A4076" s="154" t="str">
        <f t="shared" si="63"/>
        <v>MD_GC_360</v>
      </c>
      <c r="B4076">
        <v>360</v>
      </c>
      <c r="C4076" t="s">
        <v>10</v>
      </c>
      <c r="D4076">
        <v>0</v>
      </c>
      <c r="E4076" t="s">
        <v>64</v>
      </c>
      <c r="F4076" t="s">
        <v>71</v>
      </c>
    </row>
    <row r="4077" spans="1:6" x14ac:dyDescent="0.45">
      <c r="A4077" s="154" t="str">
        <f t="shared" si="63"/>
        <v>MD_GC_362</v>
      </c>
      <c r="B4077">
        <v>362</v>
      </c>
      <c r="C4077" t="s">
        <v>10</v>
      </c>
      <c r="D4077">
        <v>0</v>
      </c>
      <c r="E4077" t="s">
        <v>64</v>
      </c>
      <c r="F4077" t="s">
        <v>71</v>
      </c>
    </row>
    <row r="4078" spans="1:6" x14ac:dyDescent="0.45">
      <c r="A4078" s="154" t="str">
        <f t="shared" si="63"/>
        <v>MD_GC_364</v>
      </c>
      <c r="B4078">
        <v>364</v>
      </c>
      <c r="C4078" t="s">
        <v>10</v>
      </c>
      <c r="D4078">
        <v>0</v>
      </c>
      <c r="E4078" t="s">
        <v>64</v>
      </c>
      <c r="F4078" t="s">
        <v>71</v>
      </c>
    </row>
    <row r="4079" spans="1:6" x14ac:dyDescent="0.45">
      <c r="A4079" s="154" t="str">
        <f t="shared" si="63"/>
        <v>MD_GC_366</v>
      </c>
      <c r="B4079">
        <v>366</v>
      </c>
      <c r="C4079" t="s">
        <v>10</v>
      </c>
      <c r="D4079">
        <v>0</v>
      </c>
      <c r="E4079" t="s">
        <v>64</v>
      </c>
      <c r="F4079" t="s">
        <v>71</v>
      </c>
    </row>
    <row r="4080" spans="1:6" x14ac:dyDescent="0.45">
      <c r="A4080" s="154" t="str">
        <f t="shared" si="63"/>
        <v>MD_GC_368</v>
      </c>
      <c r="B4080">
        <v>368</v>
      </c>
      <c r="C4080" t="s">
        <v>10</v>
      </c>
      <c r="D4080">
        <v>0</v>
      </c>
      <c r="E4080" t="s">
        <v>64</v>
      </c>
      <c r="F4080" t="s">
        <v>71</v>
      </c>
    </row>
    <row r="4081" spans="1:6" x14ac:dyDescent="0.45">
      <c r="A4081" s="154" t="str">
        <f t="shared" si="63"/>
        <v>MD_GC_370</v>
      </c>
      <c r="B4081">
        <v>370</v>
      </c>
      <c r="C4081" t="s">
        <v>10</v>
      </c>
      <c r="D4081">
        <v>0</v>
      </c>
      <c r="E4081" t="s">
        <v>64</v>
      </c>
      <c r="F4081" t="s">
        <v>71</v>
      </c>
    </row>
    <row r="4082" spans="1:6" x14ac:dyDescent="0.45">
      <c r="A4082" s="154" t="str">
        <f t="shared" si="63"/>
        <v>MD_GC_372</v>
      </c>
      <c r="B4082">
        <v>372</v>
      </c>
      <c r="C4082" t="s">
        <v>10</v>
      </c>
      <c r="D4082">
        <v>0</v>
      </c>
      <c r="E4082" t="s">
        <v>64</v>
      </c>
      <c r="F4082" t="s">
        <v>71</v>
      </c>
    </row>
    <row r="4083" spans="1:6" x14ac:dyDescent="0.45">
      <c r="A4083" s="154" t="str">
        <f t="shared" si="63"/>
        <v>MD_GC_374</v>
      </c>
      <c r="B4083">
        <v>374</v>
      </c>
      <c r="C4083" t="s">
        <v>10</v>
      </c>
      <c r="D4083">
        <v>0</v>
      </c>
      <c r="E4083" t="s">
        <v>64</v>
      </c>
      <c r="F4083" t="s">
        <v>71</v>
      </c>
    </row>
    <row r="4084" spans="1:6" x14ac:dyDescent="0.45">
      <c r="A4084" s="154" t="str">
        <f t="shared" si="63"/>
        <v>MD_GC_376</v>
      </c>
      <c r="B4084">
        <v>376</v>
      </c>
      <c r="C4084" t="s">
        <v>10</v>
      </c>
      <c r="D4084">
        <v>0</v>
      </c>
      <c r="E4084" t="s">
        <v>64</v>
      </c>
      <c r="F4084" t="s">
        <v>71</v>
      </c>
    </row>
    <row r="4085" spans="1:6" x14ac:dyDescent="0.45">
      <c r="A4085" s="154" t="str">
        <f t="shared" si="63"/>
        <v>MD_GC_378</v>
      </c>
      <c r="B4085">
        <v>378</v>
      </c>
      <c r="C4085" t="s">
        <v>10</v>
      </c>
      <c r="D4085">
        <v>0</v>
      </c>
      <c r="E4085" t="s">
        <v>64</v>
      </c>
      <c r="F4085" t="s">
        <v>71</v>
      </c>
    </row>
    <row r="4086" spans="1:6" x14ac:dyDescent="0.45">
      <c r="A4086" s="154" t="str">
        <f t="shared" si="63"/>
        <v>MD_GC_380</v>
      </c>
      <c r="B4086">
        <v>380</v>
      </c>
      <c r="C4086" t="s">
        <v>10</v>
      </c>
      <c r="D4086">
        <v>0</v>
      </c>
      <c r="E4086" t="s">
        <v>64</v>
      </c>
      <c r="F4086" t="s">
        <v>71</v>
      </c>
    </row>
    <row r="4087" spans="1:6" x14ac:dyDescent="0.45">
      <c r="A4087" s="154" t="str">
        <f t="shared" si="63"/>
        <v>MD_GC_382</v>
      </c>
      <c r="B4087">
        <v>382</v>
      </c>
      <c r="C4087" t="s">
        <v>10</v>
      </c>
      <c r="D4087">
        <v>0</v>
      </c>
      <c r="E4087" t="s">
        <v>64</v>
      </c>
      <c r="F4087" t="s">
        <v>71</v>
      </c>
    </row>
    <row r="4088" spans="1:6" x14ac:dyDescent="0.45">
      <c r="A4088" s="154" t="str">
        <f t="shared" si="63"/>
        <v>MD_GC_384</v>
      </c>
      <c r="B4088">
        <v>384</v>
      </c>
      <c r="C4088" t="s">
        <v>10</v>
      </c>
      <c r="D4088">
        <v>0</v>
      </c>
      <c r="E4088" t="s">
        <v>64</v>
      </c>
      <c r="F4088" t="s">
        <v>71</v>
      </c>
    </row>
    <row r="4089" spans="1:6" x14ac:dyDescent="0.45">
      <c r="A4089" s="154" t="str">
        <f t="shared" si="63"/>
        <v>MD_GC_386</v>
      </c>
      <c r="B4089">
        <v>386</v>
      </c>
      <c r="C4089" t="s">
        <v>10</v>
      </c>
      <c r="D4089">
        <v>0</v>
      </c>
      <c r="E4089" t="s">
        <v>64</v>
      </c>
      <c r="F4089" t="s">
        <v>71</v>
      </c>
    </row>
    <row r="4090" spans="1:6" x14ac:dyDescent="0.45">
      <c r="A4090" s="154" t="str">
        <f t="shared" si="63"/>
        <v>MD_GC_388</v>
      </c>
      <c r="B4090">
        <v>388</v>
      </c>
      <c r="C4090" t="s">
        <v>10</v>
      </c>
      <c r="D4090">
        <v>0</v>
      </c>
      <c r="E4090" t="s">
        <v>64</v>
      </c>
      <c r="F4090" t="s">
        <v>71</v>
      </c>
    </row>
    <row r="4091" spans="1:6" x14ac:dyDescent="0.45">
      <c r="A4091" s="154" t="str">
        <f t="shared" si="63"/>
        <v>MD_GC_390</v>
      </c>
      <c r="B4091">
        <v>390</v>
      </c>
      <c r="C4091" t="s">
        <v>10</v>
      </c>
      <c r="D4091">
        <v>0</v>
      </c>
      <c r="E4091" t="s">
        <v>64</v>
      </c>
      <c r="F4091" t="s">
        <v>71</v>
      </c>
    </row>
    <row r="4092" spans="1:6" x14ac:dyDescent="0.45">
      <c r="A4092" s="154" t="str">
        <f t="shared" si="63"/>
        <v>MD_GC_392</v>
      </c>
      <c r="B4092">
        <v>392</v>
      </c>
      <c r="C4092" t="s">
        <v>10</v>
      </c>
      <c r="D4092">
        <v>0</v>
      </c>
      <c r="E4092" t="s">
        <v>64</v>
      </c>
      <c r="F4092" t="s">
        <v>71</v>
      </c>
    </row>
    <row r="4093" spans="1:6" x14ac:dyDescent="0.45">
      <c r="A4093" s="154" t="str">
        <f t="shared" si="63"/>
        <v>MD_GC_394</v>
      </c>
      <c r="B4093">
        <v>394</v>
      </c>
      <c r="C4093" t="s">
        <v>10</v>
      </c>
      <c r="D4093">
        <v>0</v>
      </c>
      <c r="E4093" t="s">
        <v>64</v>
      </c>
      <c r="F4093" t="s">
        <v>71</v>
      </c>
    </row>
    <row r="4094" spans="1:6" x14ac:dyDescent="0.45">
      <c r="A4094" s="154" t="str">
        <f t="shared" si="63"/>
        <v>MD_GC_396</v>
      </c>
      <c r="B4094">
        <v>396</v>
      </c>
      <c r="C4094" t="s">
        <v>10</v>
      </c>
      <c r="D4094">
        <v>0</v>
      </c>
      <c r="E4094" t="s">
        <v>64</v>
      </c>
      <c r="F4094" t="s">
        <v>71</v>
      </c>
    </row>
    <row r="4095" spans="1:6" x14ac:dyDescent="0.45">
      <c r="A4095" s="154" t="str">
        <f t="shared" si="63"/>
        <v>MD_GC_398</v>
      </c>
      <c r="B4095">
        <v>398</v>
      </c>
      <c r="C4095" t="s">
        <v>10</v>
      </c>
      <c r="D4095">
        <v>0</v>
      </c>
      <c r="E4095" t="s">
        <v>64</v>
      </c>
      <c r="F4095" t="s">
        <v>71</v>
      </c>
    </row>
    <row r="4096" spans="1:6" x14ac:dyDescent="0.45">
      <c r="A4096" s="154" t="str">
        <f t="shared" si="63"/>
        <v>MD_GC_400</v>
      </c>
      <c r="B4096">
        <v>400</v>
      </c>
      <c r="C4096" t="s">
        <v>10</v>
      </c>
      <c r="D4096">
        <v>0</v>
      </c>
      <c r="E4096" t="s">
        <v>64</v>
      </c>
      <c r="F4096" t="s">
        <v>71</v>
      </c>
    </row>
    <row r="4097" spans="1:6" x14ac:dyDescent="0.45">
      <c r="A4097" s="154" t="str">
        <f t="shared" si="63"/>
        <v>MD_GC_402</v>
      </c>
      <c r="B4097">
        <v>402</v>
      </c>
      <c r="C4097" t="s">
        <v>10</v>
      </c>
      <c r="D4097">
        <v>0</v>
      </c>
      <c r="E4097" t="s">
        <v>64</v>
      </c>
      <c r="F4097" t="s">
        <v>71</v>
      </c>
    </row>
    <row r="4098" spans="1:6" x14ac:dyDescent="0.45">
      <c r="A4098" s="154" t="str">
        <f t="shared" si="63"/>
        <v>MD_GC_404</v>
      </c>
      <c r="B4098">
        <v>404</v>
      </c>
      <c r="C4098" t="s">
        <v>10</v>
      </c>
      <c r="D4098">
        <v>0</v>
      </c>
      <c r="E4098" t="s">
        <v>64</v>
      </c>
      <c r="F4098" t="s">
        <v>71</v>
      </c>
    </row>
    <row r="4099" spans="1:6" x14ac:dyDescent="0.45">
      <c r="A4099" s="154" t="str">
        <f t="shared" ref="A4099:A4162" si="64">C4099&amp;"_"&amp;E4099&amp;"_"&amp;B4099</f>
        <v>MD_GC_406</v>
      </c>
      <c r="B4099">
        <v>406</v>
      </c>
      <c r="C4099" t="s">
        <v>10</v>
      </c>
      <c r="D4099">
        <v>0</v>
      </c>
      <c r="E4099" t="s">
        <v>64</v>
      </c>
      <c r="F4099" t="s">
        <v>71</v>
      </c>
    </row>
    <row r="4100" spans="1:6" x14ac:dyDescent="0.45">
      <c r="A4100" s="154" t="str">
        <f t="shared" si="64"/>
        <v>MD_GC_408</v>
      </c>
      <c r="B4100">
        <v>408</v>
      </c>
      <c r="C4100" t="s">
        <v>10</v>
      </c>
      <c r="D4100">
        <v>0</v>
      </c>
      <c r="E4100" t="s">
        <v>64</v>
      </c>
      <c r="F4100" t="s">
        <v>71</v>
      </c>
    </row>
    <row r="4101" spans="1:6" x14ac:dyDescent="0.45">
      <c r="A4101" s="154" t="str">
        <f t="shared" si="64"/>
        <v>MD_GC_410</v>
      </c>
      <c r="B4101">
        <v>410</v>
      </c>
      <c r="C4101" t="s">
        <v>10</v>
      </c>
      <c r="D4101">
        <v>0</v>
      </c>
      <c r="E4101" t="s">
        <v>64</v>
      </c>
      <c r="F4101" t="s">
        <v>71</v>
      </c>
    </row>
    <row r="4102" spans="1:6" x14ac:dyDescent="0.45">
      <c r="A4102" s="154" t="str">
        <f t="shared" si="64"/>
        <v>HV_Dist_0</v>
      </c>
      <c r="B4102">
        <v>0</v>
      </c>
      <c r="C4102" t="s">
        <v>11</v>
      </c>
      <c r="D4102">
        <v>0.19375529999999999</v>
      </c>
      <c r="E4102" t="s">
        <v>63</v>
      </c>
      <c r="F4102" t="s">
        <v>71</v>
      </c>
    </row>
    <row r="4103" spans="1:6" x14ac:dyDescent="0.45">
      <c r="A4103" s="154" t="str">
        <f t="shared" si="64"/>
        <v>HV_Dist_2</v>
      </c>
      <c r="B4103">
        <v>2</v>
      </c>
      <c r="C4103" t="s">
        <v>11</v>
      </c>
      <c r="D4103">
        <v>0.16029489999999999</v>
      </c>
      <c r="E4103" t="s">
        <v>63</v>
      </c>
      <c r="F4103" t="s">
        <v>71</v>
      </c>
    </row>
    <row r="4104" spans="1:6" x14ac:dyDescent="0.45">
      <c r="A4104" s="154" t="str">
        <f t="shared" si="64"/>
        <v>HV_Dist_4</v>
      </c>
      <c r="B4104">
        <v>4</v>
      </c>
      <c r="C4104" t="s">
        <v>11</v>
      </c>
      <c r="D4104">
        <v>0.1077205</v>
      </c>
      <c r="E4104" t="s">
        <v>63</v>
      </c>
      <c r="F4104" t="s">
        <v>71</v>
      </c>
    </row>
    <row r="4105" spans="1:6" x14ac:dyDescent="0.45">
      <c r="A4105" s="154" t="str">
        <f t="shared" si="64"/>
        <v>HV_Dist_6</v>
      </c>
      <c r="B4105">
        <v>6</v>
      </c>
      <c r="C4105" t="s">
        <v>11</v>
      </c>
      <c r="D4105">
        <v>7.08564E-2</v>
      </c>
      <c r="E4105" t="s">
        <v>63</v>
      </c>
      <c r="F4105" t="s">
        <v>71</v>
      </c>
    </row>
    <row r="4106" spans="1:6" x14ac:dyDescent="0.45">
      <c r="A4106" s="154" t="str">
        <f t="shared" si="64"/>
        <v>HV_Dist_8</v>
      </c>
      <c r="B4106">
        <v>8</v>
      </c>
      <c r="C4106" t="s">
        <v>11</v>
      </c>
      <c r="D4106">
        <v>4.8182999999999997E-2</v>
      </c>
      <c r="E4106" t="s">
        <v>63</v>
      </c>
      <c r="F4106" t="s">
        <v>71</v>
      </c>
    </row>
    <row r="4107" spans="1:6" x14ac:dyDescent="0.45">
      <c r="A4107" s="154" t="str">
        <f t="shared" si="64"/>
        <v>HV_Dist_10</v>
      </c>
      <c r="B4107">
        <v>10</v>
      </c>
      <c r="C4107" t="s">
        <v>11</v>
      </c>
      <c r="D4107">
        <v>3.6405699999999999E-2</v>
      </c>
      <c r="E4107" t="s">
        <v>63</v>
      </c>
      <c r="F4107" t="s">
        <v>71</v>
      </c>
    </row>
    <row r="4108" spans="1:6" x14ac:dyDescent="0.45">
      <c r="A4108" s="154" t="str">
        <f t="shared" si="64"/>
        <v>HV_Dist_12</v>
      </c>
      <c r="B4108">
        <v>12</v>
      </c>
      <c r="C4108" t="s">
        <v>11</v>
      </c>
      <c r="D4108">
        <v>3.0250800000000001E-2</v>
      </c>
      <c r="E4108" t="s">
        <v>63</v>
      </c>
      <c r="F4108" t="s">
        <v>71</v>
      </c>
    </row>
    <row r="4109" spans="1:6" x14ac:dyDescent="0.45">
      <c r="A4109" s="154" t="str">
        <f t="shared" si="64"/>
        <v>HV_Dist_14</v>
      </c>
      <c r="B4109">
        <v>14</v>
      </c>
      <c r="C4109" t="s">
        <v>11</v>
      </c>
      <c r="D4109">
        <v>2.5097899999999999E-2</v>
      </c>
      <c r="E4109" t="s">
        <v>63</v>
      </c>
      <c r="F4109" t="s">
        <v>71</v>
      </c>
    </row>
    <row r="4110" spans="1:6" x14ac:dyDescent="0.45">
      <c r="A4110" s="154" t="str">
        <f t="shared" si="64"/>
        <v>HV_Dist_16</v>
      </c>
      <c r="B4110">
        <v>16</v>
      </c>
      <c r="C4110" t="s">
        <v>11</v>
      </c>
      <c r="D4110">
        <v>2.1544799999999999E-2</v>
      </c>
      <c r="E4110" t="s">
        <v>63</v>
      </c>
      <c r="F4110" t="s">
        <v>71</v>
      </c>
    </row>
    <row r="4111" spans="1:6" x14ac:dyDescent="0.45">
      <c r="A4111" s="154" t="str">
        <f t="shared" si="64"/>
        <v>HV_Dist_18</v>
      </c>
      <c r="B4111">
        <v>18</v>
      </c>
      <c r="C4111" t="s">
        <v>11</v>
      </c>
      <c r="D4111">
        <v>1.8782299999999998E-2</v>
      </c>
      <c r="E4111" t="s">
        <v>63</v>
      </c>
      <c r="F4111" t="s">
        <v>71</v>
      </c>
    </row>
    <row r="4112" spans="1:6" x14ac:dyDescent="0.45">
      <c r="A4112" s="154" t="str">
        <f t="shared" si="64"/>
        <v>HV_Dist_20</v>
      </c>
      <c r="B4112">
        <v>20</v>
      </c>
      <c r="C4112" t="s">
        <v>11</v>
      </c>
      <c r="D4112">
        <v>1.6934899999999999E-2</v>
      </c>
      <c r="E4112" t="s">
        <v>63</v>
      </c>
      <c r="F4112" t="s">
        <v>71</v>
      </c>
    </row>
    <row r="4113" spans="1:6" x14ac:dyDescent="0.45">
      <c r="A4113" s="154" t="str">
        <f t="shared" si="64"/>
        <v>HV_Dist_22</v>
      </c>
      <c r="B4113">
        <v>22</v>
      </c>
      <c r="C4113" t="s">
        <v>11</v>
      </c>
      <c r="D4113">
        <v>1.5866000000000002E-2</v>
      </c>
      <c r="E4113" t="s">
        <v>63</v>
      </c>
      <c r="F4113" t="s">
        <v>71</v>
      </c>
    </row>
    <row r="4114" spans="1:6" x14ac:dyDescent="0.45">
      <c r="A4114" s="154" t="str">
        <f t="shared" si="64"/>
        <v>HV_Dist_24</v>
      </c>
      <c r="B4114">
        <v>24</v>
      </c>
      <c r="C4114" t="s">
        <v>11</v>
      </c>
      <c r="D4114">
        <v>1.49935E-2</v>
      </c>
      <c r="E4114" t="s">
        <v>63</v>
      </c>
      <c r="F4114" t="s">
        <v>71</v>
      </c>
    </row>
    <row r="4115" spans="1:6" x14ac:dyDescent="0.45">
      <c r="A4115" s="154" t="str">
        <f t="shared" si="64"/>
        <v>HV_Dist_26</v>
      </c>
      <c r="B4115">
        <v>26</v>
      </c>
      <c r="C4115" t="s">
        <v>11</v>
      </c>
      <c r="D4115">
        <v>1.4416999999999999E-2</v>
      </c>
      <c r="E4115" t="s">
        <v>63</v>
      </c>
      <c r="F4115" t="s">
        <v>71</v>
      </c>
    </row>
    <row r="4116" spans="1:6" x14ac:dyDescent="0.45">
      <c r="A4116" s="154" t="str">
        <f t="shared" si="64"/>
        <v>HV_Dist_28</v>
      </c>
      <c r="B4116">
        <v>28</v>
      </c>
      <c r="C4116" t="s">
        <v>11</v>
      </c>
      <c r="D4116">
        <v>1.39667E-2</v>
      </c>
      <c r="E4116" t="s">
        <v>63</v>
      </c>
      <c r="F4116" t="s">
        <v>71</v>
      </c>
    </row>
    <row r="4117" spans="1:6" x14ac:dyDescent="0.45">
      <c r="A4117" s="154" t="str">
        <f t="shared" si="64"/>
        <v>HV_Dist_30</v>
      </c>
      <c r="B4117">
        <v>30</v>
      </c>
      <c r="C4117" t="s">
        <v>11</v>
      </c>
      <c r="D4117">
        <v>1.35367E-2</v>
      </c>
      <c r="E4117" t="s">
        <v>63</v>
      </c>
      <c r="F4117" t="s">
        <v>71</v>
      </c>
    </row>
    <row r="4118" spans="1:6" x14ac:dyDescent="0.45">
      <c r="A4118" s="154" t="str">
        <f t="shared" si="64"/>
        <v>HV_Dist_32</v>
      </c>
      <c r="B4118">
        <v>32</v>
      </c>
      <c r="C4118" t="s">
        <v>11</v>
      </c>
      <c r="D4118">
        <v>1.3297700000000001E-2</v>
      </c>
      <c r="E4118" t="s">
        <v>63</v>
      </c>
      <c r="F4118" t="s">
        <v>71</v>
      </c>
    </row>
    <row r="4119" spans="1:6" x14ac:dyDescent="0.45">
      <c r="A4119" s="154" t="str">
        <f t="shared" si="64"/>
        <v>HV_Dist_34</v>
      </c>
      <c r="B4119">
        <v>34</v>
      </c>
      <c r="C4119" t="s">
        <v>11</v>
      </c>
      <c r="D4119">
        <v>1.31608E-2</v>
      </c>
      <c r="E4119" t="s">
        <v>63</v>
      </c>
      <c r="F4119" t="s">
        <v>71</v>
      </c>
    </row>
    <row r="4120" spans="1:6" x14ac:dyDescent="0.45">
      <c r="A4120" s="154" t="str">
        <f t="shared" si="64"/>
        <v>HV_Dist_36</v>
      </c>
      <c r="B4120">
        <v>36</v>
      </c>
      <c r="C4120" t="s">
        <v>11</v>
      </c>
      <c r="D4120">
        <v>1.30539E-2</v>
      </c>
      <c r="E4120" t="s">
        <v>63</v>
      </c>
      <c r="F4120" t="s">
        <v>71</v>
      </c>
    </row>
    <row r="4121" spans="1:6" x14ac:dyDescent="0.45">
      <c r="A4121" s="154" t="str">
        <f t="shared" si="64"/>
        <v>HV_Dist_38</v>
      </c>
      <c r="B4121">
        <v>38</v>
      </c>
      <c r="C4121" t="s">
        <v>11</v>
      </c>
      <c r="D4121">
        <v>1.29947E-2</v>
      </c>
      <c r="E4121" t="s">
        <v>63</v>
      </c>
      <c r="F4121" t="s">
        <v>71</v>
      </c>
    </row>
    <row r="4122" spans="1:6" x14ac:dyDescent="0.45">
      <c r="A4122" s="154" t="str">
        <f t="shared" si="64"/>
        <v>HV_Dist_40</v>
      </c>
      <c r="B4122">
        <v>40</v>
      </c>
      <c r="C4122" t="s">
        <v>11</v>
      </c>
      <c r="D4122">
        <v>1.28723E-2</v>
      </c>
      <c r="E4122" t="s">
        <v>63</v>
      </c>
      <c r="F4122" t="s">
        <v>71</v>
      </c>
    </row>
    <row r="4123" spans="1:6" x14ac:dyDescent="0.45">
      <c r="A4123" s="154" t="str">
        <f t="shared" si="64"/>
        <v>HV_Dist_42</v>
      </c>
      <c r="B4123">
        <v>42</v>
      </c>
      <c r="C4123" t="s">
        <v>11</v>
      </c>
      <c r="D4123">
        <v>1.2617700000000001E-2</v>
      </c>
      <c r="E4123" t="s">
        <v>63</v>
      </c>
      <c r="F4123" t="s">
        <v>71</v>
      </c>
    </row>
    <row r="4124" spans="1:6" x14ac:dyDescent="0.45">
      <c r="A4124" s="154" t="str">
        <f t="shared" si="64"/>
        <v>HV_Dist_44</v>
      </c>
      <c r="B4124">
        <v>44</v>
      </c>
      <c r="C4124" t="s">
        <v>11</v>
      </c>
      <c r="D4124">
        <v>1.2260699999999999E-2</v>
      </c>
      <c r="E4124" t="s">
        <v>63</v>
      </c>
      <c r="F4124" t="s">
        <v>71</v>
      </c>
    </row>
    <row r="4125" spans="1:6" x14ac:dyDescent="0.45">
      <c r="A4125" s="154" t="str">
        <f t="shared" si="64"/>
        <v>HV_Dist_46</v>
      </c>
      <c r="B4125">
        <v>46</v>
      </c>
      <c r="C4125" t="s">
        <v>11</v>
      </c>
      <c r="D4125">
        <v>1.1554399999999999E-2</v>
      </c>
      <c r="E4125" t="s">
        <v>63</v>
      </c>
      <c r="F4125" t="s">
        <v>71</v>
      </c>
    </row>
    <row r="4126" spans="1:6" x14ac:dyDescent="0.45">
      <c r="A4126" s="154" t="str">
        <f t="shared" si="64"/>
        <v>HV_Dist_48</v>
      </c>
      <c r="B4126">
        <v>48</v>
      </c>
      <c r="C4126" t="s">
        <v>11</v>
      </c>
      <c r="D4126">
        <v>1.07344E-2</v>
      </c>
      <c r="E4126" t="s">
        <v>63</v>
      </c>
      <c r="F4126" t="s">
        <v>71</v>
      </c>
    </row>
    <row r="4127" spans="1:6" x14ac:dyDescent="0.45">
      <c r="A4127" s="154" t="str">
        <f t="shared" si="64"/>
        <v>HV_Dist_50</v>
      </c>
      <c r="B4127">
        <v>50</v>
      </c>
      <c r="C4127" t="s">
        <v>11</v>
      </c>
      <c r="D4127">
        <v>9.8700000000000003E-3</v>
      </c>
      <c r="E4127" t="s">
        <v>63</v>
      </c>
      <c r="F4127" t="s">
        <v>71</v>
      </c>
    </row>
    <row r="4128" spans="1:6" x14ac:dyDescent="0.45">
      <c r="A4128" s="154" t="str">
        <f t="shared" si="64"/>
        <v>HV_Dist_52</v>
      </c>
      <c r="B4128">
        <v>52</v>
      </c>
      <c r="C4128" t="s">
        <v>11</v>
      </c>
      <c r="D4128">
        <v>9.0056000000000008E-3</v>
      </c>
      <c r="E4128" t="s">
        <v>63</v>
      </c>
      <c r="F4128" t="s">
        <v>71</v>
      </c>
    </row>
    <row r="4129" spans="1:6" x14ac:dyDescent="0.45">
      <c r="A4129" s="154" t="str">
        <f t="shared" si="64"/>
        <v>HV_Dist_54</v>
      </c>
      <c r="B4129">
        <v>54</v>
      </c>
      <c r="C4129" t="s">
        <v>11</v>
      </c>
      <c r="D4129">
        <v>8.1410000000000007E-3</v>
      </c>
      <c r="E4129" t="s">
        <v>63</v>
      </c>
      <c r="F4129" t="s">
        <v>71</v>
      </c>
    </row>
    <row r="4130" spans="1:6" x14ac:dyDescent="0.45">
      <c r="A4130" s="154" t="str">
        <f t="shared" si="64"/>
        <v>HV_Dist_56</v>
      </c>
      <c r="B4130">
        <v>56</v>
      </c>
      <c r="C4130" t="s">
        <v>11</v>
      </c>
      <c r="D4130">
        <v>7.2766999999999997E-3</v>
      </c>
      <c r="E4130" t="s">
        <v>63</v>
      </c>
      <c r="F4130" t="s">
        <v>71</v>
      </c>
    </row>
    <row r="4131" spans="1:6" x14ac:dyDescent="0.45">
      <c r="A4131" s="154" t="str">
        <f t="shared" si="64"/>
        <v>HV_Dist_58</v>
      </c>
      <c r="B4131">
        <v>58</v>
      </c>
      <c r="C4131" t="s">
        <v>11</v>
      </c>
      <c r="D4131">
        <v>6.4124000000000004E-3</v>
      </c>
      <c r="E4131" t="s">
        <v>63</v>
      </c>
      <c r="F4131" t="s">
        <v>71</v>
      </c>
    </row>
    <row r="4132" spans="1:6" x14ac:dyDescent="0.45">
      <c r="A4132" s="154" t="str">
        <f t="shared" si="64"/>
        <v>HV_Dist_60</v>
      </c>
      <c r="B4132">
        <v>60</v>
      </c>
      <c r="C4132" t="s">
        <v>11</v>
      </c>
      <c r="D4132">
        <v>5.548E-3</v>
      </c>
      <c r="E4132" t="s">
        <v>63</v>
      </c>
      <c r="F4132" t="s">
        <v>71</v>
      </c>
    </row>
    <row r="4133" spans="1:6" x14ac:dyDescent="0.45">
      <c r="A4133" s="154" t="str">
        <f t="shared" si="64"/>
        <v>HV_Dist_62</v>
      </c>
      <c r="B4133">
        <v>62</v>
      </c>
      <c r="C4133" t="s">
        <v>11</v>
      </c>
      <c r="D4133">
        <v>4.6835999999999996E-3</v>
      </c>
      <c r="E4133" t="s">
        <v>63</v>
      </c>
      <c r="F4133" t="s">
        <v>71</v>
      </c>
    </row>
    <row r="4134" spans="1:6" x14ac:dyDescent="0.45">
      <c r="A4134" s="154" t="str">
        <f t="shared" si="64"/>
        <v>HV_Dist_64</v>
      </c>
      <c r="B4134">
        <v>64</v>
      </c>
      <c r="C4134" t="s">
        <v>11</v>
      </c>
      <c r="D4134">
        <v>3.8194000000000001E-3</v>
      </c>
      <c r="E4134" t="s">
        <v>63</v>
      </c>
      <c r="F4134" t="s">
        <v>71</v>
      </c>
    </row>
    <row r="4135" spans="1:6" x14ac:dyDescent="0.45">
      <c r="A4135" s="154" t="str">
        <f t="shared" si="64"/>
        <v>HV_Dist_66</v>
      </c>
      <c r="B4135">
        <v>66</v>
      </c>
      <c r="C4135" t="s">
        <v>11</v>
      </c>
      <c r="D4135">
        <v>3.1627999999999999E-3</v>
      </c>
      <c r="E4135" t="s">
        <v>63</v>
      </c>
      <c r="F4135" t="s">
        <v>71</v>
      </c>
    </row>
    <row r="4136" spans="1:6" x14ac:dyDescent="0.45">
      <c r="A4136" s="154" t="str">
        <f t="shared" si="64"/>
        <v>HV_Dist_68</v>
      </c>
      <c r="B4136">
        <v>68</v>
      </c>
      <c r="C4136" t="s">
        <v>11</v>
      </c>
      <c r="D4136">
        <v>2.6373999999999998E-3</v>
      </c>
      <c r="E4136" t="s">
        <v>63</v>
      </c>
      <c r="F4136" t="s">
        <v>71</v>
      </c>
    </row>
    <row r="4137" spans="1:6" x14ac:dyDescent="0.45">
      <c r="A4137" s="154" t="str">
        <f t="shared" si="64"/>
        <v>HV_Dist_70</v>
      </c>
      <c r="B4137">
        <v>70</v>
      </c>
      <c r="C4137" t="s">
        <v>11</v>
      </c>
      <c r="D4137">
        <v>2.2558999999999999E-3</v>
      </c>
      <c r="E4137" t="s">
        <v>63</v>
      </c>
      <c r="F4137" t="s">
        <v>71</v>
      </c>
    </row>
    <row r="4138" spans="1:6" x14ac:dyDescent="0.45">
      <c r="A4138" s="154" t="str">
        <f t="shared" si="64"/>
        <v>HV_Dist_72</v>
      </c>
      <c r="B4138">
        <v>72</v>
      </c>
      <c r="C4138" t="s">
        <v>11</v>
      </c>
      <c r="D4138">
        <v>1.9683000000000001E-3</v>
      </c>
      <c r="E4138" t="s">
        <v>63</v>
      </c>
      <c r="F4138" t="s">
        <v>71</v>
      </c>
    </row>
    <row r="4139" spans="1:6" x14ac:dyDescent="0.45">
      <c r="A4139" s="154" t="str">
        <f t="shared" si="64"/>
        <v>HV_Dist_74</v>
      </c>
      <c r="B4139">
        <v>74</v>
      </c>
      <c r="C4139" t="s">
        <v>11</v>
      </c>
      <c r="D4139">
        <v>1.8496000000000001E-3</v>
      </c>
      <c r="E4139" t="s">
        <v>63</v>
      </c>
      <c r="F4139" t="s">
        <v>71</v>
      </c>
    </row>
    <row r="4140" spans="1:6" x14ac:dyDescent="0.45">
      <c r="A4140" s="154" t="str">
        <f t="shared" si="64"/>
        <v>HV_Dist_76</v>
      </c>
      <c r="B4140">
        <v>76</v>
      </c>
      <c r="C4140" t="s">
        <v>11</v>
      </c>
      <c r="D4140">
        <v>1.7557E-3</v>
      </c>
      <c r="E4140" t="s">
        <v>63</v>
      </c>
      <c r="F4140" t="s">
        <v>71</v>
      </c>
    </row>
    <row r="4141" spans="1:6" x14ac:dyDescent="0.45">
      <c r="A4141" s="154" t="str">
        <f t="shared" si="64"/>
        <v>HV_Dist_78</v>
      </c>
      <c r="B4141">
        <v>78</v>
      </c>
      <c r="C4141" t="s">
        <v>11</v>
      </c>
      <c r="D4141">
        <v>1.6619E-3</v>
      </c>
      <c r="E4141" t="s">
        <v>63</v>
      </c>
      <c r="F4141" t="s">
        <v>71</v>
      </c>
    </row>
    <row r="4142" spans="1:6" x14ac:dyDescent="0.45">
      <c r="A4142" s="154" t="str">
        <f t="shared" si="64"/>
        <v>HV_Dist_80</v>
      </c>
      <c r="B4142">
        <v>80</v>
      </c>
      <c r="C4142" t="s">
        <v>11</v>
      </c>
      <c r="D4142">
        <v>1.5682999999999999E-3</v>
      </c>
      <c r="E4142" t="s">
        <v>63</v>
      </c>
      <c r="F4142" t="s">
        <v>71</v>
      </c>
    </row>
    <row r="4143" spans="1:6" x14ac:dyDescent="0.45">
      <c r="A4143" s="154" t="str">
        <f t="shared" si="64"/>
        <v>HV_Dist_82</v>
      </c>
      <c r="B4143">
        <v>82</v>
      </c>
      <c r="C4143" t="s">
        <v>11</v>
      </c>
      <c r="D4143">
        <v>1.4744000000000001E-3</v>
      </c>
      <c r="E4143" t="s">
        <v>63</v>
      </c>
      <c r="F4143" t="s">
        <v>71</v>
      </c>
    </row>
    <row r="4144" spans="1:6" x14ac:dyDescent="0.45">
      <c r="A4144" s="154" t="str">
        <f t="shared" si="64"/>
        <v>HV_Dist_84</v>
      </c>
      <c r="B4144">
        <v>84</v>
      </c>
      <c r="C4144" t="s">
        <v>11</v>
      </c>
      <c r="D4144">
        <v>1.3808E-3</v>
      </c>
      <c r="E4144" t="s">
        <v>63</v>
      </c>
      <c r="F4144" t="s">
        <v>71</v>
      </c>
    </row>
    <row r="4145" spans="1:6" x14ac:dyDescent="0.45">
      <c r="A4145" s="154" t="str">
        <f t="shared" si="64"/>
        <v>HV_Dist_86</v>
      </c>
      <c r="B4145">
        <v>86</v>
      </c>
      <c r="C4145" t="s">
        <v>11</v>
      </c>
      <c r="D4145">
        <v>1.2868000000000001E-3</v>
      </c>
      <c r="E4145" t="s">
        <v>63</v>
      </c>
      <c r="F4145" t="s">
        <v>71</v>
      </c>
    </row>
    <row r="4146" spans="1:6" x14ac:dyDescent="0.45">
      <c r="A4146" s="154" t="str">
        <f t="shared" si="64"/>
        <v>HV_Dist_88</v>
      </c>
      <c r="B4146">
        <v>88</v>
      </c>
      <c r="C4146" t="s">
        <v>11</v>
      </c>
      <c r="D4146">
        <v>1.1931000000000001E-3</v>
      </c>
      <c r="E4146" t="s">
        <v>63</v>
      </c>
      <c r="F4146" t="s">
        <v>71</v>
      </c>
    </row>
    <row r="4147" spans="1:6" x14ac:dyDescent="0.45">
      <c r="A4147" s="154" t="str">
        <f t="shared" si="64"/>
        <v>HV_Dist_90</v>
      </c>
      <c r="B4147">
        <v>90</v>
      </c>
      <c r="C4147" t="s">
        <v>11</v>
      </c>
      <c r="D4147">
        <v>1.0993000000000001E-3</v>
      </c>
      <c r="E4147" t="s">
        <v>63</v>
      </c>
      <c r="F4147" t="s">
        <v>71</v>
      </c>
    </row>
    <row r="4148" spans="1:6" x14ac:dyDescent="0.45">
      <c r="A4148" s="154" t="str">
        <f t="shared" si="64"/>
        <v>HV_Dist_92</v>
      </c>
      <c r="B4148">
        <v>92</v>
      </c>
      <c r="C4148" t="s">
        <v>11</v>
      </c>
      <c r="D4148">
        <v>1.0055999999999999E-3</v>
      </c>
      <c r="E4148" t="s">
        <v>63</v>
      </c>
      <c r="F4148" t="s">
        <v>71</v>
      </c>
    </row>
    <row r="4149" spans="1:6" x14ac:dyDescent="0.45">
      <c r="A4149" s="154" t="str">
        <f t="shared" si="64"/>
        <v>HV_Dist_94</v>
      </c>
      <c r="B4149">
        <v>94</v>
      </c>
      <c r="C4149" t="s">
        <v>11</v>
      </c>
      <c r="D4149">
        <v>9.1169999999999999E-4</v>
      </c>
      <c r="E4149" t="s">
        <v>63</v>
      </c>
      <c r="F4149" t="s">
        <v>71</v>
      </c>
    </row>
    <row r="4150" spans="1:6" x14ac:dyDescent="0.45">
      <c r="A4150" s="154" t="str">
        <f t="shared" si="64"/>
        <v>HV_Dist_96</v>
      </c>
      <c r="B4150">
        <v>96</v>
      </c>
      <c r="C4150" t="s">
        <v>11</v>
      </c>
      <c r="D4150">
        <v>8.1769999999999998E-4</v>
      </c>
      <c r="E4150" t="s">
        <v>63</v>
      </c>
      <c r="F4150" t="s">
        <v>71</v>
      </c>
    </row>
    <row r="4151" spans="1:6" x14ac:dyDescent="0.45">
      <c r="A4151" s="154" t="str">
        <f t="shared" si="64"/>
        <v>HV_Dist_98</v>
      </c>
      <c r="B4151">
        <v>98</v>
      </c>
      <c r="C4151" t="s">
        <v>11</v>
      </c>
      <c r="D4151">
        <v>7.2420000000000004E-4</v>
      </c>
      <c r="E4151" t="s">
        <v>63</v>
      </c>
      <c r="F4151" t="s">
        <v>71</v>
      </c>
    </row>
    <row r="4152" spans="1:6" x14ac:dyDescent="0.45">
      <c r="A4152" s="154" t="str">
        <f t="shared" si="64"/>
        <v>HV_Dist_100</v>
      </c>
      <c r="B4152">
        <v>100</v>
      </c>
      <c r="C4152" t="s">
        <v>11</v>
      </c>
      <c r="D4152">
        <v>6.3029999999999998E-4</v>
      </c>
      <c r="E4152" t="s">
        <v>63</v>
      </c>
      <c r="F4152" t="s">
        <v>71</v>
      </c>
    </row>
    <row r="4153" spans="1:6" x14ac:dyDescent="0.45">
      <c r="A4153" s="154" t="str">
        <f t="shared" si="64"/>
        <v>HV_Dist_102</v>
      </c>
      <c r="B4153">
        <v>102</v>
      </c>
      <c r="C4153" t="s">
        <v>11</v>
      </c>
      <c r="D4153">
        <v>5.3649999999999998E-4</v>
      </c>
      <c r="E4153" t="s">
        <v>63</v>
      </c>
      <c r="F4153" t="s">
        <v>71</v>
      </c>
    </row>
    <row r="4154" spans="1:6" x14ac:dyDescent="0.45">
      <c r="A4154" s="154" t="str">
        <f t="shared" si="64"/>
        <v>HV_Dist_104</v>
      </c>
      <c r="B4154">
        <v>104</v>
      </c>
      <c r="C4154" t="s">
        <v>11</v>
      </c>
      <c r="D4154">
        <v>4.4279999999999998E-4</v>
      </c>
      <c r="E4154" t="s">
        <v>63</v>
      </c>
      <c r="F4154" t="s">
        <v>71</v>
      </c>
    </row>
    <row r="4155" spans="1:6" x14ac:dyDescent="0.45">
      <c r="A4155" s="154" t="str">
        <f t="shared" si="64"/>
        <v>HV_Dist_106</v>
      </c>
      <c r="B4155">
        <v>106</v>
      </c>
      <c r="C4155" t="s">
        <v>11</v>
      </c>
      <c r="D4155">
        <v>3.4900000000000003E-4</v>
      </c>
      <c r="E4155" t="s">
        <v>63</v>
      </c>
      <c r="F4155" t="s">
        <v>71</v>
      </c>
    </row>
    <row r="4156" spans="1:6" x14ac:dyDescent="0.45">
      <c r="A4156" s="154" t="str">
        <f t="shared" si="64"/>
        <v>HV_Dist_108</v>
      </c>
      <c r="B4156">
        <v>108</v>
      </c>
      <c r="C4156" t="s">
        <v>11</v>
      </c>
      <c r="D4156">
        <v>2.831E-4</v>
      </c>
      <c r="E4156" t="s">
        <v>63</v>
      </c>
      <c r="F4156" t="s">
        <v>71</v>
      </c>
    </row>
    <row r="4157" spans="1:6" x14ac:dyDescent="0.45">
      <c r="A4157" s="154" t="str">
        <f t="shared" si="64"/>
        <v>HV_Dist_110</v>
      </c>
      <c r="B4157">
        <v>110</v>
      </c>
      <c r="C4157" t="s">
        <v>11</v>
      </c>
      <c r="D4157">
        <v>2.074E-4</v>
      </c>
      <c r="E4157" t="s">
        <v>63</v>
      </c>
      <c r="F4157" t="s">
        <v>71</v>
      </c>
    </row>
    <row r="4158" spans="1:6" x14ac:dyDescent="0.45">
      <c r="A4158" s="154" t="str">
        <f t="shared" si="64"/>
        <v>HV_Dist_112</v>
      </c>
      <c r="B4158">
        <v>112</v>
      </c>
      <c r="C4158" t="s">
        <v>11</v>
      </c>
      <c r="D4158">
        <v>1.7640000000000001E-4</v>
      </c>
      <c r="E4158" t="s">
        <v>63</v>
      </c>
      <c r="F4158" t="s">
        <v>71</v>
      </c>
    </row>
    <row r="4159" spans="1:6" x14ac:dyDescent="0.45">
      <c r="A4159" s="154" t="str">
        <f t="shared" si="64"/>
        <v>HV_Dist_114</v>
      </c>
      <c r="B4159">
        <v>114</v>
      </c>
      <c r="C4159" t="s">
        <v>11</v>
      </c>
      <c r="D4159">
        <v>1.4540000000000001E-4</v>
      </c>
      <c r="E4159" t="s">
        <v>63</v>
      </c>
      <c r="F4159" t="s">
        <v>71</v>
      </c>
    </row>
    <row r="4160" spans="1:6" x14ac:dyDescent="0.45">
      <c r="A4160" s="154" t="str">
        <f t="shared" si="64"/>
        <v>HV_Dist_116</v>
      </c>
      <c r="B4160">
        <v>116</v>
      </c>
      <c r="C4160" t="s">
        <v>11</v>
      </c>
      <c r="D4160">
        <v>1.144E-4</v>
      </c>
      <c r="E4160" t="s">
        <v>63</v>
      </c>
      <c r="F4160" t="s">
        <v>71</v>
      </c>
    </row>
    <row r="4161" spans="1:6" x14ac:dyDescent="0.45">
      <c r="A4161" s="154" t="str">
        <f t="shared" si="64"/>
        <v>HV_Dist_118</v>
      </c>
      <c r="B4161">
        <v>118</v>
      </c>
      <c r="C4161" t="s">
        <v>11</v>
      </c>
      <c r="D4161" s="153">
        <v>8.3300000000000005E-5</v>
      </c>
      <c r="E4161" t="s">
        <v>63</v>
      </c>
      <c r="F4161" t="s">
        <v>71</v>
      </c>
    </row>
    <row r="4162" spans="1:6" x14ac:dyDescent="0.45">
      <c r="A4162" s="154" t="str">
        <f t="shared" si="64"/>
        <v>HV_Dist_120</v>
      </c>
      <c r="B4162">
        <v>120</v>
      </c>
      <c r="C4162" t="s">
        <v>11</v>
      </c>
      <c r="D4162" s="153">
        <v>5.2299999999999997E-5</v>
      </c>
      <c r="E4162" t="s">
        <v>63</v>
      </c>
      <c r="F4162" t="s">
        <v>71</v>
      </c>
    </row>
    <row r="4163" spans="1:6" x14ac:dyDescent="0.45">
      <c r="A4163" s="154" t="str">
        <f t="shared" ref="A4163:A4226" si="65">C4163&amp;"_"&amp;E4163&amp;"_"&amp;B4163</f>
        <v>HV_Dist_122</v>
      </c>
      <c r="B4163">
        <v>122</v>
      </c>
      <c r="C4163" t="s">
        <v>11</v>
      </c>
      <c r="D4163" s="153">
        <v>4.8300000000000002E-5</v>
      </c>
      <c r="E4163" t="s">
        <v>63</v>
      </c>
      <c r="F4163" t="s">
        <v>71</v>
      </c>
    </row>
    <row r="4164" spans="1:6" x14ac:dyDescent="0.45">
      <c r="A4164" s="154" t="str">
        <f t="shared" si="65"/>
        <v>HV_Dist_124</v>
      </c>
      <c r="B4164">
        <v>124</v>
      </c>
      <c r="C4164" t="s">
        <v>11</v>
      </c>
      <c r="D4164" s="153">
        <v>4.4199999999999997E-5</v>
      </c>
      <c r="E4164" t="s">
        <v>63</v>
      </c>
      <c r="F4164" t="s">
        <v>71</v>
      </c>
    </row>
    <row r="4165" spans="1:6" x14ac:dyDescent="0.45">
      <c r="A4165" s="154" t="str">
        <f t="shared" si="65"/>
        <v>HV_Dist_126</v>
      </c>
      <c r="B4165">
        <v>126</v>
      </c>
      <c r="C4165" t="s">
        <v>11</v>
      </c>
      <c r="D4165" s="153">
        <v>4.0200000000000001E-5</v>
      </c>
      <c r="E4165" t="s">
        <v>63</v>
      </c>
      <c r="F4165" t="s">
        <v>71</v>
      </c>
    </row>
    <row r="4166" spans="1:6" x14ac:dyDescent="0.45">
      <c r="A4166" s="154" t="str">
        <f t="shared" si="65"/>
        <v>HV_Dist_128</v>
      </c>
      <c r="B4166">
        <v>128</v>
      </c>
      <c r="C4166" t="s">
        <v>11</v>
      </c>
      <c r="D4166" s="153">
        <v>3.6199999999999999E-5</v>
      </c>
      <c r="E4166" t="s">
        <v>63</v>
      </c>
      <c r="F4166" t="s">
        <v>71</v>
      </c>
    </row>
    <row r="4167" spans="1:6" x14ac:dyDescent="0.45">
      <c r="A4167" s="154" t="str">
        <f t="shared" si="65"/>
        <v>HV_Dist_130</v>
      </c>
      <c r="B4167">
        <v>130</v>
      </c>
      <c r="C4167" t="s">
        <v>11</v>
      </c>
      <c r="D4167" s="153">
        <v>3.2199999999999997E-5</v>
      </c>
      <c r="E4167" t="s">
        <v>63</v>
      </c>
      <c r="F4167" t="s">
        <v>71</v>
      </c>
    </row>
    <row r="4168" spans="1:6" x14ac:dyDescent="0.45">
      <c r="A4168" s="154" t="str">
        <f t="shared" si="65"/>
        <v>HV_Dist_132</v>
      </c>
      <c r="B4168">
        <v>132</v>
      </c>
      <c r="C4168" t="s">
        <v>11</v>
      </c>
      <c r="D4168" s="153">
        <v>2.8200000000000001E-5</v>
      </c>
      <c r="E4168" t="s">
        <v>63</v>
      </c>
      <c r="F4168" t="s">
        <v>71</v>
      </c>
    </row>
    <row r="4169" spans="1:6" x14ac:dyDescent="0.45">
      <c r="A4169" s="154" t="str">
        <f t="shared" si="65"/>
        <v>HV_Dist_134</v>
      </c>
      <c r="B4169">
        <v>134</v>
      </c>
      <c r="C4169" t="s">
        <v>11</v>
      </c>
      <c r="D4169" s="153">
        <v>2.41E-5</v>
      </c>
      <c r="E4169" t="s">
        <v>63</v>
      </c>
      <c r="F4169" t="s">
        <v>71</v>
      </c>
    </row>
    <row r="4170" spans="1:6" x14ac:dyDescent="0.45">
      <c r="A4170" s="154" t="str">
        <f t="shared" si="65"/>
        <v>HV_Dist_136</v>
      </c>
      <c r="B4170">
        <v>136</v>
      </c>
      <c r="C4170" t="s">
        <v>11</v>
      </c>
      <c r="D4170" s="153">
        <v>2.0100000000000001E-5</v>
      </c>
      <c r="E4170" t="s">
        <v>63</v>
      </c>
      <c r="F4170" t="s">
        <v>71</v>
      </c>
    </row>
    <row r="4171" spans="1:6" x14ac:dyDescent="0.45">
      <c r="A4171" s="154" t="str">
        <f t="shared" si="65"/>
        <v>HV_Dist_138</v>
      </c>
      <c r="B4171">
        <v>138</v>
      </c>
      <c r="C4171" t="s">
        <v>11</v>
      </c>
      <c r="D4171" s="153">
        <v>1.6099999999999998E-5</v>
      </c>
      <c r="E4171" t="s">
        <v>63</v>
      </c>
      <c r="F4171" t="s">
        <v>71</v>
      </c>
    </row>
    <row r="4172" spans="1:6" x14ac:dyDescent="0.45">
      <c r="A4172" s="154" t="str">
        <f t="shared" si="65"/>
        <v>HV_Dist_140</v>
      </c>
      <c r="B4172">
        <v>140</v>
      </c>
      <c r="C4172" t="s">
        <v>11</v>
      </c>
      <c r="D4172" s="153">
        <v>1.2099999999999999E-5</v>
      </c>
      <c r="E4172" t="s">
        <v>63</v>
      </c>
      <c r="F4172" t="s">
        <v>71</v>
      </c>
    </row>
    <row r="4173" spans="1:6" x14ac:dyDescent="0.45">
      <c r="A4173" s="154" t="str">
        <f t="shared" si="65"/>
        <v>HV_Dist_142</v>
      </c>
      <c r="B4173">
        <v>142</v>
      </c>
      <c r="C4173" t="s">
        <v>11</v>
      </c>
      <c r="D4173" s="153">
        <v>7.9999999999999996E-6</v>
      </c>
      <c r="E4173" t="s">
        <v>63</v>
      </c>
      <c r="F4173" t="s">
        <v>71</v>
      </c>
    </row>
    <row r="4174" spans="1:6" x14ac:dyDescent="0.45">
      <c r="A4174" s="154" t="str">
        <f t="shared" si="65"/>
        <v>HV_Dist_144</v>
      </c>
      <c r="B4174">
        <v>144</v>
      </c>
      <c r="C4174" t="s">
        <v>11</v>
      </c>
      <c r="D4174" s="153">
        <v>3.9999999999999998E-6</v>
      </c>
      <c r="E4174" t="s">
        <v>63</v>
      </c>
      <c r="F4174" t="s">
        <v>71</v>
      </c>
    </row>
    <row r="4175" spans="1:6" x14ac:dyDescent="0.45">
      <c r="A4175" s="154" t="str">
        <f t="shared" si="65"/>
        <v>HV_Dist_146</v>
      </c>
      <c r="B4175">
        <v>146</v>
      </c>
      <c r="C4175" t="s">
        <v>11</v>
      </c>
      <c r="D4175">
        <v>0</v>
      </c>
      <c r="E4175" t="s">
        <v>63</v>
      </c>
      <c r="F4175" t="s">
        <v>71</v>
      </c>
    </row>
    <row r="4176" spans="1:6" x14ac:dyDescent="0.45">
      <c r="A4176" s="154" t="str">
        <f t="shared" si="65"/>
        <v>HV_Dist_148</v>
      </c>
      <c r="B4176">
        <v>148</v>
      </c>
      <c r="C4176" t="s">
        <v>11</v>
      </c>
      <c r="D4176" s="153">
        <v>2.2000000000000001E-6</v>
      </c>
      <c r="E4176" t="s">
        <v>63</v>
      </c>
      <c r="F4176" t="s">
        <v>71</v>
      </c>
    </row>
    <row r="4177" spans="1:6" x14ac:dyDescent="0.45">
      <c r="A4177" s="154" t="str">
        <f t="shared" si="65"/>
        <v>HV_Dist_150</v>
      </c>
      <c r="B4177">
        <v>150</v>
      </c>
      <c r="C4177" t="s">
        <v>11</v>
      </c>
      <c r="D4177">
        <v>0</v>
      </c>
      <c r="E4177" t="s">
        <v>63</v>
      </c>
      <c r="F4177" t="s">
        <v>71</v>
      </c>
    </row>
    <row r="4178" spans="1:6" x14ac:dyDescent="0.45">
      <c r="A4178" s="154" t="str">
        <f t="shared" si="65"/>
        <v>HV_Dist_152</v>
      </c>
      <c r="B4178">
        <v>152</v>
      </c>
      <c r="C4178" t="s">
        <v>11</v>
      </c>
      <c r="D4178">
        <v>0</v>
      </c>
      <c r="E4178" t="s">
        <v>63</v>
      </c>
      <c r="F4178" t="s">
        <v>71</v>
      </c>
    </row>
    <row r="4179" spans="1:6" x14ac:dyDescent="0.45">
      <c r="A4179" s="154" t="str">
        <f t="shared" si="65"/>
        <v>HV_Dist_154</v>
      </c>
      <c r="B4179">
        <v>154</v>
      </c>
      <c r="C4179" t="s">
        <v>11</v>
      </c>
      <c r="D4179">
        <v>0</v>
      </c>
      <c r="E4179" t="s">
        <v>63</v>
      </c>
      <c r="F4179" t="s">
        <v>71</v>
      </c>
    </row>
    <row r="4180" spans="1:6" x14ac:dyDescent="0.45">
      <c r="A4180" s="154" t="str">
        <f t="shared" si="65"/>
        <v>HV_Dist_156</v>
      </c>
      <c r="B4180">
        <v>156</v>
      </c>
      <c r="C4180" t="s">
        <v>11</v>
      </c>
      <c r="D4180">
        <v>0</v>
      </c>
      <c r="E4180" t="s">
        <v>63</v>
      </c>
      <c r="F4180" t="s">
        <v>71</v>
      </c>
    </row>
    <row r="4181" spans="1:6" x14ac:dyDescent="0.45">
      <c r="A4181" s="154" t="str">
        <f t="shared" si="65"/>
        <v>HV_Dist_158</v>
      </c>
      <c r="B4181">
        <v>158</v>
      </c>
      <c r="C4181" t="s">
        <v>11</v>
      </c>
      <c r="D4181">
        <v>0</v>
      </c>
      <c r="E4181" t="s">
        <v>63</v>
      </c>
      <c r="F4181" t="s">
        <v>71</v>
      </c>
    </row>
    <row r="4182" spans="1:6" x14ac:dyDescent="0.45">
      <c r="A4182" s="154" t="str">
        <f t="shared" si="65"/>
        <v>HV_Dist_160</v>
      </c>
      <c r="B4182">
        <v>160</v>
      </c>
      <c r="C4182" t="s">
        <v>11</v>
      </c>
      <c r="D4182">
        <v>0</v>
      </c>
      <c r="E4182" t="s">
        <v>63</v>
      </c>
      <c r="F4182" t="s">
        <v>71</v>
      </c>
    </row>
    <row r="4183" spans="1:6" x14ac:dyDescent="0.45">
      <c r="A4183" s="154" t="str">
        <f t="shared" si="65"/>
        <v>HV_Dist_162</v>
      </c>
      <c r="B4183">
        <v>162</v>
      </c>
      <c r="C4183" t="s">
        <v>11</v>
      </c>
      <c r="D4183">
        <v>0</v>
      </c>
      <c r="E4183" t="s">
        <v>63</v>
      </c>
      <c r="F4183" t="s">
        <v>71</v>
      </c>
    </row>
    <row r="4184" spans="1:6" x14ac:dyDescent="0.45">
      <c r="A4184" s="154" t="str">
        <f t="shared" si="65"/>
        <v>HV_Dist_164</v>
      </c>
      <c r="B4184">
        <v>164</v>
      </c>
      <c r="C4184" t="s">
        <v>11</v>
      </c>
      <c r="D4184">
        <v>0</v>
      </c>
      <c r="E4184" t="s">
        <v>63</v>
      </c>
      <c r="F4184" t="s">
        <v>71</v>
      </c>
    </row>
    <row r="4185" spans="1:6" x14ac:dyDescent="0.45">
      <c r="A4185" s="154" t="str">
        <f t="shared" si="65"/>
        <v>HV_Dist_166</v>
      </c>
      <c r="B4185">
        <v>166</v>
      </c>
      <c r="C4185" t="s">
        <v>11</v>
      </c>
      <c r="D4185">
        <v>0</v>
      </c>
      <c r="E4185" t="s">
        <v>63</v>
      </c>
      <c r="F4185" t="s">
        <v>71</v>
      </c>
    </row>
    <row r="4186" spans="1:6" x14ac:dyDescent="0.45">
      <c r="A4186" s="154" t="str">
        <f t="shared" si="65"/>
        <v>HV_Dist_168</v>
      </c>
      <c r="B4186">
        <v>168</v>
      </c>
      <c r="C4186" t="s">
        <v>11</v>
      </c>
      <c r="D4186">
        <v>0</v>
      </c>
      <c r="E4186" t="s">
        <v>63</v>
      </c>
      <c r="F4186" t="s">
        <v>71</v>
      </c>
    </row>
    <row r="4187" spans="1:6" x14ac:dyDescent="0.45">
      <c r="A4187" s="154" t="str">
        <f t="shared" si="65"/>
        <v>HV_Dist_170</v>
      </c>
      <c r="B4187">
        <v>170</v>
      </c>
      <c r="C4187" t="s">
        <v>11</v>
      </c>
      <c r="D4187">
        <v>0</v>
      </c>
      <c r="E4187" t="s">
        <v>63</v>
      </c>
      <c r="F4187" t="s">
        <v>71</v>
      </c>
    </row>
    <row r="4188" spans="1:6" x14ac:dyDescent="0.45">
      <c r="A4188" s="154" t="str">
        <f t="shared" si="65"/>
        <v>HV_Dist_172</v>
      </c>
      <c r="B4188">
        <v>172</v>
      </c>
      <c r="C4188" t="s">
        <v>11</v>
      </c>
      <c r="D4188">
        <v>0</v>
      </c>
      <c r="E4188" t="s">
        <v>63</v>
      </c>
      <c r="F4188" t="s">
        <v>71</v>
      </c>
    </row>
    <row r="4189" spans="1:6" x14ac:dyDescent="0.45">
      <c r="A4189" s="154" t="str">
        <f t="shared" si="65"/>
        <v>HV_Dist_174</v>
      </c>
      <c r="B4189">
        <v>174</v>
      </c>
      <c r="C4189" t="s">
        <v>11</v>
      </c>
      <c r="D4189">
        <v>0</v>
      </c>
      <c r="E4189" t="s">
        <v>63</v>
      </c>
      <c r="F4189" t="s">
        <v>71</v>
      </c>
    </row>
    <row r="4190" spans="1:6" x14ac:dyDescent="0.45">
      <c r="A4190" s="154" t="str">
        <f t="shared" si="65"/>
        <v>HV_Dist_176</v>
      </c>
      <c r="B4190">
        <v>176</v>
      </c>
      <c r="C4190" t="s">
        <v>11</v>
      </c>
      <c r="D4190">
        <v>0</v>
      </c>
      <c r="E4190" t="s">
        <v>63</v>
      </c>
      <c r="F4190" t="s">
        <v>71</v>
      </c>
    </row>
    <row r="4191" spans="1:6" x14ac:dyDescent="0.45">
      <c r="A4191" s="154" t="str">
        <f t="shared" si="65"/>
        <v>HV_Dist_178</v>
      </c>
      <c r="B4191">
        <v>178</v>
      </c>
      <c r="C4191" t="s">
        <v>11</v>
      </c>
      <c r="D4191">
        <v>0</v>
      </c>
      <c r="E4191" t="s">
        <v>63</v>
      </c>
      <c r="F4191" t="s">
        <v>71</v>
      </c>
    </row>
    <row r="4192" spans="1:6" x14ac:dyDescent="0.45">
      <c r="A4192" s="154" t="str">
        <f t="shared" si="65"/>
        <v>HV_Dist_180</v>
      </c>
      <c r="B4192">
        <v>180</v>
      </c>
      <c r="C4192" t="s">
        <v>11</v>
      </c>
      <c r="D4192">
        <v>0</v>
      </c>
      <c r="E4192" t="s">
        <v>63</v>
      </c>
      <c r="F4192" t="s">
        <v>71</v>
      </c>
    </row>
    <row r="4193" spans="1:6" x14ac:dyDescent="0.45">
      <c r="A4193" s="154" t="str">
        <f t="shared" si="65"/>
        <v>HV_Dist_182</v>
      </c>
      <c r="B4193">
        <v>182</v>
      </c>
      <c r="C4193" t="s">
        <v>11</v>
      </c>
      <c r="D4193">
        <v>0</v>
      </c>
      <c r="E4193" t="s">
        <v>63</v>
      </c>
      <c r="F4193" t="s">
        <v>71</v>
      </c>
    </row>
    <row r="4194" spans="1:6" x14ac:dyDescent="0.45">
      <c r="A4194" s="154" t="str">
        <f t="shared" si="65"/>
        <v>HV_Dist_184</v>
      </c>
      <c r="B4194">
        <v>184</v>
      </c>
      <c r="C4194" t="s">
        <v>11</v>
      </c>
      <c r="D4194">
        <v>0</v>
      </c>
      <c r="E4194" t="s">
        <v>63</v>
      </c>
      <c r="F4194" t="s">
        <v>71</v>
      </c>
    </row>
    <row r="4195" spans="1:6" x14ac:dyDescent="0.45">
      <c r="A4195" s="154" t="str">
        <f t="shared" si="65"/>
        <v>HV_Dist_186</v>
      </c>
      <c r="B4195">
        <v>186</v>
      </c>
      <c r="C4195" t="s">
        <v>11</v>
      </c>
      <c r="D4195">
        <v>0</v>
      </c>
      <c r="E4195" t="s">
        <v>63</v>
      </c>
      <c r="F4195" t="s">
        <v>71</v>
      </c>
    </row>
    <row r="4196" spans="1:6" x14ac:dyDescent="0.45">
      <c r="A4196" s="154" t="str">
        <f t="shared" si="65"/>
        <v>HV_Dist_188</v>
      </c>
      <c r="B4196">
        <v>188</v>
      </c>
      <c r="C4196" t="s">
        <v>11</v>
      </c>
      <c r="D4196">
        <v>0</v>
      </c>
      <c r="E4196" t="s">
        <v>63</v>
      </c>
      <c r="F4196" t="s">
        <v>71</v>
      </c>
    </row>
    <row r="4197" spans="1:6" x14ac:dyDescent="0.45">
      <c r="A4197" s="154" t="str">
        <f t="shared" si="65"/>
        <v>HV_Dist_190</v>
      </c>
      <c r="B4197">
        <v>190</v>
      </c>
      <c r="C4197" t="s">
        <v>11</v>
      </c>
      <c r="D4197">
        <v>0</v>
      </c>
      <c r="E4197" t="s">
        <v>63</v>
      </c>
      <c r="F4197" t="s">
        <v>71</v>
      </c>
    </row>
    <row r="4198" spans="1:6" x14ac:dyDescent="0.45">
      <c r="A4198" s="154" t="str">
        <f t="shared" si="65"/>
        <v>HV_Dist_192</v>
      </c>
      <c r="B4198">
        <v>192</v>
      </c>
      <c r="C4198" t="s">
        <v>11</v>
      </c>
      <c r="D4198">
        <v>0</v>
      </c>
      <c r="E4198" t="s">
        <v>63</v>
      </c>
      <c r="F4198" t="s">
        <v>71</v>
      </c>
    </row>
    <row r="4199" spans="1:6" x14ac:dyDescent="0.45">
      <c r="A4199" s="154" t="str">
        <f t="shared" si="65"/>
        <v>HV_Dist_194</v>
      </c>
      <c r="B4199">
        <v>194</v>
      </c>
      <c r="C4199" t="s">
        <v>11</v>
      </c>
      <c r="D4199">
        <v>0</v>
      </c>
      <c r="E4199" t="s">
        <v>63</v>
      </c>
      <c r="F4199" t="s">
        <v>71</v>
      </c>
    </row>
    <row r="4200" spans="1:6" x14ac:dyDescent="0.45">
      <c r="A4200" s="154" t="str">
        <f t="shared" si="65"/>
        <v>HV_Dist_196</v>
      </c>
      <c r="B4200">
        <v>196</v>
      </c>
      <c r="C4200" t="s">
        <v>11</v>
      </c>
      <c r="D4200">
        <v>0</v>
      </c>
      <c r="E4200" t="s">
        <v>63</v>
      </c>
      <c r="F4200" t="s">
        <v>71</v>
      </c>
    </row>
    <row r="4201" spans="1:6" x14ac:dyDescent="0.45">
      <c r="A4201" s="154" t="str">
        <f t="shared" si="65"/>
        <v>HV_Dist_198</v>
      </c>
      <c r="B4201">
        <v>198</v>
      </c>
      <c r="C4201" t="s">
        <v>11</v>
      </c>
      <c r="D4201">
        <v>0</v>
      </c>
      <c r="E4201" t="s">
        <v>63</v>
      </c>
      <c r="F4201" t="s">
        <v>71</v>
      </c>
    </row>
    <row r="4202" spans="1:6" x14ac:dyDescent="0.45">
      <c r="A4202" s="154" t="str">
        <f t="shared" si="65"/>
        <v>HV_Dist_200</v>
      </c>
      <c r="B4202">
        <v>200</v>
      </c>
      <c r="C4202" t="s">
        <v>11</v>
      </c>
      <c r="D4202">
        <v>0</v>
      </c>
      <c r="E4202" t="s">
        <v>63</v>
      </c>
      <c r="F4202" t="s">
        <v>71</v>
      </c>
    </row>
    <row r="4203" spans="1:6" x14ac:dyDescent="0.45">
      <c r="A4203" s="154" t="str">
        <f t="shared" si="65"/>
        <v>HV_Dist_202</v>
      </c>
      <c r="B4203">
        <v>202</v>
      </c>
      <c r="C4203" t="s">
        <v>11</v>
      </c>
      <c r="E4203" t="s">
        <v>63</v>
      </c>
      <c r="F4203" t="s">
        <v>71</v>
      </c>
    </row>
    <row r="4204" spans="1:6" x14ac:dyDescent="0.45">
      <c r="A4204" s="154" t="str">
        <f t="shared" si="65"/>
        <v>HV_Time_0</v>
      </c>
      <c r="B4204">
        <v>0</v>
      </c>
      <c r="C4204" t="s">
        <v>11</v>
      </c>
      <c r="D4204">
        <v>0</v>
      </c>
      <c r="E4204" t="s">
        <v>16</v>
      </c>
      <c r="F4204" t="s">
        <v>71</v>
      </c>
    </row>
    <row r="4205" spans="1:6" x14ac:dyDescent="0.45">
      <c r="A4205" s="154" t="str">
        <f t="shared" si="65"/>
        <v>HV_Time_2</v>
      </c>
      <c r="B4205">
        <v>2</v>
      </c>
      <c r="C4205" t="s">
        <v>11</v>
      </c>
      <c r="D4205">
        <v>6.0864099999999997E-2</v>
      </c>
      <c r="E4205" t="s">
        <v>16</v>
      </c>
      <c r="F4205" t="s">
        <v>71</v>
      </c>
    </row>
    <row r="4206" spans="1:6" x14ac:dyDescent="0.45">
      <c r="A4206" s="154" t="str">
        <f t="shared" si="65"/>
        <v>HV_Time_4</v>
      </c>
      <c r="B4206">
        <v>4</v>
      </c>
      <c r="C4206" t="s">
        <v>11</v>
      </c>
      <c r="D4206">
        <v>8.2517699999999999E-2</v>
      </c>
      <c r="E4206" t="s">
        <v>16</v>
      </c>
      <c r="F4206" t="s">
        <v>71</v>
      </c>
    </row>
    <row r="4207" spans="1:6" x14ac:dyDescent="0.45">
      <c r="A4207" s="154" t="str">
        <f t="shared" si="65"/>
        <v>HV_Time_6</v>
      </c>
      <c r="B4207">
        <v>6</v>
      </c>
      <c r="C4207" t="s">
        <v>11</v>
      </c>
      <c r="D4207">
        <v>9.6340200000000001E-2</v>
      </c>
      <c r="E4207" t="s">
        <v>16</v>
      </c>
      <c r="F4207" t="s">
        <v>71</v>
      </c>
    </row>
    <row r="4208" spans="1:6" x14ac:dyDescent="0.45">
      <c r="A4208" s="154" t="str">
        <f t="shared" si="65"/>
        <v>HV_Time_8</v>
      </c>
      <c r="B4208">
        <v>8</v>
      </c>
      <c r="C4208" t="s">
        <v>11</v>
      </c>
      <c r="D4208">
        <v>9.9480299999999994E-2</v>
      </c>
      <c r="E4208" t="s">
        <v>16</v>
      </c>
      <c r="F4208" t="s">
        <v>71</v>
      </c>
    </row>
    <row r="4209" spans="1:6" x14ac:dyDescent="0.45">
      <c r="A4209" s="154" t="str">
        <f t="shared" si="65"/>
        <v>HV_Time_10</v>
      </c>
      <c r="B4209">
        <v>10</v>
      </c>
      <c r="C4209" t="s">
        <v>11</v>
      </c>
      <c r="D4209">
        <v>9.8527299999999998E-2</v>
      </c>
      <c r="E4209" t="s">
        <v>16</v>
      </c>
      <c r="F4209" t="s">
        <v>71</v>
      </c>
    </row>
    <row r="4210" spans="1:6" x14ac:dyDescent="0.45">
      <c r="A4210" s="154" t="str">
        <f t="shared" si="65"/>
        <v>HV_Time_12</v>
      </c>
      <c r="B4210">
        <v>12</v>
      </c>
      <c r="C4210" t="s">
        <v>11</v>
      </c>
      <c r="D4210">
        <v>7.9736199999999993E-2</v>
      </c>
      <c r="E4210" t="s">
        <v>16</v>
      </c>
      <c r="F4210" t="s">
        <v>71</v>
      </c>
    </row>
    <row r="4211" spans="1:6" x14ac:dyDescent="0.45">
      <c r="A4211" s="154" t="str">
        <f t="shared" si="65"/>
        <v>HV_Time_14</v>
      </c>
      <c r="B4211">
        <v>14</v>
      </c>
      <c r="C4211" t="s">
        <v>11</v>
      </c>
      <c r="D4211">
        <v>5.1618999999999998E-2</v>
      </c>
      <c r="E4211" t="s">
        <v>16</v>
      </c>
      <c r="F4211" t="s">
        <v>71</v>
      </c>
    </row>
    <row r="4212" spans="1:6" x14ac:dyDescent="0.45">
      <c r="A4212" s="154" t="str">
        <f t="shared" si="65"/>
        <v>HV_Time_16</v>
      </c>
      <c r="B4212">
        <v>16</v>
      </c>
      <c r="C4212" t="s">
        <v>11</v>
      </c>
      <c r="D4212">
        <v>3.5991099999999998E-2</v>
      </c>
      <c r="E4212" t="s">
        <v>16</v>
      </c>
      <c r="F4212" t="s">
        <v>71</v>
      </c>
    </row>
    <row r="4213" spans="1:6" x14ac:dyDescent="0.45">
      <c r="A4213" s="154" t="str">
        <f t="shared" si="65"/>
        <v>HV_Time_18</v>
      </c>
      <c r="B4213">
        <v>18</v>
      </c>
      <c r="C4213" t="s">
        <v>11</v>
      </c>
      <c r="D4213">
        <v>2.70929E-2</v>
      </c>
      <c r="E4213" t="s">
        <v>16</v>
      </c>
      <c r="F4213" t="s">
        <v>71</v>
      </c>
    </row>
    <row r="4214" spans="1:6" x14ac:dyDescent="0.45">
      <c r="A4214" s="154" t="str">
        <f t="shared" si="65"/>
        <v>HV_Time_20</v>
      </c>
      <c r="B4214">
        <v>20</v>
      </c>
      <c r="C4214" t="s">
        <v>11</v>
      </c>
      <c r="D4214">
        <v>2.4553499999999999E-2</v>
      </c>
      <c r="E4214" t="s">
        <v>16</v>
      </c>
      <c r="F4214" t="s">
        <v>71</v>
      </c>
    </row>
    <row r="4215" spans="1:6" x14ac:dyDescent="0.45">
      <c r="A4215" s="154" t="str">
        <f t="shared" si="65"/>
        <v>HV_Time_22</v>
      </c>
      <c r="B4215">
        <v>22</v>
      </c>
      <c r="C4215" t="s">
        <v>11</v>
      </c>
      <c r="D4215">
        <v>2.2013999999999999E-2</v>
      </c>
      <c r="E4215" t="s">
        <v>16</v>
      </c>
      <c r="F4215" t="s">
        <v>71</v>
      </c>
    </row>
    <row r="4216" spans="1:6" x14ac:dyDescent="0.45">
      <c r="A4216" s="154" t="str">
        <f t="shared" si="65"/>
        <v>HV_Time_24</v>
      </c>
      <c r="B4216">
        <v>24</v>
      </c>
      <c r="C4216" t="s">
        <v>11</v>
      </c>
      <c r="D4216">
        <v>1.94743E-2</v>
      </c>
      <c r="E4216" t="s">
        <v>16</v>
      </c>
      <c r="F4216" t="s">
        <v>71</v>
      </c>
    </row>
    <row r="4217" spans="1:6" x14ac:dyDescent="0.45">
      <c r="A4217" s="154" t="str">
        <f t="shared" si="65"/>
        <v>HV_Time_26</v>
      </c>
      <c r="B4217">
        <v>26</v>
      </c>
      <c r="C4217" t="s">
        <v>11</v>
      </c>
      <c r="D4217">
        <v>1.69348E-2</v>
      </c>
      <c r="E4217" t="s">
        <v>16</v>
      </c>
      <c r="F4217" t="s">
        <v>71</v>
      </c>
    </row>
    <row r="4218" spans="1:6" x14ac:dyDescent="0.45">
      <c r="A4218" s="154" t="str">
        <f t="shared" si="65"/>
        <v>HV_Time_28</v>
      </c>
      <c r="B4218">
        <v>28</v>
      </c>
      <c r="C4218" t="s">
        <v>11</v>
      </c>
      <c r="D4218">
        <v>1.60409E-2</v>
      </c>
      <c r="E4218" t="s">
        <v>16</v>
      </c>
      <c r="F4218" t="s">
        <v>71</v>
      </c>
    </row>
    <row r="4219" spans="1:6" x14ac:dyDescent="0.45">
      <c r="A4219" s="154" t="str">
        <f t="shared" si="65"/>
        <v>HV_Time_30</v>
      </c>
      <c r="B4219">
        <v>30</v>
      </c>
      <c r="C4219" t="s">
        <v>11</v>
      </c>
      <c r="D4219">
        <v>1.51471E-2</v>
      </c>
      <c r="E4219" t="s">
        <v>16</v>
      </c>
      <c r="F4219" t="s">
        <v>71</v>
      </c>
    </row>
    <row r="4220" spans="1:6" x14ac:dyDescent="0.45">
      <c r="A4220" s="154" t="str">
        <f t="shared" si="65"/>
        <v>HV_Time_32</v>
      </c>
      <c r="B4220">
        <v>32</v>
      </c>
      <c r="C4220" t="s">
        <v>11</v>
      </c>
      <c r="D4220">
        <v>1.4253E-2</v>
      </c>
      <c r="E4220" t="s">
        <v>16</v>
      </c>
      <c r="F4220" t="s">
        <v>71</v>
      </c>
    </row>
    <row r="4221" spans="1:6" x14ac:dyDescent="0.45">
      <c r="A4221" s="154" t="str">
        <f t="shared" si="65"/>
        <v>HV_Time_34</v>
      </c>
      <c r="B4221">
        <v>34</v>
      </c>
      <c r="C4221" t="s">
        <v>11</v>
      </c>
      <c r="D4221">
        <v>1.33591E-2</v>
      </c>
      <c r="E4221" t="s">
        <v>16</v>
      </c>
      <c r="F4221" t="s">
        <v>71</v>
      </c>
    </row>
    <row r="4222" spans="1:6" x14ac:dyDescent="0.45">
      <c r="A4222" s="154" t="str">
        <f t="shared" si="65"/>
        <v>HV_Time_36</v>
      </c>
      <c r="B4222">
        <v>36</v>
      </c>
      <c r="C4222" t="s">
        <v>11</v>
      </c>
      <c r="D4222">
        <v>1.2465E-2</v>
      </c>
      <c r="E4222" t="s">
        <v>16</v>
      </c>
      <c r="F4222" t="s">
        <v>71</v>
      </c>
    </row>
    <row r="4223" spans="1:6" x14ac:dyDescent="0.45">
      <c r="A4223" s="154" t="str">
        <f t="shared" si="65"/>
        <v>HV_Time_38</v>
      </c>
      <c r="B4223">
        <v>38</v>
      </c>
      <c r="C4223" t="s">
        <v>11</v>
      </c>
      <c r="D4223">
        <v>1.1571100000000001E-2</v>
      </c>
      <c r="E4223" t="s">
        <v>16</v>
      </c>
      <c r="F4223" t="s">
        <v>71</v>
      </c>
    </row>
    <row r="4224" spans="1:6" x14ac:dyDescent="0.45">
      <c r="A4224" s="154" t="str">
        <f t="shared" si="65"/>
        <v>HV_Time_40</v>
      </c>
      <c r="B4224">
        <v>40</v>
      </c>
      <c r="C4224" t="s">
        <v>11</v>
      </c>
      <c r="D4224">
        <v>1.0677300000000001E-2</v>
      </c>
      <c r="E4224" t="s">
        <v>16</v>
      </c>
      <c r="F4224" t="s">
        <v>71</v>
      </c>
    </row>
    <row r="4225" spans="1:6" x14ac:dyDescent="0.45">
      <c r="A4225" s="154" t="str">
        <f t="shared" si="65"/>
        <v>HV_Time_42</v>
      </c>
      <c r="B4225">
        <v>42</v>
      </c>
      <c r="C4225" t="s">
        <v>11</v>
      </c>
      <c r="D4225">
        <v>1.03806E-2</v>
      </c>
      <c r="E4225" t="s">
        <v>16</v>
      </c>
      <c r="F4225" t="s">
        <v>71</v>
      </c>
    </row>
    <row r="4226" spans="1:6" x14ac:dyDescent="0.45">
      <c r="A4226" s="154" t="str">
        <f t="shared" si="65"/>
        <v>HV_Time_44</v>
      </c>
      <c r="B4226">
        <v>44</v>
      </c>
      <c r="C4226" t="s">
        <v>11</v>
      </c>
      <c r="D4226">
        <v>1.00839E-2</v>
      </c>
      <c r="E4226" t="s">
        <v>16</v>
      </c>
      <c r="F4226" t="s">
        <v>71</v>
      </c>
    </row>
    <row r="4227" spans="1:6" x14ac:dyDescent="0.45">
      <c r="A4227" s="154" t="str">
        <f t="shared" ref="A4227:A4290" si="66">C4227&amp;"_"&amp;E4227&amp;"_"&amp;B4227</f>
        <v>HV_Time_46</v>
      </c>
      <c r="B4227">
        <v>46</v>
      </c>
      <c r="C4227" t="s">
        <v>11</v>
      </c>
      <c r="D4227">
        <v>9.7873000000000005E-3</v>
      </c>
      <c r="E4227" t="s">
        <v>16</v>
      </c>
      <c r="F4227" t="s">
        <v>71</v>
      </c>
    </row>
    <row r="4228" spans="1:6" x14ac:dyDescent="0.45">
      <c r="A4228" s="154" t="str">
        <f t="shared" si="66"/>
        <v>HV_Time_48</v>
      </c>
      <c r="B4228">
        <v>48</v>
      </c>
      <c r="C4228" t="s">
        <v>11</v>
      </c>
      <c r="D4228">
        <v>9.4903999999999995E-3</v>
      </c>
      <c r="E4228" t="s">
        <v>16</v>
      </c>
      <c r="F4228" t="s">
        <v>71</v>
      </c>
    </row>
    <row r="4229" spans="1:6" x14ac:dyDescent="0.45">
      <c r="A4229" s="154" t="str">
        <f t="shared" si="66"/>
        <v>HV_Time_50</v>
      </c>
      <c r="B4229">
        <v>50</v>
      </c>
      <c r="C4229" t="s">
        <v>11</v>
      </c>
      <c r="D4229">
        <v>9.1938000000000002E-3</v>
      </c>
      <c r="E4229" t="s">
        <v>16</v>
      </c>
      <c r="F4229" t="s">
        <v>71</v>
      </c>
    </row>
    <row r="4230" spans="1:6" x14ac:dyDescent="0.45">
      <c r="A4230" s="154" t="str">
        <f t="shared" si="66"/>
        <v>HV_Time_52</v>
      </c>
      <c r="B4230">
        <v>52</v>
      </c>
      <c r="C4230" t="s">
        <v>11</v>
      </c>
      <c r="D4230">
        <v>8.8970999999999998E-3</v>
      </c>
      <c r="E4230" t="s">
        <v>16</v>
      </c>
      <c r="F4230" t="s">
        <v>71</v>
      </c>
    </row>
    <row r="4231" spans="1:6" x14ac:dyDescent="0.45">
      <c r="A4231" s="154" t="str">
        <f t="shared" si="66"/>
        <v>HV_Time_54</v>
      </c>
      <c r="B4231">
        <v>54</v>
      </c>
      <c r="C4231" t="s">
        <v>11</v>
      </c>
      <c r="D4231">
        <v>8.6003E-3</v>
      </c>
      <c r="E4231" t="s">
        <v>16</v>
      </c>
      <c r="F4231" t="s">
        <v>71</v>
      </c>
    </row>
    <row r="4232" spans="1:6" x14ac:dyDescent="0.45">
      <c r="A4232" s="154" t="str">
        <f t="shared" si="66"/>
        <v>HV_Time_56</v>
      </c>
      <c r="B4232">
        <v>56</v>
      </c>
      <c r="C4232" t="s">
        <v>11</v>
      </c>
      <c r="D4232">
        <v>8.3037000000000007E-3</v>
      </c>
      <c r="E4232" t="s">
        <v>16</v>
      </c>
      <c r="F4232" t="s">
        <v>71</v>
      </c>
    </row>
    <row r="4233" spans="1:6" x14ac:dyDescent="0.45">
      <c r="A4233" s="154" t="str">
        <f t="shared" si="66"/>
        <v>HV_Time_58</v>
      </c>
      <c r="B4233">
        <v>58</v>
      </c>
      <c r="C4233" t="s">
        <v>11</v>
      </c>
      <c r="D4233">
        <v>8.0070999999999996E-3</v>
      </c>
      <c r="E4233" t="s">
        <v>16</v>
      </c>
      <c r="F4233" t="s">
        <v>71</v>
      </c>
    </row>
    <row r="4234" spans="1:6" x14ac:dyDescent="0.45">
      <c r="A4234" s="154" t="str">
        <f t="shared" si="66"/>
        <v>HV_Time_60</v>
      </c>
      <c r="B4234">
        <v>60</v>
      </c>
      <c r="C4234" t="s">
        <v>11</v>
      </c>
      <c r="D4234">
        <v>7.7102000000000004E-3</v>
      </c>
      <c r="E4234" t="s">
        <v>16</v>
      </c>
      <c r="F4234" t="s">
        <v>71</v>
      </c>
    </row>
    <row r="4235" spans="1:6" x14ac:dyDescent="0.45">
      <c r="A4235" s="154" t="str">
        <f t="shared" si="66"/>
        <v>HV_Time_62</v>
      </c>
      <c r="B4235">
        <v>62</v>
      </c>
      <c r="C4235" t="s">
        <v>11</v>
      </c>
      <c r="D4235">
        <v>7.4136000000000002E-3</v>
      </c>
      <c r="E4235" t="s">
        <v>16</v>
      </c>
      <c r="F4235" t="s">
        <v>71</v>
      </c>
    </row>
    <row r="4236" spans="1:6" x14ac:dyDescent="0.45">
      <c r="A4236" s="154" t="str">
        <f t="shared" si="66"/>
        <v>HV_Time_64</v>
      </c>
      <c r="B4236">
        <v>64</v>
      </c>
      <c r="C4236" t="s">
        <v>11</v>
      </c>
      <c r="D4236">
        <v>7.1171000000000003E-3</v>
      </c>
      <c r="E4236" t="s">
        <v>16</v>
      </c>
      <c r="F4236" t="s">
        <v>71</v>
      </c>
    </row>
    <row r="4237" spans="1:6" x14ac:dyDescent="0.45">
      <c r="A4237" s="154" t="str">
        <f t="shared" si="66"/>
        <v>HV_Time_66</v>
      </c>
      <c r="B4237">
        <v>66</v>
      </c>
      <c r="C4237" t="s">
        <v>11</v>
      </c>
      <c r="D4237">
        <v>6.8203999999999999E-3</v>
      </c>
      <c r="E4237" t="s">
        <v>16</v>
      </c>
      <c r="F4237" t="s">
        <v>71</v>
      </c>
    </row>
    <row r="4238" spans="1:6" x14ac:dyDescent="0.45">
      <c r="A4238" s="154" t="str">
        <f t="shared" si="66"/>
        <v>HV_Time_68</v>
      </c>
      <c r="B4238">
        <v>68</v>
      </c>
      <c r="C4238" t="s">
        <v>11</v>
      </c>
      <c r="D4238">
        <v>6.5237000000000003E-3</v>
      </c>
      <c r="E4238" t="s">
        <v>16</v>
      </c>
      <c r="F4238" t="s">
        <v>71</v>
      </c>
    </row>
    <row r="4239" spans="1:6" x14ac:dyDescent="0.45">
      <c r="A4239" s="154" t="str">
        <f t="shared" si="66"/>
        <v>HV_Time_70</v>
      </c>
      <c r="B4239">
        <v>70</v>
      </c>
      <c r="C4239" t="s">
        <v>11</v>
      </c>
      <c r="D4239">
        <v>6.2164000000000004E-3</v>
      </c>
      <c r="E4239" t="s">
        <v>16</v>
      </c>
      <c r="F4239" t="s">
        <v>71</v>
      </c>
    </row>
    <row r="4240" spans="1:6" x14ac:dyDescent="0.45">
      <c r="A4240" s="154" t="str">
        <f t="shared" si="66"/>
        <v>HV_Time_72</v>
      </c>
      <c r="B4240">
        <v>72</v>
      </c>
      <c r="C4240" t="s">
        <v>11</v>
      </c>
      <c r="D4240">
        <v>5.9091999999999999E-3</v>
      </c>
      <c r="E4240" t="s">
        <v>16</v>
      </c>
      <c r="F4240" t="s">
        <v>71</v>
      </c>
    </row>
    <row r="4241" spans="1:6" x14ac:dyDescent="0.45">
      <c r="A4241" s="154" t="str">
        <f t="shared" si="66"/>
        <v>HV_Time_74</v>
      </c>
      <c r="B4241">
        <v>74</v>
      </c>
      <c r="C4241" t="s">
        <v>11</v>
      </c>
      <c r="D4241">
        <v>5.6017999999999997E-3</v>
      </c>
      <c r="E4241" t="s">
        <v>16</v>
      </c>
      <c r="F4241" t="s">
        <v>71</v>
      </c>
    </row>
    <row r="4242" spans="1:6" x14ac:dyDescent="0.45">
      <c r="A4242" s="154" t="str">
        <f t="shared" si="66"/>
        <v>HV_Time_76</v>
      </c>
      <c r="B4242">
        <v>76</v>
      </c>
      <c r="C4242" t="s">
        <v>11</v>
      </c>
      <c r="D4242">
        <v>5.2944999999999997E-3</v>
      </c>
      <c r="E4242" t="s">
        <v>16</v>
      </c>
      <c r="F4242" t="s">
        <v>71</v>
      </c>
    </row>
    <row r="4243" spans="1:6" x14ac:dyDescent="0.45">
      <c r="A4243" s="154" t="str">
        <f t="shared" si="66"/>
        <v>HV_Time_78</v>
      </c>
      <c r="B4243">
        <v>78</v>
      </c>
      <c r="C4243" t="s">
        <v>11</v>
      </c>
      <c r="D4243">
        <v>4.9871999999999998E-3</v>
      </c>
      <c r="E4243" t="s">
        <v>16</v>
      </c>
      <c r="F4243" t="s">
        <v>71</v>
      </c>
    </row>
    <row r="4244" spans="1:6" x14ac:dyDescent="0.45">
      <c r="A4244" s="154" t="str">
        <f t="shared" si="66"/>
        <v>HV_Time_80</v>
      </c>
      <c r="B4244">
        <v>80</v>
      </c>
      <c r="C4244" t="s">
        <v>11</v>
      </c>
      <c r="D4244">
        <v>4.6798999999999999E-3</v>
      </c>
      <c r="E4244" t="s">
        <v>16</v>
      </c>
      <c r="F4244" t="s">
        <v>71</v>
      </c>
    </row>
    <row r="4245" spans="1:6" x14ac:dyDescent="0.45">
      <c r="A4245" s="154" t="str">
        <f t="shared" si="66"/>
        <v>HV_Time_82</v>
      </c>
      <c r="B4245">
        <v>82</v>
      </c>
      <c r="C4245" t="s">
        <v>11</v>
      </c>
      <c r="D4245">
        <v>4.3725999999999999E-3</v>
      </c>
      <c r="E4245" t="s">
        <v>16</v>
      </c>
      <c r="F4245" t="s">
        <v>71</v>
      </c>
    </row>
    <row r="4246" spans="1:6" x14ac:dyDescent="0.45">
      <c r="A4246" s="154" t="str">
        <f t="shared" si="66"/>
        <v>HV_Time_84</v>
      </c>
      <c r="B4246">
        <v>84</v>
      </c>
      <c r="C4246" t="s">
        <v>11</v>
      </c>
      <c r="D4246">
        <v>4.0653E-3</v>
      </c>
      <c r="E4246" t="s">
        <v>16</v>
      </c>
      <c r="F4246" t="s">
        <v>71</v>
      </c>
    </row>
    <row r="4247" spans="1:6" x14ac:dyDescent="0.45">
      <c r="A4247" s="154" t="str">
        <f t="shared" si="66"/>
        <v>HV_Time_86</v>
      </c>
      <c r="B4247">
        <v>86</v>
      </c>
      <c r="C4247" t="s">
        <v>11</v>
      </c>
      <c r="D4247">
        <v>3.7580000000000001E-3</v>
      </c>
      <c r="E4247" t="s">
        <v>16</v>
      </c>
      <c r="F4247" t="s">
        <v>71</v>
      </c>
    </row>
    <row r="4248" spans="1:6" x14ac:dyDescent="0.45">
      <c r="A4248" s="154" t="str">
        <f t="shared" si="66"/>
        <v>HV_Time_88</v>
      </c>
      <c r="B4248">
        <v>88</v>
      </c>
      <c r="C4248" t="s">
        <v>11</v>
      </c>
      <c r="D4248">
        <v>3.4507000000000001E-3</v>
      </c>
      <c r="E4248" t="s">
        <v>16</v>
      </c>
      <c r="F4248" t="s">
        <v>71</v>
      </c>
    </row>
    <row r="4249" spans="1:6" x14ac:dyDescent="0.45">
      <c r="A4249" s="154" t="str">
        <f t="shared" si="66"/>
        <v>HV_Time_90</v>
      </c>
      <c r="B4249">
        <v>90</v>
      </c>
      <c r="C4249" t="s">
        <v>11</v>
      </c>
      <c r="D4249">
        <v>3.1435E-3</v>
      </c>
      <c r="E4249" t="s">
        <v>16</v>
      </c>
      <c r="F4249" t="s">
        <v>71</v>
      </c>
    </row>
    <row r="4250" spans="1:6" x14ac:dyDescent="0.45">
      <c r="A4250" s="154" t="str">
        <f t="shared" si="66"/>
        <v>HV_Time_92</v>
      </c>
      <c r="B4250">
        <v>92</v>
      </c>
      <c r="C4250" t="s">
        <v>11</v>
      </c>
      <c r="D4250">
        <v>2.8362000000000001E-3</v>
      </c>
      <c r="E4250" t="s">
        <v>16</v>
      </c>
      <c r="F4250" t="s">
        <v>71</v>
      </c>
    </row>
    <row r="4251" spans="1:6" x14ac:dyDescent="0.45">
      <c r="A4251" s="154" t="str">
        <f t="shared" si="66"/>
        <v>HV_Time_94</v>
      </c>
      <c r="B4251">
        <v>94</v>
      </c>
      <c r="C4251" t="s">
        <v>11</v>
      </c>
      <c r="D4251">
        <v>2.5289000000000002E-3</v>
      </c>
      <c r="E4251" t="s">
        <v>16</v>
      </c>
      <c r="F4251" t="s">
        <v>71</v>
      </c>
    </row>
    <row r="4252" spans="1:6" x14ac:dyDescent="0.45">
      <c r="A4252" s="154" t="str">
        <f t="shared" si="66"/>
        <v>HV_Time_96</v>
      </c>
      <c r="B4252">
        <v>96</v>
      </c>
      <c r="C4252" t="s">
        <v>11</v>
      </c>
      <c r="D4252">
        <v>2.2217999999999999E-3</v>
      </c>
      <c r="E4252" t="s">
        <v>16</v>
      </c>
      <c r="F4252" t="s">
        <v>71</v>
      </c>
    </row>
    <row r="4253" spans="1:6" x14ac:dyDescent="0.45">
      <c r="A4253" s="154" t="str">
        <f t="shared" si="66"/>
        <v>HV_Time_98</v>
      </c>
      <c r="B4253">
        <v>98</v>
      </c>
      <c r="C4253" t="s">
        <v>11</v>
      </c>
      <c r="D4253">
        <v>1.9145E-3</v>
      </c>
      <c r="E4253" t="s">
        <v>16</v>
      </c>
      <c r="F4253" t="s">
        <v>71</v>
      </c>
    </row>
    <row r="4254" spans="1:6" x14ac:dyDescent="0.45">
      <c r="A4254" s="154" t="str">
        <f t="shared" si="66"/>
        <v>HV_Time_100</v>
      </c>
      <c r="B4254">
        <v>100</v>
      </c>
      <c r="C4254" t="s">
        <v>11</v>
      </c>
      <c r="D4254">
        <v>1.7625E-3</v>
      </c>
      <c r="E4254" t="s">
        <v>16</v>
      </c>
      <c r="F4254" t="s">
        <v>71</v>
      </c>
    </row>
    <row r="4255" spans="1:6" x14ac:dyDescent="0.45">
      <c r="A4255" s="154" t="str">
        <f t="shared" si="66"/>
        <v>HV_Time_102</v>
      </c>
      <c r="B4255">
        <v>102</v>
      </c>
      <c r="C4255" t="s">
        <v>11</v>
      </c>
      <c r="D4255">
        <v>1.6105E-3</v>
      </c>
      <c r="E4255" t="s">
        <v>16</v>
      </c>
      <c r="F4255" t="s">
        <v>71</v>
      </c>
    </row>
    <row r="4256" spans="1:6" x14ac:dyDescent="0.45">
      <c r="A4256" s="154" t="str">
        <f t="shared" si="66"/>
        <v>HV_Time_104</v>
      </c>
      <c r="B4256">
        <v>104</v>
      </c>
      <c r="C4256" t="s">
        <v>11</v>
      </c>
      <c r="D4256">
        <v>1.4586E-3</v>
      </c>
      <c r="E4256" t="s">
        <v>16</v>
      </c>
      <c r="F4256" t="s">
        <v>71</v>
      </c>
    </row>
    <row r="4257" spans="1:6" x14ac:dyDescent="0.45">
      <c r="A4257" s="154" t="str">
        <f t="shared" si="66"/>
        <v>HV_Time_106</v>
      </c>
      <c r="B4257">
        <v>106</v>
      </c>
      <c r="C4257" t="s">
        <v>11</v>
      </c>
      <c r="D4257">
        <v>1.3066E-3</v>
      </c>
      <c r="E4257" t="s">
        <v>16</v>
      </c>
      <c r="F4257" t="s">
        <v>71</v>
      </c>
    </row>
    <row r="4258" spans="1:6" x14ac:dyDescent="0.45">
      <c r="A4258" s="154" t="str">
        <f t="shared" si="66"/>
        <v>HV_Time_108</v>
      </c>
      <c r="B4258">
        <v>108</v>
      </c>
      <c r="C4258" t="s">
        <v>11</v>
      </c>
      <c r="D4258">
        <v>1.1546E-3</v>
      </c>
      <c r="E4258" t="s">
        <v>16</v>
      </c>
      <c r="F4258" t="s">
        <v>71</v>
      </c>
    </row>
    <row r="4259" spans="1:6" x14ac:dyDescent="0.45">
      <c r="A4259" s="154" t="str">
        <f t="shared" si="66"/>
        <v>HV_Time_110</v>
      </c>
      <c r="B4259">
        <v>110</v>
      </c>
      <c r="C4259" t="s">
        <v>11</v>
      </c>
      <c r="D4259">
        <v>1.0026E-3</v>
      </c>
      <c r="E4259" t="s">
        <v>16</v>
      </c>
      <c r="F4259" t="s">
        <v>71</v>
      </c>
    </row>
    <row r="4260" spans="1:6" x14ac:dyDescent="0.45">
      <c r="A4260" s="154" t="str">
        <f t="shared" si="66"/>
        <v>HV_Time_112</v>
      </c>
      <c r="B4260">
        <v>112</v>
      </c>
      <c r="C4260" t="s">
        <v>11</v>
      </c>
      <c r="D4260">
        <v>8.5070000000000002E-4</v>
      </c>
      <c r="E4260" t="s">
        <v>16</v>
      </c>
      <c r="F4260" t="s">
        <v>71</v>
      </c>
    </row>
    <row r="4261" spans="1:6" x14ac:dyDescent="0.45">
      <c r="A4261" s="154" t="str">
        <f t="shared" si="66"/>
        <v>HV_Time_114</v>
      </c>
      <c r="B4261">
        <v>114</v>
      </c>
      <c r="C4261" t="s">
        <v>11</v>
      </c>
      <c r="D4261">
        <v>6.9870000000000002E-4</v>
      </c>
      <c r="E4261" t="s">
        <v>16</v>
      </c>
      <c r="F4261" t="s">
        <v>71</v>
      </c>
    </row>
    <row r="4262" spans="1:6" x14ac:dyDescent="0.45">
      <c r="A4262" s="154" t="str">
        <f t="shared" si="66"/>
        <v>HV_Time_116</v>
      </c>
      <c r="B4262">
        <v>116</v>
      </c>
      <c r="C4262" t="s">
        <v>11</v>
      </c>
      <c r="D4262">
        <v>5.4670000000000001E-4</v>
      </c>
      <c r="E4262" t="s">
        <v>16</v>
      </c>
      <c r="F4262" t="s">
        <v>71</v>
      </c>
    </row>
    <row r="4263" spans="1:6" x14ac:dyDescent="0.45">
      <c r="A4263" s="154" t="str">
        <f t="shared" si="66"/>
        <v>HV_Time_118</v>
      </c>
      <c r="B4263">
        <v>118</v>
      </c>
      <c r="C4263" t="s">
        <v>11</v>
      </c>
      <c r="D4263">
        <v>3.948E-4</v>
      </c>
      <c r="E4263" t="s">
        <v>16</v>
      </c>
      <c r="F4263" t="s">
        <v>71</v>
      </c>
    </row>
    <row r="4264" spans="1:6" x14ac:dyDescent="0.45">
      <c r="A4264" s="154" t="str">
        <f t="shared" si="66"/>
        <v>HV_Time_120</v>
      </c>
      <c r="B4264">
        <v>120</v>
      </c>
      <c r="C4264" t="s">
        <v>11</v>
      </c>
      <c r="D4264">
        <v>2.4279999999999999E-4</v>
      </c>
      <c r="E4264" t="s">
        <v>16</v>
      </c>
      <c r="F4264" t="s">
        <v>71</v>
      </c>
    </row>
    <row r="4265" spans="1:6" x14ac:dyDescent="0.45">
      <c r="A4265" s="154" t="str">
        <f t="shared" si="66"/>
        <v>HV_Time_122</v>
      </c>
      <c r="B4265">
        <v>122</v>
      </c>
      <c r="C4265" t="s">
        <v>11</v>
      </c>
      <c r="D4265">
        <v>1.9890000000000001E-4</v>
      </c>
      <c r="E4265" t="s">
        <v>16</v>
      </c>
      <c r="F4265" t="s">
        <v>71</v>
      </c>
    </row>
    <row r="4266" spans="1:6" x14ac:dyDescent="0.45">
      <c r="A4266" s="154" t="str">
        <f t="shared" si="66"/>
        <v>HV_Time_124</v>
      </c>
      <c r="B4266">
        <v>124</v>
      </c>
      <c r="C4266" t="s">
        <v>11</v>
      </c>
      <c r="D4266">
        <v>1.55E-4</v>
      </c>
      <c r="E4266" t="s">
        <v>16</v>
      </c>
      <c r="F4266" t="s">
        <v>71</v>
      </c>
    </row>
    <row r="4267" spans="1:6" x14ac:dyDescent="0.45">
      <c r="A4267" s="154" t="str">
        <f t="shared" si="66"/>
        <v>HV_Time_126</v>
      </c>
      <c r="B4267">
        <v>126</v>
      </c>
      <c r="C4267" t="s">
        <v>11</v>
      </c>
      <c r="D4267">
        <v>1.111E-4</v>
      </c>
      <c r="E4267" t="s">
        <v>16</v>
      </c>
      <c r="F4267" t="s">
        <v>71</v>
      </c>
    </row>
    <row r="4268" spans="1:6" x14ac:dyDescent="0.45">
      <c r="A4268" s="154" t="str">
        <f t="shared" si="66"/>
        <v>HV_Time_128</v>
      </c>
      <c r="B4268">
        <v>128</v>
      </c>
      <c r="C4268" t="s">
        <v>11</v>
      </c>
      <c r="D4268" s="153">
        <v>6.7199999999999994E-5</v>
      </c>
      <c r="E4268" t="s">
        <v>16</v>
      </c>
      <c r="F4268" t="s">
        <v>71</v>
      </c>
    </row>
    <row r="4269" spans="1:6" x14ac:dyDescent="0.45">
      <c r="A4269" s="154" t="str">
        <f t="shared" si="66"/>
        <v>HV_Time_130</v>
      </c>
      <c r="B4269">
        <v>130</v>
      </c>
      <c r="C4269" t="s">
        <v>11</v>
      </c>
      <c r="D4269" s="153">
        <v>6.0900000000000003E-5</v>
      </c>
      <c r="E4269" t="s">
        <v>16</v>
      </c>
      <c r="F4269" t="s">
        <v>71</v>
      </c>
    </row>
    <row r="4270" spans="1:6" x14ac:dyDescent="0.45">
      <c r="A4270" s="154" t="str">
        <f t="shared" si="66"/>
        <v>HV_Time_132</v>
      </c>
      <c r="B4270">
        <v>132</v>
      </c>
      <c r="C4270" t="s">
        <v>11</v>
      </c>
      <c r="D4270" s="153">
        <v>5.4500000000000003E-5</v>
      </c>
      <c r="E4270" t="s">
        <v>16</v>
      </c>
      <c r="F4270" t="s">
        <v>71</v>
      </c>
    </row>
    <row r="4271" spans="1:6" x14ac:dyDescent="0.45">
      <c r="A4271" s="154" t="str">
        <f t="shared" si="66"/>
        <v>HV_Time_134</v>
      </c>
      <c r="B4271">
        <v>134</v>
      </c>
      <c r="C4271" t="s">
        <v>11</v>
      </c>
      <c r="D4271" s="153">
        <v>4.8199999999999999E-5</v>
      </c>
      <c r="E4271" t="s">
        <v>16</v>
      </c>
      <c r="F4271" t="s">
        <v>71</v>
      </c>
    </row>
    <row r="4272" spans="1:6" x14ac:dyDescent="0.45">
      <c r="A4272" s="154" t="str">
        <f t="shared" si="66"/>
        <v>HV_Time_136</v>
      </c>
      <c r="B4272">
        <v>136</v>
      </c>
      <c r="C4272" t="s">
        <v>11</v>
      </c>
      <c r="D4272" s="153">
        <v>4.18E-5</v>
      </c>
      <c r="E4272" t="s">
        <v>16</v>
      </c>
      <c r="F4272" t="s">
        <v>71</v>
      </c>
    </row>
    <row r="4273" spans="1:6" x14ac:dyDescent="0.45">
      <c r="A4273" s="154" t="str">
        <f t="shared" si="66"/>
        <v>HV_Time_138</v>
      </c>
      <c r="B4273">
        <v>138</v>
      </c>
      <c r="C4273" t="s">
        <v>11</v>
      </c>
      <c r="D4273" s="153">
        <v>3.5500000000000002E-5</v>
      </c>
      <c r="E4273" t="s">
        <v>16</v>
      </c>
      <c r="F4273" t="s">
        <v>71</v>
      </c>
    </row>
    <row r="4274" spans="1:6" x14ac:dyDescent="0.45">
      <c r="A4274" s="154" t="str">
        <f t="shared" si="66"/>
        <v>HV_Time_140</v>
      </c>
      <c r="B4274">
        <v>140</v>
      </c>
      <c r="C4274" t="s">
        <v>11</v>
      </c>
      <c r="D4274" s="153">
        <v>2.9099999999999999E-5</v>
      </c>
      <c r="E4274" t="s">
        <v>16</v>
      </c>
      <c r="F4274" t="s">
        <v>71</v>
      </c>
    </row>
    <row r="4275" spans="1:6" x14ac:dyDescent="0.45">
      <c r="A4275" s="154" t="str">
        <f t="shared" si="66"/>
        <v>HV_Time_142</v>
      </c>
      <c r="B4275">
        <v>142</v>
      </c>
      <c r="C4275" t="s">
        <v>11</v>
      </c>
      <c r="D4275" s="153">
        <v>2.76E-5</v>
      </c>
      <c r="E4275" t="s">
        <v>16</v>
      </c>
      <c r="F4275" t="s">
        <v>71</v>
      </c>
    </row>
    <row r="4276" spans="1:6" x14ac:dyDescent="0.45">
      <c r="A4276" s="154" t="str">
        <f t="shared" si="66"/>
        <v>HV_Time_144</v>
      </c>
      <c r="B4276">
        <v>144</v>
      </c>
      <c r="C4276" t="s">
        <v>11</v>
      </c>
      <c r="D4276" s="153">
        <v>2.62E-5</v>
      </c>
      <c r="E4276" t="s">
        <v>16</v>
      </c>
      <c r="F4276" t="s">
        <v>71</v>
      </c>
    </row>
    <row r="4277" spans="1:6" x14ac:dyDescent="0.45">
      <c r="A4277" s="154" t="str">
        <f t="shared" si="66"/>
        <v>HV_Time_146</v>
      </c>
      <c r="B4277">
        <v>146</v>
      </c>
      <c r="C4277" t="s">
        <v>11</v>
      </c>
      <c r="D4277" s="153">
        <v>2.4700000000000001E-5</v>
      </c>
      <c r="E4277" t="s">
        <v>16</v>
      </c>
      <c r="F4277" t="s">
        <v>71</v>
      </c>
    </row>
    <row r="4278" spans="1:6" x14ac:dyDescent="0.45">
      <c r="A4278" s="154" t="str">
        <f t="shared" si="66"/>
        <v>HV_Time_148</v>
      </c>
      <c r="B4278">
        <v>148</v>
      </c>
      <c r="C4278" t="s">
        <v>11</v>
      </c>
      <c r="D4278" s="153">
        <v>2.3200000000000001E-5</v>
      </c>
      <c r="E4278" t="s">
        <v>16</v>
      </c>
      <c r="F4278" t="s">
        <v>71</v>
      </c>
    </row>
    <row r="4279" spans="1:6" x14ac:dyDescent="0.45">
      <c r="A4279" s="154" t="str">
        <f t="shared" si="66"/>
        <v>HV_Time_150</v>
      </c>
      <c r="B4279">
        <v>150</v>
      </c>
      <c r="C4279" t="s">
        <v>11</v>
      </c>
      <c r="D4279" s="153">
        <v>2.1699999999999999E-5</v>
      </c>
      <c r="E4279" t="s">
        <v>16</v>
      </c>
      <c r="F4279" t="s">
        <v>71</v>
      </c>
    </row>
    <row r="4280" spans="1:6" x14ac:dyDescent="0.45">
      <c r="A4280" s="154" t="str">
        <f t="shared" si="66"/>
        <v>HV_Time_152</v>
      </c>
      <c r="B4280">
        <v>152</v>
      </c>
      <c r="C4280" t="s">
        <v>11</v>
      </c>
      <c r="D4280" s="153">
        <v>2.0299999999999999E-5</v>
      </c>
      <c r="E4280" t="s">
        <v>16</v>
      </c>
      <c r="F4280" t="s">
        <v>71</v>
      </c>
    </row>
    <row r="4281" spans="1:6" x14ac:dyDescent="0.45">
      <c r="A4281" s="154" t="str">
        <f t="shared" si="66"/>
        <v>HV_Time_154</v>
      </c>
      <c r="B4281">
        <v>154</v>
      </c>
      <c r="C4281" t="s">
        <v>11</v>
      </c>
      <c r="D4281" s="153">
        <v>1.88E-5</v>
      </c>
      <c r="E4281" t="s">
        <v>16</v>
      </c>
      <c r="F4281" t="s">
        <v>71</v>
      </c>
    </row>
    <row r="4282" spans="1:6" x14ac:dyDescent="0.45">
      <c r="A4282" s="154" t="str">
        <f t="shared" si="66"/>
        <v>HV_Time_156</v>
      </c>
      <c r="B4282">
        <v>156</v>
      </c>
      <c r="C4282" t="s">
        <v>11</v>
      </c>
      <c r="D4282" s="153">
        <v>1.5E-5</v>
      </c>
      <c r="E4282" t="s">
        <v>16</v>
      </c>
      <c r="F4282" t="s">
        <v>71</v>
      </c>
    </row>
    <row r="4283" spans="1:6" x14ac:dyDescent="0.45">
      <c r="A4283" s="154" t="str">
        <f t="shared" si="66"/>
        <v>HV_Time_158</v>
      </c>
      <c r="B4283">
        <v>158</v>
      </c>
      <c r="C4283" t="s">
        <v>11</v>
      </c>
      <c r="D4283" s="153">
        <v>1.13E-5</v>
      </c>
      <c r="E4283" t="s">
        <v>16</v>
      </c>
      <c r="F4283" t="s">
        <v>71</v>
      </c>
    </row>
    <row r="4284" spans="1:6" x14ac:dyDescent="0.45">
      <c r="A4284" s="154" t="str">
        <f t="shared" si="66"/>
        <v>HV_Time_160</v>
      </c>
      <c r="B4284">
        <v>160</v>
      </c>
      <c r="C4284" t="s">
        <v>11</v>
      </c>
      <c r="D4284" s="153">
        <v>7.5000000000000002E-6</v>
      </c>
      <c r="E4284" t="s">
        <v>16</v>
      </c>
      <c r="F4284" t="s">
        <v>71</v>
      </c>
    </row>
    <row r="4285" spans="1:6" x14ac:dyDescent="0.45">
      <c r="A4285" s="154" t="str">
        <f t="shared" si="66"/>
        <v>HV_Time_162</v>
      </c>
      <c r="B4285">
        <v>162</v>
      </c>
      <c r="C4285" t="s">
        <v>11</v>
      </c>
      <c r="D4285" s="153">
        <v>3.8E-6</v>
      </c>
      <c r="E4285" t="s">
        <v>16</v>
      </c>
      <c r="F4285" t="s">
        <v>71</v>
      </c>
    </row>
    <row r="4286" spans="1:6" x14ac:dyDescent="0.45">
      <c r="A4286" s="154" t="str">
        <f t="shared" si="66"/>
        <v>HV_Time_164</v>
      </c>
      <c r="B4286">
        <v>164</v>
      </c>
      <c r="C4286" t="s">
        <v>11</v>
      </c>
      <c r="D4286">
        <v>0</v>
      </c>
      <c r="E4286" t="s">
        <v>16</v>
      </c>
      <c r="F4286" t="s">
        <v>71</v>
      </c>
    </row>
    <row r="4287" spans="1:6" x14ac:dyDescent="0.45">
      <c r="A4287" s="154" t="str">
        <f t="shared" si="66"/>
        <v>HV_Time_166</v>
      </c>
      <c r="B4287">
        <v>166</v>
      </c>
      <c r="C4287" t="s">
        <v>11</v>
      </c>
      <c r="D4287">
        <v>0</v>
      </c>
      <c r="E4287" t="s">
        <v>16</v>
      </c>
      <c r="F4287" t="s">
        <v>71</v>
      </c>
    </row>
    <row r="4288" spans="1:6" x14ac:dyDescent="0.45">
      <c r="A4288" s="154" t="str">
        <f t="shared" si="66"/>
        <v>HV_Time_168</v>
      </c>
      <c r="B4288">
        <v>168</v>
      </c>
      <c r="C4288" t="s">
        <v>11</v>
      </c>
      <c r="D4288">
        <v>0</v>
      </c>
      <c r="E4288" t="s">
        <v>16</v>
      </c>
      <c r="F4288" t="s">
        <v>71</v>
      </c>
    </row>
    <row r="4289" spans="1:6" x14ac:dyDescent="0.45">
      <c r="A4289" s="154" t="str">
        <f t="shared" si="66"/>
        <v>HV_Time_170</v>
      </c>
      <c r="B4289">
        <v>170</v>
      </c>
      <c r="C4289" t="s">
        <v>11</v>
      </c>
      <c r="D4289">
        <v>0</v>
      </c>
      <c r="E4289" t="s">
        <v>16</v>
      </c>
      <c r="F4289" t="s">
        <v>71</v>
      </c>
    </row>
    <row r="4290" spans="1:6" x14ac:dyDescent="0.45">
      <c r="A4290" s="154" t="str">
        <f t="shared" si="66"/>
        <v>HV_Time_172</v>
      </c>
      <c r="B4290">
        <v>172</v>
      </c>
      <c r="C4290" t="s">
        <v>11</v>
      </c>
      <c r="D4290">
        <v>0</v>
      </c>
      <c r="E4290" t="s">
        <v>16</v>
      </c>
      <c r="F4290" t="s">
        <v>71</v>
      </c>
    </row>
    <row r="4291" spans="1:6" x14ac:dyDescent="0.45">
      <c r="A4291" s="154" t="str">
        <f t="shared" ref="A4291:A4354" si="67">C4291&amp;"_"&amp;E4291&amp;"_"&amp;B4291</f>
        <v>HV_Time_174</v>
      </c>
      <c r="B4291">
        <v>174</v>
      </c>
      <c r="C4291" t="s">
        <v>11</v>
      </c>
      <c r="D4291">
        <v>0</v>
      </c>
      <c r="E4291" t="s">
        <v>16</v>
      </c>
      <c r="F4291" t="s">
        <v>71</v>
      </c>
    </row>
    <row r="4292" spans="1:6" x14ac:dyDescent="0.45">
      <c r="A4292" s="154" t="str">
        <f t="shared" si="67"/>
        <v>HV_Time_176</v>
      </c>
      <c r="B4292">
        <v>176</v>
      </c>
      <c r="C4292" t="s">
        <v>11</v>
      </c>
      <c r="D4292">
        <v>0</v>
      </c>
      <c r="E4292" t="s">
        <v>16</v>
      </c>
      <c r="F4292" t="s">
        <v>71</v>
      </c>
    </row>
    <row r="4293" spans="1:6" x14ac:dyDescent="0.45">
      <c r="A4293" s="154" t="str">
        <f t="shared" si="67"/>
        <v>HV_Time_178</v>
      </c>
      <c r="B4293">
        <v>178</v>
      </c>
      <c r="C4293" t="s">
        <v>11</v>
      </c>
      <c r="D4293">
        <v>0</v>
      </c>
      <c r="E4293" t="s">
        <v>16</v>
      </c>
      <c r="F4293" t="s">
        <v>71</v>
      </c>
    </row>
    <row r="4294" spans="1:6" x14ac:dyDescent="0.45">
      <c r="A4294" s="154" t="str">
        <f t="shared" si="67"/>
        <v>HV_Time_180</v>
      </c>
      <c r="B4294">
        <v>180</v>
      </c>
      <c r="C4294" t="s">
        <v>11</v>
      </c>
      <c r="D4294">
        <v>0</v>
      </c>
      <c r="E4294" t="s">
        <v>16</v>
      </c>
      <c r="F4294" t="s">
        <v>71</v>
      </c>
    </row>
    <row r="4295" spans="1:6" x14ac:dyDescent="0.45">
      <c r="A4295" s="154" t="str">
        <f t="shared" si="67"/>
        <v>HV_Time_182</v>
      </c>
      <c r="B4295">
        <v>182</v>
      </c>
      <c r="C4295" t="s">
        <v>11</v>
      </c>
      <c r="D4295">
        <v>0</v>
      </c>
      <c r="E4295" t="s">
        <v>16</v>
      </c>
      <c r="F4295" t="s">
        <v>71</v>
      </c>
    </row>
    <row r="4296" spans="1:6" x14ac:dyDescent="0.45">
      <c r="A4296" s="154" t="str">
        <f t="shared" si="67"/>
        <v>HV_Time_184</v>
      </c>
      <c r="B4296">
        <v>184</v>
      </c>
      <c r="C4296" t="s">
        <v>11</v>
      </c>
      <c r="D4296">
        <v>0</v>
      </c>
      <c r="E4296" t="s">
        <v>16</v>
      </c>
      <c r="F4296" t="s">
        <v>71</v>
      </c>
    </row>
    <row r="4297" spans="1:6" x14ac:dyDescent="0.45">
      <c r="A4297" s="154" t="str">
        <f t="shared" si="67"/>
        <v>HV_Time_186</v>
      </c>
      <c r="B4297">
        <v>186</v>
      </c>
      <c r="C4297" t="s">
        <v>11</v>
      </c>
      <c r="D4297">
        <v>0</v>
      </c>
      <c r="E4297" t="s">
        <v>16</v>
      </c>
      <c r="F4297" t="s">
        <v>71</v>
      </c>
    </row>
    <row r="4298" spans="1:6" x14ac:dyDescent="0.45">
      <c r="A4298" s="154" t="str">
        <f t="shared" si="67"/>
        <v>HV_Time_188</v>
      </c>
      <c r="B4298">
        <v>188</v>
      </c>
      <c r="C4298" t="s">
        <v>11</v>
      </c>
      <c r="D4298">
        <v>0</v>
      </c>
      <c r="E4298" t="s">
        <v>16</v>
      </c>
      <c r="F4298" t="s">
        <v>71</v>
      </c>
    </row>
    <row r="4299" spans="1:6" x14ac:dyDescent="0.45">
      <c r="A4299" s="154" t="str">
        <f t="shared" si="67"/>
        <v>HV_Time_190</v>
      </c>
      <c r="B4299">
        <v>190</v>
      </c>
      <c r="C4299" t="s">
        <v>11</v>
      </c>
      <c r="D4299">
        <v>0</v>
      </c>
      <c r="E4299" t="s">
        <v>16</v>
      </c>
      <c r="F4299" t="s">
        <v>71</v>
      </c>
    </row>
    <row r="4300" spans="1:6" x14ac:dyDescent="0.45">
      <c r="A4300" s="154" t="str">
        <f t="shared" si="67"/>
        <v>HV_Time_192</v>
      </c>
      <c r="B4300">
        <v>192</v>
      </c>
      <c r="C4300" t="s">
        <v>11</v>
      </c>
      <c r="D4300">
        <v>0</v>
      </c>
      <c r="E4300" t="s">
        <v>16</v>
      </c>
      <c r="F4300" t="s">
        <v>71</v>
      </c>
    </row>
    <row r="4301" spans="1:6" x14ac:dyDescent="0.45">
      <c r="A4301" s="154" t="str">
        <f t="shared" si="67"/>
        <v>HV_Time_194</v>
      </c>
      <c r="B4301">
        <v>194</v>
      </c>
      <c r="C4301" t="s">
        <v>11</v>
      </c>
      <c r="D4301">
        <v>0</v>
      </c>
      <c r="E4301" t="s">
        <v>16</v>
      </c>
      <c r="F4301" t="s">
        <v>71</v>
      </c>
    </row>
    <row r="4302" spans="1:6" x14ac:dyDescent="0.45">
      <c r="A4302" s="154" t="str">
        <f t="shared" si="67"/>
        <v>HV_Time_196</v>
      </c>
      <c r="B4302">
        <v>196</v>
      </c>
      <c r="C4302" t="s">
        <v>11</v>
      </c>
      <c r="D4302">
        <v>0</v>
      </c>
      <c r="E4302" t="s">
        <v>16</v>
      </c>
      <c r="F4302" t="s">
        <v>71</v>
      </c>
    </row>
    <row r="4303" spans="1:6" x14ac:dyDescent="0.45">
      <c r="A4303" s="154" t="str">
        <f t="shared" si="67"/>
        <v>HV_Time_198</v>
      </c>
      <c r="B4303">
        <v>198</v>
      </c>
      <c r="C4303" t="s">
        <v>11</v>
      </c>
      <c r="D4303">
        <v>0</v>
      </c>
      <c r="E4303" t="s">
        <v>16</v>
      </c>
      <c r="F4303" t="s">
        <v>71</v>
      </c>
    </row>
    <row r="4304" spans="1:6" x14ac:dyDescent="0.45">
      <c r="A4304" s="154" t="str">
        <f t="shared" si="67"/>
        <v>HV_Time_200</v>
      </c>
      <c r="B4304">
        <v>200</v>
      </c>
      <c r="C4304" t="s">
        <v>11</v>
      </c>
      <c r="D4304">
        <v>0</v>
      </c>
      <c r="E4304" t="s">
        <v>16</v>
      </c>
      <c r="F4304" t="s">
        <v>71</v>
      </c>
    </row>
    <row r="4305" spans="1:6" x14ac:dyDescent="0.45">
      <c r="A4305" s="154" t="str">
        <f t="shared" si="67"/>
        <v>HV_Time_202</v>
      </c>
      <c r="B4305">
        <v>202</v>
      </c>
      <c r="C4305" t="s">
        <v>11</v>
      </c>
      <c r="D4305">
        <v>0</v>
      </c>
      <c r="E4305" t="s">
        <v>16</v>
      </c>
      <c r="F4305" t="s">
        <v>71</v>
      </c>
    </row>
    <row r="4306" spans="1:6" x14ac:dyDescent="0.45">
      <c r="A4306" s="154" t="str">
        <f t="shared" si="67"/>
        <v>HV_GC_0</v>
      </c>
      <c r="B4306">
        <v>0</v>
      </c>
      <c r="C4306" t="s">
        <v>11</v>
      </c>
      <c r="D4306">
        <v>0</v>
      </c>
      <c r="E4306" t="s">
        <v>64</v>
      </c>
      <c r="F4306" t="s">
        <v>71</v>
      </c>
    </row>
    <row r="4307" spans="1:6" x14ac:dyDescent="0.45">
      <c r="A4307" s="154" t="str">
        <f t="shared" si="67"/>
        <v>HV_GC_2</v>
      </c>
      <c r="B4307">
        <v>2</v>
      </c>
      <c r="C4307" t="s">
        <v>11</v>
      </c>
      <c r="D4307">
        <v>4.6149799999999998E-2</v>
      </c>
      <c r="E4307" t="s">
        <v>64</v>
      </c>
      <c r="F4307" t="s">
        <v>71</v>
      </c>
    </row>
    <row r="4308" spans="1:6" x14ac:dyDescent="0.45">
      <c r="A4308" s="154" t="str">
        <f t="shared" si="67"/>
        <v>HV_GC_4</v>
      </c>
      <c r="B4308">
        <v>4</v>
      </c>
      <c r="C4308" t="s">
        <v>11</v>
      </c>
      <c r="D4308">
        <v>4.9295899999999997E-2</v>
      </c>
      <c r="E4308" t="s">
        <v>64</v>
      </c>
      <c r="F4308" t="s">
        <v>71</v>
      </c>
    </row>
    <row r="4309" spans="1:6" x14ac:dyDescent="0.45">
      <c r="A4309" s="154" t="str">
        <f t="shared" si="67"/>
        <v>HV_GC_6</v>
      </c>
      <c r="B4309">
        <v>6</v>
      </c>
      <c r="C4309" t="s">
        <v>11</v>
      </c>
      <c r="D4309">
        <v>5.0984500000000002E-2</v>
      </c>
      <c r="E4309" t="s">
        <v>64</v>
      </c>
      <c r="F4309" t="s">
        <v>71</v>
      </c>
    </row>
    <row r="4310" spans="1:6" x14ac:dyDescent="0.45">
      <c r="A4310" s="154" t="str">
        <f t="shared" si="67"/>
        <v>HV_GC_8</v>
      </c>
      <c r="B4310">
        <v>8</v>
      </c>
      <c r="C4310" t="s">
        <v>11</v>
      </c>
      <c r="D4310">
        <v>5.1897499999999999E-2</v>
      </c>
      <c r="E4310" t="s">
        <v>64</v>
      </c>
      <c r="F4310" t="s">
        <v>71</v>
      </c>
    </row>
    <row r="4311" spans="1:6" x14ac:dyDescent="0.45">
      <c r="A4311" s="154" t="str">
        <f t="shared" si="67"/>
        <v>HV_GC_10</v>
      </c>
      <c r="B4311">
        <v>10</v>
      </c>
      <c r="C4311" t="s">
        <v>11</v>
      </c>
      <c r="D4311">
        <v>5.10894E-2</v>
      </c>
      <c r="E4311" t="s">
        <v>64</v>
      </c>
      <c r="F4311" t="s">
        <v>71</v>
      </c>
    </row>
    <row r="4312" spans="1:6" x14ac:dyDescent="0.45">
      <c r="A4312" s="154" t="str">
        <f t="shared" si="67"/>
        <v>HV_GC_12</v>
      </c>
      <c r="B4312">
        <v>12</v>
      </c>
      <c r="C4312" t="s">
        <v>11</v>
      </c>
      <c r="D4312">
        <v>4.8959299999999997E-2</v>
      </c>
      <c r="E4312" t="s">
        <v>64</v>
      </c>
      <c r="F4312" t="s">
        <v>71</v>
      </c>
    </row>
    <row r="4313" spans="1:6" x14ac:dyDescent="0.45">
      <c r="A4313" s="154" t="str">
        <f t="shared" si="67"/>
        <v>HV_GC_14</v>
      </c>
      <c r="B4313">
        <v>14</v>
      </c>
      <c r="C4313" t="s">
        <v>11</v>
      </c>
      <c r="D4313">
        <v>4.6415999999999999E-2</v>
      </c>
      <c r="E4313" t="s">
        <v>64</v>
      </c>
      <c r="F4313" t="s">
        <v>71</v>
      </c>
    </row>
    <row r="4314" spans="1:6" x14ac:dyDescent="0.45">
      <c r="A4314" s="154" t="str">
        <f t="shared" si="67"/>
        <v>HV_GC_16</v>
      </c>
      <c r="B4314">
        <v>16</v>
      </c>
      <c r="C4314" t="s">
        <v>11</v>
      </c>
      <c r="D4314">
        <v>4.3219399999999998E-2</v>
      </c>
      <c r="E4314" t="s">
        <v>64</v>
      </c>
      <c r="F4314" t="s">
        <v>71</v>
      </c>
    </row>
    <row r="4315" spans="1:6" x14ac:dyDescent="0.45">
      <c r="A4315" s="154" t="str">
        <f t="shared" si="67"/>
        <v>HV_GC_18</v>
      </c>
      <c r="B4315">
        <v>18</v>
      </c>
      <c r="C4315" t="s">
        <v>11</v>
      </c>
      <c r="D4315">
        <v>4.0023000000000003E-2</v>
      </c>
      <c r="E4315" t="s">
        <v>64</v>
      </c>
      <c r="F4315" t="s">
        <v>71</v>
      </c>
    </row>
    <row r="4316" spans="1:6" x14ac:dyDescent="0.45">
      <c r="A4316" s="154" t="str">
        <f t="shared" si="67"/>
        <v>HV_GC_20</v>
      </c>
      <c r="B4316">
        <v>20</v>
      </c>
      <c r="C4316" t="s">
        <v>11</v>
      </c>
      <c r="D4316">
        <v>3.6826600000000001E-2</v>
      </c>
      <c r="E4316" t="s">
        <v>64</v>
      </c>
      <c r="F4316" t="s">
        <v>71</v>
      </c>
    </row>
    <row r="4317" spans="1:6" x14ac:dyDescent="0.45">
      <c r="A4317" s="154" t="str">
        <f t="shared" si="67"/>
        <v>HV_GC_22</v>
      </c>
      <c r="B4317">
        <v>22</v>
      </c>
      <c r="C4317" t="s">
        <v>11</v>
      </c>
      <c r="D4317">
        <v>3.31416E-2</v>
      </c>
      <c r="E4317" t="s">
        <v>64</v>
      </c>
      <c r="F4317" t="s">
        <v>71</v>
      </c>
    </row>
    <row r="4318" spans="1:6" x14ac:dyDescent="0.45">
      <c r="A4318" s="154" t="str">
        <f t="shared" si="67"/>
        <v>HV_GC_24</v>
      </c>
      <c r="B4318">
        <v>24</v>
      </c>
      <c r="C4318" t="s">
        <v>11</v>
      </c>
      <c r="D4318">
        <v>2.94636E-2</v>
      </c>
      <c r="E4318" t="s">
        <v>64</v>
      </c>
      <c r="F4318" t="s">
        <v>71</v>
      </c>
    </row>
    <row r="4319" spans="1:6" x14ac:dyDescent="0.45">
      <c r="A4319" s="154" t="str">
        <f t="shared" si="67"/>
        <v>HV_GC_26</v>
      </c>
      <c r="B4319">
        <v>26</v>
      </c>
      <c r="C4319" t="s">
        <v>11</v>
      </c>
      <c r="D4319">
        <v>2.5297799999999999E-2</v>
      </c>
      <c r="E4319" t="s">
        <v>64</v>
      </c>
      <c r="F4319" t="s">
        <v>71</v>
      </c>
    </row>
    <row r="4320" spans="1:6" x14ac:dyDescent="0.45">
      <c r="A4320" s="154" t="str">
        <f t="shared" si="67"/>
        <v>HV_GC_28</v>
      </c>
      <c r="B4320">
        <v>28</v>
      </c>
      <c r="C4320" t="s">
        <v>11</v>
      </c>
      <c r="D4320">
        <v>2.1132000000000001E-2</v>
      </c>
      <c r="E4320" t="s">
        <v>64</v>
      </c>
      <c r="F4320" t="s">
        <v>71</v>
      </c>
    </row>
    <row r="4321" spans="1:6" x14ac:dyDescent="0.45">
      <c r="A4321" s="154" t="str">
        <f t="shared" si="67"/>
        <v>HV_GC_30</v>
      </c>
      <c r="B4321">
        <v>30</v>
      </c>
      <c r="C4321" t="s">
        <v>11</v>
      </c>
      <c r="D4321">
        <v>1.8354800000000001E-2</v>
      </c>
      <c r="E4321" t="s">
        <v>64</v>
      </c>
      <c r="F4321" t="s">
        <v>71</v>
      </c>
    </row>
    <row r="4322" spans="1:6" x14ac:dyDescent="0.45">
      <c r="A4322" s="154" t="str">
        <f t="shared" si="67"/>
        <v>HV_GC_32</v>
      </c>
      <c r="B4322">
        <v>32</v>
      </c>
      <c r="C4322" t="s">
        <v>11</v>
      </c>
      <c r="D4322">
        <v>1.6513400000000001E-2</v>
      </c>
      <c r="E4322" t="s">
        <v>64</v>
      </c>
      <c r="F4322" t="s">
        <v>71</v>
      </c>
    </row>
    <row r="4323" spans="1:6" x14ac:dyDescent="0.45">
      <c r="A4323" s="154" t="str">
        <f t="shared" si="67"/>
        <v>HV_GC_34</v>
      </c>
      <c r="B4323">
        <v>34</v>
      </c>
      <c r="C4323" t="s">
        <v>11</v>
      </c>
      <c r="D4323">
        <v>1.52094E-2</v>
      </c>
      <c r="E4323" t="s">
        <v>64</v>
      </c>
      <c r="F4323" t="s">
        <v>71</v>
      </c>
    </row>
    <row r="4324" spans="1:6" x14ac:dyDescent="0.45">
      <c r="A4324" s="154" t="str">
        <f t="shared" si="67"/>
        <v>HV_GC_36</v>
      </c>
      <c r="B4324">
        <v>36</v>
      </c>
      <c r="C4324" t="s">
        <v>11</v>
      </c>
      <c r="D4324">
        <v>1.39902E-2</v>
      </c>
      <c r="E4324" t="s">
        <v>64</v>
      </c>
      <c r="F4324" t="s">
        <v>71</v>
      </c>
    </row>
    <row r="4325" spans="1:6" x14ac:dyDescent="0.45">
      <c r="A4325" s="154" t="str">
        <f t="shared" si="67"/>
        <v>HV_GC_38</v>
      </c>
      <c r="B4325">
        <v>38</v>
      </c>
      <c r="C4325" t="s">
        <v>11</v>
      </c>
      <c r="D4325">
        <v>1.3110999999999999E-2</v>
      </c>
      <c r="E4325" t="s">
        <v>64</v>
      </c>
      <c r="F4325" t="s">
        <v>71</v>
      </c>
    </row>
    <row r="4326" spans="1:6" x14ac:dyDescent="0.45">
      <c r="A4326" s="154" t="str">
        <f t="shared" si="67"/>
        <v>HV_GC_40</v>
      </c>
      <c r="B4326">
        <v>40</v>
      </c>
      <c r="C4326" t="s">
        <v>11</v>
      </c>
      <c r="D4326">
        <v>1.2231499999999999E-2</v>
      </c>
      <c r="E4326" t="s">
        <v>64</v>
      </c>
      <c r="F4326" t="s">
        <v>71</v>
      </c>
    </row>
    <row r="4327" spans="1:6" x14ac:dyDescent="0.45">
      <c r="A4327" s="154" t="str">
        <f t="shared" si="67"/>
        <v>HV_GC_42</v>
      </c>
      <c r="B4327">
        <v>42</v>
      </c>
      <c r="C4327" t="s">
        <v>11</v>
      </c>
      <c r="D4327">
        <v>1.13519E-2</v>
      </c>
      <c r="E4327" t="s">
        <v>64</v>
      </c>
      <c r="F4327" t="s">
        <v>71</v>
      </c>
    </row>
    <row r="4328" spans="1:6" x14ac:dyDescent="0.45">
      <c r="A4328" s="154" t="str">
        <f t="shared" si="67"/>
        <v>HV_GC_44</v>
      </c>
      <c r="B4328">
        <v>44</v>
      </c>
      <c r="C4328" t="s">
        <v>11</v>
      </c>
      <c r="D4328">
        <v>1.04724E-2</v>
      </c>
      <c r="E4328" t="s">
        <v>64</v>
      </c>
      <c r="F4328" t="s">
        <v>71</v>
      </c>
    </row>
    <row r="4329" spans="1:6" x14ac:dyDescent="0.45">
      <c r="A4329" s="154" t="str">
        <f t="shared" si="67"/>
        <v>HV_GC_46</v>
      </c>
      <c r="B4329">
        <v>46</v>
      </c>
      <c r="C4329" t="s">
        <v>11</v>
      </c>
      <c r="D4329">
        <v>9.5928000000000003E-3</v>
      </c>
      <c r="E4329" t="s">
        <v>64</v>
      </c>
      <c r="F4329" t="s">
        <v>71</v>
      </c>
    </row>
    <row r="4330" spans="1:6" x14ac:dyDescent="0.45">
      <c r="A4330" s="154" t="str">
        <f t="shared" si="67"/>
        <v>HV_GC_48</v>
      </c>
      <c r="B4330">
        <v>48</v>
      </c>
      <c r="C4330" t="s">
        <v>11</v>
      </c>
      <c r="D4330">
        <v>8.7133000000000002E-3</v>
      </c>
      <c r="E4330" t="s">
        <v>64</v>
      </c>
      <c r="F4330" t="s">
        <v>71</v>
      </c>
    </row>
    <row r="4331" spans="1:6" x14ac:dyDescent="0.45">
      <c r="A4331" s="154" t="str">
        <f t="shared" si="67"/>
        <v>HV_GC_50</v>
      </c>
      <c r="B4331">
        <v>50</v>
      </c>
      <c r="C4331" t="s">
        <v>11</v>
      </c>
      <c r="D4331">
        <v>7.8340000000000007E-3</v>
      </c>
      <c r="E4331" t="s">
        <v>64</v>
      </c>
      <c r="F4331" t="s">
        <v>71</v>
      </c>
    </row>
    <row r="4332" spans="1:6" x14ac:dyDescent="0.45">
      <c r="A4332" s="154" t="str">
        <f t="shared" si="67"/>
        <v>HV_GC_52</v>
      </c>
      <c r="B4332">
        <v>52</v>
      </c>
      <c r="C4332" t="s">
        <v>11</v>
      </c>
      <c r="D4332">
        <v>6.9546E-3</v>
      </c>
      <c r="E4332" t="s">
        <v>64</v>
      </c>
      <c r="F4332" t="s">
        <v>71</v>
      </c>
    </row>
    <row r="4333" spans="1:6" x14ac:dyDescent="0.45">
      <c r="A4333" s="154" t="str">
        <f t="shared" si="67"/>
        <v>HV_GC_54</v>
      </c>
      <c r="B4333">
        <v>54</v>
      </c>
      <c r="C4333" t="s">
        <v>11</v>
      </c>
      <c r="D4333">
        <v>6.0749999999999997E-3</v>
      </c>
      <c r="E4333" t="s">
        <v>64</v>
      </c>
      <c r="F4333" t="s">
        <v>71</v>
      </c>
    </row>
    <row r="4334" spans="1:6" x14ac:dyDescent="0.45">
      <c r="A4334" s="154" t="str">
        <f t="shared" si="67"/>
        <v>HV_GC_56</v>
      </c>
      <c r="B4334">
        <v>56</v>
      </c>
      <c r="C4334" t="s">
        <v>11</v>
      </c>
      <c r="D4334">
        <v>5.1955999999999999E-3</v>
      </c>
      <c r="E4334" t="s">
        <v>64</v>
      </c>
      <c r="F4334" t="s">
        <v>71</v>
      </c>
    </row>
    <row r="4335" spans="1:6" x14ac:dyDescent="0.45">
      <c r="A4335" s="154" t="str">
        <f t="shared" si="67"/>
        <v>HV_GC_58</v>
      </c>
      <c r="B4335">
        <v>58</v>
      </c>
      <c r="C4335" t="s">
        <v>11</v>
      </c>
      <c r="D4335">
        <v>4.6864999999999997E-3</v>
      </c>
      <c r="E4335" t="s">
        <v>64</v>
      </c>
      <c r="F4335" t="s">
        <v>71</v>
      </c>
    </row>
    <row r="4336" spans="1:6" x14ac:dyDescent="0.45">
      <c r="A4336" s="154" t="str">
        <f t="shared" si="67"/>
        <v>HV_GC_60</v>
      </c>
      <c r="B4336">
        <v>60</v>
      </c>
      <c r="C4336" t="s">
        <v>11</v>
      </c>
      <c r="D4336">
        <v>4.2446000000000003E-3</v>
      </c>
      <c r="E4336" t="s">
        <v>64</v>
      </c>
      <c r="F4336" t="s">
        <v>71</v>
      </c>
    </row>
    <row r="4337" spans="1:6" x14ac:dyDescent="0.45">
      <c r="A4337" s="154" t="str">
        <f t="shared" si="67"/>
        <v>HV_GC_62</v>
      </c>
      <c r="B4337">
        <v>62</v>
      </c>
      <c r="C4337" t="s">
        <v>11</v>
      </c>
      <c r="D4337">
        <v>3.8982999999999999E-3</v>
      </c>
      <c r="E4337" t="s">
        <v>64</v>
      </c>
      <c r="F4337" t="s">
        <v>71</v>
      </c>
    </row>
    <row r="4338" spans="1:6" x14ac:dyDescent="0.45">
      <c r="A4338" s="154" t="str">
        <f t="shared" si="67"/>
        <v>HV_GC_64</v>
      </c>
      <c r="B4338">
        <v>64</v>
      </c>
      <c r="C4338" t="s">
        <v>11</v>
      </c>
      <c r="D4338">
        <v>3.6630999999999999E-3</v>
      </c>
      <c r="E4338" t="s">
        <v>64</v>
      </c>
      <c r="F4338" t="s">
        <v>71</v>
      </c>
    </row>
    <row r="4339" spans="1:6" x14ac:dyDescent="0.45">
      <c r="A4339" s="154" t="str">
        <f t="shared" si="67"/>
        <v>HV_GC_66</v>
      </c>
      <c r="B4339">
        <v>66</v>
      </c>
      <c r="C4339" t="s">
        <v>11</v>
      </c>
      <c r="D4339">
        <v>3.5419000000000002E-3</v>
      </c>
      <c r="E4339" t="s">
        <v>64</v>
      </c>
      <c r="F4339" t="s">
        <v>71</v>
      </c>
    </row>
    <row r="4340" spans="1:6" x14ac:dyDescent="0.45">
      <c r="A4340" s="154" t="str">
        <f t="shared" si="67"/>
        <v>HV_GC_68</v>
      </c>
      <c r="B4340">
        <v>68</v>
      </c>
      <c r="C4340" t="s">
        <v>11</v>
      </c>
      <c r="D4340">
        <v>3.5254000000000001E-3</v>
      </c>
      <c r="E4340" t="s">
        <v>64</v>
      </c>
      <c r="F4340" t="s">
        <v>71</v>
      </c>
    </row>
    <row r="4341" spans="1:6" x14ac:dyDescent="0.45">
      <c r="A4341" s="154" t="str">
        <f t="shared" si="67"/>
        <v>HV_GC_70</v>
      </c>
      <c r="B4341">
        <v>70</v>
      </c>
      <c r="C4341" t="s">
        <v>11</v>
      </c>
      <c r="D4341">
        <v>3.6007999999999999E-3</v>
      </c>
      <c r="E4341" t="s">
        <v>64</v>
      </c>
      <c r="F4341" t="s">
        <v>71</v>
      </c>
    </row>
    <row r="4342" spans="1:6" x14ac:dyDescent="0.45">
      <c r="A4342" s="154" t="str">
        <f t="shared" si="67"/>
        <v>HV_GC_72</v>
      </c>
      <c r="B4342">
        <v>72</v>
      </c>
      <c r="C4342" t="s">
        <v>11</v>
      </c>
      <c r="D4342">
        <v>3.6762000000000001E-3</v>
      </c>
      <c r="E4342" t="s">
        <v>64</v>
      </c>
      <c r="F4342" t="s">
        <v>71</v>
      </c>
    </row>
    <row r="4343" spans="1:6" x14ac:dyDescent="0.45">
      <c r="A4343" s="154" t="str">
        <f t="shared" si="67"/>
        <v>HV_GC_74</v>
      </c>
      <c r="B4343">
        <v>74</v>
      </c>
      <c r="C4343" t="s">
        <v>11</v>
      </c>
      <c r="D4343">
        <v>3.7517000000000002E-3</v>
      </c>
      <c r="E4343" t="s">
        <v>64</v>
      </c>
      <c r="F4343" t="s">
        <v>71</v>
      </c>
    </row>
    <row r="4344" spans="1:6" x14ac:dyDescent="0.45">
      <c r="A4344" s="154" t="str">
        <f t="shared" si="67"/>
        <v>HV_GC_76</v>
      </c>
      <c r="B4344">
        <v>76</v>
      </c>
      <c r="C4344" t="s">
        <v>11</v>
      </c>
      <c r="D4344">
        <v>3.8268E-3</v>
      </c>
      <c r="E4344" t="s">
        <v>64</v>
      </c>
      <c r="F4344" t="s">
        <v>71</v>
      </c>
    </row>
    <row r="4345" spans="1:6" x14ac:dyDescent="0.45">
      <c r="A4345" s="154" t="str">
        <f t="shared" si="67"/>
        <v>HV_GC_78</v>
      </c>
      <c r="B4345">
        <v>78</v>
      </c>
      <c r="C4345" t="s">
        <v>11</v>
      </c>
      <c r="D4345">
        <v>3.9023E-3</v>
      </c>
      <c r="E4345" t="s">
        <v>64</v>
      </c>
      <c r="F4345" t="s">
        <v>71</v>
      </c>
    </row>
    <row r="4346" spans="1:6" x14ac:dyDescent="0.45">
      <c r="A4346" s="154" t="str">
        <f t="shared" si="67"/>
        <v>HV_GC_80</v>
      </c>
      <c r="B4346">
        <v>80</v>
      </c>
      <c r="C4346" t="s">
        <v>11</v>
      </c>
      <c r="D4346">
        <v>4.0057000000000001E-3</v>
      </c>
      <c r="E4346" t="s">
        <v>64</v>
      </c>
      <c r="F4346" t="s">
        <v>71</v>
      </c>
    </row>
    <row r="4347" spans="1:6" x14ac:dyDescent="0.45">
      <c r="A4347" s="154" t="str">
        <f t="shared" si="67"/>
        <v>HV_GC_82</v>
      </c>
      <c r="B4347">
        <v>82</v>
      </c>
      <c r="C4347" t="s">
        <v>11</v>
      </c>
      <c r="D4347">
        <v>4.1091000000000001E-3</v>
      </c>
      <c r="E4347" t="s">
        <v>64</v>
      </c>
      <c r="F4347" t="s">
        <v>71</v>
      </c>
    </row>
    <row r="4348" spans="1:6" x14ac:dyDescent="0.45">
      <c r="A4348" s="154" t="str">
        <f t="shared" si="67"/>
        <v>HV_GC_84</v>
      </c>
      <c r="B4348">
        <v>84</v>
      </c>
      <c r="C4348" t="s">
        <v>11</v>
      </c>
      <c r="D4348">
        <v>4.2123999999999998E-3</v>
      </c>
      <c r="E4348" t="s">
        <v>64</v>
      </c>
      <c r="F4348" t="s">
        <v>71</v>
      </c>
    </row>
    <row r="4349" spans="1:6" x14ac:dyDescent="0.45">
      <c r="A4349" s="154" t="str">
        <f t="shared" si="67"/>
        <v>HV_GC_86</v>
      </c>
      <c r="B4349">
        <v>86</v>
      </c>
      <c r="C4349" t="s">
        <v>11</v>
      </c>
      <c r="D4349">
        <v>4.3157999999999998E-3</v>
      </c>
      <c r="E4349" t="s">
        <v>64</v>
      </c>
      <c r="F4349" t="s">
        <v>71</v>
      </c>
    </row>
    <row r="4350" spans="1:6" x14ac:dyDescent="0.45">
      <c r="A4350" s="154" t="str">
        <f t="shared" si="67"/>
        <v>HV_GC_88</v>
      </c>
      <c r="B4350">
        <v>88</v>
      </c>
      <c r="C4350" t="s">
        <v>11</v>
      </c>
      <c r="D4350">
        <v>4.4194000000000004E-3</v>
      </c>
      <c r="E4350" t="s">
        <v>64</v>
      </c>
      <c r="F4350" t="s">
        <v>71</v>
      </c>
    </row>
    <row r="4351" spans="1:6" x14ac:dyDescent="0.45">
      <c r="A4351" s="154" t="str">
        <f t="shared" si="67"/>
        <v>HV_GC_90</v>
      </c>
      <c r="B4351">
        <v>90</v>
      </c>
      <c r="C4351" t="s">
        <v>11</v>
      </c>
      <c r="D4351">
        <v>4.5224999999999996E-3</v>
      </c>
      <c r="E4351" t="s">
        <v>64</v>
      </c>
      <c r="F4351" t="s">
        <v>71</v>
      </c>
    </row>
    <row r="4352" spans="1:6" x14ac:dyDescent="0.45">
      <c r="A4352" s="154" t="str">
        <f t="shared" si="67"/>
        <v>HV_GC_92</v>
      </c>
      <c r="B4352">
        <v>92</v>
      </c>
      <c r="C4352" t="s">
        <v>11</v>
      </c>
      <c r="D4352">
        <v>4.6261000000000002E-3</v>
      </c>
      <c r="E4352" t="s">
        <v>64</v>
      </c>
      <c r="F4352" t="s">
        <v>71</v>
      </c>
    </row>
    <row r="4353" spans="1:6" x14ac:dyDescent="0.45">
      <c r="A4353" s="154" t="str">
        <f t="shared" si="67"/>
        <v>HV_GC_94</v>
      </c>
      <c r="B4353">
        <v>94</v>
      </c>
      <c r="C4353" t="s">
        <v>11</v>
      </c>
      <c r="D4353">
        <v>4.7292000000000002E-3</v>
      </c>
      <c r="E4353" t="s">
        <v>64</v>
      </c>
      <c r="F4353" t="s">
        <v>71</v>
      </c>
    </row>
    <row r="4354" spans="1:6" x14ac:dyDescent="0.45">
      <c r="A4354" s="154" t="str">
        <f t="shared" si="67"/>
        <v>HV_GC_96</v>
      </c>
      <c r="B4354">
        <v>96</v>
      </c>
      <c r="C4354" t="s">
        <v>11</v>
      </c>
      <c r="D4354">
        <v>4.8494999999999996E-3</v>
      </c>
      <c r="E4354" t="s">
        <v>64</v>
      </c>
      <c r="F4354" t="s">
        <v>71</v>
      </c>
    </row>
    <row r="4355" spans="1:6" x14ac:dyDescent="0.45">
      <c r="A4355" s="154" t="str">
        <f t="shared" ref="A4355:A4418" si="68">C4355&amp;"_"&amp;E4355&amp;"_"&amp;B4355</f>
        <v>HV_GC_98</v>
      </c>
      <c r="B4355">
        <v>98</v>
      </c>
      <c r="C4355" t="s">
        <v>11</v>
      </c>
      <c r="D4355">
        <v>5.0435000000000002E-3</v>
      </c>
      <c r="E4355" t="s">
        <v>64</v>
      </c>
      <c r="F4355" t="s">
        <v>71</v>
      </c>
    </row>
    <row r="4356" spans="1:6" x14ac:dyDescent="0.45">
      <c r="A4356" s="154" t="str">
        <f t="shared" si="68"/>
        <v>HV_GC_100</v>
      </c>
      <c r="B4356">
        <v>100</v>
      </c>
      <c r="C4356" t="s">
        <v>11</v>
      </c>
      <c r="D4356">
        <v>5.2392999999999997E-3</v>
      </c>
      <c r="E4356" t="s">
        <v>64</v>
      </c>
      <c r="F4356" t="s">
        <v>71</v>
      </c>
    </row>
    <row r="4357" spans="1:6" x14ac:dyDescent="0.45">
      <c r="A4357" s="154" t="str">
        <f t="shared" si="68"/>
        <v>HV_GC_102</v>
      </c>
      <c r="B4357">
        <v>102</v>
      </c>
      <c r="C4357" t="s">
        <v>11</v>
      </c>
      <c r="D4357">
        <v>5.4507999999999996E-3</v>
      </c>
      <c r="E4357" t="s">
        <v>64</v>
      </c>
      <c r="F4357" t="s">
        <v>71</v>
      </c>
    </row>
    <row r="4358" spans="1:6" x14ac:dyDescent="0.45">
      <c r="A4358" s="154" t="str">
        <f t="shared" si="68"/>
        <v>HV_GC_104</v>
      </c>
      <c r="B4358">
        <v>104</v>
      </c>
      <c r="C4358" t="s">
        <v>11</v>
      </c>
      <c r="D4358">
        <v>5.6296999999999996E-3</v>
      </c>
      <c r="E4358" t="s">
        <v>64</v>
      </c>
      <c r="F4358" t="s">
        <v>71</v>
      </c>
    </row>
    <row r="4359" spans="1:6" x14ac:dyDescent="0.45">
      <c r="A4359" s="154" t="str">
        <f t="shared" si="68"/>
        <v>HV_GC_106</v>
      </c>
      <c r="B4359">
        <v>106</v>
      </c>
      <c r="C4359" t="s">
        <v>11</v>
      </c>
      <c r="D4359">
        <v>5.8139000000000003E-3</v>
      </c>
      <c r="E4359" t="s">
        <v>64</v>
      </c>
      <c r="F4359" t="s">
        <v>71</v>
      </c>
    </row>
    <row r="4360" spans="1:6" x14ac:dyDescent="0.45">
      <c r="A4360" s="154" t="str">
        <f t="shared" si="68"/>
        <v>HV_GC_108</v>
      </c>
      <c r="B4360">
        <v>108</v>
      </c>
      <c r="C4360" t="s">
        <v>11</v>
      </c>
      <c r="D4360">
        <v>5.9955E-3</v>
      </c>
      <c r="E4360" t="s">
        <v>64</v>
      </c>
      <c r="F4360" t="s">
        <v>71</v>
      </c>
    </row>
    <row r="4361" spans="1:6" x14ac:dyDescent="0.45">
      <c r="A4361" s="154" t="str">
        <f t="shared" si="68"/>
        <v>HV_GC_110</v>
      </c>
      <c r="B4361">
        <v>110</v>
      </c>
      <c r="C4361" t="s">
        <v>11</v>
      </c>
      <c r="D4361">
        <v>6.1646000000000001E-3</v>
      </c>
      <c r="E4361" t="s">
        <v>64</v>
      </c>
      <c r="F4361" t="s">
        <v>71</v>
      </c>
    </row>
    <row r="4362" spans="1:6" x14ac:dyDescent="0.45">
      <c r="A4362" s="154" t="str">
        <f t="shared" si="68"/>
        <v>HV_GC_112</v>
      </c>
      <c r="B4362">
        <v>112</v>
      </c>
      <c r="C4362" t="s">
        <v>11</v>
      </c>
      <c r="D4362">
        <v>6.2766999999999996E-3</v>
      </c>
      <c r="E4362" t="s">
        <v>64</v>
      </c>
      <c r="F4362" t="s">
        <v>71</v>
      </c>
    </row>
    <row r="4363" spans="1:6" x14ac:dyDescent="0.45">
      <c r="A4363" s="154" t="str">
        <f t="shared" si="68"/>
        <v>HV_GC_114</v>
      </c>
      <c r="B4363">
        <v>114</v>
      </c>
      <c r="C4363" t="s">
        <v>11</v>
      </c>
      <c r="D4363">
        <v>6.4161000000000001E-3</v>
      </c>
      <c r="E4363" t="s">
        <v>64</v>
      </c>
      <c r="F4363" t="s">
        <v>71</v>
      </c>
    </row>
    <row r="4364" spans="1:6" x14ac:dyDescent="0.45">
      <c r="A4364" s="154" t="str">
        <f t="shared" si="68"/>
        <v>HV_GC_116</v>
      </c>
      <c r="B4364">
        <v>116</v>
      </c>
      <c r="C4364" t="s">
        <v>11</v>
      </c>
      <c r="D4364">
        <v>6.4355000000000002E-3</v>
      </c>
      <c r="E4364" t="s">
        <v>64</v>
      </c>
      <c r="F4364" t="s">
        <v>71</v>
      </c>
    </row>
    <row r="4365" spans="1:6" x14ac:dyDescent="0.45">
      <c r="A4365" s="154" t="str">
        <f t="shared" si="68"/>
        <v>HV_GC_118</v>
      </c>
      <c r="B4365">
        <v>118</v>
      </c>
      <c r="C4365" t="s">
        <v>11</v>
      </c>
      <c r="D4365">
        <v>6.4860999999999999E-3</v>
      </c>
      <c r="E4365" t="s">
        <v>64</v>
      </c>
      <c r="F4365" t="s">
        <v>71</v>
      </c>
    </row>
    <row r="4366" spans="1:6" x14ac:dyDescent="0.45">
      <c r="A4366" s="154" t="str">
        <f t="shared" si="68"/>
        <v>HV_GC_120</v>
      </c>
      <c r="B4366">
        <v>120</v>
      </c>
      <c r="C4366" t="s">
        <v>11</v>
      </c>
      <c r="D4366">
        <v>6.4326000000000001E-3</v>
      </c>
      <c r="E4366" t="s">
        <v>64</v>
      </c>
      <c r="F4366" t="s">
        <v>71</v>
      </c>
    </row>
    <row r="4367" spans="1:6" x14ac:dyDescent="0.45">
      <c r="A4367" s="154" t="str">
        <f t="shared" si="68"/>
        <v>HV_GC_122</v>
      </c>
      <c r="B4367">
        <v>122</v>
      </c>
      <c r="C4367" t="s">
        <v>11</v>
      </c>
      <c r="D4367">
        <v>6.4301999999999996E-3</v>
      </c>
      <c r="E4367" t="s">
        <v>64</v>
      </c>
      <c r="F4367" t="s">
        <v>71</v>
      </c>
    </row>
    <row r="4368" spans="1:6" x14ac:dyDescent="0.45">
      <c r="A4368" s="154" t="str">
        <f t="shared" si="68"/>
        <v>HV_GC_124</v>
      </c>
      <c r="B4368">
        <v>124</v>
      </c>
      <c r="C4368" t="s">
        <v>11</v>
      </c>
      <c r="D4368">
        <v>6.3166999999999997E-3</v>
      </c>
      <c r="E4368" t="s">
        <v>64</v>
      </c>
      <c r="F4368" t="s">
        <v>71</v>
      </c>
    </row>
    <row r="4369" spans="1:6" x14ac:dyDescent="0.45">
      <c r="A4369" s="154" t="str">
        <f t="shared" si="68"/>
        <v>HV_GC_126</v>
      </c>
      <c r="B4369">
        <v>126</v>
      </c>
      <c r="C4369" t="s">
        <v>11</v>
      </c>
      <c r="D4369">
        <v>6.1219000000000004E-3</v>
      </c>
      <c r="E4369" t="s">
        <v>64</v>
      </c>
      <c r="F4369" t="s">
        <v>71</v>
      </c>
    </row>
    <row r="4370" spans="1:6" x14ac:dyDescent="0.45">
      <c r="A4370" s="154" t="str">
        <f t="shared" si="68"/>
        <v>HV_GC_128</v>
      </c>
      <c r="B4370">
        <v>128</v>
      </c>
      <c r="C4370" t="s">
        <v>11</v>
      </c>
      <c r="D4370">
        <v>5.8907999999999999E-3</v>
      </c>
      <c r="E4370" t="s">
        <v>64</v>
      </c>
      <c r="F4370" t="s">
        <v>71</v>
      </c>
    </row>
    <row r="4371" spans="1:6" x14ac:dyDescent="0.45">
      <c r="A4371" s="154" t="str">
        <f t="shared" si="68"/>
        <v>HV_GC_130</v>
      </c>
      <c r="B4371">
        <v>130</v>
      </c>
      <c r="C4371" t="s">
        <v>11</v>
      </c>
      <c r="D4371">
        <v>5.6261999999999996E-3</v>
      </c>
      <c r="E4371" t="s">
        <v>64</v>
      </c>
      <c r="F4371" t="s">
        <v>71</v>
      </c>
    </row>
    <row r="4372" spans="1:6" x14ac:dyDescent="0.45">
      <c r="A4372" s="154" t="str">
        <f t="shared" si="68"/>
        <v>HV_GC_132</v>
      </c>
      <c r="B4372">
        <v>132</v>
      </c>
      <c r="C4372" t="s">
        <v>11</v>
      </c>
      <c r="D4372">
        <v>5.3442999999999997E-3</v>
      </c>
      <c r="E4372" t="s">
        <v>64</v>
      </c>
      <c r="F4372" t="s">
        <v>71</v>
      </c>
    </row>
    <row r="4373" spans="1:6" x14ac:dyDescent="0.45">
      <c r="A4373" s="154" t="str">
        <f t="shared" si="68"/>
        <v>HV_GC_134</v>
      </c>
      <c r="B4373">
        <v>134</v>
      </c>
      <c r="C4373" t="s">
        <v>11</v>
      </c>
      <c r="D4373">
        <v>4.9949E-3</v>
      </c>
      <c r="E4373" t="s">
        <v>64</v>
      </c>
      <c r="F4373" t="s">
        <v>71</v>
      </c>
    </row>
    <row r="4374" spans="1:6" x14ac:dyDescent="0.45">
      <c r="A4374" s="154" t="str">
        <f t="shared" si="68"/>
        <v>HV_GC_136</v>
      </c>
      <c r="B4374">
        <v>136</v>
      </c>
      <c r="C4374" t="s">
        <v>11</v>
      </c>
      <c r="D4374">
        <v>4.7016000000000002E-3</v>
      </c>
      <c r="E4374" t="s">
        <v>64</v>
      </c>
      <c r="F4374" t="s">
        <v>71</v>
      </c>
    </row>
    <row r="4375" spans="1:6" x14ac:dyDescent="0.45">
      <c r="A4375" s="154" t="str">
        <f t="shared" si="68"/>
        <v>HV_GC_138</v>
      </c>
      <c r="B4375">
        <v>138</v>
      </c>
      <c r="C4375" t="s">
        <v>11</v>
      </c>
      <c r="D4375">
        <v>4.4083999999999998E-3</v>
      </c>
      <c r="E4375" t="s">
        <v>64</v>
      </c>
      <c r="F4375" t="s">
        <v>71</v>
      </c>
    </row>
    <row r="4376" spans="1:6" x14ac:dyDescent="0.45">
      <c r="A4376" s="154" t="str">
        <f t="shared" si="68"/>
        <v>HV_GC_140</v>
      </c>
      <c r="B4376">
        <v>140</v>
      </c>
      <c r="C4376" t="s">
        <v>11</v>
      </c>
      <c r="D4376">
        <v>4.1149999999999997E-3</v>
      </c>
      <c r="E4376" t="s">
        <v>64</v>
      </c>
      <c r="F4376" t="s">
        <v>71</v>
      </c>
    </row>
    <row r="4377" spans="1:6" x14ac:dyDescent="0.45">
      <c r="A4377" s="154" t="str">
        <f t="shared" si="68"/>
        <v>HV_GC_142</v>
      </c>
      <c r="B4377">
        <v>142</v>
      </c>
      <c r="C4377" t="s">
        <v>11</v>
      </c>
      <c r="D4377">
        <v>3.8218000000000002E-3</v>
      </c>
      <c r="E4377" t="s">
        <v>64</v>
      </c>
      <c r="F4377" t="s">
        <v>71</v>
      </c>
    </row>
    <row r="4378" spans="1:6" x14ac:dyDescent="0.45">
      <c r="A4378" s="154" t="str">
        <f t="shared" si="68"/>
        <v>HV_GC_144</v>
      </c>
      <c r="B4378">
        <v>144</v>
      </c>
      <c r="C4378" t="s">
        <v>11</v>
      </c>
      <c r="D4378">
        <v>3.5285E-3</v>
      </c>
      <c r="E4378" t="s">
        <v>64</v>
      </c>
      <c r="F4378" t="s">
        <v>71</v>
      </c>
    </row>
    <row r="4379" spans="1:6" x14ac:dyDescent="0.45">
      <c r="A4379" s="154" t="str">
        <f t="shared" si="68"/>
        <v>HV_GC_146</v>
      </c>
      <c r="B4379">
        <v>146</v>
      </c>
      <c r="C4379" t="s">
        <v>11</v>
      </c>
      <c r="D4379">
        <v>3.2353E-3</v>
      </c>
      <c r="E4379" t="s">
        <v>64</v>
      </c>
      <c r="F4379" t="s">
        <v>71</v>
      </c>
    </row>
    <row r="4380" spans="1:6" x14ac:dyDescent="0.45">
      <c r="A4380" s="154" t="str">
        <f t="shared" si="68"/>
        <v>HV_GC_148</v>
      </c>
      <c r="B4380">
        <v>148</v>
      </c>
      <c r="C4380" t="s">
        <v>11</v>
      </c>
      <c r="D4380">
        <v>2.9420000000000002E-3</v>
      </c>
      <c r="E4380" t="s">
        <v>64</v>
      </c>
      <c r="F4380" t="s">
        <v>71</v>
      </c>
    </row>
    <row r="4381" spans="1:6" x14ac:dyDescent="0.45">
      <c r="A4381" s="154" t="str">
        <f t="shared" si="68"/>
        <v>HV_GC_150</v>
      </c>
      <c r="B4381">
        <v>150</v>
      </c>
      <c r="C4381" t="s">
        <v>11</v>
      </c>
      <c r="D4381">
        <v>2.6488000000000002E-3</v>
      </c>
      <c r="E4381" t="s">
        <v>64</v>
      </c>
      <c r="F4381" t="s">
        <v>71</v>
      </c>
    </row>
    <row r="4382" spans="1:6" x14ac:dyDescent="0.45">
      <c r="A4382" s="154" t="str">
        <f t="shared" si="68"/>
        <v>HV_GC_152</v>
      </c>
      <c r="B4382">
        <v>152</v>
      </c>
      <c r="C4382" t="s">
        <v>11</v>
      </c>
      <c r="D4382">
        <v>2.3555999999999998E-3</v>
      </c>
      <c r="E4382" t="s">
        <v>64</v>
      </c>
      <c r="F4382" t="s">
        <v>71</v>
      </c>
    </row>
    <row r="4383" spans="1:6" x14ac:dyDescent="0.45">
      <c r="A4383" s="154" t="str">
        <f t="shared" si="68"/>
        <v>HV_GC_154</v>
      </c>
      <c r="B4383">
        <v>154</v>
      </c>
      <c r="C4383" t="s">
        <v>11</v>
      </c>
      <c r="D4383">
        <v>2.0623999999999998E-3</v>
      </c>
      <c r="E4383" t="s">
        <v>64</v>
      </c>
      <c r="F4383" t="s">
        <v>71</v>
      </c>
    </row>
    <row r="4384" spans="1:6" x14ac:dyDescent="0.45">
      <c r="A4384" s="154" t="str">
        <f t="shared" si="68"/>
        <v>HV_GC_156</v>
      </c>
      <c r="B4384">
        <v>156</v>
      </c>
      <c r="C4384" t="s">
        <v>11</v>
      </c>
      <c r="D4384">
        <v>1.9054E-3</v>
      </c>
      <c r="E4384" t="s">
        <v>64</v>
      </c>
      <c r="F4384" t="s">
        <v>71</v>
      </c>
    </row>
    <row r="4385" spans="1:6" x14ac:dyDescent="0.45">
      <c r="A4385" s="154" t="str">
        <f t="shared" si="68"/>
        <v>HV_GC_158</v>
      </c>
      <c r="B4385">
        <v>158</v>
      </c>
      <c r="C4385" t="s">
        <v>11</v>
      </c>
      <c r="D4385">
        <v>1.7485000000000001E-3</v>
      </c>
      <c r="E4385" t="s">
        <v>64</v>
      </c>
      <c r="F4385" t="s">
        <v>71</v>
      </c>
    </row>
    <row r="4386" spans="1:6" x14ac:dyDescent="0.45">
      <c r="A4386" s="154" t="str">
        <f t="shared" si="68"/>
        <v>HV_GC_160</v>
      </c>
      <c r="B4386">
        <v>160</v>
      </c>
      <c r="C4386" t="s">
        <v>11</v>
      </c>
      <c r="D4386">
        <v>1.5916000000000001E-3</v>
      </c>
      <c r="E4386" t="s">
        <v>64</v>
      </c>
      <c r="F4386" t="s">
        <v>71</v>
      </c>
    </row>
    <row r="4387" spans="1:6" x14ac:dyDescent="0.45">
      <c r="A4387" s="154" t="str">
        <f t="shared" si="68"/>
        <v>HV_GC_162</v>
      </c>
      <c r="B4387">
        <v>162</v>
      </c>
      <c r="C4387" t="s">
        <v>11</v>
      </c>
      <c r="D4387">
        <v>1.4346999999999999E-3</v>
      </c>
      <c r="E4387" t="s">
        <v>64</v>
      </c>
      <c r="F4387" t="s">
        <v>71</v>
      </c>
    </row>
    <row r="4388" spans="1:6" x14ac:dyDescent="0.45">
      <c r="A4388" s="154" t="str">
        <f t="shared" si="68"/>
        <v>HV_GC_164</v>
      </c>
      <c r="B4388">
        <v>164</v>
      </c>
      <c r="C4388" t="s">
        <v>11</v>
      </c>
      <c r="D4388">
        <v>1.2777999999999999E-3</v>
      </c>
      <c r="E4388" t="s">
        <v>64</v>
      </c>
      <c r="F4388" t="s">
        <v>71</v>
      </c>
    </row>
    <row r="4389" spans="1:6" x14ac:dyDescent="0.45">
      <c r="A4389" s="154" t="str">
        <f t="shared" si="68"/>
        <v>HV_GC_166</v>
      </c>
      <c r="B4389">
        <v>166</v>
      </c>
      <c r="C4389" t="s">
        <v>11</v>
      </c>
      <c r="D4389">
        <v>1.2524000000000001E-3</v>
      </c>
      <c r="E4389" t="s">
        <v>64</v>
      </c>
      <c r="F4389" t="s">
        <v>71</v>
      </c>
    </row>
    <row r="4390" spans="1:6" x14ac:dyDescent="0.45">
      <c r="A4390" s="154" t="str">
        <f t="shared" si="68"/>
        <v>HV_GC_168</v>
      </c>
      <c r="B4390">
        <v>168</v>
      </c>
      <c r="C4390" t="s">
        <v>11</v>
      </c>
      <c r="D4390">
        <v>1.227E-3</v>
      </c>
      <c r="E4390" t="s">
        <v>64</v>
      </c>
      <c r="F4390" t="s">
        <v>71</v>
      </c>
    </row>
    <row r="4391" spans="1:6" x14ac:dyDescent="0.45">
      <c r="A4391" s="154" t="str">
        <f t="shared" si="68"/>
        <v>HV_GC_170</v>
      </c>
      <c r="B4391">
        <v>170</v>
      </c>
      <c r="C4391" t="s">
        <v>11</v>
      </c>
      <c r="D4391">
        <v>1.2018E-3</v>
      </c>
      <c r="E4391" t="s">
        <v>64</v>
      </c>
      <c r="F4391" t="s">
        <v>71</v>
      </c>
    </row>
    <row r="4392" spans="1:6" x14ac:dyDescent="0.45">
      <c r="A4392" s="154" t="str">
        <f t="shared" si="68"/>
        <v>HV_GC_172</v>
      </c>
      <c r="B4392">
        <v>172</v>
      </c>
      <c r="C4392" t="s">
        <v>11</v>
      </c>
      <c r="D4392">
        <v>1.1764E-3</v>
      </c>
      <c r="E4392" t="s">
        <v>64</v>
      </c>
      <c r="F4392" t="s">
        <v>71</v>
      </c>
    </row>
    <row r="4393" spans="1:6" x14ac:dyDescent="0.45">
      <c r="A4393" s="154" t="str">
        <f t="shared" si="68"/>
        <v>HV_GC_174</v>
      </c>
      <c r="B4393">
        <v>174</v>
      </c>
      <c r="C4393" t="s">
        <v>11</v>
      </c>
      <c r="D4393">
        <v>1.1509999999999999E-3</v>
      </c>
      <c r="E4393" t="s">
        <v>64</v>
      </c>
      <c r="F4393" t="s">
        <v>71</v>
      </c>
    </row>
    <row r="4394" spans="1:6" x14ac:dyDescent="0.45">
      <c r="A4394" s="154" t="str">
        <f t="shared" si="68"/>
        <v>HV_GC_176</v>
      </c>
      <c r="B4394">
        <v>176</v>
      </c>
      <c r="C4394" t="s">
        <v>11</v>
      </c>
      <c r="D4394">
        <v>1.1257000000000001E-3</v>
      </c>
      <c r="E4394" t="s">
        <v>64</v>
      </c>
      <c r="F4394" t="s">
        <v>71</v>
      </c>
    </row>
    <row r="4395" spans="1:6" x14ac:dyDescent="0.45">
      <c r="A4395" s="154" t="str">
        <f t="shared" si="68"/>
        <v>HV_GC_178</v>
      </c>
      <c r="B4395">
        <v>178</v>
      </c>
      <c r="C4395" t="s">
        <v>11</v>
      </c>
      <c r="D4395">
        <v>1.1003E-3</v>
      </c>
      <c r="E4395" t="s">
        <v>64</v>
      </c>
      <c r="F4395" t="s">
        <v>71</v>
      </c>
    </row>
    <row r="4396" spans="1:6" x14ac:dyDescent="0.45">
      <c r="A4396" s="154" t="str">
        <f t="shared" si="68"/>
        <v>HV_GC_180</v>
      </c>
      <c r="B4396">
        <v>180</v>
      </c>
      <c r="C4396" t="s">
        <v>11</v>
      </c>
      <c r="D4396">
        <v>1.0751000000000001E-3</v>
      </c>
      <c r="E4396" t="s">
        <v>64</v>
      </c>
      <c r="F4396" t="s">
        <v>71</v>
      </c>
    </row>
    <row r="4397" spans="1:6" x14ac:dyDescent="0.45">
      <c r="A4397" s="154" t="str">
        <f t="shared" si="68"/>
        <v>HV_GC_182</v>
      </c>
      <c r="B4397">
        <v>182</v>
      </c>
      <c r="C4397" t="s">
        <v>11</v>
      </c>
      <c r="D4397">
        <v>1.0497E-3</v>
      </c>
      <c r="E4397" t="s">
        <v>64</v>
      </c>
      <c r="F4397" t="s">
        <v>71</v>
      </c>
    </row>
    <row r="4398" spans="1:6" x14ac:dyDescent="0.45">
      <c r="A4398" s="154" t="str">
        <f t="shared" si="68"/>
        <v>HV_GC_184</v>
      </c>
      <c r="B4398">
        <v>184</v>
      </c>
      <c r="C4398" t="s">
        <v>11</v>
      </c>
      <c r="D4398">
        <v>1.0242999999999999E-3</v>
      </c>
      <c r="E4398" t="s">
        <v>64</v>
      </c>
      <c r="F4398" t="s">
        <v>71</v>
      </c>
    </row>
    <row r="4399" spans="1:6" x14ac:dyDescent="0.45">
      <c r="A4399" s="154" t="str">
        <f t="shared" si="68"/>
        <v>HV_GC_186</v>
      </c>
      <c r="B4399">
        <v>186</v>
      </c>
      <c r="C4399" t="s">
        <v>11</v>
      </c>
      <c r="D4399">
        <v>9.990000000000001E-4</v>
      </c>
      <c r="E4399" t="s">
        <v>64</v>
      </c>
      <c r="F4399" t="s">
        <v>71</v>
      </c>
    </row>
    <row r="4400" spans="1:6" x14ac:dyDescent="0.45">
      <c r="A4400" s="154" t="str">
        <f t="shared" si="68"/>
        <v>HV_GC_188</v>
      </c>
      <c r="B4400">
        <v>188</v>
      </c>
      <c r="C4400" t="s">
        <v>11</v>
      </c>
      <c r="D4400">
        <v>9.7360000000000003E-4</v>
      </c>
      <c r="E4400" t="s">
        <v>64</v>
      </c>
      <c r="F4400" t="s">
        <v>71</v>
      </c>
    </row>
    <row r="4401" spans="1:6" x14ac:dyDescent="0.45">
      <c r="A4401" s="154" t="str">
        <f t="shared" si="68"/>
        <v>HV_GC_190</v>
      </c>
      <c r="B4401">
        <v>190</v>
      </c>
      <c r="C4401" t="s">
        <v>11</v>
      </c>
      <c r="D4401">
        <v>9.4819999999999995E-4</v>
      </c>
      <c r="E4401" t="s">
        <v>64</v>
      </c>
      <c r="F4401" t="s">
        <v>71</v>
      </c>
    </row>
    <row r="4402" spans="1:6" x14ac:dyDescent="0.45">
      <c r="A4402" s="154" t="str">
        <f t="shared" si="68"/>
        <v>HV_GC_192</v>
      </c>
      <c r="B4402">
        <v>192</v>
      </c>
      <c r="C4402" t="s">
        <v>11</v>
      </c>
      <c r="D4402">
        <v>9.2299999999999999E-4</v>
      </c>
      <c r="E4402" t="s">
        <v>64</v>
      </c>
      <c r="F4402" t="s">
        <v>71</v>
      </c>
    </row>
    <row r="4403" spans="1:6" x14ac:dyDescent="0.45">
      <c r="A4403" s="154" t="str">
        <f t="shared" si="68"/>
        <v>HV_GC_194</v>
      </c>
      <c r="B4403">
        <v>194</v>
      </c>
      <c r="C4403" t="s">
        <v>11</v>
      </c>
      <c r="D4403">
        <v>8.9760000000000003E-4</v>
      </c>
      <c r="E4403" t="s">
        <v>64</v>
      </c>
      <c r="F4403" t="s">
        <v>71</v>
      </c>
    </row>
    <row r="4404" spans="1:6" x14ac:dyDescent="0.45">
      <c r="A4404" s="154" t="str">
        <f t="shared" si="68"/>
        <v>HV_GC_196</v>
      </c>
      <c r="B4404">
        <v>196</v>
      </c>
      <c r="C4404" t="s">
        <v>11</v>
      </c>
      <c r="D4404">
        <v>8.7230000000000001E-4</v>
      </c>
      <c r="E4404" t="s">
        <v>64</v>
      </c>
      <c r="F4404" t="s">
        <v>71</v>
      </c>
    </row>
    <row r="4405" spans="1:6" x14ac:dyDescent="0.45">
      <c r="A4405" s="154" t="str">
        <f t="shared" si="68"/>
        <v>HV_GC_198</v>
      </c>
      <c r="B4405">
        <v>198</v>
      </c>
      <c r="C4405" t="s">
        <v>11</v>
      </c>
      <c r="D4405">
        <v>8.4690000000000004E-4</v>
      </c>
      <c r="E4405" t="s">
        <v>64</v>
      </c>
      <c r="F4405" t="s">
        <v>71</v>
      </c>
    </row>
    <row r="4406" spans="1:6" x14ac:dyDescent="0.45">
      <c r="A4406" s="154" t="str">
        <f t="shared" si="68"/>
        <v>HV_GC_200</v>
      </c>
      <c r="B4406">
        <v>200</v>
      </c>
      <c r="C4406" t="s">
        <v>11</v>
      </c>
      <c r="D4406">
        <v>8.2149999999999996E-4</v>
      </c>
      <c r="E4406" t="s">
        <v>64</v>
      </c>
      <c r="F4406" t="s">
        <v>71</v>
      </c>
    </row>
    <row r="4407" spans="1:6" x14ac:dyDescent="0.45">
      <c r="A4407" s="154" t="str">
        <f t="shared" si="68"/>
        <v>HV_GC_202</v>
      </c>
      <c r="B4407">
        <v>202</v>
      </c>
      <c r="C4407" t="s">
        <v>11</v>
      </c>
      <c r="D4407">
        <v>7.9619999999999995E-4</v>
      </c>
      <c r="E4407" t="s">
        <v>64</v>
      </c>
      <c r="F4407" t="s">
        <v>71</v>
      </c>
    </row>
    <row r="4408" spans="1:6" x14ac:dyDescent="0.45">
      <c r="A4408" s="154" t="str">
        <f t="shared" si="68"/>
        <v>HV_GC_204</v>
      </c>
      <c r="B4408">
        <v>204</v>
      </c>
      <c r="C4408" t="s">
        <v>11</v>
      </c>
      <c r="D4408">
        <v>7.7099999999999998E-4</v>
      </c>
      <c r="E4408" t="s">
        <v>64</v>
      </c>
      <c r="F4408" t="s">
        <v>71</v>
      </c>
    </row>
    <row r="4409" spans="1:6" x14ac:dyDescent="0.45">
      <c r="A4409" s="154" t="str">
        <f t="shared" si="68"/>
        <v>HV_GC_206</v>
      </c>
      <c r="B4409">
        <v>206</v>
      </c>
      <c r="C4409" t="s">
        <v>11</v>
      </c>
      <c r="D4409">
        <v>7.4560000000000002E-4</v>
      </c>
      <c r="E4409" t="s">
        <v>64</v>
      </c>
      <c r="F4409" t="s">
        <v>71</v>
      </c>
    </row>
    <row r="4410" spans="1:6" x14ac:dyDescent="0.45">
      <c r="A4410" s="154" t="str">
        <f t="shared" si="68"/>
        <v>HV_GC_208</v>
      </c>
      <c r="B4410">
        <v>208</v>
      </c>
      <c r="C4410" t="s">
        <v>11</v>
      </c>
      <c r="D4410">
        <v>7.203E-4</v>
      </c>
      <c r="E4410" t="s">
        <v>64</v>
      </c>
      <c r="F4410" t="s">
        <v>71</v>
      </c>
    </row>
    <row r="4411" spans="1:6" x14ac:dyDescent="0.45">
      <c r="A4411" s="154" t="str">
        <f t="shared" si="68"/>
        <v>HV_GC_210</v>
      </c>
      <c r="B4411">
        <v>210</v>
      </c>
      <c r="C4411" t="s">
        <v>11</v>
      </c>
      <c r="D4411">
        <v>6.9490000000000003E-4</v>
      </c>
      <c r="E4411" t="s">
        <v>64</v>
      </c>
      <c r="F4411" t="s">
        <v>71</v>
      </c>
    </row>
    <row r="4412" spans="1:6" x14ac:dyDescent="0.45">
      <c r="A4412" s="154" t="str">
        <f t="shared" si="68"/>
        <v>HV_GC_212</v>
      </c>
      <c r="B4412">
        <v>212</v>
      </c>
      <c r="C4412" t="s">
        <v>11</v>
      </c>
      <c r="D4412">
        <v>6.6960000000000001E-4</v>
      </c>
      <c r="E4412" t="s">
        <v>64</v>
      </c>
      <c r="F4412" t="s">
        <v>71</v>
      </c>
    </row>
    <row r="4413" spans="1:6" x14ac:dyDescent="0.45">
      <c r="A4413" s="154" t="str">
        <f t="shared" si="68"/>
        <v>HV_GC_214</v>
      </c>
      <c r="B4413">
        <v>214</v>
      </c>
      <c r="C4413" t="s">
        <v>11</v>
      </c>
      <c r="D4413">
        <v>6.4429999999999999E-4</v>
      </c>
      <c r="E4413" t="s">
        <v>64</v>
      </c>
      <c r="F4413" t="s">
        <v>71</v>
      </c>
    </row>
    <row r="4414" spans="1:6" x14ac:dyDescent="0.45">
      <c r="A4414" s="154" t="str">
        <f t="shared" si="68"/>
        <v>HV_GC_216</v>
      </c>
      <c r="B4414">
        <v>216</v>
      </c>
      <c r="C4414" t="s">
        <v>11</v>
      </c>
      <c r="D4414">
        <v>6.1890000000000003E-4</v>
      </c>
      <c r="E4414" t="s">
        <v>64</v>
      </c>
      <c r="F4414" t="s">
        <v>71</v>
      </c>
    </row>
    <row r="4415" spans="1:6" x14ac:dyDescent="0.45">
      <c r="A4415" s="154" t="str">
        <f t="shared" si="68"/>
        <v>HV_GC_218</v>
      </c>
      <c r="B4415">
        <v>218</v>
      </c>
      <c r="C4415" t="s">
        <v>11</v>
      </c>
      <c r="D4415">
        <v>5.9360000000000001E-4</v>
      </c>
      <c r="E4415" t="s">
        <v>64</v>
      </c>
      <c r="F4415" t="s">
        <v>71</v>
      </c>
    </row>
    <row r="4416" spans="1:6" x14ac:dyDescent="0.45">
      <c r="A4416" s="154" t="str">
        <f t="shared" si="68"/>
        <v>HV_GC_220</v>
      </c>
      <c r="B4416">
        <v>220</v>
      </c>
      <c r="C4416" t="s">
        <v>11</v>
      </c>
      <c r="D4416">
        <v>5.6820000000000004E-4</v>
      </c>
      <c r="E4416" t="s">
        <v>64</v>
      </c>
      <c r="F4416" t="s">
        <v>71</v>
      </c>
    </row>
    <row r="4417" spans="1:6" x14ac:dyDescent="0.45">
      <c r="A4417" s="154" t="str">
        <f t="shared" si="68"/>
        <v>HV_GC_222</v>
      </c>
      <c r="B4417">
        <v>222</v>
      </c>
      <c r="C4417" t="s">
        <v>11</v>
      </c>
      <c r="D4417">
        <v>5.4290000000000002E-4</v>
      </c>
      <c r="E4417" t="s">
        <v>64</v>
      </c>
      <c r="F4417" t="s">
        <v>71</v>
      </c>
    </row>
    <row r="4418" spans="1:6" x14ac:dyDescent="0.45">
      <c r="A4418" s="154" t="str">
        <f t="shared" si="68"/>
        <v>HV_GC_224</v>
      </c>
      <c r="B4418">
        <v>224</v>
      </c>
      <c r="C4418" t="s">
        <v>11</v>
      </c>
      <c r="D4418">
        <v>5.1749999999999995E-4</v>
      </c>
      <c r="E4418" t="s">
        <v>64</v>
      </c>
      <c r="F4418" t="s">
        <v>71</v>
      </c>
    </row>
    <row r="4419" spans="1:6" x14ac:dyDescent="0.45">
      <c r="A4419" s="154" t="str">
        <f t="shared" ref="A4419:A4482" si="69">C4419&amp;"_"&amp;E4419&amp;"_"&amp;B4419</f>
        <v>HV_GC_226</v>
      </c>
      <c r="B4419">
        <v>226</v>
      </c>
      <c r="C4419" t="s">
        <v>11</v>
      </c>
      <c r="D4419">
        <v>4.9220000000000004E-4</v>
      </c>
      <c r="E4419" t="s">
        <v>64</v>
      </c>
      <c r="F4419" t="s">
        <v>71</v>
      </c>
    </row>
    <row r="4420" spans="1:6" x14ac:dyDescent="0.45">
      <c r="A4420" s="154" t="str">
        <f t="shared" si="69"/>
        <v>HV_GC_228</v>
      </c>
      <c r="B4420">
        <v>228</v>
      </c>
      <c r="C4420" t="s">
        <v>11</v>
      </c>
      <c r="D4420">
        <v>4.6690000000000002E-4</v>
      </c>
      <c r="E4420" t="s">
        <v>64</v>
      </c>
      <c r="F4420" t="s">
        <v>71</v>
      </c>
    </row>
    <row r="4421" spans="1:6" x14ac:dyDescent="0.45">
      <c r="A4421" s="154" t="str">
        <f t="shared" si="69"/>
        <v>HV_GC_230</v>
      </c>
      <c r="B4421">
        <v>230</v>
      </c>
      <c r="C4421" t="s">
        <v>11</v>
      </c>
      <c r="D4421">
        <v>4.415E-4</v>
      </c>
      <c r="E4421" t="s">
        <v>64</v>
      </c>
      <c r="F4421" t="s">
        <v>71</v>
      </c>
    </row>
    <row r="4422" spans="1:6" x14ac:dyDescent="0.45">
      <c r="A4422" s="154" t="str">
        <f t="shared" si="69"/>
        <v>HV_GC_232</v>
      </c>
      <c r="B4422">
        <v>232</v>
      </c>
      <c r="C4422" t="s">
        <v>11</v>
      </c>
      <c r="D4422">
        <v>4.1609999999999998E-4</v>
      </c>
      <c r="E4422" t="s">
        <v>64</v>
      </c>
      <c r="F4422" t="s">
        <v>71</v>
      </c>
    </row>
    <row r="4423" spans="1:6" x14ac:dyDescent="0.45">
      <c r="A4423" s="154" t="str">
        <f t="shared" si="69"/>
        <v>HV_GC_234</v>
      </c>
      <c r="B4423">
        <v>234</v>
      </c>
      <c r="C4423" t="s">
        <v>11</v>
      </c>
      <c r="D4423">
        <v>3.9080000000000001E-4</v>
      </c>
      <c r="E4423" t="s">
        <v>64</v>
      </c>
      <c r="F4423" t="s">
        <v>71</v>
      </c>
    </row>
    <row r="4424" spans="1:6" x14ac:dyDescent="0.45">
      <c r="A4424" s="154" t="str">
        <f t="shared" si="69"/>
        <v>HV_GC_236</v>
      </c>
      <c r="B4424">
        <v>236</v>
      </c>
      <c r="C4424" t="s">
        <v>11</v>
      </c>
      <c r="D4424">
        <v>3.6539999999999999E-4</v>
      </c>
      <c r="E4424" t="s">
        <v>64</v>
      </c>
      <c r="F4424" t="s">
        <v>71</v>
      </c>
    </row>
    <row r="4425" spans="1:6" x14ac:dyDescent="0.45">
      <c r="A4425" s="154" t="str">
        <f t="shared" si="69"/>
        <v>HV_GC_238</v>
      </c>
      <c r="B4425">
        <v>238</v>
      </c>
      <c r="C4425" t="s">
        <v>11</v>
      </c>
      <c r="D4425">
        <v>3.4019999999999998E-4</v>
      </c>
      <c r="E4425" t="s">
        <v>64</v>
      </c>
      <c r="F4425" t="s">
        <v>71</v>
      </c>
    </row>
    <row r="4426" spans="1:6" x14ac:dyDescent="0.45">
      <c r="A4426" s="154" t="str">
        <f t="shared" si="69"/>
        <v>HV_GC_240</v>
      </c>
      <c r="B4426">
        <v>240</v>
      </c>
      <c r="C4426" t="s">
        <v>11</v>
      </c>
      <c r="D4426">
        <v>3.1480000000000001E-4</v>
      </c>
      <c r="E4426" t="s">
        <v>64</v>
      </c>
      <c r="F4426" t="s">
        <v>71</v>
      </c>
    </row>
    <row r="4427" spans="1:6" x14ac:dyDescent="0.45">
      <c r="A4427" s="154" t="str">
        <f t="shared" si="69"/>
        <v>HV_GC_242</v>
      </c>
      <c r="B4427">
        <v>242</v>
      </c>
      <c r="C4427" t="s">
        <v>11</v>
      </c>
      <c r="D4427">
        <v>3.033E-4</v>
      </c>
      <c r="E4427" t="s">
        <v>64</v>
      </c>
      <c r="F4427" t="s">
        <v>71</v>
      </c>
    </row>
    <row r="4428" spans="1:6" x14ac:dyDescent="0.45">
      <c r="A4428" s="154" t="str">
        <f t="shared" si="69"/>
        <v>HV_GC_244</v>
      </c>
      <c r="B4428">
        <v>244</v>
      </c>
      <c r="C4428" t="s">
        <v>11</v>
      </c>
      <c r="D4428">
        <v>2.9189999999999999E-4</v>
      </c>
      <c r="E4428" t="s">
        <v>64</v>
      </c>
      <c r="F4428" t="s">
        <v>71</v>
      </c>
    </row>
    <row r="4429" spans="1:6" x14ac:dyDescent="0.45">
      <c r="A4429" s="154" t="str">
        <f t="shared" si="69"/>
        <v>HV_GC_246</v>
      </c>
      <c r="B4429">
        <v>246</v>
      </c>
      <c r="C4429" t="s">
        <v>11</v>
      </c>
      <c r="D4429">
        <v>2.8049999999999999E-4</v>
      </c>
      <c r="E4429" t="s">
        <v>64</v>
      </c>
      <c r="F4429" t="s">
        <v>71</v>
      </c>
    </row>
    <row r="4430" spans="1:6" x14ac:dyDescent="0.45">
      <c r="A4430" s="154" t="str">
        <f t="shared" si="69"/>
        <v>HV_GC_248</v>
      </c>
      <c r="B4430">
        <v>248</v>
      </c>
      <c r="C4430" t="s">
        <v>11</v>
      </c>
      <c r="D4430">
        <v>2.6909999999999998E-4</v>
      </c>
      <c r="E4430" t="s">
        <v>64</v>
      </c>
      <c r="F4430" t="s">
        <v>71</v>
      </c>
    </row>
    <row r="4431" spans="1:6" x14ac:dyDescent="0.45">
      <c r="A4431" s="154" t="str">
        <f t="shared" si="69"/>
        <v>HV_GC_250</v>
      </c>
      <c r="B4431">
        <v>250</v>
      </c>
      <c r="C4431" t="s">
        <v>11</v>
      </c>
      <c r="D4431">
        <v>2.5759999999999997E-4</v>
      </c>
      <c r="E4431" t="s">
        <v>64</v>
      </c>
      <c r="F4431" t="s">
        <v>71</v>
      </c>
    </row>
    <row r="4432" spans="1:6" x14ac:dyDescent="0.45">
      <c r="A4432" s="154" t="str">
        <f t="shared" si="69"/>
        <v>HV_GC_252</v>
      </c>
      <c r="B4432">
        <v>252</v>
      </c>
      <c r="C4432" t="s">
        <v>11</v>
      </c>
      <c r="D4432">
        <v>2.4620000000000002E-4</v>
      </c>
      <c r="E4432" t="s">
        <v>64</v>
      </c>
      <c r="F4432" t="s">
        <v>71</v>
      </c>
    </row>
    <row r="4433" spans="1:6" x14ac:dyDescent="0.45">
      <c r="A4433" s="154" t="str">
        <f t="shared" si="69"/>
        <v>HV_GC_254</v>
      </c>
      <c r="B4433">
        <v>254</v>
      </c>
      <c r="C4433" t="s">
        <v>11</v>
      </c>
      <c r="D4433">
        <v>2.3479999999999999E-4</v>
      </c>
      <c r="E4433" t="s">
        <v>64</v>
      </c>
      <c r="F4433" t="s">
        <v>71</v>
      </c>
    </row>
    <row r="4434" spans="1:6" x14ac:dyDescent="0.45">
      <c r="A4434" s="154" t="str">
        <f t="shared" si="69"/>
        <v>HV_GC_256</v>
      </c>
      <c r="B4434">
        <v>256</v>
      </c>
      <c r="C4434" t="s">
        <v>11</v>
      </c>
      <c r="D4434">
        <v>2.2330000000000001E-4</v>
      </c>
      <c r="E4434" t="s">
        <v>64</v>
      </c>
      <c r="F4434" t="s">
        <v>71</v>
      </c>
    </row>
    <row r="4435" spans="1:6" x14ac:dyDescent="0.45">
      <c r="A4435" s="154" t="str">
        <f t="shared" si="69"/>
        <v>HV_GC_258</v>
      </c>
      <c r="B4435">
        <v>258</v>
      </c>
      <c r="C4435" t="s">
        <v>11</v>
      </c>
      <c r="D4435">
        <v>2.119E-4</v>
      </c>
      <c r="E4435" t="s">
        <v>64</v>
      </c>
      <c r="F4435" t="s">
        <v>71</v>
      </c>
    </row>
    <row r="4436" spans="1:6" x14ac:dyDescent="0.45">
      <c r="A4436" s="154" t="str">
        <f t="shared" si="69"/>
        <v>HV_GC_260</v>
      </c>
      <c r="B4436">
        <v>260</v>
      </c>
      <c r="C4436" t="s">
        <v>11</v>
      </c>
      <c r="D4436">
        <v>2.0049999999999999E-4</v>
      </c>
      <c r="E4436" t="s">
        <v>64</v>
      </c>
      <c r="F4436" t="s">
        <v>71</v>
      </c>
    </row>
    <row r="4437" spans="1:6" x14ac:dyDescent="0.45">
      <c r="A4437" s="154" t="str">
        <f t="shared" si="69"/>
        <v>HV_GC_262</v>
      </c>
      <c r="B4437">
        <v>262</v>
      </c>
      <c r="C4437" t="s">
        <v>11</v>
      </c>
      <c r="D4437">
        <v>1.8900000000000001E-4</v>
      </c>
      <c r="E4437" t="s">
        <v>64</v>
      </c>
      <c r="F4437" t="s">
        <v>71</v>
      </c>
    </row>
    <row r="4438" spans="1:6" x14ac:dyDescent="0.45">
      <c r="A4438" s="154" t="str">
        <f t="shared" si="69"/>
        <v>HV_GC_264</v>
      </c>
      <c r="B4438">
        <v>264</v>
      </c>
      <c r="C4438" t="s">
        <v>11</v>
      </c>
      <c r="D4438">
        <v>1.7760000000000001E-4</v>
      </c>
      <c r="E4438" t="s">
        <v>64</v>
      </c>
      <c r="F4438" t="s">
        <v>71</v>
      </c>
    </row>
    <row r="4439" spans="1:6" x14ac:dyDescent="0.45">
      <c r="A4439" s="154" t="str">
        <f t="shared" si="69"/>
        <v>HV_GC_266</v>
      </c>
      <c r="B4439">
        <v>266</v>
      </c>
      <c r="C4439" t="s">
        <v>11</v>
      </c>
      <c r="D4439">
        <v>1.662E-4</v>
      </c>
      <c r="E4439" t="s">
        <v>64</v>
      </c>
      <c r="F4439" t="s">
        <v>71</v>
      </c>
    </row>
    <row r="4440" spans="1:6" x14ac:dyDescent="0.45">
      <c r="A4440" s="154" t="str">
        <f t="shared" si="69"/>
        <v>HV_GC_268</v>
      </c>
      <c r="B4440">
        <v>268</v>
      </c>
      <c r="C4440" t="s">
        <v>11</v>
      </c>
      <c r="D4440">
        <v>1.5469999999999999E-4</v>
      </c>
      <c r="E4440" t="s">
        <v>64</v>
      </c>
      <c r="F4440" t="s">
        <v>71</v>
      </c>
    </row>
    <row r="4441" spans="1:6" x14ac:dyDescent="0.45">
      <c r="A4441" s="154" t="str">
        <f t="shared" si="69"/>
        <v>HV_GC_270</v>
      </c>
      <c r="B4441">
        <v>270</v>
      </c>
      <c r="C4441" t="s">
        <v>11</v>
      </c>
      <c r="D4441">
        <v>1.4329999999999999E-4</v>
      </c>
      <c r="E4441" t="s">
        <v>64</v>
      </c>
      <c r="F4441" t="s">
        <v>71</v>
      </c>
    </row>
    <row r="4442" spans="1:6" x14ac:dyDescent="0.45">
      <c r="A4442" s="154" t="str">
        <f t="shared" si="69"/>
        <v>HV_GC_272</v>
      </c>
      <c r="B4442">
        <v>272</v>
      </c>
      <c r="C4442" t="s">
        <v>11</v>
      </c>
      <c r="D4442">
        <v>1.25E-4</v>
      </c>
      <c r="E4442" t="s">
        <v>64</v>
      </c>
      <c r="F4442" t="s">
        <v>71</v>
      </c>
    </row>
    <row r="4443" spans="1:6" x14ac:dyDescent="0.45">
      <c r="A4443" s="154" t="str">
        <f t="shared" si="69"/>
        <v>HV_GC_274</v>
      </c>
      <c r="B4443">
        <v>274</v>
      </c>
      <c r="C4443" t="s">
        <v>11</v>
      </c>
      <c r="D4443">
        <v>1.066E-4</v>
      </c>
      <c r="E4443" t="s">
        <v>64</v>
      </c>
      <c r="F4443" t="s">
        <v>71</v>
      </c>
    </row>
    <row r="4444" spans="1:6" x14ac:dyDescent="0.45">
      <c r="A4444" s="154" t="str">
        <f t="shared" si="69"/>
        <v>HV_GC_276</v>
      </c>
      <c r="B4444">
        <v>276</v>
      </c>
      <c r="C4444" t="s">
        <v>11</v>
      </c>
      <c r="D4444" s="153">
        <v>8.8300000000000005E-5</v>
      </c>
      <c r="E4444" t="s">
        <v>64</v>
      </c>
      <c r="F4444" t="s">
        <v>71</v>
      </c>
    </row>
    <row r="4445" spans="1:6" x14ac:dyDescent="0.45">
      <c r="A4445" s="154" t="str">
        <f t="shared" si="69"/>
        <v>HV_GC_278</v>
      </c>
      <c r="B4445">
        <v>278</v>
      </c>
      <c r="C4445" t="s">
        <v>11</v>
      </c>
      <c r="D4445" s="153">
        <v>6.9900000000000005E-5</v>
      </c>
      <c r="E4445" t="s">
        <v>64</v>
      </c>
      <c r="F4445" t="s">
        <v>71</v>
      </c>
    </row>
    <row r="4446" spans="1:6" x14ac:dyDescent="0.45">
      <c r="A4446" s="154" t="str">
        <f t="shared" si="69"/>
        <v>HV_GC_280</v>
      </c>
      <c r="B4446">
        <v>280</v>
      </c>
      <c r="C4446" t="s">
        <v>11</v>
      </c>
      <c r="D4446" s="153">
        <v>5.1600000000000001E-5</v>
      </c>
      <c r="E4446" t="s">
        <v>64</v>
      </c>
      <c r="F4446" t="s">
        <v>71</v>
      </c>
    </row>
    <row r="4447" spans="1:6" x14ac:dyDescent="0.45">
      <c r="A4447" s="154" t="str">
        <f t="shared" si="69"/>
        <v>HV_GC_282</v>
      </c>
      <c r="B4447">
        <v>282</v>
      </c>
      <c r="C4447" t="s">
        <v>11</v>
      </c>
      <c r="D4447" s="153">
        <v>5.02E-5</v>
      </c>
      <c r="E4447" t="s">
        <v>64</v>
      </c>
      <c r="F4447" t="s">
        <v>71</v>
      </c>
    </row>
    <row r="4448" spans="1:6" x14ac:dyDescent="0.45">
      <c r="A4448" s="154" t="str">
        <f t="shared" si="69"/>
        <v>HV_GC_284</v>
      </c>
      <c r="B4448">
        <v>284</v>
      </c>
      <c r="C4448" t="s">
        <v>11</v>
      </c>
      <c r="D4448" s="153">
        <v>4.88E-5</v>
      </c>
      <c r="E4448" t="s">
        <v>64</v>
      </c>
      <c r="F4448" t="s">
        <v>71</v>
      </c>
    </row>
    <row r="4449" spans="1:6" x14ac:dyDescent="0.45">
      <c r="A4449" s="154" t="str">
        <f t="shared" si="69"/>
        <v>HV_GC_286</v>
      </c>
      <c r="B4449">
        <v>286</v>
      </c>
      <c r="C4449" t="s">
        <v>11</v>
      </c>
      <c r="D4449" s="153">
        <v>4.7500000000000003E-5</v>
      </c>
      <c r="E4449" t="s">
        <v>64</v>
      </c>
      <c r="F4449" t="s">
        <v>71</v>
      </c>
    </row>
    <row r="4450" spans="1:6" x14ac:dyDescent="0.45">
      <c r="A4450" s="154" t="str">
        <f t="shared" si="69"/>
        <v>HV_GC_288</v>
      </c>
      <c r="B4450">
        <v>288</v>
      </c>
      <c r="C4450" t="s">
        <v>11</v>
      </c>
      <c r="D4450" s="153">
        <v>4.6100000000000002E-5</v>
      </c>
      <c r="E4450" t="s">
        <v>64</v>
      </c>
      <c r="F4450" t="s">
        <v>71</v>
      </c>
    </row>
    <row r="4451" spans="1:6" x14ac:dyDescent="0.45">
      <c r="A4451" s="154" t="str">
        <f t="shared" si="69"/>
        <v>HV_GC_290</v>
      </c>
      <c r="B4451">
        <v>290</v>
      </c>
      <c r="C4451" t="s">
        <v>11</v>
      </c>
      <c r="D4451" s="153">
        <v>4.4700000000000002E-5</v>
      </c>
      <c r="E4451" t="s">
        <v>64</v>
      </c>
      <c r="F4451" t="s">
        <v>71</v>
      </c>
    </row>
    <row r="4452" spans="1:6" x14ac:dyDescent="0.45">
      <c r="A4452" s="154" t="str">
        <f t="shared" si="69"/>
        <v>HV_GC_292</v>
      </c>
      <c r="B4452">
        <v>292</v>
      </c>
      <c r="C4452" t="s">
        <v>11</v>
      </c>
      <c r="D4452" s="153">
        <v>4.3300000000000002E-5</v>
      </c>
      <c r="E4452" t="s">
        <v>64</v>
      </c>
      <c r="F4452" t="s">
        <v>71</v>
      </c>
    </row>
    <row r="4453" spans="1:6" x14ac:dyDescent="0.45">
      <c r="A4453" s="154" t="str">
        <f t="shared" si="69"/>
        <v>HV_GC_294</v>
      </c>
      <c r="B4453">
        <v>294</v>
      </c>
      <c r="C4453" t="s">
        <v>11</v>
      </c>
      <c r="D4453" s="153">
        <v>4.1900000000000002E-5</v>
      </c>
      <c r="E4453" t="s">
        <v>64</v>
      </c>
      <c r="F4453" t="s">
        <v>71</v>
      </c>
    </row>
    <row r="4454" spans="1:6" x14ac:dyDescent="0.45">
      <c r="A4454" s="154" t="str">
        <f t="shared" si="69"/>
        <v>HV_GC_296</v>
      </c>
      <c r="B4454">
        <v>296</v>
      </c>
      <c r="C4454" t="s">
        <v>11</v>
      </c>
      <c r="D4454" s="153">
        <v>4.0500000000000002E-5</v>
      </c>
      <c r="E4454" t="s">
        <v>64</v>
      </c>
      <c r="F4454" t="s">
        <v>71</v>
      </c>
    </row>
    <row r="4455" spans="1:6" x14ac:dyDescent="0.45">
      <c r="A4455" s="154" t="str">
        <f t="shared" si="69"/>
        <v>HV_GC_298</v>
      </c>
      <c r="B4455">
        <v>298</v>
      </c>
      <c r="C4455" t="s">
        <v>11</v>
      </c>
      <c r="D4455" s="153">
        <v>3.9199999999999997E-5</v>
      </c>
      <c r="E4455" t="s">
        <v>64</v>
      </c>
      <c r="F4455" t="s">
        <v>71</v>
      </c>
    </row>
    <row r="4456" spans="1:6" x14ac:dyDescent="0.45">
      <c r="A4456" s="154" t="str">
        <f t="shared" si="69"/>
        <v>HV_GC_300</v>
      </c>
      <c r="B4456">
        <v>300</v>
      </c>
      <c r="C4456" t="s">
        <v>11</v>
      </c>
      <c r="D4456" s="153">
        <v>3.7799999999999997E-5</v>
      </c>
      <c r="E4456" t="s">
        <v>64</v>
      </c>
      <c r="F4456" t="s">
        <v>71</v>
      </c>
    </row>
    <row r="4457" spans="1:6" x14ac:dyDescent="0.45">
      <c r="A4457" s="154" t="str">
        <f t="shared" si="69"/>
        <v>HV_GC_302</v>
      </c>
      <c r="B4457">
        <v>302</v>
      </c>
      <c r="C4457" t="s">
        <v>11</v>
      </c>
      <c r="D4457" s="153">
        <v>3.6399999999999997E-5</v>
      </c>
      <c r="E4457" t="s">
        <v>64</v>
      </c>
      <c r="F4457" t="s">
        <v>71</v>
      </c>
    </row>
    <row r="4458" spans="1:6" x14ac:dyDescent="0.45">
      <c r="A4458" s="154" t="str">
        <f t="shared" si="69"/>
        <v>HV_GC_304</v>
      </c>
      <c r="B4458">
        <v>304</v>
      </c>
      <c r="C4458" t="s">
        <v>11</v>
      </c>
      <c r="D4458" s="153">
        <v>3.4999999999999997E-5</v>
      </c>
      <c r="E4458" t="s">
        <v>64</v>
      </c>
      <c r="F4458" t="s">
        <v>71</v>
      </c>
    </row>
    <row r="4459" spans="1:6" x14ac:dyDescent="0.45">
      <c r="A4459" s="154" t="str">
        <f t="shared" si="69"/>
        <v>HV_GC_306</v>
      </c>
      <c r="B4459">
        <v>306</v>
      </c>
      <c r="C4459" t="s">
        <v>11</v>
      </c>
      <c r="D4459" s="153">
        <v>3.3599999999999997E-5</v>
      </c>
      <c r="E4459" t="s">
        <v>64</v>
      </c>
      <c r="F4459" t="s">
        <v>71</v>
      </c>
    </row>
    <row r="4460" spans="1:6" x14ac:dyDescent="0.45">
      <c r="A4460" s="154" t="str">
        <f t="shared" si="69"/>
        <v>HV_GC_308</v>
      </c>
      <c r="B4460">
        <v>308</v>
      </c>
      <c r="C4460" t="s">
        <v>11</v>
      </c>
      <c r="D4460" s="153">
        <v>3.2199999999999997E-5</v>
      </c>
      <c r="E4460" t="s">
        <v>64</v>
      </c>
      <c r="F4460" t="s">
        <v>71</v>
      </c>
    </row>
    <row r="4461" spans="1:6" x14ac:dyDescent="0.45">
      <c r="A4461" s="154" t="str">
        <f t="shared" si="69"/>
        <v>HV_GC_310</v>
      </c>
      <c r="B4461">
        <v>310</v>
      </c>
      <c r="C4461" t="s">
        <v>11</v>
      </c>
      <c r="D4461" s="153">
        <v>3.0899999999999999E-5</v>
      </c>
      <c r="E4461" t="s">
        <v>64</v>
      </c>
      <c r="F4461" t="s">
        <v>71</v>
      </c>
    </row>
    <row r="4462" spans="1:6" x14ac:dyDescent="0.45">
      <c r="A4462" s="154" t="str">
        <f t="shared" si="69"/>
        <v>HV_GC_312</v>
      </c>
      <c r="B4462">
        <v>312</v>
      </c>
      <c r="C4462" t="s">
        <v>11</v>
      </c>
      <c r="D4462" s="153">
        <v>2.9499999999999999E-5</v>
      </c>
      <c r="E4462" t="s">
        <v>64</v>
      </c>
      <c r="F4462" t="s">
        <v>71</v>
      </c>
    </row>
    <row r="4463" spans="1:6" x14ac:dyDescent="0.45">
      <c r="A4463" s="154" t="str">
        <f t="shared" si="69"/>
        <v>HV_GC_314</v>
      </c>
      <c r="B4463">
        <v>314</v>
      </c>
      <c r="C4463" t="s">
        <v>11</v>
      </c>
      <c r="D4463" s="153">
        <v>2.8099999999999999E-5</v>
      </c>
      <c r="E4463" t="s">
        <v>64</v>
      </c>
      <c r="F4463" t="s">
        <v>71</v>
      </c>
    </row>
    <row r="4464" spans="1:6" x14ac:dyDescent="0.45">
      <c r="A4464" s="154" t="str">
        <f t="shared" si="69"/>
        <v>HV_GC_316</v>
      </c>
      <c r="B4464">
        <v>316</v>
      </c>
      <c r="C4464" t="s">
        <v>11</v>
      </c>
      <c r="D4464" s="153">
        <v>2.6699999999999998E-5</v>
      </c>
      <c r="E4464" t="s">
        <v>64</v>
      </c>
      <c r="F4464" t="s">
        <v>71</v>
      </c>
    </row>
    <row r="4465" spans="1:6" x14ac:dyDescent="0.45">
      <c r="A4465" s="154" t="str">
        <f t="shared" si="69"/>
        <v>HV_GC_318</v>
      </c>
      <c r="B4465">
        <v>318</v>
      </c>
      <c r="C4465" t="s">
        <v>11</v>
      </c>
      <c r="D4465" s="153">
        <v>2.5299999999999998E-5</v>
      </c>
      <c r="E4465" t="s">
        <v>64</v>
      </c>
      <c r="F4465" t="s">
        <v>71</v>
      </c>
    </row>
    <row r="4466" spans="1:6" x14ac:dyDescent="0.45">
      <c r="A4466" s="154" t="str">
        <f t="shared" si="69"/>
        <v>HV_GC_320</v>
      </c>
      <c r="B4466">
        <v>320</v>
      </c>
      <c r="C4466" t="s">
        <v>11</v>
      </c>
      <c r="D4466" s="153">
        <v>2.4000000000000001E-5</v>
      </c>
      <c r="E4466" t="s">
        <v>64</v>
      </c>
      <c r="F4466" t="s">
        <v>71</v>
      </c>
    </row>
    <row r="4467" spans="1:6" x14ac:dyDescent="0.45">
      <c r="A4467" s="154" t="str">
        <f t="shared" si="69"/>
        <v>HV_GC_322</v>
      </c>
      <c r="B4467">
        <v>322</v>
      </c>
      <c r="C4467" t="s">
        <v>11</v>
      </c>
      <c r="D4467" s="153">
        <v>2.26E-5</v>
      </c>
      <c r="E4467" t="s">
        <v>64</v>
      </c>
      <c r="F4467" t="s">
        <v>71</v>
      </c>
    </row>
    <row r="4468" spans="1:6" x14ac:dyDescent="0.45">
      <c r="A4468" s="154" t="str">
        <f t="shared" si="69"/>
        <v>HV_GC_324</v>
      </c>
      <c r="B4468">
        <v>324</v>
      </c>
      <c r="C4468" t="s">
        <v>11</v>
      </c>
      <c r="D4468" s="153">
        <v>2.12E-5</v>
      </c>
      <c r="E4468" t="s">
        <v>64</v>
      </c>
      <c r="F4468" t="s">
        <v>71</v>
      </c>
    </row>
    <row r="4469" spans="1:6" x14ac:dyDescent="0.45">
      <c r="A4469" s="154" t="str">
        <f t="shared" si="69"/>
        <v>HV_GC_326</v>
      </c>
      <c r="B4469">
        <v>326</v>
      </c>
      <c r="C4469" t="s">
        <v>11</v>
      </c>
      <c r="D4469" s="153">
        <v>1.98E-5</v>
      </c>
      <c r="E4469" t="s">
        <v>64</v>
      </c>
      <c r="F4469" t="s">
        <v>71</v>
      </c>
    </row>
    <row r="4470" spans="1:6" x14ac:dyDescent="0.45">
      <c r="A4470" s="154" t="str">
        <f t="shared" si="69"/>
        <v>HV_GC_328</v>
      </c>
      <c r="B4470">
        <v>328</v>
      </c>
      <c r="C4470" t="s">
        <v>11</v>
      </c>
      <c r="D4470" s="153">
        <v>1.84E-5</v>
      </c>
      <c r="E4470" t="s">
        <v>64</v>
      </c>
      <c r="F4470" t="s">
        <v>71</v>
      </c>
    </row>
    <row r="4471" spans="1:6" x14ac:dyDescent="0.45">
      <c r="A4471" s="154" t="str">
        <f t="shared" si="69"/>
        <v>HV_GC_330</v>
      </c>
      <c r="B4471">
        <v>330</v>
      </c>
      <c r="C4471" t="s">
        <v>11</v>
      </c>
      <c r="D4471" s="153">
        <v>1.7E-5</v>
      </c>
      <c r="E4471" t="s">
        <v>64</v>
      </c>
      <c r="F4471" t="s">
        <v>71</v>
      </c>
    </row>
    <row r="4472" spans="1:6" x14ac:dyDescent="0.45">
      <c r="A4472" s="154" t="str">
        <f t="shared" si="69"/>
        <v>HV_GC_332</v>
      </c>
      <c r="B4472">
        <v>332</v>
      </c>
      <c r="C4472" t="s">
        <v>11</v>
      </c>
      <c r="D4472" s="153">
        <v>1.5699999999999999E-5</v>
      </c>
      <c r="E4472" t="s">
        <v>64</v>
      </c>
      <c r="F4472" t="s">
        <v>71</v>
      </c>
    </row>
    <row r="4473" spans="1:6" x14ac:dyDescent="0.45">
      <c r="A4473" s="154" t="str">
        <f t="shared" si="69"/>
        <v>HV_GC_334</v>
      </c>
      <c r="B4473">
        <v>334</v>
      </c>
      <c r="C4473" t="s">
        <v>11</v>
      </c>
      <c r="D4473" s="153">
        <v>1.43E-5</v>
      </c>
      <c r="E4473" t="s">
        <v>64</v>
      </c>
      <c r="F4473" t="s">
        <v>71</v>
      </c>
    </row>
    <row r="4474" spans="1:6" x14ac:dyDescent="0.45">
      <c r="A4474" s="154" t="str">
        <f t="shared" si="69"/>
        <v>HV_GC_336</v>
      </c>
      <c r="B4474">
        <v>336</v>
      </c>
      <c r="C4474" t="s">
        <v>11</v>
      </c>
      <c r="D4474" s="153">
        <v>1.29E-5</v>
      </c>
      <c r="E4474" t="s">
        <v>64</v>
      </c>
      <c r="F4474" t="s">
        <v>71</v>
      </c>
    </row>
    <row r="4475" spans="1:6" x14ac:dyDescent="0.45">
      <c r="A4475" s="154" t="str">
        <f t="shared" si="69"/>
        <v>HV_GC_338</v>
      </c>
      <c r="B4475">
        <v>338</v>
      </c>
      <c r="C4475" t="s">
        <v>11</v>
      </c>
      <c r="D4475" s="153">
        <v>1.1600000000000001E-5</v>
      </c>
      <c r="E4475" t="s">
        <v>64</v>
      </c>
      <c r="F4475" t="s">
        <v>71</v>
      </c>
    </row>
    <row r="4476" spans="1:6" x14ac:dyDescent="0.45">
      <c r="A4476" s="154" t="str">
        <f t="shared" si="69"/>
        <v>HV_GC_340</v>
      </c>
      <c r="B4476">
        <v>340</v>
      </c>
      <c r="C4476" t="s">
        <v>11</v>
      </c>
      <c r="D4476" s="153">
        <v>1.03E-5</v>
      </c>
      <c r="E4476" t="s">
        <v>64</v>
      </c>
      <c r="F4476" t="s">
        <v>71</v>
      </c>
    </row>
    <row r="4477" spans="1:6" x14ac:dyDescent="0.45">
      <c r="A4477" s="154" t="str">
        <f t="shared" si="69"/>
        <v>HV_GC_342</v>
      </c>
      <c r="B4477">
        <v>342</v>
      </c>
      <c r="C4477" t="s">
        <v>11</v>
      </c>
      <c r="D4477" s="153">
        <v>9.0000000000000002E-6</v>
      </c>
      <c r="E4477" t="s">
        <v>64</v>
      </c>
      <c r="F4477" t="s">
        <v>71</v>
      </c>
    </row>
    <row r="4478" spans="1:6" x14ac:dyDescent="0.45">
      <c r="A4478" s="154" t="str">
        <f t="shared" si="69"/>
        <v>HV_GC_344</v>
      </c>
      <c r="B4478">
        <v>344</v>
      </c>
      <c r="C4478" t="s">
        <v>11</v>
      </c>
      <c r="D4478" s="153">
        <v>7.7000000000000008E-6</v>
      </c>
      <c r="E4478" t="s">
        <v>64</v>
      </c>
      <c r="F4478" t="s">
        <v>71</v>
      </c>
    </row>
    <row r="4479" spans="1:6" x14ac:dyDescent="0.45">
      <c r="A4479" s="154" t="str">
        <f t="shared" si="69"/>
        <v>HV_GC_346</v>
      </c>
      <c r="B4479">
        <v>346</v>
      </c>
      <c r="C4479" t="s">
        <v>11</v>
      </c>
      <c r="D4479" s="153">
        <v>6.4999999999999996E-6</v>
      </c>
      <c r="E4479" t="s">
        <v>64</v>
      </c>
      <c r="F4479" t="s">
        <v>71</v>
      </c>
    </row>
    <row r="4480" spans="1:6" x14ac:dyDescent="0.45">
      <c r="A4480" s="154" t="str">
        <f t="shared" si="69"/>
        <v>HV_GC_348</v>
      </c>
      <c r="B4480">
        <v>348</v>
      </c>
      <c r="C4480" t="s">
        <v>11</v>
      </c>
      <c r="D4480" s="153">
        <v>5.2000000000000002E-6</v>
      </c>
      <c r="E4480" t="s">
        <v>64</v>
      </c>
      <c r="F4480" t="s">
        <v>71</v>
      </c>
    </row>
    <row r="4481" spans="1:6" x14ac:dyDescent="0.45">
      <c r="A4481" s="154" t="str">
        <f t="shared" si="69"/>
        <v>HV_GC_350</v>
      </c>
      <c r="B4481">
        <v>350</v>
      </c>
      <c r="C4481" t="s">
        <v>11</v>
      </c>
      <c r="D4481" s="153">
        <v>3.8999999999999999E-6</v>
      </c>
      <c r="E4481" t="s">
        <v>64</v>
      </c>
      <c r="F4481" t="s">
        <v>71</v>
      </c>
    </row>
    <row r="4482" spans="1:6" x14ac:dyDescent="0.45">
      <c r="A4482" s="154" t="str">
        <f t="shared" si="69"/>
        <v>HV_GC_352</v>
      </c>
      <c r="B4482">
        <v>352</v>
      </c>
      <c r="C4482" t="s">
        <v>11</v>
      </c>
      <c r="D4482" s="153">
        <v>2.6000000000000001E-6</v>
      </c>
      <c r="E4482" t="s">
        <v>64</v>
      </c>
      <c r="F4482" t="s">
        <v>71</v>
      </c>
    </row>
    <row r="4483" spans="1:6" x14ac:dyDescent="0.45">
      <c r="A4483" s="154" t="str">
        <f t="shared" ref="A4483:A4546" si="70">C4483&amp;"_"&amp;E4483&amp;"_"&amp;B4483</f>
        <v>HV_GC_354</v>
      </c>
      <c r="B4483">
        <v>354</v>
      </c>
      <c r="C4483" t="s">
        <v>11</v>
      </c>
      <c r="D4483" s="153">
        <v>1.3E-6</v>
      </c>
      <c r="E4483" t="s">
        <v>64</v>
      </c>
      <c r="F4483" t="s">
        <v>71</v>
      </c>
    </row>
    <row r="4484" spans="1:6" x14ac:dyDescent="0.45">
      <c r="A4484" s="154" t="str">
        <f t="shared" si="70"/>
        <v>HV_GC_356</v>
      </c>
      <c r="B4484">
        <v>356</v>
      </c>
      <c r="C4484" t="s">
        <v>11</v>
      </c>
      <c r="D4484">
        <v>0</v>
      </c>
      <c r="E4484" t="s">
        <v>64</v>
      </c>
      <c r="F4484" t="s">
        <v>71</v>
      </c>
    </row>
    <row r="4485" spans="1:6" x14ac:dyDescent="0.45">
      <c r="A4485" s="154" t="str">
        <f t="shared" si="70"/>
        <v>HV_GC_358</v>
      </c>
      <c r="B4485">
        <v>358</v>
      </c>
      <c r="C4485" t="s">
        <v>11</v>
      </c>
      <c r="D4485">
        <v>0</v>
      </c>
      <c r="E4485" t="s">
        <v>64</v>
      </c>
      <c r="F4485" t="s">
        <v>71</v>
      </c>
    </row>
    <row r="4486" spans="1:6" x14ac:dyDescent="0.45">
      <c r="A4486" s="154" t="str">
        <f t="shared" si="70"/>
        <v>HV_GC_360</v>
      </c>
      <c r="B4486">
        <v>360</v>
      </c>
      <c r="C4486" t="s">
        <v>11</v>
      </c>
      <c r="D4486">
        <v>0</v>
      </c>
      <c r="E4486" t="s">
        <v>64</v>
      </c>
      <c r="F4486" t="s">
        <v>71</v>
      </c>
    </row>
    <row r="4487" spans="1:6" x14ac:dyDescent="0.45">
      <c r="A4487" s="154" t="str">
        <f t="shared" si="70"/>
        <v>HV_GC_362</v>
      </c>
      <c r="B4487">
        <v>362</v>
      </c>
      <c r="C4487" t="s">
        <v>11</v>
      </c>
      <c r="D4487">
        <v>0</v>
      </c>
      <c r="E4487" t="s">
        <v>64</v>
      </c>
      <c r="F4487" t="s">
        <v>71</v>
      </c>
    </row>
    <row r="4488" spans="1:6" x14ac:dyDescent="0.45">
      <c r="A4488" s="154" t="str">
        <f t="shared" si="70"/>
        <v>HV_GC_364</v>
      </c>
      <c r="B4488">
        <v>364</v>
      </c>
      <c r="C4488" t="s">
        <v>11</v>
      </c>
      <c r="D4488">
        <v>0</v>
      </c>
      <c r="E4488" t="s">
        <v>64</v>
      </c>
      <c r="F4488" t="s">
        <v>71</v>
      </c>
    </row>
    <row r="4489" spans="1:6" x14ac:dyDescent="0.45">
      <c r="A4489" s="154" t="str">
        <f t="shared" si="70"/>
        <v>HV_GC_366</v>
      </c>
      <c r="B4489">
        <v>366</v>
      </c>
      <c r="C4489" t="s">
        <v>11</v>
      </c>
      <c r="D4489">
        <v>0</v>
      </c>
      <c r="E4489" t="s">
        <v>64</v>
      </c>
      <c r="F4489" t="s">
        <v>71</v>
      </c>
    </row>
    <row r="4490" spans="1:6" x14ac:dyDescent="0.45">
      <c r="A4490" s="154" t="str">
        <f t="shared" si="70"/>
        <v>HV_GC_368</v>
      </c>
      <c r="B4490">
        <v>368</v>
      </c>
      <c r="C4490" t="s">
        <v>11</v>
      </c>
      <c r="D4490">
        <v>0</v>
      </c>
      <c r="E4490" t="s">
        <v>64</v>
      </c>
      <c r="F4490" t="s">
        <v>71</v>
      </c>
    </row>
    <row r="4491" spans="1:6" x14ac:dyDescent="0.45">
      <c r="A4491" s="154" t="str">
        <f t="shared" si="70"/>
        <v>HV_GC_370</v>
      </c>
      <c r="B4491">
        <v>370</v>
      </c>
      <c r="C4491" t="s">
        <v>11</v>
      </c>
      <c r="D4491">
        <v>0</v>
      </c>
      <c r="E4491" t="s">
        <v>64</v>
      </c>
      <c r="F4491" t="s">
        <v>71</v>
      </c>
    </row>
    <row r="4492" spans="1:6" x14ac:dyDescent="0.45">
      <c r="A4492" s="154" t="str">
        <f t="shared" si="70"/>
        <v>HV_GC_372</v>
      </c>
      <c r="B4492">
        <v>372</v>
      </c>
      <c r="C4492" t="s">
        <v>11</v>
      </c>
      <c r="D4492">
        <v>0</v>
      </c>
      <c r="E4492" t="s">
        <v>64</v>
      </c>
      <c r="F4492" t="s">
        <v>71</v>
      </c>
    </row>
    <row r="4493" spans="1:6" x14ac:dyDescent="0.45">
      <c r="A4493" s="154" t="str">
        <f t="shared" si="70"/>
        <v>HV_GC_374</v>
      </c>
      <c r="B4493">
        <v>374</v>
      </c>
      <c r="C4493" t="s">
        <v>11</v>
      </c>
      <c r="D4493">
        <v>0</v>
      </c>
      <c r="E4493" t="s">
        <v>64</v>
      </c>
      <c r="F4493" t="s">
        <v>71</v>
      </c>
    </row>
    <row r="4494" spans="1:6" x14ac:dyDescent="0.45">
      <c r="A4494" s="154" t="str">
        <f t="shared" si="70"/>
        <v>HV_GC_376</v>
      </c>
      <c r="B4494">
        <v>376</v>
      </c>
      <c r="C4494" t="s">
        <v>11</v>
      </c>
      <c r="D4494">
        <v>0</v>
      </c>
      <c r="E4494" t="s">
        <v>64</v>
      </c>
      <c r="F4494" t="s">
        <v>71</v>
      </c>
    </row>
    <row r="4495" spans="1:6" x14ac:dyDescent="0.45">
      <c r="A4495" s="154" t="str">
        <f t="shared" si="70"/>
        <v>HV_GC_378</v>
      </c>
      <c r="B4495">
        <v>378</v>
      </c>
      <c r="C4495" t="s">
        <v>11</v>
      </c>
      <c r="D4495">
        <v>0</v>
      </c>
      <c r="E4495" t="s">
        <v>64</v>
      </c>
      <c r="F4495" t="s">
        <v>71</v>
      </c>
    </row>
    <row r="4496" spans="1:6" x14ac:dyDescent="0.45">
      <c r="A4496" s="154" t="str">
        <f t="shared" si="70"/>
        <v>HV_GC_380</v>
      </c>
      <c r="B4496">
        <v>380</v>
      </c>
      <c r="C4496" t="s">
        <v>11</v>
      </c>
      <c r="D4496">
        <v>0</v>
      </c>
      <c r="E4496" t="s">
        <v>64</v>
      </c>
      <c r="F4496" t="s">
        <v>71</v>
      </c>
    </row>
    <row r="4497" spans="1:6" x14ac:dyDescent="0.45">
      <c r="A4497" s="154" t="str">
        <f t="shared" si="70"/>
        <v>HV_GC_382</v>
      </c>
      <c r="B4497">
        <v>382</v>
      </c>
      <c r="C4497" t="s">
        <v>11</v>
      </c>
      <c r="D4497">
        <v>0</v>
      </c>
      <c r="E4497" t="s">
        <v>64</v>
      </c>
      <c r="F4497" t="s">
        <v>71</v>
      </c>
    </row>
    <row r="4498" spans="1:6" x14ac:dyDescent="0.45">
      <c r="A4498" s="154" t="str">
        <f t="shared" si="70"/>
        <v>HV_GC_384</v>
      </c>
      <c r="B4498">
        <v>384</v>
      </c>
      <c r="C4498" t="s">
        <v>11</v>
      </c>
      <c r="D4498">
        <v>0</v>
      </c>
      <c r="E4498" t="s">
        <v>64</v>
      </c>
      <c r="F4498" t="s">
        <v>71</v>
      </c>
    </row>
    <row r="4499" spans="1:6" x14ac:dyDescent="0.45">
      <c r="A4499" s="154" t="str">
        <f t="shared" si="70"/>
        <v>HV_GC_386</v>
      </c>
      <c r="B4499">
        <v>386</v>
      </c>
      <c r="C4499" t="s">
        <v>11</v>
      </c>
      <c r="D4499">
        <v>0</v>
      </c>
      <c r="E4499" t="s">
        <v>64</v>
      </c>
      <c r="F4499" t="s">
        <v>71</v>
      </c>
    </row>
    <row r="4500" spans="1:6" x14ac:dyDescent="0.45">
      <c r="A4500" s="154" t="str">
        <f t="shared" si="70"/>
        <v>HV_GC_388</v>
      </c>
      <c r="B4500">
        <v>388</v>
      </c>
      <c r="C4500" t="s">
        <v>11</v>
      </c>
      <c r="D4500">
        <v>0</v>
      </c>
      <c r="E4500" t="s">
        <v>64</v>
      </c>
      <c r="F4500" t="s">
        <v>71</v>
      </c>
    </row>
    <row r="4501" spans="1:6" x14ac:dyDescent="0.45">
      <c r="A4501" s="154" t="str">
        <f t="shared" si="70"/>
        <v>HV_GC_390</v>
      </c>
      <c r="B4501">
        <v>390</v>
      </c>
      <c r="C4501" t="s">
        <v>11</v>
      </c>
      <c r="D4501">
        <v>0</v>
      </c>
      <c r="E4501" t="s">
        <v>64</v>
      </c>
      <c r="F4501" t="s">
        <v>71</v>
      </c>
    </row>
    <row r="4502" spans="1:6" x14ac:dyDescent="0.45">
      <c r="A4502" s="154" t="str">
        <f t="shared" si="70"/>
        <v>HV_GC_392</v>
      </c>
      <c r="B4502">
        <v>392</v>
      </c>
      <c r="C4502" t="s">
        <v>11</v>
      </c>
      <c r="D4502">
        <v>0</v>
      </c>
      <c r="E4502" t="s">
        <v>64</v>
      </c>
      <c r="F4502" t="s">
        <v>71</v>
      </c>
    </row>
    <row r="4503" spans="1:6" x14ac:dyDescent="0.45">
      <c r="A4503" s="154" t="str">
        <f t="shared" si="70"/>
        <v>HV_GC_394</v>
      </c>
      <c r="B4503">
        <v>394</v>
      </c>
      <c r="C4503" t="s">
        <v>11</v>
      </c>
      <c r="D4503">
        <v>0</v>
      </c>
      <c r="E4503" t="s">
        <v>64</v>
      </c>
      <c r="F4503" t="s">
        <v>71</v>
      </c>
    </row>
    <row r="4504" spans="1:6" x14ac:dyDescent="0.45">
      <c r="A4504" s="154" t="str">
        <f t="shared" si="70"/>
        <v>HV_GC_396</v>
      </c>
      <c r="B4504">
        <v>396</v>
      </c>
      <c r="C4504" t="s">
        <v>11</v>
      </c>
      <c r="D4504">
        <v>0</v>
      </c>
      <c r="E4504" t="s">
        <v>64</v>
      </c>
      <c r="F4504" t="s">
        <v>71</v>
      </c>
    </row>
    <row r="4505" spans="1:6" x14ac:dyDescent="0.45">
      <c r="A4505" s="154" t="str">
        <f t="shared" si="70"/>
        <v>HV_GC_398</v>
      </c>
      <c r="B4505">
        <v>398</v>
      </c>
      <c r="C4505" t="s">
        <v>11</v>
      </c>
      <c r="D4505">
        <v>0</v>
      </c>
      <c r="E4505" t="s">
        <v>64</v>
      </c>
      <c r="F4505" t="s">
        <v>71</v>
      </c>
    </row>
    <row r="4506" spans="1:6" x14ac:dyDescent="0.45">
      <c r="A4506" s="154" t="str">
        <f t="shared" si="70"/>
        <v>HV_GC_400</v>
      </c>
      <c r="B4506">
        <v>400</v>
      </c>
      <c r="C4506" t="s">
        <v>11</v>
      </c>
      <c r="D4506">
        <v>0</v>
      </c>
      <c r="E4506" t="s">
        <v>64</v>
      </c>
      <c r="F4506" t="s">
        <v>71</v>
      </c>
    </row>
    <row r="4507" spans="1:6" x14ac:dyDescent="0.45">
      <c r="A4507" s="154" t="str">
        <f t="shared" si="70"/>
        <v>HV_GC_402</v>
      </c>
      <c r="B4507">
        <v>402</v>
      </c>
      <c r="C4507" t="s">
        <v>11</v>
      </c>
      <c r="D4507">
        <v>0</v>
      </c>
      <c r="E4507" t="s">
        <v>64</v>
      </c>
      <c r="F4507" t="s">
        <v>71</v>
      </c>
    </row>
    <row r="4508" spans="1:6" x14ac:dyDescent="0.45">
      <c r="A4508" s="154" t="str">
        <f t="shared" si="70"/>
        <v>HV_GC_404</v>
      </c>
      <c r="B4508">
        <v>404</v>
      </c>
      <c r="C4508" t="s">
        <v>11</v>
      </c>
      <c r="D4508">
        <v>0</v>
      </c>
      <c r="E4508" t="s">
        <v>64</v>
      </c>
      <c r="F4508" t="s">
        <v>71</v>
      </c>
    </row>
    <row r="4509" spans="1:6" x14ac:dyDescent="0.45">
      <c r="A4509" s="154" t="str">
        <f t="shared" si="70"/>
        <v>HV_GC_406</v>
      </c>
      <c r="B4509">
        <v>406</v>
      </c>
      <c r="C4509" t="s">
        <v>11</v>
      </c>
      <c r="D4509">
        <v>0</v>
      </c>
      <c r="E4509" t="s">
        <v>64</v>
      </c>
      <c r="F4509" t="s">
        <v>71</v>
      </c>
    </row>
    <row r="4510" spans="1:6" x14ac:dyDescent="0.45">
      <c r="A4510" s="154" t="str">
        <f t="shared" si="70"/>
        <v>HV_GC_408</v>
      </c>
      <c r="B4510">
        <v>408</v>
      </c>
      <c r="C4510" t="s">
        <v>11</v>
      </c>
      <c r="D4510">
        <v>0</v>
      </c>
      <c r="E4510" t="s">
        <v>64</v>
      </c>
      <c r="F4510" t="s">
        <v>71</v>
      </c>
    </row>
    <row r="4511" spans="1:6" x14ac:dyDescent="0.45">
      <c r="A4511" s="154" t="str">
        <f t="shared" si="70"/>
        <v>HV_GC_410</v>
      </c>
      <c r="B4511">
        <v>410</v>
      </c>
      <c r="C4511" t="s">
        <v>11</v>
      </c>
      <c r="D4511">
        <v>0</v>
      </c>
      <c r="E4511" t="s">
        <v>64</v>
      </c>
      <c r="F4511" t="s">
        <v>71</v>
      </c>
    </row>
    <row r="4512" spans="1:6" x14ac:dyDescent="0.45">
      <c r="A4512" s="154" t="str">
        <f t="shared" si="70"/>
        <v>IX_MD_Dist_0</v>
      </c>
      <c r="B4512">
        <v>0</v>
      </c>
      <c r="C4512" t="s">
        <v>72</v>
      </c>
      <c r="D4512">
        <v>2.0115327879840001E-4</v>
      </c>
      <c r="E4512" t="s">
        <v>63</v>
      </c>
      <c r="F4512" t="s">
        <v>71</v>
      </c>
    </row>
    <row r="4513" spans="1:6" x14ac:dyDescent="0.45">
      <c r="A4513" s="154" t="str">
        <f t="shared" si="70"/>
        <v>IX_MD_Dist_2</v>
      </c>
      <c r="B4513">
        <v>2</v>
      </c>
      <c r="C4513" t="s">
        <v>72</v>
      </c>
      <c r="D4513">
        <v>6.0345983639533002E-3</v>
      </c>
      <c r="E4513" t="s">
        <v>63</v>
      </c>
      <c r="F4513" t="s">
        <v>71</v>
      </c>
    </row>
    <row r="4514" spans="1:6" x14ac:dyDescent="0.45">
      <c r="A4514" s="154" t="str">
        <f t="shared" si="70"/>
        <v>IX_MD_Dist_4</v>
      </c>
      <c r="B4514">
        <v>4</v>
      </c>
      <c r="C4514" t="s">
        <v>72</v>
      </c>
      <c r="D4514">
        <v>9.3536274641276007E-3</v>
      </c>
      <c r="E4514" t="s">
        <v>63</v>
      </c>
      <c r="F4514" t="s">
        <v>71</v>
      </c>
    </row>
    <row r="4515" spans="1:6" x14ac:dyDescent="0.45">
      <c r="A4515" s="154" t="str">
        <f t="shared" si="70"/>
        <v>IX_MD_Dist_6</v>
      </c>
      <c r="B4515">
        <v>6</v>
      </c>
      <c r="C4515" t="s">
        <v>72</v>
      </c>
      <c r="D4515">
        <v>2.0551159983907701E-2</v>
      </c>
      <c r="E4515" t="s">
        <v>63</v>
      </c>
      <c r="F4515" t="s">
        <v>71</v>
      </c>
    </row>
    <row r="4516" spans="1:6" x14ac:dyDescent="0.45">
      <c r="A4516" s="154" t="str">
        <f t="shared" si="70"/>
        <v>IX_MD_Dist_8</v>
      </c>
      <c r="B4516">
        <v>8</v>
      </c>
      <c r="C4516" t="s">
        <v>72</v>
      </c>
      <c r="D4516">
        <v>2.4071342362880499E-2</v>
      </c>
      <c r="E4516" t="s">
        <v>63</v>
      </c>
      <c r="F4516" t="s">
        <v>71</v>
      </c>
    </row>
    <row r="4517" spans="1:6" x14ac:dyDescent="0.45">
      <c r="A4517" s="154" t="str">
        <f t="shared" si="70"/>
        <v>IX_MD_Dist_10</v>
      </c>
      <c r="B4517">
        <v>10</v>
      </c>
      <c r="C4517" t="s">
        <v>72</v>
      </c>
      <c r="D4517">
        <v>2.6753386080193099E-2</v>
      </c>
      <c r="E4517" t="s">
        <v>63</v>
      </c>
      <c r="F4517" t="s">
        <v>71</v>
      </c>
    </row>
    <row r="4518" spans="1:6" x14ac:dyDescent="0.45">
      <c r="A4518" s="154" t="str">
        <f t="shared" si="70"/>
        <v>IX_MD_Dist_12</v>
      </c>
      <c r="B4518">
        <v>12</v>
      </c>
      <c r="C4518" t="s">
        <v>72</v>
      </c>
      <c r="D4518">
        <v>4.4320772428590498E-2</v>
      </c>
      <c r="E4518" t="s">
        <v>63</v>
      </c>
      <c r="F4518" t="s">
        <v>71</v>
      </c>
    </row>
    <row r="4519" spans="1:6" x14ac:dyDescent="0.45">
      <c r="A4519" s="154" t="str">
        <f t="shared" si="70"/>
        <v>IX_MD_Dist_14</v>
      </c>
      <c r="B4519">
        <v>14</v>
      </c>
      <c r="C4519" t="s">
        <v>72</v>
      </c>
      <c r="D4519">
        <v>3.6643422287783202E-2</v>
      </c>
      <c r="E4519" t="s">
        <v>63</v>
      </c>
      <c r="F4519" t="s">
        <v>71</v>
      </c>
    </row>
    <row r="4520" spans="1:6" x14ac:dyDescent="0.45">
      <c r="A4520" s="154" t="str">
        <f t="shared" si="70"/>
        <v>IX_MD_Dist_16</v>
      </c>
      <c r="B4520">
        <v>16</v>
      </c>
      <c r="C4520" t="s">
        <v>72</v>
      </c>
      <c r="D4520">
        <v>6.7788654955075703E-2</v>
      </c>
      <c r="E4520" t="s">
        <v>63</v>
      </c>
      <c r="F4520" t="s">
        <v>71</v>
      </c>
    </row>
    <row r="4521" spans="1:6" x14ac:dyDescent="0.45">
      <c r="A4521" s="154" t="str">
        <f t="shared" si="70"/>
        <v>IX_MD_Dist_18</v>
      </c>
      <c r="B4521">
        <v>18</v>
      </c>
      <c r="C4521" t="s">
        <v>72</v>
      </c>
      <c r="D4521">
        <v>6.3530910553841996E-2</v>
      </c>
      <c r="E4521" t="s">
        <v>63</v>
      </c>
      <c r="F4521" t="s">
        <v>71</v>
      </c>
    </row>
    <row r="4522" spans="1:6" x14ac:dyDescent="0.45">
      <c r="A4522" s="154" t="str">
        <f t="shared" si="70"/>
        <v>IX_MD_Dist_20</v>
      </c>
      <c r="B4522">
        <v>20</v>
      </c>
      <c r="C4522" t="s">
        <v>72</v>
      </c>
      <c r="D4522">
        <v>6.7855706048008502E-2</v>
      </c>
      <c r="E4522" t="s">
        <v>63</v>
      </c>
      <c r="F4522" t="s">
        <v>71</v>
      </c>
    </row>
    <row r="4523" spans="1:6" x14ac:dyDescent="0.45">
      <c r="A4523" s="154" t="str">
        <f t="shared" si="70"/>
        <v>IX_MD_Dist_22</v>
      </c>
      <c r="B4523">
        <v>22</v>
      </c>
      <c r="C4523" t="s">
        <v>72</v>
      </c>
      <c r="D4523">
        <v>4.53265388225828E-2</v>
      </c>
      <c r="E4523" t="s">
        <v>63</v>
      </c>
      <c r="F4523" t="s">
        <v>71</v>
      </c>
    </row>
    <row r="4524" spans="1:6" x14ac:dyDescent="0.45">
      <c r="A4524" s="154" t="str">
        <f t="shared" si="70"/>
        <v>IX_MD_Dist_24</v>
      </c>
      <c r="B4524">
        <v>24</v>
      </c>
      <c r="C4524" t="s">
        <v>72</v>
      </c>
      <c r="D4524">
        <v>4.9852487595547799E-2</v>
      </c>
      <c r="E4524" t="s">
        <v>63</v>
      </c>
      <c r="F4524" t="s">
        <v>71</v>
      </c>
    </row>
    <row r="4525" spans="1:6" x14ac:dyDescent="0.45">
      <c r="A4525" s="154" t="str">
        <f t="shared" si="70"/>
        <v>IX_MD_Dist_26</v>
      </c>
      <c r="B4525">
        <v>26</v>
      </c>
      <c r="C4525" t="s">
        <v>72</v>
      </c>
      <c r="D4525">
        <v>4.4991283357918702E-2</v>
      </c>
      <c r="E4525" t="s">
        <v>63</v>
      </c>
      <c r="F4525" t="s">
        <v>71</v>
      </c>
    </row>
    <row r="4526" spans="1:6" x14ac:dyDescent="0.45">
      <c r="A4526" s="154" t="str">
        <f t="shared" si="70"/>
        <v>IX_MD_Dist_28</v>
      </c>
      <c r="B4526">
        <v>28</v>
      </c>
      <c r="C4526" t="s">
        <v>72</v>
      </c>
      <c r="D4526">
        <v>2.48759554780742E-2</v>
      </c>
      <c r="E4526" t="s">
        <v>63</v>
      </c>
      <c r="F4526" t="s">
        <v>71</v>
      </c>
    </row>
    <row r="4527" spans="1:6" x14ac:dyDescent="0.45">
      <c r="A4527" s="154" t="str">
        <f t="shared" si="70"/>
        <v>IX_MD_Dist_30</v>
      </c>
      <c r="B4527">
        <v>30</v>
      </c>
      <c r="C4527" t="s">
        <v>72</v>
      </c>
      <c r="D4527">
        <v>2.35684591658844E-2</v>
      </c>
      <c r="E4527" t="s">
        <v>63</v>
      </c>
      <c r="F4527" t="s">
        <v>71</v>
      </c>
    </row>
    <row r="4528" spans="1:6" x14ac:dyDescent="0.45">
      <c r="A4528" s="154" t="str">
        <f t="shared" si="70"/>
        <v>IX_MD_Dist_32</v>
      </c>
      <c r="B4528">
        <v>32</v>
      </c>
      <c r="C4528" t="s">
        <v>72</v>
      </c>
      <c r="D4528">
        <v>1.8506101649456801E-2</v>
      </c>
      <c r="E4528" t="s">
        <v>63</v>
      </c>
      <c r="F4528" t="s">
        <v>71</v>
      </c>
    </row>
    <row r="4529" spans="1:6" x14ac:dyDescent="0.45">
      <c r="A4529" s="154" t="str">
        <f t="shared" si="70"/>
        <v>IX_MD_Dist_34</v>
      </c>
      <c r="B4529">
        <v>34</v>
      </c>
      <c r="C4529" t="s">
        <v>72</v>
      </c>
      <c r="D4529">
        <v>2.2529167225425702E-2</v>
      </c>
      <c r="E4529" t="s">
        <v>63</v>
      </c>
      <c r="F4529" t="s">
        <v>71</v>
      </c>
    </row>
    <row r="4530" spans="1:6" x14ac:dyDescent="0.45">
      <c r="A4530" s="154" t="str">
        <f t="shared" si="70"/>
        <v>IX_MD_Dist_36</v>
      </c>
      <c r="B4530">
        <v>36</v>
      </c>
      <c r="C4530" t="s">
        <v>72</v>
      </c>
      <c r="D4530">
        <v>1.52541236422153E-2</v>
      </c>
      <c r="E4530" t="s">
        <v>63</v>
      </c>
      <c r="F4530" t="s">
        <v>71</v>
      </c>
    </row>
    <row r="4531" spans="1:6" x14ac:dyDescent="0.45">
      <c r="A4531" s="154" t="str">
        <f t="shared" si="70"/>
        <v>IX_MD_Dist_38</v>
      </c>
      <c r="B4531">
        <v>38</v>
      </c>
      <c r="C4531" t="s">
        <v>72</v>
      </c>
      <c r="D4531">
        <v>1.5421751374547399E-2</v>
      </c>
      <c r="E4531" t="s">
        <v>63</v>
      </c>
      <c r="F4531" t="s">
        <v>71</v>
      </c>
    </row>
    <row r="4532" spans="1:6" x14ac:dyDescent="0.45">
      <c r="A4532" s="154" t="str">
        <f t="shared" si="70"/>
        <v>IX_MD_Dist_40</v>
      </c>
      <c r="B4532">
        <v>40</v>
      </c>
      <c r="C4532" t="s">
        <v>72</v>
      </c>
      <c r="D4532">
        <v>9.8900362075900992E-3</v>
      </c>
      <c r="E4532" t="s">
        <v>63</v>
      </c>
      <c r="F4532" t="s">
        <v>71</v>
      </c>
    </row>
    <row r="4533" spans="1:6" x14ac:dyDescent="0.45">
      <c r="A4533" s="154" t="str">
        <f t="shared" si="70"/>
        <v>IX_MD_Dist_42</v>
      </c>
      <c r="B4533">
        <v>42</v>
      </c>
      <c r="C4533" t="s">
        <v>72</v>
      </c>
      <c r="D4533">
        <v>7.9120289660721006E-3</v>
      </c>
      <c r="E4533" t="s">
        <v>63</v>
      </c>
      <c r="F4533" t="s">
        <v>71</v>
      </c>
    </row>
    <row r="4534" spans="1:6" x14ac:dyDescent="0.45">
      <c r="A4534" s="154" t="str">
        <f t="shared" si="70"/>
        <v>IX_MD_Dist_44</v>
      </c>
      <c r="B4534">
        <v>44</v>
      </c>
      <c r="C4534" t="s">
        <v>72</v>
      </c>
      <c r="D4534">
        <v>9.4542041035268008E-3</v>
      </c>
      <c r="E4534" t="s">
        <v>63</v>
      </c>
      <c r="F4534" t="s">
        <v>71</v>
      </c>
    </row>
    <row r="4535" spans="1:6" x14ac:dyDescent="0.45">
      <c r="A4535" s="154" t="str">
        <f t="shared" si="70"/>
        <v>IX_MD_Dist_46</v>
      </c>
      <c r="B4535">
        <v>46</v>
      </c>
      <c r="C4535" t="s">
        <v>72</v>
      </c>
      <c r="D4535">
        <v>7.2415180367439002E-3</v>
      </c>
      <c r="E4535" t="s">
        <v>63</v>
      </c>
      <c r="F4535" t="s">
        <v>71</v>
      </c>
    </row>
    <row r="4536" spans="1:6" x14ac:dyDescent="0.45">
      <c r="A4536" s="154" t="str">
        <f t="shared" si="70"/>
        <v>IX_MD_Dist_48</v>
      </c>
      <c r="B4536">
        <v>48</v>
      </c>
      <c r="C4536" t="s">
        <v>72</v>
      </c>
      <c r="D4536">
        <v>1.27732332037012E-2</v>
      </c>
      <c r="E4536" t="s">
        <v>63</v>
      </c>
      <c r="F4536" t="s">
        <v>71</v>
      </c>
    </row>
    <row r="4537" spans="1:6" x14ac:dyDescent="0.45">
      <c r="A4537" s="154" t="str">
        <f t="shared" si="70"/>
        <v>IX_MD_Dist_50</v>
      </c>
      <c r="B4537">
        <v>50</v>
      </c>
      <c r="C4537" t="s">
        <v>72</v>
      </c>
      <c r="D4537">
        <v>7.8785034196056994E-3</v>
      </c>
      <c r="E4537" t="s">
        <v>63</v>
      </c>
      <c r="F4537" t="s">
        <v>71</v>
      </c>
    </row>
    <row r="4538" spans="1:6" x14ac:dyDescent="0.45">
      <c r="A4538" s="154" t="str">
        <f t="shared" si="70"/>
        <v>IX_MD_Dist_52</v>
      </c>
      <c r="B4538">
        <v>52</v>
      </c>
      <c r="C4538" t="s">
        <v>72</v>
      </c>
      <c r="D4538">
        <v>8.2808099772026002E-3</v>
      </c>
      <c r="E4538" t="s">
        <v>63</v>
      </c>
      <c r="F4538" t="s">
        <v>71</v>
      </c>
    </row>
    <row r="4539" spans="1:6" x14ac:dyDescent="0.45">
      <c r="A4539" s="154" t="str">
        <f t="shared" si="70"/>
        <v>IX_MD_Dist_54</v>
      </c>
      <c r="B4539">
        <v>54</v>
      </c>
      <c r="C4539" t="s">
        <v>72</v>
      </c>
      <c r="D4539">
        <v>6.2357516427517003E-3</v>
      </c>
      <c r="E4539" t="s">
        <v>63</v>
      </c>
      <c r="F4539" t="s">
        <v>71</v>
      </c>
    </row>
    <row r="4540" spans="1:6" x14ac:dyDescent="0.45">
      <c r="A4540" s="154" t="str">
        <f t="shared" si="70"/>
        <v>IX_MD_Dist_56</v>
      </c>
      <c r="B4540">
        <v>56</v>
      </c>
      <c r="C4540" t="s">
        <v>72</v>
      </c>
      <c r="D4540">
        <v>9.9570873005228999E-3</v>
      </c>
      <c r="E4540" t="s">
        <v>63</v>
      </c>
      <c r="F4540" t="s">
        <v>71</v>
      </c>
    </row>
    <row r="4541" spans="1:6" x14ac:dyDescent="0.45">
      <c r="A4541" s="154" t="str">
        <f t="shared" si="70"/>
        <v>IX_MD_Dist_58</v>
      </c>
      <c r="B4541">
        <v>58</v>
      </c>
      <c r="C4541" t="s">
        <v>72</v>
      </c>
      <c r="D4541">
        <v>9.2530508247284007E-3</v>
      </c>
      <c r="E4541" t="s">
        <v>63</v>
      </c>
      <c r="F4541" t="s">
        <v>71</v>
      </c>
    </row>
    <row r="4542" spans="1:6" x14ac:dyDescent="0.45">
      <c r="A4542" s="154" t="str">
        <f t="shared" si="70"/>
        <v>IX_MD_Dist_60</v>
      </c>
      <c r="B4542">
        <v>60</v>
      </c>
      <c r="C4542" t="s">
        <v>72</v>
      </c>
      <c r="D4542">
        <v>1.1264583612712801E-2</v>
      </c>
      <c r="E4542" t="s">
        <v>63</v>
      </c>
      <c r="F4542" t="s">
        <v>71</v>
      </c>
    </row>
    <row r="4543" spans="1:6" x14ac:dyDescent="0.45">
      <c r="A4543" s="154" t="str">
        <f t="shared" si="70"/>
        <v>IX_MD_Dist_62</v>
      </c>
      <c r="B4543">
        <v>62</v>
      </c>
      <c r="C4543" t="s">
        <v>72</v>
      </c>
      <c r="D4543">
        <v>9.8229851146573004E-3</v>
      </c>
      <c r="E4543" t="s">
        <v>63</v>
      </c>
      <c r="F4543" t="s">
        <v>71</v>
      </c>
    </row>
    <row r="4544" spans="1:6" x14ac:dyDescent="0.45">
      <c r="A4544" s="154" t="str">
        <f t="shared" si="70"/>
        <v>IX_MD_Dist_64</v>
      </c>
      <c r="B4544">
        <v>64</v>
      </c>
      <c r="C4544" t="s">
        <v>72</v>
      </c>
      <c r="D4544">
        <v>1.54552769210138E-2</v>
      </c>
      <c r="E4544" t="s">
        <v>63</v>
      </c>
      <c r="F4544" t="s">
        <v>71</v>
      </c>
    </row>
    <row r="4545" spans="1:6" x14ac:dyDescent="0.45">
      <c r="A4545" s="154" t="str">
        <f t="shared" si="70"/>
        <v>IX_MD_Dist_66</v>
      </c>
      <c r="B4545">
        <v>66</v>
      </c>
      <c r="C4545" t="s">
        <v>72</v>
      </c>
      <c r="D4545">
        <v>3.6274641276652801E-2</v>
      </c>
      <c r="E4545" t="s">
        <v>63</v>
      </c>
      <c r="F4545" t="s">
        <v>71</v>
      </c>
    </row>
    <row r="4546" spans="1:6" x14ac:dyDescent="0.45">
      <c r="A4546" s="154" t="str">
        <f t="shared" si="70"/>
        <v>IX_MD_Dist_68</v>
      </c>
      <c r="B4546">
        <v>68</v>
      </c>
      <c r="C4546" t="s">
        <v>72</v>
      </c>
      <c r="D4546">
        <v>4.2678020651736599E-2</v>
      </c>
      <c r="E4546" t="s">
        <v>63</v>
      </c>
      <c r="F4546" t="s">
        <v>71</v>
      </c>
    </row>
    <row r="4547" spans="1:6" x14ac:dyDescent="0.45">
      <c r="A4547" s="154" t="str">
        <f t="shared" ref="A4547:A4610" si="71">C4547&amp;"_"&amp;E4547&amp;"_"&amp;B4547</f>
        <v>IX_MD_Dist_70</v>
      </c>
      <c r="B4547">
        <v>70</v>
      </c>
      <c r="C4547" t="s">
        <v>72</v>
      </c>
      <c r="D4547">
        <v>7.1744669438110996E-3</v>
      </c>
      <c r="E4547" t="s">
        <v>63</v>
      </c>
      <c r="F4547" t="s">
        <v>71</v>
      </c>
    </row>
    <row r="4548" spans="1:6" x14ac:dyDescent="0.45">
      <c r="A4548" s="154" t="str">
        <f t="shared" si="71"/>
        <v>IX_MD_Dist_72</v>
      </c>
      <c r="B4548">
        <v>72</v>
      </c>
      <c r="C4548" t="s">
        <v>72</v>
      </c>
      <c r="D4548">
        <v>7.6102990478743998E-3</v>
      </c>
      <c r="E4548" t="s">
        <v>63</v>
      </c>
      <c r="F4548" t="s">
        <v>71</v>
      </c>
    </row>
    <row r="4549" spans="1:6" x14ac:dyDescent="0.45">
      <c r="A4549" s="154" t="str">
        <f t="shared" si="71"/>
        <v>IX_MD_Dist_74</v>
      </c>
      <c r="B4549">
        <v>74</v>
      </c>
      <c r="C4549" t="s">
        <v>72</v>
      </c>
      <c r="D4549">
        <v>5.8334450851548003E-3</v>
      </c>
      <c r="E4549" t="s">
        <v>63</v>
      </c>
      <c r="F4549" t="s">
        <v>71</v>
      </c>
    </row>
    <row r="4550" spans="1:6" x14ac:dyDescent="0.45">
      <c r="A4550" s="154" t="str">
        <f t="shared" si="71"/>
        <v>IX_MD_Dist_76</v>
      </c>
      <c r="B4550">
        <v>76</v>
      </c>
      <c r="C4550" t="s">
        <v>72</v>
      </c>
      <c r="D4550">
        <v>4.9617808770281999E-3</v>
      </c>
      <c r="E4550" t="s">
        <v>63</v>
      </c>
      <c r="F4550" t="s">
        <v>71</v>
      </c>
    </row>
    <row r="4551" spans="1:6" x14ac:dyDescent="0.45">
      <c r="A4551" s="154" t="str">
        <f t="shared" si="71"/>
        <v>IX_MD_Dist_78</v>
      </c>
      <c r="B4551">
        <v>78</v>
      </c>
      <c r="C4551" t="s">
        <v>72</v>
      </c>
      <c r="D4551">
        <v>3.5537079254391001E-3</v>
      </c>
      <c r="E4551" t="s">
        <v>63</v>
      </c>
      <c r="F4551" t="s">
        <v>71</v>
      </c>
    </row>
    <row r="4552" spans="1:6" x14ac:dyDescent="0.45">
      <c r="A4552" s="154" t="str">
        <f t="shared" si="71"/>
        <v>IX_MD_Dist_80</v>
      </c>
      <c r="B4552">
        <v>80</v>
      </c>
      <c r="C4552" t="s">
        <v>72</v>
      </c>
      <c r="D4552">
        <v>6.0345983639533002E-3</v>
      </c>
      <c r="E4552" t="s">
        <v>63</v>
      </c>
      <c r="F4552" t="s">
        <v>71</v>
      </c>
    </row>
    <row r="4553" spans="1:6" x14ac:dyDescent="0.45">
      <c r="A4553" s="154" t="str">
        <f t="shared" si="71"/>
        <v>IX_MD_Dist_82</v>
      </c>
      <c r="B4553">
        <v>82</v>
      </c>
      <c r="C4553" t="s">
        <v>72</v>
      </c>
      <c r="D4553">
        <v>4.8612042376289999E-3</v>
      </c>
      <c r="E4553" t="s">
        <v>63</v>
      </c>
      <c r="F4553" t="s">
        <v>71</v>
      </c>
    </row>
    <row r="4554" spans="1:6" x14ac:dyDescent="0.45">
      <c r="A4554" s="154" t="str">
        <f t="shared" si="71"/>
        <v>IX_MD_Dist_84</v>
      </c>
      <c r="B4554">
        <v>84</v>
      </c>
      <c r="C4554" t="s">
        <v>72</v>
      </c>
      <c r="D4554">
        <v>3.2519780072414999E-3</v>
      </c>
      <c r="E4554" t="s">
        <v>63</v>
      </c>
      <c r="F4554" t="s">
        <v>71</v>
      </c>
    </row>
    <row r="4555" spans="1:6" x14ac:dyDescent="0.45">
      <c r="A4555" s="154" t="str">
        <f t="shared" si="71"/>
        <v>IX_MD_Dist_86</v>
      </c>
      <c r="B4555">
        <v>86</v>
      </c>
      <c r="C4555" t="s">
        <v>72</v>
      </c>
      <c r="D4555">
        <v>1.4415984980554999E-3</v>
      </c>
      <c r="E4555" t="s">
        <v>63</v>
      </c>
      <c r="F4555" t="s">
        <v>71</v>
      </c>
    </row>
    <row r="4556" spans="1:6" x14ac:dyDescent="0.45">
      <c r="A4556" s="154" t="str">
        <f t="shared" si="71"/>
        <v>IX_MD_Dist_88</v>
      </c>
      <c r="B4556">
        <v>88</v>
      </c>
      <c r="C4556" t="s">
        <v>72</v>
      </c>
      <c r="D4556">
        <v>4.1906933083009001E-3</v>
      </c>
      <c r="E4556" t="s">
        <v>63</v>
      </c>
      <c r="F4556" t="s">
        <v>71</v>
      </c>
    </row>
    <row r="4557" spans="1:6" x14ac:dyDescent="0.45">
      <c r="A4557" s="154" t="str">
        <f t="shared" si="71"/>
        <v>IX_MD_Dist_90</v>
      </c>
      <c r="B4557">
        <v>90</v>
      </c>
      <c r="C4557" t="s">
        <v>72</v>
      </c>
      <c r="D4557">
        <v>6.6380582003486002E-3</v>
      </c>
      <c r="E4557" t="s">
        <v>63</v>
      </c>
      <c r="F4557" t="s">
        <v>71</v>
      </c>
    </row>
    <row r="4558" spans="1:6" x14ac:dyDescent="0.45">
      <c r="A4558" s="154" t="str">
        <f t="shared" si="71"/>
        <v>IX_MD_Dist_92</v>
      </c>
      <c r="B4558">
        <v>92</v>
      </c>
      <c r="C4558" t="s">
        <v>72</v>
      </c>
      <c r="D4558">
        <v>3.8889633901031998E-3</v>
      </c>
      <c r="E4558" t="s">
        <v>63</v>
      </c>
      <c r="F4558" t="s">
        <v>71</v>
      </c>
    </row>
    <row r="4559" spans="1:6" x14ac:dyDescent="0.45">
      <c r="A4559" s="154" t="str">
        <f t="shared" si="71"/>
        <v>IX_MD_Dist_94</v>
      </c>
      <c r="B4559">
        <v>94</v>
      </c>
      <c r="C4559" t="s">
        <v>72</v>
      </c>
      <c r="D4559">
        <v>7.5767735014080004E-3</v>
      </c>
      <c r="E4559" t="s">
        <v>63</v>
      </c>
      <c r="F4559" t="s">
        <v>71</v>
      </c>
    </row>
    <row r="4560" spans="1:6" x14ac:dyDescent="0.45">
      <c r="A4560" s="154" t="str">
        <f t="shared" si="71"/>
        <v>IX_MD_Dist_96</v>
      </c>
      <c r="B4560">
        <v>96</v>
      </c>
      <c r="C4560" t="s">
        <v>72</v>
      </c>
      <c r="D4560">
        <v>2.1188145366769402E-2</v>
      </c>
      <c r="E4560" t="s">
        <v>63</v>
      </c>
      <c r="F4560" t="s">
        <v>71</v>
      </c>
    </row>
    <row r="4561" spans="1:6" x14ac:dyDescent="0.45">
      <c r="A4561" s="154" t="str">
        <f t="shared" si="71"/>
        <v>IX_MD_Dist_98</v>
      </c>
      <c r="B4561">
        <v>98</v>
      </c>
      <c r="C4561" t="s">
        <v>72</v>
      </c>
      <c r="D4561">
        <v>1.0359393858119801E-2</v>
      </c>
      <c r="E4561" t="s">
        <v>63</v>
      </c>
      <c r="F4561" t="s">
        <v>71</v>
      </c>
    </row>
    <row r="4562" spans="1:6" x14ac:dyDescent="0.45">
      <c r="A4562" s="154" t="str">
        <f t="shared" si="71"/>
        <v>IX_MD_Dist_100</v>
      </c>
      <c r="B4562">
        <v>100</v>
      </c>
      <c r="C4562" t="s">
        <v>72</v>
      </c>
      <c r="D4562">
        <v>8.6160654418667004E-3</v>
      </c>
      <c r="E4562" t="s">
        <v>63</v>
      </c>
      <c r="F4562" t="s">
        <v>71</v>
      </c>
    </row>
    <row r="4563" spans="1:6" x14ac:dyDescent="0.45">
      <c r="A4563" s="154" t="str">
        <f t="shared" si="71"/>
        <v>IX_MD_Dist_102</v>
      </c>
      <c r="B4563">
        <v>102</v>
      </c>
      <c r="C4563" t="s">
        <v>72</v>
      </c>
      <c r="D4563">
        <v>5.3640874346250998E-3</v>
      </c>
      <c r="E4563" t="s">
        <v>63</v>
      </c>
      <c r="F4563" t="s">
        <v>71</v>
      </c>
    </row>
    <row r="4564" spans="1:6" x14ac:dyDescent="0.45">
      <c r="A4564" s="154" t="str">
        <f t="shared" si="71"/>
        <v>IX_MD_Dist_104</v>
      </c>
      <c r="B4564">
        <v>104</v>
      </c>
      <c r="C4564" t="s">
        <v>72</v>
      </c>
      <c r="D4564">
        <v>1.85731527423896E-2</v>
      </c>
      <c r="E4564" t="s">
        <v>63</v>
      </c>
      <c r="F4564" t="s">
        <v>71</v>
      </c>
    </row>
    <row r="4565" spans="1:6" x14ac:dyDescent="0.45">
      <c r="A4565" s="154" t="str">
        <f t="shared" si="71"/>
        <v>IX_MD_Dist_106</v>
      </c>
      <c r="B4565">
        <v>106</v>
      </c>
      <c r="C4565" t="s">
        <v>72</v>
      </c>
      <c r="D4565">
        <v>1.1264583612712801E-2</v>
      </c>
      <c r="E4565" t="s">
        <v>63</v>
      </c>
      <c r="F4565" t="s">
        <v>71</v>
      </c>
    </row>
    <row r="4566" spans="1:6" x14ac:dyDescent="0.45">
      <c r="A4566" s="154" t="str">
        <f t="shared" si="71"/>
        <v>IX_MD_Dist_108</v>
      </c>
      <c r="B4566">
        <v>108</v>
      </c>
      <c r="C4566" t="s">
        <v>72</v>
      </c>
      <c r="D4566">
        <v>1.7433284162531001E-3</v>
      </c>
      <c r="E4566" t="s">
        <v>63</v>
      </c>
      <c r="F4566" t="s">
        <v>71</v>
      </c>
    </row>
    <row r="4567" spans="1:6" x14ac:dyDescent="0.45">
      <c r="A4567" s="154" t="str">
        <f t="shared" si="71"/>
        <v>IX_MD_Dist_110</v>
      </c>
      <c r="B4567">
        <v>110</v>
      </c>
      <c r="C4567" t="s">
        <v>72</v>
      </c>
      <c r="D4567">
        <v>2.4808904385141E-3</v>
      </c>
      <c r="E4567" t="s">
        <v>63</v>
      </c>
      <c r="F4567" t="s">
        <v>71</v>
      </c>
    </row>
    <row r="4568" spans="1:6" x14ac:dyDescent="0.45">
      <c r="A4568" s="154" t="str">
        <f t="shared" si="71"/>
        <v>IX_MD_Dist_112</v>
      </c>
      <c r="B4568">
        <v>112</v>
      </c>
      <c r="C4568" t="s">
        <v>72</v>
      </c>
      <c r="D4568">
        <v>3.6878101113039998E-4</v>
      </c>
      <c r="E4568" t="s">
        <v>63</v>
      </c>
      <c r="F4568" t="s">
        <v>71</v>
      </c>
    </row>
    <row r="4569" spans="1:6" x14ac:dyDescent="0.45">
      <c r="A4569" s="154" t="str">
        <f t="shared" si="71"/>
        <v>IX_MD_Dist_114</v>
      </c>
      <c r="B4569">
        <v>114</v>
      </c>
      <c r="C4569" t="s">
        <v>72</v>
      </c>
      <c r="D4569">
        <v>5.6993428992890003E-4</v>
      </c>
      <c r="E4569" t="s">
        <v>63</v>
      </c>
      <c r="F4569" t="s">
        <v>71</v>
      </c>
    </row>
    <row r="4570" spans="1:6" x14ac:dyDescent="0.45">
      <c r="A4570" s="154" t="str">
        <f t="shared" si="71"/>
        <v>IX_MD_Dist_116</v>
      </c>
      <c r="B4570">
        <v>116</v>
      </c>
      <c r="C4570" t="s">
        <v>72</v>
      </c>
      <c r="D4570">
        <v>1.0057663939921999E-3</v>
      </c>
      <c r="E4570" t="s">
        <v>63</v>
      </c>
      <c r="F4570" t="s">
        <v>71</v>
      </c>
    </row>
    <row r="4571" spans="1:6" x14ac:dyDescent="0.45">
      <c r="A4571" s="154" t="str">
        <f t="shared" si="71"/>
        <v>IX_MD_Dist_118</v>
      </c>
      <c r="B4571">
        <v>118</v>
      </c>
      <c r="C4571" t="s">
        <v>72</v>
      </c>
      <c r="D4571">
        <v>5.6993428992890003E-4</v>
      </c>
      <c r="E4571" t="s">
        <v>63</v>
      </c>
      <c r="F4571" t="s">
        <v>71</v>
      </c>
    </row>
    <row r="4572" spans="1:6" x14ac:dyDescent="0.45">
      <c r="A4572" s="154" t="str">
        <f t="shared" si="71"/>
        <v>IX_MD_Dist_120</v>
      </c>
      <c r="B4572">
        <v>120</v>
      </c>
      <c r="C4572" t="s">
        <v>72</v>
      </c>
      <c r="D4572">
        <v>8.7166420812650005E-4</v>
      </c>
      <c r="E4572" t="s">
        <v>63</v>
      </c>
      <c r="F4572" t="s">
        <v>71</v>
      </c>
    </row>
    <row r="4573" spans="1:6" x14ac:dyDescent="0.45">
      <c r="A4573" s="154" t="str">
        <f t="shared" si="71"/>
        <v>IX_MD_Dist_122</v>
      </c>
      <c r="B4573">
        <v>122</v>
      </c>
      <c r="C4573" t="s">
        <v>72</v>
      </c>
      <c r="D4573">
        <v>1.2069196727906E-3</v>
      </c>
      <c r="E4573" t="s">
        <v>63</v>
      </c>
      <c r="F4573" t="s">
        <v>71</v>
      </c>
    </row>
    <row r="4574" spans="1:6" x14ac:dyDescent="0.45">
      <c r="A4574" s="154" t="str">
        <f t="shared" si="71"/>
        <v>IX_MD_Dist_124</v>
      </c>
      <c r="B4574">
        <v>124</v>
      </c>
      <c r="C4574" t="s">
        <v>72</v>
      </c>
      <c r="D4574">
        <v>1.5421751374547E-3</v>
      </c>
      <c r="E4574" t="s">
        <v>63</v>
      </c>
      <c r="F4574" t="s">
        <v>71</v>
      </c>
    </row>
    <row r="4575" spans="1:6" x14ac:dyDescent="0.45">
      <c r="A4575" s="154" t="str">
        <f t="shared" si="71"/>
        <v>IX_MD_Dist_126</v>
      </c>
      <c r="B4575">
        <v>126</v>
      </c>
      <c r="C4575" t="s">
        <v>72</v>
      </c>
      <c r="D4575">
        <v>1.5086495909882999E-3</v>
      </c>
      <c r="E4575" t="s">
        <v>63</v>
      </c>
      <c r="F4575" t="s">
        <v>71</v>
      </c>
    </row>
    <row r="4576" spans="1:6" x14ac:dyDescent="0.45">
      <c r="A4576" s="154" t="str">
        <f t="shared" si="71"/>
        <v>IX_MD_Dist_128</v>
      </c>
      <c r="B4576">
        <v>128</v>
      </c>
      <c r="C4576" t="s">
        <v>72</v>
      </c>
      <c r="D4576">
        <v>8.0461311519369999E-4</v>
      </c>
      <c r="E4576" t="s">
        <v>63</v>
      </c>
      <c r="F4576" t="s">
        <v>71</v>
      </c>
    </row>
    <row r="4577" spans="1:6" x14ac:dyDescent="0.45">
      <c r="A4577" s="154" t="str">
        <f t="shared" si="71"/>
        <v>IX_MD_Dist_130</v>
      </c>
      <c r="B4577">
        <v>130</v>
      </c>
      <c r="C4577" t="s">
        <v>72</v>
      </c>
      <c r="D4577">
        <v>9.7224084752579995E-4</v>
      </c>
      <c r="E4577" t="s">
        <v>63</v>
      </c>
      <c r="F4577" t="s">
        <v>71</v>
      </c>
    </row>
    <row r="4578" spans="1:6" x14ac:dyDescent="0.45">
      <c r="A4578" s="154" t="str">
        <f t="shared" si="71"/>
        <v>IX_MD_Dist_132</v>
      </c>
      <c r="B4578">
        <v>132</v>
      </c>
      <c r="C4578" t="s">
        <v>72</v>
      </c>
      <c r="D4578">
        <v>1.3410218586561999E-3</v>
      </c>
      <c r="E4578" t="s">
        <v>63</v>
      </c>
      <c r="F4578" t="s">
        <v>71</v>
      </c>
    </row>
    <row r="4579" spans="1:6" x14ac:dyDescent="0.45">
      <c r="A4579" s="154" t="str">
        <f t="shared" si="71"/>
        <v>IX_MD_Dist_134</v>
      </c>
      <c r="B4579">
        <v>134</v>
      </c>
      <c r="C4579" t="s">
        <v>72</v>
      </c>
      <c r="D4579">
        <v>2.6820437173125E-3</v>
      </c>
      <c r="E4579" t="s">
        <v>63</v>
      </c>
      <c r="F4579" t="s">
        <v>71</v>
      </c>
    </row>
    <row r="4580" spans="1:6" x14ac:dyDescent="0.45">
      <c r="A4580" s="154" t="str">
        <f t="shared" si="71"/>
        <v>IX_MD_Dist_136</v>
      </c>
      <c r="B4580">
        <v>136</v>
      </c>
      <c r="C4580" t="s">
        <v>72</v>
      </c>
      <c r="D4580">
        <v>7.3756202226090003E-4</v>
      </c>
      <c r="E4580" t="s">
        <v>63</v>
      </c>
      <c r="F4580" t="s">
        <v>71</v>
      </c>
    </row>
    <row r="4581" spans="1:6" x14ac:dyDescent="0.45">
      <c r="A4581" s="154" t="str">
        <f t="shared" si="71"/>
        <v>IX_MD_Dist_138</v>
      </c>
      <c r="B4581">
        <v>138</v>
      </c>
      <c r="C4581" t="s">
        <v>72</v>
      </c>
      <c r="D4581">
        <v>2.3467882526480001E-4</v>
      </c>
      <c r="E4581" t="s">
        <v>63</v>
      </c>
      <c r="F4581" t="s">
        <v>71</v>
      </c>
    </row>
    <row r="4582" spans="1:6" x14ac:dyDescent="0.45">
      <c r="A4582" s="154" t="str">
        <f t="shared" si="71"/>
        <v>IX_MD_Dist_140</v>
      </c>
      <c r="B4582">
        <v>140</v>
      </c>
      <c r="C4582" t="s">
        <v>72</v>
      </c>
      <c r="D4582">
        <v>6.0345983639530001E-4</v>
      </c>
      <c r="E4582" t="s">
        <v>63</v>
      </c>
      <c r="F4582" t="s">
        <v>71</v>
      </c>
    </row>
    <row r="4583" spans="1:6" x14ac:dyDescent="0.45">
      <c r="A4583" s="154" t="str">
        <f t="shared" si="71"/>
        <v>IX_MD_Dist_142</v>
      </c>
      <c r="B4583">
        <v>142</v>
      </c>
      <c r="C4583" t="s">
        <v>72</v>
      </c>
      <c r="D4583">
        <v>2.3467882526480001E-4</v>
      </c>
      <c r="E4583" t="s">
        <v>63</v>
      </c>
      <c r="F4583" t="s">
        <v>71</v>
      </c>
    </row>
    <row r="4584" spans="1:6" x14ac:dyDescent="0.45">
      <c r="A4584" s="154" t="str">
        <f t="shared" si="71"/>
        <v>IX_MD_Dist_144</v>
      </c>
      <c r="B4584">
        <v>144</v>
      </c>
      <c r="C4584" t="s">
        <v>72</v>
      </c>
      <c r="D4584">
        <v>8.0461311519369999E-4</v>
      </c>
      <c r="E4584" t="s">
        <v>63</v>
      </c>
      <c r="F4584" t="s">
        <v>71</v>
      </c>
    </row>
    <row r="4585" spans="1:6" x14ac:dyDescent="0.45">
      <c r="A4585" s="154" t="str">
        <f t="shared" si="71"/>
        <v>IX_MD_Dist_146</v>
      </c>
      <c r="B4585">
        <v>146</v>
      </c>
      <c r="C4585" t="s">
        <v>72</v>
      </c>
      <c r="D4585">
        <v>7.7108756872730001E-4</v>
      </c>
      <c r="E4585" t="s">
        <v>63</v>
      </c>
      <c r="F4585" t="s">
        <v>71</v>
      </c>
    </row>
    <row r="4586" spans="1:6" x14ac:dyDescent="0.45">
      <c r="A4586" s="154" t="str">
        <f t="shared" si="71"/>
        <v>IX_MD_Dist_148</v>
      </c>
      <c r="B4586">
        <v>148</v>
      </c>
      <c r="C4586" t="s">
        <v>72</v>
      </c>
      <c r="D4586">
        <v>3.35255464664E-4</v>
      </c>
      <c r="E4586" t="s">
        <v>63</v>
      </c>
      <c r="F4586" t="s">
        <v>71</v>
      </c>
    </row>
    <row r="4587" spans="1:6" x14ac:dyDescent="0.45">
      <c r="A4587" s="154" t="str">
        <f t="shared" si="71"/>
        <v>IX_MD_Dist_150</v>
      </c>
      <c r="B4587">
        <v>150</v>
      </c>
      <c r="C4587" t="s">
        <v>72</v>
      </c>
      <c r="D4587">
        <v>0</v>
      </c>
      <c r="E4587" t="s">
        <v>63</v>
      </c>
      <c r="F4587" t="s">
        <v>71</v>
      </c>
    </row>
    <row r="4588" spans="1:6" x14ac:dyDescent="0.45">
      <c r="A4588" s="154" t="str">
        <f t="shared" si="71"/>
        <v>IX_MD_Dist_152</v>
      </c>
      <c r="B4588">
        <v>152</v>
      </c>
      <c r="C4588" t="s">
        <v>72</v>
      </c>
      <c r="D4588">
        <v>4.6935765052969999E-4</v>
      </c>
      <c r="E4588" t="s">
        <v>63</v>
      </c>
      <c r="F4588" t="s">
        <v>71</v>
      </c>
    </row>
    <row r="4589" spans="1:6" x14ac:dyDescent="0.45">
      <c r="A4589" s="154" t="str">
        <f t="shared" si="71"/>
        <v>IX_MD_Dist_154</v>
      </c>
      <c r="B4589">
        <v>154</v>
      </c>
      <c r="C4589" t="s">
        <v>72</v>
      </c>
      <c r="D4589">
        <v>3.1514013678422001E-3</v>
      </c>
      <c r="E4589" t="s">
        <v>63</v>
      </c>
      <c r="F4589" t="s">
        <v>71</v>
      </c>
    </row>
    <row r="4590" spans="1:6" x14ac:dyDescent="0.45">
      <c r="A4590" s="154" t="str">
        <f t="shared" si="71"/>
        <v>IX_MD_Dist_156</v>
      </c>
      <c r="B4590">
        <v>156</v>
      </c>
      <c r="C4590" t="s">
        <v>72</v>
      </c>
      <c r="D4590">
        <v>7.3756202226090003E-4</v>
      </c>
      <c r="E4590" t="s">
        <v>63</v>
      </c>
      <c r="F4590" t="s">
        <v>71</v>
      </c>
    </row>
    <row r="4591" spans="1:6" x14ac:dyDescent="0.45">
      <c r="A4591" s="154" t="str">
        <f t="shared" si="71"/>
        <v>IX_MD_Dist_158</v>
      </c>
      <c r="B4591">
        <v>158</v>
      </c>
      <c r="C4591" t="s">
        <v>72</v>
      </c>
      <c r="D4591" s="153">
        <v>6.7051092932814797E-5</v>
      </c>
      <c r="E4591" t="s">
        <v>63</v>
      </c>
      <c r="F4591" t="s">
        <v>71</v>
      </c>
    </row>
    <row r="4592" spans="1:6" x14ac:dyDescent="0.45">
      <c r="A4592" s="154" t="str">
        <f t="shared" si="71"/>
        <v>IX_MD_Dist_160</v>
      </c>
      <c r="B4592">
        <v>160</v>
      </c>
      <c r="C4592" t="s">
        <v>72</v>
      </c>
      <c r="D4592">
        <v>0</v>
      </c>
      <c r="E4592" t="s">
        <v>63</v>
      </c>
      <c r="F4592" t="s">
        <v>71</v>
      </c>
    </row>
    <row r="4593" spans="1:6" x14ac:dyDescent="0.45">
      <c r="A4593" s="154" t="str">
        <f t="shared" si="71"/>
        <v>IX_MD_Dist_162</v>
      </c>
      <c r="B4593">
        <v>162</v>
      </c>
      <c r="C4593" t="s">
        <v>72</v>
      </c>
      <c r="D4593">
        <v>0</v>
      </c>
      <c r="E4593" t="s">
        <v>63</v>
      </c>
      <c r="F4593" t="s">
        <v>71</v>
      </c>
    </row>
    <row r="4594" spans="1:6" x14ac:dyDescent="0.45">
      <c r="A4594" s="154" t="str">
        <f t="shared" si="71"/>
        <v>IX_MD_Dist_164</v>
      </c>
      <c r="B4594">
        <v>164</v>
      </c>
      <c r="C4594" t="s">
        <v>72</v>
      </c>
      <c r="D4594">
        <v>0</v>
      </c>
      <c r="E4594" t="s">
        <v>63</v>
      </c>
      <c r="F4594" t="s">
        <v>71</v>
      </c>
    </row>
    <row r="4595" spans="1:6" x14ac:dyDescent="0.45">
      <c r="A4595" s="154" t="str">
        <f t="shared" si="71"/>
        <v>IX_MD_Dist_166</v>
      </c>
      <c r="B4595">
        <v>166</v>
      </c>
      <c r="C4595" t="s">
        <v>72</v>
      </c>
      <c r="D4595">
        <v>0</v>
      </c>
      <c r="E4595" t="s">
        <v>63</v>
      </c>
      <c r="F4595" t="s">
        <v>71</v>
      </c>
    </row>
    <row r="4596" spans="1:6" x14ac:dyDescent="0.45">
      <c r="A4596" s="154" t="str">
        <f t="shared" si="71"/>
        <v>IX_MD_Dist_168</v>
      </c>
      <c r="B4596">
        <v>168</v>
      </c>
      <c r="C4596" t="s">
        <v>72</v>
      </c>
      <c r="D4596">
        <v>0</v>
      </c>
      <c r="E4596" t="s">
        <v>63</v>
      </c>
      <c r="F4596" t="s">
        <v>71</v>
      </c>
    </row>
    <row r="4597" spans="1:6" x14ac:dyDescent="0.45">
      <c r="A4597" s="154" t="str">
        <f t="shared" si="71"/>
        <v>IX_MD_Dist_170</v>
      </c>
      <c r="B4597">
        <v>170</v>
      </c>
      <c r="C4597" t="s">
        <v>72</v>
      </c>
      <c r="D4597">
        <v>0</v>
      </c>
      <c r="E4597" t="s">
        <v>63</v>
      </c>
      <c r="F4597" t="s">
        <v>71</v>
      </c>
    </row>
    <row r="4598" spans="1:6" x14ac:dyDescent="0.45">
      <c r="A4598" s="154" t="str">
        <f t="shared" si="71"/>
        <v>IX_MD_Dist_172</v>
      </c>
      <c r="B4598">
        <v>172</v>
      </c>
      <c r="C4598" t="s">
        <v>72</v>
      </c>
      <c r="D4598">
        <v>0</v>
      </c>
      <c r="E4598" t="s">
        <v>63</v>
      </c>
      <c r="F4598" t="s">
        <v>71</v>
      </c>
    </row>
    <row r="4599" spans="1:6" x14ac:dyDescent="0.45">
      <c r="A4599" s="154" t="str">
        <f t="shared" si="71"/>
        <v>IX_MD_Dist_174</v>
      </c>
      <c r="B4599">
        <v>174</v>
      </c>
      <c r="C4599" t="s">
        <v>72</v>
      </c>
      <c r="D4599">
        <v>0</v>
      </c>
      <c r="E4599" t="s">
        <v>63</v>
      </c>
      <c r="F4599" t="s">
        <v>71</v>
      </c>
    </row>
    <row r="4600" spans="1:6" x14ac:dyDescent="0.45">
      <c r="A4600" s="154" t="str">
        <f t="shared" si="71"/>
        <v>IX_MD_Dist_176</v>
      </c>
      <c r="B4600">
        <v>176</v>
      </c>
      <c r="C4600" t="s">
        <v>72</v>
      </c>
      <c r="D4600">
        <v>0</v>
      </c>
      <c r="E4600" t="s">
        <v>63</v>
      </c>
      <c r="F4600" t="s">
        <v>71</v>
      </c>
    </row>
    <row r="4601" spans="1:6" x14ac:dyDescent="0.45">
      <c r="A4601" s="154" t="str">
        <f t="shared" si="71"/>
        <v>IX_MD_Dist_178</v>
      </c>
      <c r="B4601">
        <v>178</v>
      </c>
      <c r="C4601" t="s">
        <v>72</v>
      </c>
      <c r="D4601">
        <v>0</v>
      </c>
      <c r="E4601" t="s">
        <v>63</v>
      </c>
      <c r="F4601" t="s">
        <v>71</v>
      </c>
    </row>
    <row r="4602" spans="1:6" x14ac:dyDescent="0.45">
      <c r="A4602" s="154" t="str">
        <f t="shared" si="71"/>
        <v>IX_MD_Dist_180</v>
      </c>
      <c r="B4602">
        <v>180</v>
      </c>
      <c r="C4602" t="s">
        <v>72</v>
      </c>
      <c r="D4602">
        <v>0</v>
      </c>
      <c r="E4602" t="s">
        <v>63</v>
      </c>
      <c r="F4602" t="s">
        <v>71</v>
      </c>
    </row>
    <row r="4603" spans="1:6" x14ac:dyDescent="0.45">
      <c r="A4603" s="154" t="str">
        <f t="shared" si="71"/>
        <v>IX_MD_Dist_182</v>
      </c>
      <c r="B4603">
        <v>182</v>
      </c>
      <c r="C4603" t="s">
        <v>72</v>
      </c>
      <c r="D4603">
        <v>0</v>
      </c>
      <c r="E4603" t="s">
        <v>63</v>
      </c>
      <c r="F4603" t="s">
        <v>71</v>
      </c>
    </row>
    <row r="4604" spans="1:6" x14ac:dyDescent="0.45">
      <c r="A4604" s="154" t="str">
        <f t="shared" si="71"/>
        <v>IX_MD_Dist_184</v>
      </c>
      <c r="B4604">
        <v>184</v>
      </c>
      <c r="C4604" t="s">
        <v>72</v>
      </c>
      <c r="D4604">
        <v>0</v>
      </c>
      <c r="E4604" t="s">
        <v>63</v>
      </c>
      <c r="F4604" t="s">
        <v>71</v>
      </c>
    </row>
    <row r="4605" spans="1:6" x14ac:dyDescent="0.45">
      <c r="A4605" s="154" t="str">
        <f t="shared" si="71"/>
        <v>IX_MD_Dist_186</v>
      </c>
      <c r="B4605">
        <v>186</v>
      </c>
      <c r="C4605" t="s">
        <v>72</v>
      </c>
      <c r="D4605">
        <v>0</v>
      </c>
      <c r="E4605" t="s">
        <v>63</v>
      </c>
      <c r="F4605" t="s">
        <v>71</v>
      </c>
    </row>
    <row r="4606" spans="1:6" x14ac:dyDescent="0.45">
      <c r="A4606" s="154" t="str">
        <f t="shared" si="71"/>
        <v>IX_MD_Dist_188</v>
      </c>
      <c r="B4606">
        <v>188</v>
      </c>
      <c r="C4606" t="s">
        <v>72</v>
      </c>
      <c r="D4606">
        <v>0</v>
      </c>
      <c r="E4606" t="s">
        <v>63</v>
      </c>
      <c r="F4606" t="s">
        <v>71</v>
      </c>
    </row>
    <row r="4607" spans="1:6" x14ac:dyDescent="0.45">
      <c r="A4607" s="154" t="str">
        <f t="shared" si="71"/>
        <v>IX_MD_Dist_190</v>
      </c>
      <c r="B4607">
        <v>190</v>
      </c>
      <c r="C4607" t="s">
        <v>72</v>
      </c>
      <c r="D4607">
        <v>0</v>
      </c>
      <c r="E4607" t="s">
        <v>63</v>
      </c>
      <c r="F4607" t="s">
        <v>71</v>
      </c>
    </row>
    <row r="4608" spans="1:6" x14ac:dyDescent="0.45">
      <c r="A4608" s="154" t="str">
        <f t="shared" si="71"/>
        <v>IX_MD_Dist_192</v>
      </c>
      <c r="B4608">
        <v>192</v>
      </c>
      <c r="C4608" t="s">
        <v>72</v>
      </c>
      <c r="D4608">
        <v>0</v>
      </c>
      <c r="E4608" t="s">
        <v>63</v>
      </c>
      <c r="F4608" t="s">
        <v>71</v>
      </c>
    </row>
    <row r="4609" spans="1:6" x14ac:dyDescent="0.45">
      <c r="A4609" s="154" t="str">
        <f t="shared" si="71"/>
        <v>IX_MD_Dist_194</v>
      </c>
      <c r="B4609">
        <v>194</v>
      </c>
      <c r="C4609" t="s">
        <v>72</v>
      </c>
      <c r="D4609">
        <v>0</v>
      </c>
      <c r="E4609" t="s">
        <v>63</v>
      </c>
      <c r="F4609" t="s">
        <v>71</v>
      </c>
    </row>
    <row r="4610" spans="1:6" x14ac:dyDescent="0.45">
      <c r="A4610" s="154" t="str">
        <f t="shared" si="71"/>
        <v>IX_MD_Dist_196</v>
      </c>
      <c r="B4610">
        <v>196</v>
      </c>
      <c r="C4610" t="s">
        <v>72</v>
      </c>
      <c r="D4610">
        <v>0</v>
      </c>
      <c r="E4610" t="s">
        <v>63</v>
      </c>
      <c r="F4610" t="s">
        <v>71</v>
      </c>
    </row>
    <row r="4611" spans="1:6" x14ac:dyDescent="0.45">
      <c r="A4611" s="154" t="str">
        <f t="shared" ref="A4611:A4674" si="72">C4611&amp;"_"&amp;E4611&amp;"_"&amp;B4611</f>
        <v>IX_MD_Dist_198</v>
      </c>
      <c r="B4611">
        <v>198</v>
      </c>
      <c r="C4611" t="s">
        <v>72</v>
      </c>
      <c r="D4611">
        <v>0</v>
      </c>
      <c r="E4611" t="s">
        <v>63</v>
      </c>
      <c r="F4611" t="s">
        <v>71</v>
      </c>
    </row>
    <row r="4612" spans="1:6" x14ac:dyDescent="0.45">
      <c r="A4612" s="154" t="str">
        <f t="shared" si="72"/>
        <v>IX_MD_Dist_200</v>
      </c>
      <c r="B4612">
        <v>200</v>
      </c>
      <c r="C4612" t="s">
        <v>72</v>
      </c>
      <c r="D4612">
        <v>0</v>
      </c>
      <c r="E4612" t="s">
        <v>63</v>
      </c>
      <c r="F4612" t="s">
        <v>71</v>
      </c>
    </row>
    <row r="4613" spans="1:6" x14ac:dyDescent="0.45">
      <c r="A4613" s="154" t="str">
        <f t="shared" si="72"/>
        <v>IX_MD_Dist_</v>
      </c>
      <c r="C4613" t="s">
        <v>72</v>
      </c>
      <c r="E4613" t="s">
        <v>63</v>
      </c>
      <c r="F4613" t="s">
        <v>71</v>
      </c>
    </row>
    <row r="4614" spans="1:6" x14ac:dyDescent="0.45">
      <c r="A4614" s="154" t="str">
        <f t="shared" si="72"/>
        <v>IX_MD_Time_0</v>
      </c>
      <c r="B4614">
        <v>0</v>
      </c>
      <c r="C4614" t="s">
        <v>72</v>
      </c>
      <c r="D4614">
        <v>0</v>
      </c>
      <c r="E4614" t="s">
        <v>16</v>
      </c>
      <c r="F4614" t="s">
        <v>71</v>
      </c>
    </row>
    <row r="4615" spans="1:6" x14ac:dyDescent="0.45">
      <c r="A4615" s="154" t="str">
        <f t="shared" si="72"/>
        <v>IX_MD_Time_2</v>
      </c>
      <c r="B4615">
        <v>2</v>
      </c>
      <c r="C4615" t="s">
        <v>72</v>
      </c>
      <c r="D4615">
        <v>1.67627732332E-4</v>
      </c>
      <c r="E4615" t="s">
        <v>16</v>
      </c>
      <c r="F4615" t="s">
        <v>71</v>
      </c>
    </row>
    <row r="4616" spans="1:6" x14ac:dyDescent="0.45">
      <c r="A4616" s="154" t="str">
        <f t="shared" si="72"/>
        <v>IX_MD_Time_4</v>
      </c>
      <c r="B4616">
        <v>4</v>
      </c>
      <c r="C4616" t="s">
        <v>72</v>
      </c>
      <c r="D4616">
        <v>2.5144159849804998E-3</v>
      </c>
      <c r="E4616" t="s">
        <v>16</v>
      </c>
      <c r="F4616" t="s">
        <v>71</v>
      </c>
    </row>
    <row r="4617" spans="1:6" x14ac:dyDescent="0.45">
      <c r="A4617" s="154" t="str">
        <f t="shared" si="72"/>
        <v>IX_MD_Time_6</v>
      </c>
      <c r="B4617">
        <v>6</v>
      </c>
      <c r="C4617" t="s">
        <v>72</v>
      </c>
      <c r="D4617">
        <v>7.3420946761432E-3</v>
      </c>
      <c r="E4617" t="s">
        <v>16</v>
      </c>
      <c r="F4617" t="s">
        <v>71</v>
      </c>
    </row>
    <row r="4618" spans="1:6" x14ac:dyDescent="0.45">
      <c r="A4618" s="154" t="str">
        <f t="shared" si="72"/>
        <v>IX_MD_Time_8</v>
      </c>
      <c r="B4618">
        <v>8</v>
      </c>
      <c r="C4618" t="s">
        <v>72</v>
      </c>
      <c r="D4618">
        <v>6.2022260962853E-3</v>
      </c>
      <c r="E4618" t="s">
        <v>16</v>
      </c>
      <c r="F4618" t="s">
        <v>71</v>
      </c>
    </row>
    <row r="4619" spans="1:6" x14ac:dyDescent="0.45">
      <c r="A4619" s="154" t="str">
        <f t="shared" si="72"/>
        <v>IX_MD_Time_10</v>
      </c>
      <c r="B4619">
        <v>10</v>
      </c>
      <c r="C4619" t="s">
        <v>72</v>
      </c>
      <c r="D4619">
        <v>1.4281882794689499E-2</v>
      </c>
      <c r="E4619" t="s">
        <v>16</v>
      </c>
      <c r="F4619" t="s">
        <v>71</v>
      </c>
    </row>
    <row r="4620" spans="1:6" x14ac:dyDescent="0.45">
      <c r="A4620" s="154" t="str">
        <f t="shared" si="72"/>
        <v>IX_MD_Time_12</v>
      </c>
      <c r="B4620">
        <v>12</v>
      </c>
      <c r="C4620" t="s">
        <v>72</v>
      </c>
      <c r="D4620">
        <v>2.5714094139734401E-2</v>
      </c>
      <c r="E4620" t="s">
        <v>16</v>
      </c>
      <c r="F4620" t="s">
        <v>71</v>
      </c>
    </row>
    <row r="4621" spans="1:6" x14ac:dyDescent="0.45">
      <c r="A4621" s="154" t="str">
        <f t="shared" si="72"/>
        <v>IX_MD_Time_14</v>
      </c>
      <c r="B4621">
        <v>14</v>
      </c>
      <c r="C4621" t="s">
        <v>72</v>
      </c>
      <c r="D4621">
        <v>3.4900093871530098E-2</v>
      </c>
      <c r="E4621" t="s">
        <v>16</v>
      </c>
      <c r="F4621" t="s">
        <v>71</v>
      </c>
    </row>
    <row r="4622" spans="1:6" x14ac:dyDescent="0.45">
      <c r="A4622" s="154" t="str">
        <f t="shared" si="72"/>
        <v>IX_MD_Time_16</v>
      </c>
      <c r="B4622">
        <v>16</v>
      </c>
      <c r="C4622" t="s">
        <v>72</v>
      </c>
      <c r="D4622">
        <v>4.4924232264985903E-2</v>
      </c>
      <c r="E4622" t="s">
        <v>16</v>
      </c>
      <c r="F4622" t="s">
        <v>71</v>
      </c>
    </row>
    <row r="4623" spans="1:6" x14ac:dyDescent="0.45">
      <c r="A4623" s="154" t="str">
        <f t="shared" si="72"/>
        <v>IX_MD_Time_18</v>
      </c>
      <c r="B4623">
        <v>18</v>
      </c>
      <c r="C4623" t="s">
        <v>72</v>
      </c>
      <c r="D4623">
        <v>6.5274238970095197E-2</v>
      </c>
      <c r="E4623" t="s">
        <v>16</v>
      </c>
      <c r="F4623" t="s">
        <v>71</v>
      </c>
    </row>
    <row r="4624" spans="1:6" x14ac:dyDescent="0.45">
      <c r="A4624" s="154" t="str">
        <f t="shared" si="72"/>
        <v>IX_MD_Time_20</v>
      </c>
      <c r="B4624">
        <v>20</v>
      </c>
      <c r="C4624" t="s">
        <v>72</v>
      </c>
      <c r="D4624">
        <v>5.6054713691833097E-2</v>
      </c>
      <c r="E4624" t="s">
        <v>16</v>
      </c>
      <c r="F4624" t="s">
        <v>71</v>
      </c>
    </row>
    <row r="4625" spans="1:6" x14ac:dyDescent="0.45">
      <c r="A4625" s="154" t="str">
        <f t="shared" si="72"/>
        <v>IX_MD_Time_22</v>
      </c>
      <c r="B4625">
        <v>22</v>
      </c>
      <c r="C4625" t="s">
        <v>72</v>
      </c>
      <c r="D4625">
        <v>6.8794421349067894E-2</v>
      </c>
      <c r="E4625" t="s">
        <v>16</v>
      </c>
      <c r="F4625" t="s">
        <v>71</v>
      </c>
    </row>
    <row r="4626" spans="1:6" x14ac:dyDescent="0.45">
      <c r="A4626" s="154" t="str">
        <f t="shared" si="72"/>
        <v>IX_MD_Time_24</v>
      </c>
      <c r="B4626">
        <v>24</v>
      </c>
      <c r="C4626" t="s">
        <v>72</v>
      </c>
      <c r="D4626">
        <v>4.2577444012337401E-2</v>
      </c>
      <c r="E4626" t="s">
        <v>16</v>
      </c>
      <c r="F4626" t="s">
        <v>71</v>
      </c>
    </row>
    <row r="4627" spans="1:6" x14ac:dyDescent="0.45">
      <c r="A4627" s="154" t="str">
        <f t="shared" si="72"/>
        <v>IX_MD_Time_26</v>
      </c>
      <c r="B4627">
        <v>26</v>
      </c>
      <c r="C4627" t="s">
        <v>72</v>
      </c>
      <c r="D4627">
        <v>3.7649188681775497E-2</v>
      </c>
      <c r="E4627" t="s">
        <v>16</v>
      </c>
      <c r="F4627" t="s">
        <v>71</v>
      </c>
    </row>
    <row r="4628" spans="1:6" x14ac:dyDescent="0.45">
      <c r="A4628" s="154" t="str">
        <f t="shared" si="72"/>
        <v>IX_MD_Time_28</v>
      </c>
      <c r="B4628">
        <v>28</v>
      </c>
      <c r="C4628" t="s">
        <v>72</v>
      </c>
      <c r="D4628">
        <v>5.3774976532117401E-2</v>
      </c>
      <c r="E4628" t="s">
        <v>16</v>
      </c>
      <c r="F4628" t="s">
        <v>71</v>
      </c>
    </row>
    <row r="4629" spans="1:6" x14ac:dyDescent="0.45">
      <c r="A4629" s="154" t="str">
        <f t="shared" si="72"/>
        <v>IX_MD_Time_30</v>
      </c>
      <c r="B4629">
        <v>30</v>
      </c>
      <c r="C4629" t="s">
        <v>72</v>
      </c>
      <c r="D4629">
        <v>3.0809977202628399E-2</v>
      </c>
      <c r="E4629" t="s">
        <v>16</v>
      </c>
      <c r="F4629" t="s">
        <v>71</v>
      </c>
    </row>
    <row r="4630" spans="1:6" x14ac:dyDescent="0.45">
      <c r="A4630" s="154" t="str">
        <f t="shared" si="72"/>
        <v>IX_MD_Time_32</v>
      </c>
      <c r="B4630">
        <v>32</v>
      </c>
      <c r="C4630" t="s">
        <v>72</v>
      </c>
      <c r="D4630">
        <v>2.8194984578248601E-2</v>
      </c>
      <c r="E4630" t="s">
        <v>16</v>
      </c>
      <c r="F4630" t="s">
        <v>71</v>
      </c>
    </row>
    <row r="4631" spans="1:6" x14ac:dyDescent="0.45">
      <c r="A4631" s="154" t="str">
        <f t="shared" si="72"/>
        <v>IX_MD_Time_34</v>
      </c>
      <c r="B4631">
        <v>34</v>
      </c>
      <c r="C4631" t="s">
        <v>72</v>
      </c>
      <c r="D4631">
        <v>1.8707254928255299E-2</v>
      </c>
      <c r="E4631" t="s">
        <v>16</v>
      </c>
      <c r="F4631" t="s">
        <v>71</v>
      </c>
    </row>
    <row r="4632" spans="1:6" x14ac:dyDescent="0.45">
      <c r="A4632" s="154" t="str">
        <f t="shared" si="72"/>
        <v>IX_MD_Time_36</v>
      </c>
      <c r="B4632">
        <v>36</v>
      </c>
      <c r="C4632" t="s">
        <v>72</v>
      </c>
      <c r="D4632">
        <v>2.1489875284967101E-2</v>
      </c>
      <c r="E4632" t="s">
        <v>16</v>
      </c>
      <c r="F4632" t="s">
        <v>71</v>
      </c>
    </row>
    <row r="4633" spans="1:6" x14ac:dyDescent="0.45">
      <c r="A4633" s="154" t="str">
        <f t="shared" si="72"/>
        <v>IX_MD_Time_38</v>
      </c>
      <c r="B4633">
        <v>38</v>
      </c>
      <c r="C4633" t="s">
        <v>72</v>
      </c>
      <c r="D4633">
        <v>1.45836127128872E-2</v>
      </c>
      <c r="E4633" t="s">
        <v>16</v>
      </c>
      <c r="F4633" t="s">
        <v>71</v>
      </c>
    </row>
    <row r="4634" spans="1:6" x14ac:dyDescent="0.45">
      <c r="A4634" s="154" t="str">
        <f t="shared" si="72"/>
        <v>IX_MD_Time_40</v>
      </c>
      <c r="B4634">
        <v>40</v>
      </c>
      <c r="C4634" t="s">
        <v>72</v>
      </c>
      <c r="D4634">
        <v>2.06517366233069E-2</v>
      </c>
      <c r="E4634" t="s">
        <v>16</v>
      </c>
      <c r="F4634" t="s">
        <v>71</v>
      </c>
    </row>
    <row r="4635" spans="1:6" x14ac:dyDescent="0.45">
      <c r="A4635" s="154" t="str">
        <f t="shared" si="72"/>
        <v>IX_MD_Time_42</v>
      </c>
      <c r="B4635">
        <v>42</v>
      </c>
      <c r="C4635" t="s">
        <v>72</v>
      </c>
      <c r="D4635">
        <v>2.1188145366769402E-2</v>
      </c>
      <c r="E4635" t="s">
        <v>16</v>
      </c>
      <c r="F4635" t="s">
        <v>71</v>
      </c>
    </row>
    <row r="4636" spans="1:6" x14ac:dyDescent="0.45">
      <c r="A4636" s="154" t="str">
        <f t="shared" si="72"/>
        <v>IX_MD_Time_44</v>
      </c>
      <c r="B4636">
        <v>44</v>
      </c>
      <c r="C4636" t="s">
        <v>72</v>
      </c>
      <c r="D4636">
        <v>1.4382459434088699E-2</v>
      </c>
      <c r="E4636" t="s">
        <v>16</v>
      </c>
      <c r="F4636" t="s">
        <v>71</v>
      </c>
    </row>
    <row r="4637" spans="1:6" x14ac:dyDescent="0.45">
      <c r="A4637" s="154" t="str">
        <f t="shared" si="72"/>
        <v>IX_MD_Time_46</v>
      </c>
      <c r="B4637">
        <v>46</v>
      </c>
      <c r="C4637" t="s">
        <v>72</v>
      </c>
      <c r="D4637">
        <v>7.2750435832104002E-3</v>
      </c>
      <c r="E4637" t="s">
        <v>16</v>
      </c>
      <c r="F4637" t="s">
        <v>71</v>
      </c>
    </row>
    <row r="4638" spans="1:6" x14ac:dyDescent="0.45">
      <c r="A4638" s="154" t="str">
        <f t="shared" si="72"/>
        <v>IX_MD_Time_48</v>
      </c>
      <c r="B4638">
        <v>48</v>
      </c>
      <c r="C4638" t="s">
        <v>72</v>
      </c>
      <c r="D4638">
        <v>8.1467077913369001E-3</v>
      </c>
      <c r="E4638" t="s">
        <v>16</v>
      </c>
      <c r="F4638" t="s">
        <v>71</v>
      </c>
    </row>
    <row r="4639" spans="1:6" x14ac:dyDescent="0.45">
      <c r="A4639" s="154" t="str">
        <f t="shared" si="72"/>
        <v>IX_MD_Time_50</v>
      </c>
      <c r="B4639">
        <v>50</v>
      </c>
      <c r="C4639" t="s">
        <v>72</v>
      </c>
      <c r="D4639">
        <v>6.2692771892180997E-3</v>
      </c>
      <c r="E4639" t="s">
        <v>16</v>
      </c>
      <c r="F4639" t="s">
        <v>71</v>
      </c>
    </row>
    <row r="4640" spans="1:6" x14ac:dyDescent="0.45">
      <c r="A4640" s="154" t="str">
        <f t="shared" si="72"/>
        <v>IX_MD_Time_52</v>
      </c>
      <c r="B4640">
        <v>52</v>
      </c>
      <c r="C4640" t="s">
        <v>72</v>
      </c>
      <c r="D4640">
        <v>9.8229851146573004E-3</v>
      </c>
      <c r="E4640" t="s">
        <v>16</v>
      </c>
      <c r="F4640" t="s">
        <v>71</v>
      </c>
    </row>
    <row r="4641" spans="1:6" x14ac:dyDescent="0.45">
      <c r="A4641" s="154" t="str">
        <f t="shared" si="72"/>
        <v>IX_MD_Time_54</v>
      </c>
      <c r="B4641">
        <v>54</v>
      </c>
      <c r="C4641" t="s">
        <v>72</v>
      </c>
      <c r="D4641">
        <v>1.09963792409816E-2</v>
      </c>
      <c r="E4641" t="s">
        <v>16</v>
      </c>
      <c r="F4641" t="s">
        <v>71</v>
      </c>
    </row>
    <row r="4642" spans="1:6" x14ac:dyDescent="0.45">
      <c r="A4642" s="154" t="str">
        <f t="shared" si="72"/>
        <v>IX_MD_Time_56</v>
      </c>
      <c r="B4642">
        <v>56</v>
      </c>
      <c r="C4642" t="s">
        <v>72</v>
      </c>
      <c r="D4642">
        <v>1.1834517902641801E-2</v>
      </c>
      <c r="E4642" t="s">
        <v>16</v>
      </c>
      <c r="F4642" t="s">
        <v>71</v>
      </c>
    </row>
    <row r="4643" spans="1:6" x14ac:dyDescent="0.45">
      <c r="A4643" s="154" t="str">
        <f t="shared" si="72"/>
        <v>IX_MD_Time_58</v>
      </c>
      <c r="B4643">
        <v>58</v>
      </c>
      <c r="C4643" t="s">
        <v>72</v>
      </c>
      <c r="D4643">
        <v>1.2102722274373E-2</v>
      </c>
      <c r="E4643" t="s">
        <v>16</v>
      </c>
      <c r="F4643" t="s">
        <v>71</v>
      </c>
    </row>
    <row r="4644" spans="1:6" x14ac:dyDescent="0.45">
      <c r="A4644" s="154" t="str">
        <f t="shared" si="72"/>
        <v>IX_MD_Time_60</v>
      </c>
      <c r="B4644">
        <v>60</v>
      </c>
      <c r="C4644" t="s">
        <v>72</v>
      </c>
      <c r="D4644">
        <v>1.6461043315005999E-2</v>
      </c>
      <c r="E4644" t="s">
        <v>16</v>
      </c>
      <c r="F4644" t="s">
        <v>71</v>
      </c>
    </row>
    <row r="4645" spans="1:6" x14ac:dyDescent="0.45">
      <c r="A4645" s="154" t="str">
        <f t="shared" si="72"/>
        <v>IX_MD_Time_62</v>
      </c>
      <c r="B4645">
        <v>62</v>
      </c>
      <c r="C4645" t="s">
        <v>72</v>
      </c>
      <c r="D4645">
        <v>1.50529703634169E-2</v>
      </c>
      <c r="E4645" t="s">
        <v>16</v>
      </c>
      <c r="F4645" t="s">
        <v>71</v>
      </c>
    </row>
    <row r="4646" spans="1:6" x14ac:dyDescent="0.45">
      <c r="A4646" s="154" t="str">
        <f t="shared" si="72"/>
        <v>IX_MD_Time_64</v>
      </c>
      <c r="B4646">
        <v>64</v>
      </c>
      <c r="C4646" t="s">
        <v>72</v>
      </c>
      <c r="D4646">
        <v>2.0014751240445199E-2</v>
      </c>
      <c r="E4646" t="s">
        <v>16</v>
      </c>
      <c r="F4646" t="s">
        <v>71</v>
      </c>
    </row>
    <row r="4647" spans="1:6" x14ac:dyDescent="0.45">
      <c r="A4647" s="154" t="str">
        <f t="shared" si="72"/>
        <v>IX_MD_Time_66</v>
      </c>
      <c r="B4647">
        <v>66</v>
      </c>
      <c r="C4647" t="s">
        <v>72</v>
      </c>
      <c r="D4647">
        <v>1.04264449510527E-2</v>
      </c>
      <c r="E4647" t="s">
        <v>16</v>
      </c>
      <c r="F4647" t="s">
        <v>71</v>
      </c>
    </row>
    <row r="4648" spans="1:6" x14ac:dyDescent="0.45">
      <c r="A4648" s="154" t="str">
        <f t="shared" si="72"/>
        <v>IX_MD_Time_68</v>
      </c>
      <c r="B4648">
        <v>68</v>
      </c>
      <c r="C4648" t="s">
        <v>72</v>
      </c>
      <c r="D4648">
        <v>2.10875687273702E-2</v>
      </c>
      <c r="E4648" t="s">
        <v>16</v>
      </c>
      <c r="F4648" t="s">
        <v>71</v>
      </c>
    </row>
    <row r="4649" spans="1:6" x14ac:dyDescent="0.45">
      <c r="A4649" s="154" t="str">
        <f t="shared" si="72"/>
        <v>IX_MD_Time_70</v>
      </c>
      <c r="B4649">
        <v>70</v>
      </c>
      <c r="C4649" t="s">
        <v>72</v>
      </c>
      <c r="D4649">
        <v>3.1983371328952598E-2</v>
      </c>
      <c r="E4649" t="s">
        <v>16</v>
      </c>
      <c r="F4649" t="s">
        <v>71</v>
      </c>
    </row>
    <row r="4650" spans="1:6" x14ac:dyDescent="0.45">
      <c r="A4650" s="154" t="str">
        <f t="shared" si="72"/>
        <v>IX_MD_Time_72</v>
      </c>
      <c r="B4650">
        <v>72</v>
      </c>
      <c r="C4650" t="s">
        <v>72</v>
      </c>
      <c r="D4650">
        <v>1.24379777390371E-2</v>
      </c>
      <c r="E4650" t="s">
        <v>16</v>
      </c>
      <c r="F4650" t="s">
        <v>71</v>
      </c>
    </row>
    <row r="4651" spans="1:6" x14ac:dyDescent="0.45">
      <c r="A4651" s="154" t="str">
        <f t="shared" si="72"/>
        <v>IX_MD_Time_74</v>
      </c>
      <c r="B4651">
        <v>74</v>
      </c>
      <c r="C4651" t="s">
        <v>72</v>
      </c>
      <c r="D4651">
        <v>8.9177953600643005E-3</v>
      </c>
      <c r="E4651" t="s">
        <v>16</v>
      </c>
      <c r="F4651" t="s">
        <v>71</v>
      </c>
    </row>
    <row r="4652" spans="1:6" x14ac:dyDescent="0.45">
      <c r="A4652" s="154" t="str">
        <f t="shared" si="72"/>
        <v>IX_MD_Time_76</v>
      </c>
      <c r="B4652">
        <v>76</v>
      </c>
      <c r="C4652" t="s">
        <v>72</v>
      </c>
      <c r="D4652">
        <v>4.6600509588305998E-3</v>
      </c>
      <c r="E4652" t="s">
        <v>16</v>
      </c>
      <c r="F4652" t="s">
        <v>71</v>
      </c>
    </row>
    <row r="4653" spans="1:6" x14ac:dyDescent="0.45">
      <c r="A4653" s="154" t="str">
        <f t="shared" si="72"/>
        <v>IX_MD_Time_78</v>
      </c>
      <c r="B4653">
        <v>78</v>
      </c>
      <c r="C4653" t="s">
        <v>72</v>
      </c>
      <c r="D4653">
        <v>1.2404452192570701E-2</v>
      </c>
      <c r="E4653" t="s">
        <v>16</v>
      </c>
      <c r="F4653" t="s">
        <v>71</v>
      </c>
    </row>
    <row r="4654" spans="1:6" x14ac:dyDescent="0.45">
      <c r="A4654" s="154" t="str">
        <f t="shared" si="72"/>
        <v>IX_MD_Time_80</v>
      </c>
      <c r="B4654">
        <v>80</v>
      </c>
      <c r="C4654" t="s">
        <v>72</v>
      </c>
      <c r="D4654">
        <v>3.7883867507040002E-3</v>
      </c>
      <c r="E4654" t="s">
        <v>16</v>
      </c>
      <c r="F4654" t="s">
        <v>71</v>
      </c>
    </row>
    <row r="4655" spans="1:6" x14ac:dyDescent="0.45">
      <c r="A4655" s="154" t="str">
        <f t="shared" si="72"/>
        <v>IX_MD_Time_82</v>
      </c>
      <c r="B4655">
        <v>82</v>
      </c>
      <c r="C4655" t="s">
        <v>72</v>
      </c>
      <c r="D4655">
        <v>4.8612042376289999E-3</v>
      </c>
      <c r="E4655" t="s">
        <v>16</v>
      </c>
      <c r="F4655" t="s">
        <v>71</v>
      </c>
    </row>
    <row r="4656" spans="1:6" x14ac:dyDescent="0.45">
      <c r="A4656" s="154" t="str">
        <f t="shared" si="72"/>
        <v>IX_MD_Time_84</v>
      </c>
      <c r="B4656">
        <v>84</v>
      </c>
      <c r="C4656" t="s">
        <v>72</v>
      </c>
      <c r="D4656">
        <v>3.3860801931070998E-3</v>
      </c>
      <c r="E4656" t="s">
        <v>16</v>
      </c>
      <c r="F4656" t="s">
        <v>71</v>
      </c>
    </row>
    <row r="4657" spans="1:6" x14ac:dyDescent="0.45">
      <c r="A4657" s="154" t="str">
        <f t="shared" si="72"/>
        <v>IX_MD_Time_86</v>
      </c>
      <c r="B4657">
        <v>86</v>
      </c>
      <c r="C4657" t="s">
        <v>72</v>
      </c>
      <c r="D4657">
        <v>2.8161459031782001E-3</v>
      </c>
      <c r="E4657" t="s">
        <v>16</v>
      </c>
      <c r="F4657" t="s">
        <v>71</v>
      </c>
    </row>
    <row r="4658" spans="1:6" x14ac:dyDescent="0.45">
      <c r="A4658" s="154" t="str">
        <f t="shared" si="72"/>
        <v>IX_MD_Time_88</v>
      </c>
      <c r="B4658">
        <v>88</v>
      </c>
      <c r="C4658" t="s">
        <v>72</v>
      </c>
      <c r="D4658">
        <v>5.6322918063564003E-3</v>
      </c>
      <c r="E4658" t="s">
        <v>16</v>
      </c>
      <c r="F4658" t="s">
        <v>71</v>
      </c>
    </row>
    <row r="4659" spans="1:6" x14ac:dyDescent="0.45">
      <c r="A4659" s="154" t="str">
        <f t="shared" si="72"/>
        <v>IX_MD_Time_90</v>
      </c>
      <c r="B4659">
        <v>90</v>
      </c>
      <c r="C4659" t="s">
        <v>72</v>
      </c>
      <c r="D4659">
        <v>3.3190291001743001E-3</v>
      </c>
      <c r="E4659" t="s">
        <v>16</v>
      </c>
      <c r="F4659" t="s">
        <v>71</v>
      </c>
    </row>
    <row r="4660" spans="1:6" x14ac:dyDescent="0.45">
      <c r="A4660" s="154" t="str">
        <f t="shared" si="72"/>
        <v>IX_MD_Time_92</v>
      </c>
      <c r="B4660">
        <v>92</v>
      </c>
      <c r="C4660" t="s">
        <v>72</v>
      </c>
      <c r="D4660">
        <v>2.9837736355101999E-3</v>
      </c>
      <c r="E4660" t="s">
        <v>16</v>
      </c>
      <c r="F4660" t="s">
        <v>71</v>
      </c>
    </row>
    <row r="4661" spans="1:6" x14ac:dyDescent="0.45">
      <c r="A4661" s="154" t="str">
        <f t="shared" si="72"/>
        <v>IX_MD_Time_94</v>
      </c>
      <c r="B4661">
        <v>94</v>
      </c>
      <c r="C4661" t="s">
        <v>72</v>
      </c>
      <c r="D4661">
        <v>1.3410218586561999E-3</v>
      </c>
      <c r="E4661" t="s">
        <v>16</v>
      </c>
      <c r="F4661" t="s">
        <v>71</v>
      </c>
    </row>
    <row r="4662" spans="1:6" x14ac:dyDescent="0.45">
      <c r="A4662" s="154" t="str">
        <f t="shared" si="72"/>
        <v>IX_MD_Time_96</v>
      </c>
      <c r="B4662">
        <v>96</v>
      </c>
      <c r="C4662" t="s">
        <v>72</v>
      </c>
      <c r="D4662">
        <v>3.0843502749094E-3</v>
      </c>
      <c r="E4662" t="s">
        <v>16</v>
      </c>
      <c r="F4662" t="s">
        <v>71</v>
      </c>
    </row>
    <row r="4663" spans="1:6" x14ac:dyDescent="0.45">
      <c r="A4663" s="154" t="str">
        <f t="shared" si="72"/>
        <v>IX_MD_Time_98</v>
      </c>
      <c r="B4663">
        <v>98</v>
      </c>
      <c r="C4663" t="s">
        <v>72</v>
      </c>
      <c r="D4663">
        <v>2.7155692637788999E-3</v>
      </c>
      <c r="E4663" t="s">
        <v>16</v>
      </c>
      <c r="F4663" t="s">
        <v>71</v>
      </c>
    </row>
    <row r="4664" spans="1:6" x14ac:dyDescent="0.45">
      <c r="A4664" s="154" t="str">
        <f t="shared" si="72"/>
        <v>IX_MD_Time_100</v>
      </c>
      <c r="B4664">
        <v>100</v>
      </c>
      <c r="C4664" t="s">
        <v>72</v>
      </c>
      <c r="D4664">
        <v>1.6427517768539E-3</v>
      </c>
      <c r="E4664" t="s">
        <v>16</v>
      </c>
      <c r="F4664" t="s">
        <v>71</v>
      </c>
    </row>
    <row r="4665" spans="1:6" x14ac:dyDescent="0.45">
      <c r="A4665" s="154" t="str">
        <f t="shared" si="72"/>
        <v>IX_MD_Time_102</v>
      </c>
      <c r="B4665">
        <v>102</v>
      </c>
      <c r="C4665" t="s">
        <v>72</v>
      </c>
      <c r="D4665">
        <v>4.9617808770281999E-3</v>
      </c>
      <c r="E4665" t="s">
        <v>16</v>
      </c>
      <c r="F4665" t="s">
        <v>71</v>
      </c>
    </row>
    <row r="4666" spans="1:6" x14ac:dyDescent="0.45">
      <c r="A4666" s="154" t="str">
        <f t="shared" si="72"/>
        <v>IX_MD_Time_104</v>
      </c>
      <c r="B4666">
        <v>104</v>
      </c>
      <c r="C4666" t="s">
        <v>72</v>
      </c>
      <c r="D4666">
        <v>5.9004961780876998E-3</v>
      </c>
      <c r="E4666" t="s">
        <v>16</v>
      </c>
      <c r="F4666" t="s">
        <v>71</v>
      </c>
    </row>
    <row r="4667" spans="1:6" x14ac:dyDescent="0.45">
      <c r="A4667" s="154" t="str">
        <f t="shared" si="72"/>
        <v>IX_MD_Time_106</v>
      </c>
      <c r="B4667">
        <v>106</v>
      </c>
      <c r="C4667" t="s">
        <v>72</v>
      </c>
      <c r="D4667">
        <v>7.0403647579455001E-3</v>
      </c>
      <c r="E4667" t="s">
        <v>16</v>
      </c>
      <c r="F4667" t="s">
        <v>71</v>
      </c>
    </row>
    <row r="4668" spans="1:6" x14ac:dyDescent="0.45">
      <c r="A4668" s="154" t="str">
        <f t="shared" si="72"/>
        <v>IX_MD_Time_108</v>
      </c>
      <c r="B4668">
        <v>108</v>
      </c>
      <c r="C4668" t="s">
        <v>72</v>
      </c>
      <c r="D4668">
        <v>1.07281748692503E-2</v>
      </c>
      <c r="E4668" t="s">
        <v>16</v>
      </c>
      <c r="F4668" t="s">
        <v>71</v>
      </c>
    </row>
    <row r="4669" spans="1:6" x14ac:dyDescent="0.45">
      <c r="A4669" s="154" t="str">
        <f t="shared" si="72"/>
        <v>IX_MD_Time_110</v>
      </c>
      <c r="B4669">
        <v>110</v>
      </c>
      <c r="C4669" t="s">
        <v>72</v>
      </c>
      <c r="D4669">
        <v>1.9645970229314701E-2</v>
      </c>
      <c r="E4669" t="s">
        <v>16</v>
      </c>
      <c r="F4669" t="s">
        <v>71</v>
      </c>
    </row>
    <row r="4670" spans="1:6" x14ac:dyDescent="0.45">
      <c r="A4670" s="154" t="str">
        <f t="shared" si="72"/>
        <v>IX_MD_Time_112</v>
      </c>
      <c r="B4670">
        <v>112</v>
      </c>
      <c r="C4670" t="s">
        <v>72</v>
      </c>
      <c r="D4670">
        <v>1.01917661257878E-2</v>
      </c>
      <c r="E4670" t="s">
        <v>16</v>
      </c>
      <c r="F4670" t="s">
        <v>71</v>
      </c>
    </row>
    <row r="4671" spans="1:6" x14ac:dyDescent="0.45">
      <c r="A4671" s="154" t="str">
        <f t="shared" si="72"/>
        <v>IX_MD_Time_114</v>
      </c>
      <c r="B4671">
        <v>114</v>
      </c>
      <c r="C4671" t="s">
        <v>72</v>
      </c>
      <c r="D4671">
        <v>9.5883062893925008E-3</v>
      </c>
      <c r="E4671" t="s">
        <v>16</v>
      </c>
      <c r="F4671" t="s">
        <v>71</v>
      </c>
    </row>
    <row r="4672" spans="1:6" x14ac:dyDescent="0.45">
      <c r="A4672" s="154" t="str">
        <f t="shared" si="72"/>
        <v>IX_MD_Time_116</v>
      </c>
      <c r="B4672">
        <v>116</v>
      </c>
      <c r="C4672" t="s">
        <v>72</v>
      </c>
      <c r="D4672">
        <v>1.31420142148317E-2</v>
      </c>
      <c r="E4672" t="s">
        <v>16</v>
      </c>
      <c r="F4672" t="s">
        <v>71</v>
      </c>
    </row>
    <row r="4673" spans="1:6" x14ac:dyDescent="0.45">
      <c r="A4673" s="154" t="str">
        <f t="shared" si="72"/>
        <v>IX_MD_Time_118</v>
      </c>
      <c r="B4673">
        <v>118</v>
      </c>
      <c r="C4673" t="s">
        <v>72</v>
      </c>
      <c r="D4673">
        <v>1.2572079924902699E-2</v>
      </c>
      <c r="E4673" t="s">
        <v>16</v>
      </c>
      <c r="F4673" t="s">
        <v>71</v>
      </c>
    </row>
    <row r="4674" spans="1:6" x14ac:dyDescent="0.45">
      <c r="A4674" s="154" t="str">
        <f t="shared" si="72"/>
        <v>IX_MD_Time_120</v>
      </c>
      <c r="B4674">
        <v>120</v>
      </c>
      <c r="C4674" t="s">
        <v>72</v>
      </c>
      <c r="D4674">
        <v>1.9444816950515999E-3</v>
      </c>
      <c r="E4674" t="s">
        <v>16</v>
      </c>
      <c r="F4674" t="s">
        <v>71</v>
      </c>
    </row>
    <row r="4675" spans="1:6" x14ac:dyDescent="0.45">
      <c r="A4675" s="154" t="str">
        <f t="shared" ref="A4675:A4738" si="73">C4675&amp;"_"&amp;E4675&amp;"_"&amp;B4675</f>
        <v>IX_MD_Time_122</v>
      </c>
      <c r="B4675">
        <v>122</v>
      </c>
      <c r="C4675" t="s">
        <v>72</v>
      </c>
      <c r="D4675">
        <v>5.0288319699609996E-4</v>
      </c>
      <c r="E4675" t="s">
        <v>16</v>
      </c>
      <c r="F4675" t="s">
        <v>71</v>
      </c>
    </row>
    <row r="4676" spans="1:6" x14ac:dyDescent="0.45">
      <c r="A4676" s="154" t="str">
        <f t="shared" si="73"/>
        <v>IX_MD_Time_124</v>
      </c>
      <c r="B4676">
        <v>124</v>
      </c>
      <c r="C4676" t="s">
        <v>72</v>
      </c>
      <c r="D4676">
        <v>1.67627732332E-4</v>
      </c>
      <c r="E4676" t="s">
        <v>16</v>
      </c>
      <c r="F4676" t="s">
        <v>71</v>
      </c>
    </row>
    <row r="4677" spans="1:6" x14ac:dyDescent="0.45">
      <c r="A4677" s="154" t="str">
        <f t="shared" si="73"/>
        <v>IX_MD_Time_126</v>
      </c>
      <c r="B4677">
        <v>126</v>
      </c>
      <c r="C4677" t="s">
        <v>72</v>
      </c>
      <c r="D4677">
        <v>1.67627732332E-4</v>
      </c>
      <c r="E4677" t="s">
        <v>16</v>
      </c>
      <c r="F4677" t="s">
        <v>71</v>
      </c>
    </row>
    <row r="4678" spans="1:6" x14ac:dyDescent="0.45">
      <c r="A4678" s="154" t="str">
        <f t="shared" si="73"/>
        <v>IX_MD_Time_128</v>
      </c>
      <c r="B4678">
        <v>128</v>
      </c>
      <c r="C4678" t="s">
        <v>72</v>
      </c>
      <c r="D4678">
        <v>3.35255464664E-4</v>
      </c>
      <c r="E4678" t="s">
        <v>16</v>
      </c>
      <c r="F4678" t="s">
        <v>71</v>
      </c>
    </row>
    <row r="4679" spans="1:6" x14ac:dyDescent="0.45">
      <c r="A4679" s="154" t="str">
        <f t="shared" si="73"/>
        <v>IX_MD_Time_130</v>
      </c>
      <c r="B4679">
        <v>130</v>
      </c>
      <c r="C4679" t="s">
        <v>72</v>
      </c>
      <c r="D4679">
        <v>1.67627732332E-4</v>
      </c>
      <c r="E4679" t="s">
        <v>16</v>
      </c>
      <c r="F4679" t="s">
        <v>71</v>
      </c>
    </row>
    <row r="4680" spans="1:6" x14ac:dyDescent="0.45">
      <c r="A4680" s="154" t="str">
        <f t="shared" si="73"/>
        <v>IX_MD_Time_132</v>
      </c>
      <c r="B4680">
        <v>132</v>
      </c>
      <c r="C4680" t="s">
        <v>72</v>
      </c>
      <c r="D4680">
        <v>2.0115327879840001E-4</v>
      </c>
      <c r="E4680" t="s">
        <v>16</v>
      </c>
      <c r="F4680" t="s">
        <v>71</v>
      </c>
    </row>
    <row r="4681" spans="1:6" x14ac:dyDescent="0.45">
      <c r="A4681" s="154" t="str">
        <f t="shared" si="73"/>
        <v>IX_MD_Time_134</v>
      </c>
      <c r="B4681">
        <v>134</v>
      </c>
      <c r="C4681" t="s">
        <v>72</v>
      </c>
      <c r="D4681">
        <v>6.7051092932809996E-4</v>
      </c>
      <c r="E4681" t="s">
        <v>16</v>
      </c>
      <c r="F4681" t="s">
        <v>71</v>
      </c>
    </row>
    <row r="4682" spans="1:6" x14ac:dyDescent="0.45">
      <c r="A4682" s="154" t="str">
        <f t="shared" si="73"/>
        <v>IX_MD_Time_136</v>
      </c>
      <c r="B4682">
        <v>136</v>
      </c>
      <c r="C4682" t="s">
        <v>72</v>
      </c>
      <c r="D4682">
        <v>5.0288319699609996E-4</v>
      </c>
      <c r="E4682" t="s">
        <v>16</v>
      </c>
      <c r="F4682" t="s">
        <v>71</v>
      </c>
    </row>
    <row r="4683" spans="1:6" x14ac:dyDescent="0.45">
      <c r="A4683" s="154" t="str">
        <f t="shared" si="73"/>
        <v>IX_MD_Time_138</v>
      </c>
      <c r="B4683">
        <v>138</v>
      </c>
      <c r="C4683" t="s">
        <v>72</v>
      </c>
      <c r="D4683">
        <v>9.3871530105939997E-4</v>
      </c>
      <c r="E4683" t="s">
        <v>16</v>
      </c>
      <c r="F4683" t="s">
        <v>71</v>
      </c>
    </row>
    <row r="4684" spans="1:6" x14ac:dyDescent="0.45">
      <c r="A4684" s="154" t="str">
        <f t="shared" si="73"/>
        <v>IX_MD_Time_140</v>
      </c>
      <c r="B4684">
        <v>140</v>
      </c>
      <c r="C4684" t="s">
        <v>72</v>
      </c>
      <c r="D4684">
        <v>6.3698538286169999E-4</v>
      </c>
      <c r="E4684" t="s">
        <v>16</v>
      </c>
      <c r="F4684" t="s">
        <v>71</v>
      </c>
    </row>
    <row r="4685" spans="1:6" x14ac:dyDescent="0.45">
      <c r="A4685" s="154" t="str">
        <f t="shared" si="73"/>
        <v>IX_MD_Time_142</v>
      </c>
      <c r="B4685">
        <v>142</v>
      </c>
      <c r="C4685" t="s">
        <v>72</v>
      </c>
      <c r="D4685">
        <v>1.4415984980554999E-3</v>
      </c>
      <c r="E4685" t="s">
        <v>16</v>
      </c>
      <c r="F4685" t="s">
        <v>71</v>
      </c>
    </row>
    <row r="4686" spans="1:6" x14ac:dyDescent="0.45">
      <c r="A4686" s="154" t="str">
        <f t="shared" si="73"/>
        <v>IX_MD_Time_144</v>
      </c>
      <c r="B4686">
        <v>144</v>
      </c>
      <c r="C4686" t="s">
        <v>72</v>
      </c>
      <c r="D4686">
        <v>2.4808904385141E-3</v>
      </c>
      <c r="E4686" t="s">
        <v>16</v>
      </c>
      <c r="F4686" t="s">
        <v>71</v>
      </c>
    </row>
    <row r="4687" spans="1:6" x14ac:dyDescent="0.45">
      <c r="A4687" s="154" t="str">
        <f t="shared" si="73"/>
        <v>IX_MD_Time_146</v>
      </c>
      <c r="B4687">
        <v>146</v>
      </c>
      <c r="C4687" t="s">
        <v>72</v>
      </c>
      <c r="D4687">
        <v>1.9444816950515999E-3</v>
      </c>
      <c r="E4687" t="s">
        <v>16</v>
      </c>
      <c r="F4687" t="s">
        <v>71</v>
      </c>
    </row>
    <row r="4688" spans="1:6" x14ac:dyDescent="0.45">
      <c r="A4688" s="154" t="str">
        <f t="shared" si="73"/>
        <v>IX_MD_Time_148</v>
      </c>
      <c r="B4688">
        <v>148</v>
      </c>
      <c r="C4688" t="s">
        <v>72</v>
      </c>
      <c r="D4688">
        <v>8.3813866166009996E-4</v>
      </c>
      <c r="E4688" t="s">
        <v>16</v>
      </c>
      <c r="F4688" t="s">
        <v>71</v>
      </c>
    </row>
    <row r="4689" spans="1:6" x14ac:dyDescent="0.45">
      <c r="A4689" s="154" t="str">
        <f t="shared" si="73"/>
        <v>IX_MD_Time_150</v>
      </c>
      <c r="B4689">
        <v>150</v>
      </c>
      <c r="C4689" t="s">
        <v>72</v>
      </c>
      <c r="D4689">
        <v>1.0728174869250001E-3</v>
      </c>
      <c r="E4689" t="s">
        <v>16</v>
      </c>
      <c r="F4689" t="s">
        <v>71</v>
      </c>
    </row>
    <row r="4690" spans="1:6" x14ac:dyDescent="0.45">
      <c r="A4690" s="154" t="str">
        <f t="shared" si="73"/>
        <v>IX_MD_Time_152</v>
      </c>
      <c r="B4690">
        <v>152</v>
      </c>
      <c r="C4690" t="s">
        <v>72</v>
      </c>
      <c r="D4690">
        <v>2.0115327879840001E-4</v>
      </c>
      <c r="E4690" t="s">
        <v>16</v>
      </c>
      <c r="F4690" t="s">
        <v>71</v>
      </c>
    </row>
    <row r="4691" spans="1:6" x14ac:dyDescent="0.45">
      <c r="A4691" s="154" t="str">
        <f t="shared" si="73"/>
        <v>IX_MD_Time_154</v>
      </c>
      <c r="B4691">
        <v>154</v>
      </c>
      <c r="C4691" t="s">
        <v>72</v>
      </c>
      <c r="D4691">
        <v>8.3813866166009996E-4</v>
      </c>
      <c r="E4691" t="s">
        <v>16</v>
      </c>
      <c r="F4691" t="s">
        <v>71</v>
      </c>
    </row>
    <row r="4692" spans="1:6" x14ac:dyDescent="0.45">
      <c r="A4692" s="154" t="str">
        <f t="shared" si="73"/>
        <v>IX_MD_Time_156</v>
      </c>
      <c r="B4692">
        <v>156</v>
      </c>
      <c r="C4692" t="s">
        <v>72</v>
      </c>
      <c r="D4692">
        <v>2.6820437173119999E-4</v>
      </c>
      <c r="E4692" t="s">
        <v>16</v>
      </c>
      <c r="F4692" t="s">
        <v>71</v>
      </c>
    </row>
    <row r="4693" spans="1:6" x14ac:dyDescent="0.45">
      <c r="A4693" s="154" t="str">
        <f t="shared" si="73"/>
        <v>IX_MD_Time_158</v>
      </c>
      <c r="B4693">
        <v>158</v>
      </c>
      <c r="C4693" t="s">
        <v>72</v>
      </c>
      <c r="D4693">
        <v>4.0230655759680001E-4</v>
      </c>
      <c r="E4693" t="s">
        <v>16</v>
      </c>
      <c r="F4693" t="s">
        <v>71</v>
      </c>
    </row>
    <row r="4694" spans="1:6" x14ac:dyDescent="0.45">
      <c r="A4694" s="154" t="str">
        <f t="shared" si="73"/>
        <v>IX_MD_Time_160</v>
      </c>
      <c r="B4694">
        <v>160</v>
      </c>
      <c r="C4694" t="s">
        <v>72</v>
      </c>
      <c r="D4694">
        <v>3.6542845648383998E-3</v>
      </c>
      <c r="E4694" t="s">
        <v>16</v>
      </c>
      <c r="F4694" t="s">
        <v>71</v>
      </c>
    </row>
    <row r="4695" spans="1:6" x14ac:dyDescent="0.45">
      <c r="A4695" s="154" t="str">
        <f t="shared" si="73"/>
        <v>IX_MD_Time_162</v>
      </c>
      <c r="B4695">
        <v>162</v>
      </c>
      <c r="C4695" t="s">
        <v>72</v>
      </c>
      <c r="D4695">
        <v>1.0392919404586E-3</v>
      </c>
      <c r="E4695" t="s">
        <v>16</v>
      </c>
      <c r="F4695" t="s">
        <v>71</v>
      </c>
    </row>
    <row r="4696" spans="1:6" x14ac:dyDescent="0.45">
      <c r="A4696" s="154" t="str">
        <f t="shared" si="73"/>
        <v>IX_MD_Time_164</v>
      </c>
      <c r="B4696">
        <v>164</v>
      </c>
      <c r="C4696" t="s">
        <v>72</v>
      </c>
      <c r="D4696" s="153">
        <v>6.7051092932814797E-5</v>
      </c>
      <c r="E4696" t="s">
        <v>16</v>
      </c>
      <c r="F4696" t="s">
        <v>71</v>
      </c>
    </row>
    <row r="4697" spans="1:6" x14ac:dyDescent="0.45">
      <c r="A4697" s="154" t="str">
        <f t="shared" si="73"/>
        <v>IX_MD_Time_166</v>
      </c>
      <c r="B4697">
        <v>166</v>
      </c>
      <c r="C4697" t="s">
        <v>72</v>
      </c>
      <c r="D4697">
        <v>1.005766393992E-4</v>
      </c>
      <c r="E4697" t="s">
        <v>16</v>
      </c>
      <c r="F4697" t="s">
        <v>71</v>
      </c>
    </row>
    <row r="4698" spans="1:6" x14ac:dyDescent="0.45">
      <c r="A4698" s="154" t="str">
        <f t="shared" si="73"/>
        <v>IX_MD_Time_168</v>
      </c>
      <c r="B4698">
        <v>168</v>
      </c>
      <c r="C4698" t="s">
        <v>72</v>
      </c>
      <c r="D4698">
        <v>0</v>
      </c>
      <c r="E4698" t="s">
        <v>16</v>
      </c>
      <c r="F4698" t="s">
        <v>71</v>
      </c>
    </row>
    <row r="4699" spans="1:6" x14ac:dyDescent="0.45">
      <c r="A4699" s="154" t="str">
        <f t="shared" si="73"/>
        <v>IX_MD_Time_170</v>
      </c>
      <c r="B4699">
        <v>170</v>
      </c>
      <c r="C4699" t="s">
        <v>72</v>
      </c>
      <c r="D4699">
        <v>0</v>
      </c>
      <c r="E4699" t="s">
        <v>16</v>
      </c>
      <c r="F4699" t="s">
        <v>71</v>
      </c>
    </row>
    <row r="4700" spans="1:6" x14ac:dyDescent="0.45">
      <c r="A4700" s="154" t="str">
        <f t="shared" si="73"/>
        <v>IX_MD_Time_172</v>
      </c>
      <c r="B4700">
        <v>172</v>
      </c>
      <c r="C4700" t="s">
        <v>72</v>
      </c>
      <c r="D4700">
        <v>0</v>
      </c>
      <c r="E4700" t="s">
        <v>16</v>
      </c>
      <c r="F4700" t="s">
        <v>71</v>
      </c>
    </row>
    <row r="4701" spans="1:6" x14ac:dyDescent="0.45">
      <c r="A4701" s="154" t="str">
        <f t="shared" si="73"/>
        <v>IX_MD_Time_174</v>
      </c>
      <c r="B4701">
        <v>174</v>
      </c>
      <c r="C4701" t="s">
        <v>72</v>
      </c>
      <c r="D4701">
        <v>0</v>
      </c>
      <c r="E4701" t="s">
        <v>16</v>
      </c>
      <c r="F4701" t="s">
        <v>71</v>
      </c>
    </row>
    <row r="4702" spans="1:6" x14ac:dyDescent="0.45">
      <c r="A4702" s="154" t="str">
        <f t="shared" si="73"/>
        <v>IX_MD_Time_176</v>
      </c>
      <c r="B4702">
        <v>176</v>
      </c>
      <c r="C4702" t="s">
        <v>72</v>
      </c>
      <c r="D4702">
        <v>0</v>
      </c>
      <c r="E4702" t="s">
        <v>16</v>
      </c>
      <c r="F4702" t="s">
        <v>71</v>
      </c>
    </row>
    <row r="4703" spans="1:6" x14ac:dyDescent="0.45">
      <c r="A4703" s="154" t="str">
        <f t="shared" si="73"/>
        <v>IX_MD_Time_178</v>
      </c>
      <c r="B4703">
        <v>178</v>
      </c>
      <c r="C4703" t="s">
        <v>72</v>
      </c>
      <c r="D4703">
        <v>0</v>
      </c>
      <c r="E4703" t="s">
        <v>16</v>
      </c>
      <c r="F4703" t="s">
        <v>71</v>
      </c>
    </row>
    <row r="4704" spans="1:6" x14ac:dyDescent="0.45">
      <c r="A4704" s="154" t="str">
        <f t="shared" si="73"/>
        <v>IX_MD_Time_180</v>
      </c>
      <c r="B4704">
        <v>180</v>
      </c>
      <c r="C4704" t="s">
        <v>72</v>
      </c>
      <c r="D4704">
        <v>0</v>
      </c>
      <c r="E4704" t="s">
        <v>16</v>
      </c>
      <c r="F4704" t="s">
        <v>71</v>
      </c>
    </row>
    <row r="4705" spans="1:6" x14ac:dyDescent="0.45">
      <c r="A4705" s="154" t="str">
        <f t="shared" si="73"/>
        <v>IX_MD_Time_182</v>
      </c>
      <c r="B4705">
        <v>182</v>
      </c>
      <c r="C4705" t="s">
        <v>72</v>
      </c>
      <c r="D4705">
        <v>0</v>
      </c>
      <c r="E4705" t="s">
        <v>16</v>
      </c>
      <c r="F4705" t="s">
        <v>71</v>
      </c>
    </row>
    <row r="4706" spans="1:6" x14ac:dyDescent="0.45">
      <c r="A4706" s="154" t="str">
        <f t="shared" si="73"/>
        <v>IX_MD_Time_184</v>
      </c>
      <c r="B4706">
        <v>184</v>
      </c>
      <c r="C4706" t="s">
        <v>72</v>
      </c>
      <c r="D4706">
        <v>0</v>
      </c>
      <c r="E4706" t="s">
        <v>16</v>
      </c>
      <c r="F4706" t="s">
        <v>71</v>
      </c>
    </row>
    <row r="4707" spans="1:6" x14ac:dyDescent="0.45">
      <c r="A4707" s="154" t="str">
        <f t="shared" si="73"/>
        <v>IX_MD_Time_186</v>
      </c>
      <c r="B4707">
        <v>186</v>
      </c>
      <c r="C4707" t="s">
        <v>72</v>
      </c>
      <c r="D4707">
        <v>0</v>
      </c>
      <c r="E4707" t="s">
        <v>16</v>
      </c>
      <c r="F4707" t="s">
        <v>71</v>
      </c>
    </row>
    <row r="4708" spans="1:6" x14ac:dyDescent="0.45">
      <c r="A4708" s="154" t="str">
        <f t="shared" si="73"/>
        <v>IX_MD_Time_188</v>
      </c>
      <c r="B4708">
        <v>188</v>
      </c>
      <c r="C4708" t="s">
        <v>72</v>
      </c>
      <c r="D4708">
        <v>0</v>
      </c>
      <c r="E4708" t="s">
        <v>16</v>
      </c>
      <c r="F4708" t="s">
        <v>71</v>
      </c>
    </row>
    <row r="4709" spans="1:6" x14ac:dyDescent="0.45">
      <c r="A4709" s="154" t="str">
        <f t="shared" si="73"/>
        <v>IX_MD_Time_190</v>
      </c>
      <c r="B4709">
        <v>190</v>
      </c>
      <c r="C4709" t="s">
        <v>72</v>
      </c>
      <c r="D4709">
        <v>0</v>
      </c>
      <c r="E4709" t="s">
        <v>16</v>
      </c>
      <c r="F4709" t="s">
        <v>71</v>
      </c>
    </row>
    <row r="4710" spans="1:6" x14ac:dyDescent="0.45">
      <c r="A4710" s="154" t="str">
        <f t="shared" si="73"/>
        <v>IX_MD_Time_192</v>
      </c>
      <c r="B4710">
        <v>192</v>
      </c>
      <c r="C4710" t="s">
        <v>72</v>
      </c>
      <c r="D4710">
        <v>0</v>
      </c>
      <c r="E4710" t="s">
        <v>16</v>
      </c>
      <c r="F4710" t="s">
        <v>71</v>
      </c>
    </row>
    <row r="4711" spans="1:6" x14ac:dyDescent="0.45">
      <c r="A4711" s="154" t="str">
        <f t="shared" si="73"/>
        <v>IX_MD_Time_194</v>
      </c>
      <c r="B4711">
        <v>194</v>
      </c>
      <c r="C4711" t="s">
        <v>72</v>
      </c>
      <c r="D4711">
        <v>0</v>
      </c>
      <c r="E4711" t="s">
        <v>16</v>
      </c>
      <c r="F4711" t="s">
        <v>71</v>
      </c>
    </row>
    <row r="4712" spans="1:6" x14ac:dyDescent="0.45">
      <c r="A4712" s="154" t="str">
        <f t="shared" si="73"/>
        <v>IX_MD_Time_196</v>
      </c>
      <c r="B4712">
        <v>196</v>
      </c>
      <c r="C4712" t="s">
        <v>72</v>
      </c>
      <c r="D4712">
        <v>0</v>
      </c>
      <c r="E4712" t="s">
        <v>16</v>
      </c>
      <c r="F4712" t="s">
        <v>71</v>
      </c>
    </row>
    <row r="4713" spans="1:6" x14ac:dyDescent="0.45">
      <c r="A4713" s="154" t="str">
        <f t="shared" si="73"/>
        <v>IX_MD_Time_198</v>
      </c>
      <c r="B4713">
        <v>198</v>
      </c>
      <c r="C4713" t="s">
        <v>72</v>
      </c>
      <c r="D4713">
        <v>0</v>
      </c>
      <c r="E4713" t="s">
        <v>16</v>
      </c>
      <c r="F4713" t="s">
        <v>71</v>
      </c>
    </row>
    <row r="4714" spans="1:6" x14ac:dyDescent="0.45">
      <c r="A4714" s="154" t="str">
        <f t="shared" si="73"/>
        <v>IX_MD_Time_200</v>
      </c>
      <c r="B4714">
        <v>200</v>
      </c>
      <c r="C4714" t="s">
        <v>72</v>
      </c>
      <c r="D4714">
        <v>0</v>
      </c>
      <c r="E4714" t="s">
        <v>16</v>
      </c>
      <c r="F4714" t="s">
        <v>71</v>
      </c>
    </row>
    <row r="4715" spans="1:6" x14ac:dyDescent="0.45">
      <c r="A4715" s="154" t="str">
        <f t="shared" si="73"/>
        <v>IX_MD_Time_</v>
      </c>
      <c r="C4715" t="s">
        <v>72</v>
      </c>
      <c r="E4715" t="s">
        <v>16</v>
      </c>
      <c r="F4715" t="s">
        <v>71</v>
      </c>
    </row>
    <row r="4716" spans="1:6" x14ac:dyDescent="0.45">
      <c r="A4716" s="154" t="str">
        <f t="shared" si="73"/>
        <v>IX_MD_GC_0</v>
      </c>
      <c r="B4716">
        <v>0</v>
      </c>
      <c r="C4716" t="s">
        <v>72</v>
      </c>
      <c r="D4716">
        <v>0</v>
      </c>
      <c r="E4716" t="s">
        <v>64</v>
      </c>
      <c r="F4716" t="s">
        <v>71</v>
      </c>
    </row>
    <row r="4717" spans="1:6" x14ac:dyDescent="0.45">
      <c r="A4717" s="154" t="str">
        <f t="shared" si="73"/>
        <v>IX_MD_GC_2</v>
      </c>
      <c r="B4717">
        <v>2</v>
      </c>
      <c r="C4717" t="s">
        <v>72</v>
      </c>
      <c r="D4717">
        <v>1.0300000000000001E-3</v>
      </c>
      <c r="E4717" t="s">
        <v>64</v>
      </c>
      <c r="F4717" t="s">
        <v>71</v>
      </c>
    </row>
    <row r="4718" spans="1:6" x14ac:dyDescent="0.45">
      <c r="A4718" s="154" t="str">
        <f t="shared" si="73"/>
        <v>IX_MD_GC_4</v>
      </c>
      <c r="B4718">
        <v>4</v>
      </c>
      <c r="C4718" t="s">
        <v>72</v>
      </c>
      <c r="D4718">
        <v>2.0481000000000002E-3</v>
      </c>
      <c r="E4718" t="s">
        <v>64</v>
      </c>
      <c r="F4718" t="s">
        <v>71</v>
      </c>
    </row>
    <row r="4719" spans="1:6" x14ac:dyDescent="0.45">
      <c r="A4719" s="154" t="str">
        <f t="shared" si="73"/>
        <v>IX_MD_GC_6</v>
      </c>
      <c r="B4719">
        <v>6</v>
      </c>
      <c r="C4719" t="s">
        <v>72</v>
      </c>
      <c r="D4719">
        <v>3.3609999999999998E-3</v>
      </c>
      <c r="E4719" t="s">
        <v>64</v>
      </c>
      <c r="F4719" t="s">
        <v>71</v>
      </c>
    </row>
    <row r="4720" spans="1:6" x14ac:dyDescent="0.45">
      <c r="A4720" s="154" t="str">
        <f t="shared" si="73"/>
        <v>IX_MD_GC_8</v>
      </c>
      <c r="B4720">
        <v>8</v>
      </c>
      <c r="C4720" t="s">
        <v>72</v>
      </c>
      <c r="D4720">
        <v>4.8658E-3</v>
      </c>
      <c r="E4720" t="s">
        <v>64</v>
      </c>
      <c r="F4720" t="s">
        <v>71</v>
      </c>
    </row>
    <row r="4721" spans="1:6" x14ac:dyDescent="0.45">
      <c r="A4721" s="154" t="str">
        <f t="shared" si="73"/>
        <v>IX_MD_GC_10</v>
      </c>
      <c r="B4721">
        <v>10</v>
      </c>
      <c r="C4721" t="s">
        <v>72</v>
      </c>
      <c r="D4721">
        <v>6.0593000000000001E-3</v>
      </c>
      <c r="E4721" t="s">
        <v>64</v>
      </c>
      <c r="F4721" t="s">
        <v>71</v>
      </c>
    </row>
    <row r="4722" spans="1:6" x14ac:dyDescent="0.45">
      <c r="A4722" s="154" t="str">
        <f t="shared" si="73"/>
        <v>IX_MD_GC_12</v>
      </c>
      <c r="B4722">
        <v>12</v>
      </c>
      <c r="C4722" t="s">
        <v>72</v>
      </c>
      <c r="D4722">
        <v>7.2480000000000001E-3</v>
      </c>
      <c r="E4722" t="s">
        <v>64</v>
      </c>
      <c r="F4722" t="s">
        <v>71</v>
      </c>
    </row>
    <row r="4723" spans="1:6" x14ac:dyDescent="0.45">
      <c r="A4723" s="154" t="str">
        <f t="shared" si="73"/>
        <v>IX_MD_GC_14</v>
      </c>
      <c r="B4723">
        <v>14</v>
      </c>
      <c r="C4723" t="s">
        <v>72</v>
      </c>
      <c r="D4723">
        <v>8.5348999999999998E-3</v>
      </c>
      <c r="E4723" t="s">
        <v>64</v>
      </c>
      <c r="F4723" t="s">
        <v>71</v>
      </c>
    </row>
    <row r="4724" spans="1:6" x14ac:dyDescent="0.45">
      <c r="A4724" s="154" t="str">
        <f t="shared" si="73"/>
        <v>IX_MD_GC_16</v>
      </c>
      <c r="B4724">
        <v>16</v>
      </c>
      <c r="C4724" t="s">
        <v>72</v>
      </c>
      <c r="D4724">
        <v>9.5215999999999999E-3</v>
      </c>
      <c r="E4724" t="s">
        <v>64</v>
      </c>
      <c r="F4724" t="s">
        <v>71</v>
      </c>
    </row>
    <row r="4725" spans="1:6" x14ac:dyDescent="0.45">
      <c r="A4725" s="154" t="str">
        <f t="shared" si="73"/>
        <v>IX_MD_GC_18</v>
      </c>
      <c r="B4725">
        <v>18</v>
      </c>
      <c r="C4725" t="s">
        <v>72</v>
      </c>
      <c r="D4725">
        <v>1.05095E-2</v>
      </c>
      <c r="E4725" t="s">
        <v>64</v>
      </c>
      <c r="F4725" t="s">
        <v>71</v>
      </c>
    </row>
    <row r="4726" spans="1:6" x14ac:dyDescent="0.45">
      <c r="A4726" s="154" t="str">
        <f t="shared" si="73"/>
        <v>IX_MD_GC_20</v>
      </c>
      <c r="B4726">
        <v>20</v>
      </c>
      <c r="C4726" t="s">
        <v>72</v>
      </c>
      <c r="D4726">
        <v>1.19431E-2</v>
      </c>
      <c r="E4726" t="s">
        <v>64</v>
      </c>
      <c r="F4726" t="s">
        <v>71</v>
      </c>
    </row>
    <row r="4727" spans="1:6" x14ac:dyDescent="0.45">
      <c r="A4727" s="154" t="str">
        <f t="shared" si="73"/>
        <v>IX_MD_GC_22</v>
      </c>
      <c r="B4727">
        <v>22</v>
      </c>
      <c r="C4727" t="s">
        <v>72</v>
      </c>
      <c r="D4727">
        <v>1.28685E-2</v>
      </c>
      <c r="E4727" t="s">
        <v>64</v>
      </c>
      <c r="F4727" t="s">
        <v>71</v>
      </c>
    </row>
    <row r="4728" spans="1:6" x14ac:dyDescent="0.45">
      <c r="A4728" s="154" t="str">
        <f t="shared" si="73"/>
        <v>IX_MD_GC_24</v>
      </c>
      <c r="B4728">
        <v>24</v>
      </c>
      <c r="C4728" t="s">
        <v>72</v>
      </c>
      <c r="D4728">
        <v>1.37672E-2</v>
      </c>
      <c r="E4728" t="s">
        <v>64</v>
      </c>
      <c r="F4728" t="s">
        <v>71</v>
      </c>
    </row>
    <row r="4729" spans="1:6" x14ac:dyDescent="0.45">
      <c r="A4729" s="154" t="str">
        <f t="shared" si="73"/>
        <v>IX_MD_GC_26</v>
      </c>
      <c r="B4729">
        <v>26</v>
      </c>
      <c r="C4729" t="s">
        <v>72</v>
      </c>
      <c r="D4729">
        <v>1.46263E-2</v>
      </c>
      <c r="E4729" t="s">
        <v>64</v>
      </c>
      <c r="F4729" t="s">
        <v>71</v>
      </c>
    </row>
    <row r="4730" spans="1:6" x14ac:dyDescent="0.45">
      <c r="A4730" s="154" t="str">
        <f t="shared" si="73"/>
        <v>IX_MD_GC_28</v>
      </c>
      <c r="B4730">
        <v>28</v>
      </c>
      <c r="C4730" t="s">
        <v>72</v>
      </c>
      <c r="D4730">
        <v>1.5466199999999999E-2</v>
      </c>
      <c r="E4730" t="s">
        <v>64</v>
      </c>
      <c r="F4730" t="s">
        <v>71</v>
      </c>
    </row>
    <row r="4731" spans="1:6" x14ac:dyDescent="0.45">
      <c r="A4731" s="154" t="str">
        <f t="shared" si="73"/>
        <v>IX_MD_GC_30</v>
      </c>
      <c r="B4731">
        <v>30</v>
      </c>
      <c r="C4731" t="s">
        <v>72</v>
      </c>
      <c r="D4731">
        <v>1.6274400000000001E-2</v>
      </c>
      <c r="E4731" t="s">
        <v>64</v>
      </c>
      <c r="F4731" t="s">
        <v>71</v>
      </c>
    </row>
    <row r="4732" spans="1:6" x14ac:dyDescent="0.45">
      <c r="A4732" s="154" t="str">
        <f t="shared" si="73"/>
        <v>IX_MD_GC_32</v>
      </c>
      <c r="B4732">
        <v>32</v>
      </c>
      <c r="C4732" t="s">
        <v>72</v>
      </c>
      <c r="D4732">
        <v>1.7004399999999999E-2</v>
      </c>
      <c r="E4732" t="s">
        <v>64</v>
      </c>
      <c r="F4732" t="s">
        <v>71</v>
      </c>
    </row>
    <row r="4733" spans="1:6" x14ac:dyDescent="0.45">
      <c r="A4733" s="154" t="str">
        <f t="shared" si="73"/>
        <v>IX_MD_GC_34</v>
      </c>
      <c r="B4733">
        <v>34</v>
      </c>
      <c r="C4733" t="s">
        <v>72</v>
      </c>
      <c r="D4733">
        <v>1.7687100000000001E-2</v>
      </c>
      <c r="E4733" t="s">
        <v>64</v>
      </c>
      <c r="F4733" t="s">
        <v>71</v>
      </c>
    </row>
    <row r="4734" spans="1:6" x14ac:dyDescent="0.45">
      <c r="A4734" s="154" t="str">
        <f t="shared" si="73"/>
        <v>IX_MD_GC_36</v>
      </c>
      <c r="B4734">
        <v>36</v>
      </c>
      <c r="C4734" t="s">
        <v>72</v>
      </c>
      <c r="D4734">
        <v>1.8335000000000001E-2</v>
      </c>
      <c r="E4734" t="s">
        <v>64</v>
      </c>
      <c r="F4734" t="s">
        <v>71</v>
      </c>
    </row>
    <row r="4735" spans="1:6" x14ac:dyDescent="0.45">
      <c r="A4735" s="154" t="str">
        <f t="shared" si="73"/>
        <v>IX_MD_GC_38</v>
      </c>
      <c r="B4735">
        <v>38</v>
      </c>
      <c r="C4735" t="s">
        <v>72</v>
      </c>
      <c r="D4735">
        <v>1.8849999999999999E-2</v>
      </c>
      <c r="E4735" t="s">
        <v>64</v>
      </c>
      <c r="F4735" t="s">
        <v>71</v>
      </c>
    </row>
    <row r="4736" spans="1:6" x14ac:dyDescent="0.45">
      <c r="A4736" s="154" t="str">
        <f t="shared" si="73"/>
        <v>IX_MD_GC_40</v>
      </c>
      <c r="B4736">
        <v>40</v>
      </c>
      <c r="C4736" t="s">
        <v>72</v>
      </c>
      <c r="D4736">
        <v>1.92277E-2</v>
      </c>
      <c r="E4736" t="s">
        <v>64</v>
      </c>
      <c r="F4736" t="s">
        <v>71</v>
      </c>
    </row>
    <row r="4737" spans="1:6" x14ac:dyDescent="0.45">
      <c r="A4737" s="154" t="str">
        <f t="shared" si="73"/>
        <v>IX_MD_GC_42</v>
      </c>
      <c r="B4737">
        <v>42</v>
      </c>
      <c r="C4737" t="s">
        <v>72</v>
      </c>
      <c r="D4737">
        <v>1.9570199999999999E-2</v>
      </c>
      <c r="E4737" t="s">
        <v>64</v>
      </c>
      <c r="F4737" t="s">
        <v>71</v>
      </c>
    </row>
    <row r="4738" spans="1:6" x14ac:dyDescent="0.45">
      <c r="A4738" s="154" t="str">
        <f t="shared" si="73"/>
        <v>IX_MD_GC_44</v>
      </c>
      <c r="B4738">
        <v>44</v>
      </c>
      <c r="C4738" t="s">
        <v>72</v>
      </c>
      <c r="D4738">
        <v>1.98312E-2</v>
      </c>
      <c r="E4738" t="s">
        <v>64</v>
      </c>
      <c r="F4738" t="s">
        <v>71</v>
      </c>
    </row>
    <row r="4739" spans="1:6" x14ac:dyDescent="0.45">
      <c r="A4739" s="154" t="str">
        <f t="shared" ref="A4739:A4802" si="74">C4739&amp;"_"&amp;E4739&amp;"_"&amp;B4739</f>
        <v>IX_MD_GC_46</v>
      </c>
      <c r="B4739">
        <v>46</v>
      </c>
      <c r="C4739" t="s">
        <v>72</v>
      </c>
      <c r="D4739">
        <v>1.9963399999999999E-2</v>
      </c>
      <c r="E4739" t="s">
        <v>64</v>
      </c>
      <c r="F4739" t="s">
        <v>71</v>
      </c>
    </row>
    <row r="4740" spans="1:6" x14ac:dyDescent="0.45">
      <c r="A4740" s="154" t="str">
        <f t="shared" si="74"/>
        <v>IX_MD_GC_48</v>
      </c>
      <c r="B4740">
        <v>48</v>
      </c>
      <c r="C4740" t="s">
        <v>72</v>
      </c>
      <c r="D4740">
        <v>1.9949600000000001E-2</v>
      </c>
      <c r="E4740" t="s">
        <v>64</v>
      </c>
      <c r="F4740" t="s">
        <v>71</v>
      </c>
    </row>
    <row r="4741" spans="1:6" x14ac:dyDescent="0.45">
      <c r="A4741" s="154" t="str">
        <f t="shared" si="74"/>
        <v>IX_MD_GC_50</v>
      </c>
      <c r="B4741">
        <v>50</v>
      </c>
      <c r="C4741" t="s">
        <v>72</v>
      </c>
      <c r="D4741">
        <v>1.9837299999999999E-2</v>
      </c>
      <c r="E4741" t="s">
        <v>64</v>
      </c>
      <c r="F4741" t="s">
        <v>71</v>
      </c>
    </row>
    <row r="4742" spans="1:6" x14ac:dyDescent="0.45">
      <c r="A4742" s="154" t="str">
        <f t="shared" si="74"/>
        <v>IX_MD_GC_52</v>
      </c>
      <c r="B4742">
        <v>52</v>
      </c>
      <c r="C4742" t="s">
        <v>72</v>
      </c>
      <c r="D4742">
        <v>1.9606599999999998E-2</v>
      </c>
      <c r="E4742" t="s">
        <v>64</v>
      </c>
      <c r="F4742" t="s">
        <v>71</v>
      </c>
    </row>
    <row r="4743" spans="1:6" x14ac:dyDescent="0.45">
      <c r="A4743" s="154" t="str">
        <f t="shared" si="74"/>
        <v>IX_MD_GC_54</v>
      </c>
      <c r="B4743">
        <v>54</v>
      </c>
      <c r="C4743" t="s">
        <v>72</v>
      </c>
      <c r="D4743">
        <v>1.9288900000000001E-2</v>
      </c>
      <c r="E4743" t="s">
        <v>64</v>
      </c>
      <c r="F4743" t="s">
        <v>71</v>
      </c>
    </row>
    <row r="4744" spans="1:6" x14ac:dyDescent="0.45">
      <c r="A4744" s="154" t="str">
        <f t="shared" si="74"/>
        <v>IX_MD_GC_56</v>
      </c>
      <c r="B4744">
        <v>56</v>
      </c>
      <c r="C4744" t="s">
        <v>72</v>
      </c>
      <c r="D4744">
        <v>1.88925E-2</v>
      </c>
      <c r="E4744" t="s">
        <v>64</v>
      </c>
      <c r="F4744" t="s">
        <v>71</v>
      </c>
    </row>
    <row r="4745" spans="1:6" x14ac:dyDescent="0.45">
      <c r="A4745" s="154" t="str">
        <f t="shared" si="74"/>
        <v>IX_MD_GC_58</v>
      </c>
      <c r="B4745">
        <v>58</v>
      </c>
      <c r="C4745" t="s">
        <v>72</v>
      </c>
      <c r="D4745">
        <v>1.8405600000000001E-2</v>
      </c>
      <c r="E4745" t="s">
        <v>64</v>
      </c>
      <c r="F4745" t="s">
        <v>71</v>
      </c>
    </row>
    <row r="4746" spans="1:6" x14ac:dyDescent="0.45">
      <c r="A4746" s="154" t="str">
        <f t="shared" si="74"/>
        <v>IX_MD_GC_60</v>
      </c>
      <c r="B4746">
        <v>60</v>
      </c>
      <c r="C4746" t="s">
        <v>72</v>
      </c>
      <c r="D4746">
        <v>1.7836500000000002E-2</v>
      </c>
      <c r="E4746" t="s">
        <v>64</v>
      </c>
      <c r="F4746" t="s">
        <v>71</v>
      </c>
    </row>
    <row r="4747" spans="1:6" x14ac:dyDescent="0.45">
      <c r="A4747" s="154" t="str">
        <f t="shared" si="74"/>
        <v>IX_MD_GC_62</v>
      </c>
      <c r="B4747">
        <v>62</v>
      </c>
      <c r="C4747" t="s">
        <v>72</v>
      </c>
      <c r="D4747">
        <v>1.7161300000000001E-2</v>
      </c>
      <c r="E4747" t="s">
        <v>64</v>
      </c>
      <c r="F4747" t="s">
        <v>71</v>
      </c>
    </row>
    <row r="4748" spans="1:6" x14ac:dyDescent="0.45">
      <c r="A4748" s="154" t="str">
        <f t="shared" si="74"/>
        <v>IX_MD_GC_64</v>
      </c>
      <c r="B4748">
        <v>64</v>
      </c>
      <c r="C4748" t="s">
        <v>72</v>
      </c>
      <c r="D4748">
        <v>1.6468099999999999E-2</v>
      </c>
      <c r="E4748" t="s">
        <v>64</v>
      </c>
      <c r="F4748" t="s">
        <v>71</v>
      </c>
    </row>
    <row r="4749" spans="1:6" x14ac:dyDescent="0.45">
      <c r="A4749" s="154" t="str">
        <f t="shared" si="74"/>
        <v>IX_MD_GC_66</v>
      </c>
      <c r="B4749">
        <v>66</v>
      </c>
      <c r="C4749" t="s">
        <v>72</v>
      </c>
      <c r="D4749">
        <v>1.5764299999999998E-2</v>
      </c>
      <c r="E4749" t="s">
        <v>64</v>
      </c>
      <c r="F4749" t="s">
        <v>71</v>
      </c>
    </row>
    <row r="4750" spans="1:6" x14ac:dyDescent="0.45">
      <c r="A4750" s="154" t="str">
        <f t="shared" si="74"/>
        <v>IX_MD_GC_68</v>
      </c>
      <c r="B4750">
        <v>68</v>
      </c>
      <c r="C4750" t="s">
        <v>72</v>
      </c>
      <c r="D4750">
        <v>1.50165E-2</v>
      </c>
      <c r="E4750" t="s">
        <v>64</v>
      </c>
      <c r="F4750" t="s">
        <v>71</v>
      </c>
    </row>
    <row r="4751" spans="1:6" x14ac:dyDescent="0.45">
      <c r="A4751" s="154" t="str">
        <f t="shared" si="74"/>
        <v>IX_MD_GC_70</v>
      </c>
      <c r="B4751">
        <v>70</v>
      </c>
      <c r="C4751" t="s">
        <v>72</v>
      </c>
      <c r="D4751">
        <v>1.4246E-2</v>
      </c>
      <c r="E4751" t="s">
        <v>64</v>
      </c>
      <c r="F4751" t="s">
        <v>71</v>
      </c>
    </row>
    <row r="4752" spans="1:6" x14ac:dyDescent="0.45">
      <c r="A4752" s="154" t="str">
        <f t="shared" si="74"/>
        <v>IX_MD_GC_72</v>
      </c>
      <c r="B4752">
        <v>72</v>
      </c>
      <c r="C4752" t="s">
        <v>72</v>
      </c>
      <c r="D4752">
        <v>1.3476699999999999E-2</v>
      </c>
      <c r="E4752" t="s">
        <v>64</v>
      </c>
      <c r="F4752" t="s">
        <v>71</v>
      </c>
    </row>
    <row r="4753" spans="1:6" x14ac:dyDescent="0.45">
      <c r="A4753" s="154" t="str">
        <f t="shared" si="74"/>
        <v>IX_MD_GC_74</v>
      </c>
      <c r="B4753">
        <v>74</v>
      </c>
      <c r="C4753" t="s">
        <v>72</v>
      </c>
      <c r="D4753">
        <v>1.27346E-2</v>
      </c>
      <c r="E4753" t="s">
        <v>64</v>
      </c>
      <c r="F4753" t="s">
        <v>71</v>
      </c>
    </row>
    <row r="4754" spans="1:6" x14ac:dyDescent="0.45">
      <c r="A4754" s="154" t="str">
        <f t="shared" si="74"/>
        <v>IX_MD_GC_76</v>
      </c>
      <c r="B4754">
        <v>76</v>
      </c>
      <c r="C4754" t="s">
        <v>72</v>
      </c>
      <c r="D4754">
        <v>1.19994E-2</v>
      </c>
      <c r="E4754" t="s">
        <v>64</v>
      </c>
      <c r="F4754" t="s">
        <v>71</v>
      </c>
    </row>
    <row r="4755" spans="1:6" x14ac:dyDescent="0.45">
      <c r="A4755" s="154" t="str">
        <f t="shared" si="74"/>
        <v>IX_MD_GC_78</v>
      </c>
      <c r="B4755">
        <v>78</v>
      </c>
      <c r="C4755" t="s">
        <v>72</v>
      </c>
      <c r="D4755">
        <v>1.12897E-2</v>
      </c>
      <c r="E4755" t="s">
        <v>64</v>
      </c>
      <c r="F4755" t="s">
        <v>71</v>
      </c>
    </row>
    <row r="4756" spans="1:6" x14ac:dyDescent="0.45">
      <c r="A4756" s="154" t="str">
        <f t="shared" si="74"/>
        <v>IX_MD_GC_80</v>
      </c>
      <c r="B4756">
        <v>80</v>
      </c>
      <c r="C4756" t="s">
        <v>72</v>
      </c>
      <c r="D4756">
        <v>1.0629E-2</v>
      </c>
      <c r="E4756" t="s">
        <v>64</v>
      </c>
      <c r="F4756" t="s">
        <v>71</v>
      </c>
    </row>
    <row r="4757" spans="1:6" x14ac:dyDescent="0.45">
      <c r="A4757" s="154" t="str">
        <f t="shared" si="74"/>
        <v>IX_MD_GC_82</v>
      </c>
      <c r="B4757">
        <v>82</v>
      </c>
      <c r="C4757" t="s">
        <v>72</v>
      </c>
      <c r="D4757">
        <v>1.00112E-2</v>
      </c>
      <c r="E4757" t="s">
        <v>64</v>
      </c>
      <c r="F4757" t="s">
        <v>71</v>
      </c>
    </row>
    <row r="4758" spans="1:6" x14ac:dyDescent="0.45">
      <c r="A4758" s="154" t="str">
        <f t="shared" si="74"/>
        <v>IX_MD_GC_84</v>
      </c>
      <c r="B4758">
        <v>84</v>
      </c>
      <c r="C4758" t="s">
        <v>72</v>
      </c>
      <c r="D4758">
        <v>9.4111000000000004E-3</v>
      </c>
      <c r="E4758" t="s">
        <v>64</v>
      </c>
      <c r="F4758" t="s">
        <v>71</v>
      </c>
    </row>
    <row r="4759" spans="1:6" x14ac:dyDescent="0.45">
      <c r="A4759" s="154" t="str">
        <f t="shared" si="74"/>
        <v>IX_MD_GC_86</v>
      </c>
      <c r="B4759">
        <v>86</v>
      </c>
      <c r="C4759" t="s">
        <v>72</v>
      </c>
      <c r="D4759">
        <v>8.8074999999999994E-3</v>
      </c>
      <c r="E4759" t="s">
        <v>64</v>
      </c>
      <c r="F4759" t="s">
        <v>71</v>
      </c>
    </row>
    <row r="4760" spans="1:6" x14ac:dyDescent="0.45">
      <c r="A4760" s="154" t="str">
        <f t="shared" si="74"/>
        <v>IX_MD_GC_88</v>
      </c>
      <c r="B4760">
        <v>88</v>
      </c>
      <c r="C4760" t="s">
        <v>72</v>
      </c>
      <c r="D4760">
        <v>8.2515999999999996E-3</v>
      </c>
      <c r="E4760" t="s">
        <v>64</v>
      </c>
      <c r="F4760" t="s">
        <v>71</v>
      </c>
    </row>
    <row r="4761" spans="1:6" x14ac:dyDescent="0.45">
      <c r="A4761" s="154" t="str">
        <f t="shared" si="74"/>
        <v>IX_MD_GC_90</v>
      </c>
      <c r="B4761">
        <v>90</v>
      </c>
      <c r="C4761" t="s">
        <v>72</v>
      </c>
      <c r="D4761">
        <v>7.7520000000000002E-3</v>
      </c>
      <c r="E4761" t="s">
        <v>64</v>
      </c>
      <c r="F4761" t="s">
        <v>71</v>
      </c>
    </row>
    <row r="4762" spans="1:6" x14ac:dyDescent="0.45">
      <c r="A4762" s="154" t="str">
        <f t="shared" si="74"/>
        <v>IX_MD_GC_92</v>
      </c>
      <c r="B4762">
        <v>92</v>
      </c>
      <c r="C4762" t="s">
        <v>72</v>
      </c>
      <c r="D4762">
        <v>7.2927000000000001E-3</v>
      </c>
      <c r="E4762" t="s">
        <v>64</v>
      </c>
      <c r="F4762" t="s">
        <v>71</v>
      </c>
    </row>
    <row r="4763" spans="1:6" x14ac:dyDescent="0.45">
      <c r="A4763" s="154" t="str">
        <f t="shared" si="74"/>
        <v>IX_MD_GC_94</v>
      </c>
      <c r="B4763">
        <v>94</v>
      </c>
      <c r="C4763" t="s">
        <v>72</v>
      </c>
      <c r="D4763">
        <v>6.8945999999999999E-3</v>
      </c>
      <c r="E4763" t="s">
        <v>64</v>
      </c>
      <c r="F4763" t="s">
        <v>71</v>
      </c>
    </row>
    <row r="4764" spans="1:6" x14ac:dyDescent="0.45">
      <c r="A4764" s="154" t="str">
        <f t="shared" si="74"/>
        <v>IX_MD_GC_96</v>
      </c>
      <c r="B4764">
        <v>96</v>
      </c>
      <c r="C4764" t="s">
        <v>72</v>
      </c>
      <c r="D4764">
        <v>6.5379000000000001E-3</v>
      </c>
      <c r="E4764" t="s">
        <v>64</v>
      </c>
      <c r="F4764" t="s">
        <v>71</v>
      </c>
    </row>
    <row r="4765" spans="1:6" x14ac:dyDescent="0.45">
      <c r="A4765" s="154" t="str">
        <f t="shared" si="74"/>
        <v>IX_MD_GC_98</v>
      </c>
      <c r="B4765">
        <v>98</v>
      </c>
      <c r="C4765" t="s">
        <v>72</v>
      </c>
      <c r="D4765">
        <v>6.2303000000000002E-3</v>
      </c>
      <c r="E4765" t="s">
        <v>64</v>
      </c>
      <c r="F4765" t="s">
        <v>71</v>
      </c>
    </row>
    <row r="4766" spans="1:6" x14ac:dyDescent="0.45">
      <c r="A4766" s="154" t="str">
        <f t="shared" si="74"/>
        <v>IX_MD_GC_100</v>
      </c>
      <c r="B4766">
        <v>100</v>
      </c>
      <c r="C4766" t="s">
        <v>72</v>
      </c>
      <c r="D4766">
        <v>5.9756999999999996E-3</v>
      </c>
      <c r="E4766" t="s">
        <v>64</v>
      </c>
      <c r="F4766" t="s">
        <v>71</v>
      </c>
    </row>
    <row r="4767" spans="1:6" x14ac:dyDescent="0.45">
      <c r="A4767" s="154" t="str">
        <f t="shared" si="74"/>
        <v>IX_MD_GC_102</v>
      </c>
      <c r="B4767">
        <v>102</v>
      </c>
      <c r="C4767" t="s">
        <v>72</v>
      </c>
      <c r="D4767">
        <v>5.7838000000000004E-3</v>
      </c>
      <c r="E4767" t="s">
        <v>64</v>
      </c>
      <c r="F4767" t="s">
        <v>71</v>
      </c>
    </row>
    <row r="4768" spans="1:6" x14ac:dyDescent="0.45">
      <c r="A4768" s="154" t="str">
        <f t="shared" si="74"/>
        <v>IX_MD_GC_104</v>
      </c>
      <c r="B4768">
        <v>104</v>
      </c>
      <c r="C4768" t="s">
        <v>72</v>
      </c>
      <c r="D4768">
        <v>5.6569000000000003E-3</v>
      </c>
      <c r="E4768" t="s">
        <v>64</v>
      </c>
      <c r="F4768" t="s">
        <v>71</v>
      </c>
    </row>
    <row r="4769" spans="1:6" x14ac:dyDescent="0.45">
      <c r="A4769" s="154" t="str">
        <f t="shared" si="74"/>
        <v>IX_MD_GC_106</v>
      </c>
      <c r="B4769">
        <v>106</v>
      </c>
      <c r="C4769" t="s">
        <v>72</v>
      </c>
      <c r="D4769">
        <v>5.5681000000000003E-3</v>
      </c>
      <c r="E4769" t="s">
        <v>64</v>
      </c>
      <c r="F4769" t="s">
        <v>71</v>
      </c>
    </row>
    <row r="4770" spans="1:6" x14ac:dyDescent="0.45">
      <c r="A4770" s="154" t="str">
        <f t="shared" si="74"/>
        <v>IX_MD_GC_108</v>
      </c>
      <c r="B4770">
        <v>108</v>
      </c>
      <c r="C4770" t="s">
        <v>72</v>
      </c>
      <c r="D4770">
        <v>5.4973000000000001E-3</v>
      </c>
      <c r="E4770" t="s">
        <v>64</v>
      </c>
      <c r="F4770" t="s">
        <v>71</v>
      </c>
    </row>
    <row r="4771" spans="1:6" x14ac:dyDescent="0.45">
      <c r="A4771" s="154" t="str">
        <f t="shared" si="74"/>
        <v>IX_MD_GC_110</v>
      </c>
      <c r="B4771">
        <v>110</v>
      </c>
      <c r="C4771" t="s">
        <v>72</v>
      </c>
      <c r="D4771">
        <v>5.4837999999999996E-3</v>
      </c>
      <c r="E4771" t="s">
        <v>64</v>
      </c>
      <c r="F4771" t="s">
        <v>71</v>
      </c>
    </row>
    <row r="4772" spans="1:6" x14ac:dyDescent="0.45">
      <c r="A4772" s="154" t="str">
        <f t="shared" si="74"/>
        <v>IX_MD_GC_112</v>
      </c>
      <c r="B4772">
        <v>112</v>
      </c>
      <c r="C4772" t="s">
        <v>72</v>
      </c>
      <c r="D4772">
        <v>5.5319000000000002E-3</v>
      </c>
      <c r="E4772" t="s">
        <v>64</v>
      </c>
      <c r="F4772" t="s">
        <v>71</v>
      </c>
    </row>
    <row r="4773" spans="1:6" x14ac:dyDescent="0.45">
      <c r="A4773" s="154" t="str">
        <f t="shared" si="74"/>
        <v>IX_MD_GC_114</v>
      </c>
      <c r="B4773">
        <v>114</v>
      </c>
      <c r="C4773" t="s">
        <v>72</v>
      </c>
      <c r="D4773">
        <v>5.5954999999999998E-3</v>
      </c>
      <c r="E4773" t="s">
        <v>64</v>
      </c>
      <c r="F4773" t="s">
        <v>71</v>
      </c>
    </row>
    <row r="4774" spans="1:6" x14ac:dyDescent="0.45">
      <c r="A4774" s="154" t="str">
        <f t="shared" si="74"/>
        <v>IX_MD_GC_116</v>
      </c>
      <c r="B4774">
        <v>116</v>
      </c>
      <c r="C4774" t="s">
        <v>72</v>
      </c>
      <c r="D4774">
        <v>5.6576999999999999E-3</v>
      </c>
      <c r="E4774" t="s">
        <v>64</v>
      </c>
      <c r="F4774" t="s">
        <v>71</v>
      </c>
    </row>
    <row r="4775" spans="1:6" x14ac:dyDescent="0.45">
      <c r="A4775" s="154" t="str">
        <f t="shared" si="74"/>
        <v>IX_MD_GC_118</v>
      </c>
      <c r="B4775">
        <v>118</v>
      </c>
      <c r="C4775" t="s">
        <v>72</v>
      </c>
      <c r="D4775">
        <v>5.7225000000000002E-3</v>
      </c>
      <c r="E4775" t="s">
        <v>64</v>
      </c>
      <c r="F4775" t="s">
        <v>71</v>
      </c>
    </row>
    <row r="4776" spans="1:6" x14ac:dyDescent="0.45">
      <c r="A4776" s="154" t="str">
        <f t="shared" si="74"/>
        <v>IX_MD_GC_120</v>
      </c>
      <c r="B4776">
        <v>120</v>
      </c>
      <c r="C4776" t="s">
        <v>72</v>
      </c>
      <c r="D4776">
        <v>5.7894000000000001E-3</v>
      </c>
      <c r="E4776" t="s">
        <v>64</v>
      </c>
      <c r="F4776" t="s">
        <v>71</v>
      </c>
    </row>
    <row r="4777" spans="1:6" x14ac:dyDescent="0.45">
      <c r="A4777" s="154" t="str">
        <f t="shared" si="74"/>
        <v>IX_MD_GC_122</v>
      </c>
      <c r="B4777">
        <v>122</v>
      </c>
      <c r="C4777" t="s">
        <v>72</v>
      </c>
      <c r="D4777">
        <v>5.8674E-3</v>
      </c>
      <c r="E4777" t="s">
        <v>64</v>
      </c>
      <c r="F4777" t="s">
        <v>71</v>
      </c>
    </row>
    <row r="4778" spans="1:6" x14ac:dyDescent="0.45">
      <c r="A4778" s="154" t="str">
        <f t="shared" si="74"/>
        <v>IX_MD_GC_124</v>
      </c>
      <c r="B4778">
        <v>124</v>
      </c>
      <c r="C4778" t="s">
        <v>72</v>
      </c>
      <c r="D4778">
        <v>5.9595000000000004E-3</v>
      </c>
      <c r="E4778" t="s">
        <v>64</v>
      </c>
      <c r="F4778" t="s">
        <v>71</v>
      </c>
    </row>
    <row r="4779" spans="1:6" x14ac:dyDescent="0.45">
      <c r="A4779" s="154" t="str">
        <f t="shared" si="74"/>
        <v>IX_MD_GC_126</v>
      </c>
      <c r="B4779">
        <v>126</v>
      </c>
      <c r="C4779" t="s">
        <v>72</v>
      </c>
      <c r="D4779">
        <v>6.0527000000000003E-3</v>
      </c>
      <c r="E4779" t="s">
        <v>64</v>
      </c>
      <c r="F4779" t="s">
        <v>71</v>
      </c>
    </row>
    <row r="4780" spans="1:6" x14ac:dyDescent="0.45">
      <c r="A4780" s="154" t="str">
        <f t="shared" si="74"/>
        <v>IX_MD_GC_128</v>
      </c>
      <c r="B4780">
        <v>128</v>
      </c>
      <c r="C4780" t="s">
        <v>72</v>
      </c>
      <c r="D4780">
        <v>6.1704999999999998E-3</v>
      </c>
      <c r="E4780" t="s">
        <v>64</v>
      </c>
      <c r="F4780" t="s">
        <v>71</v>
      </c>
    </row>
    <row r="4781" spans="1:6" x14ac:dyDescent="0.45">
      <c r="A4781" s="154" t="str">
        <f t="shared" si="74"/>
        <v>IX_MD_GC_130</v>
      </c>
      <c r="B4781">
        <v>130</v>
      </c>
      <c r="C4781" t="s">
        <v>72</v>
      </c>
      <c r="D4781">
        <v>6.2909999999999997E-3</v>
      </c>
      <c r="E4781" t="s">
        <v>64</v>
      </c>
      <c r="F4781" t="s">
        <v>71</v>
      </c>
    </row>
    <row r="4782" spans="1:6" x14ac:dyDescent="0.45">
      <c r="A4782" s="154" t="str">
        <f t="shared" si="74"/>
        <v>IX_MD_GC_132</v>
      </c>
      <c r="B4782">
        <v>132</v>
      </c>
      <c r="C4782" t="s">
        <v>72</v>
      </c>
      <c r="D4782">
        <v>6.4073999999999997E-3</v>
      </c>
      <c r="E4782" t="s">
        <v>64</v>
      </c>
      <c r="F4782" t="s">
        <v>71</v>
      </c>
    </row>
    <row r="4783" spans="1:6" x14ac:dyDescent="0.45">
      <c r="A4783" s="154" t="str">
        <f t="shared" si="74"/>
        <v>IX_MD_GC_134</v>
      </c>
      <c r="B4783">
        <v>134</v>
      </c>
      <c r="C4783" t="s">
        <v>72</v>
      </c>
      <c r="D4783">
        <v>6.5246999999999996E-3</v>
      </c>
      <c r="E4783" t="s">
        <v>64</v>
      </c>
      <c r="F4783" t="s">
        <v>71</v>
      </c>
    </row>
    <row r="4784" spans="1:6" x14ac:dyDescent="0.45">
      <c r="A4784" s="154" t="str">
        <f t="shared" si="74"/>
        <v>IX_MD_GC_136</v>
      </c>
      <c r="B4784">
        <v>136</v>
      </c>
      <c r="C4784" t="s">
        <v>72</v>
      </c>
      <c r="D4784">
        <v>6.6296999999999997E-3</v>
      </c>
      <c r="E4784" t="s">
        <v>64</v>
      </c>
      <c r="F4784" t="s">
        <v>71</v>
      </c>
    </row>
    <row r="4785" spans="1:6" x14ac:dyDescent="0.45">
      <c r="A4785" s="154" t="str">
        <f t="shared" si="74"/>
        <v>IX_MD_GC_138</v>
      </c>
      <c r="B4785">
        <v>138</v>
      </c>
      <c r="C4785" t="s">
        <v>72</v>
      </c>
      <c r="D4785">
        <v>6.7215E-3</v>
      </c>
      <c r="E4785" t="s">
        <v>64</v>
      </c>
      <c r="F4785" t="s">
        <v>71</v>
      </c>
    </row>
    <row r="4786" spans="1:6" x14ac:dyDescent="0.45">
      <c r="A4786" s="154" t="str">
        <f t="shared" si="74"/>
        <v>IX_MD_GC_140</v>
      </c>
      <c r="B4786">
        <v>140</v>
      </c>
      <c r="C4786" t="s">
        <v>72</v>
      </c>
      <c r="D4786">
        <v>6.7917999999999997E-3</v>
      </c>
      <c r="E4786" t="s">
        <v>64</v>
      </c>
      <c r="F4786" t="s">
        <v>71</v>
      </c>
    </row>
    <row r="4787" spans="1:6" x14ac:dyDescent="0.45">
      <c r="A4787" s="154" t="str">
        <f t="shared" si="74"/>
        <v>IX_MD_GC_142</v>
      </c>
      <c r="B4787">
        <v>142</v>
      </c>
      <c r="C4787" t="s">
        <v>72</v>
      </c>
      <c r="D4787">
        <v>6.8409999999999999E-3</v>
      </c>
      <c r="E4787" t="s">
        <v>64</v>
      </c>
      <c r="F4787" t="s">
        <v>71</v>
      </c>
    </row>
    <row r="4788" spans="1:6" x14ac:dyDescent="0.45">
      <c r="A4788" s="154" t="str">
        <f t="shared" si="74"/>
        <v>IX_MD_GC_144</v>
      </c>
      <c r="B4788">
        <v>144</v>
      </c>
      <c r="C4788" t="s">
        <v>72</v>
      </c>
      <c r="D4788">
        <v>6.8481000000000002E-3</v>
      </c>
      <c r="E4788" t="s">
        <v>64</v>
      </c>
      <c r="F4788" t="s">
        <v>71</v>
      </c>
    </row>
    <row r="4789" spans="1:6" x14ac:dyDescent="0.45">
      <c r="A4789" s="154" t="str">
        <f t="shared" si="74"/>
        <v>IX_MD_GC_146</v>
      </c>
      <c r="B4789">
        <v>146</v>
      </c>
      <c r="C4789" t="s">
        <v>72</v>
      </c>
      <c r="D4789">
        <v>6.8389999999999996E-3</v>
      </c>
      <c r="E4789" t="s">
        <v>64</v>
      </c>
      <c r="F4789" t="s">
        <v>71</v>
      </c>
    </row>
    <row r="4790" spans="1:6" x14ac:dyDescent="0.45">
      <c r="A4790" s="154" t="str">
        <f t="shared" si="74"/>
        <v>IX_MD_GC_148</v>
      </c>
      <c r="B4790">
        <v>148</v>
      </c>
      <c r="C4790" t="s">
        <v>72</v>
      </c>
      <c r="D4790">
        <v>6.7853000000000002E-3</v>
      </c>
      <c r="E4790" t="s">
        <v>64</v>
      </c>
      <c r="F4790" t="s">
        <v>71</v>
      </c>
    </row>
    <row r="4791" spans="1:6" x14ac:dyDescent="0.45">
      <c r="A4791" s="154" t="str">
        <f t="shared" si="74"/>
        <v>IX_MD_GC_150</v>
      </c>
      <c r="B4791">
        <v>150</v>
      </c>
      <c r="C4791" t="s">
        <v>72</v>
      </c>
      <c r="D4791">
        <v>6.7086999999999997E-3</v>
      </c>
      <c r="E4791" t="s">
        <v>64</v>
      </c>
      <c r="F4791" t="s">
        <v>71</v>
      </c>
    </row>
    <row r="4792" spans="1:6" x14ac:dyDescent="0.45">
      <c r="A4792" s="154" t="str">
        <f t="shared" si="74"/>
        <v>IX_MD_GC_152</v>
      </c>
      <c r="B4792">
        <v>152</v>
      </c>
      <c r="C4792" t="s">
        <v>72</v>
      </c>
      <c r="D4792">
        <v>6.5798999999999996E-3</v>
      </c>
      <c r="E4792" t="s">
        <v>64</v>
      </c>
      <c r="F4792" t="s">
        <v>71</v>
      </c>
    </row>
    <row r="4793" spans="1:6" x14ac:dyDescent="0.45">
      <c r="A4793" s="154" t="str">
        <f t="shared" si="74"/>
        <v>IX_MD_GC_154</v>
      </c>
      <c r="B4793">
        <v>154</v>
      </c>
      <c r="C4793" t="s">
        <v>72</v>
      </c>
      <c r="D4793">
        <v>6.3610999999999997E-3</v>
      </c>
      <c r="E4793" t="s">
        <v>64</v>
      </c>
      <c r="F4793" t="s">
        <v>71</v>
      </c>
    </row>
    <row r="4794" spans="1:6" x14ac:dyDescent="0.45">
      <c r="A4794" s="154" t="str">
        <f t="shared" si="74"/>
        <v>IX_MD_GC_156</v>
      </c>
      <c r="B4794">
        <v>156</v>
      </c>
      <c r="C4794" t="s">
        <v>72</v>
      </c>
      <c r="D4794">
        <v>6.1253999999999996E-3</v>
      </c>
      <c r="E4794" t="s">
        <v>64</v>
      </c>
      <c r="F4794" t="s">
        <v>71</v>
      </c>
    </row>
    <row r="4795" spans="1:6" x14ac:dyDescent="0.45">
      <c r="A4795" s="154" t="str">
        <f t="shared" si="74"/>
        <v>IX_MD_GC_158</v>
      </c>
      <c r="B4795">
        <v>158</v>
      </c>
      <c r="C4795" t="s">
        <v>72</v>
      </c>
      <c r="D4795">
        <v>5.8847999999999999E-3</v>
      </c>
      <c r="E4795" t="s">
        <v>64</v>
      </c>
      <c r="F4795" t="s">
        <v>71</v>
      </c>
    </row>
    <row r="4796" spans="1:6" x14ac:dyDescent="0.45">
      <c r="A4796" s="154" t="str">
        <f t="shared" si="74"/>
        <v>IX_MD_GC_160</v>
      </c>
      <c r="B4796">
        <v>160</v>
      </c>
      <c r="C4796" t="s">
        <v>72</v>
      </c>
      <c r="D4796">
        <v>5.6506999999999998E-3</v>
      </c>
      <c r="E4796" t="s">
        <v>64</v>
      </c>
      <c r="F4796" t="s">
        <v>71</v>
      </c>
    </row>
    <row r="4797" spans="1:6" x14ac:dyDescent="0.45">
      <c r="A4797" s="154" t="str">
        <f t="shared" si="74"/>
        <v>IX_MD_GC_162</v>
      </c>
      <c r="B4797">
        <v>162</v>
      </c>
      <c r="C4797" t="s">
        <v>72</v>
      </c>
      <c r="D4797">
        <v>5.3828000000000001E-3</v>
      </c>
      <c r="E4797" t="s">
        <v>64</v>
      </c>
      <c r="F4797" t="s">
        <v>71</v>
      </c>
    </row>
    <row r="4798" spans="1:6" x14ac:dyDescent="0.45">
      <c r="A4798" s="154" t="str">
        <f t="shared" si="74"/>
        <v>IX_MD_GC_164</v>
      </c>
      <c r="B4798">
        <v>164</v>
      </c>
      <c r="C4798" t="s">
        <v>72</v>
      </c>
      <c r="D4798">
        <v>5.1070999999999998E-3</v>
      </c>
      <c r="E4798" t="s">
        <v>64</v>
      </c>
      <c r="F4798" t="s">
        <v>71</v>
      </c>
    </row>
    <row r="4799" spans="1:6" x14ac:dyDescent="0.45">
      <c r="A4799" s="154" t="str">
        <f t="shared" si="74"/>
        <v>IX_MD_GC_166</v>
      </c>
      <c r="B4799">
        <v>166</v>
      </c>
      <c r="C4799" t="s">
        <v>72</v>
      </c>
      <c r="D4799">
        <v>4.8333999999999998E-3</v>
      </c>
      <c r="E4799" t="s">
        <v>64</v>
      </c>
      <c r="F4799" t="s">
        <v>71</v>
      </c>
    </row>
    <row r="4800" spans="1:6" x14ac:dyDescent="0.45">
      <c r="A4800" s="154" t="str">
        <f t="shared" si="74"/>
        <v>IX_MD_GC_168</v>
      </c>
      <c r="B4800">
        <v>168</v>
      </c>
      <c r="C4800" t="s">
        <v>72</v>
      </c>
      <c r="D4800">
        <v>4.5611000000000002E-3</v>
      </c>
      <c r="E4800" t="s">
        <v>64</v>
      </c>
      <c r="F4800" t="s">
        <v>71</v>
      </c>
    </row>
    <row r="4801" spans="1:6" x14ac:dyDescent="0.45">
      <c r="A4801" s="154" t="str">
        <f t="shared" si="74"/>
        <v>IX_MD_GC_170</v>
      </c>
      <c r="B4801">
        <v>170</v>
      </c>
      <c r="C4801" t="s">
        <v>72</v>
      </c>
      <c r="D4801">
        <v>4.2963999999999997E-3</v>
      </c>
      <c r="E4801" t="s">
        <v>64</v>
      </c>
      <c r="F4801" t="s">
        <v>71</v>
      </c>
    </row>
    <row r="4802" spans="1:6" x14ac:dyDescent="0.45">
      <c r="A4802" s="154" t="str">
        <f t="shared" si="74"/>
        <v>IX_MD_GC_172</v>
      </c>
      <c r="B4802">
        <v>172</v>
      </c>
      <c r="C4802" t="s">
        <v>72</v>
      </c>
      <c r="D4802">
        <v>4.0390000000000001E-3</v>
      </c>
      <c r="E4802" t="s">
        <v>64</v>
      </c>
      <c r="F4802" t="s">
        <v>71</v>
      </c>
    </row>
    <row r="4803" spans="1:6" x14ac:dyDescent="0.45">
      <c r="A4803" s="154" t="str">
        <f t="shared" ref="A4803:A4866" si="75">C4803&amp;"_"&amp;E4803&amp;"_"&amp;B4803</f>
        <v>IX_MD_GC_174</v>
      </c>
      <c r="B4803">
        <v>174</v>
      </c>
      <c r="C4803" t="s">
        <v>72</v>
      </c>
      <c r="D4803">
        <v>3.7916E-3</v>
      </c>
      <c r="E4803" t="s">
        <v>64</v>
      </c>
      <c r="F4803" t="s">
        <v>71</v>
      </c>
    </row>
    <row r="4804" spans="1:6" x14ac:dyDescent="0.45">
      <c r="A4804" s="154" t="str">
        <f t="shared" si="75"/>
        <v>IX_MD_GC_176</v>
      </c>
      <c r="B4804">
        <v>176</v>
      </c>
      <c r="C4804" t="s">
        <v>72</v>
      </c>
      <c r="D4804">
        <v>3.5473000000000002E-3</v>
      </c>
      <c r="E4804" t="s">
        <v>64</v>
      </c>
      <c r="F4804" t="s">
        <v>71</v>
      </c>
    </row>
    <row r="4805" spans="1:6" x14ac:dyDescent="0.45">
      <c r="A4805" s="154" t="str">
        <f t="shared" si="75"/>
        <v>IX_MD_GC_178</v>
      </c>
      <c r="B4805">
        <v>178</v>
      </c>
      <c r="C4805" t="s">
        <v>72</v>
      </c>
      <c r="D4805">
        <v>3.3056000000000001E-3</v>
      </c>
      <c r="E4805" t="s">
        <v>64</v>
      </c>
      <c r="F4805" t="s">
        <v>71</v>
      </c>
    </row>
    <row r="4806" spans="1:6" x14ac:dyDescent="0.45">
      <c r="A4806" s="154" t="str">
        <f t="shared" si="75"/>
        <v>IX_MD_GC_180</v>
      </c>
      <c r="B4806">
        <v>180</v>
      </c>
      <c r="C4806" t="s">
        <v>72</v>
      </c>
      <c r="D4806">
        <v>3.0820999999999999E-3</v>
      </c>
      <c r="E4806" t="s">
        <v>64</v>
      </c>
      <c r="F4806" t="s">
        <v>71</v>
      </c>
    </row>
    <row r="4807" spans="1:6" x14ac:dyDescent="0.45">
      <c r="A4807" s="154" t="str">
        <f t="shared" si="75"/>
        <v>IX_MD_GC_182</v>
      </c>
      <c r="B4807">
        <v>182</v>
      </c>
      <c r="C4807" t="s">
        <v>72</v>
      </c>
      <c r="D4807">
        <v>2.8877E-3</v>
      </c>
      <c r="E4807" t="s">
        <v>64</v>
      </c>
      <c r="F4807" t="s">
        <v>71</v>
      </c>
    </row>
    <row r="4808" spans="1:6" x14ac:dyDescent="0.45">
      <c r="A4808" s="154" t="str">
        <f t="shared" si="75"/>
        <v>IX_MD_GC_184</v>
      </c>
      <c r="B4808">
        <v>184</v>
      </c>
      <c r="C4808" t="s">
        <v>72</v>
      </c>
      <c r="D4808">
        <v>2.7117E-3</v>
      </c>
      <c r="E4808" t="s">
        <v>64</v>
      </c>
      <c r="F4808" t="s">
        <v>71</v>
      </c>
    </row>
    <row r="4809" spans="1:6" x14ac:dyDescent="0.45">
      <c r="A4809" s="154" t="str">
        <f t="shared" si="75"/>
        <v>IX_MD_GC_186</v>
      </c>
      <c r="B4809">
        <v>186</v>
      </c>
      <c r="C4809" t="s">
        <v>72</v>
      </c>
      <c r="D4809">
        <v>2.5904000000000001E-3</v>
      </c>
      <c r="E4809" t="s">
        <v>64</v>
      </c>
      <c r="F4809" t="s">
        <v>71</v>
      </c>
    </row>
    <row r="4810" spans="1:6" x14ac:dyDescent="0.45">
      <c r="A4810" s="154" t="str">
        <f t="shared" si="75"/>
        <v>IX_MD_GC_188</v>
      </c>
      <c r="B4810">
        <v>188</v>
      </c>
      <c r="C4810" t="s">
        <v>72</v>
      </c>
      <c r="D4810">
        <v>2.4719999999999998E-3</v>
      </c>
      <c r="E4810" t="s">
        <v>64</v>
      </c>
      <c r="F4810" t="s">
        <v>71</v>
      </c>
    </row>
    <row r="4811" spans="1:6" x14ac:dyDescent="0.45">
      <c r="A4811" s="154" t="str">
        <f t="shared" si="75"/>
        <v>IX_MD_GC_190</v>
      </c>
      <c r="B4811">
        <v>190</v>
      </c>
      <c r="C4811" t="s">
        <v>72</v>
      </c>
      <c r="D4811">
        <v>2.3858E-3</v>
      </c>
      <c r="E4811" t="s">
        <v>64</v>
      </c>
      <c r="F4811" t="s">
        <v>71</v>
      </c>
    </row>
    <row r="4812" spans="1:6" x14ac:dyDescent="0.45">
      <c r="A4812" s="154" t="str">
        <f t="shared" si="75"/>
        <v>IX_MD_GC_192</v>
      </c>
      <c r="B4812">
        <v>192</v>
      </c>
      <c r="C4812" t="s">
        <v>72</v>
      </c>
      <c r="D4812">
        <v>2.2277999999999998E-3</v>
      </c>
      <c r="E4812" t="s">
        <v>64</v>
      </c>
      <c r="F4812" t="s">
        <v>71</v>
      </c>
    </row>
    <row r="4813" spans="1:6" x14ac:dyDescent="0.45">
      <c r="A4813" s="154" t="str">
        <f t="shared" si="75"/>
        <v>IX_MD_GC_194</v>
      </c>
      <c r="B4813">
        <v>194</v>
      </c>
      <c r="C4813" t="s">
        <v>72</v>
      </c>
      <c r="D4813">
        <v>2.2022999999999999E-3</v>
      </c>
      <c r="E4813" t="s">
        <v>64</v>
      </c>
      <c r="F4813" t="s">
        <v>71</v>
      </c>
    </row>
    <row r="4814" spans="1:6" x14ac:dyDescent="0.45">
      <c r="A4814" s="154" t="str">
        <f t="shared" si="75"/>
        <v>IX_MD_GC_196</v>
      </c>
      <c r="B4814">
        <v>196</v>
      </c>
      <c r="C4814" t="s">
        <v>72</v>
      </c>
      <c r="D4814">
        <v>2.2315E-3</v>
      </c>
      <c r="E4814" t="s">
        <v>64</v>
      </c>
      <c r="F4814" t="s">
        <v>71</v>
      </c>
    </row>
    <row r="4815" spans="1:6" x14ac:dyDescent="0.45">
      <c r="A4815" s="154" t="str">
        <f t="shared" si="75"/>
        <v>IX_MD_GC_198</v>
      </c>
      <c r="B4815">
        <v>198</v>
      </c>
      <c r="C4815" t="s">
        <v>72</v>
      </c>
      <c r="D4815">
        <v>2.2796000000000001E-3</v>
      </c>
      <c r="E4815" t="s">
        <v>64</v>
      </c>
      <c r="F4815" t="s">
        <v>71</v>
      </c>
    </row>
    <row r="4816" spans="1:6" x14ac:dyDescent="0.45">
      <c r="A4816" s="154" t="str">
        <f t="shared" si="75"/>
        <v>IX_MD_GC_200</v>
      </c>
      <c r="B4816">
        <v>200</v>
      </c>
      <c r="C4816" t="s">
        <v>72</v>
      </c>
      <c r="D4816">
        <v>2.3449999999999999E-3</v>
      </c>
      <c r="E4816" t="s">
        <v>64</v>
      </c>
      <c r="F4816" t="s">
        <v>71</v>
      </c>
    </row>
    <row r="4817" spans="1:6" x14ac:dyDescent="0.45">
      <c r="A4817" s="154" t="str">
        <f t="shared" si="75"/>
        <v>IX_MD_GC_202</v>
      </c>
      <c r="B4817">
        <v>202</v>
      </c>
      <c r="C4817" t="s">
        <v>72</v>
      </c>
      <c r="D4817">
        <v>2.4280999999999999E-3</v>
      </c>
      <c r="E4817" t="s">
        <v>64</v>
      </c>
      <c r="F4817" t="s">
        <v>71</v>
      </c>
    </row>
    <row r="4818" spans="1:6" x14ac:dyDescent="0.45">
      <c r="A4818" s="154" t="str">
        <f t="shared" si="75"/>
        <v>IX_MD_GC_204</v>
      </c>
      <c r="B4818">
        <v>204</v>
      </c>
      <c r="C4818" t="s">
        <v>72</v>
      </c>
      <c r="D4818">
        <v>2.5580999999999998E-3</v>
      </c>
      <c r="E4818" t="s">
        <v>64</v>
      </c>
      <c r="F4818" t="s">
        <v>71</v>
      </c>
    </row>
    <row r="4819" spans="1:6" x14ac:dyDescent="0.45">
      <c r="A4819" s="154" t="str">
        <f t="shared" si="75"/>
        <v>IX_MD_GC_206</v>
      </c>
      <c r="B4819">
        <v>206</v>
      </c>
      <c r="C4819" t="s">
        <v>72</v>
      </c>
      <c r="D4819">
        <v>2.6990999999999999E-3</v>
      </c>
      <c r="E4819" t="s">
        <v>64</v>
      </c>
      <c r="F4819" t="s">
        <v>71</v>
      </c>
    </row>
    <row r="4820" spans="1:6" x14ac:dyDescent="0.45">
      <c r="A4820" s="154" t="str">
        <f t="shared" si="75"/>
        <v>IX_MD_GC_208</v>
      </c>
      <c r="B4820">
        <v>208</v>
      </c>
      <c r="C4820" t="s">
        <v>72</v>
      </c>
      <c r="D4820">
        <v>2.8422999999999999E-3</v>
      </c>
      <c r="E4820" t="s">
        <v>64</v>
      </c>
      <c r="F4820" t="s">
        <v>71</v>
      </c>
    </row>
    <row r="4821" spans="1:6" x14ac:dyDescent="0.45">
      <c r="A4821" s="154" t="str">
        <f t="shared" si="75"/>
        <v>IX_MD_GC_210</v>
      </c>
      <c r="B4821">
        <v>210</v>
      </c>
      <c r="C4821" t="s">
        <v>72</v>
      </c>
      <c r="D4821">
        <v>2.9845000000000002E-3</v>
      </c>
      <c r="E4821" t="s">
        <v>64</v>
      </c>
      <c r="F4821" t="s">
        <v>71</v>
      </c>
    </row>
    <row r="4822" spans="1:6" x14ac:dyDescent="0.45">
      <c r="A4822" s="154" t="str">
        <f t="shared" si="75"/>
        <v>IX_MD_GC_212</v>
      </c>
      <c r="B4822">
        <v>212</v>
      </c>
      <c r="C4822" t="s">
        <v>72</v>
      </c>
      <c r="D4822">
        <v>3.1129999999999999E-3</v>
      </c>
      <c r="E4822" t="s">
        <v>64</v>
      </c>
      <c r="F4822" t="s">
        <v>71</v>
      </c>
    </row>
    <row r="4823" spans="1:6" x14ac:dyDescent="0.45">
      <c r="A4823" s="154" t="str">
        <f t="shared" si="75"/>
        <v>IX_MD_GC_214</v>
      </c>
      <c r="B4823">
        <v>214</v>
      </c>
      <c r="C4823" t="s">
        <v>72</v>
      </c>
      <c r="D4823">
        <v>3.2349000000000002E-3</v>
      </c>
      <c r="E4823" t="s">
        <v>64</v>
      </c>
      <c r="F4823" t="s">
        <v>71</v>
      </c>
    </row>
    <row r="4824" spans="1:6" x14ac:dyDescent="0.45">
      <c r="A4824" s="154" t="str">
        <f t="shared" si="75"/>
        <v>IX_MD_GC_216</v>
      </c>
      <c r="B4824">
        <v>216</v>
      </c>
      <c r="C4824" t="s">
        <v>72</v>
      </c>
      <c r="D4824">
        <v>3.3514999999999999E-3</v>
      </c>
      <c r="E4824" t="s">
        <v>64</v>
      </c>
      <c r="F4824" t="s">
        <v>71</v>
      </c>
    </row>
    <row r="4825" spans="1:6" x14ac:dyDescent="0.45">
      <c r="A4825" s="154" t="str">
        <f t="shared" si="75"/>
        <v>IX_MD_GC_218</v>
      </c>
      <c r="B4825">
        <v>218</v>
      </c>
      <c r="C4825" t="s">
        <v>72</v>
      </c>
      <c r="D4825">
        <v>3.4657999999999998E-3</v>
      </c>
      <c r="E4825" t="s">
        <v>64</v>
      </c>
      <c r="F4825" t="s">
        <v>71</v>
      </c>
    </row>
    <row r="4826" spans="1:6" x14ac:dyDescent="0.45">
      <c r="A4826" s="154" t="str">
        <f t="shared" si="75"/>
        <v>IX_MD_GC_220</v>
      </c>
      <c r="B4826">
        <v>220</v>
      </c>
      <c r="C4826" t="s">
        <v>72</v>
      </c>
      <c r="D4826">
        <v>3.5818E-3</v>
      </c>
      <c r="E4826" t="s">
        <v>64</v>
      </c>
      <c r="F4826" t="s">
        <v>71</v>
      </c>
    </row>
    <row r="4827" spans="1:6" x14ac:dyDescent="0.45">
      <c r="A4827" s="154" t="str">
        <f t="shared" si="75"/>
        <v>IX_MD_GC_222</v>
      </c>
      <c r="B4827">
        <v>222</v>
      </c>
      <c r="C4827" t="s">
        <v>72</v>
      </c>
      <c r="D4827">
        <v>3.6803000000000001E-3</v>
      </c>
      <c r="E4827" t="s">
        <v>64</v>
      </c>
      <c r="F4827" t="s">
        <v>71</v>
      </c>
    </row>
    <row r="4828" spans="1:6" x14ac:dyDescent="0.45">
      <c r="A4828" s="154" t="str">
        <f t="shared" si="75"/>
        <v>IX_MD_GC_224</v>
      </c>
      <c r="B4828">
        <v>224</v>
      </c>
      <c r="C4828" t="s">
        <v>72</v>
      </c>
      <c r="D4828">
        <v>3.7471000000000002E-3</v>
      </c>
      <c r="E4828" t="s">
        <v>64</v>
      </c>
      <c r="F4828" t="s">
        <v>71</v>
      </c>
    </row>
    <row r="4829" spans="1:6" x14ac:dyDescent="0.45">
      <c r="A4829" s="154" t="str">
        <f t="shared" si="75"/>
        <v>IX_MD_GC_226</v>
      </c>
      <c r="B4829">
        <v>226</v>
      </c>
      <c r="C4829" t="s">
        <v>72</v>
      </c>
      <c r="D4829">
        <v>3.8021000000000001E-3</v>
      </c>
      <c r="E4829" t="s">
        <v>64</v>
      </c>
      <c r="F4829" t="s">
        <v>71</v>
      </c>
    </row>
    <row r="4830" spans="1:6" x14ac:dyDescent="0.45">
      <c r="A4830" s="154" t="str">
        <f t="shared" si="75"/>
        <v>IX_MD_GC_228</v>
      </c>
      <c r="B4830">
        <v>228</v>
      </c>
      <c r="C4830" t="s">
        <v>72</v>
      </c>
      <c r="D4830">
        <v>3.7902999999999999E-3</v>
      </c>
      <c r="E4830" t="s">
        <v>64</v>
      </c>
      <c r="F4830" t="s">
        <v>71</v>
      </c>
    </row>
    <row r="4831" spans="1:6" x14ac:dyDescent="0.45">
      <c r="A4831" s="154" t="str">
        <f t="shared" si="75"/>
        <v>IX_MD_GC_230</v>
      </c>
      <c r="B4831">
        <v>230</v>
      </c>
      <c r="C4831" t="s">
        <v>72</v>
      </c>
      <c r="D4831">
        <v>3.7718999999999999E-3</v>
      </c>
      <c r="E4831" t="s">
        <v>64</v>
      </c>
      <c r="F4831" t="s">
        <v>71</v>
      </c>
    </row>
    <row r="4832" spans="1:6" x14ac:dyDescent="0.45">
      <c r="A4832" s="154" t="str">
        <f t="shared" si="75"/>
        <v>IX_MD_GC_232</v>
      </c>
      <c r="B4832">
        <v>232</v>
      </c>
      <c r="C4832" t="s">
        <v>72</v>
      </c>
      <c r="D4832">
        <v>3.7383999999999998E-3</v>
      </c>
      <c r="E4832" t="s">
        <v>64</v>
      </c>
      <c r="F4832" t="s">
        <v>71</v>
      </c>
    </row>
    <row r="4833" spans="1:6" x14ac:dyDescent="0.45">
      <c r="A4833" s="154" t="str">
        <f t="shared" si="75"/>
        <v>IX_MD_GC_234</v>
      </c>
      <c r="B4833">
        <v>234</v>
      </c>
      <c r="C4833" t="s">
        <v>72</v>
      </c>
      <c r="D4833">
        <v>3.6773999999999999E-3</v>
      </c>
      <c r="E4833" t="s">
        <v>64</v>
      </c>
      <c r="F4833" t="s">
        <v>71</v>
      </c>
    </row>
    <row r="4834" spans="1:6" x14ac:dyDescent="0.45">
      <c r="A4834" s="154" t="str">
        <f t="shared" si="75"/>
        <v>IX_MD_GC_236</v>
      </c>
      <c r="B4834">
        <v>236</v>
      </c>
      <c r="C4834" t="s">
        <v>72</v>
      </c>
      <c r="D4834">
        <v>3.6102999999999999E-3</v>
      </c>
      <c r="E4834" t="s">
        <v>64</v>
      </c>
      <c r="F4834" t="s">
        <v>71</v>
      </c>
    </row>
    <row r="4835" spans="1:6" x14ac:dyDescent="0.45">
      <c r="A4835" s="154" t="str">
        <f t="shared" si="75"/>
        <v>IX_MD_GC_238</v>
      </c>
      <c r="B4835">
        <v>238</v>
      </c>
      <c r="C4835" t="s">
        <v>72</v>
      </c>
      <c r="D4835">
        <v>3.5301999999999998E-3</v>
      </c>
      <c r="E4835" t="s">
        <v>64</v>
      </c>
      <c r="F4835" t="s">
        <v>71</v>
      </c>
    </row>
    <row r="4836" spans="1:6" x14ac:dyDescent="0.45">
      <c r="A4836" s="154" t="str">
        <f t="shared" si="75"/>
        <v>IX_MD_GC_240</v>
      </c>
      <c r="B4836">
        <v>240</v>
      </c>
      <c r="C4836" t="s">
        <v>72</v>
      </c>
      <c r="D4836">
        <v>3.4332E-3</v>
      </c>
      <c r="E4836" t="s">
        <v>64</v>
      </c>
      <c r="F4836" t="s">
        <v>71</v>
      </c>
    </row>
    <row r="4837" spans="1:6" x14ac:dyDescent="0.45">
      <c r="A4837" s="154" t="str">
        <f t="shared" si="75"/>
        <v>IX_MD_GC_242</v>
      </c>
      <c r="B4837">
        <v>242</v>
      </c>
      <c r="C4837" t="s">
        <v>72</v>
      </c>
      <c r="D4837">
        <v>3.3129000000000001E-3</v>
      </c>
      <c r="E4837" t="s">
        <v>64</v>
      </c>
      <c r="F4837" t="s">
        <v>71</v>
      </c>
    </row>
    <row r="4838" spans="1:6" x14ac:dyDescent="0.45">
      <c r="A4838" s="154" t="str">
        <f t="shared" si="75"/>
        <v>IX_MD_GC_244</v>
      </c>
      <c r="B4838">
        <v>244</v>
      </c>
      <c r="C4838" t="s">
        <v>72</v>
      </c>
      <c r="D4838">
        <v>3.1578999999999999E-3</v>
      </c>
      <c r="E4838" t="s">
        <v>64</v>
      </c>
      <c r="F4838" t="s">
        <v>71</v>
      </c>
    </row>
    <row r="4839" spans="1:6" x14ac:dyDescent="0.45">
      <c r="A4839" s="154" t="str">
        <f t="shared" si="75"/>
        <v>IX_MD_GC_246</v>
      </c>
      <c r="B4839">
        <v>246</v>
      </c>
      <c r="C4839" t="s">
        <v>72</v>
      </c>
      <c r="D4839">
        <v>2.9567E-3</v>
      </c>
      <c r="E4839" t="s">
        <v>64</v>
      </c>
      <c r="F4839" t="s">
        <v>71</v>
      </c>
    </row>
    <row r="4840" spans="1:6" x14ac:dyDescent="0.45">
      <c r="A4840" s="154" t="str">
        <f t="shared" si="75"/>
        <v>IX_MD_GC_248</v>
      </c>
      <c r="B4840">
        <v>248</v>
      </c>
      <c r="C4840" t="s">
        <v>72</v>
      </c>
      <c r="D4840">
        <v>2.7485000000000001E-3</v>
      </c>
      <c r="E4840" t="s">
        <v>64</v>
      </c>
      <c r="F4840" t="s">
        <v>71</v>
      </c>
    </row>
    <row r="4841" spans="1:6" x14ac:dyDescent="0.45">
      <c r="A4841" s="154" t="str">
        <f t="shared" si="75"/>
        <v>IX_MD_GC_250</v>
      </c>
      <c r="B4841">
        <v>250</v>
      </c>
      <c r="C4841" t="s">
        <v>72</v>
      </c>
      <c r="D4841">
        <v>2.5403000000000001E-3</v>
      </c>
      <c r="E4841" t="s">
        <v>64</v>
      </c>
      <c r="F4841" t="s">
        <v>71</v>
      </c>
    </row>
    <row r="4842" spans="1:6" x14ac:dyDescent="0.45">
      <c r="A4842" s="154" t="str">
        <f t="shared" si="75"/>
        <v>IX_MD_GC_252</v>
      </c>
      <c r="B4842">
        <v>252</v>
      </c>
      <c r="C4842" t="s">
        <v>72</v>
      </c>
      <c r="D4842">
        <v>2.3351999999999999E-3</v>
      </c>
      <c r="E4842" t="s">
        <v>64</v>
      </c>
      <c r="F4842" t="s">
        <v>71</v>
      </c>
    </row>
    <row r="4843" spans="1:6" x14ac:dyDescent="0.45">
      <c r="A4843" s="154" t="str">
        <f t="shared" si="75"/>
        <v>IX_MD_GC_254</v>
      </c>
      <c r="B4843">
        <v>254</v>
      </c>
      <c r="C4843" t="s">
        <v>72</v>
      </c>
      <c r="D4843">
        <v>2.1389999999999998E-3</v>
      </c>
      <c r="E4843" t="s">
        <v>64</v>
      </c>
      <c r="F4843" t="s">
        <v>71</v>
      </c>
    </row>
    <row r="4844" spans="1:6" x14ac:dyDescent="0.45">
      <c r="A4844" s="154" t="str">
        <f t="shared" si="75"/>
        <v>IX_MD_GC_256</v>
      </c>
      <c r="B4844">
        <v>256</v>
      </c>
      <c r="C4844" t="s">
        <v>72</v>
      </c>
      <c r="D4844">
        <v>1.949E-3</v>
      </c>
      <c r="E4844" t="s">
        <v>64</v>
      </c>
      <c r="F4844" t="s">
        <v>71</v>
      </c>
    </row>
    <row r="4845" spans="1:6" x14ac:dyDescent="0.45">
      <c r="A4845" s="154" t="str">
        <f t="shared" si="75"/>
        <v>IX_MD_GC_258</v>
      </c>
      <c r="B4845">
        <v>258</v>
      </c>
      <c r="C4845" t="s">
        <v>72</v>
      </c>
      <c r="D4845">
        <v>1.7641E-3</v>
      </c>
      <c r="E4845" t="s">
        <v>64</v>
      </c>
      <c r="F4845" t="s">
        <v>71</v>
      </c>
    </row>
    <row r="4846" spans="1:6" x14ac:dyDescent="0.45">
      <c r="A4846" s="154" t="str">
        <f t="shared" si="75"/>
        <v>IX_MD_GC_260</v>
      </c>
      <c r="B4846">
        <v>260</v>
      </c>
      <c r="C4846" t="s">
        <v>72</v>
      </c>
      <c r="D4846">
        <v>1.5807E-3</v>
      </c>
      <c r="E4846" t="s">
        <v>64</v>
      </c>
      <c r="F4846" t="s">
        <v>71</v>
      </c>
    </row>
    <row r="4847" spans="1:6" x14ac:dyDescent="0.45">
      <c r="A4847" s="154" t="str">
        <f t="shared" si="75"/>
        <v>IX_MD_GC_262</v>
      </c>
      <c r="B4847">
        <v>262</v>
      </c>
      <c r="C4847" t="s">
        <v>72</v>
      </c>
      <c r="D4847">
        <v>1.4028999999999999E-3</v>
      </c>
      <c r="E4847" t="s">
        <v>64</v>
      </c>
      <c r="F4847" t="s">
        <v>71</v>
      </c>
    </row>
    <row r="4848" spans="1:6" x14ac:dyDescent="0.45">
      <c r="A4848" s="154" t="str">
        <f t="shared" si="75"/>
        <v>IX_MD_GC_264</v>
      </c>
      <c r="B4848">
        <v>264</v>
      </c>
      <c r="C4848" t="s">
        <v>72</v>
      </c>
      <c r="D4848">
        <v>1.2375999999999999E-3</v>
      </c>
      <c r="E4848" t="s">
        <v>64</v>
      </c>
      <c r="F4848" t="s">
        <v>71</v>
      </c>
    </row>
    <row r="4849" spans="1:6" x14ac:dyDescent="0.45">
      <c r="A4849" s="154" t="str">
        <f t="shared" si="75"/>
        <v>IX_MD_GC_266</v>
      </c>
      <c r="B4849">
        <v>266</v>
      </c>
      <c r="C4849" t="s">
        <v>72</v>
      </c>
      <c r="D4849">
        <v>1.0911E-3</v>
      </c>
      <c r="E4849" t="s">
        <v>64</v>
      </c>
      <c r="F4849" t="s">
        <v>71</v>
      </c>
    </row>
    <row r="4850" spans="1:6" x14ac:dyDescent="0.45">
      <c r="A4850" s="154" t="str">
        <f t="shared" si="75"/>
        <v>IX_MD_GC_268</v>
      </c>
      <c r="B4850">
        <v>268</v>
      </c>
      <c r="C4850" t="s">
        <v>72</v>
      </c>
      <c r="D4850">
        <v>9.4939999999999998E-4</v>
      </c>
      <c r="E4850" t="s">
        <v>64</v>
      </c>
      <c r="F4850" t="s">
        <v>71</v>
      </c>
    </row>
    <row r="4851" spans="1:6" x14ac:dyDescent="0.45">
      <c r="A4851" s="154" t="str">
        <f t="shared" si="75"/>
        <v>IX_MD_GC_270</v>
      </c>
      <c r="B4851">
        <v>270</v>
      </c>
      <c r="C4851" t="s">
        <v>72</v>
      </c>
      <c r="D4851">
        <v>8.4239999999999998E-4</v>
      </c>
      <c r="E4851" t="s">
        <v>64</v>
      </c>
      <c r="F4851" t="s">
        <v>71</v>
      </c>
    </row>
    <row r="4852" spans="1:6" x14ac:dyDescent="0.45">
      <c r="A4852" s="154" t="str">
        <f t="shared" si="75"/>
        <v>IX_MD_GC_272</v>
      </c>
      <c r="B4852">
        <v>272</v>
      </c>
      <c r="C4852" t="s">
        <v>72</v>
      </c>
      <c r="D4852">
        <v>7.4560000000000002E-4</v>
      </c>
      <c r="E4852" t="s">
        <v>64</v>
      </c>
      <c r="F4852" t="s">
        <v>71</v>
      </c>
    </row>
    <row r="4853" spans="1:6" x14ac:dyDescent="0.45">
      <c r="A4853" s="154" t="str">
        <f t="shared" si="75"/>
        <v>IX_MD_GC_274</v>
      </c>
      <c r="B4853">
        <v>274</v>
      </c>
      <c r="C4853" t="s">
        <v>72</v>
      </c>
      <c r="D4853">
        <v>6.5850000000000001E-4</v>
      </c>
      <c r="E4853" t="s">
        <v>64</v>
      </c>
      <c r="F4853" t="s">
        <v>71</v>
      </c>
    </row>
    <row r="4854" spans="1:6" x14ac:dyDescent="0.45">
      <c r="A4854" s="154" t="str">
        <f t="shared" si="75"/>
        <v>IX_MD_GC_276</v>
      </c>
      <c r="B4854">
        <v>276</v>
      </c>
      <c r="C4854" t="s">
        <v>72</v>
      </c>
      <c r="D4854">
        <v>5.8629999999999999E-4</v>
      </c>
      <c r="E4854" t="s">
        <v>64</v>
      </c>
      <c r="F4854" t="s">
        <v>71</v>
      </c>
    </row>
    <row r="4855" spans="1:6" x14ac:dyDescent="0.45">
      <c r="A4855" s="154" t="str">
        <f t="shared" si="75"/>
        <v>IX_MD_GC_278</v>
      </c>
      <c r="B4855">
        <v>278</v>
      </c>
      <c r="C4855" t="s">
        <v>72</v>
      </c>
      <c r="D4855">
        <v>5.1820000000000002E-4</v>
      </c>
      <c r="E4855" t="s">
        <v>64</v>
      </c>
      <c r="F4855" t="s">
        <v>71</v>
      </c>
    </row>
    <row r="4856" spans="1:6" x14ac:dyDescent="0.45">
      <c r="A4856" s="154" t="str">
        <f t="shared" si="75"/>
        <v>IX_MD_GC_280</v>
      </c>
      <c r="B4856">
        <v>280</v>
      </c>
      <c r="C4856" t="s">
        <v>72</v>
      </c>
      <c r="D4856">
        <v>4.5609999999999997E-4</v>
      </c>
      <c r="E4856" t="s">
        <v>64</v>
      </c>
      <c r="F4856" t="s">
        <v>71</v>
      </c>
    </row>
    <row r="4857" spans="1:6" x14ac:dyDescent="0.45">
      <c r="A4857" s="154" t="str">
        <f t="shared" si="75"/>
        <v>IX_MD_GC_282</v>
      </c>
      <c r="B4857">
        <v>282</v>
      </c>
      <c r="C4857" t="s">
        <v>72</v>
      </c>
      <c r="D4857">
        <v>4.0190000000000001E-4</v>
      </c>
      <c r="E4857" t="s">
        <v>64</v>
      </c>
      <c r="F4857" t="s">
        <v>71</v>
      </c>
    </row>
    <row r="4858" spans="1:6" x14ac:dyDescent="0.45">
      <c r="A4858" s="154" t="str">
        <f t="shared" si="75"/>
        <v>IX_MD_GC_284</v>
      </c>
      <c r="B4858">
        <v>284</v>
      </c>
      <c r="C4858" t="s">
        <v>72</v>
      </c>
      <c r="D4858">
        <v>3.611E-4</v>
      </c>
      <c r="E4858" t="s">
        <v>64</v>
      </c>
      <c r="F4858" t="s">
        <v>71</v>
      </c>
    </row>
    <row r="4859" spans="1:6" x14ac:dyDescent="0.45">
      <c r="A4859" s="154" t="str">
        <f t="shared" si="75"/>
        <v>IX_MD_GC_286</v>
      </c>
      <c r="B4859">
        <v>286</v>
      </c>
      <c r="C4859" t="s">
        <v>72</v>
      </c>
      <c r="D4859">
        <v>3.3849999999999999E-4</v>
      </c>
      <c r="E4859" t="s">
        <v>64</v>
      </c>
      <c r="F4859" t="s">
        <v>71</v>
      </c>
    </row>
    <row r="4860" spans="1:6" x14ac:dyDescent="0.45">
      <c r="A4860" s="154" t="str">
        <f t="shared" si="75"/>
        <v>IX_MD_GC_288</v>
      </c>
      <c r="B4860">
        <v>288</v>
      </c>
      <c r="C4860" t="s">
        <v>72</v>
      </c>
      <c r="D4860">
        <v>3.4010000000000003E-4</v>
      </c>
      <c r="E4860" t="s">
        <v>64</v>
      </c>
      <c r="F4860" t="s">
        <v>71</v>
      </c>
    </row>
    <row r="4861" spans="1:6" x14ac:dyDescent="0.45">
      <c r="A4861" s="154" t="str">
        <f t="shared" si="75"/>
        <v>IX_MD_GC_290</v>
      </c>
      <c r="B4861">
        <v>290</v>
      </c>
      <c r="C4861" t="s">
        <v>72</v>
      </c>
      <c r="D4861">
        <v>3.4509999999999999E-4</v>
      </c>
      <c r="E4861" t="s">
        <v>64</v>
      </c>
      <c r="F4861" t="s">
        <v>71</v>
      </c>
    </row>
    <row r="4862" spans="1:6" x14ac:dyDescent="0.45">
      <c r="A4862" s="154" t="str">
        <f t="shared" si="75"/>
        <v>IX_MD_GC_292</v>
      </c>
      <c r="B4862">
        <v>292</v>
      </c>
      <c r="C4862" t="s">
        <v>72</v>
      </c>
      <c r="D4862">
        <v>3.5340000000000002E-4</v>
      </c>
      <c r="E4862" t="s">
        <v>64</v>
      </c>
      <c r="F4862" t="s">
        <v>71</v>
      </c>
    </row>
    <row r="4863" spans="1:6" x14ac:dyDescent="0.45">
      <c r="A4863" s="154" t="str">
        <f t="shared" si="75"/>
        <v>IX_MD_GC_294</v>
      </c>
      <c r="B4863">
        <v>294</v>
      </c>
      <c r="C4863" t="s">
        <v>72</v>
      </c>
      <c r="D4863">
        <v>3.5980000000000002E-4</v>
      </c>
      <c r="E4863" t="s">
        <v>64</v>
      </c>
      <c r="F4863" t="s">
        <v>71</v>
      </c>
    </row>
    <row r="4864" spans="1:6" x14ac:dyDescent="0.45">
      <c r="A4864" s="154" t="str">
        <f t="shared" si="75"/>
        <v>IX_MD_GC_296</v>
      </c>
      <c r="B4864">
        <v>296</v>
      </c>
      <c r="C4864" t="s">
        <v>72</v>
      </c>
      <c r="D4864">
        <v>3.6519999999999999E-4</v>
      </c>
      <c r="E4864" t="s">
        <v>64</v>
      </c>
      <c r="F4864" t="s">
        <v>71</v>
      </c>
    </row>
    <row r="4865" spans="1:6" x14ac:dyDescent="0.45">
      <c r="A4865" s="154" t="str">
        <f t="shared" si="75"/>
        <v>IX_MD_GC_298</v>
      </c>
      <c r="B4865">
        <v>298</v>
      </c>
      <c r="C4865" t="s">
        <v>72</v>
      </c>
      <c r="D4865">
        <v>3.6820000000000001E-4</v>
      </c>
      <c r="E4865" t="s">
        <v>64</v>
      </c>
      <c r="F4865" t="s">
        <v>71</v>
      </c>
    </row>
    <row r="4866" spans="1:6" x14ac:dyDescent="0.45">
      <c r="A4866" s="154" t="str">
        <f t="shared" si="75"/>
        <v>IX_MD_GC_300</v>
      </c>
      <c r="B4866">
        <v>300</v>
      </c>
      <c r="C4866" t="s">
        <v>72</v>
      </c>
      <c r="D4866">
        <v>3.7060000000000001E-4</v>
      </c>
      <c r="E4866" t="s">
        <v>64</v>
      </c>
      <c r="F4866" t="s">
        <v>71</v>
      </c>
    </row>
    <row r="4867" spans="1:6" x14ac:dyDescent="0.45">
      <c r="A4867" s="154" t="str">
        <f t="shared" ref="A4867:A4930" si="76">C4867&amp;"_"&amp;E4867&amp;"_"&amp;B4867</f>
        <v>IX_MD_GC_302</v>
      </c>
      <c r="B4867">
        <v>302</v>
      </c>
      <c r="C4867" t="s">
        <v>72</v>
      </c>
      <c r="D4867">
        <v>3.8039999999999998E-4</v>
      </c>
      <c r="E4867" t="s">
        <v>64</v>
      </c>
      <c r="F4867" t="s">
        <v>71</v>
      </c>
    </row>
    <row r="4868" spans="1:6" x14ac:dyDescent="0.45">
      <c r="A4868" s="154" t="str">
        <f t="shared" si="76"/>
        <v>IX_MD_GC_304</v>
      </c>
      <c r="B4868">
        <v>304</v>
      </c>
      <c r="C4868" t="s">
        <v>72</v>
      </c>
      <c r="D4868">
        <v>3.8470000000000003E-4</v>
      </c>
      <c r="E4868" t="s">
        <v>64</v>
      </c>
      <c r="F4868" t="s">
        <v>71</v>
      </c>
    </row>
    <row r="4869" spans="1:6" x14ac:dyDescent="0.45">
      <c r="A4869" s="154" t="str">
        <f t="shared" si="76"/>
        <v>IX_MD_GC_306</v>
      </c>
      <c r="B4869">
        <v>306</v>
      </c>
      <c r="C4869" t="s">
        <v>72</v>
      </c>
      <c r="D4869">
        <v>3.8509999999999998E-4</v>
      </c>
      <c r="E4869" t="s">
        <v>64</v>
      </c>
      <c r="F4869" t="s">
        <v>71</v>
      </c>
    </row>
    <row r="4870" spans="1:6" x14ac:dyDescent="0.45">
      <c r="A4870" s="154" t="str">
        <f t="shared" si="76"/>
        <v>IX_MD_GC_308</v>
      </c>
      <c r="B4870">
        <v>308</v>
      </c>
      <c r="C4870" t="s">
        <v>72</v>
      </c>
      <c r="D4870">
        <v>3.8059999999999998E-4</v>
      </c>
      <c r="E4870" t="s">
        <v>64</v>
      </c>
      <c r="F4870" t="s">
        <v>71</v>
      </c>
    </row>
    <row r="4871" spans="1:6" x14ac:dyDescent="0.45">
      <c r="A4871" s="154" t="str">
        <f t="shared" si="76"/>
        <v>IX_MD_GC_310</v>
      </c>
      <c r="B4871">
        <v>310</v>
      </c>
      <c r="C4871" t="s">
        <v>72</v>
      </c>
      <c r="D4871">
        <v>3.7669999999999999E-4</v>
      </c>
      <c r="E4871" t="s">
        <v>64</v>
      </c>
      <c r="F4871" t="s">
        <v>71</v>
      </c>
    </row>
    <row r="4872" spans="1:6" x14ac:dyDescent="0.45">
      <c r="A4872" s="154" t="str">
        <f t="shared" si="76"/>
        <v>IX_MD_GC_312</v>
      </c>
      <c r="B4872">
        <v>312</v>
      </c>
      <c r="C4872" t="s">
        <v>72</v>
      </c>
      <c r="D4872">
        <v>3.7270000000000001E-4</v>
      </c>
      <c r="E4872" t="s">
        <v>64</v>
      </c>
      <c r="F4872" t="s">
        <v>71</v>
      </c>
    </row>
    <row r="4873" spans="1:6" x14ac:dyDescent="0.45">
      <c r="A4873" s="154" t="str">
        <f t="shared" si="76"/>
        <v>IX_MD_GC_314</v>
      </c>
      <c r="B4873">
        <v>314</v>
      </c>
      <c r="C4873" t="s">
        <v>72</v>
      </c>
      <c r="D4873">
        <v>3.6620000000000001E-4</v>
      </c>
      <c r="E4873" t="s">
        <v>64</v>
      </c>
      <c r="F4873" t="s">
        <v>71</v>
      </c>
    </row>
    <row r="4874" spans="1:6" x14ac:dyDescent="0.45">
      <c r="A4874" s="154" t="str">
        <f t="shared" si="76"/>
        <v>IX_MD_GC_316</v>
      </c>
      <c r="B4874">
        <v>316</v>
      </c>
      <c r="C4874" t="s">
        <v>72</v>
      </c>
      <c r="D4874">
        <v>3.5859999999999999E-4</v>
      </c>
      <c r="E4874" t="s">
        <v>64</v>
      </c>
      <c r="F4874" t="s">
        <v>71</v>
      </c>
    </row>
    <row r="4875" spans="1:6" x14ac:dyDescent="0.45">
      <c r="A4875" s="154" t="str">
        <f t="shared" si="76"/>
        <v>IX_MD_GC_318</v>
      </c>
      <c r="B4875">
        <v>318</v>
      </c>
      <c r="C4875" t="s">
        <v>72</v>
      </c>
      <c r="D4875">
        <v>3.4929999999999998E-4</v>
      </c>
      <c r="E4875" t="s">
        <v>64</v>
      </c>
      <c r="F4875" t="s">
        <v>71</v>
      </c>
    </row>
    <row r="4876" spans="1:6" x14ac:dyDescent="0.45">
      <c r="A4876" s="154" t="str">
        <f t="shared" si="76"/>
        <v>IX_MD_GC_320</v>
      </c>
      <c r="B4876">
        <v>320</v>
      </c>
      <c r="C4876" t="s">
        <v>72</v>
      </c>
      <c r="D4876">
        <v>3.3930000000000001E-4</v>
      </c>
      <c r="E4876" t="s">
        <v>64</v>
      </c>
      <c r="F4876" t="s">
        <v>71</v>
      </c>
    </row>
    <row r="4877" spans="1:6" x14ac:dyDescent="0.45">
      <c r="A4877" s="154" t="str">
        <f t="shared" si="76"/>
        <v>IX_MD_GC_322</v>
      </c>
      <c r="B4877">
        <v>322</v>
      </c>
      <c r="C4877" t="s">
        <v>72</v>
      </c>
      <c r="D4877">
        <v>3.2979999999999999E-4</v>
      </c>
      <c r="E4877" t="s">
        <v>64</v>
      </c>
      <c r="F4877" t="s">
        <v>71</v>
      </c>
    </row>
    <row r="4878" spans="1:6" x14ac:dyDescent="0.45">
      <c r="A4878" s="154" t="str">
        <f t="shared" si="76"/>
        <v>IX_MD_GC_324</v>
      </c>
      <c r="B4878">
        <v>324</v>
      </c>
      <c r="C4878" t="s">
        <v>72</v>
      </c>
      <c r="D4878">
        <v>3.212E-4</v>
      </c>
      <c r="E4878" t="s">
        <v>64</v>
      </c>
      <c r="F4878" t="s">
        <v>71</v>
      </c>
    </row>
    <row r="4879" spans="1:6" x14ac:dyDescent="0.45">
      <c r="A4879" s="154" t="str">
        <f t="shared" si="76"/>
        <v>IX_MD_GC_326</v>
      </c>
      <c r="B4879">
        <v>326</v>
      </c>
      <c r="C4879" t="s">
        <v>72</v>
      </c>
      <c r="D4879">
        <v>3.1349999999999998E-4</v>
      </c>
      <c r="E4879" t="s">
        <v>64</v>
      </c>
      <c r="F4879" t="s">
        <v>71</v>
      </c>
    </row>
    <row r="4880" spans="1:6" x14ac:dyDescent="0.45">
      <c r="A4880" s="154" t="str">
        <f t="shared" si="76"/>
        <v>IX_MD_GC_328</v>
      </c>
      <c r="B4880">
        <v>328</v>
      </c>
      <c r="C4880" t="s">
        <v>72</v>
      </c>
      <c r="D4880">
        <v>3.0610000000000001E-4</v>
      </c>
      <c r="E4880" t="s">
        <v>64</v>
      </c>
      <c r="F4880" t="s">
        <v>71</v>
      </c>
    </row>
    <row r="4881" spans="1:6" x14ac:dyDescent="0.45">
      <c r="A4881" s="154" t="str">
        <f t="shared" si="76"/>
        <v>IX_MD_GC_330</v>
      </c>
      <c r="B4881">
        <v>330</v>
      </c>
      <c r="C4881" t="s">
        <v>72</v>
      </c>
      <c r="D4881">
        <v>2.965E-4</v>
      </c>
      <c r="E4881" t="s">
        <v>64</v>
      </c>
      <c r="F4881" t="s">
        <v>71</v>
      </c>
    </row>
    <row r="4882" spans="1:6" x14ac:dyDescent="0.45">
      <c r="A4882" s="154" t="str">
        <f t="shared" si="76"/>
        <v>IX_MD_GC_332</v>
      </c>
      <c r="B4882">
        <v>332</v>
      </c>
      <c r="C4882" t="s">
        <v>72</v>
      </c>
      <c r="D4882">
        <v>2.8709999999999999E-4</v>
      </c>
      <c r="E4882" t="s">
        <v>64</v>
      </c>
      <c r="F4882" t="s">
        <v>71</v>
      </c>
    </row>
    <row r="4883" spans="1:6" x14ac:dyDescent="0.45">
      <c r="A4883" s="154" t="str">
        <f t="shared" si="76"/>
        <v>IX_MD_GC_334</v>
      </c>
      <c r="B4883">
        <v>334</v>
      </c>
      <c r="C4883" t="s">
        <v>72</v>
      </c>
      <c r="D4883">
        <v>2.7359999999999998E-4</v>
      </c>
      <c r="E4883" t="s">
        <v>64</v>
      </c>
      <c r="F4883" t="s">
        <v>71</v>
      </c>
    </row>
    <row r="4884" spans="1:6" x14ac:dyDescent="0.45">
      <c r="A4884" s="154" t="str">
        <f t="shared" si="76"/>
        <v>IX_MD_GC_336</v>
      </c>
      <c r="B4884">
        <v>336</v>
      </c>
      <c r="C4884" t="s">
        <v>72</v>
      </c>
      <c r="D4884">
        <v>2.6120000000000001E-4</v>
      </c>
      <c r="E4884" t="s">
        <v>64</v>
      </c>
      <c r="F4884" t="s">
        <v>71</v>
      </c>
    </row>
    <row r="4885" spans="1:6" x14ac:dyDescent="0.45">
      <c r="A4885" s="154" t="str">
        <f t="shared" si="76"/>
        <v>IX_MD_GC_338</v>
      </c>
      <c r="B4885">
        <v>338</v>
      </c>
      <c r="C4885" t="s">
        <v>72</v>
      </c>
      <c r="D4885">
        <v>2.5000000000000001E-4</v>
      </c>
      <c r="E4885" t="s">
        <v>64</v>
      </c>
      <c r="F4885" t="s">
        <v>71</v>
      </c>
    </row>
    <row r="4886" spans="1:6" x14ac:dyDescent="0.45">
      <c r="A4886" s="154" t="str">
        <f t="shared" si="76"/>
        <v>IX_MD_GC_340</v>
      </c>
      <c r="B4886">
        <v>340</v>
      </c>
      <c r="C4886" t="s">
        <v>72</v>
      </c>
      <c r="D4886">
        <v>2.396E-4</v>
      </c>
      <c r="E4886" t="s">
        <v>64</v>
      </c>
      <c r="F4886" t="s">
        <v>71</v>
      </c>
    </row>
    <row r="4887" spans="1:6" x14ac:dyDescent="0.45">
      <c r="A4887" s="154" t="str">
        <f t="shared" si="76"/>
        <v>IX_MD_GC_342</v>
      </c>
      <c r="B4887">
        <v>342</v>
      </c>
      <c r="C4887" t="s">
        <v>72</v>
      </c>
      <c r="D4887">
        <v>2.288E-4</v>
      </c>
      <c r="E4887" t="s">
        <v>64</v>
      </c>
      <c r="F4887" t="s">
        <v>71</v>
      </c>
    </row>
    <row r="4888" spans="1:6" x14ac:dyDescent="0.45">
      <c r="A4888" s="154" t="str">
        <f t="shared" si="76"/>
        <v>IX_MD_GC_344</v>
      </c>
      <c r="B4888">
        <v>344</v>
      </c>
      <c r="C4888" t="s">
        <v>72</v>
      </c>
      <c r="D4888">
        <v>2.05E-4</v>
      </c>
      <c r="E4888" t="s">
        <v>64</v>
      </c>
      <c r="F4888" t="s">
        <v>71</v>
      </c>
    </row>
    <row r="4889" spans="1:6" x14ac:dyDescent="0.45">
      <c r="A4889" s="154" t="str">
        <f t="shared" si="76"/>
        <v>IX_MD_GC_346</v>
      </c>
      <c r="B4889">
        <v>346</v>
      </c>
      <c r="C4889" t="s">
        <v>72</v>
      </c>
      <c r="D4889">
        <v>1.639E-4</v>
      </c>
      <c r="E4889" t="s">
        <v>64</v>
      </c>
      <c r="F4889" t="s">
        <v>71</v>
      </c>
    </row>
    <row r="4890" spans="1:6" x14ac:dyDescent="0.45">
      <c r="A4890" s="154" t="str">
        <f t="shared" si="76"/>
        <v>IX_MD_GC_348</v>
      </c>
      <c r="B4890">
        <v>348</v>
      </c>
      <c r="C4890" t="s">
        <v>72</v>
      </c>
      <c r="D4890">
        <v>1.2310000000000001E-4</v>
      </c>
      <c r="E4890" t="s">
        <v>64</v>
      </c>
      <c r="F4890" t="s">
        <v>71</v>
      </c>
    </row>
    <row r="4891" spans="1:6" x14ac:dyDescent="0.45">
      <c r="A4891" s="154" t="str">
        <f t="shared" si="76"/>
        <v>IX_MD_GC_350</v>
      </c>
      <c r="B4891">
        <v>350</v>
      </c>
      <c r="C4891" t="s">
        <v>72</v>
      </c>
      <c r="D4891" s="153">
        <v>8.2000000000000001E-5</v>
      </c>
      <c r="E4891" t="s">
        <v>64</v>
      </c>
      <c r="F4891" t="s">
        <v>71</v>
      </c>
    </row>
    <row r="4892" spans="1:6" x14ac:dyDescent="0.45">
      <c r="A4892" s="154" t="str">
        <f t="shared" si="76"/>
        <v>IX_MD_GC_352</v>
      </c>
      <c r="B4892">
        <v>352</v>
      </c>
      <c r="C4892" t="s">
        <v>72</v>
      </c>
      <c r="D4892" s="153">
        <v>4.1E-5</v>
      </c>
      <c r="E4892" t="s">
        <v>64</v>
      </c>
      <c r="F4892" t="s">
        <v>71</v>
      </c>
    </row>
    <row r="4893" spans="1:6" x14ac:dyDescent="0.45">
      <c r="A4893" s="154" t="str">
        <f t="shared" si="76"/>
        <v>IX_MD_GC_354</v>
      </c>
      <c r="B4893">
        <v>354</v>
      </c>
      <c r="C4893" t="s">
        <v>72</v>
      </c>
      <c r="D4893">
        <v>0</v>
      </c>
      <c r="E4893" t="s">
        <v>64</v>
      </c>
      <c r="F4893" t="s">
        <v>71</v>
      </c>
    </row>
    <row r="4894" spans="1:6" x14ac:dyDescent="0.45">
      <c r="A4894" s="154" t="str">
        <f t="shared" si="76"/>
        <v>IX_MD_GC_356</v>
      </c>
      <c r="B4894">
        <v>356</v>
      </c>
      <c r="C4894" t="s">
        <v>72</v>
      </c>
      <c r="D4894">
        <v>0</v>
      </c>
      <c r="E4894" t="s">
        <v>64</v>
      </c>
      <c r="F4894" t="s">
        <v>71</v>
      </c>
    </row>
    <row r="4895" spans="1:6" x14ac:dyDescent="0.45">
      <c r="A4895" s="154" t="str">
        <f t="shared" si="76"/>
        <v>IX_MD_GC_358</v>
      </c>
      <c r="B4895">
        <v>358</v>
      </c>
      <c r="C4895" t="s">
        <v>72</v>
      </c>
      <c r="D4895">
        <v>0</v>
      </c>
      <c r="E4895" t="s">
        <v>64</v>
      </c>
      <c r="F4895" t="s">
        <v>71</v>
      </c>
    </row>
    <row r="4896" spans="1:6" x14ac:dyDescent="0.45">
      <c r="A4896" s="154" t="str">
        <f t="shared" si="76"/>
        <v>IX_MD_GC_360</v>
      </c>
      <c r="B4896">
        <v>360</v>
      </c>
      <c r="C4896" t="s">
        <v>72</v>
      </c>
      <c r="D4896">
        <v>0</v>
      </c>
      <c r="E4896" t="s">
        <v>64</v>
      </c>
      <c r="F4896" t="s">
        <v>71</v>
      </c>
    </row>
    <row r="4897" spans="1:6" x14ac:dyDescent="0.45">
      <c r="A4897" s="154" t="str">
        <f t="shared" si="76"/>
        <v>IX_MD_GC_362</v>
      </c>
      <c r="B4897">
        <v>362</v>
      </c>
      <c r="C4897" t="s">
        <v>72</v>
      </c>
      <c r="D4897">
        <v>0</v>
      </c>
      <c r="E4897" t="s">
        <v>64</v>
      </c>
      <c r="F4897" t="s">
        <v>71</v>
      </c>
    </row>
    <row r="4898" spans="1:6" x14ac:dyDescent="0.45">
      <c r="A4898" s="154" t="str">
        <f t="shared" si="76"/>
        <v>IX_MD_GC_364</v>
      </c>
      <c r="B4898">
        <v>364</v>
      </c>
      <c r="C4898" t="s">
        <v>72</v>
      </c>
      <c r="D4898">
        <v>0</v>
      </c>
      <c r="E4898" t="s">
        <v>64</v>
      </c>
      <c r="F4898" t="s">
        <v>71</v>
      </c>
    </row>
    <row r="4899" spans="1:6" x14ac:dyDescent="0.45">
      <c r="A4899" s="154" t="str">
        <f t="shared" si="76"/>
        <v>IX_MD_GC_366</v>
      </c>
      <c r="B4899">
        <v>366</v>
      </c>
      <c r="C4899" t="s">
        <v>72</v>
      </c>
      <c r="D4899">
        <v>0</v>
      </c>
      <c r="E4899" t="s">
        <v>64</v>
      </c>
      <c r="F4899" t="s">
        <v>71</v>
      </c>
    </row>
    <row r="4900" spans="1:6" x14ac:dyDescent="0.45">
      <c r="A4900" s="154" t="str">
        <f t="shared" si="76"/>
        <v>IX_MD_GC_368</v>
      </c>
      <c r="B4900">
        <v>368</v>
      </c>
      <c r="C4900" t="s">
        <v>72</v>
      </c>
      <c r="D4900">
        <v>0</v>
      </c>
      <c r="E4900" t="s">
        <v>64</v>
      </c>
      <c r="F4900" t="s">
        <v>71</v>
      </c>
    </row>
    <row r="4901" spans="1:6" x14ac:dyDescent="0.45">
      <c r="A4901" s="154" t="str">
        <f t="shared" si="76"/>
        <v>IX_MD_GC_370</v>
      </c>
      <c r="B4901">
        <v>370</v>
      </c>
      <c r="C4901" t="s">
        <v>72</v>
      </c>
      <c r="D4901">
        <v>0</v>
      </c>
      <c r="E4901" t="s">
        <v>64</v>
      </c>
      <c r="F4901" t="s">
        <v>71</v>
      </c>
    </row>
    <row r="4902" spans="1:6" x14ac:dyDescent="0.45">
      <c r="A4902" s="154" t="str">
        <f t="shared" si="76"/>
        <v>IX_MD_GC_372</v>
      </c>
      <c r="B4902">
        <v>372</v>
      </c>
      <c r="C4902" t="s">
        <v>72</v>
      </c>
      <c r="D4902">
        <v>0</v>
      </c>
      <c r="E4902" t="s">
        <v>64</v>
      </c>
      <c r="F4902" t="s">
        <v>71</v>
      </c>
    </row>
    <row r="4903" spans="1:6" x14ac:dyDescent="0.45">
      <c r="A4903" s="154" t="str">
        <f t="shared" si="76"/>
        <v>IX_MD_GC_374</v>
      </c>
      <c r="B4903">
        <v>374</v>
      </c>
      <c r="C4903" t="s">
        <v>72</v>
      </c>
      <c r="D4903">
        <v>0</v>
      </c>
      <c r="E4903" t="s">
        <v>64</v>
      </c>
      <c r="F4903" t="s">
        <v>71</v>
      </c>
    </row>
    <row r="4904" spans="1:6" x14ac:dyDescent="0.45">
      <c r="A4904" s="154" t="str">
        <f t="shared" si="76"/>
        <v>IX_MD_GC_376</v>
      </c>
      <c r="B4904">
        <v>376</v>
      </c>
      <c r="C4904" t="s">
        <v>72</v>
      </c>
      <c r="D4904">
        <v>0</v>
      </c>
      <c r="E4904" t="s">
        <v>64</v>
      </c>
      <c r="F4904" t="s">
        <v>71</v>
      </c>
    </row>
    <row r="4905" spans="1:6" x14ac:dyDescent="0.45">
      <c r="A4905" s="154" t="str">
        <f t="shared" si="76"/>
        <v>IX_MD_GC_378</v>
      </c>
      <c r="B4905">
        <v>378</v>
      </c>
      <c r="C4905" t="s">
        <v>72</v>
      </c>
      <c r="D4905">
        <v>0</v>
      </c>
      <c r="E4905" t="s">
        <v>64</v>
      </c>
      <c r="F4905" t="s">
        <v>71</v>
      </c>
    </row>
    <row r="4906" spans="1:6" x14ac:dyDescent="0.45">
      <c r="A4906" s="154" t="str">
        <f t="shared" si="76"/>
        <v>IX_MD_GC_380</v>
      </c>
      <c r="B4906">
        <v>380</v>
      </c>
      <c r="C4906" t="s">
        <v>72</v>
      </c>
      <c r="D4906">
        <v>0</v>
      </c>
      <c r="E4906" t="s">
        <v>64</v>
      </c>
      <c r="F4906" t="s">
        <v>71</v>
      </c>
    </row>
    <row r="4907" spans="1:6" x14ac:dyDescent="0.45">
      <c r="A4907" s="154" t="str">
        <f t="shared" si="76"/>
        <v>IX_MD_GC_382</v>
      </c>
      <c r="B4907">
        <v>382</v>
      </c>
      <c r="C4907" t="s">
        <v>72</v>
      </c>
      <c r="D4907">
        <v>0</v>
      </c>
      <c r="E4907" t="s">
        <v>64</v>
      </c>
      <c r="F4907" t="s">
        <v>71</v>
      </c>
    </row>
    <row r="4908" spans="1:6" x14ac:dyDescent="0.45">
      <c r="A4908" s="154" t="str">
        <f t="shared" si="76"/>
        <v>IX_MD_GC_384</v>
      </c>
      <c r="B4908">
        <v>384</v>
      </c>
      <c r="C4908" t="s">
        <v>72</v>
      </c>
      <c r="D4908">
        <v>0</v>
      </c>
      <c r="E4908" t="s">
        <v>64</v>
      </c>
      <c r="F4908" t="s">
        <v>71</v>
      </c>
    </row>
    <row r="4909" spans="1:6" x14ac:dyDescent="0.45">
      <c r="A4909" s="154" t="str">
        <f t="shared" si="76"/>
        <v>IX_MD_GC_386</v>
      </c>
      <c r="B4909">
        <v>386</v>
      </c>
      <c r="C4909" t="s">
        <v>72</v>
      </c>
      <c r="D4909">
        <v>0</v>
      </c>
      <c r="E4909" t="s">
        <v>64</v>
      </c>
      <c r="F4909" t="s">
        <v>71</v>
      </c>
    </row>
    <row r="4910" spans="1:6" x14ac:dyDescent="0.45">
      <c r="A4910" s="154" t="str">
        <f t="shared" si="76"/>
        <v>IX_MD_GC_388</v>
      </c>
      <c r="B4910">
        <v>388</v>
      </c>
      <c r="C4910" t="s">
        <v>72</v>
      </c>
      <c r="D4910">
        <v>0</v>
      </c>
      <c r="E4910" t="s">
        <v>64</v>
      </c>
      <c r="F4910" t="s">
        <v>71</v>
      </c>
    </row>
    <row r="4911" spans="1:6" x14ac:dyDescent="0.45">
      <c r="A4911" s="154" t="str">
        <f t="shared" si="76"/>
        <v>IX_MD_GC_390</v>
      </c>
      <c r="B4911">
        <v>390</v>
      </c>
      <c r="C4911" t="s">
        <v>72</v>
      </c>
      <c r="D4911">
        <v>0</v>
      </c>
      <c r="E4911" t="s">
        <v>64</v>
      </c>
      <c r="F4911" t="s">
        <v>71</v>
      </c>
    </row>
    <row r="4912" spans="1:6" x14ac:dyDescent="0.45">
      <c r="A4912" s="154" t="str">
        <f t="shared" si="76"/>
        <v>IX_MD_GC_392</v>
      </c>
      <c r="B4912">
        <v>392</v>
      </c>
      <c r="C4912" t="s">
        <v>72</v>
      </c>
      <c r="D4912">
        <v>0</v>
      </c>
      <c r="E4912" t="s">
        <v>64</v>
      </c>
      <c r="F4912" t="s">
        <v>71</v>
      </c>
    </row>
    <row r="4913" spans="1:6" x14ac:dyDescent="0.45">
      <c r="A4913" s="154" t="str">
        <f t="shared" si="76"/>
        <v>IX_MD_GC_394</v>
      </c>
      <c r="B4913">
        <v>394</v>
      </c>
      <c r="C4913" t="s">
        <v>72</v>
      </c>
      <c r="D4913">
        <v>0</v>
      </c>
      <c r="E4913" t="s">
        <v>64</v>
      </c>
      <c r="F4913" t="s">
        <v>71</v>
      </c>
    </row>
    <row r="4914" spans="1:6" x14ac:dyDescent="0.45">
      <c r="A4914" s="154" t="str">
        <f t="shared" si="76"/>
        <v>IX_MD_GC_396</v>
      </c>
      <c r="B4914">
        <v>396</v>
      </c>
      <c r="C4914" t="s">
        <v>72</v>
      </c>
      <c r="D4914">
        <v>0</v>
      </c>
      <c r="E4914" t="s">
        <v>64</v>
      </c>
      <c r="F4914" t="s">
        <v>71</v>
      </c>
    </row>
    <row r="4915" spans="1:6" x14ac:dyDescent="0.45">
      <c r="A4915" s="154" t="str">
        <f t="shared" si="76"/>
        <v>IX_MD_GC_398</v>
      </c>
      <c r="B4915">
        <v>398</v>
      </c>
      <c r="C4915" t="s">
        <v>72</v>
      </c>
      <c r="D4915">
        <v>0</v>
      </c>
      <c r="E4915" t="s">
        <v>64</v>
      </c>
      <c r="F4915" t="s">
        <v>71</v>
      </c>
    </row>
    <row r="4916" spans="1:6" x14ac:dyDescent="0.45">
      <c r="A4916" s="154" t="str">
        <f t="shared" si="76"/>
        <v>IX_MD_GC_400</v>
      </c>
      <c r="B4916">
        <v>400</v>
      </c>
      <c r="C4916" t="s">
        <v>72</v>
      </c>
      <c r="D4916">
        <v>0</v>
      </c>
      <c r="E4916" t="s">
        <v>64</v>
      </c>
      <c r="F4916" t="s">
        <v>71</v>
      </c>
    </row>
    <row r="4917" spans="1:6" x14ac:dyDescent="0.45">
      <c r="A4917" s="154" t="str">
        <f t="shared" si="76"/>
        <v>IX_MD_GC_402</v>
      </c>
      <c r="B4917">
        <v>402</v>
      </c>
      <c r="C4917" t="s">
        <v>72</v>
      </c>
      <c r="D4917">
        <v>0</v>
      </c>
      <c r="E4917" t="s">
        <v>64</v>
      </c>
      <c r="F4917" t="s">
        <v>71</v>
      </c>
    </row>
    <row r="4918" spans="1:6" x14ac:dyDescent="0.45">
      <c r="A4918" s="154" t="str">
        <f t="shared" si="76"/>
        <v>IX_MD_GC_404</v>
      </c>
      <c r="B4918">
        <v>404</v>
      </c>
      <c r="C4918" t="s">
        <v>72</v>
      </c>
      <c r="D4918">
        <v>0</v>
      </c>
      <c r="E4918" t="s">
        <v>64</v>
      </c>
      <c r="F4918" t="s">
        <v>71</v>
      </c>
    </row>
    <row r="4919" spans="1:6" x14ac:dyDescent="0.45">
      <c r="A4919" s="154" t="str">
        <f t="shared" si="76"/>
        <v>IX_MD_GC_406</v>
      </c>
      <c r="B4919">
        <v>406</v>
      </c>
      <c r="C4919" t="s">
        <v>72</v>
      </c>
      <c r="D4919">
        <v>0</v>
      </c>
      <c r="E4919" t="s">
        <v>64</v>
      </c>
      <c r="F4919" t="s">
        <v>71</v>
      </c>
    </row>
    <row r="4920" spans="1:6" x14ac:dyDescent="0.45">
      <c r="A4920" s="154" t="str">
        <f t="shared" si="76"/>
        <v>IX_MD_GC_408</v>
      </c>
      <c r="B4920">
        <v>408</v>
      </c>
      <c r="C4920" t="s">
        <v>72</v>
      </c>
      <c r="D4920">
        <v>0</v>
      </c>
      <c r="E4920" t="s">
        <v>64</v>
      </c>
      <c r="F4920" t="s">
        <v>71</v>
      </c>
    </row>
    <row r="4921" spans="1:6" x14ac:dyDescent="0.45">
      <c r="A4921" s="154" t="str">
        <f t="shared" si="76"/>
        <v>IX_MD_GC_410</v>
      </c>
      <c r="B4921">
        <v>410</v>
      </c>
      <c r="C4921" t="s">
        <v>72</v>
      </c>
      <c r="D4921">
        <v>0</v>
      </c>
      <c r="E4921" t="s">
        <v>64</v>
      </c>
      <c r="F4921" t="s">
        <v>71</v>
      </c>
    </row>
    <row r="4922" spans="1:6" x14ac:dyDescent="0.45">
      <c r="A4922" s="154" t="str">
        <f t="shared" si="76"/>
        <v>IX_HV_Dist_0</v>
      </c>
      <c r="B4922">
        <v>0</v>
      </c>
      <c r="C4922" t="s">
        <v>73</v>
      </c>
      <c r="D4922">
        <v>3.5669698591040002E-4</v>
      </c>
      <c r="E4922" t="s">
        <v>63</v>
      </c>
      <c r="F4922" t="s">
        <v>71</v>
      </c>
    </row>
    <row r="4923" spans="1:6" x14ac:dyDescent="0.45">
      <c r="A4923" s="154" t="str">
        <f t="shared" si="76"/>
        <v>IX_HV_Dist_2</v>
      </c>
      <c r="B4923">
        <v>2</v>
      </c>
      <c r="C4923" t="s">
        <v>73</v>
      </c>
      <c r="D4923">
        <v>2.541466024612E-3</v>
      </c>
      <c r="E4923" t="s">
        <v>63</v>
      </c>
      <c r="F4923" t="s">
        <v>71</v>
      </c>
    </row>
    <row r="4924" spans="1:6" x14ac:dyDescent="0.45">
      <c r="A4924" s="154" t="str">
        <f t="shared" si="76"/>
        <v>IX_HV_Dist_4</v>
      </c>
      <c r="B4924">
        <v>4</v>
      </c>
      <c r="C4924" t="s">
        <v>73</v>
      </c>
      <c r="D4924">
        <v>1.03442125914036E-2</v>
      </c>
      <c r="E4924" t="s">
        <v>63</v>
      </c>
      <c r="F4924" t="s">
        <v>71</v>
      </c>
    </row>
    <row r="4925" spans="1:6" x14ac:dyDescent="0.45">
      <c r="A4925" s="154" t="str">
        <f t="shared" si="76"/>
        <v>IX_HV_Dist_6</v>
      </c>
      <c r="B4925">
        <v>6</v>
      </c>
      <c r="C4925" t="s">
        <v>73</v>
      </c>
      <c r="D4925">
        <v>1.70768682004637E-2</v>
      </c>
      <c r="E4925" t="s">
        <v>63</v>
      </c>
      <c r="F4925" t="s">
        <v>71</v>
      </c>
    </row>
    <row r="4926" spans="1:6" x14ac:dyDescent="0.45">
      <c r="A4926" s="154" t="str">
        <f t="shared" si="76"/>
        <v>IX_HV_Dist_8</v>
      </c>
      <c r="B4926">
        <v>8</v>
      </c>
      <c r="C4926" t="s">
        <v>73</v>
      </c>
      <c r="D4926">
        <v>4.6147672552166903E-2</v>
      </c>
      <c r="E4926" t="s">
        <v>63</v>
      </c>
      <c r="F4926" t="s">
        <v>71</v>
      </c>
    </row>
    <row r="4927" spans="1:6" x14ac:dyDescent="0.45">
      <c r="A4927" s="154" t="str">
        <f t="shared" si="76"/>
        <v>IX_HV_Dist_10</v>
      </c>
      <c r="B4927">
        <v>10</v>
      </c>
      <c r="C4927" t="s">
        <v>73</v>
      </c>
      <c r="D4927">
        <v>2.2471910112359501E-2</v>
      </c>
      <c r="E4927" t="s">
        <v>63</v>
      </c>
      <c r="F4927" t="s">
        <v>71</v>
      </c>
    </row>
    <row r="4928" spans="1:6" x14ac:dyDescent="0.45">
      <c r="A4928" s="154" t="str">
        <f t="shared" si="76"/>
        <v>IX_HV_Dist_12</v>
      </c>
      <c r="B4928">
        <v>12</v>
      </c>
      <c r="C4928" t="s">
        <v>73</v>
      </c>
      <c r="D4928">
        <v>3.9192081326912702E-2</v>
      </c>
      <c r="E4928" t="s">
        <v>63</v>
      </c>
      <c r="F4928" t="s">
        <v>71</v>
      </c>
    </row>
    <row r="4929" spans="1:6" x14ac:dyDescent="0.45">
      <c r="A4929" s="154" t="str">
        <f t="shared" si="76"/>
        <v>IX_HV_Dist_14</v>
      </c>
      <c r="B4929">
        <v>14</v>
      </c>
      <c r="C4929" t="s">
        <v>73</v>
      </c>
      <c r="D4929">
        <v>9.0065988942393E-3</v>
      </c>
      <c r="E4929" t="s">
        <v>63</v>
      </c>
      <c r="F4929" t="s">
        <v>71</v>
      </c>
    </row>
    <row r="4930" spans="1:6" x14ac:dyDescent="0.45">
      <c r="A4930" s="154" t="str">
        <f t="shared" si="76"/>
        <v>IX_HV_Dist_16</v>
      </c>
      <c r="B4930">
        <v>16</v>
      </c>
      <c r="C4930" t="s">
        <v>73</v>
      </c>
      <c r="D4930">
        <v>2.79115391474942E-2</v>
      </c>
      <c r="E4930" t="s">
        <v>63</v>
      </c>
      <c r="F4930" t="s">
        <v>71</v>
      </c>
    </row>
    <row r="4931" spans="1:6" x14ac:dyDescent="0.45">
      <c r="A4931" s="154" t="str">
        <f t="shared" ref="A4931:A4994" si="77">C4931&amp;"_"&amp;E4931&amp;"_"&amp;B4931</f>
        <v>IX_HV_Dist_18</v>
      </c>
      <c r="B4931">
        <v>18</v>
      </c>
      <c r="C4931" t="s">
        <v>73</v>
      </c>
      <c r="D4931">
        <v>4.0529695024077002E-2</v>
      </c>
      <c r="E4931" t="s">
        <v>63</v>
      </c>
      <c r="F4931" t="s">
        <v>71</v>
      </c>
    </row>
    <row r="4932" spans="1:6" x14ac:dyDescent="0.45">
      <c r="A4932" s="154" t="str">
        <f t="shared" si="77"/>
        <v>IX_HV_Dist_20</v>
      </c>
      <c r="B4932">
        <v>20</v>
      </c>
      <c r="C4932" t="s">
        <v>73</v>
      </c>
      <c r="D4932">
        <v>2.5860531478508999E-2</v>
      </c>
      <c r="E4932" t="s">
        <v>63</v>
      </c>
      <c r="F4932" t="s">
        <v>71</v>
      </c>
    </row>
    <row r="4933" spans="1:6" x14ac:dyDescent="0.45">
      <c r="A4933" s="154" t="str">
        <f t="shared" si="77"/>
        <v>IX_HV_Dist_22</v>
      </c>
      <c r="B4933">
        <v>22</v>
      </c>
      <c r="C4933" t="s">
        <v>73</v>
      </c>
      <c r="D4933">
        <v>1.92170501159265E-2</v>
      </c>
      <c r="E4933" t="s">
        <v>63</v>
      </c>
      <c r="F4933" t="s">
        <v>71</v>
      </c>
    </row>
    <row r="4934" spans="1:6" x14ac:dyDescent="0.45">
      <c r="A4934" s="154" t="str">
        <f t="shared" si="77"/>
        <v>IX_HV_Dist_24</v>
      </c>
      <c r="B4934">
        <v>24</v>
      </c>
      <c r="C4934" t="s">
        <v>73</v>
      </c>
      <c r="D4934">
        <v>2.2026038879971399E-2</v>
      </c>
      <c r="E4934" t="s">
        <v>63</v>
      </c>
      <c r="F4934" t="s">
        <v>71</v>
      </c>
    </row>
    <row r="4935" spans="1:6" x14ac:dyDescent="0.45">
      <c r="A4935" s="154" t="str">
        <f t="shared" si="77"/>
        <v>IX_HV_Dist_26</v>
      </c>
      <c r="B4935">
        <v>26</v>
      </c>
      <c r="C4935" t="s">
        <v>73</v>
      </c>
      <c r="D4935">
        <v>2.4968789013732801E-2</v>
      </c>
      <c r="E4935" t="s">
        <v>63</v>
      </c>
      <c r="F4935" t="s">
        <v>71</v>
      </c>
    </row>
    <row r="4936" spans="1:6" x14ac:dyDescent="0.45">
      <c r="A4936" s="154" t="str">
        <f t="shared" si="77"/>
        <v>IX_HV_Dist_28</v>
      </c>
      <c r="B4936">
        <v>28</v>
      </c>
      <c r="C4936" t="s">
        <v>73</v>
      </c>
      <c r="D4936">
        <v>2.8179061886926999E-2</v>
      </c>
      <c r="E4936" t="s">
        <v>63</v>
      </c>
      <c r="F4936" t="s">
        <v>71</v>
      </c>
    </row>
    <row r="4937" spans="1:6" x14ac:dyDescent="0.45">
      <c r="A4937" s="154" t="str">
        <f t="shared" si="77"/>
        <v>IX_HV_Dist_30</v>
      </c>
      <c r="B4937">
        <v>30</v>
      </c>
      <c r="C4937" t="s">
        <v>73</v>
      </c>
      <c r="D4937">
        <v>8.9174246477617004E-3</v>
      </c>
      <c r="E4937" t="s">
        <v>63</v>
      </c>
      <c r="F4937" t="s">
        <v>71</v>
      </c>
    </row>
    <row r="4938" spans="1:6" x14ac:dyDescent="0.45">
      <c r="A4938" s="154" t="str">
        <f t="shared" si="77"/>
        <v>IX_HV_Dist_32</v>
      </c>
      <c r="B4938">
        <v>32</v>
      </c>
      <c r="C4938" t="s">
        <v>73</v>
      </c>
      <c r="D4938">
        <v>1.1860174781523E-2</v>
      </c>
      <c r="E4938" t="s">
        <v>63</v>
      </c>
      <c r="F4938" t="s">
        <v>71</v>
      </c>
    </row>
    <row r="4939" spans="1:6" x14ac:dyDescent="0.45">
      <c r="A4939" s="154" t="str">
        <f t="shared" si="77"/>
        <v>IX_HV_Dist_34</v>
      </c>
      <c r="B4939">
        <v>34</v>
      </c>
      <c r="C4939" t="s">
        <v>73</v>
      </c>
      <c r="D4939">
        <v>1.1681826288567799E-2</v>
      </c>
      <c r="E4939" t="s">
        <v>63</v>
      </c>
      <c r="F4939" t="s">
        <v>71</v>
      </c>
    </row>
    <row r="4940" spans="1:6" x14ac:dyDescent="0.45">
      <c r="A4940" s="154" t="str">
        <f t="shared" si="77"/>
        <v>IX_HV_Dist_36</v>
      </c>
      <c r="B4940">
        <v>36</v>
      </c>
      <c r="C4940" t="s">
        <v>73</v>
      </c>
      <c r="D4940">
        <v>1.2261458890672299E-2</v>
      </c>
      <c r="E4940" t="s">
        <v>63</v>
      </c>
      <c r="F4940" t="s">
        <v>71</v>
      </c>
    </row>
    <row r="4941" spans="1:6" x14ac:dyDescent="0.45">
      <c r="A4941" s="154" t="str">
        <f t="shared" si="77"/>
        <v>IX_HV_Dist_38</v>
      </c>
      <c r="B4941">
        <v>38</v>
      </c>
      <c r="C4941" t="s">
        <v>73</v>
      </c>
      <c r="D4941">
        <v>9.5862314963438E-3</v>
      </c>
      <c r="E4941" t="s">
        <v>63</v>
      </c>
      <c r="F4941" t="s">
        <v>71</v>
      </c>
    </row>
    <row r="4942" spans="1:6" x14ac:dyDescent="0.45">
      <c r="A4942" s="154" t="str">
        <f t="shared" si="77"/>
        <v>IX_HV_Dist_40</v>
      </c>
      <c r="B4942">
        <v>40</v>
      </c>
      <c r="C4942" t="s">
        <v>73</v>
      </c>
      <c r="D4942">
        <v>1.5962190119493399E-2</v>
      </c>
      <c r="E4942" t="s">
        <v>63</v>
      </c>
      <c r="F4942" t="s">
        <v>71</v>
      </c>
    </row>
    <row r="4943" spans="1:6" x14ac:dyDescent="0.45">
      <c r="A4943" s="154" t="str">
        <f t="shared" si="77"/>
        <v>IX_HV_Dist_42</v>
      </c>
      <c r="B4943">
        <v>42</v>
      </c>
      <c r="C4943" t="s">
        <v>73</v>
      </c>
      <c r="D4943">
        <v>3.2548599964330001E-3</v>
      </c>
      <c r="E4943" t="s">
        <v>63</v>
      </c>
      <c r="F4943" t="s">
        <v>71</v>
      </c>
    </row>
    <row r="4944" spans="1:6" x14ac:dyDescent="0.45">
      <c r="A4944" s="154" t="str">
        <f t="shared" si="77"/>
        <v>IX_HV_Dist_44</v>
      </c>
      <c r="B4944">
        <v>44</v>
      </c>
      <c r="C4944" t="s">
        <v>73</v>
      </c>
      <c r="D4944">
        <v>4.0574282147315E-3</v>
      </c>
      <c r="E4944" t="s">
        <v>63</v>
      </c>
      <c r="F4944" t="s">
        <v>71</v>
      </c>
    </row>
    <row r="4945" spans="1:6" x14ac:dyDescent="0.45">
      <c r="A4945" s="154" t="str">
        <f t="shared" si="77"/>
        <v>IX_HV_Dist_46</v>
      </c>
      <c r="B4945">
        <v>46</v>
      </c>
      <c r="C4945" t="s">
        <v>73</v>
      </c>
      <c r="D4945">
        <v>5.9746745140002999E-3</v>
      </c>
      <c r="E4945" t="s">
        <v>63</v>
      </c>
      <c r="F4945" t="s">
        <v>71</v>
      </c>
    </row>
    <row r="4946" spans="1:6" x14ac:dyDescent="0.45">
      <c r="A4946" s="154" t="str">
        <f t="shared" si="77"/>
        <v>IX_HV_Dist_48</v>
      </c>
      <c r="B4946">
        <v>48</v>
      </c>
      <c r="C4946" t="s">
        <v>73</v>
      </c>
      <c r="D4946">
        <v>3.5223827358657998E-3</v>
      </c>
      <c r="E4946" t="s">
        <v>63</v>
      </c>
      <c r="F4946" t="s">
        <v>71</v>
      </c>
    </row>
    <row r="4947" spans="1:6" x14ac:dyDescent="0.45">
      <c r="A4947" s="154" t="str">
        <f t="shared" si="77"/>
        <v>IX_HV_Dist_50</v>
      </c>
      <c r="B4947">
        <v>50</v>
      </c>
      <c r="C4947" t="s">
        <v>73</v>
      </c>
      <c r="D4947">
        <v>2.3051542714464E-2</v>
      </c>
      <c r="E4947" t="s">
        <v>63</v>
      </c>
      <c r="F4947" t="s">
        <v>71</v>
      </c>
    </row>
    <row r="4948" spans="1:6" x14ac:dyDescent="0.45">
      <c r="A4948" s="154" t="str">
        <f t="shared" si="77"/>
        <v>IX_HV_Dist_52</v>
      </c>
      <c r="B4948">
        <v>52</v>
      </c>
      <c r="C4948" t="s">
        <v>73</v>
      </c>
      <c r="D4948">
        <v>1.7834849295523401E-2</v>
      </c>
      <c r="E4948" t="s">
        <v>63</v>
      </c>
      <c r="F4948" t="s">
        <v>71</v>
      </c>
    </row>
    <row r="4949" spans="1:6" x14ac:dyDescent="0.45">
      <c r="A4949" s="154" t="str">
        <f t="shared" si="77"/>
        <v>IX_HV_Dist_54</v>
      </c>
      <c r="B4949">
        <v>54</v>
      </c>
      <c r="C4949" t="s">
        <v>73</v>
      </c>
      <c r="D4949">
        <v>9.9875156054931007E-3</v>
      </c>
      <c r="E4949" t="s">
        <v>63</v>
      </c>
      <c r="F4949" t="s">
        <v>71</v>
      </c>
    </row>
    <row r="4950" spans="1:6" x14ac:dyDescent="0.45">
      <c r="A4950" s="154" t="str">
        <f t="shared" si="77"/>
        <v>IX_HV_Dist_56</v>
      </c>
      <c r="B4950">
        <v>56</v>
      </c>
      <c r="C4950" t="s">
        <v>73</v>
      </c>
      <c r="D4950">
        <v>2.0019618334225001E-2</v>
      </c>
      <c r="E4950" t="s">
        <v>63</v>
      </c>
      <c r="F4950" t="s">
        <v>71</v>
      </c>
    </row>
    <row r="4951" spans="1:6" x14ac:dyDescent="0.45">
      <c r="A4951" s="154" t="str">
        <f t="shared" si="77"/>
        <v>IX_HV_Dist_58</v>
      </c>
      <c r="B4951">
        <v>58</v>
      </c>
      <c r="C4951" t="s">
        <v>73</v>
      </c>
      <c r="D4951">
        <v>1.4223292313179901E-2</v>
      </c>
      <c r="E4951" t="s">
        <v>63</v>
      </c>
      <c r="F4951" t="s">
        <v>71</v>
      </c>
    </row>
    <row r="4952" spans="1:6" x14ac:dyDescent="0.45">
      <c r="A4952" s="154" t="str">
        <f t="shared" si="77"/>
        <v>IX_HV_Dist_60</v>
      </c>
      <c r="B4952">
        <v>60</v>
      </c>
      <c r="C4952" t="s">
        <v>73</v>
      </c>
      <c r="D4952">
        <v>1.4223292313179901E-2</v>
      </c>
      <c r="E4952" t="s">
        <v>63</v>
      </c>
      <c r="F4952" t="s">
        <v>71</v>
      </c>
    </row>
    <row r="4953" spans="1:6" x14ac:dyDescent="0.45">
      <c r="A4953" s="154" t="str">
        <f t="shared" si="77"/>
        <v>IX_HV_Dist_62</v>
      </c>
      <c r="B4953">
        <v>62</v>
      </c>
      <c r="C4953" t="s">
        <v>73</v>
      </c>
      <c r="D4953">
        <v>1.1102193686463299E-2</v>
      </c>
      <c r="E4953" t="s">
        <v>63</v>
      </c>
      <c r="F4953" t="s">
        <v>71</v>
      </c>
    </row>
    <row r="4954" spans="1:6" x14ac:dyDescent="0.45">
      <c r="A4954" s="154" t="str">
        <f t="shared" si="77"/>
        <v>IX_HV_Dist_64</v>
      </c>
      <c r="B4954">
        <v>64</v>
      </c>
      <c r="C4954" t="s">
        <v>73</v>
      </c>
      <c r="D4954">
        <v>2.66630996968075E-2</v>
      </c>
      <c r="E4954" t="s">
        <v>63</v>
      </c>
      <c r="F4954" t="s">
        <v>71</v>
      </c>
    </row>
    <row r="4955" spans="1:6" x14ac:dyDescent="0.45">
      <c r="A4955" s="154" t="str">
        <f t="shared" si="77"/>
        <v>IX_HV_Dist_66</v>
      </c>
      <c r="B4955">
        <v>66</v>
      </c>
      <c r="C4955" t="s">
        <v>73</v>
      </c>
      <c r="D4955">
        <v>4.0440520777599402E-2</v>
      </c>
      <c r="E4955" t="s">
        <v>63</v>
      </c>
      <c r="F4955" t="s">
        <v>71</v>
      </c>
    </row>
    <row r="4956" spans="1:6" x14ac:dyDescent="0.45">
      <c r="A4956" s="154" t="str">
        <f t="shared" si="77"/>
        <v>IX_HV_Dist_68</v>
      </c>
      <c r="B4956">
        <v>68</v>
      </c>
      <c r="C4956" t="s">
        <v>73</v>
      </c>
      <c r="D4956">
        <v>6.4116283217406797E-2</v>
      </c>
      <c r="E4956" t="s">
        <v>63</v>
      </c>
      <c r="F4956" t="s">
        <v>71</v>
      </c>
    </row>
    <row r="4957" spans="1:6" x14ac:dyDescent="0.45">
      <c r="A4957" s="154" t="str">
        <f t="shared" si="77"/>
        <v>IX_HV_Dist_70</v>
      </c>
      <c r="B4957">
        <v>70</v>
      </c>
      <c r="C4957" t="s">
        <v>73</v>
      </c>
      <c r="D4957">
        <v>1.81469591581951E-2</v>
      </c>
      <c r="E4957" t="s">
        <v>63</v>
      </c>
      <c r="F4957" t="s">
        <v>71</v>
      </c>
    </row>
    <row r="4958" spans="1:6" x14ac:dyDescent="0.45">
      <c r="A4958" s="154" t="str">
        <f t="shared" si="77"/>
        <v>IX_HV_Dist_72</v>
      </c>
      <c r="B4958">
        <v>72</v>
      </c>
      <c r="C4958" t="s">
        <v>73</v>
      </c>
      <c r="D4958">
        <v>1.6452648475120301E-2</v>
      </c>
      <c r="E4958" t="s">
        <v>63</v>
      </c>
      <c r="F4958" t="s">
        <v>71</v>
      </c>
    </row>
    <row r="4959" spans="1:6" x14ac:dyDescent="0.45">
      <c r="A4959" s="154" t="str">
        <f t="shared" si="77"/>
        <v>IX_HV_Dist_74</v>
      </c>
      <c r="B4959">
        <v>74</v>
      </c>
      <c r="C4959" t="s">
        <v>73</v>
      </c>
      <c r="D4959">
        <v>1.54717317638665E-2</v>
      </c>
      <c r="E4959" t="s">
        <v>63</v>
      </c>
      <c r="F4959" t="s">
        <v>71</v>
      </c>
    </row>
    <row r="4960" spans="1:6" x14ac:dyDescent="0.45">
      <c r="A4960" s="154" t="str">
        <f t="shared" si="77"/>
        <v>IX_HV_Dist_76</v>
      </c>
      <c r="B4960">
        <v>76</v>
      </c>
      <c r="C4960" t="s">
        <v>73</v>
      </c>
      <c r="D4960">
        <v>3.3440342429106001E-3</v>
      </c>
      <c r="E4960" t="s">
        <v>63</v>
      </c>
      <c r="F4960" t="s">
        <v>71</v>
      </c>
    </row>
    <row r="4961" spans="1:6" x14ac:dyDescent="0.45">
      <c r="A4961" s="154" t="str">
        <f t="shared" si="77"/>
        <v>IX_HV_Dist_78</v>
      </c>
      <c r="B4961">
        <v>78</v>
      </c>
      <c r="C4961" t="s">
        <v>73</v>
      </c>
      <c r="D4961">
        <v>3.8344925985375001E-3</v>
      </c>
      <c r="E4961" t="s">
        <v>63</v>
      </c>
      <c r="F4961" t="s">
        <v>71</v>
      </c>
    </row>
    <row r="4962" spans="1:6" x14ac:dyDescent="0.45">
      <c r="A4962" s="154" t="str">
        <f t="shared" si="77"/>
        <v>IX_HV_Dist_80</v>
      </c>
      <c r="B4962">
        <v>80</v>
      </c>
      <c r="C4962" t="s">
        <v>73</v>
      </c>
      <c r="D4962">
        <v>2.1401819154627999E-3</v>
      </c>
      <c r="E4962" t="s">
        <v>63</v>
      </c>
      <c r="F4962" t="s">
        <v>71</v>
      </c>
    </row>
    <row r="4963" spans="1:6" x14ac:dyDescent="0.45">
      <c r="A4963" s="154" t="str">
        <f t="shared" si="77"/>
        <v>IX_HV_Dist_82</v>
      </c>
      <c r="B4963">
        <v>82</v>
      </c>
      <c r="C4963" t="s">
        <v>73</v>
      </c>
      <c r="D4963">
        <v>4.5032994471195997E-3</v>
      </c>
      <c r="E4963" t="s">
        <v>63</v>
      </c>
      <c r="F4963" t="s">
        <v>71</v>
      </c>
    </row>
    <row r="4964" spans="1:6" x14ac:dyDescent="0.45">
      <c r="A4964" s="154" t="str">
        <f t="shared" si="77"/>
        <v>IX_HV_Dist_84</v>
      </c>
      <c r="B4964">
        <v>84</v>
      </c>
      <c r="C4964" t="s">
        <v>73</v>
      </c>
      <c r="D4964">
        <v>1.2484394506866001E-3</v>
      </c>
      <c r="E4964" t="s">
        <v>63</v>
      </c>
      <c r="F4964" t="s">
        <v>71</v>
      </c>
    </row>
    <row r="4965" spans="1:6" x14ac:dyDescent="0.45">
      <c r="A4965" s="154" t="str">
        <f t="shared" si="77"/>
        <v>IX_HV_Dist_86</v>
      </c>
      <c r="B4965">
        <v>86</v>
      </c>
      <c r="C4965" t="s">
        <v>73</v>
      </c>
      <c r="D4965">
        <v>4.4587123238799998E-4</v>
      </c>
      <c r="E4965" t="s">
        <v>63</v>
      </c>
      <c r="F4965" t="s">
        <v>71</v>
      </c>
    </row>
    <row r="4966" spans="1:6" x14ac:dyDescent="0.45">
      <c r="A4966" s="154" t="str">
        <f t="shared" si="77"/>
        <v>IX_HV_Dist_88</v>
      </c>
      <c r="B4966">
        <v>88</v>
      </c>
      <c r="C4966" t="s">
        <v>73</v>
      </c>
      <c r="D4966">
        <v>2.0510076689851E-3</v>
      </c>
      <c r="E4966" t="s">
        <v>63</v>
      </c>
      <c r="F4966" t="s">
        <v>71</v>
      </c>
    </row>
    <row r="4967" spans="1:6" x14ac:dyDescent="0.45">
      <c r="A4967" s="154" t="str">
        <f t="shared" si="77"/>
        <v>IX_HV_Dist_90</v>
      </c>
      <c r="B4967">
        <v>90</v>
      </c>
      <c r="C4967" t="s">
        <v>73</v>
      </c>
      <c r="D4967">
        <v>7.2231139646869004E-3</v>
      </c>
      <c r="E4967" t="s">
        <v>63</v>
      </c>
      <c r="F4967" t="s">
        <v>71</v>
      </c>
    </row>
    <row r="4968" spans="1:6" x14ac:dyDescent="0.45">
      <c r="A4968" s="154" t="str">
        <f t="shared" si="77"/>
        <v>IX_HV_Dist_92</v>
      </c>
      <c r="B4968">
        <v>92</v>
      </c>
      <c r="C4968" t="s">
        <v>73</v>
      </c>
      <c r="D4968">
        <v>3.9236668450150997E-3</v>
      </c>
      <c r="E4968" t="s">
        <v>63</v>
      </c>
      <c r="F4968" t="s">
        <v>71</v>
      </c>
    </row>
    <row r="4969" spans="1:6" x14ac:dyDescent="0.45">
      <c r="A4969" s="154" t="str">
        <f t="shared" si="77"/>
        <v>IX_HV_Dist_94</v>
      </c>
      <c r="B4969">
        <v>94</v>
      </c>
      <c r="C4969" t="s">
        <v>73</v>
      </c>
      <c r="D4969">
        <v>1.1771000535045401E-2</v>
      </c>
      <c r="E4969" t="s">
        <v>63</v>
      </c>
      <c r="F4969" t="s">
        <v>71</v>
      </c>
    </row>
    <row r="4970" spans="1:6" x14ac:dyDescent="0.45">
      <c r="A4970" s="154" t="str">
        <f t="shared" si="77"/>
        <v>IX_HV_Dist_96</v>
      </c>
      <c r="B4970">
        <v>96</v>
      </c>
      <c r="C4970" t="s">
        <v>73</v>
      </c>
      <c r="D4970">
        <v>9.8983413590154994E-3</v>
      </c>
      <c r="E4970" t="s">
        <v>63</v>
      </c>
      <c r="F4970" t="s">
        <v>71</v>
      </c>
    </row>
    <row r="4971" spans="1:6" x14ac:dyDescent="0.45">
      <c r="A4971" s="154" t="str">
        <f t="shared" si="77"/>
        <v>IX_HV_Dist_98</v>
      </c>
      <c r="B4971">
        <v>98</v>
      </c>
      <c r="C4971" t="s">
        <v>73</v>
      </c>
      <c r="D4971">
        <v>2.8491171749598702E-2</v>
      </c>
      <c r="E4971" t="s">
        <v>63</v>
      </c>
      <c r="F4971" t="s">
        <v>71</v>
      </c>
    </row>
    <row r="4972" spans="1:6" x14ac:dyDescent="0.45">
      <c r="A4972" s="154" t="str">
        <f t="shared" si="77"/>
        <v>IX_HV_Dist_100</v>
      </c>
      <c r="B4972">
        <v>100</v>
      </c>
      <c r="C4972" t="s">
        <v>73</v>
      </c>
      <c r="D4972">
        <v>2.6395576957374701E-2</v>
      </c>
      <c r="E4972" t="s">
        <v>63</v>
      </c>
      <c r="F4972" t="s">
        <v>71</v>
      </c>
    </row>
    <row r="4973" spans="1:6" x14ac:dyDescent="0.45">
      <c r="A4973" s="154" t="str">
        <f t="shared" si="77"/>
        <v>IX_HV_Dist_102</v>
      </c>
      <c r="B4973">
        <v>102</v>
      </c>
      <c r="C4973" t="s">
        <v>73</v>
      </c>
      <c r="D4973">
        <v>2.52808988764044E-2</v>
      </c>
      <c r="E4973" t="s">
        <v>63</v>
      </c>
      <c r="F4973" t="s">
        <v>71</v>
      </c>
    </row>
    <row r="4974" spans="1:6" x14ac:dyDescent="0.45">
      <c r="A4974" s="154" t="str">
        <f t="shared" si="77"/>
        <v>IX_HV_Dist_104</v>
      </c>
      <c r="B4974">
        <v>104</v>
      </c>
      <c r="C4974" t="s">
        <v>73</v>
      </c>
      <c r="D4974">
        <v>4.4364187622614501E-2</v>
      </c>
      <c r="E4974" t="s">
        <v>63</v>
      </c>
      <c r="F4974" t="s">
        <v>71</v>
      </c>
    </row>
    <row r="4975" spans="1:6" x14ac:dyDescent="0.45">
      <c r="A4975" s="154" t="str">
        <f t="shared" si="77"/>
        <v>IX_HV_Dist_106</v>
      </c>
      <c r="B4975">
        <v>106</v>
      </c>
      <c r="C4975" t="s">
        <v>73</v>
      </c>
      <c r="D4975">
        <v>4.9491706795077002E-3</v>
      </c>
      <c r="E4975" t="s">
        <v>63</v>
      </c>
      <c r="F4975" t="s">
        <v>71</v>
      </c>
    </row>
    <row r="4976" spans="1:6" x14ac:dyDescent="0.45">
      <c r="A4976" s="154" t="str">
        <f t="shared" si="77"/>
        <v>IX_HV_Dist_108</v>
      </c>
      <c r="B4976">
        <v>108</v>
      </c>
      <c r="C4976" t="s">
        <v>73</v>
      </c>
      <c r="D4976">
        <v>6.4651328696272003E-3</v>
      </c>
      <c r="E4976" t="s">
        <v>63</v>
      </c>
      <c r="F4976" t="s">
        <v>71</v>
      </c>
    </row>
    <row r="4977" spans="1:6" x14ac:dyDescent="0.45">
      <c r="A4977" s="154" t="str">
        <f t="shared" si="77"/>
        <v>IX_HV_Dist_110</v>
      </c>
      <c r="B4977">
        <v>110</v>
      </c>
      <c r="C4977" t="s">
        <v>73</v>
      </c>
      <c r="D4977">
        <v>5.7517388978063E-3</v>
      </c>
      <c r="E4977" t="s">
        <v>63</v>
      </c>
      <c r="F4977" t="s">
        <v>71</v>
      </c>
    </row>
    <row r="4978" spans="1:6" x14ac:dyDescent="0.45">
      <c r="A4978" s="154" t="str">
        <f t="shared" si="77"/>
        <v>IX_HV_Dist_112</v>
      </c>
      <c r="B4978">
        <v>112</v>
      </c>
      <c r="C4978" t="s">
        <v>73</v>
      </c>
      <c r="D4978">
        <v>3.0765115034777002E-3</v>
      </c>
      <c r="E4978" t="s">
        <v>63</v>
      </c>
      <c r="F4978" t="s">
        <v>71</v>
      </c>
    </row>
    <row r="4979" spans="1:6" x14ac:dyDescent="0.45">
      <c r="A4979" s="154" t="str">
        <f t="shared" si="77"/>
        <v>IX_HV_Dist_114</v>
      </c>
      <c r="B4979">
        <v>114</v>
      </c>
      <c r="C4979" t="s">
        <v>73</v>
      </c>
      <c r="D4979">
        <v>1.6497235598358999E-3</v>
      </c>
      <c r="E4979" t="s">
        <v>63</v>
      </c>
      <c r="F4979" t="s">
        <v>71</v>
      </c>
    </row>
    <row r="4980" spans="1:6" x14ac:dyDescent="0.45">
      <c r="A4980" s="154" t="str">
        <f t="shared" si="77"/>
        <v>IX_HV_Dist_116</v>
      </c>
      <c r="B4980">
        <v>116</v>
      </c>
      <c r="C4980" t="s">
        <v>73</v>
      </c>
      <c r="D4980">
        <v>1.7388978063135E-3</v>
      </c>
      <c r="E4980" t="s">
        <v>63</v>
      </c>
      <c r="F4980" t="s">
        <v>71</v>
      </c>
    </row>
    <row r="4981" spans="1:6" x14ac:dyDescent="0.45">
      <c r="A4981" s="154" t="str">
        <f t="shared" si="77"/>
        <v>IX_HV_Dist_118</v>
      </c>
      <c r="B4981">
        <v>118</v>
      </c>
      <c r="C4981" t="s">
        <v>73</v>
      </c>
      <c r="D4981">
        <v>1.3376136971641999E-3</v>
      </c>
      <c r="E4981" t="s">
        <v>63</v>
      </c>
      <c r="F4981" t="s">
        <v>71</v>
      </c>
    </row>
    <row r="4982" spans="1:6" x14ac:dyDescent="0.45">
      <c r="A4982" s="154" t="str">
        <f t="shared" si="77"/>
        <v>IX_HV_Dist_120</v>
      </c>
      <c r="B4982">
        <v>120</v>
      </c>
      <c r="C4982" t="s">
        <v>73</v>
      </c>
      <c r="D4982">
        <v>2.0510076689851E-3</v>
      </c>
      <c r="E4982" t="s">
        <v>63</v>
      </c>
      <c r="F4982" t="s">
        <v>71</v>
      </c>
    </row>
    <row r="4983" spans="1:6" x14ac:dyDescent="0.45">
      <c r="A4983" s="154" t="str">
        <f t="shared" si="77"/>
        <v>IX_HV_Dist_122</v>
      </c>
      <c r="B4983">
        <v>122</v>
      </c>
      <c r="C4983" t="s">
        <v>73</v>
      </c>
      <c r="D4983">
        <v>1.3554485464597799E-2</v>
      </c>
      <c r="E4983" t="s">
        <v>63</v>
      </c>
      <c r="F4983" t="s">
        <v>71</v>
      </c>
    </row>
    <row r="4984" spans="1:6" x14ac:dyDescent="0.45">
      <c r="A4984" s="154" t="str">
        <f t="shared" si="77"/>
        <v>IX_HV_Dist_124</v>
      </c>
      <c r="B4984">
        <v>124</v>
      </c>
      <c r="C4984" t="s">
        <v>73</v>
      </c>
      <c r="D4984">
        <v>4.6816479400748996E-3</v>
      </c>
      <c r="E4984" t="s">
        <v>63</v>
      </c>
      <c r="F4984" t="s">
        <v>71</v>
      </c>
    </row>
    <row r="4985" spans="1:6" x14ac:dyDescent="0.45">
      <c r="A4985" s="154" t="str">
        <f t="shared" si="77"/>
        <v>IX_HV_Dist_126</v>
      </c>
      <c r="B4985">
        <v>126</v>
      </c>
      <c r="C4985" t="s">
        <v>73</v>
      </c>
      <c r="D4985">
        <v>3.3886213661493999E-3</v>
      </c>
      <c r="E4985" t="s">
        <v>63</v>
      </c>
      <c r="F4985" t="s">
        <v>71</v>
      </c>
    </row>
    <row r="4986" spans="1:6" x14ac:dyDescent="0.45">
      <c r="A4986" s="154" t="str">
        <f t="shared" si="77"/>
        <v>IX_HV_Dist_128</v>
      </c>
      <c r="B4986">
        <v>128</v>
      </c>
      <c r="C4986" t="s">
        <v>73</v>
      </c>
      <c r="D4986">
        <v>7.5798109505970004E-4</v>
      </c>
      <c r="E4986" t="s">
        <v>63</v>
      </c>
      <c r="F4986" t="s">
        <v>71</v>
      </c>
    </row>
    <row r="4987" spans="1:6" x14ac:dyDescent="0.45">
      <c r="A4987" s="154" t="str">
        <f t="shared" si="77"/>
        <v>IX_HV_Dist_130</v>
      </c>
      <c r="B4987">
        <v>130</v>
      </c>
      <c r="C4987" t="s">
        <v>73</v>
      </c>
      <c r="D4987">
        <v>1.1146780809702E-3</v>
      </c>
      <c r="E4987" t="s">
        <v>63</v>
      </c>
      <c r="F4987" t="s">
        <v>71</v>
      </c>
    </row>
    <row r="4988" spans="1:6" x14ac:dyDescent="0.45">
      <c r="A4988" s="154" t="str">
        <f t="shared" si="77"/>
        <v>IX_HV_Dist_132</v>
      </c>
      <c r="B4988">
        <v>132</v>
      </c>
      <c r="C4988" t="s">
        <v>73</v>
      </c>
      <c r="D4988">
        <v>2.1401819154627999E-3</v>
      </c>
      <c r="E4988" t="s">
        <v>63</v>
      </c>
      <c r="F4988" t="s">
        <v>71</v>
      </c>
    </row>
    <row r="4989" spans="1:6" x14ac:dyDescent="0.45">
      <c r="A4989" s="154" t="str">
        <f t="shared" si="77"/>
        <v>IX_HV_Dist_134</v>
      </c>
      <c r="B4989">
        <v>134</v>
      </c>
      <c r="C4989" t="s">
        <v>73</v>
      </c>
      <c r="D4989">
        <v>1.7924023542001E-2</v>
      </c>
      <c r="E4989" t="s">
        <v>63</v>
      </c>
      <c r="F4989" t="s">
        <v>71</v>
      </c>
    </row>
    <row r="4990" spans="1:6" x14ac:dyDescent="0.45">
      <c r="A4990" s="154" t="str">
        <f t="shared" si="77"/>
        <v>IX_HV_Dist_136</v>
      </c>
      <c r="B4990">
        <v>136</v>
      </c>
      <c r="C4990" t="s">
        <v>73</v>
      </c>
      <c r="D4990">
        <v>6.2421972534332003E-3</v>
      </c>
      <c r="E4990" t="s">
        <v>63</v>
      </c>
      <c r="F4990" t="s">
        <v>71</v>
      </c>
    </row>
    <row r="4991" spans="1:6" x14ac:dyDescent="0.45">
      <c r="A4991" s="154" t="str">
        <f t="shared" si="77"/>
        <v>IX_HV_Dist_138</v>
      </c>
      <c r="B4991">
        <v>138</v>
      </c>
      <c r="C4991" t="s">
        <v>73</v>
      </c>
      <c r="D4991">
        <v>9.809167112536999E-4</v>
      </c>
      <c r="E4991" t="s">
        <v>63</v>
      </c>
      <c r="F4991" t="s">
        <v>71</v>
      </c>
    </row>
    <row r="4992" spans="1:6" x14ac:dyDescent="0.45">
      <c r="A4992" s="154" t="str">
        <f t="shared" si="77"/>
        <v>IX_HV_Dist_140</v>
      </c>
      <c r="B4992">
        <v>140</v>
      </c>
      <c r="C4992" t="s">
        <v>73</v>
      </c>
      <c r="D4992">
        <v>1.8726591760298999E-3</v>
      </c>
      <c r="E4992" t="s">
        <v>63</v>
      </c>
      <c r="F4992" t="s">
        <v>71</v>
      </c>
    </row>
    <row r="4993" spans="1:6" x14ac:dyDescent="0.45">
      <c r="A4993" s="154" t="str">
        <f t="shared" si="77"/>
        <v>IX_HV_Dist_142</v>
      </c>
      <c r="B4993">
        <v>142</v>
      </c>
      <c r="C4993" t="s">
        <v>73</v>
      </c>
      <c r="D4993">
        <v>9.809167112536999E-4</v>
      </c>
      <c r="E4993" t="s">
        <v>63</v>
      </c>
      <c r="F4993" t="s">
        <v>71</v>
      </c>
    </row>
    <row r="4994" spans="1:6" x14ac:dyDescent="0.45">
      <c r="A4994" s="154" t="str">
        <f t="shared" si="77"/>
        <v>IX_HV_Dist_144</v>
      </c>
      <c r="B4994">
        <v>144</v>
      </c>
      <c r="C4994" t="s">
        <v>73</v>
      </c>
      <c r="D4994">
        <v>2.2293561619403999E-3</v>
      </c>
      <c r="E4994" t="s">
        <v>63</v>
      </c>
      <c r="F4994" t="s">
        <v>71</v>
      </c>
    </row>
    <row r="4995" spans="1:6" x14ac:dyDescent="0.45">
      <c r="A4995" s="154" t="str">
        <f t="shared" ref="A4995:A5058" si="78">C4995&amp;"_"&amp;E4995&amp;"_"&amp;B4995</f>
        <v>IX_HV_Dist_146</v>
      </c>
      <c r="B4995">
        <v>146</v>
      </c>
      <c r="C4995" t="s">
        <v>73</v>
      </c>
      <c r="D4995">
        <v>5.7071517745675001E-3</v>
      </c>
      <c r="E4995" t="s">
        <v>63</v>
      </c>
      <c r="F4995" t="s">
        <v>71</v>
      </c>
    </row>
    <row r="4996" spans="1:6" x14ac:dyDescent="0.45">
      <c r="A4996" s="154" t="str">
        <f t="shared" si="78"/>
        <v>IX_HV_Dist_148</v>
      </c>
      <c r="B4996">
        <v>148</v>
      </c>
      <c r="C4996" t="s">
        <v>73</v>
      </c>
      <c r="D4996">
        <v>8.471553415373E-4</v>
      </c>
      <c r="E4996" t="s">
        <v>63</v>
      </c>
      <c r="F4996" t="s">
        <v>71</v>
      </c>
    </row>
    <row r="4997" spans="1:6" x14ac:dyDescent="0.45">
      <c r="A4997" s="154" t="str">
        <f t="shared" si="78"/>
        <v>IX_HV_Dist_150</v>
      </c>
      <c r="B4997">
        <v>150</v>
      </c>
      <c r="C4997" t="s">
        <v>73</v>
      </c>
      <c r="D4997">
        <v>0</v>
      </c>
      <c r="E4997" t="s">
        <v>63</v>
      </c>
      <c r="F4997" t="s">
        <v>71</v>
      </c>
    </row>
    <row r="4998" spans="1:6" x14ac:dyDescent="0.45">
      <c r="A4998" s="154" t="str">
        <f t="shared" si="78"/>
        <v>IX_HV_Dist_152</v>
      </c>
      <c r="B4998">
        <v>152</v>
      </c>
      <c r="C4998" t="s">
        <v>73</v>
      </c>
      <c r="D4998">
        <v>1.9618334225075E-3</v>
      </c>
      <c r="E4998" t="s">
        <v>63</v>
      </c>
      <c r="F4998" t="s">
        <v>71</v>
      </c>
    </row>
    <row r="4999" spans="1:6" x14ac:dyDescent="0.45">
      <c r="A4999" s="154" t="str">
        <f t="shared" si="78"/>
        <v>IX_HV_Dist_154</v>
      </c>
      <c r="B4999">
        <v>154</v>
      </c>
      <c r="C4999" t="s">
        <v>73</v>
      </c>
      <c r="D4999">
        <v>1.4089530943463499E-2</v>
      </c>
      <c r="E4999" t="s">
        <v>63</v>
      </c>
      <c r="F4999" t="s">
        <v>71</v>
      </c>
    </row>
    <row r="5000" spans="1:6" x14ac:dyDescent="0.45">
      <c r="A5000" s="154" t="str">
        <f t="shared" si="78"/>
        <v>IX_HV_Dist_156</v>
      </c>
      <c r="B5000">
        <v>156</v>
      </c>
      <c r="C5000" t="s">
        <v>73</v>
      </c>
      <c r="D5000">
        <v>4.8154093097912999E-3</v>
      </c>
      <c r="E5000" t="s">
        <v>63</v>
      </c>
      <c r="F5000" t="s">
        <v>71</v>
      </c>
    </row>
    <row r="5001" spans="1:6" x14ac:dyDescent="0.45">
      <c r="A5001" s="154" t="str">
        <f t="shared" si="78"/>
        <v>IX_HV_Dist_158</v>
      </c>
      <c r="B5001">
        <v>158</v>
      </c>
      <c r="C5001" t="s">
        <v>73</v>
      </c>
      <c r="D5001">
        <v>1.337613697164E-4</v>
      </c>
      <c r="E5001" t="s">
        <v>63</v>
      </c>
      <c r="F5001" t="s">
        <v>71</v>
      </c>
    </row>
    <row r="5002" spans="1:6" x14ac:dyDescent="0.45">
      <c r="A5002" s="154" t="str">
        <f t="shared" si="78"/>
        <v>IX_HV_Dist_160</v>
      </c>
      <c r="B5002">
        <v>160</v>
      </c>
      <c r="C5002" t="s">
        <v>73</v>
      </c>
      <c r="D5002">
        <v>0</v>
      </c>
      <c r="E5002" t="s">
        <v>63</v>
      </c>
      <c r="F5002" t="s">
        <v>71</v>
      </c>
    </row>
    <row r="5003" spans="1:6" x14ac:dyDescent="0.45">
      <c r="A5003" s="154" t="str">
        <f t="shared" si="78"/>
        <v>IX_HV_Dist_162</v>
      </c>
      <c r="B5003">
        <v>162</v>
      </c>
      <c r="C5003" t="s">
        <v>73</v>
      </c>
      <c r="D5003">
        <v>0</v>
      </c>
      <c r="E5003" t="s">
        <v>63</v>
      </c>
      <c r="F5003" t="s">
        <v>71</v>
      </c>
    </row>
    <row r="5004" spans="1:6" x14ac:dyDescent="0.45">
      <c r="A5004" s="154" t="str">
        <f t="shared" si="78"/>
        <v>IX_HV_Dist_164</v>
      </c>
      <c r="B5004">
        <v>164</v>
      </c>
      <c r="C5004" t="s">
        <v>73</v>
      </c>
      <c r="D5004">
        <v>0</v>
      </c>
      <c r="E5004" t="s">
        <v>63</v>
      </c>
      <c r="F5004" t="s">
        <v>71</v>
      </c>
    </row>
    <row r="5005" spans="1:6" x14ac:dyDescent="0.45">
      <c r="A5005" s="154" t="str">
        <f t="shared" si="78"/>
        <v>IX_HV_Dist_166</v>
      </c>
      <c r="B5005">
        <v>166</v>
      </c>
      <c r="C5005" t="s">
        <v>73</v>
      </c>
      <c r="D5005">
        <v>0</v>
      </c>
      <c r="E5005" t="s">
        <v>63</v>
      </c>
      <c r="F5005" t="s">
        <v>71</v>
      </c>
    </row>
    <row r="5006" spans="1:6" x14ac:dyDescent="0.45">
      <c r="A5006" s="154" t="str">
        <f t="shared" si="78"/>
        <v>IX_HV_Dist_168</v>
      </c>
      <c r="B5006">
        <v>168</v>
      </c>
      <c r="C5006" t="s">
        <v>73</v>
      </c>
      <c r="D5006">
        <v>0</v>
      </c>
      <c r="E5006" t="s">
        <v>63</v>
      </c>
      <c r="F5006" t="s">
        <v>71</v>
      </c>
    </row>
    <row r="5007" spans="1:6" x14ac:dyDescent="0.45">
      <c r="A5007" s="154" t="str">
        <f t="shared" si="78"/>
        <v>IX_HV_Dist_170</v>
      </c>
      <c r="B5007">
        <v>170</v>
      </c>
      <c r="C5007" t="s">
        <v>73</v>
      </c>
      <c r="D5007">
        <v>0</v>
      </c>
      <c r="E5007" t="s">
        <v>63</v>
      </c>
      <c r="F5007" t="s">
        <v>71</v>
      </c>
    </row>
    <row r="5008" spans="1:6" x14ac:dyDescent="0.45">
      <c r="A5008" s="154" t="str">
        <f t="shared" si="78"/>
        <v>IX_HV_Dist_172</v>
      </c>
      <c r="B5008">
        <v>172</v>
      </c>
      <c r="C5008" t="s">
        <v>73</v>
      </c>
      <c r="D5008">
        <v>0</v>
      </c>
      <c r="E5008" t="s">
        <v>63</v>
      </c>
      <c r="F5008" t="s">
        <v>71</v>
      </c>
    </row>
    <row r="5009" spans="1:6" x14ac:dyDescent="0.45">
      <c r="A5009" s="154" t="str">
        <f t="shared" si="78"/>
        <v>IX_HV_Dist_174</v>
      </c>
      <c r="B5009">
        <v>174</v>
      </c>
      <c r="C5009" t="s">
        <v>73</v>
      </c>
      <c r="D5009">
        <v>0</v>
      </c>
      <c r="E5009" t="s">
        <v>63</v>
      </c>
      <c r="F5009" t="s">
        <v>71</v>
      </c>
    </row>
    <row r="5010" spans="1:6" x14ac:dyDescent="0.45">
      <c r="A5010" s="154" t="str">
        <f t="shared" si="78"/>
        <v>IX_HV_Dist_176</v>
      </c>
      <c r="B5010">
        <v>176</v>
      </c>
      <c r="C5010" t="s">
        <v>73</v>
      </c>
      <c r="D5010">
        <v>0</v>
      </c>
      <c r="E5010" t="s">
        <v>63</v>
      </c>
      <c r="F5010" t="s">
        <v>71</v>
      </c>
    </row>
    <row r="5011" spans="1:6" x14ac:dyDescent="0.45">
      <c r="A5011" s="154" t="str">
        <f t="shared" si="78"/>
        <v>IX_HV_Dist_178</v>
      </c>
      <c r="B5011">
        <v>178</v>
      </c>
      <c r="C5011" t="s">
        <v>73</v>
      </c>
      <c r="D5011">
        <v>0</v>
      </c>
      <c r="E5011" t="s">
        <v>63</v>
      </c>
      <c r="F5011" t="s">
        <v>71</v>
      </c>
    </row>
    <row r="5012" spans="1:6" x14ac:dyDescent="0.45">
      <c r="A5012" s="154" t="str">
        <f t="shared" si="78"/>
        <v>IX_HV_Dist_180</v>
      </c>
      <c r="B5012">
        <v>180</v>
      </c>
      <c r="C5012" t="s">
        <v>73</v>
      </c>
      <c r="D5012">
        <v>0</v>
      </c>
      <c r="E5012" t="s">
        <v>63</v>
      </c>
      <c r="F5012" t="s">
        <v>71</v>
      </c>
    </row>
    <row r="5013" spans="1:6" x14ac:dyDescent="0.45">
      <c r="A5013" s="154" t="str">
        <f t="shared" si="78"/>
        <v>IX_HV_Dist_182</v>
      </c>
      <c r="B5013">
        <v>182</v>
      </c>
      <c r="C5013" t="s">
        <v>73</v>
      </c>
      <c r="D5013">
        <v>0</v>
      </c>
      <c r="E5013" t="s">
        <v>63</v>
      </c>
      <c r="F5013" t="s">
        <v>71</v>
      </c>
    </row>
    <row r="5014" spans="1:6" x14ac:dyDescent="0.45">
      <c r="A5014" s="154" t="str">
        <f t="shared" si="78"/>
        <v>IX_HV_Dist_184</v>
      </c>
      <c r="B5014">
        <v>184</v>
      </c>
      <c r="C5014" t="s">
        <v>73</v>
      </c>
      <c r="D5014">
        <v>0</v>
      </c>
      <c r="E5014" t="s">
        <v>63</v>
      </c>
      <c r="F5014" t="s">
        <v>71</v>
      </c>
    </row>
    <row r="5015" spans="1:6" x14ac:dyDescent="0.45">
      <c r="A5015" s="154" t="str">
        <f t="shared" si="78"/>
        <v>IX_HV_Dist_186</v>
      </c>
      <c r="B5015">
        <v>186</v>
      </c>
      <c r="C5015" t="s">
        <v>73</v>
      </c>
      <c r="D5015">
        <v>0</v>
      </c>
      <c r="E5015" t="s">
        <v>63</v>
      </c>
      <c r="F5015" t="s">
        <v>71</v>
      </c>
    </row>
    <row r="5016" spans="1:6" x14ac:dyDescent="0.45">
      <c r="A5016" s="154" t="str">
        <f t="shared" si="78"/>
        <v>IX_HV_Dist_188</v>
      </c>
      <c r="B5016">
        <v>188</v>
      </c>
      <c r="C5016" t="s">
        <v>73</v>
      </c>
      <c r="D5016">
        <v>0</v>
      </c>
      <c r="E5016" t="s">
        <v>63</v>
      </c>
      <c r="F5016" t="s">
        <v>71</v>
      </c>
    </row>
    <row r="5017" spans="1:6" x14ac:dyDescent="0.45">
      <c r="A5017" s="154" t="str">
        <f t="shared" si="78"/>
        <v>IX_HV_Dist_190</v>
      </c>
      <c r="B5017">
        <v>190</v>
      </c>
      <c r="C5017" t="s">
        <v>73</v>
      </c>
      <c r="D5017">
        <v>0</v>
      </c>
      <c r="E5017" t="s">
        <v>63</v>
      </c>
      <c r="F5017" t="s">
        <v>71</v>
      </c>
    </row>
    <row r="5018" spans="1:6" x14ac:dyDescent="0.45">
      <c r="A5018" s="154" t="str">
        <f t="shared" si="78"/>
        <v>IX_HV_Dist_192</v>
      </c>
      <c r="B5018">
        <v>192</v>
      </c>
      <c r="C5018" t="s">
        <v>73</v>
      </c>
      <c r="D5018">
        <v>0</v>
      </c>
      <c r="E5018" t="s">
        <v>63</v>
      </c>
      <c r="F5018" t="s">
        <v>71</v>
      </c>
    </row>
    <row r="5019" spans="1:6" x14ac:dyDescent="0.45">
      <c r="A5019" s="154" t="str">
        <f t="shared" si="78"/>
        <v>IX_HV_Dist_194</v>
      </c>
      <c r="B5019">
        <v>194</v>
      </c>
      <c r="C5019" t="s">
        <v>73</v>
      </c>
      <c r="D5019">
        <v>0</v>
      </c>
      <c r="E5019" t="s">
        <v>63</v>
      </c>
      <c r="F5019" t="s">
        <v>71</v>
      </c>
    </row>
    <row r="5020" spans="1:6" x14ac:dyDescent="0.45">
      <c r="A5020" s="154" t="str">
        <f t="shared" si="78"/>
        <v>IX_HV_Dist_196</v>
      </c>
      <c r="B5020">
        <v>196</v>
      </c>
      <c r="C5020" t="s">
        <v>73</v>
      </c>
      <c r="D5020">
        <v>0</v>
      </c>
      <c r="E5020" t="s">
        <v>63</v>
      </c>
      <c r="F5020" t="s">
        <v>71</v>
      </c>
    </row>
    <row r="5021" spans="1:6" x14ac:dyDescent="0.45">
      <c r="A5021" s="154" t="str">
        <f t="shared" si="78"/>
        <v>IX_HV_Dist_198</v>
      </c>
      <c r="B5021">
        <v>198</v>
      </c>
      <c r="C5021" t="s">
        <v>73</v>
      </c>
      <c r="D5021">
        <v>0</v>
      </c>
      <c r="E5021" t="s">
        <v>63</v>
      </c>
      <c r="F5021" t="s">
        <v>71</v>
      </c>
    </row>
    <row r="5022" spans="1:6" x14ac:dyDescent="0.45">
      <c r="A5022" s="154" t="str">
        <f t="shared" si="78"/>
        <v>IX_HV_Dist_200</v>
      </c>
      <c r="B5022">
        <v>200</v>
      </c>
      <c r="C5022" t="s">
        <v>73</v>
      </c>
      <c r="D5022">
        <v>0</v>
      </c>
      <c r="E5022" t="s">
        <v>63</v>
      </c>
      <c r="F5022" t="s">
        <v>71</v>
      </c>
    </row>
    <row r="5023" spans="1:6" x14ac:dyDescent="0.45">
      <c r="A5023" s="154" t="str">
        <f t="shared" si="78"/>
        <v>IX_HV_Dist_</v>
      </c>
      <c r="C5023" t="s">
        <v>73</v>
      </c>
      <c r="E5023" t="s">
        <v>63</v>
      </c>
      <c r="F5023" t="s">
        <v>71</v>
      </c>
    </row>
    <row r="5024" spans="1:6" x14ac:dyDescent="0.45">
      <c r="A5024" s="154" t="str">
        <f t="shared" si="78"/>
        <v>IX_HV_Time_0</v>
      </c>
      <c r="B5024">
        <v>0</v>
      </c>
      <c r="C5024" t="s">
        <v>73</v>
      </c>
      <c r="D5024">
        <v>0</v>
      </c>
      <c r="E5024" t="s">
        <v>16</v>
      </c>
      <c r="F5024" t="s">
        <v>71</v>
      </c>
    </row>
    <row r="5025" spans="1:6" x14ac:dyDescent="0.45">
      <c r="A5025" s="154" t="str">
        <f t="shared" si="78"/>
        <v>IX_HV_Time_2</v>
      </c>
      <c r="B5025">
        <v>2</v>
      </c>
      <c r="C5025" t="s">
        <v>73</v>
      </c>
      <c r="D5025">
        <v>3.5669698591040002E-4</v>
      </c>
      <c r="E5025" t="s">
        <v>16</v>
      </c>
      <c r="F5025" t="s">
        <v>71</v>
      </c>
    </row>
    <row r="5026" spans="1:6" x14ac:dyDescent="0.45">
      <c r="A5026" s="154" t="str">
        <f t="shared" si="78"/>
        <v>IX_HV_Time_4</v>
      </c>
      <c r="B5026">
        <v>4</v>
      </c>
      <c r="C5026" t="s">
        <v>73</v>
      </c>
      <c r="D5026">
        <v>2.4968789013732002E-3</v>
      </c>
      <c r="E5026" t="s">
        <v>16</v>
      </c>
      <c r="F5026" t="s">
        <v>71</v>
      </c>
    </row>
    <row r="5027" spans="1:6" x14ac:dyDescent="0.45">
      <c r="A5027" s="154" t="str">
        <f t="shared" si="78"/>
        <v>IX_HV_Time_6</v>
      </c>
      <c r="B5027">
        <v>6</v>
      </c>
      <c r="C5027" t="s">
        <v>73</v>
      </c>
      <c r="D5027">
        <v>1.3643659711075401E-2</v>
      </c>
      <c r="E5027" t="s">
        <v>16</v>
      </c>
      <c r="F5027" t="s">
        <v>71</v>
      </c>
    </row>
    <row r="5028" spans="1:6" x14ac:dyDescent="0.45">
      <c r="A5028" s="154" t="str">
        <f t="shared" si="78"/>
        <v>IX_HV_Time_8</v>
      </c>
      <c r="B5028">
        <v>8</v>
      </c>
      <c r="C5028" t="s">
        <v>73</v>
      </c>
      <c r="D5028">
        <v>2.9873372570001001E-3</v>
      </c>
      <c r="E5028" t="s">
        <v>16</v>
      </c>
      <c r="F5028" t="s">
        <v>71</v>
      </c>
    </row>
    <row r="5029" spans="1:6" x14ac:dyDescent="0.45">
      <c r="A5029" s="154" t="str">
        <f t="shared" si="78"/>
        <v>IX_HV_Time_10</v>
      </c>
      <c r="B5029">
        <v>10</v>
      </c>
      <c r="C5029" t="s">
        <v>73</v>
      </c>
      <c r="D5029">
        <v>9.0957731407168996E-3</v>
      </c>
      <c r="E5029" t="s">
        <v>16</v>
      </c>
      <c r="F5029" t="s">
        <v>71</v>
      </c>
    </row>
    <row r="5030" spans="1:6" x14ac:dyDescent="0.45">
      <c r="A5030" s="154" t="str">
        <f t="shared" si="78"/>
        <v>IX_HV_Time_12</v>
      </c>
      <c r="B5030">
        <v>12</v>
      </c>
      <c r="C5030" t="s">
        <v>73</v>
      </c>
      <c r="D5030">
        <v>2.16693418940609E-2</v>
      </c>
      <c r="E5030" t="s">
        <v>16</v>
      </c>
      <c r="F5030" t="s">
        <v>71</v>
      </c>
    </row>
    <row r="5031" spans="1:6" x14ac:dyDescent="0.45">
      <c r="A5031" s="154" t="str">
        <f t="shared" si="78"/>
        <v>IX_HV_Time_14</v>
      </c>
      <c r="B5031">
        <v>14</v>
      </c>
      <c r="C5031" t="s">
        <v>73</v>
      </c>
      <c r="D5031">
        <v>5.6402710897092902E-2</v>
      </c>
      <c r="E5031" t="s">
        <v>16</v>
      </c>
      <c r="F5031" t="s">
        <v>71</v>
      </c>
    </row>
    <row r="5032" spans="1:6" x14ac:dyDescent="0.45">
      <c r="A5032" s="154" t="str">
        <f t="shared" si="78"/>
        <v>IX_HV_Time_16</v>
      </c>
      <c r="B5032">
        <v>16</v>
      </c>
      <c r="C5032" t="s">
        <v>73</v>
      </c>
      <c r="D5032">
        <v>4.7619047619047603E-2</v>
      </c>
      <c r="E5032" t="s">
        <v>16</v>
      </c>
      <c r="F5032" t="s">
        <v>71</v>
      </c>
    </row>
    <row r="5033" spans="1:6" x14ac:dyDescent="0.45">
      <c r="A5033" s="154" t="str">
        <f t="shared" si="78"/>
        <v>IX_HV_Time_18</v>
      </c>
      <c r="B5033">
        <v>18</v>
      </c>
      <c r="C5033" t="s">
        <v>73</v>
      </c>
      <c r="D5033">
        <v>4.3873729266987599E-2</v>
      </c>
      <c r="E5033" t="s">
        <v>16</v>
      </c>
      <c r="F5033" t="s">
        <v>71</v>
      </c>
    </row>
    <row r="5034" spans="1:6" x14ac:dyDescent="0.45">
      <c r="A5034" s="154" t="str">
        <f t="shared" si="78"/>
        <v>IX_HV_Time_20</v>
      </c>
      <c r="B5034">
        <v>20</v>
      </c>
      <c r="C5034" t="s">
        <v>73</v>
      </c>
      <c r="D5034">
        <v>1.9172462992687701E-2</v>
      </c>
      <c r="E5034" t="s">
        <v>16</v>
      </c>
      <c r="F5034" t="s">
        <v>71</v>
      </c>
    </row>
    <row r="5035" spans="1:6" x14ac:dyDescent="0.45">
      <c r="A5035" s="154" t="str">
        <f t="shared" si="78"/>
        <v>IX_HV_Time_22</v>
      </c>
      <c r="B5035">
        <v>22</v>
      </c>
      <c r="C5035" t="s">
        <v>73</v>
      </c>
      <c r="D5035">
        <v>2.2159800249687799E-2</v>
      </c>
      <c r="E5035" t="s">
        <v>16</v>
      </c>
      <c r="F5035" t="s">
        <v>71</v>
      </c>
    </row>
    <row r="5036" spans="1:6" x14ac:dyDescent="0.45">
      <c r="A5036" s="154" t="str">
        <f t="shared" si="78"/>
        <v>IX_HV_Time_24</v>
      </c>
      <c r="B5036">
        <v>24</v>
      </c>
      <c r="C5036" t="s">
        <v>73</v>
      </c>
      <c r="D5036">
        <v>1.31532013554485E-2</v>
      </c>
      <c r="E5036" t="s">
        <v>16</v>
      </c>
      <c r="F5036" t="s">
        <v>71</v>
      </c>
    </row>
    <row r="5037" spans="1:6" x14ac:dyDescent="0.45">
      <c r="A5037" s="154" t="str">
        <f t="shared" si="78"/>
        <v>IX_HV_Time_26</v>
      </c>
      <c r="B5037">
        <v>26</v>
      </c>
      <c r="C5037" t="s">
        <v>73</v>
      </c>
      <c r="D5037">
        <v>1.20385232744783E-2</v>
      </c>
      <c r="E5037" t="s">
        <v>16</v>
      </c>
      <c r="F5037" t="s">
        <v>71</v>
      </c>
    </row>
    <row r="5038" spans="1:6" x14ac:dyDescent="0.45">
      <c r="A5038" s="154" t="str">
        <f t="shared" si="78"/>
        <v>IX_HV_Time_28</v>
      </c>
      <c r="B5038">
        <v>28</v>
      </c>
      <c r="C5038" t="s">
        <v>73</v>
      </c>
      <c r="D5038">
        <v>4.8287854467629697E-2</v>
      </c>
      <c r="E5038" t="s">
        <v>16</v>
      </c>
      <c r="F5038" t="s">
        <v>71</v>
      </c>
    </row>
    <row r="5039" spans="1:6" x14ac:dyDescent="0.45">
      <c r="A5039" s="154" t="str">
        <f t="shared" si="78"/>
        <v>IX_HV_Time_30</v>
      </c>
      <c r="B5039">
        <v>30</v>
      </c>
      <c r="C5039" t="s">
        <v>73</v>
      </c>
      <c r="D5039">
        <v>1.08792580702693E-2</v>
      </c>
      <c r="E5039" t="s">
        <v>16</v>
      </c>
      <c r="F5039" t="s">
        <v>71</v>
      </c>
    </row>
    <row r="5040" spans="1:6" x14ac:dyDescent="0.45">
      <c r="A5040" s="154" t="str">
        <f t="shared" si="78"/>
        <v>IX_HV_Time_32</v>
      </c>
      <c r="B5040">
        <v>32</v>
      </c>
      <c r="C5040" t="s">
        <v>73</v>
      </c>
      <c r="D5040">
        <v>8.0256821829854993E-3</v>
      </c>
      <c r="E5040" t="s">
        <v>16</v>
      </c>
      <c r="F5040" t="s">
        <v>71</v>
      </c>
    </row>
    <row r="5041" spans="1:6" x14ac:dyDescent="0.45">
      <c r="A5041" s="154" t="str">
        <f t="shared" si="78"/>
        <v>IX_HV_Time_34</v>
      </c>
      <c r="B5041">
        <v>34</v>
      </c>
      <c r="C5041" t="s">
        <v>73</v>
      </c>
      <c r="D5041">
        <v>1.6764758337792E-2</v>
      </c>
      <c r="E5041" t="s">
        <v>16</v>
      </c>
      <c r="F5041" t="s">
        <v>71</v>
      </c>
    </row>
    <row r="5042" spans="1:6" x14ac:dyDescent="0.45">
      <c r="A5042" s="154" t="str">
        <f t="shared" si="78"/>
        <v>IX_HV_Time_36</v>
      </c>
      <c r="B5042">
        <v>36</v>
      </c>
      <c r="C5042" t="s">
        <v>73</v>
      </c>
      <c r="D5042">
        <v>8.1594435527019005E-3</v>
      </c>
      <c r="E5042" t="s">
        <v>16</v>
      </c>
      <c r="F5042" t="s">
        <v>71</v>
      </c>
    </row>
    <row r="5043" spans="1:6" x14ac:dyDescent="0.45">
      <c r="A5043" s="154" t="str">
        <f t="shared" si="78"/>
        <v>IX_HV_Time_38</v>
      </c>
      <c r="B5043">
        <v>38</v>
      </c>
      <c r="C5043" t="s">
        <v>73</v>
      </c>
      <c r="D5043">
        <v>4.3695380774032002E-3</v>
      </c>
      <c r="E5043" t="s">
        <v>16</v>
      </c>
      <c r="F5043" t="s">
        <v>71</v>
      </c>
    </row>
    <row r="5044" spans="1:6" x14ac:dyDescent="0.45">
      <c r="A5044" s="154" t="str">
        <f t="shared" si="78"/>
        <v>IX_HV_Time_40</v>
      </c>
      <c r="B5044">
        <v>40</v>
      </c>
      <c r="C5044" t="s">
        <v>73</v>
      </c>
      <c r="D5044">
        <v>2.9427501337612998E-3</v>
      </c>
      <c r="E5044" t="s">
        <v>16</v>
      </c>
      <c r="F5044" t="s">
        <v>71</v>
      </c>
    </row>
    <row r="5045" spans="1:6" x14ac:dyDescent="0.45">
      <c r="A5045" s="154" t="str">
        <f t="shared" si="78"/>
        <v>IX_HV_Time_42</v>
      </c>
      <c r="B5045">
        <v>42</v>
      </c>
      <c r="C5045" t="s">
        <v>73</v>
      </c>
      <c r="D5045">
        <v>1.2439807383627601E-2</v>
      </c>
      <c r="E5045" t="s">
        <v>16</v>
      </c>
      <c r="F5045" t="s">
        <v>71</v>
      </c>
    </row>
    <row r="5046" spans="1:6" x14ac:dyDescent="0.45">
      <c r="A5046" s="154" t="str">
        <f t="shared" si="78"/>
        <v>IX_HV_Time_44</v>
      </c>
      <c r="B5046">
        <v>44</v>
      </c>
      <c r="C5046" t="s">
        <v>73</v>
      </c>
      <c r="D5046">
        <v>1.70768682004637E-2</v>
      </c>
      <c r="E5046" t="s">
        <v>16</v>
      </c>
      <c r="F5046" t="s">
        <v>71</v>
      </c>
    </row>
    <row r="5047" spans="1:6" x14ac:dyDescent="0.45">
      <c r="A5047" s="154" t="str">
        <f t="shared" si="78"/>
        <v>IX_HV_Time_46</v>
      </c>
      <c r="B5047">
        <v>46</v>
      </c>
      <c r="C5047" t="s">
        <v>73</v>
      </c>
      <c r="D5047">
        <v>7.9810950597466995E-3</v>
      </c>
      <c r="E5047" t="s">
        <v>16</v>
      </c>
      <c r="F5047" t="s">
        <v>71</v>
      </c>
    </row>
    <row r="5048" spans="1:6" x14ac:dyDescent="0.45">
      <c r="A5048" s="154" t="str">
        <f t="shared" si="78"/>
        <v>IX_HV_Time_48</v>
      </c>
      <c r="B5048">
        <v>48</v>
      </c>
      <c r="C5048" t="s">
        <v>73</v>
      </c>
      <c r="D5048">
        <v>5.9300873907615001E-3</v>
      </c>
      <c r="E5048" t="s">
        <v>16</v>
      </c>
      <c r="F5048" t="s">
        <v>71</v>
      </c>
    </row>
    <row r="5049" spans="1:6" x14ac:dyDescent="0.45">
      <c r="A5049" s="154" t="str">
        <f t="shared" si="78"/>
        <v>IX_HV_Time_50</v>
      </c>
      <c r="B5049">
        <v>50</v>
      </c>
      <c r="C5049" t="s">
        <v>73</v>
      </c>
      <c r="D5049">
        <v>4.8154093097912999E-3</v>
      </c>
      <c r="E5049" t="s">
        <v>16</v>
      </c>
      <c r="F5049" t="s">
        <v>71</v>
      </c>
    </row>
    <row r="5050" spans="1:6" x14ac:dyDescent="0.45">
      <c r="A5050" s="154" t="str">
        <f t="shared" si="78"/>
        <v>IX_HV_Time_52</v>
      </c>
      <c r="B5050">
        <v>52</v>
      </c>
      <c r="C5050" t="s">
        <v>73</v>
      </c>
      <c r="D5050">
        <v>4.4587123238807999E-3</v>
      </c>
      <c r="E5050" t="s">
        <v>16</v>
      </c>
      <c r="F5050" t="s">
        <v>71</v>
      </c>
    </row>
    <row r="5051" spans="1:6" x14ac:dyDescent="0.45">
      <c r="A5051" s="154" t="str">
        <f t="shared" si="78"/>
        <v>IX_HV_Time_54</v>
      </c>
      <c r="B5051">
        <v>54</v>
      </c>
      <c r="C5051" t="s">
        <v>73</v>
      </c>
      <c r="D5051">
        <v>3.2994471196717999E-3</v>
      </c>
      <c r="E5051" t="s">
        <v>16</v>
      </c>
      <c r="F5051" t="s">
        <v>71</v>
      </c>
    </row>
    <row r="5052" spans="1:6" x14ac:dyDescent="0.45">
      <c r="A5052" s="154" t="str">
        <f t="shared" si="78"/>
        <v>IX_HV_Time_56</v>
      </c>
      <c r="B5052">
        <v>56</v>
      </c>
      <c r="C5052" t="s">
        <v>73</v>
      </c>
      <c r="D5052">
        <v>1.5293383270911299E-2</v>
      </c>
      <c r="E5052" t="s">
        <v>16</v>
      </c>
      <c r="F5052" t="s">
        <v>71</v>
      </c>
    </row>
    <row r="5053" spans="1:6" x14ac:dyDescent="0.45">
      <c r="A5053" s="154" t="str">
        <f t="shared" si="78"/>
        <v>IX_HV_Time_58</v>
      </c>
      <c r="B5053">
        <v>58</v>
      </c>
      <c r="C5053" t="s">
        <v>73</v>
      </c>
      <c r="D5053">
        <v>2.4612092027822299E-2</v>
      </c>
      <c r="E5053" t="s">
        <v>16</v>
      </c>
      <c r="F5053" t="s">
        <v>71</v>
      </c>
    </row>
    <row r="5054" spans="1:6" x14ac:dyDescent="0.45">
      <c r="A5054" s="154" t="str">
        <f t="shared" si="78"/>
        <v>IX_HV_Time_60</v>
      </c>
      <c r="B5054">
        <v>60</v>
      </c>
      <c r="C5054" t="s">
        <v>73</v>
      </c>
      <c r="D5054">
        <v>1.7433565186374098E-2</v>
      </c>
      <c r="E5054" t="s">
        <v>16</v>
      </c>
      <c r="F5054" t="s">
        <v>71</v>
      </c>
    </row>
    <row r="5055" spans="1:6" x14ac:dyDescent="0.45">
      <c r="A5055" s="154" t="str">
        <f t="shared" si="78"/>
        <v>IX_HV_Time_62</v>
      </c>
      <c r="B5055">
        <v>62</v>
      </c>
      <c r="C5055" t="s">
        <v>73</v>
      </c>
      <c r="D5055">
        <v>1.19493490280007E-2</v>
      </c>
      <c r="E5055" t="s">
        <v>16</v>
      </c>
      <c r="F5055" t="s">
        <v>71</v>
      </c>
    </row>
    <row r="5056" spans="1:6" x14ac:dyDescent="0.45">
      <c r="A5056" s="154" t="str">
        <f t="shared" si="78"/>
        <v>IX_HV_Time_64</v>
      </c>
      <c r="B5056">
        <v>64</v>
      </c>
      <c r="C5056" t="s">
        <v>73</v>
      </c>
      <c r="D5056">
        <v>1.92616372391653E-2</v>
      </c>
      <c r="E5056" t="s">
        <v>16</v>
      </c>
      <c r="F5056" t="s">
        <v>71</v>
      </c>
    </row>
    <row r="5057" spans="1:6" x14ac:dyDescent="0.45">
      <c r="A5057" s="154" t="str">
        <f t="shared" si="78"/>
        <v>IX_HV_Time_66</v>
      </c>
      <c r="B5057">
        <v>66</v>
      </c>
      <c r="C5057" t="s">
        <v>73</v>
      </c>
      <c r="D5057">
        <v>1.2573568753344E-2</v>
      </c>
      <c r="E5057" t="s">
        <v>16</v>
      </c>
      <c r="F5057" t="s">
        <v>71</v>
      </c>
    </row>
    <row r="5058" spans="1:6" x14ac:dyDescent="0.45">
      <c r="A5058" s="154" t="str">
        <f t="shared" si="78"/>
        <v>IX_HV_Time_68</v>
      </c>
      <c r="B5058">
        <v>68</v>
      </c>
      <c r="C5058" t="s">
        <v>73</v>
      </c>
      <c r="D5058">
        <v>2.04209024433743E-2</v>
      </c>
      <c r="E5058" t="s">
        <v>16</v>
      </c>
      <c r="F5058" t="s">
        <v>71</v>
      </c>
    </row>
    <row r="5059" spans="1:6" x14ac:dyDescent="0.45">
      <c r="A5059" s="154" t="str">
        <f t="shared" ref="A5059:A5122" si="79">C5059&amp;"_"&amp;E5059&amp;"_"&amp;B5059</f>
        <v>IX_HV_Time_70</v>
      </c>
      <c r="B5059">
        <v>70</v>
      </c>
      <c r="C5059" t="s">
        <v>73</v>
      </c>
      <c r="D5059">
        <v>2.5147137506688001E-2</v>
      </c>
      <c r="E5059" t="s">
        <v>16</v>
      </c>
      <c r="F5059" t="s">
        <v>71</v>
      </c>
    </row>
    <row r="5060" spans="1:6" x14ac:dyDescent="0.45">
      <c r="A5060" s="154" t="str">
        <f t="shared" si="79"/>
        <v>IX_HV_Time_72</v>
      </c>
      <c r="B5060">
        <v>72</v>
      </c>
      <c r="C5060" t="s">
        <v>73</v>
      </c>
      <c r="D5060">
        <v>2.3363652577135699E-2</v>
      </c>
      <c r="E5060" t="s">
        <v>16</v>
      </c>
      <c r="F5060" t="s">
        <v>71</v>
      </c>
    </row>
    <row r="5061" spans="1:6" x14ac:dyDescent="0.45">
      <c r="A5061" s="154" t="str">
        <f t="shared" si="79"/>
        <v>IX_HV_Time_74</v>
      </c>
      <c r="B5061">
        <v>74</v>
      </c>
      <c r="C5061" t="s">
        <v>73</v>
      </c>
      <c r="D5061">
        <v>2.5637595862314899E-2</v>
      </c>
      <c r="E5061" t="s">
        <v>16</v>
      </c>
      <c r="F5061" t="s">
        <v>71</v>
      </c>
    </row>
    <row r="5062" spans="1:6" x14ac:dyDescent="0.45">
      <c r="A5062" s="154" t="str">
        <f t="shared" si="79"/>
        <v>IX_HV_Time_76</v>
      </c>
      <c r="B5062">
        <v>76</v>
      </c>
      <c r="C5062" t="s">
        <v>73</v>
      </c>
      <c r="D5062">
        <v>4.36507936507936E-2</v>
      </c>
      <c r="E5062" t="s">
        <v>16</v>
      </c>
      <c r="F5062" t="s">
        <v>71</v>
      </c>
    </row>
    <row r="5063" spans="1:6" x14ac:dyDescent="0.45">
      <c r="A5063" s="154" t="str">
        <f t="shared" si="79"/>
        <v>IX_HV_Time_78</v>
      </c>
      <c r="B5063">
        <v>78</v>
      </c>
      <c r="C5063" t="s">
        <v>73</v>
      </c>
      <c r="D5063">
        <v>3.3886213661494503E-2</v>
      </c>
      <c r="E5063" t="s">
        <v>16</v>
      </c>
      <c r="F5063" t="s">
        <v>71</v>
      </c>
    </row>
    <row r="5064" spans="1:6" x14ac:dyDescent="0.45">
      <c r="A5064" s="154" t="str">
        <f t="shared" si="79"/>
        <v>IX_HV_Time_80</v>
      </c>
      <c r="B5064">
        <v>80</v>
      </c>
      <c r="C5064" t="s">
        <v>73</v>
      </c>
      <c r="D5064">
        <v>9.4078830033886007E-3</v>
      </c>
      <c r="E5064" t="s">
        <v>16</v>
      </c>
      <c r="F5064" t="s">
        <v>71</v>
      </c>
    </row>
    <row r="5065" spans="1:6" x14ac:dyDescent="0.45">
      <c r="A5065" s="154" t="str">
        <f t="shared" si="79"/>
        <v>IX_HV_Time_82</v>
      </c>
      <c r="B5065">
        <v>82</v>
      </c>
      <c r="C5065" t="s">
        <v>73</v>
      </c>
      <c r="D5065">
        <v>1.06563224540752E-2</v>
      </c>
      <c r="E5065" t="s">
        <v>16</v>
      </c>
      <c r="F5065" t="s">
        <v>71</v>
      </c>
    </row>
    <row r="5066" spans="1:6" x14ac:dyDescent="0.45">
      <c r="A5066" s="154" t="str">
        <f t="shared" si="79"/>
        <v>IX_HV_Time_84</v>
      </c>
      <c r="B5066">
        <v>84</v>
      </c>
      <c r="C5066" t="s">
        <v>73</v>
      </c>
      <c r="D5066">
        <v>1.9618334225075E-3</v>
      </c>
      <c r="E5066" t="s">
        <v>16</v>
      </c>
      <c r="F5066" t="s">
        <v>71</v>
      </c>
    </row>
    <row r="5067" spans="1:6" x14ac:dyDescent="0.45">
      <c r="A5067" s="154" t="str">
        <f t="shared" si="79"/>
        <v>IX_HV_Time_86</v>
      </c>
      <c r="B5067">
        <v>86</v>
      </c>
      <c r="C5067" t="s">
        <v>73</v>
      </c>
      <c r="D5067">
        <v>1.0700909577313999E-3</v>
      </c>
      <c r="E5067" t="s">
        <v>16</v>
      </c>
      <c r="F5067" t="s">
        <v>71</v>
      </c>
    </row>
    <row r="5068" spans="1:6" x14ac:dyDescent="0.45">
      <c r="A5068" s="154" t="str">
        <f t="shared" si="79"/>
        <v>IX_HV_Time_88</v>
      </c>
      <c r="B5068">
        <v>88</v>
      </c>
      <c r="C5068" t="s">
        <v>73</v>
      </c>
      <c r="D5068">
        <v>2.4522917781343999E-3</v>
      </c>
      <c r="E5068" t="s">
        <v>16</v>
      </c>
      <c r="F5068" t="s">
        <v>71</v>
      </c>
    </row>
    <row r="5069" spans="1:6" x14ac:dyDescent="0.45">
      <c r="A5069" s="154" t="str">
        <f t="shared" si="79"/>
        <v>IX_HV_Time_90</v>
      </c>
      <c r="B5069">
        <v>90</v>
      </c>
      <c r="C5069" t="s">
        <v>73</v>
      </c>
      <c r="D5069">
        <v>1.2038523274478E-3</v>
      </c>
      <c r="E5069" t="s">
        <v>16</v>
      </c>
      <c r="F5069" t="s">
        <v>71</v>
      </c>
    </row>
    <row r="5070" spans="1:6" x14ac:dyDescent="0.45">
      <c r="A5070" s="154" t="str">
        <f t="shared" si="79"/>
        <v>IX_HV_Time_92</v>
      </c>
      <c r="B5070">
        <v>92</v>
      </c>
      <c r="C5070" t="s">
        <v>73</v>
      </c>
      <c r="D5070">
        <v>9.809167112536999E-4</v>
      </c>
      <c r="E5070" t="s">
        <v>16</v>
      </c>
      <c r="F5070" t="s">
        <v>71</v>
      </c>
    </row>
    <row r="5071" spans="1:6" x14ac:dyDescent="0.45">
      <c r="A5071" s="154" t="str">
        <f t="shared" si="79"/>
        <v>IX_HV_Time_94</v>
      </c>
      <c r="B5071">
        <v>94</v>
      </c>
      <c r="C5071" t="s">
        <v>73</v>
      </c>
      <c r="D5071">
        <v>5.0383449259852999E-3</v>
      </c>
      <c r="E5071" t="s">
        <v>16</v>
      </c>
      <c r="F5071" t="s">
        <v>71</v>
      </c>
    </row>
    <row r="5072" spans="1:6" x14ac:dyDescent="0.45">
      <c r="A5072" s="154" t="str">
        <f t="shared" si="79"/>
        <v>IX_HV_Time_96</v>
      </c>
      <c r="B5072">
        <v>96</v>
      </c>
      <c r="C5072" t="s">
        <v>73</v>
      </c>
      <c r="D5072">
        <v>2.8535758872837002E-3</v>
      </c>
      <c r="E5072" t="s">
        <v>16</v>
      </c>
      <c r="F5072" t="s">
        <v>71</v>
      </c>
    </row>
    <row r="5073" spans="1:6" x14ac:dyDescent="0.45">
      <c r="A5073" s="154" t="str">
        <f t="shared" si="79"/>
        <v>IX_HV_Time_98</v>
      </c>
      <c r="B5073">
        <v>98</v>
      </c>
      <c r="C5073" t="s">
        <v>73</v>
      </c>
      <c r="D5073">
        <v>4.012841091492E-4</v>
      </c>
      <c r="E5073" t="s">
        <v>16</v>
      </c>
      <c r="F5073" t="s">
        <v>71</v>
      </c>
    </row>
    <row r="5074" spans="1:6" x14ac:dyDescent="0.45">
      <c r="A5074" s="154" t="str">
        <f t="shared" si="79"/>
        <v>IX_HV_Time_100</v>
      </c>
      <c r="B5074">
        <v>100</v>
      </c>
      <c r="C5074" t="s">
        <v>73</v>
      </c>
      <c r="D5074">
        <v>6.6880684858209997E-4</v>
      </c>
      <c r="E5074" t="s">
        <v>16</v>
      </c>
      <c r="F5074" t="s">
        <v>71</v>
      </c>
    </row>
    <row r="5075" spans="1:6" x14ac:dyDescent="0.45">
      <c r="A5075" s="154" t="str">
        <f t="shared" si="79"/>
        <v>IX_HV_Time_102</v>
      </c>
      <c r="B5075">
        <v>102</v>
      </c>
      <c r="C5075" t="s">
        <v>73</v>
      </c>
      <c r="D5075">
        <v>3.0765115034777002E-3</v>
      </c>
      <c r="E5075" t="s">
        <v>16</v>
      </c>
      <c r="F5075" t="s">
        <v>71</v>
      </c>
    </row>
    <row r="5076" spans="1:6" x14ac:dyDescent="0.45">
      <c r="A5076" s="154" t="str">
        <f t="shared" si="79"/>
        <v>IX_HV_Time_104</v>
      </c>
      <c r="B5076">
        <v>104</v>
      </c>
      <c r="C5076" t="s">
        <v>73</v>
      </c>
      <c r="D5076">
        <v>1.8726591760298999E-3</v>
      </c>
      <c r="E5076" t="s">
        <v>16</v>
      </c>
      <c r="F5076" t="s">
        <v>71</v>
      </c>
    </row>
    <row r="5077" spans="1:6" x14ac:dyDescent="0.45">
      <c r="A5077" s="154" t="str">
        <f t="shared" si="79"/>
        <v>IX_HV_Time_106</v>
      </c>
      <c r="B5077">
        <v>106</v>
      </c>
      <c r="C5077" t="s">
        <v>73</v>
      </c>
      <c r="D5077">
        <v>2.3631175316567998E-3</v>
      </c>
      <c r="E5077" t="s">
        <v>16</v>
      </c>
      <c r="F5077" t="s">
        <v>71</v>
      </c>
    </row>
    <row r="5078" spans="1:6" x14ac:dyDescent="0.45">
      <c r="A5078" s="154" t="str">
        <f t="shared" si="79"/>
        <v>IX_HV_Time_108</v>
      </c>
      <c r="B5078">
        <v>108</v>
      </c>
      <c r="C5078" t="s">
        <v>73</v>
      </c>
      <c r="D5078">
        <v>6.0192616372390997E-3</v>
      </c>
      <c r="E5078" t="s">
        <v>16</v>
      </c>
      <c r="F5078" t="s">
        <v>71</v>
      </c>
    </row>
    <row r="5079" spans="1:6" x14ac:dyDescent="0.45">
      <c r="A5079" s="154" t="str">
        <f t="shared" si="79"/>
        <v>IX_HV_Time_110</v>
      </c>
      <c r="B5079">
        <v>110</v>
      </c>
      <c r="C5079" t="s">
        <v>73</v>
      </c>
      <c r="D5079">
        <v>2.9873372570001001E-3</v>
      </c>
      <c r="E5079" t="s">
        <v>16</v>
      </c>
      <c r="F5079" t="s">
        <v>71</v>
      </c>
    </row>
    <row r="5080" spans="1:6" x14ac:dyDescent="0.45">
      <c r="A5080" s="154" t="str">
        <f t="shared" si="79"/>
        <v>IX_HV_Time_112</v>
      </c>
      <c r="B5080">
        <v>112</v>
      </c>
      <c r="C5080" t="s">
        <v>73</v>
      </c>
      <c r="D5080">
        <v>1.1057606563224499E-2</v>
      </c>
      <c r="E5080" t="s">
        <v>16</v>
      </c>
      <c r="F5080" t="s">
        <v>71</v>
      </c>
    </row>
    <row r="5081" spans="1:6" x14ac:dyDescent="0.45">
      <c r="A5081" s="154" t="str">
        <f t="shared" si="79"/>
        <v>IX_HV_Time_114</v>
      </c>
      <c r="B5081">
        <v>114</v>
      </c>
      <c r="C5081" t="s">
        <v>73</v>
      </c>
      <c r="D5081">
        <v>1.1146780809702101E-2</v>
      </c>
      <c r="E5081" t="s">
        <v>16</v>
      </c>
      <c r="F5081" t="s">
        <v>71</v>
      </c>
    </row>
    <row r="5082" spans="1:6" x14ac:dyDescent="0.45">
      <c r="A5082" s="154" t="str">
        <f t="shared" si="79"/>
        <v>IX_HV_Time_116</v>
      </c>
      <c r="B5082">
        <v>116</v>
      </c>
      <c r="C5082" t="s">
        <v>73</v>
      </c>
      <c r="D5082">
        <v>1.6051364365971099E-2</v>
      </c>
      <c r="E5082" t="s">
        <v>16</v>
      </c>
      <c r="F5082" t="s">
        <v>71</v>
      </c>
    </row>
    <row r="5083" spans="1:6" x14ac:dyDescent="0.45">
      <c r="A5083" s="154" t="str">
        <f t="shared" si="79"/>
        <v>IX_HV_Time_118</v>
      </c>
      <c r="B5083">
        <v>118</v>
      </c>
      <c r="C5083" t="s">
        <v>73</v>
      </c>
      <c r="D5083">
        <v>4.9937578027465603E-2</v>
      </c>
      <c r="E5083" t="s">
        <v>16</v>
      </c>
      <c r="F5083" t="s">
        <v>71</v>
      </c>
    </row>
    <row r="5084" spans="1:6" x14ac:dyDescent="0.45">
      <c r="A5084" s="154" t="str">
        <f t="shared" si="79"/>
        <v>IX_HV_Time_120</v>
      </c>
      <c r="B5084">
        <v>120</v>
      </c>
      <c r="C5084" t="s">
        <v>73</v>
      </c>
      <c r="D5084">
        <v>2.6440164080613501E-2</v>
      </c>
      <c r="E5084" t="s">
        <v>16</v>
      </c>
      <c r="F5084" t="s">
        <v>71</v>
      </c>
    </row>
    <row r="5085" spans="1:6" x14ac:dyDescent="0.45">
      <c r="A5085" s="154" t="str">
        <f t="shared" si="79"/>
        <v>IX_HV_Time_122</v>
      </c>
      <c r="B5085">
        <v>122</v>
      </c>
      <c r="C5085" t="s">
        <v>73</v>
      </c>
      <c r="D5085">
        <v>2.2739432851792401E-2</v>
      </c>
      <c r="E5085" t="s">
        <v>16</v>
      </c>
      <c r="F5085" t="s">
        <v>71</v>
      </c>
    </row>
    <row r="5086" spans="1:6" x14ac:dyDescent="0.45">
      <c r="A5086" s="154" t="str">
        <f t="shared" si="79"/>
        <v>IX_HV_Time_124</v>
      </c>
      <c r="B5086">
        <v>124</v>
      </c>
      <c r="C5086" t="s">
        <v>73</v>
      </c>
      <c r="D5086">
        <v>1.9885856964508598E-2</v>
      </c>
      <c r="E5086" t="s">
        <v>16</v>
      </c>
      <c r="F5086" t="s">
        <v>71</v>
      </c>
    </row>
    <row r="5087" spans="1:6" x14ac:dyDescent="0.45">
      <c r="A5087" s="154" t="str">
        <f t="shared" si="79"/>
        <v>IX_HV_Time_126</v>
      </c>
      <c r="B5087">
        <v>126</v>
      </c>
      <c r="C5087" t="s">
        <v>73</v>
      </c>
      <c r="D5087">
        <v>6.9110041020153E-3</v>
      </c>
      <c r="E5087" t="s">
        <v>16</v>
      </c>
      <c r="F5087" t="s">
        <v>71</v>
      </c>
    </row>
    <row r="5088" spans="1:6" x14ac:dyDescent="0.45">
      <c r="A5088" s="154" t="str">
        <f t="shared" si="79"/>
        <v>IX_HV_Time_128</v>
      </c>
      <c r="B5088">
        <v>128</v>
      </c>
      <c r="C5088" t="s">
        <v>73</v>
      </c>
      <c r="D5088">
        <v>5.6625646513285997E-3</v>
      </c>
      <c r="E5088" t="s">
        <v>16</v>
      </c>
      <c r="F5088" t="s">
        <v>71</v>
      </c>
    </row>
    <row r="5089" spans="1:6" x14ac:dyDescent="0.45">
      <c r="A5089" s="154" t="str">
        <f t="shared" si="79"/>
        <v>IX_HV_Time_130</v>
      </c>
      <c r="B5089">
        <v>130</v>
      </c>
      <c r="C5089" t="s">
        <v>73</v>
      </c>
      <c r="D5089">
        <v>3.0319243802388999E-3</v>
      </c>
      <c r="E5089" t="s">
        <v>16</v>
      </c>
      <c r="F5089" t="s">
        <v>71</v>
      </c>
    </row>
    <row r="5090" spans="1:6" x14ac:dyDescent="0.45">
      <c r="A5090" s="154" t="str">
        <f t="shared" si="79"/>
        <v>IX_HV_Time_132</v>
      </c>
      <c r="B5090">
        <v>132</v>
      </c>
      <c r="C5090" t="s">
        <v>73</v>
      </c>
      <c r="D5090">
        <v>8.471553415373E-4</v>
      </c>
      <c r="E5090" t="s">
        <v>16</v>
      </c>
      <c r="F5090" t="s">
        <v>71</v>
      </c>
    </row>
    <row r="5091" spans="1:6" x14ac:dyDescent="0.45">
      <c r="A5091" s="154" t="str">
        <f t="shared" si="79"/>
        <v>IX_HV_Time_134</v>
      </c>
      <c r="B5091">
        <v>134</v>
      </c>
      <c r="C5091" t="s">
        <v>73</v>
      </c>
      <c r="D5091">
        <v>8.9174246477610004E-4</v>
      </c>
      <c r="E5091" t="s">
        <v>16</v>
      </c>
      <c r="F5091" t="s">
        <v>71</v>
      </c>
    </row>
    <row r="5092" spans="1:6" x14ac:dyDescent="0.45">
      <c r="A5092" s="154" t="str">
        <f t="shared" si="79"/>
        <v>IX_HV_Time_136</v>
      </c>
      <c r="B5092">
        <v>136</v>
      </c>
      <c r="C5092" t="s">
        <v>73</v>
      </c>
      <c r="D5092">
        <v>3.1210986267159998E-4</v>
      </c>
      <c r="E5092" t="s">
        <v>16</v>
      </c>
      <c r="F5092" t="s">
        <v>71</v>
      </c>
    </row>
    <row r="5093" spans="1:6" x14ac:dyDescent="0.45">
      <c r="A5093" s="154" t="str">
        <f t="shared" si="79"/>
        <v>IX_HV_Time_138</v>
      </c>
      <c r="B5093">
        <v>138</v>
      </c>
      <c r="C5093" t="s">
        <v>73</v>
      </c>
      <c r="D5093">
        <v>7.5798109505970004E-4</v>
      </c>
      <c r="E5093" t="s">
        <v>16</v>
      </c>
      <c r="F5093" t="s">
        <v>71</v>
      </c>
    </row>
    <row r="5094" spans="1:6" x14ac:dyDescent="0.45">
      <c r="A5094" s="154" t="str">
        <f t="shared" si="79"/>
        <v>IX_HV_Time_140</v>
      </c>
      <c r="B5094">
        <v>140</v>
      </c>
      <c r="C5094" t="s">
        <v>73</v>
      </c>
      <c r="D5094">
        <v>2.675227394328E-4</v>
      </c>
      <c r="E5094" t="s">
        <v>16</v>
      </c>
      <c r="F5094" t="s">
        <v>71</v>
      </c>
    </row>
    <row r="5095" spans="1:6" x14ac:dyDescent="0.45">
      <c r="A5095" s="154" t="str">
        <f t="shared" si="79"/>
        <v>IX_HV_Time_142</v>
      </c>
      <c r="B5095">
        <v>142</v>
      </c>
      <c r="C5095" t="s">
        <v>73</v>
      </c>
      <c r="D5095" s="153">
        <v>8.9174246477617203E-5</v>
      </c>
      <c r="E5095" t="s">
        <v>16</v>
      </c>
      <c r="F5095" t="s">
        <v>71</v>
      </c>
    </row>
    <row r="5096" spans="1:6" x14ac:dyDescent="0.45">
      <c r="A5096" s="154" t="str">
        <f t="shared" si="79"/>
        <v>IX_HV_Time_144</v>
      </c>
      <c r="B5096">
        <v>144</v>
      </c>
      <c r="C5096" t="s">
        <v>73</v>
      </c>
      <c r="D5096">
        <v>1.1146780809702E-3</v>
      </c>
      <c r="E5096" t="s">
        <v>16</v>
      </c>
      <c r="F5096" t="s">
        <v>71</v>
      </c>
    </row>
    <row r="5097" spans="1:6" x14ac:dyDescent="0.45">
      <c r="A5097" s="154" t="str">
        <f t="shared" si="79"/>
        <v>IX_HV_Time_146</v>
      </c>
      <c r="B5097">
        <v>146</v>
      </c>
      <c r="C5097" t="s">
        <v>73</v>
      </c>
      <c r="D5097">
        <v>8.1594435527019005E-3</v>
      </c>
      <c r="E5097" t="s">
        <v>16</v>
      </c>
      <c r="F5097" t="s">
        <v>71</v>
      </c>
    </row>
    <row r="5098" spans="1:6" x14ac:dyDescent="0.45">
      <c r="A5098" s="154" t="str">
        <f t="shared" si="79"/>
        <v>IX_HV_Time_148</v>
      </c>
      <c r="B5098">
        <v>148</v>
      </c>
      <c r="C5098" t="s">
        <v>73</v>
      </c>
      <c r="D5098">
        <v>1.7388978063135E-3</v>
      </c>
      <c r="E5098" t="s">
        <v>16</v>
      </c>
      <c r="F5098" t="s">
        <v>71</v>
      </c>
    </row>
    <row r="5099" spans="1:6" x14ac:dyDescent="0.45">
      <c r="A5099" s="154" t="str">
        <f t="shared" si="79"/>
        <v>IX_HV_Time_150</v>
      </c>
      <c r="B5099">
        <v>150</v>
      </c>
      <c r="C5099" t="s">
        <v>73</v>
      </c>
      <c r="D5099">
        <v>3.3886213661493999E-3</v>
      </c>
      <c r="E5099" t="s">
        <v>16</v>
      </c>
      <c r="F5099" t="s">
        <v>71</v>
      </c>
    </row>
    <row r="5100" spans="1:6" x14ac:dyDescent="0.45">
      <c r="A5100" s="154" t="str">
        <f t="shared" si="79"/>
        <v>IX_HV_Time_152</v>
      </c>
      <c r="B5100">
        <v>152</v>
      </c>
      <c r="C5100" t="s">
        <v>73</v>
      </c>
      <c r="D5100">
        <v>1.9172462992686999E-3</v>
      </c>
      <c r="E5100" t="s">
        <v>16</v>
      </c>
      <c r="F5100" t="s">
        <v>71</v>
      </c>
    </row>
    <row r="5101" spans="1:6" x14ac:dyDescent="0.45">
      <c r="A5101" s="154" t="str">
        <f t="shared" si="79"/>
        <v>IX_HV_Time_154</v>
      </c>
      <c r="B5101">
        <v>154</v>
      </c>
      <c r="C5101" t="s">
        <v>73</v>
      </c>
      <c r="D5101">
        <v>1.0255038344924999E-3</v>
      </c>
      <c r="E5101" t="s">
        <v>16</v>
      </c>
      <c r="F5101" t="s">
        <v>71</v>
      </c>
    </row>
    <row r="5102" spans="1:6" x14ac:dyDescent="0.45">
      <c r="A5102" s="154" t="str">
        <f t="shared" si="79"/>
        <v>IX_HV_Time_156</v>
      </c>
      <c r="B5102">
        <v>156</v>
      </c>
      <c r="C5102" t="s">
        <v>73</v>
      </c>
      <c r="D5102">
        <v>1.8682004637060799E-2</v>
      </c>
      <c r="E5102" t="s">
        <v>16</v>
      </c>
      <c r="F5102" t="s">
        <v>71</v>
      </c>
    </row>
    <row r="5103" spans="1:6" x14ac:dyDescent="0.45">
      <c r="A5103" s="154" t="str">
        <f t="shared" si="79"/>
        <v>IX_HV_Time_158</v>
      </c>
      <c r="B5103">
        <v>158</v>
      </c>
      <c r="C5103" t="s">
        <v>73</v>
      </c>
      <c r="D5103">
        <v>5.6179775280897999E-3</v>
      </c>
      <c r="E5103" t="s">
        <v>16</v>
      </c>
      <c r="F5103" t="s">
        <v>71</v>
      </c>
    </row>
    <row r="5104" spans="1:6" x14ac:dyDescent="0.45">
      <c r="A5104" s="154" t="str">
        <f t="shared" si="79"/>
        <v>IX_HV_Time_160</v>
      </c>
      <c r="B5104">
        <v>160</v>
      </c>
      <c r="C5104" t="s">
        <v>73</v>
      </c>
      <c r="D5104">
        <v>3.2548599964330001E-3</v>
      </c>
      <c r="E5104" t="s">
        <v>16</v>
      </c>
      <c r="F5104" t="s">
        <v>71</v>
      </c>
    </row>
    <row r="5105" spans="1:6" x14ac:dyDescent="0.45">
      <c r="A5105" s="154" t="str">
        <f t="shared" si="79"/>
        <v>IX_HV_Time_162</v>
      </c>
      <c r="B5105">
        <v>162</v>
      </c>
      <c r="C5105" t="s">
        <v>73</v>
      </c>
      <c r="D5105">
        <v>2.8981630105225E-3</v>
      </c>
      <c r="E5105" t="s">
        <v>16</v>
      </c>
      <c r="F5105" t="s">
        <v>71</v>
      </c>
    </row>
    <row r="5106" spans="1:6" x14ac:dyDescent="0.45">
      <c r="A5106" s="154" t="str">
        <f t="shared" si="79"/>
        <v>IX_HV_Time_164</v>
      </c>
      <c r="B5106">
        <v>164</v>
      </c>
      <c r="C5106" t="s">
        <v>73</v>
      </c>
      <c r="D5106">
        <v>0</v>
      </c>
      <c r="E5106" t="s">
        <v>16</v>
      </c>
      <c r="F5106" t="s">
        <v>71</v>
      </c>
    </row>
    <row r="5107" spans="1:6" x14ac:dyDescent="0.45">
      <c r="A5107" s="154" t="str">
        <f t="shared" si="79"/>
        <v>IX_HV_Time_166</v>
      </c>
      <c r="B5107">
        <v>166</v>
      </c>
      <c r="C5107" t="s">
        <v>73</v>
      </c>
      <c r="D5107">
        <v>5.6179775280897999E-3</v>
      </c>
      <c r="E5107" t="s">
        <v>16</v>
      </c>
      <c r="F5107" t="s">
        <v>71</v>
      </c>
    </row>
    <row r="5108" spans="1:6" x14ac:dyDescent="0.45">
      <c r="A5108" s="154" t="str">
        <f t="shared" si="79"/>
        <v>IX_HV_Time_168</v>
      </c>
      <c r="B5108">
        <v>168</v>
      </c>
      <c r="C5108" t="s">
        <v>73</v>
      </c>
      <c r="D5108">
        <v>8.9174246477610004E-4</v>
      </c>
      <c r="E5108" t="s">
        <v>16</v>
      </c>
      <c r="F5108" t="s">
        <v>71</v>
      </c>
    </row>
    <row r="5109" spans="1:6" x14ac:dyDescent="0.45">
      <c r="A5109" s="154" t="str">
        <f t="shared" si="79"/>
        <v>IX_HV_Time_170</v>
      </c>
      <c r="B5109">
        <v>170</v>
      </c>
      <c r="C5109" t="s">
        <v>73</v>
      </c>
      <c r="D5109">
        <v>1.8726591760298999E-3</v>
      </c>
      <c r="E5109" t="s">
        <v>16</v>
      </c>
      <c r="F5109" t="s">
        <v>71</v>
      </c>
    </row>
    <row r="5110" spans="1:6" x14ac:dyDescent="0.45">
      <c r="A5110" s="154" t="str">
        <f t="shared" si="79"/>
        <v>IX_HV_Time_172</v>
      </c>
      <c r="B5110">
        <v>172</v>
      </c>
      <c r="C5110" t="s">
        <v>73</v>
      </c>
      <c r="D5110">
        <v>1.6185125735687499E-2</v>
      </c>
      <c r="E5110" t="s">
        <v>16</v>
      </c>
      <c r="F5110" t="s">
        <v>71</v>
      </c>
    </row>
    <row r="5111" spans="1:6" x14ac:dyDescent="0.45">
      <c r="A5111" s="154" t="str">
        <f t="shared" si="79"/>
        <v>IX_HV_Time_174</v>
      </c>
      <c r="B5111">
        <v>174</v>
      </c>
      <c r="C5111" t="s">
        <v>73</v>
      </c>
      <c r="D5111">
        <v>4.8599964330300997E-3</v>
      </c>
      <c r="E5111" t="s">
        <v>16</v>
      </c>
      <c r="F5111" t="s">
        <v>71</v>
      </c>
    </row>
    <row r="5112" spans="1:6" x14ac:dyDescent="0.45">
      <c r="A5112" s="154" t="str">
        <f t="shared" si="79"/>
        <v>IX_HV_Time_176</v>
      </c>
      <c r="B5112">
        <v>176</v>
      </c>
      <c r="C5112" t="s">
        <v>73</v>
      </c>
      <c r="D5112">
        <v>2.675227394328E-4</v>
      </c>
      <c r="E5112" t="s">
        <v>16</v>
      </c>
      <c r="F5112" t="s">
        <v>71</v>
      </c>
    </row>
    <row r="5113" spans="1:6" x14ac:dyDescent="0.45">
      <c r="A5113" s="154" t="str">
        <f t="shared" si="79"/>
        <v>IX_HV_Time_178</v>
      </c>
      <c r="B5113">
        <v>178</v>
      </c>
      <c r="C5113" t="s">
        <v>73</v>
      </c>
      <c r="D5113" s="153">
        <v>8.9174246477617203E-5</v>
      </c>
      <c r="E5113" t="s">
        <v>16</v>
      </c>
      <c r="F5113" t="s">
        <v>71</v>
      </c>
    </row>
    <row r="5114" spans="1:6" x14ac:dyDescent="0.45">
      <c r="A5114" s="154" t="str">
        <f t="shared" si="79"/>
        <v>IX_HV_Time_180</v>
      </c>
      <c r="B5114">
        <v>180</v>
      </c>
      <c r="C5114" t="s">
        <v>73</v>
      </c>
      <c r="D5114" s="153">
        <v>4.4587123238808602E-5</v>
      </c>
      <c r="E5114" t="s">
        <v>16</v>
      </c>
      <c r="F5114" t="s">
        <v>71</v>
      </c>
    </row>
    <row r="5115" spans="1:6" x14ac:dyDescent="0.45">
      <c r="A5115" s="154" t="str">
        <f t="shared" si="79"/>
        <v>IX_HV_Time_182</v>
      </c>
      <c r="B5115">
        <v>182</v>
      </c>
      <c r="C5115" t="s">
        <v>73</v>
      </c>
      <c r="D5115">
        <v>0</v>
      </c>
      <c r="E5115" t="s">
        <v>16</v>
      </c>
      <c r="F5115" t="s">
        <v>71</v>
      </c>
    </row>
    <row r="5116" spans="1:6" x14ac:dyDescent="0.45">
      <c r="A5116" s="154" t="str">
        <f t="shared" si="79"/>
        <v>IX_HV_Time_184</v>
      </c>
      <c r="B5116">
        <v>184</v>
      </c>
      <c r="C5116" t="s">
        <v>73</v>
      </c>
      <c r="D5116">
        <v>0</v>
      </c>
      <c r="E5116" t="s">
        <v>16</v>
      </c>
      <c r="F5116" t="s">
        <v>71</v>
      </c>
    </row>
    <row r="5117" spans="1:6" x14ac:dyDescent="0.45">
      <c r="A5117" s="154" t="str">
        <f t="shared" si="79"/>
        <v>IX_HV_Time_186</v>
      </c>
      <c r="B5117">
        <v>186</v>
      </c>
      <c r="C5117" t="s">
        <v>73</v>
      </c>
      <c r="D5117">
        <v>0</v>
      </c>
      <c r="E5117" t="s">
        <v>16</v>
      </c>
      <c r="F5117" t="s">
        <v>71</v>
      </c>
    </row>
    <row r="5118" spans="1:6" x14ac:dyDescent="0.45">
      <c r="A5118" s="154" t="str">
        <f t="shared" si="79"/>
        <v>IX_HV_Time_188</v>
      </c>
      <c r="B5118">
        <v>188</v>
      </c>
      <c r="C5118" t="s">
        <v>73</v>
      </c>
      <c r="D5118">
        <v>0</v>
      </c>
      <c r="E5118" t="s">
        <v>16</v>
      </c>
      <c r="F5118" t="s">
        <v>71</v>
      </c>
    </row>
    <row r="5119" spans="1:6" x14ac:dyDescent="0.45">
      <c r="A5119" s="154" t="str">
        <f t="shared" si="79"/>
        <v>IX_HV_Time_190</v>
      </c>
      <c r="B5119">
        <v>190</v>
      </c>
      <c r="C5119" t="s">
        <v>73</v>
      </c>
      <c r="D5119">
        <v>0</v>
      </c>
      <c r="E5119" t="s">
        <v>16</v>
      </c>
      <c r="F5119" t="s">
        <v>71</v>
      </c>
    </row>
    <row r="5120" spans="1:6" x14ac:dyDescent="0.45">
      <c r="A5120" s="154" t="str">
        <f t="shared" si="79"/>
        <v>IX_HV_Time_192</v>
      </c>
      <c r="B5120">
        <v>192</v>
      </c>
      <c r="C5120" t="s">
        <v>73</v>
      </c>
      <c r="D5120">
        <v>0</v>
      </c>
      <c r="E5120" t="s">
        <v>16</v>
      </c>
      <c r="F5120" t="s">
        <v>71</v>
      </c>
    </row>
    <row r="5121" spans="1:6" x14ac:dyDescent="0.45">
      <c r="A5121" s="154" t="str">
        <f t="shared" si="79"/>
        <v>IX_HV_Time_194</v>
      </c>
      <c r="B5121">
        <v>194</v>
      </c>
      <c r="C5121" t="s">
        <v>73</v>
      </c>
      <c r="D5121">
        <v>0</v>
      </c>
      <c r="E5121" t="s">
        <v>16</v>
      </c>
      <c r="F5121" t="s">
        <v>71</v>
      </c>
    </row>
    <row r="5122" spans="1:6" x14ac:dyDescent="0.45">
      <c r="A5122" s="154" t="str">
        <f t="shared" si="79"/>
        <v>IX_HV_Time_196</v>
      </c>
      <c r="B5122">
        <v>196</v>
      </c>
      <c r="C5122" t="s">
        <v>73</v>
      </c>
      <c r="D5122">
        <v>0</v>
      </c>
      <c r="E5122" t="s">
        <v>16</v>
      </c>
      <c r="F5122" t="s">
        <v>71</v>
      </c>
    </row>
    <row r="5123" spans="1:6" x14ac:dyDescent="0.45">
      <c r="A5123" s="154" t="str">
        <f t="shared" ref="A5123:A5186" si="80">C5123&amp;"_"&amp;E5123&amp;"_"&amp;B5123</f>
        <v>IX_HV_Time_198</v>
      </c>
      <c r="B5123">
        <v>198</v>
      </c>
      <c r="C5123" t="s">
        <v>73</v>
      </c>
      <c r="D5123">
        <v>0</v>
      </c>
      <c r="E5123" t="s">
        <v>16</v>
      </c>
      <c r="F5123" t="s">
        <v>71</v>
      </c>
    </row>
    <row r="5124" spans="1:6" x14ac:dyDescent="0.45">
      <c r="A5124" s="154" t="str">
        <f t="shared" si="80"/>
        <v>IX_HV_Time_200</v>
      </c>
      <c r="B5124">
        <v>200</v>
      </c>
      <c r="C5124" t="s">
        <v>73</v>
      </c>
      <c r="D5124">
        <v>0</v>
      </c>
      <c r="E5124" t="s">
        <v>16</v>
      </c>
      <c r="F5124" t="s">
        <v>71</v>
      </c>
    </row>
    <row r="5125" spans="1:6" x14ac:dyDescent="0.45">
      <c r="A5125" s="154" t="str">
        <f t="shared" si="80"/>
        <v>IX_HV_Time_</v>
      </c>
      <c r="C5125" t="s">
        <v>73</v>
      </c>
      <c r="E5125" t="s">
        <v>16</v>
      </c>
      <c r="F5125" t="s">
        <v>71</v>
      </c>
    </row>
    <row r="5126" spans="1:6" x14ac:dyDescent="0.45">
      <c r="A5126" s="154" t="str">
        <f t="shared" si="80"/>
        <v>IX_HV_GC_0</v>
      </c>
      <c r="B5126">
        <v>0</v>
      </c>
      <c r="C5126" t="s">
        <v>73</v>
      </c>
      <c r="D5126">
        <v>0</v>
      </c>
      <c r="E5126" t="s">
        <v>64</v>
      </c>
      <c r="F5126" t="s">
        <v>71</v>
      </c>
    </row>
    <row r="5127" spans="1:6" x14ac:dyDescent="0.45">
      <c r="A5127" s="154" t="str">
        <f t="shared" si="80"/>
        <v>IX_HV_GC_2</v>
      </c>
      <c r="B5127">
        <v>2</v>
      </c>
      <c r="C5127" t="s">
        <v>73</v>
      </c>
      <c r="D5127">
        <v>1.2248000000000001E-3</v>
      </c>
      <c r="E5127" t="s">
        <v>64</v>
      </c>
      <c r="F5127" t="s">
        <v>71</v>
      </c>
    </row>
    <row r="5128" spans="1:6" x14ac:dyDescent="0.45">
      <c r="A5128" s="154" t="str">
        <f t="shared" si="80"/>
        <v>IX_HV_GC_4</v>
      </c>
      <c r="B5128">
        <v>4</v>
      </c>
      <c r="C5128" t="s">
        <v>73</v>
      </c>
      <c r="D5128">
        <v>2.5395000000000001E-3</v>
      </c>
      <c r="E5128" t="s">
        <v>64</v>
      </c>
      <c r="F5128" t="s">
        <v>71</v>
      </c>
    </row>
    <row r="5129" spans="1:6" x14ac:dyDescent="0.45">
      <c r="A5129" s="154" t="str">
        <f t="shared" si="80"/>
        <v>IX_HV_GC_6</v>
      </c>
      <c r="B5129">
        <v>6</v>
      </c>
      <c r="C5129" t="s">
        <v>73</v>
      </c>
      <c r="D5129">
        <v>3.5412999999999998E-3</v>
      </c>
      <c r="E5129" t="s">
        <v>64</v>
      </c>
      <c r="F5129" t="s">
        <v>71</v>
      </c>
    </row>
    <row r="5130" spans="1:6" x14ac:dyDescent="0.45">
      <c r="A5130" s="154" t="str">
        <f t="shared" si="80"/>
        <v>IX_HV_GC_8</v>
      </c>
      <c r="B5130">
        <v>8</v>
      </c>
      <c r="C5130" t="s">
        <v>73</v>
      </c>
      <c r="D5130">
        <v>4.4375999999999999E-3</v>
      </c>
      <c r="E5130" t="s">
        <v>64</v>
      </c>
      <c r="F5130" t="s">
        <v>71</v>
      </c>
    </row>
    <row r="5131" spans="1:6" x14ac:dyDescent="0.45">
      <c r="A5131" s="154" t="str">
        <f t="shared" si="80"/>
        <v>IX_HV_GC_10</v>
      </c>
      <c r="B5131">
        <v>10</v>
      </c>
      <c r="C5131" t="s">
        <v>73</v>
      </c>
      <c r="D5131">
        <v>5.3315999999999997E-3</v>
      </c>
      <c r="E5131" t="s">
        <v>64</v>
      </c>
      <c r="F5131" t="s">
        <v>71</v>
      </c>
    </row>
    <row r="5132" spans="1:6" x14ac:dyDescent="0.45">
      <c r="A5132" s="154" t="str">
        <f t="shared" si="80"/>
        <v>IX_HV_GC_12</v>
      </c>
      <c r="B5132">
        <v>12</v>
      </c>
      <c r="C5132" t="s">
        <v>73</v>
      </c>
      <c r="D5132">
        <v>6.0238000000000002E-3</v>
      </c>
      <c r="E5132" t="s">
        <v>64</v>
      </c>
      <c r="F5132" t="s">
        <v>71</v>
      </c>
    </row>
    <row r="5133" spans="1:6" x14ac:dyDescent="0.45">
      <c r="A5133" s="154" t="str">
        <f t="shared" si="80"/>
        <v>IX_HV_GC_14</v>
      </c>
      <c r="B5133">
        <v>14</v>
      </c>
      <c r="C5133" t="s">
        <v>73</v>
      </c>
      <c r="D5133">
        <v>6.6160999999999998E-3</v>
      </c>
      <c r="E5133" t="s">
        <v>64</v>
      </c>
      <c r="F5133" t="s">
        <v>71</v>
      </c>
    </row>
    <row r="5134" spans="1:6" x14ac:dyDescent="0.45">
      <c r="A5134" s="154" t="str">
        <f t="shared" si="80"/>
        <v>IX_HV_GC_16</v>
      </c>
      <c r="B5134">
        <v>16</v>
      </c>
      <c r="C5134" t="s">
        <v>73</v>
      </c>
      <c r="D5134">
        <v>7.2090000000000001E-3</v>
      </c>
      <c r="E5134" t="s">
        <v>64</v>
      </c>
      <c r="F5134" t="s">
        <v>71</v>
      </c>
    </row>
    <row r="5135" spans="1:6" x14ac:dyDescent="0.45">
      <c r="A5135" s="154" t="str">
        <f t="shared" si="80"/>
        <v>IX_HV_GC_18</v>
      </c>
      <c r="B5135">
        <v>18</v>
      </c>
      <c r="C5135" t="s">
        <v>73</v>
      </c>
      <c r="D5135">
        <v>7.8034000000000003E-3</v>
      </c>
      <c r="E5135" t="s">
        <v>64</v>
      </c>
      <c r="F5135" t="s">
        <v>71</v>
      </c>
    </row>
    <row r="5136" spans="1:6" x14ac:dyDescent="0.45">
      <c r="A5136" s="154" t="str">
        <f t="shared" si="80"/>
        <v>IX_HV_GC_20</v>
      </c>
      <c r="B5136">
        <v>20</v>
      </c>
      <c r="C5136" t="s">
        <v>73</v>
      </c>
      <c r="D5136">
        <v>8.4262E-3</v>
      </c>
      <c r="E5136" t="s">
        <v>64</v>
      </c>
      <c r="F5136" t="s">
        <v>71</v>
      </c>
    </row>
    <row r="5137" spans="1:6" x14ac:dyDescent="0.45">
      <c r="A5137" s="154" t="str">
        <f t="shared" si="80"/>
        <v>IX_HV_GC_22</v>
      </c>
      <c r="B5137">
        <v>22</v>
      </c>
      <c r="C5137" t="s">
        <v>73</v>
      </c>
      <c r="D5137">
        <v>8.9531999999999997E-3</v>
      </c>
      <c r="E5137" t="s">
        <v>64</v>
      </c>
      <c r="F5137" t="s">
        <v>71</v>
      </c>
    </row>
    <row r="5138" spans="1:6" x14ac:dyDescent="0.45">
      <c r="A5138" s="154" t="str">
        <f t="shared" si="80"/>
        <v>IX_HV_GC_24</v>
      </c>
      <c r="B5138">
        <v>24</v>
      </c>
      <c r="C5138" t="s">
        <v>73</v>
      </c>
      <c r="D5138">
        <v>9.4471999999999993E-3</v>
      </c>
      <c r="E5138" t="s">
        <v>64</v>
      </c>
      <c r="F5138" t="s">
        <v>71</v>
      </c>
    </row>
    <row r="5139" spans="1:6" x14ac:dyDescent="0.45">
      <c r="A5139" s="154" t="str">
        <f t="shared" si="80"/>
        <v>IX_HV_GC_26</v>
      </c>
      <c r="B5139">
        <v>26</v>
      </c>
      <c r="C5139" t="s">
        <v>73</v>
      </c>
      <c r="D5139">
        <v>9.9564000000000007E-3</v>
      </c>
      <c r="E5139" t="s">
        <v>64</v>
      </c>
      <c r="F5139" t="s">
        <v>71</v>
      </c>
    </row>
    <row r="5140" spans="1:6" x14ac:dyDescent="0.45">
      <c r="A5140" s="154" t="str">
        <f t="shared" si="80"/>
        <v>IX_HV_GC_28</v>
      </c>
      <c r="B5140">
        <v>28</v>
      </c>
      <c r="C5140" t="s">
        <v>73</v>
      </c>
      <c r="D5140">
        <v>1.02659E-2</v>
      </c>
      <c r="E5140" t="s">
        <v>64</v>
      </c>
      <c r="F5140" t="s">
        <v>71</v>
      </c>
    </row>
    <row r="5141" spans="1:6" x14ac:dyDescent="0.45">
      <c r="A5141" s="154" t="str">
        <f t="shared" si="80"/>
        <v>IX_HV_GC_30</v>
      </c>
      <c r="B5141">
        <v>30</v>
      </c>
      <c r="C5141" t="s">
        <v>73</v>
      </c>
      <c r="D5141">
        <v>1.0518400000000001E-2</v>
      </c>
      <c r="E5141" t="s">
        <v>64</v>
      </c>
      <c r="F5141" t="s">
        <v>71</v>
      </c>
    </row>
    <row r="5142" spans="1:6" x14ac:dyDescent="0.45">
      <c r="A5142" s="154" t="str">
        <f t="shared" si="80"/>
        <v>IX_HV_GC_32</v>
      </c>
      <c r="B5142">
        <v>32</v>
      </c>
      <c r="C5142" t="s">
        <v>73</v>
      </c>
      <c r="D5142">
        <v>1.07542E-2</v>
      </c>
      <c r="E5142" t="s">
        <v>64</v>
      </c>
      <c r="F5142" t="s">
        <v>71</v>
      </c>
    </row>
    <row r="5143" spans="1:6" x14ac:dyDescent="0.45">
      <c r="A5143" s="154" t="str">
        <f t="shared" si="80"/>
        <v>IX_HV_GC_34</v>
      </c>
      <c r="B5143">
        <v>34</v>
      </c>
      <c r="C5143" t="s">
        <v>73</v>
      </c>
      <c r="D5143">
        <v>1.0974599999999999E-2</v>
      </c>
      <c r="E5143" t="s">
        <v>64</v>
      </c>
      <c r="F5143" t="s">
        <v>71</v>
      </c>
    </row>
    <row r="5144" spans="1:6" x14ac:dyDescent="0.45">
      <c r="A5144" s="154" t="str">
        <f t="shared" si="80"/>
        <v>IX_HV_GC_36</v>
      </c>
      <c r="B5144">
        <v>36</v>
      </c>
      <c r="C5144" t="s">
        <v>73</v>
      </c>
      <c r="D5144">
        <v>1.1116600000000001E-2</v>
      </c>
      <c r="E5144" t="s">
        <v>64</v>
      </c>
      <c r="F5144" t="s">
        <v>71</v>
      </c>
    </row>
    <row r="5145" spans="1:6" x14ac:dyDescent="0.45">
      <c r="A5145" s="154" t="str">
        <f t="shared" si="80"/>
        <v>IX_HV_GC_38</v>
      </c>
      <c r="B5145">
        <v>38</v>
      </c>
      <c r="C5145" t="s">
        <v>73</v>
      </c>
      <c r="D5145">
        <v>1.12225E-2</v>
      </c>
      <c r="E5145" t="s">
        <v>64</v>
      </c>
      <c r="F5145" t="s">
        <v>71</v>
      </c>
    </row>
    <row r="5146" spans="1:6" x14ac:dyDescent="0.45">
      <c r="A5146" s="154" t="str">
        <f t="shared" si="80"/>
        <v>IX_HV_GC_40</v>
      </c>
      <c r="B5146">
        <v>40</v>
      </c>
      <c r="C5146" t="s">
        <v>73</v>
      </c>
      <c r="D5146">
        <v>1.1287800000000001E-2</v>
      </c>
      <c r="E5146" t="s">
        <v>64</v>
      </c>
      <c r="F5146" t="s">
        <v>71</v>
      </c>
    </row>
    <row r="5147" spans="1:6" x14ac:dyDescent="0.45">
      <c r="A5147" s="154" t="str">
        <f t="shared" si="80"/>
        <v>IX_HV_GC_42</v>
      </c>
      <c r="B5147">
        <v>42</v>
      </c>
      <c r="C5147" t="s">
        <v>73</v>
      </c>
      <c r="D5147">
        <v>1.1235200000000001E-2</v>
      </c>
      <c r="E5147" t="s">
        <v>64</v>
      </c>
      <c r="F5147" t="s">
        <v>71</v>
      </c>
    </row>
    <row r="5148" spans="1:6" x14ac:dyDescent="0.45">
      <c r="A5148" s="154" t="str">
        <f t="shared" si="80"/>
        <v>IX_HV_GC_44</v>
      </c>
      <c r="B5148">
        <v>44</v>
      </c>
      <c r="C5148" t="s">
        <v>73</v>
      </c>
      <c r="D5148">
        <v>1.11751E-2</v>
      </c>
      <c r="E5148" t="s">
        <v>64</v>
      </c>
      <c r="F5148" t="s">
        <v>71</v>
      </c>
    </row>
    <row r="5149" spans="1:6" x14ac:dyDescent="0.45">
      <c r="A5149" s="154" t="str">
        <f t="shared" si="80"/>
        <v>IX_HV_GC_46</v>
      </c>
      <c r="B5149">
        <v>46</v>
      </c>
      <c r="C5149" t="s">
        <v>73</v>
      </c>
      <c r="D5149">
        <v>1.1067799999999999E-2</v>
      </c>
      <c r="E5149" t="s">
        <v>64</v>
      </c>
      <c r="F5149" t="s">
        <v>71</v>
      </c>
    </row>
    <row r="5150" spans="1:6" x14ac:dyDescent="0.45">
      <c r="A5150" s="154" t="str">
        <f t="shared" si="80"/>
        <v>IX_HV_GC_48</v>
      </c>
      <c r="B5150">
        <v>48</v>
      </c>
      <c r="C5150" t="s">
        <v>73</v>
      </c>
      <c r="D5150">
        <v>1.09234E-2</v>
      </c>
      <c r="E5150" t="s">
        <v>64</v>
      </c>
      <c r="F5150" t="s">
        <v>71</v>
      </c>
    </row>
    <row r="5151" spans="1:6" x14ac:dyDescent="0.45">
      <c r="A5151" s="154" t="str">
        <f t="shared" si="80"/>
        <v>IX_HV_GC_50</v>
      </c>
      <c r="B5151">
        <v>50</v>
      </c>
      <c r="C5151" t="s">
        <v>73</v>
      </c>
      <c r="D5151">
        <v>1.0756699999999999E-2</v>
      </c>
      <c r="E5151" t="s">
        <v>64</v>
      </c>
      <c r="F5151" t="s">
        <v>71</v>
      </c>
    </row>
    <row r="5152" spans="1:6" x14ac:dyDescent="0.45">
      <c r="A5152" s="154" t="str">
        <f t="shared" si="80"/>
        <v>IX_HV_GC_52</v>
      </c>
      <c r="B5152">
        <v>52</v>
      </c>
      <c r="C5152" t="s">
        <v>73</v>
      </c>
      <c r="D5152">
        <v>1.0550199999999999E-2</v>
      </c>
      <c r="E5152" t="s">
        <v>64</v>
      </c>
      <c r="F5152" t="s">
        <v>71</v>
      </c>
    </row>
    <row r="5153" spans="1:6" x14ac:dyDescent="0.45">
      <c r="A5153" s="154" t="str">
        <f t="shared" si="80"/>
        <v>IX_HV_GC_54</v>
      </c>
      <c r="B5153">
        <v>54</v>
      </c>
      <c r="C5153" t="s">
        <v>73</v>
      </c>
      <c r="D5153">
        <v>1.02985E-2</v>
      </c>
      <c r="E5153" t="s">
        <v>64</v>
      </c>
      <c r="F5153" t="s">
        <v>71</v>
      </c>
    </row>
    <row r="5154" spans="1:6" x14ac:dyDescent="0.45">
      <c r="A5154" s="154" t="str">
        <f t="shared" si="80"/>
        <v>IX_HV_GC_56</v>
      </c>
      <c r="B5154">
        <v>56</v>
      </c>
      <c r="C5154" t="s">
        <v>73</v>
      </c>
      <c r="D5154">
        <v>1.0067700000000001E-2</v>
      </c>
      <c r="E5154" t="s">
        <v>64</v>
      </c>
      <c r="F5154" t="s">
        <v>71</v>
      </c>
    </row>
    <row r="5155" spans="1:6" x14ac:dyDescent="0.45">
      <c r="A5155" s="154" t="str">
        <f t="shared" si="80"/>
        <v>IX_HV_GC_58</v>
      </c>
      <c r="B5155">
        <v>58</v>
      </c>
      <c r="C5155" t="s">
        <v>73</v>
      </c>
      <c r="D5155">
        <v>9.8060000000000005E-3</v>
      </c>
      <c r="E5155" t="s">
        <v>64</v>
      </c>
      <c r="F5155" t="s">
        <v>71</v>
      </c>
    </row>
    <row r="5156" spans="1:6" x14ac:dyDescent="0.45">
      <c r="A5156" s="154" t="str">
        <f t="shared" si="80"/>
        <v>IX_HV_GC_60</v>
      </c>
      <c r="B5156">
        <v>60</v>
      </c>
      <c r="C5156" t="s">
        <v>73</v>
      </c>
      <c r="D5156">
        <v>9.5394E-3</v>
      </c>
      <c r="E5156" t="s">
        <v>64</v>
      </c>
      <c r="F5156" t="s">
        <v>71</v>
      </c>
    </row>
    <row r="5157" spans="1:6" x14ac:dyDescent="0.45">
      <c r="A5157" s="154" t="str">
        <f t="shared" si="80"/>
        <v>IX_HV_GC_62</v>
      </c>
      <c r="B5157">
        <v>62</v>
      </c>
      <c r="C5157" t="s">
        <v>73</v>
      </c>
      <c r="D5157">
        <v>9.2683000000000001E-3</v>
      </c>
      <c r="E5157" t="s">
        <v>64</v>
      </c>
      <c r="F5157" t="s">
        <v>71</v>
      </c>
    </row>
    <row r="5158" spans="1:6" x14ac:dyDescent="0.45">
      <c r="A5158" s="154" t="str">
        <f t="shared" si="80"/>
        <v>IX_HV_GC_64</v>
      </c>
      <c r="B5158">
        <v>64</v>
      </c>
      <c r="C5158" t="s">
        <v>73</v>
      </c>
      <c r="D5158">
        <v>8.9104000000000006E-3</v>
      </c>
      <c r="E5158" t="s">
        <v>64</v>
      </c>
      <c r="F5158" t="s">
        <v>71</v>
      </c>
    </row>
    <row r="5159" spans="1:6" x14ac:dyDescent="0.45">
      <c r="A5159" s="154" t="str">
        <f t="shared" si="80"/>
        <v>IX_HV_GC_66</v>
      </c>
      <c r="B5159">
        <v>66</v>
      </c>
      <c r="C5159" t="s">
        <v>73</v>
      </c>
      <c r="D5159">
        <v>8.5565999999999993E-3</v>
      </c>
      <c r="E5159" t="s">
        <v>64</v>
      </c>
      <c r="F5159" t="s">
        <v>71</v>
      </c>
    </row>
    <row r="5160" spans="1:6" x14ac:dyDescent="0.45">
      <c r="A5160" s="154" t="str">
        <f t="shared" si="80"/>
        <v>IX_HV_GC_68</v>
      </c>
      <c r="B5160">
        <v>68</v>
      </c>
      <c r="C5160" t="s">
        <v>73</v>
      </c>
      <c r="D5160">
        <v>8.1204999999999992E-3</v>
      </c>
      <c r="E5160" t="s">
        <v>64</v>
      </c>
      <c r="F5160" t="s">
        <v>71</v>
      </c>
    </row>
    <row r="5161" spans="1:6" x14ac:dyDescent="0.45">
      <c r="A5161" s="154" t="str">
        <f t="shared" si="80"/>
        <v>IX_HV_GC_70</v>
      </c>
      <c r="B5161">
        <v>70</v>
      </c>
      <c r="C5161" t="s">
        <v>73</v>
      </c>
      <c r="D5161">
        <v>7.7298000000000002E-3</v>
      </c>
      <c r="E5161" t="s">
        <v>64</v>
      </c>
      <c r="F5161" t="s">
        <v>71</v>
      </c>
    </row>
    <row r="5162" spans="1:6" x14ac:dyDescent="0.45">
      <c r="A5162" s="154" t="str">
        <f t="shared" si="80"/>
        <v>IX_HV_GC_72</v>
      </c>
      <c r="B5162">
        <v>72</v>
      </c>
      <c r="C5162" t="s">
        <v>73</v>
      </c>
      <c r="D5162">
        <v>7.3439000000000004E-3</v>
      </c>
      <c r="E5162" t="s">
        <v>64</v>
      </c>
      <c r="F5162" t="s">
        <v>71</v>
      </c>
    </row>
    <row r="5163" spans="1:6" x14ac:dyDescent="0.45">
      <c r="A5163" s="154" t="str">
        <f t="shared" si="80"/>
        <v>IX_HV_GC_74</v>
      </c>
      <c r="B5163">
        <v>74</v>
      </c>
      <c r="C5163" t="s">
        <v>73</v>
      </c>
      <c r="D5163">
        <v>6.9673000000000001E-3</v>
      </c>
      <c r="E5163" t="s">
        <v>64</v>
      </c>
      <c r="F5163" t="s">
        <v>71</v>
      </c>
    </row>
    <row r="5164" spans="1:6" x14ac:dyDescent="0.45">
      <c r="A5164" s="154" t="str">
        <f t="shared" si="80"/>
        <v>IX_HV_GC_76</v>
      </c>
      <c r="B5164">
        <v>76</v>
      </c>
      <c r="C5164" t="s">
        <v>73</v>
      </c>
      <c r="D5164">
        <v>6.6008000000000004E-3</v>
      </c>
      <c r="E5164" t="s">
        <v>64</v>
      </c>
      <c r="F5164" t="s">
        <v>71</v>
      </c>
    </row>
    <row r="5165" spans="1:6" x14ac:dyDescent="0.45">
      <c r="A5165" s="154" t="str">
        <f t="shared" si="80"/>
        <v>IX_HV_GC_78</v>
      </c>
      <c r="B5165">
        <v>78</v>
      </c>
      <c r="C5165" t="s">
        <v>73</v>
      </c>
      <c r="D5165">
        <v>6.2693999999999996E-3</v>
      </c>
      <c r="E5165" t="s">
        <v>64</v>
      </c>
      <c r="F5165" t="s">
        <v>71</v>
      </c>
    </row>
    <row r="5166" spans="1:6" x14ac:dyDescent="0.45">
      <c r="A5166" s="154" t="str">
        <f t="shared" si="80"/>
        <v>IX_HV_GC_80</v>
      </c>
      <c r="B5166">
        <v>80</v>
      </c>
      <c r="C5166" t="s">
        <v>73</v>
      </c>
      <c r="D5166">
        <v>5.9646999999999999E-3</v>
      </c>
      <c r="E5166" t="s">
        <v>64</v>
      </c>
      <c r="F5166" t="s">
        <v>71</v>
      </c>
    </row>
    <row r="5167" spans="1:6" x14ac:dyDescent="0.45">
      <c r="A5167" s="154" t="str">
        <f t="shared" si="80"/>
        <v>IX_HV_GC_82</v>
      </c>
      <c r="B5167">
        <v>82</v>
      </c>
      <c r="C5167" t="s">
        <v>73</v>
      </c>
      <c r="D5167">
        <v>5.6842000000000004E-3</v>
      </c>
      <c r="E5167" t="s">
        <v>64</v>
      </c>
      <c r="F5167" t="s">
        <v>71</v>
      </c>
    </row>
    <row r="5168" spans="1:6" x14ac:dyDescent="0.45">
      <c r="A5168" s="154" t="str">
        <f t="shared" si="80"/>
        <v>IX_HV_GC_84</v>
      </c>
      <c r="B5168">
        <v>84</v>
      </c>
      <c r="C5168" t="s">
        <v>73</v>
      </c>
      <c r="D5168">
        <v>5.5012000000000004E-3</v>
      </c>
      <c r="E5168" t="s">
        <v>64</v>
      </c>
      <c r="F5168" t="s">
        <v>71</v>
      </c>
    </row>
    <row r="5169" spans="1:6" x14ac:dyDescent="0.45">
      <c r="A5169" s="154" t="str">
        <f t="shared" si="80"/>
        <v>IX_HV_GC_86</v>
      </c>
      <c r="B5169">
        <v>86</v>
      </c>
      <c r="C5169" t="s">
        <v>73</v>
      </c>
      <c r="D5169">
        <v>5.3229999999999996E-3</v>
      </c>
      <c r="E5169" t="s">
        <v>64</v>
      </c>
      <c r="F5169" t="s">
        <v>71</v>
      </c>
    </row>
    <row r="5170" spans="1:6" x14ac:dyDescent="0.45">
      <c r="A5170" s="154" t="str">
        <f t="shared" si="80"/>
        <v>IX_HV_GC_88</v>
      </c>
      <c r="B5170">
        <v>88</v>
      </c>
      <c r="C5170" t="s">
        <v>73</v>
      </c>
      <c r="D5170">
        <v>5.1841999999999999E-3</v>
      </c>
      <c r="E5170" t="s">
        <v>64</v>
      </c>
      <c r="F5170" t="s">
        <v>71</v>
      </c>
    </row>
    <row r="5171" spans="1:6" x14ac:dyDescent="0.45">
      <c r="A5171" s="154" t="str">
        <f t="shared" si="80"/>
        <v>IX_HV_GC_90</v>
      </c>
      <c r="B5171">
        <v>90</v>
      </c>
      <c r="C5171" t="s">
        <v>73</v>
      </c>
      <c r="D5171">
        <v>5.0600000000000003E-3</v>
      </c>
      <c r="E5171" t="s">
        <v>64</v>
      </c>
      <c r="F5171" t="s">
        <v>71</v>
      </c>
    </row>
    <row r="5172" spans="1:6" x14ac:dyDescent="0.45">
      <c r="A5172" s="154" t="str">
        <f t="shared" si="80"/>
        <v>IX_HV_GC_92</v>
      </c>
      <c r="B5172">
        <v>92</v>
      </c>
      <c r="C5172" t="s">
        <v>73</v>
      </c>
      <c r="D5172">
        <v>4.9632000000000001E-3</v>
      </c>
      <c r="E5172" t="s">
        <v>64</v>
      </c>
      <c r="F5172" t="s">
        <v>71</v>
      </c>
    </row>
    <row r="5173" spans="1:6" x14ac:dyDescent="0.45">
      <c r="A5173" s="154" t="str">
        <f t="shared" si="80"/>
        <v>IX_HV_GC_94</v>
      </c>
      <c r="B5173">
        <v>94</v>
      </c>
      <c r="C5173" t="s">
        <v>73</v>
      </c>
      <c r="D5173">
        <v>4.8804E-3</v>
      </c>
      <c r="E5173" t="s">
        <v>64</v>
      </c>
      <c r="F5173" t="s">
        <v>71</v>
      </c>
    </row>
    <row r="5174" spans="1:6" x14ac:dyDescent="0.45">
      <c r="A5174" s="154" t="str">
        <f t="shared" si="80"/>
        <v>IX_HV_GC_96</v>
      </c>
      <c r="B5174">
        <v>96</v>
      </c>
      <c r="C5174" t="s">
        <v>73</v>
      </c>
      <c r="D5174">
        <v>4.8135000000000001E-3</v>
      </c>
      <c r="E5174" t="s">
        <v>64</v>
      </c>
      <c r="F5174" t="s">
        <v>71</v>
      </c>
    </row>
    <row r="5175" spans="1:6" x14ac:dyDescent="0.45">
      <c r="A5175" s="154" t="str">
        <f t="shared" si="80"/>
        <v>IX_HV_GC_98</v>
      </c>
      <c r="B5175">
        <v>98</v>
      </c>
      <c r="C5175" t="s">
        <v>73</v>
      </c>
      <c r="D5175">
        <v>4.7089999999999996E-3</v>
      </c>
      <c r="E5175" t="s">
        <v>64</v>
      </c>
      <c r="F5175" t="s">
        <v>71</v>
      </c>
    </row>
    <row r="5176" spans="1:6" x14ac:dyDescent="0.45">
      <c r="A5176" s="154" t="str">
        <f t="shared" si="80"/>
        <v>IX_HV_GC_100</v>
      </c>
      <c r="B5176">
        <v>100</v>
      </c>
      <c r="C5176" t="s">
        <v>73</v>
      </c>
      <c r="D5176">
        <v>4.6131999999999996E-3</v>
      </c>
      <c r="E5176" t="s">
        <v>64</v>
      </c>
      <c r="F5176" t="s">
        <v>71</v>
      </c>
    </row>
    <row r="5177" spans="1:6" x14ac:dyDescent="0.45">
      <c r="A5177" s="154" t="str">
        <f t="shared" si="80"/>
        <v>IX_HV_GC_102</v>
      </c>
      <c r="B5177">
        <v>102</v>
      </c>
      <c r="C5177" t="s">
        <v>73</v>
      </c>
      <c r="D5177">
        <v>4.5278999999999996E-3</v>
      </c>
      <c r="E5177" t="s">
        <v>64</v>
      </c>
      <c r="F5177" t="s">
        <v>71</v>
      </c>
    </row>
    <row r="5178" spans="1:6" x14ac:dyDescent="0.45">
      <c r="A5178" s="154" t="str">
        <f t="shared" si="80"/>
        <v>IX_HV_GC_104</v>
      </c>
      <c r="B5178">
        <v>104</v>
      </c>
      <c r="C5178" t="s">
        <v>73</v>
      </c>
      <c r="D5178">
        <v>4.4491000000000001E-3</v>
      </c>
      <c r="E5178" t="s">
        <v>64</v>
      </c>
      <c r="F5178" t="s">
        <v>71</v>
      </c>
    </row>
    <row r="5179" spans="1:6" x14ac:dyDescent="0.45">
      <c r="A5179" s="154" t="str">
        <f t="shared" si="80"/>
        <v>IX_HV_GC_106</v>
      </c>
      <c r="B5179">
        <v>106</v>
      </c>
      <c r="C5179" t="s">
        <v>73</v>
      </c>
      <c r="D5179">
        <v>4.4282999999999996E-3</v>
      </c>
      <c r="E5179" t="s">
        <v>64</v>
      </c>
      <c r="F5179" t="s">
        <v>71</v>
      </c>
    </row>
    <row r="5180" spans="1:6" x14ac:dyDescent="0.45">
      <c r="A5180" s="154" t="str">
        <f t="shared" si="80"/>
        <v>IX_HV_GC_108</v>
      </c>
      <c r="B5180">
        <v>108</v>
      </c>
      <c r="C5180" t="s">
        <v>73</v>
      </c>
      <c r="D5180">
        <v>4.4250000000000001E-3</v>
      </c>
      <c r="E5180" t="s">
        <v>64</v>
      </c>
      <c r="F5180" t="s">
        <v>71</v>
      </c>
    </row>
    <row r="5181" spans="1:6" x14ac:dyDescent="0.45">
      <c r="A5181" s="154" t="str">
        <f t="shared" si="80"/>
        <v>IX_HV_GC_110</v>
      </c>
      <c r="B5181">
        <v>110</v>
      </c>
      <c r="C5181" t="s">
        <v>73</v>
      </c>
      <c r="D5181">
        <v>4.4732000000000001E-3</v>
      </c>
      <c r="E5181" t="s">
        <v>64</v>
      </c>
      <c r="F5181" t="s">
        <v>71</v>
      </c>
    </row>
    <row r="5182" spans="1:6" x14ac:dyDescent="0.45">
      <c r="A5182" s="154" t="str">
        <f t="shared" si="80"/>
        <v>IX_HV_GC_112</v>
      </c>
      <c r="B5182">
        <v>112</v>
      </c>
      <c r="C5182" t="s">
        <v>73</v>
      </c>
      <c r="D5182">
        <v>4.5551000000000003E-3</v>
      </c>
      <c r="E5182" t="s">
        <v>64</v>
      </c>
      <c r="F5182" t="s">
        <v>71</v>
      </c>
    </row>
    <row r="5183" spans="1:6" x14ac:dyDescent="0.45">
      <c r="A5183" s="154" t="str">
        <f t="shared" si="80"/>
        <v>IX_HV_GC_114</v>
      </c>
      <c r="B5183">
        <v>114</v>
      </c>
      <c r="C5183" t="s">
        <v>73</v>
      </c>
      <c r="D5183">
        <v>4.6781000000000001E-3</v>
      </c>
      <c r="E5183" t="s">
        <v>64</v>
      </c>
      <c r="F5183" t="s">
        <v>71</v>
      </c>
    </row>
    <row r="5184" spans="1:6" x14ac:dyDescent="0.45">
      <c r="A5184" s="154" t="str">
        <f t="shared" si="80"/>
        <v>IX_HV_GC_116</v>
      </c>
      <c r="B5184">
        <v>116</v>
      </c>
      <c r="C5184" t="s">
        <v>73</v>
      </c>
      <c r="D5184">
        <v>4.8307999999999997E-3</v>
      </c>
      <c r="E5184" t="s">
        <v>64</v>
      </c>
      <c r="F5184" t="s">
        <v>71</v>
      </c>
    </row>
    <row r="5185" spans="1:6" x14ac:dyDescent="0.45">
      <c r="A5185" s="154" t="str">
        <f t="shared" si="80"/>
        <v>IX_HV_GC_118</v>
      </c>
      <c r="B5185">
        <v>118</v>
      </c>
      <c r="C5185" t="s">
        <v>73</v>
      </c>
      <c r="D5185">
        <v>5.0007999999999997E-3</v>
      </c>
      <c r="E5185" t="s">
        <v>64</v>
      </c>
      <c r="F5185" t="s">
        <v>71</v>
      </c>
    </row>
    <row r="5186" spans="1:6" x14ac:dyDescent="0.45">
      <c r="A5186" s="154" t="str">
        <f t="shared" si="80"/>
        <v>IX_HV_GC_120</v>
      </c>
      <c r="B5186">
        <v>120</v>
      </c>
      <c r="C5186" t="s">
        <v>73</v>
      </c>
      <c r="D5186">
        <v>5.2021000000000003E-3</v>
      </c>
      <c r="E5186" t="s">
        <v>64</v>
      </c>
      <c r="F5186" t="s">
        <v>71</v>
      </c>
    </row>
    <row r="5187" spans="1:6" x14ac:dyDescent="0.45">
      <c r="A5187" s="154" t="str">
        <f t="shared" ref="A5187:A5250" si="81">C5187&amp;"_"&amp;E5187&amp;"_"&amp;B5187</f>
        <v>IX_HV_GC_122</v>
      </c>
      <c r="B5187">
        <v>122</v>
      </c>
      <c r="C5187" t="s">
        <v>73</v>
      </c>
      <c r="D5187">
        <v>5.4327000000000004E-3</v>
      </c>
      <c r="E5187" t="s">
        <v>64</v>
      </c>
      <c r="F5187" t="s">
        <v>71</v>
      </c>
    </row>
    <row r="5188" spans="1:6" x14ac:dyDescent="0.45">
      <c r="A5188" s="154" t="str">
        <f t="shared" si="81"/>
        <v>IX_HV_GC_124</v>
      </c>
      <c r="B5188">
        <v>124</v>
      </c>
      <c r="C5188" t="s">
        <v>73</v>
      </c>
      <c r="D5188">
        <v>5.6877999999999998E-3</v>
      </c>
      <c r="E5188" t="s">
        <v>64</v>
      </c>
      <c r="F5188" t="s">
        <v>71</v>
      </c>
    </row>
    <row r="5189" spans="1:6" x14ac:dyDescent="0.45">
      <c r="A5189" s="154" t="str">
        <f t="shared" si="81"/>
        <v>IX_HV_GC_126</v>
      </c>
      <c r="B5189">
        <v>126</v>
      </c>
      <c r="C5189" t="s">
        <v>73</v>
      </c>
      <c r="D5189">
        <v>5.9072999999999999E-3</v>
      </c>
      <c r="E5189" t="s">
        <v>64</v>
      </c>
      <c r="F5189" t="s">
        <v>71</v>
      </c>
    </row>
    <row r="5190" spans="1:6" x14ac:dyDescent="0.45">
      <c r="A5190" s="154" t="str">
        <f t="shared" si="81"/>
        <v>IX_HV_GC_128</v>
      </c>
      <c r="B5190">
        <v>128</v>
      </c>
      <c r="C5190" t="s">
        <v>73</v>
      </c>
      <c r="D5190">
        <v>6.1776000000000001E-3</v>
      </c>
      <c r="E5190" t="s">
        <v>64</v>
      </c>
      <c r="F5190" t="s">
        <v>71</v>
      </c>
    </row>
    <row r="5191" spans="1:6" x14ac:dyDescent="0.45">
      <c r="A5191" s="154" t="str">
        <f t="shared" si="81"/>
        <v>IX_HV_GC_130</v>
      </c>
      <c r="B5191">
        <v>130</v>
      </c>
      <c r="C5191" t="s">
        <v>73</v>
      </c>
      <c r="D5191">
        <v>6.4228999999999996E-3</v>
      </c>
      <c r="E5191" t="s">
        <v>64</v>
      </c>
      <c r="F5191" t="s">
        <v>71</v>
      </c>
    </row>
    <row r="5192" spans="1:6" x14ac:dyDescent="0.45">
      <c r="A5192" s="154" t="str">
        <f t="shared" si="81"/>
        <v>IX_HV_GC_132</v>
      </c>
      <c r="B5192">
        <v>132</v>
      </c>
      <c r="C5192" t="s">
        <v>73</v>
      </c>
      <c r="D5192">
        <v>6.7017999999999999E-3</v>
      </c>
      <c r="E5192" t="s">
        <v>64</v>
      </c>
      <c r="F5192" t="s">
        <v>71</v>
      </c>
    </row>
    <row r="5193" spans="1:6" x14ac:dyDescent="0.45">
      <c r="A5193" s="154" t="str">
        <f t="shared" si="81"/>
        <v>IX_HV_GC_134</v>
      </c>
      <c r="B5193">
        <v>134</v>
      </c>
      <c r="C5193" t="s">
        <v>73</v>
      </c>
      <c r="D5193">
        <v>6.9582999999999997E-3</v>
      </c>
      <c r="E5193" t="s">
        <v>64</v>
      </c>
      <c r="F5193" t="s">
        <v>71</v>
      </c>
    </row>
    <row r="5194" spans="1:6" x14ac:dyDescent="0.45">
      <c r="A5194" s="154" t="str">
        <f t="shared" si="81"/>
        <v>IX_HV_GC_136</v>
      </c>
      <c r="B5194">
        <v>136</v>
      </c>
      <c r="C5194" t="s">
        <v>73</v>
      </c>
      <c r="D5194">
        <v>7.2087999999999996E-3</v>
      </c>
      <c r="E5194" t="s">
        <v>64</v>
      </c>
      <c r="F5194" t="s">
        <v>71</v>
      </c>
    </row>
    <row r="5195" spans="1:6" x14ac:dyDescent="0.45">
      <c r="A5195" s="154" t="str">
        <f t="shared" si="81"/>
        <v>IX_HV_GC_138</v>
      </c>
      <c r="B5195">
        <v>138</v>
      </c>
      <c r="C5195" t="s">
        <v>73</v>
      </c>
      <c r="D5195">
        <v>7.4660000000000004E-3</v>
      </c>
      <c r="E5195" t="s">
        <v>64</v>
      </c>
      <c r="F5195" t="s">
        <v>71</v>
      </c>
    </row>
    <row r="5196" spans="1:6" x14ac:dyDescent="0.45">
      <c r="A5196" s="154" t="str">
        <f t="shared" si="81"/>
        <v>IX_HV_GC_140</v>
      </c>
      <c r="B5196">
        <v>140</v>
      </c>
      <c r="C5196" t="s">
        <v>73</v>
      </c>
      <c r="D5196">
        <v>7.7526000000000001E-3</v>
      </c>
      <c r="E5196" t="s">
        <v>64</v>
      </c>
      <c r="F5196" t="s">
        <v>71</v>
      </c>
    </row>
    <row r="5197" spans="1:6" x14ac:dyDescent="0.45">
      <c r="A5197" s="154" t="str">
        <f t="shared" si="81"/>
        <v>IX_HV_GC_142</v>
      </c>
      <c r="B5197">
        <v>142</v>
      </c>
      <c r="C5197" t="s">
        <v>73</v>
      </c>
      <c r="D5197">
        <v>8.0335000000000007E-3</v>
      </c>
      <c r="E5197" t="s">
        <v>64</v>
      </c>
      <c r="F5197" t="s">
        <v>71</v>
      </c>
    </row>
    <row r="5198" spans="1:6" x14ac:dyDescent="0.45">
      <c r="A5198" s="154" t="str">
        <f t="shared" si="81"/>
        <v>IX_HV_GC_144</v>
      </c>
      <c r="B5198">
        <v>144</v>
      </c>
      <c r="C5198" t="s">
        <v>73</v>
      </c>
      <c r="D5198">
        <v>8.2912999999999997E-3</v>
      </c>
      <c r="E5198" t="s">
        <v>64</v>
      </c>
      <c r="F5198" t="s">
        <v>71</v>
      </c>
    </row>
    <row r="5199" spans="1:6" x14ac:dyDescent="0.45">
      <c r="A5199" s="154" t="str">
        <f t="shared" si="81"/>
        <v>IX_HV_GC_146</v>
      </c>
      <c r="B5199">
        <v>146</v>
      </c>
      <c r="C5199" t="s">
        <v>73</v>
      </c>
      <c r="D5199">
        <v>8.5430999999999997E-3</v>
      </c>
      <c r="E5199" t="s">
        <v>64</v>
      </c>
      <c r="F5199" t="s">
        <v>71</v>
      </c>
    </row>
    <row r="5200" spans="1:6" x14ac:dyDescent="0.45">
      <c r="A5200" s="154" t="str">
        <f t="shared" si="81"/>
        <v>IX_HV_GC_148</v>
      </c>
      <c r="B5200">
        <v>148</v>
      </c>
      <c r="C5200" t="s">
        <v>73</v>
      </c>
      <c r="D5200">
        <v>8.77E-3</v>
      </c>
      <c r="E5200" t="s">
        <v>64</v>
      </c>
      <c r="F5200" t="s">
        <v>71</v>
      </c>
    </row>
    <row r="5201" spans="1:6" x14ac:dyDescent="0.45">
      <c r="A5201" s="154" t="str">
        <f t="shared" si="81"/>
        <v>IX_HV_GC_150</v>
      </c>
      <c r="B5201">
        <v>150</v>
      </c>
      <c r="C5201" t="s">
        <v>73</v>
      </c>
      <c r="D5201">
        <v>8.9715000000000003E-3</v>
      </c>
      <c r="E5201" t="s">
        <v>64</v>
      </c>
      <c r="F5201" t="s">
        <v>71</v>
      </c>
    </row>
    <row r="5202" spans="1:6" x14ac:dyDescent="0.45">
      <c r="A5202" s="154" t="str">
        <f t="shared" si="81"/>
        <v>IX_HV_GC_152</v>
      </c>
      <c r="B5202">
        <v>152</v>
      </c>
      <c r="C5202" t="s">
        <v>73</v>
      </c>
      <c r="D5202">
        <v>9.1576999999999995E-3</v>
      </c>
      <c r="E5202" t="s">
        <v>64</v>
      </c>
      <c r="F5202" t="s">
        <v>71</v>
      </c>
    </row>
    <row r="5203" spans="1:6" x14ac:dyDescent="0.45">
      <c r="A5203" s="154" t="str">
        <f t="shared" si="81"/>
        <v>IX_HV_GC_154</v>
      </c>
      <c r="B5203">
        <v>154</v>
      </c>
      <c r="C5203" t="s">
        <v>73</v>
      </c>
      <c r="D5203">
        <v>9.3209999999999994E-3</v>
      </c>
      <c r="E5203" t="s">
        <v>64</v>
      </c>
      <c r="F5203" t="s">
        <v>71</v>
      </c>
    </row>
    <row r="5204" spans="1:6" x14ac:dyDescent="0.45">
      <c r="A5204" s="154" t="str">
        <f t="shared" si="81"/>
        <v>IX_HV_GC_156</v>
      </c>
      <c r="B5204">
        <v>156</v>
      </c>
      <c r="C5204" t="s">
        <v>73</v>
      </c>
      <c r="D5204">
        <v>9.4362999999999999E-3</v>
      </c>
      <c r="E5204" t="s">
        <v>64</v>
      </c>
      <c r="F5204" t="s">
        <v>71</v>
      </c>
    </row>
    <row r="5205" spans="1:6" x14ac:dyDescent="0.45">
      <c r="A5205" s="154" t="str">
        <f t="shared" si="81"/>
        <v>IX_HV_GC_158</v>
      </c>
      <c r="B5205">
        <v>158</v>
      </c>
      <c r="C5205" t="s">
        <v>73</v>
      </c>
      <c r="D5205">
        <v>9.4964999999999997E-3</v>
      </c>
      <c r="E5205" t="s">
        <v>64</v>
      </c>
      <c r="F5205" t="s">
        <v>71</v>
      </c>
    </row>
    <row r="5206" spans="1:6" x14ac:dyDescent="0.45">
      <c r="A5206" s="154" t="str">
        <f t="shared" si="81"/>
        <v>IX_HV_GC_160</v>
      </c>
      <c r="B5206">
        <v>160</v>
      </c>
      <c r="C5206" t="s">
        <v>73</v>
      </c>
      <c r="D5206">
        <v>9.5207E-3</v>
      </c>
      <c r="E5206" t="s">
        <v>64</v>
      </c>
      <c r="F5206" t="s">
        <v>71</v>
      </c>
    </row>
    <row r="5207" spans="1:6" x14ac:dyDescent="0.45">
      <c r="A5207" s="154" t="str">
        <f t="shared" si="81"/>
        <v>IX_HV_GC_162</v>
      </c>
      <c r="B5207">
        <v>162</v>
      </c>
      <c r="C5207" t="s">
        <v>73</v>
      </c>
      <c r="D5207">
        <v>9.4853000000000003E-3</v>
      </c>
      <c r="E5207" t="s">
        <v>64</v>
      </c>
      <c r="F5207" t="s">
        <v>71</v>
      </c>
    </row>
    <row r="5208" spans="1:6" x14ac:dyDescent="0.45">
      <c r="A5208" s="154" t="str">
        <f t="shared" si="81"/>
        <v>IX_HV_GC_164</v>
      </c>
      <c r="B5208">
        <v>164</v>
      </c>
      <c r="C5208" t="s">
        <v>73</v>
      </c>
      <c r="D5208">
        <v>9.3883000000000005E-3</v>
      </c>
      <c r="E5208" t="s">
        <v>64</v>
      </c>
      <c r="F5208" t="s">
        <v>71</v>
      </c>
    </row>
    <row r="5209" spans="1:6" x14ac:dyDescent="0.45">
      <c r="A5209" s="154" t="str">
        <f t="shared" si="81"/>
        <v>IX_HV_GC_166</v>
      </c>
      <c r="B5209">
        <v>166</v>
      </c>
      <c r="C5209" t="s">
        <v>73</v>
      </c>
      <c r="D5209">
        <v>9.2488999999999991E-3</v>
      </c>
      <c r="E5209" t="s">
        <v>64</v>
      </c>
      <c r="F5209" t="s">
        <v>71</v>
      </c>
    </row>
    <row r="5210" spans="1:6" x14ac:dyDescent="0.45">
      <c r="A5210" s="154" t="str">
        <f t="shared" si="81"/>
        <v>IX_HV_GC_168</v>
      </c>
      <c r="B5210">
        <v>168</v>
      </c>
      <c r="C5210" t="s">
        <v>73</v>
      </c>
      <c r="D5210">
        <v>9.0682999999999996E-3</v>
      </c>
      <c r="E5210" t="s">
        <v>64</v>
      </c>
      <c r="F5210" t="s">
        <v>71</v>
      </c>
    </row>
    <row r="5211" spans="1:6" x14ac:dyDescent="0.45">
      <c r="A5211" s="154" t="str">
        <f t="shared" si="81"/>
        <v>IX_HV_GC_170</v>
      </c>
      <c r="B5211">
        <v>170</v>
      </c>
      <c r="C5211" t="s">
        <v>73</v>
      </c>
      <c r="D5211">
        <v>8.7738999999999994E-3</v>
      </c>
      <c r="E5211" t="s">
        <v>64</v>
      </c>
      <c r="F5211" t="s">
        <v>71</v>
      </c>
    </row>
    <row r="5212" spans="1:6" x14ac:dyDescent="0.45">
      <c r="A5212" s="154" t="str">
        <f t="shared" si="81"/>
        <v>IX_HV_GC_172</v>
      </c>
      <c r="B5212">
        <v>172</v>
      </c>
      <c r="C5212" t="s">
        <v>73</v>
      </c>
      <c r="D5212">
        <v>8.4449E-3</v>
      </c>
      <c r="E5212" t="s">
        <v>64</v>
      </c>
      <c r="F5212" t="s">
        <v>71</v>
      </c>
    </row>
    <row r="5213" spans="1:6" x14ac:dyDescent="0.45">
      <c r="A5213" s="154" t="str">
        <f t="shared" si="81"/>
        <v>IX_HV_GC_174</v>
      </c>
      <c r="B5213">
        <v>174</v>
      </c>
      <c r="C5213" t="s">
        <v>73</v>
      </c>
      <c r="D5213">
        <v>8.0443000000000008E-3</v>
      </c>
      <c r="E5213" t="s">
        <v>64</v>
      </c>
      <c r="F5213" t="s">
        <v>71</v>
      </c>
    </row>
    <row r="5214" spans="1:6" x14ac:dyDescent="0.45">
      <c r="A5214" s="154" t="str">
        <f t="shared" si="81"/>
        <v>IX_HV_GC_176</v>
      </c>
      <c r="B5214">
        <v>176</v>
      </c>
      <c r="C5214" t="s">
        <v>73</v>
      </c>
      <c r="D5214">
        <v>7.6293000000000003E-3</v>
      </c>
      <c r="E5214" t="s">
        <v>64</v>
      </c>
      <c r="F5214" t="s">
        <v>71</v>
      </c>
    </row>
    <row r="5215" spans="1:6" x14ac:dyDescent="0.45">
      <c r="A5215" s="154" t="str">
        <f t="shared" si="81"/>
        <v>IX_HV_GC_178</v>
      </c>
      <c r="B5215">
        <v>178</v>
      </c>
      <c r="C5215" t="s">
        <v>73</v>
      </c>
      <c r="D5215">
        <v>7.2179000000000002E-3</v>
      </c>
      <c r="E5215" t="s">
        <v>64</v>
      </c>
      <c r="F5215" t="s">
        <v>71</v>
      </c>
    </row>
    <row r="5216" spans="1:6" x14ac:dyDescent="0.45">
      <c r="A5216" s="154" t="str">
        <f t="shared" si="81"/>
        <v>IX_HV_GC_180</v>
      </c>
      <c r="B5216">
        <v>180</v>
      </c>
      <c r="C5216" t="s">
        <v>73</v>
      </c>
      <c r="D5216">
        <v>6.7907999999999996E-3</v>
      </c>
      <c r="E5216" t="s">
        <v>64</v>
      </c>
      <c r="F5216" t="s">
        <v>71</v>
      </c>
    </row>
    <row r="5217" spans="1:6" x14ac:dyDescent="0.45">
      <c r="A5217" s="154" t="str">
        <f t="shared" si="81"/>
        <v>IX_HV_GC_182</v>
      </c>
      <c r="B5217">
        <v>182</v>
      </c>
      <c r="C5217" t="s">
        <v>73</v>
      </c>
      <c r="D5217">
        <v>6.3325999999999999E-3</v>
      </c>
      <c r="E5217" t="s">
        <v>64</v>
      </c>
      <c r="F5217" t="s">
        <v>71</v>
      </c>
    </row>
    <row r="5218" spans="1:6" x14ac:dyDescent="0.45">
      <c r="A5218" s="154" t="str">
        <f t="shared" si="81"/>
        <v>IX_HV_GC_184</v>
      </c>
      <c r="B5218">
        <v>184</v>
      </c>
      <c r="C5218" t="s">
        <v>73</v>
      </c>
      <c r="D5218">
        <v>5.8780000000000004E-3</v>
      </c>
      <c r="E5218" t="s">
        <v>64</v>
      </c>
      <c r="F5218" t="s">
        <v>71</v>
      </c>
    </row>
    <row r="5219" spans="1:6" x14ac:dyDescent="0.45">
      <c r="A5219" s="154" t="str">
        <f t="shared" si="81"/>
        <v>IX_HV_GC_186</v>
      </c>
      <c r="B5219">
        <v>186</v>
      </c>
      <c r="C5219" t="s">
        <v>73</v>
      </c>
      <c r="D5219">
        <v>5.4371000000000003E-3</v>
      </c>
      <c r="E5219" t="s">
        <v>64</v>
      </c>
      <c r="F5219" t="s">
        <v>71</v>
      </c>
    </row>
    <row r="5220" spans="1:6" x14ac:dyDescent="0.45">
      <c r="A5220" s="154" t="str">
        <f t="shared" si="81"/>
        <v>IX_HV_GC_188</v>
      </c>
      <c r="B5220">
        <v>188</v>
      </c>
      <c r="C5220" t="s">
        <v>73</v>
      </c>
      <c r="D5220">
        <v>5.0070000000000002E-3</v>
      </c>
      <c r="E5220" t="s">
        <v>64</v>
      </c>
      <c r="F5220" t="s">
        <v>71</v>
      </c>
    </row>
    <row r="5221" spans="1:6" x14ac:dyDescent="0.45">
      <c r="A5221" s="154" t="str">
        <f t="shared" si="81"/>
        <v>IX_HV_GC_190</v>
      </c>
      <c r="B5221">
        <v>190</v>
      </c>
      <c r="C5221" t="s">
        <v>73</v>
      </c>
      <c r="D5221">
        <v>4.5916999999999998E-3</v>
      </c>
      <c r="E5221" t="s">
        <v>64</v>
      </c>
      <c r="F5221" t="s">
        <v>71</v>
      </c>
    </row>
    <row r="5222" spans="1:6" x14ac:dyDescent="0.45">
      <c r="A5222" s="154" t="str">
        <f t="shared" si="81"/>
        <v>IX_HV_GC_192</v>
      </c>
      <c r="B5222">
        <v>192</v>
      </c>
      <c r="C5222" t="s">
        <v>73</v>
      </c>
      <c r="D5222">
        <v>4.1894000000000002E-3</v>
      </c>
      <c r="E5222" t="s">
        <v>64</v>
      </c>
      <c r="F5222" t="s">
        <v>71</v>
      </c>
    </row>
    <row r="5223" spans="1:6" x14ac:dyDescent="0.45">
      <c r="A5223" s="154" t="str">
        <f t="shared" si="81"/>
        <v>IX_HV_GC_194</v>
      </c>
      <c r="B5223">
        <v>194</v>
      </c>
      <c r="C5223" t="s">
        <v>73</v>
      </c>
      <c r="D5223">
        <v>3.7994999999999999E-3</v>
      </c>
      <c r="E5223" t="s">
        <v>64</v>
      </c>
      <c r="F5223" t="s">
        <v>71</v>
      </c>
    </row>
    <row r="5224" spans="1:6" x14ac:dyDescent="0.45">
      <c r="A5224" s="154" t="str">
        <f t="shared" si="81"/>
        <v>IX_HV_GC_196</v>
      </c>
      <c r="B5224">
        <v>196</v>
      </c>
      <c r="C5224" t="s">
        <v>73</v>
      </c>
      <c r="D5224">
        <v>3.4206000000000002E-3</v>
      </c>
      <c r="E5224" t="s">
        <v>64</v>
      </c>
      <c r="F5224" t="s">
        <v>71</v>
      </c>
    </row>
    <row r="5225" spans="1:6" x14ac:dyDescent="0.45">
      <c r="A5225" s="154" t="str">
        <f t="shared" si="81"/>
        <v>IX_HV_GC_198</v>
      </c>
      <c r="B5225">
        <v>198</v>
      </c>
      <c r="C5225" t="s">
        <v>73</v>
      </c>
      <c r="D5225">
        <v>3.0663000000000001E-3</v>
      </c>
      <c r="E5225" t="s">
        <v>64</v>
      </c>
      <c r="F5225" t="s">
        <v>71</v>
      </c>
    </row>
    <row r="5226" spans="1:6" x14ac:dyDescent="0.45">
      <c r="A5226" s="154" t="str">
        <f t="shared" si="81"/>
        <v>IX_HV_GC_200</v>
      </c>
      <c r="B5226">
        <v>200</v>
      </c>
      <c r="C5226" t="s">
        <v>73</v>
      </c>
      <c r="D5226">
        <v>2.7629999999999998E-3</v>
      </c>
      <c r="E5226" t="s">
        <v>64</v>
      </c>
      <c r="F5226" t="s">
        <v>71</v>
      </c>
    </row>
    <row r="5227" spans="1:6" x14ac:dyDescent="0.45">
      <c r="A5227" s="154" t="str">
        <f t="shared" si="81"/>
        <v>IX_HV_GC_202</v>
      </c>
      <c r="B5227">
        <v>202</v>
      </c>
      <c r="C5227" t="s">
        <v>73</v>
      </c>
      <c r="D5227">
        <v>2.4835999999999999E-3</v>
      </c>
      <c r="E5227" t="s">
        <v>64</v>
      </c>
      <c r="F5227" t="s">
        <v>71</v>
      </c>
    </row>
    <row r="5228" spans="1:6" x14ac:dyDescent="0.45">
      <c r="A5228" s="154" t="str">
        <f t="shared" si="81"/>
        <v>IX_HV_GC_204</v>
      </c>
      <c r="B5228">
        <v>204</v>
      </c>
      <c r="C5228" t="s">
        <v>73</v>
      </c>
      <c r="D5228">
        <v>2.2404E-3</v>
      </c>
      <c r="E5228" t="s">
        <v>64</v>
      </c>
      <c r="F5228" t="s">
        <v>71</v>
      </c>
    </row>
    <row r="5229" spans="1:6" x14ac:dyDescent="0.45">
      <c r="A5229" s="154" t="str">
        <f t="shared" si="81"/>
        <v>IX_HV_GC_206</v>
      </c>
      <c r="B5229">
        <v>206</v>
      </c>
      <c r="C5229" t="s">
        <v>73</v>
      </c>
      <c r="D5229">
        <v>2.0449000000000001E-3</v>
      </c>
      <c r="E5229" t="s">
        <v>64</v>
      </c>
      <c r="F5229" t="s">
        <v>71</v>
      </c>
    </row>
    <row r="5230" spans="1:6" x14ac:dyDescent="0.45">
      <c r="A5230" s="154" t="str">
        <f t="shared" si="81"/>
        <v>IX_HV_GC_208</v>
      </c>
      <c r="B5230">
        <v>208</v>
      </c>
      <c r="C5230" t="s">
        <v>73</v>
      </c>
      <c r="D5230">
        <v>1.8675E-3</v>
      </c>
      <c r="E5230" t="s">
        <v>64</v>
      </c>
      <c r="F5230" t="s">
        <v>71</v>
      </c>
    </row>
    <row r="5231" spans="1:6" x14ac:dyDescent="0.45">
      <c r="A5231" s="154" t="str">
        <f t="shared" si="81"/>
        <v>IX_HV_GC_210</v>
      </c>
      <c r="B5231">
        <v>210</v>
      </c>
      <c r="C5231" t="s">
        <v>73</v>
      </c>
      <c r="D5231">
        <v>1.7796999999999999E-3</v>
      </c>
      <c r="E5231" t="s">
        <v>64</v>
      </c>
      <c r="F5231" t="s">
        <v>71</v>
      </c>
    </row>
    <row r="5232" spans="1:6" x14ac:dyDescent="0.45">
      <c r="A5232" s="154" t="str">
        <f t="shared" si="81"/>
        <v>IX_HV_GC_212</v>
      </c>
      <c r="B5232">
        <v>212</v>
      </c>
      <c r="C5232" t="s">
        <v>73</v>
      </c>
      <c r="D5232">
        <v>1.8071000000000001E-3</v>
      </c>
      <c r="E5232" t="s">
        <v>64</v>
      </c>
      <c r="F5232" t="s">
        <v>71</v>
      </c>
    </row>
    <row r="5233" spans="1:6" x14ac:dyDescent="0.45">
      <c r="A5233" s="154" t="str">
        <f t="shared" si="81"/>
        <v>IX_HV_GC_214</v>
      </c>
      <c r="B5233">
        <v>214</v>
      </c>
      <c r="C5233" t="s">
        <v>73</v>
      </c>
      <c r="D5233">
        <v>1.8910999999999999E-3</v>
      </c>
      <c r="E5233" t="s">
        <v>64</v>
      </c>
      <c r="F5233" t="s">
        <v>71</v>
      </c>
    </row>
    <row r="5234" spans="1:6" x14ac:dyDescent="0.45">
      <c r="A5234" s="154" t="str">
        <f t="shared" si="81"/>
        <v>IX_HV_GC_216</v>
      </c>
      <c r="B5234">
        <v>216</v>
      </c>
      <c r="C5234" t="s">
        <v>73</v>
      </c>
      <c r="D5234">
        <v>2.0387999999999999E-3</v>
      </c>
      <c r="E5234" t="s">
        <v>64</v>
      </c>
      <c r="F5234" t="s">
        <v>71</v>
      </c>
    </row>
    <row r="5235" spans="1:6" x14ac:dyDescent="0.45">
      <c r="A5235" s="154" t="str">
        <f t="shared" si="81"/>
        <v>IX_HV_GC_218</v>
      </c>
      <c r="B5235">
        <v>218</v>
      </c>
      <c r="C5235" t="s">
        <v>73</v>
      </c>
      <c r="D5235">
        <v>2.2101999999999998E-3</v>
      </c>
      <c r="E5235" t="s">
        <v>64</v>
      </c>
      <c r="F5235" t="s">
        <v>71</v>
      </c>
    </row>
    <row r="5236" spans="1:6" x14ac:dyDescent="0.45">
      <c r="A5236" s="154" t="str">
        <f t="shared" si="81"/>
        <v>IX_HV_GC_220</v>
      </c>
      <c r="B5236">
        <v>220</v>
      </c>
      <c r="C5236" t="s">
        <v>73</v>
      </c>
      <c r="D5236">
        <v>2.4126E-3</v>
      </c>
      <c r="E5236" t="s">
        <v>64</v>
      </c>
      <c r="F5236" t="s">
        <v>71</v>
      </c>
    </row>
    <row r="5237" spans="1:6" x14ac:dyDescent="0.45">
      <c r="A5237" s="154" t="str">
        <f t="shared" si="81"/>
        <v>IX_HV_GC_222</v>
      </c>
      <c r="B5237">
        <v>222</v>
      </c>
      <c r="C5237" t="s">
        <v>73</v>
      </c>
      <c r="D5237">
        <v>2.6855E-3</v>
      </c>
      <c r="E5237" t="s">
        <v>64</v>
      </c>
      <c r="F5237" t="s">
        <v>71</v>
      </c>
    </row>
    <row r="5238" spans="1:6" x14ac:dyDescent="0.45">
      <c r="A5238" s="154" t="str">
        <f t="shared" si="81"/>
        <v>IX_HV_GC_224</v>
      </c>
      <c r="B5238">
        <v>224</v>
      </c>
      <c r="C5238" t="s">
        <v>73</v>
      </c>
      <c r="D5238">
        <v>2.9905999999999999E-3</v>
      </c>
      <c r="E5238" t="s">
        <v>64</v>
      </c>
      <c r="F5238" t="s">
        <v>71</v>
      </c>
    </row>
    <row r="5239" spans="1:6" x14ac:dyDescent="0.45">
      <c r="A5239" s="154" t="str">
        <f t="shared" si="81"/>
        <v>IX_HV_GC_226</v>
      </c>
      <c r="B5239">
        <v>226</v>
      </c>
      <c r="C5239" t="s">
        <v>73</v>
      </c>
      <c r="D5239">
        <v>3.3313000000000001E-3</v>
      </c>
      <c r="E5239" t="s">
        <v>64</v>
      </c>
      <c r="F5239" t="s">
        <v>71</v>
      </c>
    </row>
    <row r="5240" spans="1:6" x14ac:dyDescent="0.45">
      <c r="A5240" s="154" t="str">
        <f t="shared" si="81"/>
        <v>IX_HV_GC_228</v>
      </c>
      <c r="B5240">
        <v>228</v>
      </c>
      <c r="C5240" t="s">
        <v>73</v>
      </c>
      <c r="D5240">
        <v>3.6722E-3</v>
      </c>
      <c r="E5240" t="s">
        <v>64</v>
      </c>
      <c r="F5240" t="s">
        <v>71</v>
      </c>
    </row>
    <row r="5241" spans="1:6" x14ac:dyDescent="0.45">
      <c r="A5241" s="154" t="str">
        <f t="shared" si="81"/>
        <v>IX_HV_GC_230</v>
      </c>
      <c r="B5241">
        <v>230</v>
      </c>
      <c r="C5241" t="s">
        <v>73</v>
      </c>
      <c r="D5241">
        <v>3.9952E-3</v>
      </c>
      <c r="E5241" t="s">
        <v>64</v>
      </c>
      <c r="F5241" t="s">
        <v>71</v>
      </c>
    </row>
    <row r="5242" spans="1:6" x14ac:dyDescent="0.45">
      <c r="A5242" s="154" t="str">
        <f t="shared" si="81"/>
        <v>IX_HV_GC_232</v>
      </c>
      <c r="B5242">
        <v>232</v>
      </c>
      <c r="C5242" t="s">
        <v>73</v>
      </c>
      <c r="D5242">
        <v>4.3179999999999998E-3</v>
      </c>
      <c r="E5242" t="s">
        <v>64</v>
      </c>
      <c r="F5242" t="s">
        <v>71</v>
      </c>
    </row>
    <row r="5243" spans="1:6" x14ac:dyDescent="0.45">
      <c r="A5243" s="154" t="str">
        <f t="shared" si="81"/>
        <v>IX_HV_GC_234</v>
      </c>
      <c r="B5243">
        <v>234</v>
      </c>
      <c r="C5243" t="s">
        <v>73</v>
      </c>
      <c r="D5243">
        <v>4.6410000000000002E-3</v>
      </c>
      <c r="E5243" t="s">
        <v>64</v>
      </c>
      <c r="F5243" t="s">
        <v>71</v>
      </c>
    </row>
    <row r="5244" spans="1:6" x14ac:dyDescent="0.45">
      <c r="A5244" s="154" t="str">
        <f t="shared" si="81"/>
        <v>IX_HV_GC_236</v>
      </c>
      <c r="B5244">
        <v>236</v>
      </c>
      <c r="C5244" t="s">
        <v>73</v>
      </c>
      <c r="D5244">
        <v>4.9662999999999999E-3</v>
      </c>
      <c r="E5244" t="s">
        <v>64</v>
      </c>
      <c r="F5244" t="s">
        <v>71</v>
      </c>
    </row>
    <row r="5245" spans="1:6" x14ac:dyDescent="0.45">
      <c r="A5245" s="154" t="str">
        <f t="shared" si="81"/>
        <v>IX_HV_GC_238</v>
      </c>
      <c r="B5245">
        <v>238</v>
      </c>
      <c r="C5245" t="s">
        <v>73</v>
      </c>
      <c r="D5245">
        <v>5.2940000000000001E-3</v>
      </c>
      <c r="E5245" t="s">
        <v>64</v>
      </c>
      <c r="F5245" t="s">
        <v>71</v>
      </c>
    </row>
    <row r="5246" spans="1:6" x14ac:dyDescent="0.45">
      <c r="A5246" s="154" t="str">
        <f t="shared" si="81"/>
        <v>IX_HV_GC_240</v>
      </c>
      <c r="B5246">
        <v>240</v>
      </c>
      <c r="C5246" t="s">
        <v>73</v>
      </c>
      <c r="D5246">
        <v>5.6170999999999999E-3</v>
      </c>
      <c r="E5246" t="s">
        <v>64</v>
      </c>
      <c r="F5246" t="s">
        <v>71</v>
      </c>
    </row>
    <row r="5247" spans="1:6" x14ac:dyDescent="0.45">
      <c r="A5247" s="154" t="str">
        <f t="shared" si="81"/>
        <v>IX_HV_GC_242</v>
      </c>
      <c r="B5247">
        <v>242</v>
      </c>
      <c r="C5247" t="s">
        <v>73</v>
      </c>
      <c r="D5247">
        <v>5.8973000000000003E-3</v>
      </c>
      <c r="E5247" t="s">
        <v>64</v>
      </c>
      <c r="F5247" t="s">
        <v>71</v>
      </c>
    </row>
    <row r="5248" spans="1:6" x14ac:dyDescent="0.45">
      <c r="A5248" s="154" t="str">
        <f t="shared" si="81"/>
        <v>IX_HV_GC_244</v>
      </c>
      <c r="B5248">
        <v>244</v>
      </c>
      <c r="C5248" t="s">
        <v>73</v>
      </c>
      <c r="D5248">
        <v>6.1691999999999997E-3</v>
      </c>
      <c r="E5248" t="s">
        <v>64</v>
      </c>
      <c r="F5248" t="s">
        <v>71</v>
      </c>
    </row>
    <row r="5249" spans="1:6" x14ac:dyDescent="0.45">
      <c r="A5249" s="154" t="str">
        <f t="shared" si="81"/>
        <v>IX_HV_GC_246</v>
      </c>
      <c r="B5249">
        <v>246</v>
      </c>
      <c r="C5249" t="s">
        <v>73</v>
      </c>
      <c r="D5249">
        <v>6.4316E-3</v>
      </c>
      <c r="E5249" t="s">
        <v>64</v>
      </c>
      <c r="F5249" t="s">
        <v>71</v>
      </c>
    </row>
    <row r="5250" spans="1:6" x14ac:dyDescent="0.45">
      <c r="A5250" s="154" t="str">
        <f t="shared" si="81"/>
        <v>IX_HV_GC_248</v>
      </c>
      <c r="B5250">
        <v>248</v>
      </c>
      <c r="C5250" t="s">
        <v>73</v>
      </c>
      <c r="D5250">
        <v>6.6560999999999999E-3</v>
      </c>
      <c r="E5250" t="s">
        <v>64</v>
      </c>
      <c r="F5250" t="s">
        <v>71</v>
      </c>
    </row>
    <row r="5251" spans="1:6" x14ac:dyDescent="0.45">
      <c r="A5251" s="154" t="str">
        <f t="shared" ref="A5251:A5314" si="82">C5251&amp;"_"&amp;E5251&amp;"_"&amp;B5251</f>
        <v>IX_HV_GC_250</v>
      </c>
      <c r="B5251">
        <v>250</v>
      </c>
      <c r="C5251" t="s">
        <v>73</v>
      </c>
      <c r="D5251">
        <v>6.8748000000000004E-3</v>
      </c>
      <c r="E5251" t="s">
        <v>64</v>
      </c>
      <c r="F5251" t="s">
        <v>71</v>
      </c>
    </row>
    <row r="5252" spans="1:6" x14ac:dyDescent="0.45">
      <c r="A5252" s="154" t="str">
        <f t="shared" si="82"/>
        <v>IX_HV_GC_252</v>
      </c>
      <c r="B5252">
        <v>252</v>
      </c>
      <c r="C5252" t="s">
        <v>73</v>
      </c>
      <c r="D5252">
        <v>7.0106999999999999E-3</v>
      </c>
      <c r="E5252" t="s">
        <v>64</v>
      </c>
      <c r="F5252" t="s">
        <v>71</v>
      </c>
    </row>
    <row r="5253" spans="1:6" x14ac:dyDescent="0.45">
      <c r="A5253" s="154" t="str">
        <f t="shared" si="82"/>
        <v>IX_HV_GC_254</v>
      </c>
      <c r="B5253">
        <v>254</v>
      </c>
      <c r="C5253" t="s">
        <v>73</v>
      </c>
      <c r="D5253">
        <v>7.0353000000000004E-3</v>
      </c>
      <c r="E5253" t="s">
        <v>64</v>
      </c>
      <c r="F5253" t="s">
        <v>71</v>
      </c>
    </row>
    <row r="5254" spans="1:6" x14ac:dyDescent="0.45">
      <c r="A5254" s="154" t="str">
        <f t="shared" si="82"/>
        <v>IX_HV_GC_256</v>
      </c>
      <c r="B5254">
        <v>256</v>
      </c>
      <c r="C5254" t="s">
        <v>73</v>
      </c>
      <c r="D5254">
        <v>7.0235000000000002E-3</v>
      </c>
      <c r="E5254" t="s">
        <v>64</v>
      </c>
      <c r="F5254" t="s">
        <v>71</v>
      </c>
    </row>
    <row r="5255" spans="1:6" x14ac:dyDescent="0.45">
      <c r="A5255" s="154" t="str">
        <f t="shared" si="82"/>
        <v>IX_HV_GC_258</v>
      </c>
      <c r="B5255">
        <v>258</v>
      </c>
      <c r="C5255" t="s">
        <v>73</v>
      </c>
      <c r="D5255">
        <v>6.9613000000000001E-3</v>
      </c>
      <c r="E5255" t="s">
        <v>64</v>
      </c>
      <c r="F5255" t="s">
        <v>71</v>
      </c>
    </row>
    <row r="5256" spans="1:6" x14ac:dyDescent="0.45">
      <c r="A5256" s="154" t="str">
        <f t="shared" si="82"/>
        <v>IX_HV_GC_260</v>
      </c>
      <c r="B5256">
        <v>260</v>
      </c>
      <c r="C5256" t="s">
        <v>73</v>
      </c>
      <c r="D5256">
        <v>6.8878999999999998E-3</v>
      </c>
      <c r="E5256" t="s">
        <v>64</v>
      </c>
      <c r="F5256" t="s">
        <v>71</v>
      </c>
    </row>
    <row r="5257" spans="1:6" x14ac:dyDescent="0.45">
      <c r="A5257" s="154" t="str">
        <f t="shared" si="82"/>
        <v>IX_HV_GC_262</v>
      </c>
      <c r="B5257">
        <v>262</v>
      </c>
      <c r="C5257" t="s">
        <v>73</v>
      </c>
      <c r="D5257">
        <v>6.7597999999999998E-3</v>
      </c>
      <c r="E5257" t="s">
        <v>64</v>
      </c>
      <c r="F5257" t="s">
        <v>71</v>
      </c>
    </row>
    <row r="5258" spans="1:6" x14ac:dyDescent="0.45">
      <c r="A5258" s="154" t="str">
        <f t="shared" si="82"/>
        <v>IX_HV_GC_264</v>
      </c>
      <c r="B5258">
        <v>264</v>
      </c>
      <c r="C5258" t="s">
        <v>73</v>
      </c>
      <c r="D5258">
        <v>6.5139000000000004E-3</v>
      </c>
      <c r="E5258" t="s">
        <v>64</v>
      </c>
      <c r="F5258" t="s">
        <v>71</v>
      </c>
    </row>
    <row r="5259" spans="1:6" x14ac:dyDescent="0.45">
      <c r="A5259" s="154" t="str">
        <f t="shared" si="82"/>
        <v>IX_HV_GC_266</v>
      </c>
      <c r="B5259">
        <v>266</v>
      </c>
      <c r="C5259" t="s">
        <v>73</v>
      </c>
      <c r="D5259">
        <v>6.2396999999999999E-3</v>
      </c>
      <c r="E5259" t="s">
        <v>64</v>
      </c>
      <c r="F5259" t="s">
        <v>71</v>
      </c>
    </row>
    <row r="5260" spans="1:6" x14ac:dyDescent="0.45">
      <c r="A5260" s="154" t="str">
        <f t="shared" si="82"/>
        <v>IX_HV_GC_268</v>
      </c>
      <c r="B5260">
        <v>268</v>
      </c>
      <c r="C5260" t="s">
        <v>73</v>
      </c>
      <c r="D5260">
        <v>5.9043999999999998E-3</v>
      </c>
      <c r="E5260" t="s">
        <v>64</v>
      </c>
      <c r="F5260" t="s">
        <v>71</v>
      </c>
    </row>
    <row r="5261" spans="1:6" x14ac:dyDescent="0.45">
      <c r="A5261" s="154" t="str">
        <f t="shared" si="82"/>
        <v>IX_HV_GC_270</v>
      </c>
      <c r="B5261">
        <v>270</v>
      </c>
      <c r="C5261" t="s">
        <v>73</v>
      </c>
      <c r="D5261">
        <v>5.5856999999999999E-3</v>
      </c>
      <c r="E5261" t="s">
        <v>64</v>
      </c>
      <c r="F5261" t="s">
        <v>71</v>
      </c>
    </row>
    <row r="5262" spans="1:6" x14ac:dyDescent="0.45">
      <c r="A5262" s="154" t="str">
        <f t="shared" si="82"/>
        <v>IX_HV_GC_272</v>
      </c>
      <c r="B5262">
        <v>272</v>
      </c>
      <c r="C5262" t="s">
        <v>73</v>
      </c>
      <c r="D5262">
        <v>5.2760999999999997E-3</v>
      </c>
      <c r="E5262" t="s">
        <v>64</v>
      </c>
      <c r="F5262" t="s">
        <v>71</v>
      </c>
    </row>
    <row r="5263" spans="1:6" x14ac:dyDescent="0.45">
      <c r="A5263" s="154" t="str">
        <f t="shared" si="82"/>
        <v>IX_HV_GC_274</v>
      </c>
      <c r="B5263">
        <v>274</v>
      </c>
      <c r="C5263" t="s">
        <v>73</v>
      </c>
      <c r="D5263">
        <v>4.9594000000000001E-3</v>
      </c>
      <c r="E5263" t="s">
        <v>64</v>
      </c>
      <c r="F5263" t="s">
        <v>71</v>
      </c>
    </row>
    <row r="5264" spans="1:6" x14ac:dyDescent="0.45">
      <c r="A5264" s="154" t="str">
        <f t="shared" si="82"/>
        <v>IX_HV_GC_276</v>
      </c>
      <c r="B5264">
        <v>276</v>
      </c>
      <c r="C5264" t="s">
        <v>73</v>
      </c>
      <c r="D5264">
        <v>4.6433999999999998E-3</v>
      </c>
      <c r="E5264" t="s">
        <v>64</v>
      </c>
      <c r="F5264" t="s">
        <v>71</v>
      </c>
    </row>
    <row r="5265" spans="1:6" x14ac:dyDescent="0.45">
      <c r="A5265" s="154" t="str">
        <f t="shared" si="82"/>
        <v>IX_HV_GC_278</v>
      </c>
      <c r="B5265">
        <v>278</v>
      </c>
      <c r="C5265" t="s">
        <v>73</v>
      </c>
      <c r="D5265">
        <v>4.3188999999999996E-3</v>
      </c>
      <c r="E5265" t="s">
        <v>64</v>
      </c>
      <c r="F5265" t="s">
        <v>71</v>
      </c>
    </row>
    <row r="5266" spans="1:6" x14ac:dyDescent="0.45">
      <c r="A5266" s="154" t="str">
        <f t="shared" si="82"/>
        <v>IX_HV_GC_280</v>
      </c>
      <c r="B5266">
        <v>280</v>
      </c>
      <c r="C5266" t="s">
        <v>73</v>
      </c>
      <c r="D5266">
        <v>3.9937999999999996E-3</v>
      </c>
      <c r="E5266" t="s">
        <v>64</v>
      </c>
      <c r="F5266" t="s">
        <v>71</v>
      </c>
    </row>
    <row r="5267" spans="1:6" x14ac:dyDescent="0.45">
      <c r="A5267" s="154" t="str">
        <f t="shared" si="82"/>
        <v>IX_HV_GC_282</v>
      </c>
      <c r="B5267">
        <v>282</v>
      </c>
      <c r="C5267" t="s">
        <v>73</v>
      </c>
      <c r="D5267">
        <v>3.6732000000000002E-3</v>
      </c>
      <c r="E5267" t="s">
        <v>64</v>
      </c>
      <c r="F5267" t="s">
        <v>71</v>
      </c>
    </row>
    <row r="5268" spans="1:6" x14ac:dyDescent="0.45">
      <c r="A5268" s="154" t="str">
        <f t="shared" si="82"/>
        <v>IX_HV_GC_284</v>
      </c>
      <c r="B5268">
        <v>284</v>
      </c>
      <c r="C5268" t="s">
        <v>73</v>
      </c>
      <c r="D5268">
        <v>3.3728E-3</v>
      </c>
      <c r="E5268" t="s">
        <v>64</v>
      </c>
      <c r="F5268" t="s">
        <v>71</v>
      </c>
    </row>
    <row r="5269" spans="1:6" x14ac:dyDescent="0.45">
      <c r="A5269" s="154" t="str">
        <f t="shared" si="82"/>
        <v>IX_HV_GC_286</v>
      </c>
      <c r="B5269">
        <v>286</v>
      </c>
      <c r="C5269" t="s">
        <v>73</v>
      </c>
      <c r="D5269">
        <v>3.075E-3</v>
      </c>
      <c r="E5269" t="s">
        <v>64</v>
      </c>
      <c r="F5269" t="s">
        <v>71</v>
      </c>
    </row>
    <row r="5270" spans="1:6" x14ac:dyDescent="0.45">
      <c r="A5270" s="154" t="str">
        <f t="shared" si="82"/>
        <v>IX_HV_GC_288</v>
      </c>
      <c r="B5270">
        <v>288</v>
      </c>
      <c r="C5270" t="s">
        <v>73</v>
      </c>
      <c r="D5270">
        <v>2.7832E-3</v>
      </c>
      <c r="E5270" t="s">
        <v>64</v>
      </c>
      <c r="F5270" t="s">
        <v>71</v>
      </c>
    </row>
    <row r="5271" spans="1:6" x14ac:dyDescent="0.45">
      <c r="A5271" s="154" t="str">
        <f t="shared" si="82"/>
        <v>IX_HV_GC_290</v>
      </c>
      <c r="B5271">
        <v>290</v>
      </c>
      <c r="C5271" t="s">
        <v>73</v>
      </c>
      <c r="D5271">
        <v>2.5119000000000001E-3</v>
      </c>
      <c r="E5271" t="s">
        <v>64</v>
      </c>
      <c r="F5271" t="s">
        <v>71</v>
      </c>
    </row>
    <row r="5272" spans="1:6" x14ac:dyDescent="0.45">
      <c r="A5272" s="154" t="str">
        <f t="shared" si="82"/>
        <v>IX_HV_GC_292</v>
      </c>
      <c r="B5272">
        <v>292</v>
      </c>
      <c r="C5272" t="s">
        <v>73</v>
      </c>
      <c r="D5272">
        <v>2.2464999999999998E-3</v>
      </c>
      <c r="E5272" t="s">
        <v>64</v>
      </c>
      <c r="F5272" t="s">
        <v>71</v>
      </c>
    </row>
    <row r="5273" spans="1:6" x14ac:dyDescent="0.45">
      <c r="A5273" s="154" t="str">
        <f t="shared" si="82"/>
        <v>IX_HV_GC_294</v>
      </c>
      <c r="B5273">
        <v>294</v>
      </c>
      <c r="C5273" t="s">
        <v>73</v>
      </c>
      <c r="D5273">
        <v>2.0092E-3</v>
      </c>
      <c r="E5273" t="s">
        <v>64</v>
      </c>
      <c r="F5273" t="s">
        <v>71</v>
      </c>
    </row>
    <row r="5274" spans="1:6" x14ac:dyDescent="0.45">
      <c r="A5274" s="154" t="str">
        <f t="shared" si="82"/>
        <v>IX_HV_GC_296</v>
      </c>
      <c r="B5274">
        <v>296</v>
      </c>
      <c r="C5274" t="s">
        <v>73</v>
      </c>
      <c r="D5274">
        <v>1.8502E-3</v>
      </c>
      <c r="E5274" t="s">
        <v>64</v>
      </c>
      <c r="F5274" t="s">
        <v>71</v>
      </c>
    </row>
    <row r="5275" spans="1:6" x14ac:dyDescent="0.45">
      <c r="A5275" s="154" t="str">
        <f t="shared" si="82"/>
        <v>IX_HV_GC_298</v>
      </c>
      <c r="B5275">
        <v>298</v>
      </c>
      <c r="C5275" t="s">
        <v>73</v>
      </c>
      <c r="D5275">
        <v>1.7212E-3</v>
      </c>
      <c r="E5275" t="s">
        <v>64</v>
      </c>
      <c r="F5275" t="s">
        <v>71</v>
      </c>
    </row>
    <row r="5276" spans="1:6" x14ac:dyDescent="0.45">
      <c r="A5276" s="154" t="str">
        <f t="shared" si="82"/>
        <v>IX_HV_GC_300</v>
      </c>
      <c r="B5276">
        <v>300</v>
      </c>
      <c r="C5276" t="s">
        <v>73</v>
      </c>
      <c r="D5276">
        <v>1.6188999999999999E-3</v>
      </c>
      <c r="E5276" t="s">
        <v>64</v>
      </c>
      <c r="F5276" t="s">
        <v>71</v>
      </c>
    </row>
    <row r="5277" spans="1:6" x14ac:dyDescent="0.45">
      <c r="A5277" s="154" t="str">
        <f t="shared" si="82"/>
        <v>IX_HV_GC_302</v>
      </c>
      <c r="B5277">
        <v>302</v>
      </c>
      <c r="C5277" t="s">
        <v>73</v>
      </c>
      <c r="D5277">
        <v>1.5317E-3</v>
      </c>
      <c r="E5277" t="s">
        <v>64</v>
      </c>
      <c r="F5277" t="s">
        <v>71</v>
      </c>
    </row>
    <row r="5278" spans="1:6" x14ac:dyDescent="0.45">
      <c r="A5278" s="154" t="str">
        <f t="shared" si="82"/>
        <v>IX_HV_GC_304</v>
      </c>
      <c r="B5278">
        <v>304</v>
      </c>
      <c r="C5278" t="s">
        <v>73</v>
      </c>
      <c r="D5278">
        <v>1.4779999999999999E-3</v>
      </c>
      <c r="E5278" t="s">
        <v>64</v>
      </c>
      <c r="F5278" t="s">
        <v>71</v>
      </c>
    </row>
    <row r="5279" spans="1:6" x14ac:dyDescent="0.45">
      <c r="A5279" s="154" t="str">
        <f t="shared" si="82"/>
        <v>IX_HV_GC_306</v>
      </c>
      <c r="B5279">
        <v>306</v>
      </c>
      <c r="C5279" t="s">
        <v>73</v>
      </c>
      <c r="D5279">
        <v>1.4836000000000001E-3</v>
      </c>
      <c r="E5279" t="s">
        <v>64</v>
      </c>
      <c r="F5279" t="s">
        <v>71</v>
      </c>
    </row>
    <row r="5280" spans="1:6" x14ac:dyDescent="0.45">
      <c r="A5280" s="154" t="str">
        <f t="shared" si="82"/>
        <v>IX_HV_GC_308</v>
      </c>
      <c r="B5280">
        <v>308</v>
      </c>
      <c r="C5280" t="s">
        <v>73</v>
      </c>
      <c r="D5280">
        <v>1.5077000000000001E-3</v>
      </c>
      <c r="E5280" t="s">
        <v>64</v>
      </c>
      <c r="F5280" t="s">
        <v>71</v>
      </c>
    </row>
    <row r="5281" spans="1:6" x14ac:dyDescent="0.45">
      <c r="A5281" s="154" t="str">
        <f t="shared" si="82"/>
        <v>IX_HV_GC_310</v>
      </c>
      <c r="B5281">
        <v>310</v>
      </c>
      <c r="C5281" t="s">
        <v>73</v>
      </c>
      <c r="D5281">
        <v>1.6022E-3</v>
      </c>
      <c r="E5281" t="s">
        <v>64</v>
      </c>
      <c r="F5281" t="s">
        <v>71</v>
      </c>
    </row>
    <row r="5282" spans="1:6" x14ac:dyDescent="0.45">
      <c r="A5282" s="154" t="str">
        <f t="shared" si="82"/>
        <v>IX_HV_GC_312</v>
      </c>
      <c r="B5282">
        <v>312</v>
      </c>
      <c r="C5282" t="s">
        <v>73</v>
      </c>
      <c r="D5282">
        <v>1.6243E-3</v>
      </c>
      <c r="E5282" t="s">
        <v>64</v>
      </c>
      <c r="F5282" t="s">
        <v>71</v>
      </c>
    </row>
    <row r="5283" spans="1:6" x14ac:dyDescent="0.45">
      <c r="A5283" s="154" t="str">
        <f t="shared" si="82"/>
        <v>IX_HV_GC_314</v>
      </c>
      <c r="B5283">
        <v>314</v>
      </c>
      <c r="C5283" t="s">
        <v>73</v>
      </c>
      <c r="D5283">
        <v>1.6452000000000001E-3</v>
      </c>
      <c r="E5283" t="s">
        <v>64</v>
      </c>
      <c r="F5283" t="s">
        <v>71</v>
      </c>
    </row>
    <row r="5284" spans="1:6" x14ac:dyDescent="0.45">
      <c r="A5284" s="154" t="str">
        <f t="shared" si="82"/>
        <v>IX_HV_GC_316</v>
      </c>
      <c r="B5284">
        <v>316</v>
      </c>
      <c r="C5284" t="s">
        <v>73</v>
      </c>
      <c r="D5284">
        <v>1.6704999999999999E-3</v>
      </c>
      <c r="E5284" t="s">
        <v>64</v>
      </c>
      <c r="F5284" t="s">
        <v>71</v>
      </c>
    </row>
    <row r="5285" spans="1:6" x14ac:dyDescent="0.45">
      <c r="A5285" s="154" t="str">
        <f t="shared" si="82"/>
        <v>IX_HV_GC_318</v>
      </c>
      <c r="B5285">
        <v>318</v>
      </c>
      <c r="C5285" t="s">
        <v>73</v>
      </c>
      <c r="D5285">
        <v>1.6953999999999999E-3</v>
      </c>
      <c r="E5285" t="s">
        <v>64</v>
      </c>
      <c r="F5285" t="s">
        <v>71</v>
      </c>
    </row>
    <row r="5286" spans="1:6" x14ac:dyDescent="0.45">
      <c r="A5286" s="154" t="str">
        <f t="shared" si="82"/>
        <v>IX_HV_GC_320</v>
      </c>
      <c r="B5286">
        <v>320</v>
      </c>
      <c r="C5286" t="s">
        <v>73</v>
      </c>
      <c r="D5286">
        <v>1.7171E-3</v>
      </c>
      <c r="E5286" t="s">
        <v>64</v>
      </c>
      <c r="F5286" t="s">
        <v>71</v>
      </c>
    </row>
    <row r="5287" spans="1:6" x14ac:dyDescent="0.45">
      <c r="A5287" s="154" t="str">
        <f t="shared" si="82"/>
        <v>IX_HV_GC_322</v>
      </c>
      <c r="B5287">
        <v>322</v>
      </c>
      <c r="C5287" t="s">
        <v>73</v>
      </c>
      <c r="D5287">
        <v>1.7481E-3</v>
      </c>
      <c r="E5287" t="s">
        <v>64</v>
      </c>
      <c r="F5287" t="s">
        <v>71</v>
      </c>
    </row>
    <row r="5288" spans="1:6" x14ac:dyDescent="0.45">
      <c r="A5288" s="154" t="str">
        <f t="shared" si="82"/>
        <v>IX_HV_GC_324</v>
      </c>
      <c r="B5288">
        <v>324</v>
      </c>
      <c r="C5288" t="s">
        <v>73</v>
      </c>
      <c r="D5288">
        <v>1.7776000000000001E-3</v>
      </c>
      <c r="E5288" t="s">
        <v>64</v>
      </c>
      <c r="F5288" t="s">
        <v>71</v>
      </c>
    </row>
    <row r="5289" spans="1:6" x14ac:dyDescent="0.45">
      <c r="A5289" s="154" t="str">
        <f t="shared" si="82"/>
        <v>IX_HV_GC_326</v>
      </c>
      <c r="B5289">
        <v>326</v>
      </c>
      <c r="C5289" t="s">
        <v>73</v>
      </c>
      <c r="D5289">
        <v>1.8062E-3</v>
      </c>
      <c r="E5289" t="s">
        <v>64</v>
      </c>
      <c r="F5289" t="s">
        <v>71</v>
      </c>
    </row>
    <row r="5290" spans="1:6" x14ac:dyDescent="0.45">
      <c r="A5290" s="154" t="str">
        <f t="shared" si="82"/>
        <v>IX_HV_GC_328</v>
      </c>
      <c r="B5290">
        <v>328</v>
      </c>
      <c r="C5290" t="s">
        <v>73</v>
      </c>
      <c r="D5290">
        <v>1.8399E-3</v>
      </c>
      <c r="E5290" t="s">
        <v>64</v>
      </c>
      <c r="F5290" t="s">
        <v>71</v>
      </c>
    </row>
    <row r="5291" spans="1:6" x14ac:dyDescent="0.45">
      <c r="A5291" s="154" t="str">
        <f t="shared" si="82"/>
        <v>IX_HV_GC_330</v>
      </c>
      <c r="B5291">
        <v>330</v>
      </c>
      <c r="C5291" t="s">
        <v>73</v>
      </c>
      <c r="D5291">
        <v>1.8718999999999999E-3</v>
      </c>
      <c r="E5291" t="s">
        <v>64</v>
      </c>
      <c r="F5291" t="s">
        <v>71</v>
      </c>
    </row>
    <row r="5292" spans="1:6" x14ac:dyDescent="0.45">
      <c r="A5292" s="154" t="str">
        <f t="shared" si="82"/>
        <v>IX_HV_GC_332</v>
      </c>
      <c r="B5292">
        <v>332</v>
      </c>
      <c r="C5292" t="s">
        <v>73</v>
      </c>
      <c r="D5292">
        <v>1.9078999999999999E-3</v>
      </c>
      <c r="E5292" t="s">
        <v>64</v>
      </c>
      <c r="F5292" t="s">
        <v>71</v>
      </c>
    </row>
    <row r="5293" spans="1:6" x14ac:dyDescent="0.45">
      <c r="A5293" s="154" t="str">
        <f t="shared" si="82"/>
        <v>IX_HV_GC_334</v>
      </c>
      <c r="B5293">
        <v>334</v>
      </c>
      <c r="C5293" t="s">
        <v>73</v>
      </c>
      <c r="D5293">
        <v>1.9441E-3</v>
      </c>
      <c r="E5293" t="s">
        <v>64</v>
      </c>
      <c r="F5293" t="s">
        <v>71</v>
      </c>
    </row>
    <row r="5294" spans="1:6" x14ac:dyDescent="0.45">
      <c r="A5294" s="154" t="str">
        <f t="shared" si="82"/>
        <v>IX_HV_GC_336</v>
      </c>
      <c r="B5294">
        <v>336</v>
      </c>
      <c r="C5294" t="s">
        <v>73</v>
      </c>
      <c r="D5294">
        <v>2.0181000000000001E-3</v>
      </c>
      <c r="E5294" t="s">
        <v>64</v>
      </c>
      <c r="F5294" t="s">
        <v>71</v>
      </c>
    </row>
    <row r="5295" spans="1:6" x14ac:dyDescent="0.45">
      <c r="A5295" s="154" t="str">
        <f t="shared" si="82"/>
        <v>IX_HV_GC_338</v>
      </c>
      <c r="B5295">
        <v>338</v>
      </c>
      <c r="C5295" t="s">
        <v>73</v>
      </c>
      <c r="D5295">
        <v>2.0414999999999999E-3</v>
      </c>
      <c r="E5295" t="s">
        <v>64</v>
      </c>
      <c r="F5295" t="s">
        <v>71</v>
      </c>
    </row>
    <row r="5296" spans="1:6" x14ac:dyDescent="0.45">
      <c r="A5296" s="154" t="str">
        <f t="shared" si="82"/>
        <v>IX_HV_GC_340</v>
      </c>
      <c r="B5296">
        <v>340</v>
      </c>
      <c r="C5296" t="s">
        <v>73</v>
      </c>
      <c r="D5296">
        <v>2.0368999999999999E-3</v>
      </c>
      <c r="E5296" t="s">
        <v>64</v>
      </c>
      <c r="F5296" t="s">
        <v>71</v>
      </c>
    </row>
    <row r="5297" spans="1:6" x14ac:dyDescent="0.45">
      <c r="A5297" s="154" t="str">
        <f t="shared" si="82"/>
        <v>IX_HV_GC_342</v>
      </c>
      <c r="B5297">
        <v>342</v>
      </c>
      <c r="C5297" t="s">
        <v>73</v>
      </c>
      <c r="D5297">
        <v>2.0398E-3</v>
      </c>
      <c r="E5297" t="s">
        <v>64</v>
      </c>
      <c r="F5297" t="s">
        <v>71</v>
      </c>
    </row>
    <row r="5298" spans="1:6" x14ac:dyDescent="0.45">
      <c r="A5298" s="154" t="str">
        <f t="shared" si="82"/>
        <v>IX_HV_GC_344</v>
      </c>
      <c r="B5298">
        <v>344</v>
      </c>
      <c r="C5298" t="s">
        <v>73</v>
      </c>
      <c r="D5298">
        <v>2.0236999999999998E-3</v>
      </c>
      <c r="E5298" t="s">
        <v>64</v>
      </c>
      <c r="F5298" t="s">
        <v>71</v>
      </c>
    </row>
    <row r="5299" spans="1:6" x14ac:dyDescent="0.45">
      <c r="A5299" s="154" t="str">
        <f t="shared" si="82"/>
        <v>IX_HV_GC_346</v>
      </c>
      <c r="B5299">
        <v>346</v>
      </c>
      <c r="C5299" t="s">
        <v>73</v>
      </c>
      <c r="D5299">
        <v>1.9949999999999998E-3</v>
      </c>
      <c r="E5299" t="s">
        <v>64</v>
      </c>
      <c r="F5299" t="s">
        <v>71</v>
      </c>
    </row>
    <row r="5300" spans="1:6" x14ac:dyDescent="0.45">
      <c r="A5300" s="154" t="str">
        <f t="shared" si="82"/>
        <v>IX_HV_GC_348</v>
      </c>
      <c r="B5300">
        <v>348</v>
      </c>
      <c r="C5300" t="s">
        <v>73</v>
      </c>
      <c r="D5300">
        <v>1.9667E-3</v>
      </c>
      <c r="E5300" t="s">
        <v>64</v>
      </c>
      <c r="F5300" t="s">
        <v>71</v>
      </c>
    </row>
    <row r="5301" spans="1:6" x14ac:dyDescent="0.45">
      <c r="A5301" s="154" t="str">
        <f t="shared" si="82"/>
        <v>IX_HV_GC_350</v>
      </c>
      <c r="B5301">
        <v>350</v>
      </c>
      <c r="C5301" t="s">
        <v>73</v>
      </c>
      <c r="D5301">
        <v>1.9346000000000001E-3</v>
      </c>
      <c r="E5301" t="s">
        <v>64</v>
      </c>
      <c r="F5301" t="s">
        <v>71</v>
      </c>
    </row>
    <row r="5302" spans="1:6" x14ac:dyDescent="0.45">
      <c r="A5302" s="154" t="str">
        <f t="shared" si="82"/>
        <v>IX_HV_GC_352</v>
      </c>
      <c r="B5302">
        <v>352</v>
      </c>
      <c r="C5302" t="s">
        <v>73</v>
      </c>
      <c r="D5302">
        <v>1.9004E-3</v>
      </c>
      <c r="E5302" t="s">
        <v>64</v>
      </c>
      <c r="F5302" t="s">
        <v>71</v>
      </c>
    </row>
    <row r="5303" spans="1:6" x14ac:dyDescent="0.45">
      <c r="A5303" s="154" t="str">
        <f t="shared" si="82"/>
        <v>IX_HV_GC_354</v>
      </c>
      <c r="B5303">
        <v>354</v>
      </c>
      <c r="C5303" t="s">
        <v>73</v>
      </c>
      <c r="D5303">
        <v>1.8791000000000001E-3</v>
      </c>
      <c r="E5303" t="s">
        <v>64</v>
      </c>
      <c r="F5303" t="s">
        <v>71</v>
      </c>
    </row>
    <row r="5304" spans="1:6" x14ac:dyDescent="0.45">
      <c r="A5304" s="154" t="str">
        <f t="shared" si="82"/>
        <v>IX_HV_GC_356</v>
      </c>
      <c r="B5304">
        <v>356</v>
      </c>
      <c r="C5304" t="s">
        <v>73</v>
      </c>
      <c r="D5304">
        <v>1.8591E-3</v>
      </c>
      <c r="E5304" t="s">
        <v>64</v>
      </c>
      <c r="F5304" t="s">
        <v>71</v>
      </c>
    </row>
    <row r="5305" spans="1:6" x14ac:dyDescent="0.45">
      <c r="A5305" s="154" t="str">
        <f t="shared" si="82"/>
        <v>IX_HV_GC_358</v>
      </c>
      <c r="B5305">
        <v>358</v>
      </c>
      <c r="C5305" t="s">
        <v>73</v>
      </c>
      <c r="D5305">
        <v>1.8397000000000001E-3</v>
      </c>
      <c r="E5305" t="s">
        <v>64</v>
      </c>
      <c r="F5305" t="s">
        <v>71</v>
      </c>
    </row>
    <row r="5306" spans="1:6" x14ac:dyDescent="0.45">
      <c r="A5306" s="154" t="str">
        <f t="shared" si="82"/>
        <v>IX_HV_GC_360</v>
      </c>
      <c r="B5306">
        <v>360</v>
      </c>
      <c r="C5306" t="s">
        <v>73</v>
      </c>
      <c r="D5306">
        <v>1.8212E-3</v>
      </c>
      <c r="E5306" t="s">
        <v>64</v>
      </c>
      <c r="F5306" t="s">
        <v>71</v>
      </c>
    </row>
    <row r="5307" spans="1:6" x14ac:dyDescent="0.45">
      <c r="A5307" s="154" t="str">
        <f t="shared" si="82"/>
        <v>IX_HV_GC_362</v>
      </c>
      <c r="B5307">
        <v>362</v>
      </c>
      <c r="C5307" t="s">
        <v>73</v>
      </c>
      <c r="D5307">
        <v>1.8086000000000001E-3</v>
      </c>
      <c r="E5307" t="s">
        <v>64</v>
      </c>
      <c r="F5307" t="s">
        <v>71</v>
      </c>
    </row>
    <row r="5308" spans="1:6" x14ac:dyDescent="0.45">
      <c r="A5308" s="154" t="str">
        <f t="shared" si="82"/>
        <v>IX_HV_GC_364</v>
      </c>
      <c r="B5308">
        <v>364</v>
      </c>
      <c r="C5308" t="s">
        <v>73</v>
      </c>
      <c r="D5308">
        <v>1.7734000000000001E-3</v>
      </c>
      <c r="E5308" t="s">
        <v>64</v>
      </c>
      <c r="F5308" t="s">
        <v>71</v>
      </c>
    </row>
    <row r="5309" spans="1:6" x14ac:dyDescent="0.45">
      <c r="A5309" s="154" t="str">
        <f t="shared" si="82"/>
        <v>IX_HV_GC_366</v>
      </c>
      <c r="B5309">
        <v>366</v>
      </c>
      <c r="C5309" t="s">
        <v>73</v>
      </c>
      <c r="D5309">
        <v>1.7390000000000001E-3</v>
      </c>
      <c r="E5309" t="s">
        <v>64</v>
      </c>
      <c r="F5309" t="s">
        <v>71</v>
      </c>
    </row>
    <row r="5310" spans="1:6" x14ac:dyDescent="0.45">
      <c r="A5310" s="154" t="str">
        <f t="shared" si="82"/>
        <v>IX_HV_GC_368</v>
      </c>
      <c r="B5310">
        <v>368</v>
      </c>
      <c r="C5310" t="s">
        <v>73</v>
      </c>
      <c r="D5310">
        <v>1.7030000000000001E-3</v>
      </c>
      <c r="E5310" t="s">
        <v>64</v>
      </c>
      <c r="F5310" t="s">
        <v>71</v>
      </c>
    </row>
    <row r="5311" spans="1:6" x14ac:dyDescent="0.45">
      <c r="A5311" s="154" t="str">
        <f t="shared" si="82"/>
        <v>IX_HV_GC_370</v>
      </c>
      <c r="B5311">
        <v>370</v>
      </c>
      <c r="C5311" t="s">
        <v>73</v>
      </c>
      <c r="D5311">
        <v>1.6584E-3</v>
      </c>
      <c r="E5311" t="s">
        <v>64</v>
      </c>
      <c r="F5311" t="s">
        <v>71</v>
      </c>
    </row>
    <row r="5312" spans="1:6" x14ac:dyDescent="0.45">
      <c r="A5312" s="154" t="str">
        <f t="shared" si="82"/>
        <v>IX_HV_GC_372</v>
      </c>
      <c r="B5312">
        <v>372</v>
      </c>
      <c r="C5312" t="s">
        <v>73</v>
      </c>
      <c r="D5312">
        <v>1.6145E-3</v>
      </c>
      <c r="E5312" t="s">
        <v>64</v>
      </c>
      <c r="F5312" t="s">
        <v>71</v>
      </c>
    </row>
    <row r="5313" spans="1:6" x14ac:dyDescent="0.45">
      <c r="A5313" s="154" t="str">
        <f t="shared" si="82"/>
        <v>IX_HV_GC_374</v>
      </c>
      <c r="B5313">
        <v>374</v>
      </c>
      <c r="C5313" t="s">
        <v>73</v>
      </c>
      <c r="D5313">
        <v>1.4529E-3</v>
      </c>
      <c r="E5313" t="s">
        <v>64</v>
      </c>
      <c r="F5313" t="s">
        <v>71</v>
      </c>
    </row>
    <row r="5314" spans="1:6" x14ac:dyDescent="0.45">
      <c r="A5314" s="154" t="str">
        <f t="shared" si="82"/>
        <v>IX_HV_GC_376</v>
      </c>
      <c r="B5314">
        <v>376</v>
      </c>
      <c r="C5314" t="s">
        <v>73</v>
      </c>
      <c r="D5314">
        <v>1.2917E-3</v>
      </c>
      <c r="E5314" t="s">
        <v>64</v>
      </c>
      <c r="F5314" t="s">
        <v>71</v>
      </c>
    </row>
    <row r="5315" spans="1:6" x14ac:dyDescent="0.45">
      <c r="A5315" s="154" t="str">
        <f t="shared" ref="A5315:A5378" si="83">C5315&amp;"_"&amp;E5315&amp;"_"&amp;B5315</f>
        <v>IX_HV_GC_378</v>
      </c>
      <c r="B5315">
        <v>378</v>
      </c>
      <c r="C5315" t="s">
        <v>73</v>
      </c>
      <c r="D5315">
        <v>1.1301E-3</v>
      </c>
      <c r="E5315" t="s">
        <v>64</v>
      </c>
      <c r="F5315" t="s">
        <v>71</v>
      </c>
    </row>
    <row r="5316" spans="1:6" x14ac:dyDescent="0.45">
      <c r="A5316" s="154" t="str">
        <f t="shared" si="83"/>
        <v>IX_HV_GC_380</v>
      </c>
      <c r="B5316">
        <v>380</v>
      </c>
      <c r="C5316" t="s">
        <v>73</v>
      </c>
      <c r="D5316">
        <v>9.6880000000000002E-4</v>
      </c>
      <c r="E5316" t="s">
        <v>64</v>
      </c>
      <c r="F5316" t="s">
        <v>71</v>
      </c>
    </row>
    <row r="5317" spans="1:6" x14ac:dyDescent="0.45">
      <c r="A5317" s="154" t="str">
        <f t="shared" si="83"/>
        <v>IX_HV_GC_382</v>
      </c>
      <c r="B5317">
        <v>382</v>
      </c>
      <c r="C5317" t="s">
        <v>73</v>
      </c>
      <c r="D5317">
        <v>8.074E-4</v>
      </c>
      <c r="E5317" t="s">
        <v>64</v>
      </c>
      <c r="F5317" t="s">
        <v>71</v>
      </c>
    </row>
    <row r="5318" spans="1:6" x14ac:dyDescent="0.45">
      <c r="A5318" s="154" t="str">
        <f t="shared" si="83"/>
        <v>IX_HV_GC_384</v>
      </c>
      <c r="B5318">
        <v>384</v>
      </c>
      <c r="C5318" t="s">
        <v>73</v>
      </c>
      <c r="D5318">
        <v>6.4599999999999998E-4</v>
      </c>
      <c r="E5318" t="s">
        <v>64</v>
      </c>
      <c r="F5318" t="s">
        <v>71</v>
      </c>
    </row>
    <row r="5319" spans="1:6" x14ac:dyDescent="0.45">
      <c r="A5319" s="154" t="str">
        <f t="shared" si="83"/>
        <v>IX_HV_GC_386</v>
      </c>
      <c r="B5319">
        <v>386</v>
      </c>
      <c r="C5319" t="s">
        <v>73</v>
      </c>
      <c r="D5319">
        <v>4.8420000000000001E-4</v>
      </c>
      <c r="E5319" t="s">
        <v>64</v>
      </c>
      <c r="F5319" t="s">
        <v>71</v>
      </c>
    </row>
    <row r="5320" spans="1:6" x14ac:dyDescent="0.45">
      <c r="A5320" s="154" t="str">
        <f t="shared" si="83"/>
        <v>IX_HV_GC_388</v>
      </c>
      <c r="B5320">
        <v>388</v>
      </c>
      <c r="C5320" t="s">
        <v>73</v>
      </c>
      <c r="D5320">
        <v>3.2279999999999999E-4</v>
      </c>
      <c r="E5320" t="s">
        <v>64</v>
      </c>
      <c r="F5320" t="s">
        <v>71</v>
      </c>
    </row>
    <row r="5321" spans="1:6" x14ac:dyDescent="0.45">
      <c r="A5321" s="154" t="str">
        <f t="shared" si="83"/>
        <v>IX_HV_GC_390</v>
      </c>
      <c r="B5321">
        <v>390</v>
      </c>
      <c r="C5321" t="s">
        <v>73</v>
      </c>
      <c r="D5321">
        <v>1.6139999999999999E-4</v>
      </c>
      <c r="E5321" t="s">
        <v>64</v>
      </c>
      <c r="F5321" t="s">
        <v>71</v>
      </c>
    </row>
    <row r="5322" spans="1:6" x14ac:dyDescent="0.45">
      <c r="A5322" s="154" t="str">
        <f t="shared" si="83"/>
        <v>IX_HV_GC_392</v>
      </c>
      <c r="B5322">
        <v>392</v>
      </c>
      <c r="C5322" t="s">
        <v>73</v>
      </c>
      <c r="D5322">
        <v>0</v>
      </c>
      <c r="E5322" t="s">
        <v>64</v>
      </c>
      <c r="F5322" t="s">
        <v>71</v>
      </c>
    </row>
    <row r="5323" spans="1:6" x14ac:dyDescent="0.45">
      <c r="A5323" s="154" t="str">
        <f t="shared" si="83"/>
        <v>IX_HV_GC_394</v>
      </c>
      <c r="B5323">
        <v>394</v>
      </c>
      <c r="C5323" t="s">
        <v>73</v>
      </c>
      <c r="D5323">
        <v>0</v>
      </c>
      <c r="E5323" t="s">
        <v>64</v>
      </c>
      <c r="F5323" t="s">
        <v>71</v>
      </c>
    </row>
    <row r="5324" spans="1:6" x14ac:dyDescent="0.45">
      <c r="A5324" s="154" t="str">
        <f t="shared" si="83"/>
        <v>IX_HV_GC_396</v>
      </c>
      <c r="B5324">
        <v>396</v>
      </c>
      <c r="C5324" t="s">
        <v>73</v>
      </c>
      <c r="D5324">
        <v>0</v>
      </c>
      <c r="E5324" t="s">
        <v>64</v>
      </c>
      <c r="F5324" t="s">
        <v>71</v>
      </c>
    </row>
    <row r="5325" spans="1:6" x14ac:dyDescent="0.45">
      <c r="A5325" s="154" t="str">
        <f t="shared" si="83"/>
        <v>IX_HV_GC_398</v>
      </c>
      <c r="B5325">
        <v>398</v>
      </c>
      <c r="C5325" t="s">
        <v>73</v>
      </c>
      <c r="D5325">
        <v>0</v>
      </c>
      <c r="E5325" t="s">
        <v>64</v>
      </c>
      <c r="F5325" t="s">
        <v>71</v>
      </c>
    </row>
    <row r="5326" spans="1:6" x14ac:dyDescent="0.45">
      <c r="A5326" s="154" t="str">
        <f t="shared" si="83"/>
        <v>IX_HV_GC_400</v>
      </c>
      <c r="B5326">
        <v>400</v>
      </c>
      <c r="C5326" t="s">
        <v>73</v>
      </c>
      <c r="D5326">
        <v>0</v>
      </c>
      <c r="E5326" t="s">
        <v>64</v>
      </c>
      <c r="F5326" t="s">
        <v>71</v>
      </c>
    </row>
    <row r="5327" spans="1:6" x14ac:dyDescent="0.45">
      <c r="A5327" s="154" t="str">
        <f t="shared" si="83"/>
        <v>IX_HV_GC_402</v>
      </c>
      <c r="B5327">
        <v>402</v>
      </c>
      <c r="C5327" t="s">
        <v>73</v>
      </c>
      <c r="D5327">
        <v>0</v>
      </c>
      <c r="E5327" t="s">
        <v>64</v>
      </c>
      <c r="F5327" t="s">
        <v>71</v>
      </c>
    </row>
    <row r="5328" spans="1:6" x14ac:dyDescent="0.45">
      <c r="A5328" s="154" t="str">
        <f t="shared" si="83"/>
        <v>IX_HV_GC_404</v>
      </c>
      <c r="B5328">
        <v>404</v>
      </c>
      <c r="C5328" t="s">
        <v>73</v>
      </c>
      <c r="D5328">
        <v>0</v>
      </c>
      <c r="E5328" t="s">
        <v>64</v>
      </c>
      <c r="F5328" t="s">
        <v>71</v>
      </c>
    </row>
    <row r="5329" spans="1:6" x14ac:dyDescent="0.45">
      <c r="A5329" s="154" t="str">
        <f t="shared" si="83"/>
        <v>IX_HV_GC_406</v>
      </c>
      <c r="B5329">
        <v>406</v>
      </c>
      <c r="C5329" t="s">
        <v>73</v>
      </c>
      <c r="D5329">
        <v>0</v>
      </c>
      <c r="E5329" t="s">
        <v>64</v>
      </c>
      <c r="F5329" t="s">
        <v>71</v>
      </c>
    </row>
    <row r="5330" spans="1:6" x14ac:dyDescent="0.45">
      <c r="A5330" s="154" t="str">
        <f t="shared" si="83"/>
        <v>IX_HV_GC_408</v>
      </c>
      <c r="B5330">
        <v>408</v>
      </c>
      <c r="C5330" t="s">
        <v>73</v>
      </c>
      <c r="D5330">
        <v>0</v>
      </c>
      <c r="E5330" t="s">
        <v>64</v>
      </c>
      <c r="F5330" t="s">
        <v>71</v>
      </c>
    </row>
    <row r="5331" spans="1:6" x14ac:dyDescent="0.45">
      <c r="A5331" s="154" t="str">
        <f t="shared" si="83"/>
        <v>IX_HV_GC_410</v>
      </c>
      <c r="B5331">
        <v>410</v>
      </c>
      <c r="C5331" t="s">
        <v>73</v>
      </c>
      <c r="D5331">
        <v>0</v>
      </c>
      <c r="E5331" t="s">
        <v>64</v>
      </c>
      <c r="F5331" t="s">
        <v>71</v>
      </c>
    </row>
    <row r="5332" spans="1:6" x14ac:dyDescent="0.45">
      <c r="A5332" s="154" t="str">
        <f t="shared" si="83"/>
        <v>XI_MD_Dist_0</v>
      </c>
      <c r="B5332">
        <v>0</v>
      </c>
      <c r="C5332" t="s">
        <v>74</v>
      </c>
      <c r="D5332">
        <v>1.3267878466230001E-4</v>
      </c>
      <c r="E5332" t="s">
        <v>63</v>
      </c>
      <c r="F5332" t="s">
        <v>71</v>
      </c>
    </row>
    <row r="5333" spans="1:6" x14ac:dyDescent="0.45">
      <c r="A5333" s="154" t="str">
        <f t="shared" si="83"/>
        <v>XI_MD_Dist_2</v>
      </c>
      <c r="B5333">
        <v>2</v>
      </c>
      <c r="C5333" t="s">
        <v>74</v>
      </c>
      <c r="D5333">
        <v>5.4066604749900002E-3</v>
      </c>
      <c r="E5333" t="s">
        <v>63</v>
      </c>
      <c r="F5333" t="s">
        <v>71</v>
      </c>
    </row>
    <row r="5334" spans="1:6" x14ac:dyDescent="0.45">
      <c r="A5334" s="154" t="str">
        <f t="shared" si="83"/>
        <v>XI_MD_Dist_4</v>
      </c>
      <c r="B5334">
        <v>4</v>
      </c>
      <c r="C5334" t="s">
        <v>74</v>
      </c>
      <c r="D5334">
        <v>9.9509088496748995E-3</v>
      </c>
      <c r="E5334" t="s">
        <v>63</v>
      </c>
      <c r="F5334" t="s">
        <v>71</v>
      </c>
    </row>
    <row r="5335" spans="1:6" x14ac:dyDescent="0.45">
      <c r="A5335" s="154" t="str">
        <f t="shared" si="83"/>
        <v>XI_MD_Dist_6</v>
      </c>
      <c r="B5335">
        <v>6</v>
      </c>
      <c r="C5335" t="s">
        <v>74</v>
      </c>
      <c r="D5335">
        <v>1.9105744991375798E-2</v>
      </c>
      <c r="E5335" t="s">
        <v>63</v>
      </c>
      <c r="F5335" t="s">
        <v>71</v>
      </c>
    </row>
    <row r="5336" spans="1:6" x14ac:dyDescent="0.45">
      <c r="A5336" s="154" t="str">
        <f t="shared" si="83"/>
        <v>XI_MD_Dist_8</v>
      </c>
      <c r="B5336">
        <v>8</v>
      </c>
      <c r="C5336" t="s">
        <v>74</v>
      </c>
      <c r="D5336">
        <v>2.2422714607934099E-2</v>
      </c>
      <c r="E5336" t="s">
        <v>63</v>
      </c>
      <c r="F5336" t="s">
        <v>71</v>
      </c>
    </row>
    <row r="5337" spans="1:6" x14ac:dyDescent="0.45">
      <c r="A5337" s="154" t="str">
        <f t="shared" si="83"/>
        <v>XI_MD_Dist_10</v>
      </c>
      <c r="B5337">
        <v>10</v>
      </c>
      <c r="C5337" t="s">
        <v>74</v>
      </c>
      <c r="D5337">
        <v>2.4346556985538E-2</v>
      </c>
      <c r="E5337" t="s">
        <v>63</v>
      </c>
      <c r="F5337" t="s">
        <v>71</v>
      </c>
    </row>
    <row r="5338" spans="1:6" x14ac:dyDescent="0.45">
      <c r="A5338" s="154" t="str">
        <f t="shared" si="83"/>
        <v>XI_MD_Dist_12</v>
      </c>
      <c r="B5338">
        <v>12</v>
      </c>
      <c r="C5338" t="s">
        <v>74</v>
      </c>
      <c r="D5338">
        <v>4.83614170094201E-2</v>
      </c>
      <c r="E5338" t="s">
        <v>63</v>
      </c>
      <c r="F5338" t="s">
        <v>71</v>
      </c>
    </row>
    <row r="5339" spans="1:6" x14ac:dyDescent="0.45">
      <c r="A5339" s="154" t="str">
        <f t="shared" si="83"/>
        <v>XI_MD_Dist_14</v>
      </c>
      <c r="B5339">
        <v>14</v>
      </c>
      <c r="C5339" t="s">
        <v>74</v>
      </c>
      <c r="D5339">
        <v>3.26721507230993E-2</v>
      </c>
      <c r="E5339" t="s">
        <v>63</v>
      </c>
      <c r="F5339" t="s">
        <v>71</v>
      </c>
    </row>
    <row r="5340" spans="1:6" x14ac:dyDescent="0.45">
      <c r="A5340" s="154" t="str">
        <f t="shared" si="83"/>
        <v>XI_MD_Dist_16</v>
      </c>
      <c r="B5340">
        <v>16</v>
      </c>
      <c r="C5340" t="s">
        <v>74</v>
      </c>
      <c r="D5340">
        <v>6.1330768210163103E-2</v>
      </c>
      <c r="E5340" t="s">
        <v>63</v>
      </c>
      <c r="F5340" t="s">
        <v>71</v>
      </c>
    </row>
    <row r="5341" spans="1:6" x14ac:dyDescent="0.45">
      <c r="A5341" s="154" t="str">
        <f t="shared" si="83"/>
        <v>XI_MD_Dist_18</v>
      </c>
      <c r="B5341">
        <v>18</v>
      </c>
      <c r="C5341" t="s">
        <v>74</v>
      </c>
      <c r="D5341">
        <v>6.1596125779487802E-2</v>
      </c>
      <c r="E5341" t="s">
        <v>63</v>
      </c>
      <c r="F5341" t="s">
        <v>71</v>
      </c>
    </row>
    <row r="5342" spans="1:6" x14ac:dyDescent="0.45">
      <c r="A5342" s="154" t="str">
        <f t="shared" si="83"/>
        <v>XI_MD_Dist_20</v>
      </c>
      <c r="B5342">
        <v>20</v>
      </c>
      <c r="C5342" t="s">
        <v>74</v>
      </c>
      <c r="D5342">
        <v>7.3437707310600994E-2</v>
      </c>
      <c r="E5342" t="s">
        <v>63</v>
      </c>
      <c r="F5342" t="s">
        <v>71</v>
      </c>
    </row>
    <row r="5343" spans="1:6" x14ac:dyDescent="0.45">
      <c r="A5343" s="154" t="str">
        <f t="shared" si="83"/>
        <v>XI_MD_Dist_22</v>
      </c>
      <c r="B5343">
        <v>22</v>
      </c>
      <c r="C5343" t="s">
        <v>74</v>
      </c>
      <c r="D5343">
        <v>4.6503914024147497E-2</v>
      </c>
      <c r="E5343" t="s">
        <v>63</v>
      </c>
      <c r="F5343" t="s">
        <v>71</v>
      </c>
    </row>
    <row r="5344" spans="1:6" x14ac:dyDescent="0.45">
      <c r="A5344" s="154" t="str">
        <f t="shared" si="83"/>
        <v>XI_MD_Dist_24</v>
      </c>
      <c r="B5344">
        <v>24</v>
      </c>
      <c r="C5344" t="s">
        <v>74</v>
      </c>
      <c r="D5344">
        <v>4.9290168502056503E-2</v>
      </c>
      <c r="E5344" t="s">
        <v>63</v>
      </c>
      <c r="F5344" t="s">
        <v>71</v>
      </c>
    </row>
    <row r="5345" spans="1:6" x14ac:dyDescent="0.45">
      <c r="A5345" s="154" t="str">
        <f t="shared" si="83"/>
        <v>XI_MD_Dist_26</v>
      </c>
      <c r="B5345">
        <v>26</v>
      </c>
      <c r="C5345" t="s">
        <v>74</v>
      </c>
      <c r="D5345">
        <v>4.1263102029985399E-2</v>
      </c>
      <c r="E5345" t="s">
        <v>63</v>
      </c>
      <c r="F5345" t="s">
        <v>71</v>
      </c>
    </row>
    <row r="5346" spans="1:6" x14ac:dyDescent="0.45">
      <c r="A5346" s="154" t="str">
        <f t="shared" si="83"/>
        <v>XI_MD_Dist_28</v>
      </c>
      <c r="B5346">
        <v>28</v>
      </c>
      <c r="C5346" t="s">
        <v>74</v>
      </c>
      <c r="D5346">
        <v>2.3318296404404901E-2</v>
      </c>
      <c r="E5346" t="s">
        <v>63</v>
      </c>
      <c r="F5346" t="s">
        <v>71</v>
      </c>
    </row>
    <row r="5347" spans="1:6" x14ac:dyDescent="0.45">
      <c r="A5347" s="154" t="str">
        <f t="shared" si="83"/>
        <v>XI_MD_Dist_30</v>
      </c>
      <c r="B5347">
        <v>30</v>
      </c>
      <c r="C5347" t="s">
        <v>74</v>
      </c>
      <c r="D5347">
        <v>2.3849011543054199E-2</v>
      </c>
      <c r="E5347" t="s">
        <v>63</v>
      </c>
      <c r="F5347" t="s">
        <v>71</v>
      </c>
    </row>
    <row r="5348" spans="1:6" x14ac:dyDescent="0.45">
      <c r="A5348" s="154" t="str">
        <f t="shared" si="83"/>
        <v>XI_MD_Dist_32</v>
      </c>
      <c r="B5348">
        <v>32</v>
      </c>
      <c r="C5348" t="s">
        <v>74</v>
      </c>
      <c r="D5348">
        <v>1.85750298527265E-2</v>
      </c>
      <c r="E5348" t="s">
        <v>63</v>
      </c>
      <c r="F5348" t="s">
        <v>71</v>
      </c>
    </row>
    <row r="5349" spans="1:6" x14ac:dyDescent="0.45">
      <c r="A5349" s="154" t="str">
        <f t="shared" si="83"/>
        <v>XI_MD_Dist_34</v>
      </c>
      <c r="B5349">
        <v>34</v>
      </c>
      <c r="C5349" t="s">
        <v>74</v>
      </c>
      <c r="D5349">
        <v>2.1261775242138702E-2</v>
      </c>
      <c r="E5349" t="s">
        <v>63</v>
      </c>
      <c r="F5349" t="s">
        <v>71</v>
      </c>
    </row>
    <row r="5350" spans="1:6" x14ac:dyDescent="0.45">
      <c r="A5350" s="154" t="str">
        <f t="shared" si="83"/>
        <v>XI_MD_Dist_36</v>
      </c>
      <c r="B5350">
        <v>36</v>
      </c>
      <c r="C5350" t="s">
        <v>74</v>
      </c>
      <c r="D5350">
        <v>1.54239087169961E-2</v>
      </c>
      <c r="E5350" t="s">
        <v>63</v>
      </c>
      <c r="F5350" t="s">
        <v>71</v>
      </c>
    </row>
    <row r="5351" spans="1:6" x14ac:dyDescent="0.45">
      <c r="A5351" s="154" t="str">
        <f t="shared" si="83"/>
        <v>XI_MD_Dist_38</v>
      </c>
      <c r="B5351">
        <v>38</v>
      </c>
      <c r="C5351" t="s">
        <v>74</v>
      </c>
      <c r="D5351">
        <v>1.43293087435319E-2</v>
      </c>
      <c r="E5351" t="s">
        <v>63</v>
      </c>
      <c r="F5351" t="s">
        <v>71</v>
      </c>
    </row>
    <row r="5352" spans="1:6" x14ac:dyDescent="0.45">
      <c r="A5352" s="154" t="str">
        <f t="shared" si="83"/>
        <v>XI_MD_Dist_40</v>
      </c>
      <c r="B5352">
        <v>40</v>
      </c>
      <c r="C5352" t="s">
        <v>74</v>
      </c>
      <c r="D5352">
        <v>1.07469815576489E-2</v>
      </c>
      <c r="E5352" t="s">
        <v>63</v>
      </c>
      <c r="F5352" t="s">
        <v>71</v>
      </c>
    </row>
    <row r="5353" spans="1:6" x14ac:dyDescent="0.45">
      <c r="A5353" s="154" t="str">
        <f t="shared" si="83"/>
        <v>XI_MD_Dist_42</v>
      </c>
      <c r="B5353">
        <v>42</v>
      </c>
      <c r="C5353" t="s">
        <v>74</v>
      </c>
      <c r="D5353">
        <v>1.0216266418999601E-2</v>
      </c>
      <c r="E5353" t="s">
        <v>63</v>
      </c>
      <c r="F5353" t="s">
        <v>71</v>
      </c>
    </row>
    <row r="5354" spans="1:6" x14ac:dyDescent="0.45">
      <c r="A5354" s="154" t="str">
        <f t="shared" si="83"/>
        <v>XI_MD_Dist_44</v>
      </c>
      <c r="B5354">
        <v>44</v>
      </c>
      <c r="C5354" t="s">
        <v>74</v>
      </c>
      <c r="D5354">
        <v>9.8513997611781E-3</v>
      </c>
      <c r="E5354" t="s">
        <v>63</v>
      </c>
      <c r="F5354" t="s">
        <v>71</v>
      </c>
    </row>
    <row r="5355" spans="1:6" x14ac:dyDescent="0.45">
      <c r="A5355" s="154" t="str">
        <f t="shared" si="83"/>
        <v>XI_MD_Dist_46</v>
      </c>
      <c r="B5355">
        <v>46</v>
      </c>
      <c r="C5355" t="s">
        <v>74</v>
      </c>
      <c r="D5355">
        <v>6.2690725752952E-3</v>
      </c>
      <c r="E5355" t="s">
        <v>63</v>
      </c>
      <c r="F5355" t="s">
        <v>71</v>
      </c>
    </row>
    <row r="5356" spans="1:6" x14ac:dyDescent="0.45">
      <c r="A5356" s="154" t="str">
        <f t="shared" si="83"/>
        <v>XI_MD_Dist_48</v>
      </c>
      <c r="B5356">
        <v>48</v>
      </c>
      <c r="C5356" t="s">
        <v>74</v>
      </c>
      <c r="D5356">
        <v>1.19410906196099E-2</v>
      </c>
      <c r="E5356" t="s">
        <v>63</v>
      </c>
      <c r="F5356" t="s">
        <v>71</v>
      </c>
    </row>
    <row r="5357" spans="1:6" x14ac:dyDescent="0.45">
      <c r="A5357" s="154" t="str">
        <f t="shared" si="83"/>
        <v>XI_MD_Dist_50</v>
      </c>
      <c r="B5357">
        <v>50</v>
      </c>
      <c r="C5357" t="s">
        <v>74</v>
      </c>
      <c r="D5357">
        <v>7.5958604219185004E-3</v>
      </c>
      <c r="E5357" t="s">
        <v>63</v>
      </c>
      <c r="F5357" t="s">
        <v>71</v>
      </c>
    </row>
    <row r="5358" spans="1:6" x14ac:dyDescent="0.45">
      <c r="A5358" s="154" t="str">
        <f t="shared" si="83"/>
        <v>XI_MD_Dist_52</v>
      </c>
      <c r="B5358">
        <v>52</v>
      </c>
      <c r="C5358" t="s">
        <v>74</v>
      </c>
      <c r="D5358">
        <v>8.0934058644022006E-3</v>
      </c>
      <c r="E5358" t="s">
        <v>63</v>
      </c>
      <c r="F5358" t="s">
        <v>71</v>
      </c>
    </row>
    <row r="5359" spans="1:6" x14ac:dyDescent="0.45">
      <c r="A5359" s="154" t="str">
        <f t="shared" si="83"/>
        <v>XI_MD_Dist_54</v>
      </c>
      <c r="B5359">
        <v>54</v>
      </c>
      <c r="C5359" t="s">
        <v>74</v>
      </c>
      <c r="D5359">
        <v>6.6671089292822004E-3</v>
      </c>
      <c r="E5359" t="s">
        <v>63</v>
      </c>
      <c r="F5359" t="s">
        <v>71</v>
      </c>
    </row>
    <row r="5360" spans="1:6" x14ac:dyDescent="0.45">
      <c r="A5360" s="154" t="str">
        <f t="shared" si="83"/>
        <v>XI_MD_Dist_56</v>
      </c>
      <c r="B5360">
        <v>56</v>
      </c>
      <c r="C5360" t="s">
        <v>74</v>
      </c>
      <c r="D5360">
        <v>1.0282605811330701E-2</v>
      </c>
      <c r="E5360" t="s">
        <v>63</v>
      </c>
      <c r="F5360" t="s">
        <v>71</v>
      </c>
    </row>
    <row r="5361" spans="1:6" x14ac:dyDescent="0.45">
      <c r="A5361" s="154" t="str">
        <f t="shared" si="83"/>
        <v>XI_MD_Dist_58</v>
      </c>
      <c r="B5361">
        <v>58</v>
      </c>
      <c r="C5361" t="s">
        <v>74</v>
      </c>
      <c r="D5361">
        <v>8.1265755605677992E-3</v>
      </c>
      <c r="E5361" t="s">
        <v>63</v>
      </c>
      <c r="F5361" t="s">
        <v>71</v>
      </c>
    </row>
    <row r="5362" spans="1:6" x14ac:dyDescent="0.45">
      <c r="A5362" s="154" t="str">
        <f t="shared" si="83"/>
        <v>XI_MD_Dist_60</v>
      </c>
      <c r="B5362">
        <v>60</v>
      </c>
      <c r="C5362" t="s">
        <v>74</v>
      </c>
      <c r="D5362">
        <v>1.1045508823139099E-2</v>
      </c>
      <c r="E5362" t="s">
        <v>63</v>
      </c>
      <c r="F5362" t="s">
        <v>71</v>
      </c>
    </row>
    <row r="5363" spans="1:6" x14ac:dyDescent="0.45">
      <c r="A5363" s="154" t="str">
        <f t="shared" si="83"/>
        <v>XI_MD_Dist_62</v>
      </c>
      <c r="B5363">
        <v>62</v>
      </c>
      <c r="C5363" t="s">
        <v>74</v>
      </c>
      <c r="D5363">
        <v>9.4201937110255998E-3</v>
      </c>
      <c r="E5363" t="s">
        <v>63</v>
      </c>
      <c r="F5363" t="s">
        <v>71</v>
      </c>
    </row>
    <row r="5364" spans="1:6" x14ac:dyDescent="0.45">
      <c r="A5364" s="154" t="str">
        <f t="shared" si="83"/>
        <v>XI_MD_Dist_64</v>
      </c>
      <c r="B5364">
        <v>64</v>
      </c>
      <c r="C5364" t="s">
        <v>74</v>
      </c>
      <c r="D5364">
        <v>1.3533236035557899E-2</v>
      </c>
      <c r="E5364" t="s">
        <v>63</v>
      </c>
      <c r="F5364" t="s">
        <v>71</v>
      </c>
    </row>
    <row r="5365" spans="1:6" x14ac:dyDescent="0.45">
      <c r="A5365" s="154" t="str">
        <f t="shared" si="83"/>
        <v>XI_MD_Dist_66</v>
      </c>
      <c r="B5365">
        <v>66</v>
      </c>
      <c r="C5365" t="s">
        <v>74</v>
      </c>
      <c r="D5365">
        <v>3.2970677988589603E-2</v>
      </c>
      <c r="E5365" t="s">
        <v>63</v>
      </c>
      <c r="F5365" t="s">
        <v>71</v>
      </c>
    </row>
    <row r="5366" spans="1:6" x14ac:dyDescent="0.45">
      <c r="A5366" s="154" t="str">
        <f t="shared" si="83"/>
        <v>XI_MD_Dist_68</v>
      </c>
      <c r="B5366">
        <v>68</v>
      </c>
      <c r="C5366" t="s">
        <v>74</v>
      </c>
      <c r="D5366">
        <v>4.09977444606607E-2</v>
      </c>
      <c r="E5366" t="s">
        <v>63</v>
      </c>
      <c r="F5366" t="s">
        <v>71</v>
      </c>
    </row>
    <row r="5367" spans="1:6" x14ac:dyDescent="0.45">
      <c r="A5367" s="154" t="str">
        <f t="shared" si="83"/>
        <v>XI_MD_Dist_70</v>
      </c>
      <c r="B5367">
        <v>70</v>
      </c>
      <c r="C5367" t="s">
        <v>74</v>
      </c>
      <c r="D5367">
        <v>7.8612179912432006E-3</v>
      </c>
      <c r="E5367" t="s">
        <v>63</v>
      </c>
      <c r="F5367" t="s">
        <v>71</v>
      </c>
    </row>
    <row r="5368" spans="1:6" x14ac:dyDescent="0.45">
      <c r="A5368" s="154" t="str">
        <f t="shared" si="83"/>
        <v>XI_MD_Dist_72</v>
      </c>
      <c r="B5368">
        <v>72</v>
      </c>
      <c r="C5368" t="s">
        <v>74</v>
      </c>
      <c r="D5368">
        <v>1.1012339126973501E-2</v>
      </c>
      <c r="E5368" t="s">
        <v>63</v>
      </c>
      <c r="F5368" t="s">
        <v>71</v>
      </c>
    </row>
    <row r="5369" spans="1:6" x14ac:dyDescent="0.45">
      <c r="A5369" s="154" t="str">
        <f t="shared" si="83"/>
        <v>XI_MD_Dist_74</v>
      </c>
      <c r="B5369">
        <v>74</v>
      </c>
      <c r="C5369" t="s">
        <v>74</v>
      </c>
      <c r="D5369">
        <v>6.5344301446197996E-3</v>
      </c>
      <c r="E5369" t="s">
        <v>63</v>
      </c>
      <c r="F5369" t="s">
        <v>71</v>
      </c>
    </row>
    <row r="5370" spans="1:6" x14ac:dyDescent="0.45">
      <c r="A5370" s="154" t="str">
        <f t="shared" si="83"/>
        <v>XI_MD_Dist_76</v>
      </c>
      <c r="B5370">
        <v>76</v>
      </c>
      <c r="C5370" t="s">
        <v>74</v>
      </c>
      <c r="D5370">
        <v>5.7051877404802002E-3</v>
      </c>
      <c r="E5370" t="s">
        <v>63</v>
      </c>
      <c r="F5370" t="s">
        <v>71</v>
      </c>
    </row>
    <row r="5371" spans="1:6" x14ac:dyDescent="0.45">
      <c r="A5371" s="154" t="str">
        <f t="shared" si="83"/>
        <v>XI_MD_Dist_78</v>
      </c>
      <c r="B5371">
        <v>78</v>
      </c>
      <c r="C5371" t="s">
        <v>74</v>
      </c>
      <c r="D5371">
        <v>3.5159877935518002E-3</v>
      </c>
      <c r="E5371" t="s">
        <v>63</v>
      </c>
      <c r="F5371" t="s">
        <v>71</v>
      </c>
    </row>
    <row r="5372" spans="1:6" x14ac:dyDescent="0.45">
      <c r="A5372" s="154" t="str">
        <f t="shared" si="83"/>
        <v>XI_MD_Dist_80</v>
      </c>
      <c r="B5372">
        <v>80</v>
      </c>
      <c r="C5372" t="s">
        <v>74</v>
      </c>
      <c r="D5372">
        <v>5.4398301711555998E-3</v>
      </c>
      <c r="E5372" t="s">
        <v>63</v>
      </c>
      <c r="F5372" t="s">
        <v>71</v>
      </c>
    </row>
    <row r="5373" spans="1:6" x14ac:dyDescent="0.45">
      <c r="A5373" s="154" t="str">
        <f t="shared" si="83"/>
        <v>XI_MD_Dist_82</v>
      </c>
      <c r="B5373">
        <v>82</v>
      </c>
      <c r="C5373" t="s">
        <v>74</v>
      </c>
      <c r="D5373">
        <v>5.2739816903277E-3</v>
      </c>
      <c r="E5373" t="s">
        <v>63</v>
      </c>
      <c r="F5373" t="s">
        <v>71</v>
      </c>
    </row>
    <row r="5374" spans="1:6" x14ac:dyDescent="0.45">
      <c r="A5374" s="154" t="str">
        <f t="shared" si="83"/>
        <v>XI_MD_Dist_84</v>
      </c>
      <c r="B5374">
        <v>84</v>
      </c>
      <c r="C5374" t="s">
        <v>74</v>
      </c>
      <c r="D5374">
        <v>2.8857635664057001E-3</v>
      </c>
      <c r="E5374" t="s">
        <v>63</v>
      </c>
      <c r="F5374" t="s">
        <v>71</v>
      </c>
    </row>
    <row r="5375" spans="1:6" x14ac:dyDescent="0.45">
      <c r="A5375" s="154" t="str">
        <f t="shared" si="83"/>
        <v>XI_MD_Dist_86</v>
      </c>
      <c r="B5375">
        <v>86</v>
      </c>
      <c r="C5375" t="s">
        <v>74</v>
      </c>
      <c r="D5375">
        <v>1.6253151121134999E-3</v>
      </c>
      <c r="E5375" t="s">
        <v>63</v>
      </c>
      <c r="F5375" t="s">
        <v>71</v>
      </c>
    </row>
    <row r="5376" spans="1:6" x14ac:dyDescent="0.45">
      <c r="A5376" s="154" t="str">
        <f t="shared" si="83"/>
        <v>XI_MD_Dist_88</v>
      </c>
      <c r="B5376">
        <v>88</v>
      </c>
      <c r="C5376" t="s">
        <v>74</v>
      </c>
      <c r="D5376">
        <v>4.9091150325063001E-3</v>
      </c>
      <c r="E5376" t="s">
        <v>63</v>
      </c>
      <c r="F5376" t="s">
        <v>71</v>
      </c>
    </row>
    <row r="5377" spans="1:6" x14ac:dyDescent="0.45">
      <c r="A5377" s="154" t="str">
        <f t="shared" si="83"/>
        <v>XI_MD_Dist_90</v>
      </c>
      <c r="B5377">
        <v>90</v>
      </c>
      <c r="C5377" t="s">
        <v>74</v>
      </c>
      <c r="D5377">
        <v>8.0270664720711003E-3</v>
      </c>
      <c r="E5377" t="s">
        <v>63</v>
      </c>
      <c r="F5377" t="s">
        <v>71</v>
      </c>
    </row>
    <row r="5378" spans="1:6" x14ac:dyDescent="0.45">
      <c r="A5378" s="154" t="str">
        <f t="shared" si="83"/>
        <v>XI_MD_Dist_92</v>
      </c>
      <c r="B5378">
        <v>92</v>
      </c>
      <c r="C5378" t="s">
        <v>74</v>
      </c>
      <c r="D5378">
        <v>3.4496484012206002E-3</v>
      </c>
      <c r="E5378" t="s">
        <v>63</v>
      </c>
      <c r="F5378" t="s">
        <v>71</v>
      </c>
    </row>
    <row r="5379" spans="1:6" x14ac:dyDescent="0.45">
      <c r="A5379" s="154" t="str">
        <f t="shared" ref="A5379:A5442" si="84">C5379&amp;"_"&amp;E5379&amp;"_"&amp;B5379</f>
        <v>XI_MD_Dist_94</v>
      </c>
      <c r="B5379">
        <v>94</v>
      </c>
      <c r="C5379" t="s">
        <v>74</v>
      </c>
      <c r="D5379">
        <v>8.9226482685417999E-3</v>
      </c>
      <c r="E5379" t="s">
        <v>63</v>
      </c>
      <c r="F5379" t="s">
        <v>71</v>
      </c>
    </row>
    <row r="5380" spans="1:6" x14ac:dyDescent="0.45">
      <c r="A5380" s="154" t="str">
        <f t="shared" si="84"/>
        <v>XI_MD_Dist_96</v>
      </c>
      <c r="B5380">
        <v>96</v>
      </c>
      <c r="C5380" t="s">
        <v>74</v>
      </c>
      <c r="D5380">
        <v>2.24890540002653E-2</v>
      </c>
      <c r="E5380" t="s">
        <v>63</v>
      </c>
      <c r="F5380" t="s">
        <v>71</v>
      </c>
    </row>
    <row r="5381" spans="1:6" x14ac:dyDescent="0.45">
      <c r="A5381" s="154" t="str">
        <f t="shared" si="84"/>
        <v>XI_MD_Dist_98</v>
      </c>
      <c r="B5381">
        <v>98</v>
      </c>
      <c r="C5381" t="s">
        <v>74</v>
      </c>
      <c r="D5381">
        <v>1.1377205784794999E-2</v>
      </c>
      <c r="E5381" t="s">
        <v>63</v>
      </c>
      <c r="F5381" t="s">
        <v>71</v>
      </c>
    </row>
    <row r="5382" spans="1:6" x14ac:dyDescent="0.45">
      <c r="A5382" s="154" t="str">
        <f t="shared" si="84"/>
        <v>XI_MD_Dist_100</v>
      </c>
      <c r="B5382">
        <v>100</v>
      </c>
      <c r="C5382" t="s">
        <v>74</v>
      </c>
      <c r="D5382">
        <v>9.6192118880191E-3</v>
      </c>
      <c r="E5382" t="s">
        <v>63</v>
      </c>
      <c r="F5382" t="s">
        <v>71</v>
      </c>
    </row>
    <row r="5383" spans="1:6" x14ac:dyDescent="0.45">
      <c r="A5383" s="154" t="str">
        <f t="shared" si="84"/>
        <v>XI_MD_Dist_102</v>
      </c>
      <c r="B5383">
        <v>102</v>
      </c>
      <c r="C5383" t="s">
        <v>74</v>
      </c>
      <c r="D5383">
        <v>6.2690725752952E-3</v>
      </c>
      <c r="E5383" t="s">
        <v>63</v>
      </c>
      <c r="F5383" t="s">
        <v>71</v>
      </c>
    </row>
    <row r="5384" spans="1:6" x14ac:dyDescent="0.45">
      <c r="A5384" s="154" t="str">
        <f t="shared" si="84"/>
        <v>XI_MD_Dist_104</v>
      </c>
      <c r="B5384">
        <v>104</v>
      </c>
      <c r="C5384" t="s">
        <v>74</v>
      </c>
      <c r="D5384">
        <v>1.3765423908716899E-2</v>
      </c>
      <c r="E5384" t="s">
        <v>63</v>
      </c>
      <c r="F5384" t="s">
        <v>71</v>
      </c>
    </row>
    <row r="5385" spans="1:6" x14ac:dyDescent="0.45">
      <c r="A5385" s="154" t="str">
        <f t="shared" si="84"/>
        <v>XI_MD_Dist_106</v>
      </c>
      <c r="B5385">
        <v>106</v>
      </c>
      <c r="C5385" t="s">
        <v>74</v>
      </c>
      <c r="D5385">
        <v>2.2986599442749101E-2</v>
      </c>
      <c r="E5385" t="s">
        <v>63</v>
      </c>
      <c r="F5385" t="s">
        <v>71</v>
      </c>
    </row>
    <row r="5386" spans="1:6" x14ac:dyDescent="0.45">
      <c r="A5386" s="154" t="str">
        <f t="shared" si="84"/>
        <v>XI_MD_Dist_108</v>
      </c>
      <c r="B5386">
        <v>108</v>
      </c>
      <c r="C5386" t="s">
        <v>74</v>
      </c>
      <c r="D5386">
        <v>1.9901817699348998E-3</v>
      </c>
      <c r="E5386" t="s">
        <v>63</v>
      </c>
      <c r="F5386" t="s">
        <v>71</v>
      </c>
    </row>
    <row r="5387" spans="1:6" x14ac:dyDescent="0.45">
      <c r="A5387" s="154" t="str">
        <f t="shared" si="84"/>
        <v>XI_MD_Dist_110</v>
      </c>
      <c r="B5387">
        <v>110</v>
      </c>
      <c r="C5387" t="s">
        <v>74</v>
      </c>
      <c r="D5387">
        <v>2.5872363009153999E-3</v>
      </c>
      <c r="E5387" t="s">
        <v>63</v>
      </c>
      <c r="F5387" t="s">
        <v>71</v>
      </c>
    </row>
    <row r="5388" spans="1:6" x14ac:dyDescent="0.45">
      <c r="A5388" s="154" t="str">
        <f t="shared" si="84"/>
        <v>XI_MD_Dist_112</v>
      </c>
      <c r="B5388">
        <v>112</v>
      </c>
      <c r="C5388" t="s">
        <v>74</v>
      </c>
      <c r="D5388">
        <v>4.312060501525E-4</v>
      </c>
      <c r="E5388" t="s">
        <v>63</v>
      </c>
      <c r="F5388" t="s">
        <v>71</v>
      </c>
    </row>
    <row r="5389" spans="1:6" x14ac:dyDescent="0.45">
      <c r="A5389" s="154" t="str">
        <f t="shared" si="84"/>
        <v>XI_MD_Dist_114</v>
      </c>
      <c r="B5389">
        <v>114</v>
      </c>
      <c r="C5389" t="s">
        <v>74</v>
      </c>
      <c r="D5389">
        <v>6.9656361947719998E-4</v>
      </c>
      <c r="E5389" t="s">
        <v>63</v>
      </c>
      <c r="F5389" t="s">
        <v>71</v>
      </c>
    </row>
    <row r="5390" spans="1:6" x14ac:dyDescent="0.45">
      <c r="A5390" s="154" t="str">
        <f t="shared" si="84"/>
        <v>XI_MD_Dist_116</v>
      </c>
      <c r="B5390">
        <v>116</v>
      </c>
      <c r="C5390" t="s">
        <v>74</v>
      </c>
      <c r="D5390">
        <v>9.9509088496740005E-4</v>
      </c>
      <c r="E5390" t="s">
        <v>63</v>
      </c>
      <c r="F5390" t="s">
        <v>71</v>
      </c>
    </row>
    <row r="5391" spans="1:6" x14ac:dyDescent="0.45">
      <c r="A5391" s="154" t="str">
        <f t="shared" si="84"/>
        <v>XI_MD_Dist_118</v>
      </c>
      <c r="B5391">
        <v>118</v>
      </c>
      <c r="C5391" t="s">
        <v>74</v>
      </c>
      <c r="D5391">
        <v>7.6290301180839996E-4</v>
      </c>
      <c r="E5391" t="s">
        <v>63</v>
      </c>
      <c r="F5391" t="s">
        <v>71</v>
      </c>
    </row>
    <row r="5392" spans="1:6" x14ac:dyDescent="0.45">
      <c r="A5392" s="154" t="str">
        <f t="shared" si="84"/>
        <v>XI_MD_Dist_120</v>
      </c>
      <c r="B5392">
        <v>120</v>
      </c>
      <c r="C5392" t="s">
        <v>74</v>
      </c>
      <c r="D5392">
        <v>1.2604484542921E-3</v>
      </c>
      <c r="E5392" t="s">
        <v>63</v>
      </c>
      <c r="F5392" t="s">
        <v>71</v>
      </c>
    </row>
    <row r="5393" spans="1:6" x14ac:dyDescent="0.45">
      <c r="A5393" s="154" t="str">
        <f t="shared" si="84"/>
        <v>XI_MD_Dist_122</v>
      </c>
      <c r="B5393">
        <v>122</v>
      </c>
      <c r="C5393" t="s">
        <v>74</v>
      </c>
      <c r="D5393">
        <v>1.2604484542921E-3</v>
      </c>
      <c r="E5393" t="s">
        <v>63</v>
      </c>
      <c r="F5393" t="s">
        <v>71</v>
      </c>
    </row>
    <row r="5394" spans="1:6" x14ac:dyDescent="0.45">
      <c r="A5394" s="154" t="str">
        <f t="shared" si="84"/>
        <v>XI_MD_Dist_124</v>
      </c>
      <c r="B5394">
        <v>124</v>
      </c>
      <c r="C5394" t="s">
        <v>74</v>
      </c>
      <c r="D5394">
        <v>1.3599575427888999E-3</v>
      </c>
      <c r="E5394" t="s">
        <v>63</v>
      </c>
      <c r="F5394" t="s">
        <v>71</v>
      </c>
    </row>
    <row r="5395" spans="1:6" x14ac:dyDescent="0.45">
      <c r="A5395" s="154" t="str">
        <f t="shared" si="84"/>
        <v>XI_MD_Dist_126</v>
      </c>
      <c r="B5395">
        <v>126</v>
      </c>
      <c r="C5395" t="s">
        <v>74</v>
      </c>
      <c r="D5395">
        <v>1.5921454159478999E-3</v>
      </c>
      <c r="E5395" t="s">
        <v>63</v>
      </c>
      <c r="F5395" t="s">
        <v>71</v>
      </c>
    </row>
    <row r="5396" spans="1:6" x14ac:dyDescent="0.45">
      <c r="A5396" s="154" t="str">
        <f t="shared" si="84"/>
        <v>XI_MD_Dist_128</v>
      </c>
      <c r="B5396">
        <v>128</v>
      </c>
      <c r="C5396" t="s">
        <v>74</v>
      </c>
      <c r="D5396">
        <v>1.1609393657954E-3</v>
      </c>
      <c r="E5396" t="s">
        <v>63</v>
      </c>
      <c r="F5396" t="s">
        <v>71</v>
      </c>
    </row>
    <row r="5397" spans="1:6" x14ac:dyDescent="0.45">
      <c r="A5397" s="154" t="str">
        <f t="shared" si="84"/>
        <v>XI_MD_Dist_130</v>
      </c>
      <c r="B5397">
        <v>130</v>
      </c>
      <c r="C5397" t="s">
        <v>74</v>
      </c>
      <c r="D5397">
        <v>1.2272787581265E-3</v>
      </c>
      <c r="E5397" t="s">
        <v>63</v>
      </c>
      <c r="F5397" t="s">
        <v>71</v>
      </c>
    </row>
    <row r="5398" spans="1:6" x14ac:dyDescent="0.45">
      <c r="A5398" s="154" t="str">
        <f t="shared" si="84"/>
        <v>XI_MD_Dist_132</v>
      </c>
      <c r="B5398">
        <v>132</v>
      </c>
      <c r="C5398" t="s">
        <v>74</v>
      </c>
      <c r="D5398">
        <v>1.7579938967759001E-3</v>
      </c>
      <c r="E5398" t="s">
        <v>63</v>
      </c>
      <c r="F5398" t="s">
        <v>71</v>
      </c>
    </row>
    <row r="5399" spans="1:6" x14ac:dyDescent="0.45">
      <c r="A5399" s="154" t="str">
        <f t="shared" si="84"/>
        <v>XI_MD_Dist_134</v>
      </c>
      <c r="B5399">
        <v>134</v>
      </c>
      <c r="C5399" t="s">
        <v>74</v>
      </c>
      <c r="D5399">
        <v>4.2457211091945996E-3</v>
      </c>
      <c r="E5399" t="s">
        <v>63</v>
      </c>
      <c r="F5399" t="s">
        <v>71</v>
      </c>
    </row>
    <row r="5400" spans="1:6" x14ac:dyDescent="0.45">
      <c r="A5400" s="154" t="str">
        <f t="shared" si="84"/>
        <v>XI_MD_Dist_136</v>
      </c>
      <c r="B5400">
        <v>136</v>
      </c>
      <c r="C5400" t="s">
        <v>74</v>
      </c>
      <c r="D5400">
        <v>3.6486665782139999E-4</v>
      </c>
      <c r="E5400" t="s">
        <v>63</v>
      </c>
      <c r="F5400" t="s">
        <v>71</v>
      </c>
    </row>
    <row r="5401" spans="1:6" x14ac:dyDescent="0.45">
      <c r="A5401" s="154" t="str">
        <f t="shared" si="84"/>
        <v>XI_MD_Dist_138</v>
      </c>
      <c r="B5401">
        <v>138</v>
      </c>
      <c r="C5401" t="s">
        <v>74</v>
      </c>
      <c r="D5401">
        <v>6.9656361947719998E-4</v>
      </c>
      <c r="E5401" t="s">
        <v>63</v>
      </c>
      <c r="F5401" t="s">
        <v>71</v>
      </c>
    </row>
    <row r="5402" spans="1:6" x14ac:dyDescent="0.45">
      <c r="A5402" s="154" t="str">
        <f t="shared" si="84"/>
        <v>XI_MD_Dist_140</v>
      </c>
      <c r="B5402">
        <v>140</v>
      </c>
      <c r="C5402" t="s">
        <v>74</v>
      </c>
      <c r="D5402">
        <v>7.6290301180839996E-4</v>
      </c>
      <c r="E5402" t="s">
        <v>63</v>
      </c>
      <c r="F5402" t="s">
        <v>71</v>
      </c>
    </row>
    <row r="5403" spans="1:6" x14ac:dyDescent="0.45">
      <c r="A5403" s="154" t="str">
        <f t="shared" si="84"/>
        <v>XI_MD_Dist_142</v>
      </c>
      <c r="B5403">
        <v>142</v>
      </c>
      <c r="C5403" t="s">
        <v>74</v>
      </c>
      <c r="D5403">
        <v>3.316969616558E-4</v>
      </c>
      <c r="E5403" t="s">
        <v>63</v>
      </c>
      <c r="F5403" t="s">
        <v>71</v>
      </c>
    </row>
    <row r="5404" spans="1:6" x14ac:dyDescent="0.45">
      <c r="A5404" s="154" t="str">
        <f t="shared" si="84"/>
        <v>XI_MD_Dist_144</v>
      </c>
      <c r="B5404">
        <v>144</v>
      </c>
      <c r="C5404" t="s">
        <v>74</v>
      </c>
      <c r="D5404">
        <v>2.6535756932460002E-4</v>
      </c>
      <c r="E5404" t="s">
        <v>63</v>
      </c>
      <c r="F5404" t="s">
        <v>71</v>
      </c>
    </row>
    <row r="5405" spans="1:6" x14ac:dyDescent="0.45">
      <c r="A5405" s="154" t="str">
        <f t="shared" si="84"/>
        <v>XI_MD_Dist_146</v>
      </c>
      <c r="B5405">
        <v>146</v>
      </c>
      <c r="C5405" t="s">
        <v>74</v>
      </c>
      <c r="D5405">
        <v>7.2973331564279997E-4</v>
      </c>
      <c r="E5405" t="s">
        <v>63</v>
      </c>
      <c r="F5405" t="s">
        <v>71</v>
      </c>
    </row>
    <row r="5406" spans="1:6" x14ac:dyDescent="0.45">
      <c r="A5406" s="154" t="str">
        <f t="shared" si="84"/>
        <v>XI_MD_Dist_148</v>
      </c>
      <c r="B5406">
        <v>148</v>
      </c>
      <c r="C5406" t="s">
        <v>74</v>
      </c>
      <c r="D5406">
        <v>1.658484808279E-4</v>
      </c>
      <c r="E5406" t="s">
        <v>63</v>
      </c>
      <c r="F5406" t="s">
        <v>71</v>
      </c>
    </row>
    <row r="5407" spans="1:6" x14ac:dyDescent="0.45">
      <c r="A5407" s="154" t="str">
        <f t="shared" si="84"/>
        <v>XI_MD_Dist_150</v>
      </c>
      <c r="B5407">
        <v>150</v>
      </c>
      <c r="C5407" t="s">
        <v>74</v>
      </c>
      <c r="D5407">
        <v>0</v>
      </c>
      <c r="E5407" t="s">
        <v>63</v>
      </c>
      <c r="F5407" t="s">
        <v>71</v>
      </c>
    </row>
    <row r="5408" spans="1:6" x14ac:dyDescent="0.45">
      <c r="A5408" s="154" t="str">
        <f t="shared" si="84"/>
        <v>XI_MD_Dist_152</v>
      </c>
      <c r="B5408">
        <v>152</v>
      </c>
      <c r="C5408" t="s">
        <v>74</v>
      </c>
      <c r="D5408">
        <v>6.9656361947719998E-4</v>
      </c>
      <c r="E5408" t="s">
        <v>63</v>
      </c>
      <c r="F5408" t="s">
        <v>71</v>
      </c>
    </row>
    <row r="5409" spans="1:6" x14ac:dyDescent="0.45">
      <c r="A5409" s="154" t="str">
        <f t="shared" si="84"/>
        <v>XI_MD_Dist_154</v>
      </c>
      <c r="B5409">
        <v>154</v>
      </c>
      <c r="C5409" t="s">
        <v>74</v>
      </c>
      <c r="D5409">
        <v>2.5872363009153999E-3</v>
      </c>
      <c r="E5409" t="s">
        <v>63</v>
      </c>
      <c r="F5409" t="s">
        <v>71</v>
      </c>
    </row>
    <row r="5410" spans="1:6" x14ac:dyDescent="0.45">
      <c r="A5410" s="154" t="str">
        <f t="shared" si="84"/>
        <v>XI_MD_Dist_156</v>
      </c>
      <c r="B5410">
        <v>156</v>
      </c>
      <c r="C5410" t="s">
        <v>74</v>
      </c>
      <c r="D5410" s="153">
        <v>6.6339392331166201E-5</v>
      </c>
      <c r="E5410" t="s">
        <v>63</v>
      </c>
      <c r="F5410" t="s">
        <v>71</v>
      </c>
    </row>
    <row r="5411" spans="1:6" x14ac:dyDescent="0.45">
      <c r="A5411" s="154" t="str">
        <f t="shared" si="84"/>
        <v>XI_MD_Dist_158</v>
      </c>
      <c r="B5411">
        <v>158</v>
      </c>
      <c r="C5411" t="s">
        <v>74</v>
      </c>
      <c r="D5411">
        <v>0</v>
      </c>
      <c r="E5411" t="s">
        <v>63</v>
      </c>
      <c r="F5411" t="s">
        <v>71</v>
      </c>
    </row>
    <row r="5412" spans="1:6" x14ac:dyDescent="0.45">
      <c r="A5412" s="154" t="str">
        <f t="shared" si="84"/>
        <v>XI_MD_Dist_160</v>
      </c>
      <c r="B5412">
        <v>160</v>
      </c>
      <c r="C5412" t="s">
        <v>74</v>
      </c>
      <c r="D5412">
        <v>0</v>
      </c>
      <c r="E5412" t="s">
        <v>63</v>
      </c>
      <c r="F5412" t="s">
        <v>71</v>
      </c>
    </row>
    <row r="5413" spans="1:6" x14ac:dyDescent="0.45">
      <c r="A5413" s="154" t="str">
        <f t="shared" si="84"/>
        <v>XI_MD_Dist_162</v>
      </c>
      <c r="B5413">
        <v>162</v>
      </c>
      <c r="C5413" t="s">
        <v>74</v>
      </c>
      <c r="D5413">
        <v>0</v>
      </c>
      <c r="E5413" t="s">
        <v>63</v>
      </c>
      <c r="F5413" t="s">
        <v>71</v>
      </c>
    </row>
    <row r="5414" spans="1:6" x14ac:dyDescent="0.45">
      <c r="A5414" s="154" t="str">
        <f t="shared" si="84"/>
        <v>XI_MD_Dist_164</v>
      </c>
      <c r="B5414">
        <v>164</v>
      </c>
      <c r="C5414" t="s">
        <v>74</v>
      </c>
      <c r="D5414">
        <v>0</v>
      </c>
      <c r="E5414" t="s">
        <v>63</v>
      </c>
      <c r="F5414" t="s">
        <v>71</v>
      </c>
    </row>
    <row r="5415" spans="1:6" x14ac:dyDescent="0.45">
      <c r="A5415" s="154" t="str">
        <f t="shared" si="84"/>
        <v>XI_MD_Dist_166</v>
      </c>
      <c r="B5415">
        <v>166</v>
      </c>
      <c r="C5415" t="s">
        <v>74</v>
      </c>
      <c r="D5415">
        <v>0</v>
      </c>
      <c r="E5415" t="s">
        <v>63</v>
      </c>
      <c r="F5415" t="s">
        <v>71</v>
      </c>
    </row>
    <row r="5416" spans="1:6" x14ac:dyDescent="0.45">
      <c r="A5416" s="154" t="str">
        <f t="shared" si="84"/>
        <v>XI_MD_Dist_168</v>
      </c>
      <c r="B5416">
        <v>168</v>
      </c>
      <c r="C5416" t="s">
        <v>74</v>
      </c>
      <c r="D5416">
        <v>0</v>
      </c>
      <c r="E5416" t="s">
        <v>63</v>
      </c>
      <c r="F5416" t="s">
        <v>71</v>
      </c>
    </row>
    <row r="5417" spans="1:6" x14ac:dyDescent="0.45">
      <c r="A5417" s="154" t="str">
        <f t="shared" si="84"/>
        <v>XI_MD_Dist_170</v>
      </c>
      <c r="B5417">
        <v>170</v>
      </c>
      <c r="C5417" t="s">
        <v>74</v>
      </c>
      <c r="D5417">
        <v>0</v>
      </c>
      <c r="E5417" t="s">
        <v>63</v>
      </c>
      <c r="F5417" t="s">
        <v>71</v>
      </c>
    </row>
    <row r="5418" spans="1:6" x14ac:dyDescent="0.45">
      <c r="A5418" s="154" t="str">
        <f t="shared" si="84"/>
        <v>XI_MD_Dist_172</v>
      </c>
      <c r="B5418">
        <v>172</v>
      </c>
      <c r="C5418" t="s">
        <v>74</v>
      </c>
      <c r="D5418">
        <v>0</v>
      </c>
      <c r="E5418" t="s">
        <v>63</v>
      </c>
      <c r="F5418" t="s">
        <v>71</v>
      </c>
    </row>
    <row r="5419" spans="1:6" x14ac:dyDescent="0.45">
      <c r="A5419" s="154" t="str">
        <f t="shared" si="84"/>
        <v>XI_MD_Dist_174</v>
      </c>
      <c r="B5419">
        <v>174</v>
      </c>
      <c r="C5419" t="s">
        <v>74</v>
      </c>
      <c r="D5419">
        <v>0</v>
      </c>
      <c r="E5419" t="s">
        <v>63</v>
      </c>
      <c r="F5419" t="s">
        <v>71</v>
      </c>
    </row>
    <row r="5420" spans="1:6" x14ac:dyDescent="0.45">
      <c r="A5420" s="154" t="str">
        <f t="shared" si="84"/>
        <v>XI_MD_Dist_176</v>
      </c>
      <c r="B5420">
        <v>176</v>
      </c>
      <c r="C5420" t="s">
        <v>74</v>
      </c>
      <c r="D5420">
        <v>0</v>
      </c>
      <c r="E5420" t="s">
        <v>63</v>
      </c>
      <c r="F5420" t="s">
        <v>71</v>
      </c>
    </row>
    <row r="5421" spans="1:6" x14ac:dyDescent="0.45">
      <c r="A5421" s="154" t="str">
        <f t="shared" si="84"/>
        <v>XI_MD_Dist_178</v>
      </c>
      <c r="B5421">
        <v>178</v>
      </c>
      <c r="C5421" t="s">
        <v>74</v>
      </c>
      <c r="D5421">
        <v>0</v>
      </c>
      <c r="E5421" t="s">
        <v>63</v>
      </c>
      <c r="F5421" t="s">
        <v>71</v>
      </c>
    </row>
    <row r="5422" spans="1:6" x14ac:dyDescent="0.45">
      <c r="A5422" s="154" t="str">
        <f t="shared" si="84"/>
        <v>XI_MD_Dist_180</v>
      </c>
      <c r="B5422">
        <v>180</v>
      </c>
      <c r="C5422" t="s">
        <v>74</v>
      </c>
      <c r="D5422">
        <v>0</v>
      </c>
      <c r="E5422" t="s">
        <v>63</v>
      </c>
      <c r="F5422" t="s">
        <v>71</v>
      </c>
    </row>
    <row r="5423" spans="1:6" x14ac:dyDescent="0.45">
      <c r="A5423" s="154" t="str">
        <f t="shared" si="84"/>
        <v>XI_MD_Dist_182</v>
      </c>
      <c r="B5423">
        <v>182</v>
      </c>
      <c r="C5423" t="s">
        <v>74</v>
      </c>
      <c r="D5423">
        <v>0</v>
      </c>
      <c r="E5423" t="s">
        <v>63</v>
      </c>
      <c r="F5423" t="s">
        <v>71</v>
      </c>
    </row>
    <row r="5424" spans="1:6" x14ac:dyDescent="0.45">
      <c r="A5424" s="154" t="str">
        <f t="shared" si="84"/>
        <v>XI_MD_Dist_184</v>
      </c>
      <c r="B5424">
        <v>184</v>
      </c>
      <c r="C5424" t="s">
        <v>74</v>
      </c>
      <c r="D5424">
        <v>0</v>
      </c>
      <c r="E5424" t="s">
        <v>63</v>
      </c>
      <c r="F5424" t="s">
        <v>71</v>
      </c>
    </row>
    <row r="5425" spans="1:6" x14ac:dyDescent="0.45">
      <c r="A5425" s="154" t="str">
        <f t="shared" si="84"/>
        <v>XI_MD_Dist_186</v>
      </c>
      <c r="B5425">
        <v>186</v>
      </c>
      <c r="C5425" t="s">
        <v>74</v>
      </c>
      <c r="D5425">
        <v>0</v>
      </c>
      <c r="E5425" t="s">
        <v>63</v>
      </c>
      <c r="F5425" t="s">
        <v>71</v>
      </c>
    </row>
    <row r="5426" spans="1:6" x14ac:dyDescent="0.45">
      <c r="A5426" s="154" t="str">
        <f t="shared" si="84"/>
        <v>XI_MD_Dist_188</v>
      </c>
      <c r="B5426">
        <v>188</v>
      </c>
      <c r="C5426" t="s">
        <v>74</v>
      </c>
      <c r="D5426">
        <v>0</v>
      </c>
      <c r="E5426" t="s">
        <v>63</v>
      </c>
      <c r="F5426" t="s">
        <v>71</v>
      </c>
    </row>
    <row r="5427" spans="1:6" x14ac:dyDescent="0.45">
      <c r="A5427" s="154" t="str">
        <f t="shared" si="84"/>
        <v>XI_MD_Dist_190</v>
      </c>
      <c r="B5427">
        <v>190</v>
      </c>
      <c r="C5427" t="s">
        <v>74</v>
      </c>
      <c r="D5427">
        <v>0</v>
      </c>
      <c r="E5427" t="s">
        <v>63</v>
      </c>
      <c r="F5427" t="s">
        <v>71</v>
      </c>
    </row>
    <row r="5428" spans="1:6" x14ac:dyDescent="0.45">
      <c r="A5428" s="154" t="str">
        <f t="shared" si="84"/>
        <v>XI_MD_Dist_192</v>
      </c>
      <c r="B5428">
        <v>192</v>
      </c>
      <c r="C5428" t="s">
        <v>74</v>
      </c>
      <c r="D5428">
        <v>0</v>
      </c>
      <c r="E5428" t="s">
        <v>63</v>
      </c>
      <c r="F5428" t="s">
        <v>71</v>
      </c>
    </row>
    <row r="5429" spans="1:6" x14ac:dyDescent="0.45">
      <c r="A5429" s="154" t="str">
        <f t="shared" si="84"/>
        <v>XI_MD_Dist_194</v>
      </c>
      <c r="B5429">
        <v>194</v>
      </c>
      <c r="C5429" t="s">
        <v>74</v>
      </c>
      <c r="D5429">
        <v>0</v>
      </c>
      <c r="E5429" t="s">
        <v>63</v>
      </c>
      <c r="F5429" t="s">
        <v>71</v>
      </c>
    </row>
    <row r="5430" spans="1:6" x14ac:dyDescent="0.45">
      <c r="A5430" s="154" t="str">
        <f t="shared" si="84"/>
        <v>XI_MD_Dist_196</v>
      </c>
      <c r="B5430">
        <v>196</v>
      </c>
      <c r="C5430" t="s">
        <v>74</v>
      </c>
      <c r="D5430">
        <v>0</v>
      </c>
      <c r="E5430" t="s">
        <v>63</v>
      </c>
      <c r="F5430" t="s">
        <v>71</v>
      </c>
    </row>
    <row r="5431" spans="1:6" x14ac:dyDescent="0.45">
      <c r="A5431" s="154" t="str">
        <f t="shared" si="84"/>
        <v>XI_MD_Dist_198</v>
      </c>
      <c r="B5431">
        <v>198</v>
      </c>
      <c r="C5431" t="s">
        <v>74</v>
      </c>
      <c r="D5431">
        <v>0</v>
      </c>
      <c r="E5431" t="s">
        <v>63</v>
      </c>
      <c r="F5431" t="s">
        <v>71</v>
      </c>
    </row>
    <row r="5432" spans="1:6" x14ac:dyDescent="0.45">
      <c r="A5432" s="154" t="str">
        <f t="shared" si="84"/>
        <v>XI_MD_Dist_200</v>
      </c>
      <c r="B5432">
        <v>200</v>
      </c>
      <c r="C5432" t="s">
        <v>74</v>
      </c>
      <c r="D5432">
        <v>0</v>
      </c>
      <c r="E5432" t="s">
        <v>63</v>
      </c>
      <c r="F5432" t="s">
        <v>71</v>
      </c>
    </row>
    <row r="5433" spans="1:6" x14ac:dyDescent="0.45">
      <c r="A5433" s="154" t="str">
        <f t="shared" si="84"/>
        <v>XI_MD_Dist_</v>
      </c>
      <c r="C5433" t="s">
        <v>74</v>
      </c>
      <c r="E5433" t="s">
        <v>63</v>
      </c>
      <c r="F5433" t="s">
        <v>71</v>
      </c>
    </row>
    <row r="5434" spans="1:6" x14ac:dyDescent="0.45">
      <c r="A5434" s="154" t="str">
        <f t="shared" si="84"/>
        <v>XI_MD_Time_0</v>
      </c>
      <c r="B5434">
        <v>0</v>
      </c>
      <c r="C5434" t="s">
        <v>74</v>
      </c>
      <c r="D5434">
        <v>0</v>
      </c>
      <c r="E5434" t="s">
        <v>16</v>
      </c>
      <c r="F5434" t="s">
        <v>71</v>
      </c>
    </row>
    <row r="5435" spans="1:6" x14ac:dyDescent="0.45">
      <c r="A5435" s="154" t="str">
        <f t="shared" si="84"/>
        <v>XI_MD_Time_2</v>
      </c>
      <c r="B5435">
        <v>2</v>
      </c>
      <c r="C5435" t="s">
        <v>74</v>
      </c>
      <c r="D5435">
        <v>1.3267878466230001E-4</v>
      </c>
      <c r="E5435" t="s">
        <v>16</v>
      </c>
      <c r="F5435" t="s">
        <v>71</v>
      </c>
    </row>
    <row r="5436" spans="1:6" x14ac:dyDescent="0.45">
      <c r="A5436" s="154" t="str">
        <f t="shared" si="84"/>
        <v>XI_MD_Time_4</v>
      </c>
      <c r="B5436">
        <v>4</v>
      </c>
      <c r="C5436" t="s">
        <v>74</v>
      </c>
      <c r="D5436">
        <v>2.1560302507629002E-3</v>
      </c>
      <c r="E5436" t="s">
        <v>16</v>
      </c>
      <c r="F5436" t="s">
        <v>71</v>
      </c>
    </row>
    <row r="5437" spans="1:6" x14ac:dyDescent="0.45">
      <c r="A5437" s="154" t="str">
        <f t="shared" si="84"/>
        <v>XI_MD_Time_6</v>
      </c>
      <c r="B5437">
        <v>6</v>
      </c>
      <c r="C5437" t="s">
        <v>74</v>
      </c>
      <c r="D5437">
        <v>6.6671089292822004E-3</v>
      </c>
      <c r="E5437" t="s">
        <v>16</v>
      </c>
      <c r="F5437" t="s">
        <v>71</v>
      </c>
    </row>
    <row r="5438" spans="1:6" x14ac:dyDescent="0.45">
      <c r="A5438" s="154" t="str">
        <f t="shared" si="84"/>
        <v>XI_MD_Time_8</v>
      </c>
      <c r="B5438">
        <v>8</v>
      </c>
      <c r="C5438" t="s">
        <v>74</v>
      </c>
      <c r="D5438">
        <v>6.6671089292822004E-3</v>
      </c>
      <c r="E5438" t="s">
        <v>16</v>
      </c>
      <c r="F5438" t="s">
        <v>71</v>
      </c>
    </row>
    <row r="5439" spans="1:6" x14ac:dyDescent="0.45">
      <c r="A5439" s="154" t="str">
        <f t="shared" si="84"/>
        <v>XI_MD_Time_10</v>
      </c>
      <c r="B5439">
        <v>10</v>
      </c>
      <c r="C5439" t="s">
        <v>74</v>
      </c>
      <c r="D5439">
        <v>1.2571314846756E-2</v>
      </c>
      <c r="E5439" t="s">
        <v>16</v>
      </c>
      <c r="F5439" t="s">
        <v>71</v>
      </c>
    </row>
    <row r="5440" spans="1:6" x14ac:dyDescent="0.45">
      <c r="A5440" s="154" t="str">
        <f t="shared" si="84"/>
        <v>XI_MD_Time_12</v>
      </c>
      <c r="B5440">
        <v>12</v>
      </c>
      <c r="C5440" t="s">
        <v>74</v>
      </c>
      <c r="D5440">
        <v>2.6005041793817098E-2</v>
      </c>
      <c r="E5440" t="s">
        <v>16</v>
      </c>
      <c r="F5440" t="s">
        <v>71</v>
      </c>
    </row>
    <row r="5441" spans="1:6" x14ac:dyDescent="0.45">
      <c r="A5441" s="154" t="str">
        <f t="shared" si="84"/>
        <v>XI_MD_Time_14</v>
      </c>
      <c r="B5441">
        <v>14</v>
      </c>
      <c r="C5441" t="s">
        <v>74</v>
      </c>
      <c r="D5441">
        <v>3.2937508292423999E-2</v>
      </c>
      <c r="E5441" t="s">
        <v>16</v>
      </c>
      <c r="F5441" t="s">
        <v>71</v>
      </c>
    </row>
    <row r="5442" spans="1:6" x14ac:dyDescent="0.45">
      <c r="A5442" s="154" t="str">
        <f t="shared" si="84"/>
        <v>XI_MD_Time_16</v>
      </c>
      <c r="B5442">
        <v>16</v>
      </c>
      <c r="C5442" t="s">
        <v>74</v>
      </c>
      <c r="D5442">
        <v>3.8410508159745199E-2</v>
      </c>
      <c r="E5442" t="s">
        <v>16</v>
      </c>
      <c r="F5442" t="s">
        <v>71</v>
      </c>
    </row>
    <row r="5443" spans="1:6" x14ac:dyDescent="0.45">
      <c r="A5443" s="154" t="str">
        <f t="shared" ref="A5443:A5506" si="85">C5443&amp;"_"&amp;E5443&amp;"_"&amp;B5443</f>
        <v>XI_MD_Time_18</v>
      </c>
      <c r="B5443">
        <v>18</v>
      </c>
      <c r="C5443" t="s">
        <v>74</v>
      </c>
      <c r="D5443">
        <v>5.95396046172217E-2</v>
      </c>
      <c r="E5443" t="s">
        <v>16</v>
      </c>
      <c r="F5443" t="s">
        <v>71</v>
      </c>
    </row>
    <row r="5444" spans="1:6" x14ac:dyDescent="0.45">
      <c r="A5444" s="154" t="str">
        <f t="shared" si="85"/>
        <v>XI_MD_Time_20</v>
      </c>
      <c r="B5444">
        <v>20</v>
      </c>
      <c r="C5444" t="s">
        <v>74</v>
      </c>
      <c r="D5444">
        <v>5.7847950112776901E-2</v>
      </c>
      <c r="E5444" t="s">
        <v>16</v>
      </c>
      <c r="F5444" t="s">
        <v>71</v>
      </c>
    </row>
    <row r="5445" spans="1:6" x14ac:dyDescent="0.45">
      <c r="A5445" s="154" t="str">
        <f t="shared" si="85"/>
        <v>XI_MD_Time_22</v>
      </c>
      <c r="B5445">
        <v>22</v>
      </c>
      <c r="C5445" t="s">
        <v>74</v>
      </c>
      <c r="D5445">
        <v>6.7035955950643406E-2</v>
      </c>
      <c r="E5445" t="s">
        <v>16</v>
      </c>
      <c r="F5445" t="s">
        <v>71</v>
      </c>
    </row>
    <row r="5446" spans="1:6" x14ac:dyDescent="0.45">
      <c r="A5446" s="154" t="str">
        <f t="shared" si="85"/>
        <v>XI_MD_Time_24</v>
      </c>
      <c r="B5446">
        <v>24</v>
      </c>
      <c r="C5446" t="s">
        <v>74</v>
      </c>
      <c r="D5446">
        <v>4.7664853389942897E-2</v>
      </c>
      <c r="E5446" t="s">
        <v>16</v>
      </c>
      <c r="F5446" t="s">
        <v>71</v>
      </c>
    </row>
    <row r="5447" spans="1:6" x14ac:dyDescent="0.45">
      <c r="A5447" s="154" t="str">
        <f t="shared" si="85"/>
        <v>XI_MD_Time_26</v>
      </c>
      <c r="B5447">
        <v>26</v>
      </c>
      <c r="C5447" t="s">
        <v>74</v>
      </c>
      <c r="D5447">
        <v>3.7979302109592598E-2</v>
      </c>
      <c r="E5447" t="s">
        <v>16</v>
      </c>
      <c r="F5447" t="s">
        <v>71</v>
      </c>
    </row>
    <row r="5448" spans="1:6" x14ac:dyDescent="0.45">
      <c r="A5448" s="154" t="str">
        <f t="shared" si="85"/>
        <v>XI_MD_Time_28</v>
      </c>
      <c r="B5448">
        <v>28</v>
      </c>
      <c r="C5448" t="s">
        <v>74</v>
      </c>
      <c r="D5448">
        <v>4.7698023086108501E-2</v>
      </c>
      <c r="E5448" t="s">
        <v>16</v>
      </c>
      <c r="F5448" t="s">
        <v>71</v>
      </c>
    </row>
    <row r="5449" spans="1:6" x14ac:dyDescent="0.45">
      <c r="A5449" s="154" t="str">
        <f t="shared" si="85"/>
        <v>XI_MD_Time_30</v>
      </c>
      <c r="B5449">
        <v>30</v>
      </c>
      <c r="C5449" t="s">
        <v>74</v>
      </c>
      <c r="D5449">
        <v>2.7199150855778099E-2</v>
      </c>
      <c r="E5449" t="s">
        <v>16</v>
      </c>
      <c r="F5449" t="s">
        <v>71</v>
      </c>
    </row>
    <row r="5450" spans="1:6" x14ac:dyDescent="0.45">
      <c r="A5450" s="154" t="str">
        <f t="shared" si="85"/>
        <v>XI_MD_Time_32</v>
      </c>
      <c r="B5450">
        <v>32</v>
      </c>
      <c r="C5450" t="s">
        <v>74</v>
      </c>
      <c r="D5450">
        <v>3.1975587103622097E-2</v>
      </c>
      <c r="E5450" t="s">
        <v>16</v>
      </c>
      <c r="F5450" t="s">
        <v>71</v>
      </c>
    </row>
    <row r="5451" spans="1:6" x14ac:dyDescent="0.45">
      <c r="A5451" s="154" t="str">
        <f t="shared" si="85"/>
        <v>XI_MD_Time_34</v>
      </c>
      <c r="B5451">
        <v>34</v>
      </c>
      <c r="C5451" t="s">
        <v>74</v>
      </c>
      <c r="D5451">
        <v>2.0134005572508901E-2</v>
      </c>
      <c r="E5451" t="s">
        <v>16</v>
      </c>
      <c r="F5451" t="s">
        <v>71</v>
      </c>
    </row>
    <row r="5452" spans="1:6" x14ac:dyDescent="0.45">
      <c r="A5452" s="154" t="str">
        <f t="shared" si="85"/>
        <v>XI_MD_Time_36</v>
      </c>
      <c r="B5452">
        <v>36</v>
      </c>
      <c r="C5452" t="s">
        <v>74</v>
      </c>
      <c r="D5452">
        <v>1.9172084383706999E-2</v>
      </c>
      <c r="E5452" t="s">
        <v>16</v>
      </c>
      <c r="F5452" t="s">
        <v>71</v>
      </c>
    </row>
    <row r="5453" spans="1:6" x14ac:dyDescent="0.45">
      <c r="A5453" s="154" t="str">
        <f t="shared" si="85"/>
        <v>XI_MD_Time_38</v>
      </c>
      <c r="B5453">
        <v>38</v>
      </c>
      <c r="C5453" t="s">
        <v>74</v>
      </c>
      <c r="D5453">
        <v>1.6916545044447302E-2</v>
      </c>
      <c r="E5453" t="s">
        <v>16</v>
      </c>
      <c r="F5453" t="s">
        <v>71</v>
      </c>
    </row>
    <row r="5454" spans="1:6" x14ac:dyDescent="0.45">
      <c r="A5454" s="154" t="str">
        <f t="shared" si="85"/>
        <v>XI_MD_Time_40</v>
      </c>
      <c r="B5454">
        <v>40</v>
      </c>
      <c r="C5454" t="s">
        <v>74</v>
      </c>
      <c r="D5454">
        <v>1.43624784396974E-2</v>
      </c>
      <c r="E5454" t="s">
        <v>16</v>
      </c>
      <c r="F5454" t="s">
        <v>71</v>
      </c>
    </row>
    <row r="5455" spans="1:6" x14ac:dyDescent="0.45">
      <c r="A5455" s="154" t="str">
        <f t="shared" si="85"/>
        <v>XI_MD_Time_42</v>
      </c>
      <c r="B5455">
        <v>42</v>
      </c>
      <c r="C5455" t="s">
        <v>74</v>
      </c>
      <c r="D5455">
        <v>2.39816903277165E-2</v>
      </c>
      <c r="E5455" t="s">
        <v>16</v>
      </c>
      <c r="F5455" t="s">
        <v>71</v>
      </c>
    </row>
    <row r="5456" spans="1:6" x14ac:dyDescent="0.45">
      <c r="A5456" s="154" t="str">
        <f t="shared" si="85"/>
        <v>XI_MD_Time_44</v>
      </c>
      <c r="B5456">
        <v>44</v>
      </c>
      <c r="C5456" t="s">
        <v>74</v>
      </c>
      <c r="D5456">
        <v>1.25049754544248E-2</v>
      </c>
      <c r="E5456" t="s">
        <v>16</v>
      </c>
      <c r="F5456" t="s">
        <v>71</v>
      </c>
    </row>
    <row r="5457" spans="1:6" x14ac:dyDescent="0.45">
      <c r="A5457" s="154" t="str">
        <f t="shared" si="85"/>
        <v>XI_MD_Time_46</v>
      </c>
      <c r="B5457">
        <v>46</v>
      </c>
      <c r="C5457" t="s">
        <v>74</v>
      </c>
      <c r="D5457">
        <v>1.0979169430808001E-2</v>
      </c>
      <c r="E5457" t="s">
        <v>16</v>
      </c>
      <c r="F5457" t="s">
        <v>71</v>
      </c>
    </row>
    <row r="5458" spans="1:6" x14ac:dyDescent="0.45">
      <c r="A5458" s="154" t="str">
        <f t="shared" si="85"/>
        <v>XI_MD_Time_48</v>
      </c>
      <c r="B5458">
        <v>48</v>
      </c>
      <c r="C5458" t="s">
        <v>74</v>
      </c>
      <c r="D5458">
        <v>6.6339392331166E-3</v>
      </c>
      <c r="E5458" t="s">
        <v>16</v>
      </c>
      <c r="F5458" t="s">
        <v>71</v>
      </c>
    </row>
    <row r="5459" spans="1:6" x14ac:dyDescent="0.45">
      <c r="A5459" s="154" t="str">
        <f t="shared" si="85"/>
        <v>XI_MD_Time_50</v>
      </c>
      <c r="B5459">
        <v>50</v>
      </c>
      <c r="C5459" t="s">
        <v>74</v>
      </c>
      <c r="D5459">
        <v>7.9275573835743008E-3</v>
      </c>
      <c r="E5459" t="s">
        <v>16</v>
      </c>
      <c r="F5459" t="s">
        <v>71</v>
      </c>
    </row>
    <row r="5460" spans="1:6" x14ac:dyDescent="0.45">
      <c r="A5460" s="154" t="str">
        <f t="shared" si="85"/>
        <v>XI_MD_Time_52</v>
      </c>
      <c r="B5460">
        <v>52</v>
      </c>
      <c r="C5460" t="s">
        <v>74</v>
      </c>
      <c r="D5460">
        <v>6.9324664986067999E-3</v>
      </c>
      <c r="E5460" t="s">
        <v>16</v>
      </c>
      <c r="F5460" t="s">
        <v>71</v>
      </c>
    </row>
    <row r="5461" spans="1:6" x14ac:dyDescent="0.45">
      <c r="A5461" s="154" t="str">
        <f t="shared" si="85"/>
        <v>XI_MD_Time_54</v>
      </c>
      <c r="B5461">
        <v>54</v>
      </c>
      <c r="C5461" t="s">
        <v>74</v>
      </c>
      <c r="D5461">
        <v>1.22396178851001E-2</v>
      </c>
      <c r="E5461" t="s">
        <v>16</v>
      </c>
      <c r="F5461" t="s">
        <v>71</v>
      </c>
    </row>
    <row r="5462" spans="1:6" x14ac:dyDescent="0.45">
      <c r="A5462" s="154" t="str">
        <f t="shared" si="85"/>
        <v>XI_MD_Time_56</v>
      </c>
      <c r="B5462">
        <v>56</v>
      </c>
      <c r="C5462" t="s">
        <v>74</v>
      </c>
      <c r="D5462">
        <v>1.03821148998275E-2</v>
      </c>
      <c r="E5462" t="s">
        <v>16</v>
      </c>
      <c r="F5462" t="s">
        <v>71</v>
      </c>
    </row>
    <row r="5463" spans="1:6" x14ac:dyDescent="0.45">
      <c r="A5463" s="154" t="str">
        <f t="shared" si="85"/>
        <v>XI_MD_Time_58</v>
      </c>
      <c r="B5463">
        <v>58</v>
      </c>
      <c r="C5463" t="s">
        <v>74</v>
      </c>
      <c r="D5463">
        <v>1.26044845429215E-2</v>
      </c>
      <c r="E5463" t="s">
        <v>16</v>
      </c>
      <c r="F5463" t="s">
        <v>71</v>
      </c>
    </row>
    <row r="5464" spans="1:6" x14ac:dyDescent="0.45">
      <c r="A5464" s="154" t="str">
        <f t="shared" si="85"/>
        <v>XI_MD_Time_60</v>
      </c>
      <c r="B5464">
        <v>60</v>
      </c>
      <c r="C5464" t="s">
        <v>74</v>
      </c>
      <c r="D5464">
        <v>1.1178187607801499E-2</v>
      </c>
      <c r="E5464" t="s">
        <v>16</v>
      </c>
      <c r="F5464" t="s">
        <v>71</v>
      </c>
    </row>
    <row r="5465" spans="1:6" x14ac:dyDescent="0.45">
      <c r="A5465" s="154" t="str">
        <f t="shared" si="85"/>
        <v>XI_MD_Time_62</v>
      </c>
      <c r="B5465">
        <v>62</v>
      </c>
      <c r="C5465" t="s">
        <v>74</v>
      </c>
      <c r="D5465">
        <v>1.56560965901552E-2</v>
      </c>
      <c r="E5465" t="s">
        <v>16</v>
      </c>
      <c r="F5465" t="s">
        <v>71</v>
      </c>
    </row>
    <row r="5466" spans="1:6" x14ac:dyDescent="0.45">
      <c r="A5466" s="154" t="str">
        <f t="shared" si="85"/>
        <v>XI_MD_Time_64</v>
      </c>
      <c r="B5466">
        <v>64</v>
      </c>
      <c r="C5466" t="s">
        <v>74</v>
      </c>
      <c r="D5466">
        <v>1.56560965901552E-2</v>
      </c>
      <c r="E5466" t="s">
        <v>16</v>
      </c>
      <c r="F5466" t="s">
        <v>71</v>
      </c>
    </row>
    <row r="5467" spans="1:6" x14ac:dyDescent="0.45">
      <c r="A5467" s="154" t="str">
        <f t="shared" si="85"/>
        <v>XI_MD_Time_66</v>
      </c>
      <c r="B5467">
        <v>66</v>
      </c>
      <c r="C5467" t="s">
        <v>74</v>
      </c>
      <c r="D5467">
        <v>1.479368448985E-2</v>
      </c>
      <c r="E5467" t="s">
        <v>16</v>
      </c>
      <c r="F5467" t="s">
        <v>71</v>
      </c>
    </row>
    <row r="5468" spans="1:6" x14ac:dyDescent="0.45">
      <c r="A5468" s="154" t="str">
        <f t="shared" si="85"/>
        <v>XI_MD_Time_68</v>
      </c>
      <c r="B5468">
        <v>68</v>
      </c>
      <c r="C5468" t="s">
        <v>74</v>
      </c>
      <c r="D5468">
        <v>1.2106939100437799E-2</v>
      </c>
      <c r="E5468" t="s">
        <v>16</v>
      </c>
      <c r="F5468" t="s">
        <v>71</v>
      </c>
    </row>
    <row r="5469" spans="1:6" x14ac:dyDescent="0.45">
      <c r="A5469" s="154" t="str">
        <f t="shared" si="85"/>
        <v>XI_MD_Time_70</v>
      </c>
      <c r="B5469">
        <v>70</v>
      </c>
      <c r="C5469" t="s">
        <v>74</v>
      </c>
      <c r="D5469">
        <v>2.4280217593206799E-2</v>
      </c>
      <c r="E5469" t="s">
        <v>16</v>
      </c>
      <c r="F5469" t="s">
        <v>71</v>
      </c>
    </row>
    <row r="5470" spans="1:6" x14ac:dyDescent="0.45">
      <c r="A5470" s="154" t="str">
        <f t="shared" si="85"/>
        <v>XI_MD_Time_72</v>
      </c>
      <c r="B5470">
        <v>72</v>
      </c>
      <c r="C5470" t="s">
        <v>74</v>
      </c>
      <c r="D5470">
        <v>2.6801114501791099E-2</v>
      </c>
      <c r="E5470" t="s">
        <v>16</v>
      </c>
      <c r="F5470" t="s">
        <v>71</v>
      </c>
    </row>
    <row r="5471" spans="1:6" x14ac:dyDescent="0.45">
      <c r="A5471" s="154" t="str">
        <f t="shared" si="85"/>
        <v>XI_MD_Time_74</v>
      </c>
      <c r="B5471">
        <v>74</v>
      </c>
      <c r="C5471" t="s">
        <v>74</v>
      </c>
      <c r="D5471">
        <v>1.15762239617885E-2</v>
      </c>
      <c r="E5471" t="s">
        <v>16</v>
      </c>
      <c r="F5471" t="s">
        <v>71</v>
      </c>
    </row>
    <row r="5472" spans="1:6" x14ac:dyDescent="0.45">
      <c r="A5472" s="154" t="str">
        <f t="shared" si="85"/>
        <v>XI_MD_Time_76</v>
      </c>
      <c r="B5472">
        <v>76</v>
      </c>
      <c r="C5472" t="s">
        <v>74</v>
      </c>
      <c r="D5472">
        <v>7.6621998142497004E-3</v>
      </c>
      <c r="E5472" t="s">
        <v>16</v>
      </c>
      <c r="F5472" t="s">
        <v>71</v>
      </c>
    </row>
    <row r="5473" spans="1:6" x14ac:dyDescent="0.45">
      <c r="A5473" s="154" t="str">
        <f t="shared" si="85"/>
        <v>XI_MD_Time_78</v>
      </c>
      <c r="B5473">
        <v>78</v>
      </c>
      <c r="C5473" t="s">
        <v>74</v>
      </c>
      <c r="D5473">
        <v>1.3035690593074099E-2</v>
      </c>
      <c r="E5473" t="s">
        <v>16</v>
      </c>
      <c r="F5473" t="s">
        <v>71</v>
      </c>
    </row>
    <row r="5474" spans="1:6" x14ac:dyDescent="0.45">
      <c r="A5474" s="154" t="str">
        <f t="shared" si="85"/>
        <v>XI_MD_Time_80</v>
      </c>
      <c r="B5474">
        <v>80</v>
      </c>
      <c r="C5474" t="s">
        <v>74</v>
      </c>
      <c r="D5474">
        <v>4.5110786785192997E-3</v>
      </c>
      <c r="E5474" t="s">
        <v>16</v>
      </c>
      <c r="F5474" t="s">
        <v>71</v>
      </c>
    </row>
    <row r="5475" spans="1:6" x14ac:dyDescent="0.45">
      <c r="A5475" s="154" t="str">
        <f t="shared" si="85"/>
        <v>XI_MD_Time_82</v>
      </c>
      <c r="B5475">
        <v>82</v>
      </c>
      <c r="C5475" t="s">
        <v>74</v>
      </c>
      <c r="D5475">
        <v>4.8427756401751001E-3</v>
      </c>
      <c r="E5475" t="s">
        <v>16</v>
      </c>
      <c r="F5475" t="s">
        <v>71</v>
      </c>
    </row>
    <row r="5476" spans="1:6" x14ac:dyDescent="0.45">
      <c r="A5476" s="154" t="str">
        <f t="shared" si="85"/>
        <v>XI_MD_Time_84</v>
      </c>
      <c r="B5476">
        <v>84</v>
      </c>
      <c r="C5476" t="s">
        <v>74</v>
      </c>
      <c r="D5476">
        <v>2.3882181239219002E-3</v>
      </c>
      <c r="E5476" t="s">
        <v>16</v>
      </c>
      <c r="F5476" t="s">
        <v>71</v>
      </c>
    </row>
    <row r="5477" spans="1:6" x14ac:dyDescent="0.45">
      <c r="A5477" s="154" t="str">
        <f t="shared" si="85"/>
        <v>XI_MD_Time_86</v>
      </c>
      <c r="B5477">
        <v>86</v>
      </c>
      <c r="C5477" t="s">
        <v>74</v>
      </c>
      <c r="D5477">
        <v>3.0847817433991998E-3</v>
      </c>
      <c r="E5477" t="s">
        <v>16</v>
      </c>
      <c r="F5477" t="s">
        <v>71</v>
      </c>
    </row>
    <row r="5478" spans="1:6" x14ac:dyDescent="0.45">
      <c r="A5478" s="154" t="str">
        <f t="shared" si="85"/>
        <v>XI_MD_Time_88</v>
      </c>
      <c r="B5478">
        <v>88</v>
      </c>
      <c r="C5478" t="s">
        <v>74</v>
      </c>
      <c r="D5478">
        <v>3.8145150590420001E-3</v>
      </c>
      <c r="E5478" t="s">
        <v>16</v>
      </c>
      <c r="F5478" t="s">
        <v>71</v>
      </c>
    </row>
    <row r="5479" spans="1:6" x14ac:dyDescent="0.45">
      <c r="A5479" s="154" t="str">
        <f t="shared" si="85"/>
        <v>XI_MD_Time_90</v>
      </c>
      <c r="B5479">
        <v>90</v>
      </c>
      <c r="C5479" t="s">
        <v>74</v>
      </c>
      <c r="D5479">
        <v>5.8378665251426001E-3</v>
      </c>
      <c r="E5479" t="s">
        <v>16</v>
      </c>
      <c r="F5479" t="s">
        <v>71</v>
      </c>
    </row>
    <row r="5480" spans="1:6" x14ac:dyDescent="0.45">
      <c r="A5480" s="154" t="str">
        <f t="shared" si="85"/>
        <v>XI_MD_Time_92</v>
      </c>
      <c r="B5480">
        <v>92</v>
      </c>
      <c r="C5480" t="s">
        <v>74</v>
      </c>
      <c r="D5480">
        <v>1.5921454159478999E-3</v>
      </c>
      <c r="E5480" t="s">
        <v>16</v>
      </c>
      <c r="F5480" t="s">
        <v>71</v>
      </c>
    </row>
    <row r="5481" spans="1:6" x14ac:dyDescent="0.45">
      <c r="A5481" s="154" t="str">
        <f t="shared" si="85"/>
        <v>XI_MD_Time_94</v>
      </c>
      <c r="B5481">
        <v>94</v>
      </c>
      <c r="C5481" t="s">
        <v>74</v>
      </c>
      <c r="D5481">
        <v>4.1793817168633996E-3</v>
      </c>
      <c r="E5481" t="s">
        <v>16</v>
      </c>
      <c r="F5481" t="s">
        <v>71</v>
      </c>
    </row>
    <row r="5482" spans="1:6" x14ac:dyDescent="0.45">
      <c r="A5482" s="154" t="str">
        <f t="shared" si="85"/>
        <v>XI_MD_Time_96</v>
      </c>
      <c r="B5482">
        <v>96</v>
      </c>
      <c r="C5482" t="s">
        <v>74</v>
      </c>
      <c r="D5482">
        <v>1.1941090619609E-3</v>
      </c>
      <c r="E5482" t="s">
        <v>16</v>
      </c>
      <c r="F5482" t="s">
        <v>71</v>
      </c>
    </row>
    <row r="5483" spans="1:6" x14ac:dyDescent="0.45">
      <c r="A5483" s="154" t="str">
        <f t="shared" si="85"/>
        <v>XI_MD_Time_98</v>
      </c>
      <c r="B5483">
        <v>98</v>
      </c>
      <c r="C5483" t="s">
        <v>74</v>
      </c>
      <c r="D5483">
        <v>2.6204059970809999E-3</v>
      </c>
      <c r="E5483" t="s">
        <v>16</v>
      </c>
      <c r="F5483" t="s">
        <v>71</v>
      </c>
    </row>
    <row r="5484" spans="1:6" x14ac:dyDescent="0.45">
      <c r="A5484" s="154" t="str">
        <f t="shared" si="85"/>
        <v>XI_MD_Time_100</v>
      </c>
      <c r="B5484">
        <v>100</v>
      </c>
      <c r="C5484" t="s">
        <v>74</v>
      </c>
      <c r="D5484">
        <v>2.3882181239219002E-3</v>
      </c>
      <c r="E5484" t="s">
        <v>16</v>
      </c>
      <c r="F5484" t="s">
        <v>71</v>
      </c>
    </row>
    <row r="5485" spans="1:6" x14ac:dyDescent="0.45">
      <c r="A5485" s="154" t="str">
        <f t="shared" si="85"/>
        <v>XI_MD_Time_102</v>
      </c>
      <c r="B5485">
        <v>102</v>
      </c>
      <c r="C5485" t="s">
        <v>74</v>
      </c>
      <c r="D5485">
        <v>5.5061695634867E-3</v>
      </c>
      <c r="E5485" t="s">
        <v>16</v>
      </c>
      <c r="F5485" t="s">
        <v>71</v>
      </c>
    </row>
    <row r="5486" spans="1:6" x14ac:dyDescent="0.45">
      <c r="A5486" s="154" t="str">
        <f t="shared" si="85"/>
        <v>XI_MD_Time_104</v>
      </c>
      <c r="B5486">
        <v>104</v>
      </c>
      <c r="C5486" t="s">
        <v>74</v>
      </c>
      <c r="D5486">
        <v>4.1793817168633996E-3</v>
      </c>
      <c r="E5486" t="s">
        <v>16</v>
      </c>
      <c r="F5486" t="s">
        <v>71</v>
      </c>
    </row>
    <row r="5487" spans="1:6" x14ac:dyDescent="0.45">
      <c r="A5487" s="154" t="str">
        <f t="shared" si="85"/>
        <v>XI_MD_Time_106</v>
      </c>
      <c r="B5487">
        <v>106</v>
      </c>
      <c r="C5487" t="s">
        <v>74</v>
      </c>
      <c r="D5487">
        <v>6.2359028791295996E-3</v>
      </c>
      <c r="E5487" t="s">
        <v>16</v>
      </c>
      <c r="F5487" t="s">
        <v>71</v>
      </c>
    </row>
    <row r="5488" spans="1:6" x14ac:dyDescent="0.45">
      <c r="A5488" s="154" t="str">
        <f t="shared" si="85"/>
        <v>XI_MD_Time_108</v>
      </c>
      <c r="B5488">
        <v>108</v>
      </c>
      <c r="C5488" t="s">
        <v>74</v>
      </c>
      <c r="D5488">
        <v>8.6241210030516009E-3</v>
      </c>
      <c r="E5488" t="s">
        <v>16</v>
      </c>
      <c r="F5488" t="s">
        <v>71</v>
      </c>
    </row>
    <row r="5489" spans="1:6" x14ac:dyDescent="0.45">
      <c r="A5489" s="154" t="str">
        <f t="shared" si="85"/>
        <v>XI_MD_Time_110</v>
      </c>
      <c r="B5489">
        <v>110</v>
      </c>
      <c r="C5489" t="s">
        <v>74</v>
      </c>
      <c r="D5489">
        <v>1.081332094998E-2</v>
      </c>
      <c r="E5489" t="s">
        <v>16</v>
      </c>
      <c r="F5489" t="s">
        <v>71</v>
      </c>
    </row>
    <row r="5490" spans="1:6" x14ac:dyDescent="0.45">
      <c r="A5490" s="154" t="str">
        <f t="shared" si="85"/>
        <v>XI_MD_Time_112</v>
      </c>
      <c r="B5490">
        <v>112</v>
      </c>
      <c r="C5490" t="s">
        <v>74</v>
      </c>
      <c r="D5490">
        <v>2.0996417672814099E-2</v>
      </c>
      <c r="E5490" t="s">
        <v>16</v>
      </c>
      <c r="F5490" t="s">
        <v>71</v>
      </c>
    </row>
    <row r="5491" spans="1:6" x14ac:dyDescent="0.45">
      <c r="A5491" s="154" t="str">
        <f t="shared" si="85"/>
        <v>XI_MD_Time_114</v>
      </c>
      <c r="B5491">
        <v>114</v>
      </c>
      <c r="C5491" t="s">
        <v>74</v>
      </c>
      <c r="D5491">
        <v>1.0680642165317699E-2</v>
      </c>
      <c r="E5491" t="s">
        <v>16</v>
      </c>
      <c r="F5491" t="s">
        <v>71</v>
      </c>
    </row>
    <row r="5492" spans="1:6" x14ac:dyDescent="0.45">
      <c r="A5492" s="154" t="str">
        <f t="shared" si="85"/>
        <v>XI_MD_Time_116</v>
      </c>
      <c r="B5492">
        <v>116</v>
      </c>
      <c r="C5492" t="s">
        <v>74</v>
      </c>
      <c r="D5492">
        <v>1.05479633806554E-2</v>
      </c>
      <c r="E5492" t="s">
        <v>16</v>
      </c>
      <c r="F5492" t="s">
        <v>71</v>
      </c>
    </row>
    <row r="5493" spans="1:6" x14ac:dyDescent="0.45">
      <c r="A5493" s="154" t="str">
        <f t="shared" si="85"/>
        <v>XI_MD_Time_118</v>
      </c>
      <c r="B5493">
        <v>118</v>
      </c>
      <c r="C5493" t="s">
        <v>74</v>
      </c>
      <c r="D5493">
        <v>8.3255937375612994E-3</v>
      </c>
      <c r="E5493" t="s">
        <v>16</v>
      </c>
      <c r="F5493" t="s">
        <v>71</v>
      </c>
    </row>
    <row r="5494" spans="1:6" x14ac:dyDescent="0.45">
      <c r="A5494" s="154" t="str">
        <f t="shared" si="85"/>
        <v>XI_MD_Time_120</v>
      </c>
      <c r="B5494">
        <v>120</v>
      </c>
      <c r="C5494" t="s">
        <v>74</v>
      </c>
      <c r="D5494">
        <v>2.4578744858696999E-2</v>
      </c>
      <c r="E5494" t="s">
        <v>16</v>
      </c>
      <c r="F5494" t="s">
        <v>71</v>
      </c>
    </row>
    <row r="5495" spans="1:6" x14ac:dyDescent="0.45">
      <c r="A5495" s="154" t="str">
        <f t="shared" si="85"/>
        <v>XI_MD_Time_122</v>
      </c>
      <c r="B5495">
        <v>122</v>
      </c>
      <c r="C5495" t="s">
        <v>74</v>
      </c>
      <c r="D5495">
        <v>1.2936181504577E-3</v>
      </c>
      <c r="E5495" t="s">
        <v>16</v>
      </c>
      <c r="F5495" t="s">
        <v>71</v>
      </c>
    </row>
    <row r="5496" spans="1:6" x14ac:dyDescent="0.45">
      <c r="A5496" s="154" t="str">
        <f t="shared" si="85"/>
        <v>XI_MD_Time_124</v>
      </c>
      <c r="B5496">
        <v>124</v>
      </c>
      <c r="C5496" t="s">
        <v>74</v>
      </c>
      <c r="D5496">
        <v>1.42629693512E-3</v>
      </c>
      <c r="E5496" t="s">
        <v>16</v>
      </c>
      <c r="F5496" t="s">
        <v>71</v>
      </c>
    </row>
    <row r="5497" spans="1:6" x14ac:dyDescent="0.45">
      <c r="A5497" s="154" t="str">
        <f t="shared" si="85"/>
        <v>XI_MD_Time_126</v>
      </c>
      <c r="B5497">
        <v>126</v>
      </c>
      <c r="C5497" t="s">
        <v>74</v>
      </c>
      <c r="D5497">
        <v>1.3267878466230001E-4</v>
      </c>
      <c r="E5497" t="s">
        <v>16</v>
      </c>
      <c r="F5497" t="s">
        <v>71</v>
      </c>
    </row>
    <row r="5498" spans="1:6" x14ac:dyDescent="0.45">
      <c r="A5498" s="154" t="str">
        <f t="shared" si="85"/>
        <v>XI_MD_Time_128</v>
      </c>
      <c r="B5498">
        <v>128</v>
      </c>
      <c r="C5498" t="s">
        <v>74</v>
      </c>
      <c r="D5498">
        <v>2.6535756932460002E-4</v>
      </c>
      <c r="E5498" t="s">
        <v>16</v>
      </c>
      <c r="F5498" t="s">
        <v>71</v>
      </c>
    </row>
    <row r="5499" spans="1:6" x14ac:dyDescent="0.45">
      <c r="A5499" s="154" t="str">
        <f t="shared" si="85"/>
        <v>XI_MD_Time_130</v>
      </c>
      <c r="B5499">
        <v>130</v>
      </c>
      <c r="C5499" t="s">
        <v>74</v>
      </c>
      <c r="D5499">
        <v>1.990181769934E-4</v>
      </c>
      <c r="E5499" t="s">
        <v>16</v>
      </c>
      <c r="F5499" t="s">
        <v>71</v>
      </c>
    </row>
    <row r="5500" spans="1:6" x14ac:dyDescent="0.45">
      <c r="A5500" s="154" t="str">
        <f t="shared" si="85"/>
        <v>XI_MD_Time_132</v>
      </c>
      <c r="B5500">
        <v>132</v>
      </c>
      <c r="C5500" t="s">
        <v>74</v>
      </c>
      <c r="D5500">
        <v>3.9803635398690001E-4</v>
      </c>
      <c r="E5500" t="s">
        <v>16</v>
      </c>
      <c r="F5500" t="s">
        <v>71</v>
      </c>
    </row>
    <row r="5501" spans="1:6" x14ac:dyDescent="0.45">
      <c r="A5501" s="154" t="str">
        <f t="shared" si="85"/>
        <v>XI_MD_Time_134</v>
      </c>
      <c r="B5501">
        <v>134</v>
      </c>
      <c r="C5501" t="s">
        <v>74</v>
      </c>
      <c r="D5501">
        <v>2.9852726549020001E-4</v>
      </c>
      <c r="E5501" t="s">
        <v>16</v>
      </c>
      <c r="F5501" t="s">
        <v>71</v>
      </c>
    </row>
    <row r="5502" spans="1:6" x14ac:dyDescent="0.45">
      <c r="A5502" s="154" t="str">
        <f t="shared" si="85"/>
        <v>XI_MD_Time_136</v>
      </c>
      <c r="B5502">
        <v>136</v>
      </c>
      <c r="C5502" t="s">
        <v>74</v>
      </c>
      <c r="D5502">
        <v>5.9705453098040002E-4</v>
      </c>
      <c r="E5502" t="s">
        <v>16</v>
      </c>
      <c r="F5502" t="s">
        <v>71</v>
      </c>
    </row>
    <row r="5503" spans="1:6" x14ac:dyDescent="0.45">
      <c r="A5503" s="154" t="str">
        <f t="shared" si="85"/>
        <v>XI_MD_Time_138</v>
      </c>
      <c r="B5503">
        <v>138</v>
      </c>
      <c r="C5503" t="s">
        <v>74</v>
      </c>
      <c r="D5503">
        <v>6.3022422714600001E-4</v>
      </c>
      <c r="E5503" t="s">
        <v>16</v>
      </c>
      <c r="F5503" t="s">
        <v>71</v>
      </c>
    </row>
    <row r="5504" spans="1:6" x14ac:dyDescent="0.45">
      <c r="A5504" s="154" t="str">
        <f t="shared" si="85"/>
        <v>XI_MD_Time_140</v>
      </c>
      <c r="B5504">
        <v>140</v>
      </c>
      <c r="C5504" t="s">
        <v>74</v>
      </c>
      <c r="D5504">
        <v>5.3071513864930001E-4</v>
      </c>
      <c r="E5504" t="s">
        <v>16</v>
      </c>
      <c r="F5504" t="s">
        <v>71</v>
      </c>
    </row>
    <row r="5505" spans="1:6" x14ac:dyDescent="0.45">
      <c r="A5505" s="154" t="str">
        <f t="shared" si="85"/>
        <v>XI_MD_Time_142</v>
      </c>
      <c r="B5505">
        <v>142</v>
      </c>
      <c r="C5505" t="s">
        <v>74</v>
      </c>
      <c r="D5505">
        <v>1.4594666312855999E-3</v>
      </c>
      <c r="E5505" t="s">
        <v>16</v>
      </c>
      <c r="F5505" t="s">
        <v>71</v>
      </c>
    </row>
    <row r="5506" spans="1:6" x14ac:dyDescent="0.45">
      <c r="A5506" s="154" t="str">
        <f t="shared" si="85"/>
        <v>XI_MD_Time_144</v>
      </c>
      <c r="B5506">
        <v>144</v>
      </c>
      <c r="C5506" t="s">
        <v>74</v>
      </c>
      <c r="D5506">
        <v>1.8575029852726001E-3</v>
      </c>
      <c r="E5506" t="s">
        <v>16</v>
      </c>
      <c r="F5506" t="s">
        <v>71</v>
      </c>
    </row>
    <row r="5507" spans="1:6" x14ac:dyDescent="0.45">
      <c r="A5507" s="154" t="str">
        <f t="shared" ref="A5507:A5570" si="86">C5507&amp;"_"&amp;E5507&amp;"_"&amp;B5507</f>
        <v>XI_MD_Time_146</v>
      </c>
      <c r="B5507">
        <v>146</v>
      </c>
      <c r="C5507" t="s">
        <v>74</v>
      </c>
      <c r="D5507">
        <v>1.0945999734642E-3</v>
      </c>
      <c r="E5507" t="s">
        <v>16</v>
      </c>
      <c r="F5507" t="s">
        <v>71</v>
      </c>
    </row>
    <row r="5508" spans="1:6" x14ac:dyDescent="0.45">
      <c r="A5508" s="154" t="str">
        <f t="shared" si="86"/>
        <v>XI_MD_Time_148</v>
      </c>
      <c r="B5508">
        <v>148</v>
      </c>
      <c r="C5508" t="s">
        <v>74</v>
      </c>
      <c r="D5508">
        <v>5.3071513864932996E-3</v>
      </c>
      <c r="E5508" t="s">
        <v>16</v>
      </c>
      <c r="F5508" t="s">
        <v>71</v>
      </c>
    </row>
    <row r="5509" spans="1:6" x14ac:dyDescent="0.45">
      <c r="A5509" s="154" t="str">
        <f t="shared" si="86"/>
        <v>XI_MD_Time_150</v>
      </c>
      <c r="B5509">
        <v>150</v>
      </c>
      <c r="C5509" t="s">
        <v>74</v>
      </c>
      <c r="D5509">
        <v>5.3071513864930001E-4</v>
      </c>
      <c r="E5509" t="s">
        <v>16</v>
      </c>
      <c r="F5509" t="s">
        <v>71</v>
      </c>
    </row>
    <row r="5510" spans="1:6" x14ac:dyDescent="0.45">
      <c r="A5510" s="154" t="str">
        <f t="shared" si="86"/>
        <v>XI_MD_Time_152</v>
      </c>
      <c r="B5510">
        <v>152</v>
      </c>
      <c r="C5510" t="s">
        <v>74</v>
      </c>
      <c r="D5510">
        <v>1.6584848082790999E-3</v>
      </c>
      <c r="E5510" t="s">
        <v>16</v>
      </c>
      <c r="F5510" t="s">
        <v>71</v>
      </c>
    </row>
    <row r="5511" spans="1:6" x14ac:dyDescent="0.45">
      <c r="A5511" s="154" t="str">
        <f t="shared" si="86"/>
        <v>XI_MD_Time_154</v>
      </c>
      <c r="B5511">
        <v>154</v>
      </c>
      <c r="C5511" t="s">
        <v>74</v>
      </c>
      <c r="D5511">
        <v>4.312060501525E-4</v>
      </c>
      <c r="E5511" t="s">
        <v>16</v>
      </c>
      <c r="F5511" t="s">
        <v>71</v>
      </c>
    </row>
    <row r="5512" spans="1:6" x14ac:dyDescent="0.45">
      <c r="A5512" s="154" t="str">
        <f t="shared" si="86"/>
        <v>XI_MD_Time_156</v>
      </c>
      <c r="B5512">
        <v>156</v>
      </c>
      <c r="C5512" t="s">
        <v>74</v>
      </c>
      <c r="D5512">
        <v>1.028260581133E-3</v>
      </c>
      <c r="E5512" t="s">
        <v>16</v>
      </c>
      <c r="F5512" t="s">
        <v>71</v>
      </c>
    </row>
    <row r="5513" spans="1:6" x14ac:dyDescent="0.45">
      <c r="A5513" s="154" t="str">
        <f t="shared" si="86"/>
        <v>XI_MD_Time_158</v>
      </c>
      <c r="B5513">
        <v>158</v>
      </c>
      <c r="C5513" t="s">
        <v>74</v>
      </c>
      <c r="D5513" s="153">
        <v>9.9509088496749302E-5</v>
      </c>
      <c r="E5513" t="s">
        <v>16</v>
      </c>
      <c r="F5513" t="s">
        <v>71</v>
      </c>
    </row>
    <row r="5514" spans="1:6" x14ac:dyDescent="0.45">
      <c r="A5514" s="154" t="str">
        <f t="shared" si="86"/>
        <v>XI_MD_Time_160</v>
      </c>
      <c r="B5514">
        <v>160</v>
      </c>
      <c r="C5514" t="s">
        <v>74</v>
      </c>
      <c r="D5514" s="153">
        <v>3.3169696165583101E-5</v>
      </c>
      <c r="E5514" t="s">
        <v>16</v>
      </c>
      <c r="F5514" t="s">
        <v>71</v>
      </c>
    </row>
    <row r="5515" spans="1:6" x14ac:dyDescent="0.45">
      <c r="A5515" s="154" t="str">
        <f t="shared" si="86"/>
        <v>XI_MD_Time_162</v>
      </c>
      <c r="B5515">
        <v>162</v>
      </c>
      <c r="C5515" t="s">
        <v>74</v>
      </c>
      <c r="D5515">
        <v>2.9852726549023999E-3</v>
      </c>
      <c r="E5515" t="s">
        <v>16</v>
      </c>
      <c r="F5515" t="s">
        <v>71</v>
      </c>
    </row>
    <row r="5516" spans="1:6" x14ac:dyDescent="0.45">
      <c r="A5516" s="154" t="str">
        <f t="shared" si="86"/>
        <v>XI_MD_Time_164</v>
      </c>
      <c r="B5516">
        <v>164</v>
      </c>
      <c r="C5516" t="s">
        <v>74</v>
      </c>
      <c r="D5516">
        <v>1.990181769934E-4</v>
      </c>
      <c r="E5516" t="s">
        <v>16</v>
      </c>
      <c r="F5516" t="s">
        <v>71</v>
      </c>
    </row>
    <row r="5517" spans="1:6" x14ac:dyDescent="0.45">
      <c r="A5517" s="154" t="str">
        <f t="shared" si="86"/>
        <v>XI_MD_Time_166</v>
      </c>
      <c r="B5517">
        <v>166</v>
      </c>
      <c r="C5517" t="s">
        <v>74</v>
      </c>
      <c r="D5517">
        <v>5.9705453098040002E-4</v>
      </c>
      <c r="E5517" t="s">
        <v>16</v>
      </c>
      <c r="F5517" t="s">
        <v>71</v>
      </c>
    </row>
    <row r="5518" spans="1:6" x14ac:dyDescent="0.45">
      <c r="A5518" s="154" t="str">
        <f t="shared" si="86"/>
        <v>XI_MD_Time_168</v>
      </c>
      <c r="B5518">
        <v>168</v>
      </c>
      <c r="C5518" t="s">
        <v>74</v>
      </c>
      <c r="D5518">
        <v>0</v>
      </c>
      <c r="E5518" t="s">
        <v>16</v>
      </c>
      <c r="F5518" t="s">
        <v>71</v>
      </c>
    </row>
    <row r="5519" spans="1:6" x14ac:dyDescent="0.45">
      <c r="A5519" s="154" t="str">
        <f t="shared" si="86"/>
        <v>XI_MD_Time_170</v>
      </c>
      <c r="B5519">
        <v>170</v>
      </c>
      <c r="C5519" t="s">
        <v>74</v>
      </c>
      <c r="D5519">
        <v>0</v>
      </c>
      <c r="E5519" t="s">
        <v>16</v>
      </c>
      <c r="F5519" t="s">
        <v>71</v>
      </c>
    </row>
    <row r="5520" spans="1:6" x14ac:dyDescent="0.45">
      <c r="A5520" s="154" t="str">
        <f t="shared" si="86"/>
        <v>XI_MD_Time_172</v>
      </c>
      <c r="B5520">
        <v>172</v>
      </c>
      <c r="C5520" t="s">
        <v>74</v>
      </c>
      <c r="D5520">
        <v>0</v>
      </c>
      <c r="E5520" t="s">
        <v>16</v>
      </c>
      <c r="F5520" t="s">
        <v>71</v>
      </c>
    </row>
    <row r="5521" spans="1:6" x14ac:dyDescent="0.45">
      <c r="A5521" s="154" t="str">
        <f t="shared" si="86"/>
        <v>XI_MD_Time_174</v>
      </c>
      <c r="B5521">
        <v>174</v>
      </c>
      <c r="C5521" t="s">
        <v>74</v>
      </c>
      <c r="D5521">
        <v>0</v>
      </c>
      <c r="E5521" t="s">
        <v>16</v>
      </c>
      <c r="F5521" t="s">
        <v>71</v>
      </c>
    </row>
    <row r="5522" spans="1:6" x14ac:dyDescent="0.45">
      <c r="A5522" s="154" t="str">
        <f t="shared" si="86"/>
        <v>XI_MD_Time_176</v>
      </c>
      <c r="B5522">
        <v>176</v>
      </c>
      <c r="C5522" t="s">
        <v>74</v>
      </c>
      <c r="D5522">
        <v>0</v>
      </c>
      <c r="E5522" t="s">
        <v>16</v>
      </c>
      <c r="F5522" t="s">
        <v>71</v>
      </c>
    </row>
    <row r="5523" spans="1:6" x14ac:dyDescent="0.45">
      <c r="A5523" s="154" t="str">
        <f t="shared" si="86"/>
        <v>XI_MD_Time_178</v>
      </c>
      <c r="B5523">
        <v>178</v>
      </c>
      <c r="C5523" t="s">
        <v>74</v>
      </c>
      <c r="D5523">
        <v>0</v>
      </c>
      <c r="E5523" t="s">
        <v>16</v>
      </c>
      <c r="F5523" t="s">
        <v>71</v>
      </c>
    </row>
    <row r="5524" spans="1:6" x14ac:dyDescent="0.45">
      <c r="A5524" s="154" t="str">
        <f t="shared" si="86"/>
        <v>XI_MD_Time_180</v>
      </c>
      <c r="B5524">
        <v>180</v>
      </c>
      <c r="C5524" t="s">
        <v>74</v>
      </c>
      <c r="D5524">
        <v>0</v>
      </c>
      <c r="E5524" t="s">
        <v>16</v>
      </c>
      <c r="F5524" t="s">
        <v>71</v>
      </c>
    </row>
    <row r="5525" spans="1:6" x14ac:dyDescent="0.45">
      <c r="A5525" s="154" t="str">
        <f t="shared" si="86"/>
        <v>XI_MD_Time_182</v>
      </c>
      <c r="B5525">
        <v>182</v>
      </c>
      <c r="C5525" t="s">
        <v>74</v>
      </c>
      <c r="D5525">
        <v>0</v>
      </c>
      <c r="E5525" t="s">
        <v>16</v>
      </c>
      <c r="F5525" t="s">
        <v>71</v>
      </c>
    </row>
    <row r="5526" spans="1:6" x14ac:dyDescent="0.45">
      <c r="A5526" s="154" t="str">
        <f t="shared" si="86"/>
        <v>XI_MD_Time_184</v>
      </c>
      <c r="B5526">
        <v>184</v>
      </c>
      <c r="C5526" t="s">
        <v>74</v>
      </c>
      <c r="D5526">
        <v>0</v>
      </c>
      <c r="E5526" t="s">
        <v>16</v>
      </c>
      <c r="F5526" t="s">
        <v>71</v>
      </c>
    </row>
    <row r="5527" spans="1:6" x14ac:dyDescent="0.45">
      <c r="A5527" s="154" t="str">
        <f t="shared" si="86"/>
        <v>XI_MD_Time_186</v>
      </c>
      <c r="B5527">
        <v>186</v>
      </c>
      <c r="C5527" t="s">
        <v>74</v>
      </c>
      <c r="D5527">
        <v>0</v>
      </c>
      <c r="E5527" t="s">
        <v>16</v>
      </c>
      <c r="F5527" t="s">
        <v>71</v>
      </c>
    </row>
    <row r="5528" spans="1:6" x14ac:dyDescent="0.45">
      <c r="A5528" s="154" t="str">
        <f t="shared" si="86"/>
        <v>XI_MD_Time_188</v>
      </c>
      <c r="B5528">
        <v>188</v>
      </c>
      <c r="C5528" t="s">
        <v>74</v>
      </c>
      <c r="D5528">
        <v>0</v>
      </c>
      <c r="E5528" t="s">
        <v>16</v>
      </c>
      <c r="F5528" t="s">
        <v>71</v>
      </c>
    </row>
    <row r="5529" spans="1:6" x14ac:dyDescent="0.45">
      <c r="A5529" s="154" t="str">
        <f t="shared" si="86"/>
        <v>XI_MD_Time_190</v>
      </c>
      <c r="B5529">
        <v>190</v>
      </c>
      <c r="C5529" t="s">
        <v>74</v>
      </c>
      <c r="D5529">
        <v>0</v>
      </c>
      <c r="E5529" t="s">
        <v>16</v>
      </c>
      <c r="F5529" t="s">
        <v>71</v>
      </c>
    </row>
    <row r="5530" spans="1:6" x14ac:dyDescent="0.45">
      <c r="A5530" s="154" t="str">
        <f t="shared" si="86"/>
        <v>XI_MD_Time_192</v>
      </c>
      <c r="B5530">
        <v>192</v>
      </c>
      <c r="C5530" t="s">
        <v>74</v>
      </c>
      <c r="D5530">
        <v>0</v>
      </c>
      <c r="E5530" t="s">
        <v>16</v>
      </c>
      <c r="F5530" t="s">
        <v>71</v>
      </c>
    </row>
    <row r="5531" spans="1:6" x14ac:dyDescent="0.45">
      <c r="A5531" s="154" t="str">
        <f t="shared" si="86"/>
        <v>XI_MD_Time_194</v>
      </c>
      <c r="B5531">
        <v>194</v>
      </c>
      <c r="C5531" t="s">
        <v>74</v>
      </c>
      <c r="D5531">
        <v>0</v>
      </c>
      <c r="E5531" t="s">
        <v>16</v>
      </c>
      <c r="F5531" t="s">
        <v>71</v>
      </c>
    </row>
    <row r="5532" spans="1:6" x14ac:dyDescent="0.45">
      <c r="A5532" s="154" t="str">
        <f t="shared" si="86"/>
        <v>XI_MD_Time_196</v>
      </c>
      <c r="B5532">
        <v>196</v>
      </c>
      <c r="C5532" t="s">
        <v>74</v>
      </c>
      <c r="D5532">
        <v>0</v>
      </c>
      <c r="E5532" t="s">
        <v>16</v>
      </c>
      <c r="F5532" t="s">
        <v>71</v>
      </c>
    </row>
    <row r="5533" spans="1:6" x14ac:dyDescent="0.45">
      <c r="A5533" s="154" t="str">
        <f t="shared" si="86"/>
        <v>XI_MD_Time_198</v>
      </c>
      <c r="B5533">
        <v>198</v>
      </c>
      <c r="C5533" t="s">
        <v>74</v>
      </c>
      <c r="D5533">
        <v>0</v>
      </c>
      <c r="E5533" t="s">
        <v>16</v>
      </c>
      <c r="F5533" t="s">
        <v>71</v>
      </c>
    </row>
    <row r="5534" spans="1:6" x14ac:dyDescent="0.45">
      <c r="A5534" s="154" t="str">
        <f t="shared" si="86"/>
        <v>XI_MD_Time_200</v>
      </c>
      <c r="B5534">
        <v>200</v>
      </c>
      <c r="C5534" t="s">
        <v>74</v>
      </c>
      <c r="D5534">
        <v>0</v>
      </c>
      <c r="E5534" t="s">
        <v>16</v>
      </c>
      <c r="F5534" t="s">
        <v>71</v>
      </c>
    </row>
    <row r="5535" spans="1:6" x14ac:dyDescent="0.45">
      <c r="A5535" s="154" t="str">
        <f t="shared" si="86"/>
        <v>XI_MD_Time_</v>
      </c>
      <c r="C5535" t="s">
        <v>74</v>
      </c>
      <c r="E5535" t="s">
        <v>16</v>
      </c>
      <c r="F5535" t="s">
        <v>71</v>
      </c>
    </row>
    <row r="5536" spans="1:6" x14ac:dyDescent="0.45">
      <c r="A5536" s="154" t="str">
        <f t="shared" si="86"/>
        <v>XI_MD_GC_0</v>
      </c>
      <c r="B5536">
        <v>0</v>
      </c>
      <c r="C5536" t="s">
        <v>74</v>
      </c>
      <c r="D5536">
        <v>0</v>
      </c>
      <c r="E5536" t="s">
        <v>64</v>
      </c>
      <c r="F5536" t="s">
        <v>71</v>
      </c>
    </row>
    <row r="5537" spans="1:6" x14ac:dyDescent="0.45">
      <c r="A5537" s="154" t="str">
        <f t="shared" si="86"/>
        <v>XI_MD_GC_2</v>
      </c>
      <c r="B5537">
        <v>2</v>
      </c>
      <c r="C5537" t="s">
        <v>74</v>
      </c>
      <c r="D5537">
        <v>1.026E-3</v>
      </c>
      <c r="E5537" t="s">
        <v>64</v>
      </c>
      <c r="F5537" t="s">
        <v>71</v>
      </c>
    </row>
    <row r="5538" spans="1:6" x14ac:dyDescent="0.45">
      <c r="A5538" s="154" t="str">
        <f t="shared" si="86"/>
        <v>XI_MD_GC_4</v>
      </c>
      <c r="B5538">
        <v>4</v>
      </c>
      <c r="C5538" t="s">
        <v>74</v>
      </c>
      <c r="D5538">
        <v>2.0406999999999999E-3</v>
      </c>
      <c r="E5538" t="s">
        <v>64</v>
      </c>
      <c r="F5538" t="s">
        <v>71</v>
      </c>
    </row>
    <row r="5539" spans="1:6" x14ac:dyDescent="0.45">
      <c r="A5539" s="154" t="str">
        <f t="shared" si="86"/>
        <v>XI_MD_GC_6</v>
      </c>
      <c r="B5539">
        <v>6</v>
      </c>
      <c r="C5539" t="s">
        <v>74</v>
      </c>
      <c r="D5539">
        <v>3.3501999999999998E-3</v>
      </c>
      <c r="E5539" t="s">
        <v>64</v>
      </c>
      <c r="F5539" t="s">
        <v>71</v>
      </c>
    </row>
    <row r="5540" spans="1:6" x14ac:dyDescent="0.45">
      <c r="A5540" s="154" t="str">
        <f t="shared" si="86"/>
        <v>XI_MD_GC_8</v>
      </c>
      <c r="B5540">
        <v>8</v>
      </c>
      <c r="C5540" t="s">
        <v>74</v>
      </c>
      <c r="D5540">
        <v>4.8523000000000004E-3</v>
      </c>
      <c r="E5540" t="s">
        <v>64</v>
      </c>
      <c r="F5540" t="s">
        <v>71</v>
      </c>
    </row>
    <row r="5541" spans="1:6" x14ac:dyDescent="0.45">
      <c r="A5541" s="154" t="str">
        <f t="shared" si="86"/>
        <v>XI_MD_GC_10</v>
      </c>
      <c r="B5541">
        <v>10</v>
      </c>
      <c r="C5541" t="s">
        <v>74</v>
      </c>
      <c r="D5541">
        <v>6.0451000000000003E-3</v>
      </c>
      <c r="E5541" t="s">
        <v>64</v>
      </c>
      <c r="F5541" t="s">
        <v>71</v>
      </c>
    </row>
    <row r="5542" spans="1:6" x14ac:dyDescent="0.45">
      <c r="A5542" s="154" t="str">
        <f t="shared" si="86"/>
        <v>XI_MD_GC_12</v>
      </c>
      <c r="B5542">
        <v>12</v>
      </c>
      <c r="C5542" t="s">
        <v>74</v>
      </c>
      <c r="D5542">
        <v>7.2342999999999999E-3</v>
      </c>
      <c r="E5542" t="s">
        <v>64</v>
      </c>
      <c r="F5542" t="s">
        <v>71</v>
      </c>
    </row>
    <row r="5543" spans="1:6" x14ac:dyDescent="0.45">
      <c r="A5543" s="154" t="str">
        <f t="shared" si="86"/>
        <v>XI_MD_GC_14</v>
      </c>
      <c r="B5543">
        <v>14</v>
      </c>
      <c r="C5543" t="s">
        <v>74</v>
      </c>
      <c r="D5543">
        <v>8.5225000000000006E-3</v>
      </c>
      <c r="E5543" t="s">
        <v>64</v>
      </c>
      <c r="F5543" t="s">
        <v>71</v>
      </c>
    </row>
    <row r="5544" spans="1:6" x14ac:dyDescent="0.45">
      <c r="A5544" s="154" t="str">
        <f t="shared" si="86"/>
        <v>XI_MD_GC_16</v>
      </c>
      <c r="B5544">
        <v>16</v>
      </c>
      <c r="C5544" t="s">
        <v>74</v>
      </c>
      <c r="D5544">
        <v>9.5122999999999996E-3</v>
      </c>
      <c r="E5544" t="s">
        <v>64</v>
      </c>
      <c r="F5544" t="s">
        <v>71</v>
      </c>
    </row>
    <row r="5545" spans="1:6" x14ac:dyDescent="0.45">
      <c r="A5545" s="154" t="str">
        <f t="shared" si="86"/>
        <v>XI_MD_GC_18</v>
      </c>
      <c r="B5545">
        <v>18</v>
      </c>
      <c r="C5545" t="s">
        <v>74</v>
      </c>
      <c r="D5545">
        <v>1.05042E-2</v>
      </c>
      <c r="E5545" t="s">
        <v>64</v>
      </c>
      <c r="F5545" t="s">
        <v>71</v>
      </c>
    </row>
    <row r="5546" spans="1:6" x14ac:dyDescent="0.45">
      <c r="A5546" s="154" t="str">
        <f t="shared" si="86"/>
        <v>XI_MD_GC_20</v>
      </c>
      <c r="B5546">
        <v>20</v>
      </c>
      <c r="C5546" t="s">
        <v>74</v>
      </c>
      <c r="D5546">
        <v>1.14056E-2</v>
      </c>
      <c r="E5546" t="s">
        <v>64</v>
      </c>
      <c r="F5546" t="s">
        <v>71</v>
      </c>
    </row>
    <row r="5547" spans="1:6" x14ac:dyDescent="0.45">
      <c r="A5547" s="154" t="str">
        <f t="shared" si="86"/>
        <v>XI_MD_GC_22</v>
      </c>
      <c r="B5547">
        <v>22</v>
      </c>
      <c r="C5547" t="s">
        <v>74</v>
      </c>
      <c r="D5547">
        <v>1.23061E-2</v>
      </c>
      <c r="E5547" t="s">
        <v>64</v>
      </c>
      <c r="F5547" t="s">
        <v>71</v>
      </c>
    </row>
    <row r="5548" spans="1:6" x14ac:dyDescent="0.45">
      <c r="A5548" s="154" t="str">
        <f t="shared" si="86"/>
        <v>XI_MD_GC_24</v>
      </c>
      <c r="B5548">
        <v>24</v>
      </c>
      <c r="C5548" t="s">
        <v>74</v>
      </c>
      <c r="D5548">
        <v>1.31804E-2</v>
      </c>
      <c r="E5548" t="s">
        <v>64</v>
      </c>
      <c r="F5548" t="s">
        <v>71</v>
      </c>
    </row>
    <row r="5549" spans="1:6" x14ac:dyDescent="0.45">
      <c r="A5549" s="154" t="str">
        <f t="shared" si="86"/>
        <v>XI_MD_GC_26</v>
      </c>
      <c r="B5549">
        <v>26</v>
      </c>
      <c r="C5549" t="s">
        <v>74</v>
      </c>
      <c r="D5549">
        <v>1.4016000000000001E-2</v>
      </c>
      <c r="E5549" t="s">
        <v>64</v>
      </c>
      <c r="F5549" t="s">
        <v>71</v>
      </c>
    </row>
    <row r="5550" spans="1:6" x14ac:dyDescent="0.45">
      <c r="A5550" s="154" t="str">
        <f t="shared" si="86"/>
        <v>XI_MD_GC_28</v>
      </c>
      <c r="B5550">
        <v>28</v>
      </c>
      <c r="C5550" t="s">
        <v>74</v>
      </c>
      <c r="D5550">
        <v>1.48469E-2</v>
      </c>
      <c r="E5550" t="s">
        <v>64</v>
      </c>
      <c r="F5550" t="s">
        <v>71</v>
      </c>
    </row>
    <row r="5551" spans="1:6" x14ac:dyDescent="0.45">
      <c r="A5551" s="154" t="str">
        <f t="shared" si="86"/>
        <v>XI_MD_GC_30</v>
      </c>
      <c r="B5551">
        <v>30</v>
      </c>
      <c r="C5551" t="s">
        <v>74</v>
      </c>
      <c r="D5551">
        <v>1.5645699999999998E-2</v>
      </c>
      <c r="E5551" t="s">
        <v>64</v>
      </c>
      <c r="F5551" t="s">
        <v>71</v>
      </c>
    </row>
    <row r="5552" spans="1:6" x14ac:dyDescent="0.45">
      <c r="A5552" s="154" t="str">
        <f t="shared" si="86"/>
        <v>XI_MD_GC_32</v>
      </c>
      <c r="B5552">
        <v>32</v>
      </c>
      <c r="C5552" t="s">
        <v>74</v>
      </c>
      <c r="D5552">
        <v>1.63616E-2</v>
      </c>
      <c r="E5552" t="s">
        <v>64</v>
      </c>
      <c r="F5552" t="s">
        <v>71</v>
      </c>
    </row>
    <row r="5553" spans="1:6" x14ac:dyDescent="0.45">
      <c r="A5553" s="154" t="str">
        <f t="shared" si="86"/>
        <v>XI_MD_GC_34</v>
      </c>
      <c r="B5553">
        <v>34</v>
      </c>
      <c r="C5553" t="s">
        <v>74</v>
      </c>
      <c r="D5553">
        <v>1.7034299999999999E-2</v>
      </c>
      <c r="E5553" t="s">
        <v>64</v>
      </c>
      <c r="F5553" t="s">
        <v>71</v>
      </c>
    </row>
    <row r="5554" spans="1:6" x14ac:dyDescent="0.45">
      <c r="A5554" s="154" t="str">
        <f t="shared" si="86"/>
        <v>XI_MD_GC_36</v>
      </c>
      <c r="B5554">
        <v>36</v>
      </c>
      <c r="C5554" t="s">
        <v>74</v>
      </c>
      <c r="D5554">
        <v>1.76732E-2</v>
      </c>
      <c r="E5554" t="s">
        <v>64</v>
      </c>
      <c r="F5554" t="s">
        <v>71</v>
      </c>
    </row>
    <row r="5555" spans="1:6" x14ac:dyDescent="0.45">
      <c r="A5555" s="154" t="str">
        <f t="shared" si="86"/>
        <v>XI_MD_GC_38</v>
      </c>
      <c r="B5555">
        <v>38</v>
      </c>
      <c r="C5555" t="s">
        <v>74</v>
      </c>
      <c r="D5555">
        <v>1.8183499999999998E-2</v>
      </c>
      <c r="E5555" t="s">
        <v>64</v>
      </c>
      <c r="F5555" t="s">
        <v>71</v>
      </c>
    </row>
    <row r="5556" spans="1:6" x14ac:dyDescent="0.45">
      <c r="A5556" s="154" t="str">
        <f t="shared" si="86"/>
        <v>XI_MD_GC_40</v>
      </c>
      <c r="B5556">
        <v>40</v>
      </c>
      <c r="C5556" t="s">
        <v>74</v>
      </c>
      <c r="D5556">
        <v>1.8578000000000001E-2</v>
      </c>
      <c r="E5556" t="s">
        <v>64</v>
      </c>
      <c r="F5556" t="s">
        <v>71</v>
      </c>
    </row>
    <row r="5557" spans="1:6" x14ac:dyDescent="0.45">
      <c r="A5557" s="154" t="str">
        <f t="shared" si="86"/>
        <v>XI_MD_GC_42</v>
      </c>
      <c r="B5557">
        <v>42</v>
      </c>
      <c r="C5557" t="s">
        <v>74</v>
      </c>
      <c r="D5557">
        <v>1.8952199999999999E-2</v>
      </c>
      <c r="E5557" t="s">
        <v>64</v>
      </c>
      <c r="F5557" t="s">
        <v>71</v>
      </c>
    </row>
    <row r="5558" spans="1:6" x14ac:dyDescent="0.45">
      <c r="A5558" s="154" t="str">
        <f t="shared" si="86"/>
        <v>XI_MD_GC_44</v>
      </c>
      <c r="B5558">
        <v>44</v>
      </c>
      <c r="C5558" t="s">
        <v>74</v>
      </c>
      <c r="D5558">
        <v>1.9227600000000001E-2</v>
      </c>
      <c r="E5558" t="s">
        <v>64</v>
      </c>
      <c r="F5558" t="s">
        <v>71</v>
      </c>
    </row>
    <row r="5559" spans="1:6" x14ac:dyDescent="0.45">
      <c r="A5559" s="154" t="str">
        <f t="shared" si="86"/>
        <v>XI_MD_GC_46</v>
      </c>
      <c r="B5559">
        <v>46</v>
      </c>
      <c r="C5559" t="s">
        <v>74</v>
      </c>
      <c r="D5559">
        <v>1.9380100000000001E-2</v>
      </c>
      <c r="E5559" t="s">
        <v>64</v>
      </c>
      <c r="F5559" t="s">
        <v>71</v>
      </c>
    </row>
    <row r="5560" spans="1:6" x14ac:dyDescent="0.45">
      <c r="A5560" s="154" t="str">
        <f t="shared" si="86"/>
        <v>XI_MD_GC_48</v>
      </c>
      <c r="B5560">
        <v>48</v>
      </c>
      <c r="C5560" t="s">
        <v>74</v>
      </c>
      <c r="D5560">
        <v>1.9385300000000001E-2</v>
      </c>
      <c r="E5560" t="s">
        <v>64</v>
      </c>
      <c r="F5560" t="s">
        <v>71</v>
      </c>
    </row>
    <row r="5561" spans="1:6" x14ac:dyDescent="0.45">
      <c r="A5561" s="154" t="str">
        <f t="shared" si="86"/>
        <v>XI_MD_GC_50</v>
      </c>
      <c r="B5561">
        <v>50</v>
      </c>
      <c r="C5561" t="s">
        <v>74</v>
      </c>
      <c r="D5561">
        <v>1.9278400000000001E-2</v>
      </c>
      <c r="E5561" t="s">
        <v>64</v>
      </c>
      <c r="F5561" t="s">
        <v>71</v>
      </c>
    </row>
    <row r="5562" spans="1:6" x14ac:dyDescent="0.45">
      <c r="A5562" s="154" t="str">
        <f t="shared" si="86"/>
        <v>XI_MD_GC_52</v>
      </c>
      <c r="B5562">
        <v>52</v>
      </c>
      <c r="C5562" t="s">
        <v>74</v>
      </c>
      <c r="D5562">
        <v>1.9060299999999999E-2</v>
      </c>
      <c r="E5562" t="s">
        <v>64</v>
      </c>
      <c r="F5562" t="s">
        <v>71</v>
      </c>
    </row>
    <row r="5563" spans="1:6" x14ac:dyDescent="0.45">
      <c r="A5563" s="154" t="str">
        <f t="shared" si="86"/>
        <v>XI_MD_GC_54</v>
      </c>
      <c r="B5563">
        <v>54</v>
      </c>
      <c r="C5563" t="s">
        <v>74</v>
      </c>
      <c r="D5563">
        <v>1.87464E-2</v>
      </c>
      <c r="E5563" t="s">
        <v>64</v>
      </c>
      <c r="F5563" t="s">
        <v>71</v>
      </c>
    </row>
    <row r="5564" spans="1:6" x14ac:dyDescent="0.45">
      <c r="A5564" s="154" t="str">
        <f t="shared" si="86"/>
        <v>XI_MD_GC_56</v>
      </c>
      <c r="B5564">
        <v>56</v>
      </c>
      <c r="C5564" t="s">
        <v>74</v>
      </c>
      <c r="D5564">
        <v>1.83795E-2</v>
      </c>
      <c r="E5564" t="s">
        <v>64</v>
      </c>
      <c r="F5564" t="s">
        <v>71</v>
      </c>
    </row>
    <row r="5565" spans="1:6" x14ac:dyDescent="0.45">
      <c r="A5565" s="154" t="str">
        <f t="shared" si="86"/>
        <v>XI_MD_GC_58</v>
      </c>
      <c r="B5565">
        <v>58</v>
      </c>
      <c r="C5565" t="s">
        <v>74</v>
      </c>
      <c r="D5565">
        <v>1.7910800000000001E-2</v>
      </c>
      <c r="E5565" t="s">
        <v>64</v>
      </c>
      <c r="F5565" t="s">
        <v>71</v>
      </c>
    </row>
    <row r="5566" spans="1:6" x14ac:dyDescent="0.45">
      <c r="A5566" s="154" t="str">
        <f t="shared" si="86"/>
        <v>XI_MD_GC_60</v>
      </c>
      <c r="B5566">
        <v>60</v>
      </c>
      <c r="C5566" t="s">
        <v>74</v>
      </c>
      <c r="D5566">
        <v>1.7382000000000002E-2</v>
      </c>
      <c r="E5566" t="s">
        <v>64</v>
      </c>
      <c r="F5566" t="s">
        <v>71</v>
      </c>
    </row>
    <row r="5567" spans="1:6" x14ac:dyDescent="0.45">
      <c r="A5567" s="154" t="str">
        <f t="shared" si="86"/>
        <v>XI_MD_GC_62</v>
      </c>
      <c r="B5567">
        <v>62</v>
      </c>
      <c r="C5567" t="s">
        <v>74</v>
      </c>
      <c r="D5567">
        <v>1.6766099999999999E-2</v>
      </c>
      <c r="E5567" t="s">
        <v>64</v>
      </c>
      <c r="F5567" t="s">
        <v>71</v>
      </c>
    </row>
    <row r="5568" spans="1:6" x14ac:dyDescent="0.45">
      <c r="A5568" s="154" t="str">
        <f t="shared" si="86"/>
        <v>XI_MD_GC_64</v>
      </c>
      <c r="B5568">
        <v>64</v>
      </c>
      <c r="C5568" t="s">
        <v>74</v>
      </c>
      <c r="D5568">
        <v>1.6103800000000001E-2</v>
      </c>
      <c r="E5568" t="s">
        <v>64</v>
      </c>
      <c r="F5568" t="s">
        <v>71</v>
      </c>
    </row>
    <row r="5569" spans="1:6" x14ac:dyDescent="0.45">
      <c r="A5569" s="154" t="str">
        <f t="shared" si="86"/>
        <v>XI_MD_GC_66</v>
      </c>
      <c r="B5569">
        <v>66</v>
      </c>
      <c r="C5569" t="s">
        <v>74</v>
      </c>
      <c r="D5569">
        <v>1.5425100000000001E-2</v>
      </c>
      <c r="E5569" t="s">
        <v>64</v>
      </c>
      <c r="F5569" t="s">
        <v>71</v>
      </c>
    </row>
    <row r="5570" spans="1:6" x14ac:dyDescent="0.45">
      <c r="A5570" s="154" t="str">
        <f t="shared" si="86"/>
        <v>XI_MD_GC_68</v>
      </c>
      <c r="B5570">
        <v>68</v>
      </c>
      <c r="C5570" t="s">
        <v>74</v>
      </c>
      <c r="D5570">
        <v>1.4715900000000001E-2</v>
      </c>
      <c r="E5570" t="s">
        <v>64</v>
      </c>
      <c r="F5570" t="s">
        <v>71</v>
      </c>
    </row>
    <row r="5571" spans="1:6" x14ac:dyDescent="0.45">
      <c r="A5571" s="154" t="str">
        <f t="shared" ref="A5571:A5634" si="87">C5571&amp;"_"&amp;E5571&amp;"_"&amp;B5571</f>
        <v>XI_MD_GC_70</v>
      </c>
      <c r="B5571">
        <v>70</v>
      </c>
      <c r="C5571" t="s">
        <v>74</v>
      </c>
      <c r="D5571">
        <v>1.39747E-2</v>
      </c>
      <c r="E5571" t="s">
        <v>64</v>
      </c>
      <c r="F5571" t="s">
        <v>71</v>
      </c>
    </row>
    <row r="5572" spans="1:6" x14ac:dyDescent="0.45">
      <c r="A5572" s="154" t="str">
        <f t="shared" si="87"/>
        <v>XI_MD_GC_72</v>
      </c>
      <c r="B5572">
        <v>72</v>
      </c>
      <c r="C5572" t="s">
        <v>74</v>
      </c>
      <c r="D5572">
        <v>1.32277E-2</v>
      </c>
      <c r="E5572" t="s">
        <v>64</v>
      </c>
      <c r="F5572" t="s">
        <v>71</v>
      </c>
    </row>
    <row r="5573" spans="1:6" x14ac:dyDescent="0.45">
      <c r="A5573" s="154" t="str">
        <f t="shared" si="87"/>
        <v>XI_MD_GC_74</v>
      </c>
      <c r="B5573">
        <v>74</v>
      </c>
      <c r="C5573" t="s">
        <v>74</v>
      </c>
      <c r="D5573">
        <v>1.2501999999999999E-2</v>
      </c>
      <c r="E5573" t="s">
        <v>64</v>
      </c>
      <c r="F5573" t="s">
        <v>71</v>
      </c>
    </row>
    <row r="5574" spans="1:6" x14ac:dyDescent="0.45">
      <c r="A5574" s="154" t="str">
        <f t="shared" si="87"/>
        <v>XI_MD_GC_76</v>
      </c>
      <c r="B5574">
        <v>76</v>
      </c>
      <c r="C5574" t="s">
        <v>74</v>
      </c>
      <c r="D5574">
        <v>1.17792E-2</v>
      </c>
      <c r="E5574" t="s">
        <v>64</v>
      </c>
      <c r="F5574" t="s">
        <v>71</v>
      </c>
    </row>
    <row r="5575" spans="1:6" x14ac:dyDescent="0.45">
      <c r="A5575" s="154" t="str">
        <f t="shared" si="87"/>
        <v>XI_MD_GC_78</v>
      </c>
      <c r="B5575">
        <v>78</v>
      </c>
      <c r="C5575" t="s">
        <v>74</v>
      </c>
      <c r="D5575">
        <v>1.10782E-2</v>
      </c>
      <c r="E5575" t="s">
        <v>64</v>
      </c>
      <c r="F5575" t="s">
        <v>71</v>
      </c>
    </row>
    <row r="5576" spans="1:6" x14ac:dyDescent="0.45">
      <c r="A5576" s="154" t="str">
        <f t="shared" si="87"/>
        <v>XI_MD_GC_80</v>
      </c>
      <c r="B5576">
        <v>80</v>
      </c>
      <c r="C5576" t="s">
        <v>74</v>
      </c>
      <c r="D5576">
        <v>1.04317E-2</v>
      </c>
      <c r="E5576" t="s">
        <v>64</v>
      </c>
      <c r="F5576" t="s">
        <v>71</v>
      </c>
    </row>
    <row r="5577" spans="1:6" x14ac:dyDescent="0.45">
      <c r="A5577" s="154" t="str">
        <f t="shared" si="87"/>
        <v>XI_MD_GC_82</v>
      </c>
      <c r="B5577">
        <v>82</v>
      </c>
      <c r="C5577" t="s">
        <v>74</v>
      </c>
      <c r="D5577">
        <v>9.8324999999999992E-3</v>
      </c>
      <c r="E5577" t="s">
        <v>64</v>
      </c>
      <c r="F5577" t="s">
        <v>71</v>
      </c>
    </row>
    <row r="5578" spans="1:6" x14ac:dyDescent="0.45">
      <c r="A5578" s="154" t="str">
        <f t="shared" si="87"/>
        <v>XI_MD_GC_84</v>
      </c>
      <c r="B5578">
        <v>84</v>
      </c>
      <c r="C5578" t="s">
        <v>74</v>
      </c>
      <c r="D5578">
        <v>9.2388000000000001E-3</v>
      </c>
      <c r="E5578" t="s">
        <v>64</v>
      </c>
      <c r="F5578" t="s">
        <v>71</v>
      </c>
    </row>
    <row r="5579" spans="1:6" x14ac:dyDescent="0.45">
      <c r="A5579" s="154" t="str">
        <f t="shared" si="87"/>
        <v>XI_MD_GC_86</v>
      </c>
      <c r="B5579">
        <v>86</v>
      </c>
      <c r="C5579" t="s">
        <v>74</v>
      </c>
      <c r="D5579">
        <v>8.6803000000000002E-3</v>
      </c>
      <c r="E5579" t="s">
        <v>64</v>
      </c>
      <c r="F5579" t="s">
        <v>71</v>
      </c>
    </row>
    <row r="5580" spans="1:6" x14ac:dyDescent="0.45">
      <c r="A5580" s="154" t="str">
        <f t="shared" si="87"/>
        <v>XI_MD_GC_88</v>
      </c>
      <c r="B5580">
        <v>88</v>
      </c>
      <c r="C5580" t="s">
        <v>74</v>
      </c>
      <c r="D5580">
        <v>8.1417999999999994E-3</v>
      </c>
      <c r="E5580" t="s">
        <v>64</v>
      </c>
      <c r="F5580" t="s">
        <v>71</v>
      </c>
    </row>
    <row r="5581" spans="1:6" x14ac:dyDescent="0.45">
      <c r="A5581" s="154" t="str">
        <f t="shared" si="87"/>
        <v>XI_MD_GC_90</v>
      </c>
      <c r="B5581">
        <v>90</v>
      </c>
      <c r="C5581" t="s">
        <v>74</v>
      </c>
      <c r="D5581">
        <v>7.6555E-3</v>
      </c>
      <c r="E5581" t="s">
        <v>64</v>
      </c>
      <c r="F5581" t="s">
        <v>71</v>
      </c>
    </row>
    <row r="5582" spans="1:6" x14ac:dyDescent="0.45">
      <c r="A5582" s="154" t="str">
        <f t="shared" si="87"/>
        <v>XI_MD_GC_92</v>
      </c>
      <c r="B5582">
        <v>92</v>
      </c>
      <c r="C5582" t="s">
        <v>74</v>
      </c>
      <c r="D5582">
        <v>7.2148000000000004E-3</v>
      </c>
      <c r="E5582" t="s">
        <v>64</v>
      </c>
      <c r="F5582" t="s">
        <v>71</v>
      </c>
    </row>
    <row r="5583" spans="1:6" x14ac:dyDescent="0.45">
      <c r="A5583" s="154" t="str">
        <f t="shared" si="87"/>
        <v>XI_MD_GC_94</v>
      </c>
      <c r="B5583">
        <v>94</v>
      </c>
      <c r="C5583" t="s">
        <v>74</v>
      </c>
      <c r="D5583">
        <v>6.8244999999999998E-3</v>
      </c>
      <c r="E5583" t="s">
        <v>64</v>
      </c>
      <c r="F5583" t="s">
        <v>71</v>
      </c>
    </row>
    <row r="5584" spans="1:6" x14ac:dyDescent="0.45">
      <c r="A5584" s="154" t="str">
        <f t="shared" si="87"/>
        <v>XI_MD_GC_96</v>
      </c>
      <c r="B5584">
        <v>96</v>
      </c>
      <c r="C5584" t="s">
        <v>74</v>
      </c>
      <c r="D5584">
        <v>6.4865000000000001E-3</v>
      </c>
      <c r="E5584" t="s">
        <v>64</v>
      </c>
      <c r="F5584" t="s">
        <v>71</v>
      </c>
    </row>
    <row r="5585" spans="1:6" x14ac:dyDescent="0.45">
      <c r="A5585" s="154" t="str">
        <f t="shared" si="87"/>
        <v>XI_MD_GC_98</v>
      </c>
      <c r="B5585">
        <v>98</v>
      </c>
      <c r="C5585" t="s">
        <v>74</v>
      </c>
      <c r="D5585">
        <v>6.1755999999999998E-3</v>
      </c>
      <c r="E5585" t="s">
        <v>64</v>
      </c>
      <c r="F5585" t="s">
        <v>71</v>
      </c>
    </row>
    <row r="5586" spans="1:6" x14ac:dyDescent="0.45">
      <c r="A5586" s="154" t="str">
        <f t="shared" si="87"/>
        <v>XI_MD_GC_100</v>
      </c>
      <c r="B5586">
        <v>100</v>
      </c>
      <c r="C5586" t="s">
        <v>74</v>
      </c>
      <c r="D5586">
        <v>5.9232E-3</v>
      </c>
      <c r="E5586" t="s">
        <v>64</v>
      </c>
      <c r="F5586" t="s">
        <v>71</v>
      </c>
    </row>
    <row r="5587" spans="1:6" x14ac:dyDescent="0.45">
      <c r="A5587" s="154" t="str">
        <f t="shared" si="87"/>
        <v>XI_MD_GC_102</v>
      </c>
      <c r="B5587">
        <v>102</v>
      </c>
      <c r="C5587" t="s">
        <v>74</v>
      </c>
      <c r="D5587">
        <v>5.7083000000000004E-3</v>
      </c>
      <c r="E5587" t="s">
        <v>64</v>
      </c>
      <c r="F5587" t="s">
        <v>71</v>
      </c>
    </row>
    <row r="5588" spans="1:6" x14ac:dyDescent="0.45">
      <c r="A5588" s="154" t="str">
        <f t="shared" si="87"/>
        <v>XI_MD_GC_104</v>
      </c>
      <c r="B5588">
        <v>104</v>
      </c>
      <c r="C5588" t="s">
        <v>74</v>
      </c>
      <c r="D5588">
        <v>5.5573000000000003E-3</v>
      </c>
      <c r="E5588" t="s">
        <v>64</v>
      </c>
      <c r="F5588" t="s">
        <v>71</v>
      </c>
    </row>
    <row r="5589" spans="1:6" x14ac:dyDescent="0.45">
      <c r="A5589" s="154" t="str">
        <f t="shared" si="87"/>
        <v>XI_MD_GC_106</v>
      </c>
      <c r="B5589">
        <v>106</v>
      </c>
      <c r="C5589" t="s">
        <v>74</v>
      </c>
      <c r="D5589">
        <v>5.4389E-3</v>
      </c>
      <c r="E5589" t="s">
        <v>64</v>
      </c>
      <c r="F5589" t="s">
        <v>71</v>
      </c>
    </row>
    <row r="5590" spans="1:6" x14ac:dyDescent="0.45">
      <c r="A5590" s="154" t="str">
        <f t="shared" si="87"/>
        <v>XI_MD_GC_108</v>
      </c>
      <c r="B5590">
        <v>108</v>
      </c>
      <c r="C5590" t="s">
        <v>74</v>
      </c>
      <c r="D5590">
        <v>5.3591000000000003E-3</v>
      </c>
      <c r="E5590" t="s">
        <v>64</v>
      </c>
      <c r="F5590" t="s">
        <v>71</v>
      </c>
    </row>
    <row r="5591" spans="1:6" x14ac:dyDescent="0.45">
      <c r="A5591" s="154" t="str">
        <f t="shared" si="87"/>
        <v>XI_MD_GC_110</v>
      </c>
      <c r="B5591">
        <v>110</v>
      </c>
      <c r="C5591" t="s">
        <v>74</v>
      </c>
      <c r="D5591">
        <v>5.3035000000000001E-3</v>
      </c>
      <c r="E5591" t="s">
        <v>64</v>
      </c>
      <c r="F5591" t="s">
        <v>71</v>
      </c>
    </row>
    <row r="5592" spans="1:6" x14ac:dyDescent="0.45">
      <c r="A5592" s="154" t="str">
        <f t="shared" si="87"/>
        <v>XI_MD_GC_112</v>
      </c>
      <c r="B5592">
        <v>112</v>
      </c>
      <c r="C5592" t="s">
        <v>74</v>
      </c>
      <c r="D5592">
        <v>5.2941999999999998E-3</v>
      </c>
      <c r="E5592" t="s">
        <v>64</v>
      </c>
      <c r="F5592" t="s">
        <v>71</v>
      </c>
    </row>
    <row r="5593" spans="1:6" x14ac:dyDescent="0.45">
      <c r="A5593" s="154" t="str">
        <f t="shared" si="87"/>
        <v>XI_MD_GC_114</v>
      </c>
      <c r="B5593">
        <v>114</v>
      </c>
      <c r="C5593" t="s">
        <v>74</v>
      </c>
      <c r="D5593">
        <v>5.3382999999999998E-3</v>
      </c>
      <c r="E5593" t="s">
        <v>64</v>
      </c>
      <c r="F5593" t="s">
        <v>71</v>
      </c>
    </row>
    <row r="5594" spans="1:6" x14ac:dyDescent="0.45">
      <c r="A5594" s="154" t="str">
        <f t="shared" si="87"/>
        <v>XI_MD_GC_116</v>
      </c>
      <c r="B5594">
        <v>116</v>
      </c>
      <c r="C5594" t="s">
        <v>74</v>
      </c>
      <c r="D5594">
        <v>5.391E-3</v>
      </c>
      <c r="E5594" t="s">
        <v>64</v>
      </c>
      <c r="F5594" t="s">
        <v>71</v>
      </c>
    </row>
    <row r="5595" spans="1:6" x14ac:dyDescent="0.45">
      <c r="A5595" s="154" t="str">
        <f t="shared" si="87"/>
        <v>XI_MD_GC_118</v>
      </c>
      <c r="B5595">
        <v>118</v>
      </c>
      <c r="C5595" t="s">
        <v>74</v>
      </c>
      <c r="D5595">
        <v>5.4514999999999997E-3</v>
      </c>
      <c r="E5595" t="s">
        <v>64</v>
      </c>
      <c r="F5595" t="s">
        <v>71</v>
      </c>
    </row>
    <row r="5596" spans="1:6" x14ac:dyDescent="0.45">
      <c r="A5596" s="154" t="str">
        <f t="shared" si="87"/>
        <v>XI_MD_GC_120</v>
      </c>
      <c r="B5596">
        <v>120</v>
      </c>
      <c r="C5596" t="s">
        <v>74</v>
      </c>
      <c r="D5596">
        <v>5.5247999999999998E-3</v>
      </c>
      <c r="E5596" t="s">
        <v>64</v>
      </c>
      <c r="F5596" t="s">
        <v>71</v>
      </c>
    </row>
    <row r="5597" spans="1:6" x14ac:dyDescent="0.45">
      <c r="A5597" s="154" t="str">
        <f t="shared" si="87"/>
        <v>XI_MD_GC_122</v>
      </c>
      <c r="B5597">
        <v>122</v>
      </c>
      <c r="C5597" t="s">
        <v>74</v>
      </c>
      <c r="D5597">
        <v>5.5979999999999997E-3</v>
      </c>
      <c r="E5597" t="s">
        <v>64</v>
      </c>
      <c r="F5597" t="s">
        <v>71</v>
      </c>
    </row>
    <row r="5598" spans="1:6" x14ac:dyDescent="0.45">
      <c r="A5598" s="154" t="str">
        <f t="shared" si="87"/>
        <v>XI_MD_GC_124</v>
      </c>
      <c r="B5598">
        <v>124</v>
      </c>
      <c r="C5598" t="s">
        <v>74</v>
      </c>
      <c r="D5598">
        <v>5.6779999999999999E-3</v>
      </c>
      <c r="E5598" t="s">
        <v>64</v>
      </c>
      <c r="F5598" t="s">
        <v>71</v>
      </c>
    </row>
    <row r="5599" spans="1:6" x14ac:dyDescent="0.45">
      <c r="A5599" s="154" t="str">
        <f t="shared" si="87"/>
        <v>XI_MD_GC_126</v>
      </c>
      <c r="B5599">
        <v>126</v>
      </c>
      <c r="C5599" t="s">
        <v>74</v>
      </c>
      <c r="D5599">
        <v>5.7666999999999996E-3</v>
      </c>
      <c r="E5599" t="s">
        <v>64</v>
      </c>
      <c r="F5599" t="s">
        <v>71</v>
      </c>
    </row>
    <row r="5600" spans="1:6" x14ac:dyDescent="0.45">
      <c r="A5600" s="154" t="str">
        <f t="shared" si="87"/>
        <v>XI_MD_GC_128</v>
      </c>
      <c r="B5600">
        <v>128</v>
      </c>
      <c r="C5600" t="s">
        <v>74</v>
      </c>
      <c r="D5600">
        <v>5.8573000000000002E-3</v>
      </c>
      <c r="E5600" t="s">
        <v>64</v>
      </c>
      <c r="F5600" t="s">
        <v>71</v>
      </c>
    </row>
    <row r="5601" spans="1:6" x14ac:dyDescent="0.45">
      <c r="A5601" s="154" t="str">
        <f t="shared" si="87"/>
        <v>XI_MD_GC_130</v>
      </c>
      <c r="B5601">
        <v>130</v>
      </c>
      <c r="C5601" t="s">
        <v>74</v>
      </c>
      <c r="D5601">
        <v>5.9677999999999997E-3</v>
      </c>
      <c r="E5601" t="s">
        <v>64</v>
      </c>
      <c r="F5601" t="s">
        <v>71</v>
      </c>
    </row>
    <row r="5602" spans="1:6" x14ac:dyDescent="0.45">
      <c r="A5602" s="154" t="str">
        <f t="shared" si="87"/>
        <v>XI_MD_GC_132</v>
      </c>
      <c r="B5602">
        <v>132</v>
      </c>
      <c r="C5602" t="s">
        <v>74</v>
      </c>
      <c r="D5602">
        <v>6.0853000000000001E-3</v>
      </c>
      <c r="E5602" t="s">
        <v>64</v>
      </c>
      <c r="F5602" t="s">
        <v>71</v>
      </c>
    </row>
    <row r="5603" spans="1:6" x14ac:dyDescent="0.45">
      <c r="A5603" s="154" t="str">
        <f t="shared" si="87"/>
        <v>XI_MD_GC_134</v>
      </c>
      <c r="B5603">
        <v>134</v>
      </c>
      <c r="C5603" t="s">
        <v>74</v>
      </c>
      <c r="D5603">
        <v>6.1986999999999997E-3</v>
      </c>
      <c r="E5603" t="s">
        <v>64</v>
      </c>
      <c r="F5603" t="s">
        <v>71</v>
      </c>
    </row>
    <row r="5604" spans="1:6" x14ac:dyDescent="0.45">
      <c r="A5604" s="154" t="str">
        <f t="shared" si="87"/>
        <v>XI_MD_GC_136</v>
      </c>
      <c r="B5604">
        <v>136</v>
      </c>
      <c r="C5604" t="s">
        <v>74</v>
      </c>
      <c r="D5604">
        <v>6.3090000000000004E-3</v>
      </c>
      <c r="E5604" t="s">
        <v>64</v>
      </c>
      <c r="F5604" t="s">
        <v>71</v>
      </c>
    </row>
    <row r="5605" spans="1:6" x14ac:dyDescent="0.45">
      <c r="A5605" s="154" t="str">
        <f t="shared" si="87"/>
        <v>XI_MD_GC_138</v>
      </c>
      <c r="B5605">
        <v>138</v>
      </c>
      <c r="C5605" t="s">
        <v>74</v>
      </c>
      <c r="D5605">
        <v>6.4021E-3</v>
      </c>
      <c r="E5605" t="s">
        <v>64</v>
      </c>
      <c r="F5605" t="s">
        <v>71</v>
      </c>
    </row>
    <row r="5606" spans="1:6" x14ac:dyDescent="0.45">
      <c r="A5606" s="154" t="str">
        <f t="shared" si="87"/>
        <v>XI_MD_GC_140</v>
      </c>
      <c r="B5606">
        <v>140</v>
      </c>
      <c r="C5606" t="s">
        <v>74</v>
      </c>
      <c r="D5606">
        <v>6.4844999999999998E-3</v>
      </c>
      <c r="E5606" t="s">
        <v>64</v>
      </c>
      <c r="F5606" t="s">
        <v>71</v>
      </c>
    </row>
    <row r="5607" spans="1:6" x14ac:dyDescent="0.45">
      <c r="A5607" s="154" t="str">
        <f t="shared" si="87"/>
        <v>XI_MD_GC_142</v>
      </c>
      <c r="B5607">
        <v>142</v>
      </c>
      <c r="C5607" t="s">
        <v>74</v>
      </c>
      <c r="D5607">
        <v>6.5500999999999997E-3</v>
      </c>
      <c r="E5607" t="s">
        <v>64</v>
      </c>
      <c r="F5607" t="s">
        <v>71</v>
      </c>
    </row>
    <row r="5608" spans="1:6" x14ac:dyDescent="0.45">
      <c r="A5608" s="154" t="str">
        <f t="shared" si="87"/>
        <v>XI_MD_GC_144</v>
      </c>
      <c r="B5608">
        <v>144</v>
      </c>
      <c r="C5608" t="s">
        <v>74</v>
      </c>
      <c r="D5608">
        <v>6.5982999999999997E-3</v>
      </c>
      <c r="E5608" t="s">
        <v>64</v>
      </c>
      <c r="F5608" t="s">
        <v>71</v>
      </c>
    </row>
    <row r="5609" spans="1:6" x14ac:dyDescent="0.45">
      <c r="A5609" s="154" t="str">
        <f t="shared" si="87"/>
        <v>XI_MD_GC_146</v>
      </c>
      <c r="B5609">
        <v>146</v>
      </c>
      <c r="C5609" t="s">
        <v>74</v>
      </c>
      <c r="D5609">
        <v>6.6030000000000004E-3</v>
      </c>
      <c r="E5609" t="s">
        <v>64</v>
      </c>
      <c r="F5609" t="s">
        <v>71</v>
      </c>
    </row>
    <row r="5610" spans="1:6" x14ac:dyDescent="0.45">
      <c r="A5610" s="154" t="str">
        <f t="shared" si="87"/>
        <v>XI_MD_GC_148</v>
      </c>
      <c r="B5610">
        <v>148</v>
      </c>
      <c r="C5610" t="s">
        <v>74</v>
      </c>
      <c r="D5610">
        <v>6.6039000000000002E-3</v>
      </c>
      <c r="E5610" t="s">
        <v>64</v>
      </c>
      <c r="F5610" t="s">
        <v>71</v>
      </c>
    </row>
    <row r="5611" spans="1:6" x14ac:dyDescent="0.45">
      <c r="A5611" s="154" t="str">
        <f t="shared" si="87"/>
        <v>XI_MD_GC_150</v>
      </c>
      <c r="B5611">
        <v>150</v>
      </c>
      <c r="C5611" t="s">
        <v>74</v>
      </c>
      <c r="D5611">
        <v>6.5558999999999999E-3</v>
      </c>
      <c r="E5611" t="s">
        <v>64</v>
      </c>
      <c r="F5611" t="s">
        <v>71</v>
      </c>
    </row>
    <row r="5612" spans="1:6" x14ac:dyDescent="0.45">
      <c r="A5612" s="154" t="str">
        <f t="shared" si="87"/>
        <v>XI_MD_GC_152</v>
      </c>
      <c r="B5612">
        <v>152</v>
      </c>
      <c r="C5612" t="s">
        <v>74</v>
      </c>
      <c r="D5612">
        <v>6.4938000000000001E-3</v>
      </c>
      <c r="E5612" t="s">
        <v>64</v>
      </c>
      <c r="F5612" t="s">
        <v>71</v>
      </c>
    </row>
    <row r="5613" spans="1:6" x14ac:dyDescent="0.45">
      <c r="A5613" s="154" t="str">
        <f t="shared" si="87"/>
        <v>XI_MD_GC_154</v>
      </c>
      <c r="B5613">
        <v>154</v>
      </c>
      <c r="C5613" t="s">
        <v>74</v>
      </c>
      <c r="D5613">
        <v>6.3810000000000004E-3</v>
      </c>
      <c r="E5613" t="s">
        <v>64</v>
      </c>
      <c r="F5613" t="s">
        <v>71</v>
      </c>
    </row>
    <row r="5614" spans="1:6" x14ac:dyDescent="0.45">
      <c r="A5614" s="154" t="str">
        <f t="shared" si="87"/>
        <v>XI_MD_GC_156</v>
      </c>
      <c r="B5614">
        <v>156</v>
      </c>
      <c r="C5614" t="s">
        <v>74</v>
      </c>
      <c r="D5614">
        <v>6.1809999999999999E-3</v>
      </c>
      <c r="E5614" t="s">
        <v>64</v>
      </c>
      <c r="F5614" t="s">
        <v>71</v>
      </c>
    </row>
    <row r="5615" spans="1:6" x14ac:dyDescent="0.45">
      <c r="A5615" s="154" t="str">
        <f t="shared" si="87"/>
        <v>XI_MD_GC_158</v>
      </c>
      <c r="B5615">
        <v>158</v>
      </c>
      <c r="C5615" t="s">
        <v>74</v>
      </c>
      <c r="D5615">
        <v>5.9683000000000002E-3</v>
      </c>
      <c r="E5615" t="s">
        <v>64</v>
      </c>
      <c r="F5615" t="s">
        <v>71</v>
      </c>
    </row>
    <row r="5616" spans="1:6" x14ac:dyDescent="0.45">
      <c r="A5616" s="154" t="str">
        <f t="shared" si="87"/>
        <v>XI_MD_GC_160</v>
      </c>
      <c r="B5616">
        <v>160</v>
      </c>
      <c r="C5616" t="s">
        <v>74</v>
      </c>
      <c r="D5616">
        <v>5.7575999999999999E-3</v>
      </c>
      <c r="E5616" t="s">
        <v>64</v>
      </c>
      <c r="F5616" t="s">
        <v>71</v>
      </c>
    </row>
    <row r="5617" spans="1:6" x14ac:dyDescent="0.45">
      <c r="A5617" s="154" t="str">
        <f t="shared" si="87"/>
        <v>XI_MD_GC_162</v>
      </c>
      <c r="B5617">
        <v>162</v>
      </c>
      <c r="C5617" t="s">
        <v>74</v>
      </c>
      <c r="D5617">
        <v>5.5056000000000003E-3</v>
      </c>
      <c r="E5617" t="s">
        <v>64</v>
      </c>
      <c r="F5617" t="s">
        <v>71</v>
      </c>
    </row>
    <row r="5618" spans="1:6" x14ac:dyDescent="0.45">
      <c r="A5618" s="154" t="str">
        <f t="shared" si="87"/>
        <v>XI_MD_GC_164</v>
      </c>
      <c r="B5618">
        <v>164</v>
      </c>
      <c r="C5618" t="s">
        <v>74</v>
      </c>
      <c r="D5618">
        <v>5.2548999999999998E-3</v>
      </c>
      <c r="E5618" t="s">
        <v>64</v>
      </c>
      <c r="F5618" t="s">
        <v>71</v>
      </c>
    </row>
    <row r="5619" spans="1:6" x14ac:dyDescent="0.45">
      <c r="A5619" s="154" t="str">
        <f t="shared" si="87"/>
        <v>XI_MD_GC_166</v>
      </c>
      <c r="B5619">
        <v>166</v>
      </c>
      <c r="C5619" t="s">
        <v>74</v>
      </c>
      <c r="D5619">
        <v>4.9947999999999998E-3</v>
      </c>
      <c r="E5619" t="s">
        <v>64</v>
      </c>
      <c r="F5619" t="s">
        <v>71</v>
      </c>
    </row>
    <row r="5620" spans="1:6" x14ac:dyDescent="0.45">
      <c r="A5620" s="154" t="str">
        <f t="shared" si="87"/>
        <v>XI_MD_GC_168</v>
      </c>
      <c r="B5620">
        <v>168</v>
      </c>
      <c r="C5620" t="s">
        <v>74</v>
      </c>
      <c r="D5620">
        <v>4.7269E-3</v>
      </c>
      <c r="E5620" t="s">
        <v>64</v>
      </c>
      <c r="F5620" t="s">
        <v>71</v>
      </c>
    </row>
    <row r="5621" spans="1:6" x14ac:dyDescent="0.45">
      <c r="A5621" s="154" t="str">
        <f t="shared" si="87"/>
        <v>XI_MD_GC_170</v>
      </c>
      <c r="B5621">
        <v>170</v>
      </c>
      <c r="C5621" t="s">
        <v>74</v>
      </c>
      <c r="D5621">
        <v>4.4678000000000001E-3</v>
      </c>
      <c r="E5621" t="s">
        <v>64</v>
      </c>
      <c r="F5621" t="s">
        <v>71</v>
      </c>
    </row>
    <row r="5622" spans="1:6" x14ac:dyDescent="0.45">
      <c r="A5622" s="154" t="str">
        <f t="shared" si="87"/>
        <v>XI_MD_GC_172</v>
      </c>
      <c r="B5622">
        <v>172</v>
      </c>
      <c r="C5622" t="s">
        <v>74</v>
      </c>
      <c r="D5622">
        <v>4.2144000000000001E-3</v>
      </c>
      <c r="E5622" t="s">
        <v>64</v>
      </c>
      <c r="F5622" t="s">
        <v>71</v>
      </c>
    </row>
    <row r="5623" spans="1:6" x14ac:dyDescent="0.45">
      <c r="A5623" s="154" t="str">
        <f t="shared" si="87"/>
        <v>XI_MD_GC_174</v>
      </c>
      <c r="B5623">
        <v>174</v>
      </c>
      <c r="C5623" t="s">
        <v>74</v>
      </c>
      <c r="D5623">
        <v>3.9668000000000004E-3</v>
      </c>
      <c r="E5623" t="s">
        <v>64</v>
      </c>
      <c r="F5623" t="s">
        <v>71</v>
      </c>
    </row>
    <row r="5624" spans="1:6" x14ac:dyDescent="0.45">
      <c r="A5624" s="154" t="str">
        <f t="shared" si="87"/>
        <v>XI_MD_GC_176</v>
      </c>
      <c r="B5624">
        <v>176</v>
      </c>
      <c r="C5624" t="s">
        <v>74</v>
      </c>
      <c r="D5624">
        <v>3.7277999999999999E-3</v>
      </c>
      <c r="E5624" t="s">
        <v>64</v>
      </c>
      <c r="F5624" t="s">
        <v>71</v>
      </c>
    </row>
    <row r="5625" spans="1:6" x14ac:dyDescent="0.45">
      <c r="A5625" s="154" t="str">
        <f t="shared" si="87"/>
        <v>XI_MD_GC_178</v>
      </c>
      <c r="B5625">
        <v>178</v>
      </c>
      <c r="C5625" t="s">
        <v>74</v>
      </c>
      <c r="D5625">
        <v>3.4949E-3</v>
      </c>
      <c r="E5625" t="s">
        <v>64</v>
      </c>
      <c r="F5625" t="s">
        <v>71</v>
      </c>
    </row>
    <row r="5626" spans="1:6" x14ac:dyDescent="0.45">
      <c r="A5626" s="154" t="str">
        <f t="shared" si="87"/>
        <v>XI_MD_GC_180</v>
      </c>
      <c r="B5626">
        <v>180</v>
      </c>
      <c r="C5626" t="s">
        <v>74</v>
      </c>
      <c r="D5626">
        <v>3.2723000000000001E-3</v>
      </c>
      <c r="E5626" t="s">
        <v>64</v>
      </c>
      <c r="F5626" t="s">
        <v>71</v>
      </c>
    </row>
    <row r="5627" spans="1:6" x14ac:dyDescent="0.45">
      <c r="A5627" s="154" t="str">
        <f t="shared" si="87"/>
        <v>XI_MD_GC_182</v>
      </c>
      <c r="B5627">
        <v>182</v>
      </c>
      <c r="C5627" t="s">
        <v>74</v>
      </c>
      <c r="D5627">
        <v>3.0701000000000001E-3</v>
      </c>
      <c r="E5627" t="s">
        <v>64</v>
      </c>
      <c r="F5627" t="s">
        <v>71</v>
      </c>
    </row>
    <row r="5628" spans="1:6" x14ac:dyDescent="0.45">
      <c r="A5628" s="154" t="str">
        <f t="shared" si="87"/>
        <v>XI_MD_GC_184</v>
      </c>
      <c r="B5628">
        <v>184</v>
      </c>
      <c r="C5628" t="s">
        <v>74</v>
      </c>
      <c r="D5628">
        <v>2.8882000000000001E-3</v>
      </c>
      <c r="E5628" t="s">
        <v>64</v>
      </c>
      <c r="F5628" t="s">
        <v>71</v>
      </c>
    </row>
    <row r="5629" spans="1:6" x14ac:dyDescent="0.45">
      <c r="A5629" s="154" t="str">
        <f t="shared" si="87"/>
        <v>XI_MD_GC_186</v>
      </c>
      <c r="B5629">
        <v>186</v>
      </c>
      <c r="C5629" t="s">
        <v>74</v>
      </c>
      <c r="D5629">
        <v>2.725E-3</v>
      </c>
      <c r="E5629" t="s">
        <v>64</v>
      </c>
      <c r="F5629" t="s">
        <v>71</v>
      </c>
    </row>
    <row r="5630" spans="1:6" x14ac:dyDescent="0.45">
      <c r="A5630" s="154" t="str">
        <f t="shared" si="87"/>
        <v>XI_MD_GC_188</v>
      </c>
      <c r="B5630">
        <v>188</v>
      </c>
      <c r="C5630" t="s">
        <v>74</v>
      </c>
      <c r="D5630">
        <v>2.6208999999999998E-3</v>
      </c>
      <c r="E5630" t="s">
        <v>64</v>
      </c>
      <c r="F5630" t="s">
        <v>71</v>
      </c>
    </row>
    <row r="5631" spans="1:6" x14ac:dyDescent="0.45">
      <c r="A5631" s="154" t="str">
        <f t="shared" si="87"/>
        <v>XI_MD_GC_190</v>
      </c>
      <c r="B5631">
        <v>190</v>
      </c>
      <c r="C5631" t="s">
        <v>74</v>
      </c>
      <c r="D5631">
        <v>2.5184000000000001E-3</v>
      </c>
      <c r="E5631" t="s">
        <v>64</v>
      </c>
      <c r="F5631" t="s">
        <v>71</v>
      </c>
    </row>
    <row r="5632" spans="1:6" x14ac:dyDescent="0.45">
      <c r="A5632" s="154" t="str">
        <f t="shared" si="87"/>
        <v>XI_MD_GC_192</v>
      </c>
      <c r="B5632">
        <v>192</v>
      </c>
      <c r="C5632" t="s">
        <v>74</v>
      </c>
      <c r="D5632">
        <v>2.4496000000000001E-3</v>
      </c>
      <c r="E5632" t="s">
        <v>64</v>
      </c>
      <c r="F5632" t="s">
        <v>71</v>
      </c>
    </row>
    <row r="5633" spans="1:6" x14ac:dyDescent="0.45">
      <c r="A5633" s="154" t="str">
        <f t="shared" si="87"/>
        <v>XI_MD_GC_194</v>
      </c>
      <c r="B5633">
        <v>194</v>
      </c>
      <c r="C5633" t="s">
        <v>74</v>
      </c>
      <c r="D5633">
        <v>2.3172000000000002E-3</v>
      </c>
      <c r="E5633" t="s">
        <v>64</v>
      </c>
      <c r="F5633" t="s">
        <v>71</v>
      </c>
    </row>
    <row r="5634" spans="1:6" x14ac:dyDescent="0.45">
      <c r="A5634" s="154" t="str">
        <f t="shared" si="87"/>
        <v>XI_MD_GC_196</v>
      </c>
      <c r="B5634">
        <v>196</v>
      </c>
      <c r="C5634" t="s">
        <v>74</v>
      </c>
      <c r="D5634">
        <v>2.3054999999999998E-3</v>
      </c>
      <c r="E5634" t="s">
        <v>64</v>
      </c>
      <c r="F5634" t="s">
        <v>71</v>
      </c>
    </row>
    <row r="5635" spans="1:6" x14ac:dyDescent="0.45">
      <c r="A5635" s="154" t="str">
        <f t="shared" ref="A5635:A5698" si="88">C5635&amp;"_"&amp;E5635&amp;"_"&amp;B5635</f>
        <v>XI_MD_GC_198</v>
      </c>
      <c r="B5635">
        <v>198</v>
      </c>
      <c r="C5635" t="s">
        <v>74</v>
      </c>
      <c r="D5635">
        <v>2.3486000000000002E-3</v>
      </c>
      <c r="E5635" t="s">
        <v>64</v>
      </c>
      <c r="F5635" t="s">
        <v>71</v>
      </c>
    </row>
    <row r="5636" spans="1:6" x14ac:dyDescent="0.45">
      <c r="A5636" s="154" t="str">
        <f t="shared" si="88"/>
        <v>XI_MD_GC_200</v>
      </c>
      <c r="B5636">
        <v>200</v>
      </c>
      <c r="C5636" t="s">
        <v>74</v>
      </c>
      <c r="D5636">
        <v>2.4085999999999999E-3</v>
      </c>
      <c r="E5636" t="s">
        <v>64</v>
      </c>
      <c r="F5636" t="s">
        <v>71</v>
      </c>
    </row>
    <row r="5637" spans="1:6" x14ac:dyDescent="0.45">
      <c r="A5637" s="154" t="str">
        <f t="shared" si="88"/>
        <v>XI_MD_GC_202</v>
      </c>
      <c r="B5637">
        <v>202</v>
      </c>
      <c r="C5637" t="s">
        <v>74</v>
      </c>
      <c r="D5637">
        <v>2.4773E-3</v>
      </c>
      <c r="E5637" t="s">
        <v>64</v>
      </c>
      <c r="F5637" t="s">
        <v>71</v>
      </c>
    </row>
    <row r="5638" spans="1:6" x14ac:dyDescent="0.45">
      <c r="A5638" s="154" t="str">
        <f t="shared" si="88"/>
        <v>XI_MD_GC_204</v>
      </c>
      <c r="B5638">
        <v>204</v>
      </c>
      <c r="C5638" t="s">
        <v>74</v>
      </c>
      <c r="D5638">
        <v>2.5807E-3</v>
      </c>
      <c r="E5638" t="s">
        <v>64</v>
      </c>
      <c r="F5638" t="s">
        <v>71</v>
      </c>
    </row>
    <row r="5639" spans="1:6" x14ac:dyDescent="0.45">
      <c r="A5639" s="154" t="str">
        <f t="shared" si="88"/>
        <v>XI_MD_GC_206</v>
      </c>
      <c r="B5639">
        <v>206</v>
      </c>
      <c r="C5639" t="s">
        <v>74</v>
      </c>
      <c r="D5639">
        <v>2.7384000000000002E-3</v>
      </c>
      <c r="E5639" t="s">
        <v>64</v>
      </c>
      <c r="F5639" t="s">
        <v>71</v>
      </c>
    </row>
    <row r="5640" spans="1:6" x14ac:dyDescent="0.45">
      <c r="A5640" s="154" t="str">
        <f t="shared" si="88"/>
        <v>XI_MD_GC_208</v>
      </c>
      <c r="B5640">
        <v>208</v>
      </c>
      <c r="C5640" t="s">
        <v>74</v>
      </c>
      <c r="D5640">
        <v>2.9074999999999999E-3</v>
      </c>
      <c r="E5640" t="s">
        <v>64</v>
      </c>
      <c r="F5640" t="s">
        <v>71</v>
      </c>
    </row>
    <row r="5641" spans="1:6" x14ac:dyDescent="0.45">
      <c r="A5641" s="154" t="str">
        <f t="shared" si="88"/>
        <v>XI_MD_GC_210</v>
      </c>
      <c r="B5641">
        <v>210</v>
      </c>
      <c r="C5641" t="s">
        <v>74</v>
      </c>
      <c r="D5641">
        <v>3.0853E-3</v>
      </c>
      <c r="E5641" t="s">
        <v>64</v>
      </c>
      <c r="F5641" t="s">
        <v>71</v>
      </c>
    </row>
    <row r="5642" spans="1:6" x14ac:dyDescent="0.45">
      <c r="A5642" s="154" t="str">
        <f t="shared" si="88"/>
        <v>XI_MD_GC_212</v>
      </c>
      <c r="B5642">
        <v>212</v>
      </c>
      <c r="C5642" t="s">
        <v>74</v>
      </c>
      <c r="D5642">
        <v>3.2487000000000002E-3</v>
      </c>
      <c r="E5642" t="s">
        <v>64</v>
      </c>
      <c r="F5642" t="s">
        <v>71</v>
      </c>
    </row>
    <row r="5643" spans="1:6" x14ac:dyDescent="0.45">
      <c r="A5643" s="154" t="str">
        <f t="shared" si="88"/>
        <v>XI_MD_GC_214</v>
      </c>
      <c r="B5643">
        <v>214</v>
      </c>
      <c r="C5643" t="s">
        <v>74</v>
      </c>
      <c r="D5643">
        <v>3.4088999999999999E-3</v>
      </c>
      <c r="E5643" t="s">
        <v>64</v>
      </c>
      <c r="F5643" t="s">
        <v>71</v>
      </c>
    </row>
    <row r="5644" spans="1:6" x14ac:dyDescent="0.45">
      <c r="A5644" s="154" t="str">
        <f t="shared" si="88"/>
        <v>XI_MD_GC_216</v>
      </c>
      <c r="B5644">
        <v>216</v>
      </c>
      <c r="C5644" t="s">
        <v>74</v>
      </c>
      <c r="D5644">
        <v>3.5653999999999998E-3</v>
      </c>
      <c r="E5644" t="s">
        <v>64</v>
      </c>
      <c r="F5644" t="s">
        <v>71</v>
      </c>
    </row>
    <row r="5645" spans="1:6" x14ac:dyDescent="0.45">
      <c r="A5645" s="154" t="str">
        <f t="shared" si="88"/>
        <v>XI_MD_GC_218</v>
      </c>
      <c r="B5645">
        <v>218</v>
      </c>
      <c r="C5645" t="s">
        <v>74</v>
      </c>
      <c r="D5645">
        <v>3.7111000000000002E-3</v>
      </c>
      <c r="E5645" t="s">
        <v>64</v>
      </c>
      <c r="F5645" t="s">
        <v>71</v>
      </c>
    </row>
    <row r="5646" spans="1:6" x14ac:dyDescent="0.45">
      <c r="A5646" s="154" t="str">
        <f t="shared" si="88"/>
        <v>XI_MD_GC_220</v>
      </c>
      <c r="B5646">
        <v>220</v>
      </c>
      <c r="C5646" t="s">
        <v>74</v>
      </c>
      <c r="D5646">
        <v>3.8524000000000002E-3</v>
      </c>
      <c r="E5646" t="s">
        <v>64</v>
      </c>
      <c r="F5646" t="s">
        <v>71</v>
      </c>
    </row>
    <row r="5647" spans="1:6" x14ac:dyDescent="0.45">
      <c r="A5647" s="154" t="str">
        <f t="shared" si="88"/>
        <v>XI_MD_GC_222</v>
      </c>
      <c r="B5647">
        <v>222</v>
      </c>
      <c r="C5647" t="s">
        <v>74</v>
      </c>
      <c r="D5647">
        <v>3.9890000000000004E-3</v>
      </c>
      <c r="E5647" t="s">
        <v>64</v>
      </c>
      <c r="F5647" t="s">
        <v>71</v>
      </c>
    </row>
    <row r="5648" spans="1:6" x14ac:dyDescent="0.45">
      <c r="A5648" s="154" t="str">
        <f t="shared" si="88"/>
        <v>XI_MD_GC_224</v>
      </c>
      <c r="B5648">
        <v>224</v>
      </c>
      <c r="C5648" t="s">
        <v>74</v>
      </c>
      <c r="D5648">
        <v>4.1024E-3</v>
      </c>
      <c r="E5648" t="s">
        <v>64</v>
      </c>
      <c r="F5648" t="s">
        <v>71</v>
      </c>
    </row>
    <row r="5649" spans="1:6" x14ac:dyDescent="0.45">
      <c r="A5649" s="154" t="str">
        <f t="shared" si="88"/>
        <v>XI_MD_GC_226</v>
      </c>
      <c r="B5649">
        <v>226</v>
      </c>
      <c r="C5649" t="s">
        <v>74</v>
      </c>
      <c r="D5649">
        <v>4.1929000000000003E-3</v>
      </c>
      <c r="E5649" t="s">
        <v>64</v>
      </c>
      <c r="F5649" t="s">
        <v>71</v>
      </c>
    </row>
    <row r="5650" spans="1:6" x14ac:dyDescent="0.45">
      <c r="A5650" s="154" t="str">
        <f t="shared" si="88"/>
        <v>XI_MD_GC_228</v>
      </c>
      <c r="B5650">
        <v>228</v>
      </c>
      <c r="C5650" t="s">
        <v>74</v>
      </c>
      <c r="D5650">
        <v>4.2652999999999996E-3</v>
      </c>
      <c r="E5650" t="s">
        <v>64</v>
      </c>
      <c r="F5650" t="s">
        <v>71</v>
      </c>
    </row>
    <row r="5651" spans="1:6" x14ac:dyDescent="0.45">
      <c r="A5651" s="154" t="str">
        <f t="shared" si="88"/>
        <v>XI_MD_GC_230</v>
      </c>
      <c r="B5651">
        <v>230</v>
      </c>
      <c r="C5651" t="s">
        <v>74</v>
      </c>
      <c r="D5651">
        <v>4.2661000000000001E-3</v>
      </c>
      <c r="E5651" t="s">
        <v>64</v>
      </c>
      <c r="F5651" t="s">
        <v>71</v>
      </c>
    </row>
    <row r="5652" spans="1:6" x14ac:dyDescent="0.45">
      <c r="A5652" s="154" t="str">
        <f t="shared" si="88"/>
        <v>XI_MD_GC_232</v>
      </c>
      <c r="B5652">
        <v>232</v>
      </c>
      <c r="C5652" t="s">
        <v>74</v>
      </c>
      <c r="D5652">
        <v>4.2551999999999998E-3</v>
      </c>
      <c r="E5652" t="s">
        <v>64</v>
      </c>
      <c r="F5652" t="s">
        <v>71</v>
      </c>
    </row>
    <row r="5653" spans="1:6" x14ac:dyDescent="0.45">
      <c r="A5653" s="154" t="str">
        <f t="shared" si="88"/>
        <v>XI_MD_GC_234</v>
      </c>
      <c r="B5653">
        <v>234</v>
      </c>
      <c r="C5653" t="s">
        <v>74</v>
      </c>
      <c r="D5653">
        <v>4.2287000000000002E-3</v>
      </c>
      <c r="E5653" t="s">
        <v>64</v>
      </c>
      <c r="F5653" t="s">
        <v>71</v>
      </c>
    </row>
    <row r="5654" spans="1:6" x14ac:dyDescent="0.45">
      <c r="A5654" s="154" t="str">
        <f t="shared" si="88"/>
        <v>XI_MD_GC_236</v>
      </c>
      <c r="B5654">
        <v>236</v>
      </c>
      <c r="C5654" t="s">
        <v>74</v>
      </c>
      <c r="D5654">
        <v>4.1741E-3</v>
      </c>
      <c r="E5654" t="s">
        <v>64</v>
      </c>
      <c r="F5654" t="s">
        <v>71</v>
      </c>
    </row>
    <row r="5655" spans="1:6" x14ac:dyDescent="0.45">
      <c r="A5655" s="154" t="str">
        <f t="shared" si="88"/>
        <v>XI_MD_GC_238</v>
      </c>
      <c r="B5655">
        <v>238</v>
      </c>
      <c r="C5655" t="s">
        <v>74</v>
      </c>
      <c r="D5655">
        <v>4.1108000000000004E-3</v>
      </c>
      <c r="E5655" t="s">
        <v>64</v>
      </c>
      <c r="F5655" t="s">
        <v>71</v>
      </c>
    </row>
    <row r="5656" spans="1:6" x14ac:dyDescent="0.45">
      <c r="A5656" s="154" t="str">
        <f t="shared" si="88"/>
        <v>XI_MD_GC_240</v>
      </c>
      <c r="B5656">
        <v>240</v>
      </c>
      <c r="C5656" t="s">
        <v>74</v>
      </c>
      <c r="D5656">
        <v>4.0308000000000002E-3</v>
      </c>
      <c r="E5656" t="s">
        <v>64</v>
      </c>
      <c r="F5656" t="s">
        <v>71</v>
      </c>
    </row>
    <row r="5657" spans="1:6" x14ac:dyDescent="0.45">
      <c r="A5657" s="154" t="str">
        <f t="shared" si="88"/>
        <v>XI_MD_GC_242</v>
      </c>
      <c r="B5657">
        <v>242</v>
      </c>
      <c r="C5657" t="s">
        <v>74</v>
      </c>
      <c r="D5657">
        <v>3.9416E-3</v>
      </c>
      <c r="E5657" t="s">
        <v>64</v>
      </c>
      <c r="F5657" t="s">
        <v>71</v>
      </c>
    </row>
    <row r="5658" spans="1:6" x14ac:dyDescent="0.45">
      <c r="A5658" s="154" t="str">
        <f t="shared" si="88"/>
        <v>XI_MD_GC_244</v>
      </c>
      <c r="B5658">
        <v>244</v>
      </c>
      <c r="C5658" t="s">
        <v>74</v>
      </c>
      <c r="D5658">
        <v>3.8335999999999999E-3</v>
      </c>
      <c r="E5658" t="s">
        <v>64</v>
      </c>
      <c r="F5658" t="s">
        <v>71</v>
      </c>
    </row>
    <row r="5659" spans="1:6" x14ac:dyDescent="0.45">
      <c r="A5659" s="154" t="str">
        <f t="shared" si="88"/>
        <v>XI_MD_GC_246</v>
      </c>
      <c r="B5659">
        <v>246</v>
      </c>
      <c r="C5659" t="s">
        <v>74</v>
      </c>
      <c r="D5659">
        <v>3.7073000000000002E-3</v>
      </c>
      <c r="E5659" t="s">
        <v>64</v>
      </c>
      <c r="F5659" t="s">
        <v>71</v>
      </c>
    </row>
    <row r="5660" spans="1:6" x14ac:dyDescent="0.45">
      <c r="A5660" s="154" t="str">
        <f t="shared" si="88"/>
        <v>XI_MD_GC_248</v>
      </c>
      <c r="B5660">
        <v>248</v>
      </c>
      <c r="C5660" t="s">
        <v>74</v>
      </c>
      <c r="D5660">
        <v>3.4757999999999998E-3</v>
      </c>
      <c r="E5660" t="s">
        <v>64</v>
      </c>
      <c r="F5660" t="s">
        <v>71</v>
      </c>
    </row>
    <row r="5661" spans="1:6" x14ac:dyDescent="0.45">
      <c r="A5661" s="154" t="str">
        <f t="shared" si="88"/>
        <v>XI_MD_GC_250</v>
      </c>
      <c r="B5661">
        <v>250</v>
      </c>
      <c r="C5661" t="s">
        <v>74</v>
      </c>
      <c r="D5661">
        <v>3.2434999999999999E-3</v>
      </c>
      <c r="E5661" t="s">
        <v>64</v>
      </c>
      <c r="F5661" t="s">
        <v>71</v>
      </c>
    </row>
    <row r="5662" spans="1:6" x14ac:dyDescent="0.45">
      <c r="A5662" s="154" t="str">
        <f t="shared" si="88"/>
        <v>XI_MD_GC_252</v>
      </c>
      <c r="B5662">
        <v>252</v>
      </c>
      <c r="C5662" t="s">
        <v>74</v>
      </c>
      <c r="D5662">
        <v>3.0068E-3</v>
      </c>
      <c r="E5662" t="s">
        <v>64</v>
      </c>
      <c r="F5662" t="s">
        <v>71</v>
      </c>
    </row>
    <row r="5663" spans="1:6" x14ac:dyDescent="0.45">
      <c r="A5663" s="154" t="str">
        <f t="shared" si="88"/>
        <v>XI_MD_GC_254</v>
      </c>
      <c r="B5663">
        <v>254</v>
      </c>
      <c r="C5663" t="s">
        <v>74</v>
      </c>
      <c r="D5663">
        <v>2.7775999999999999E-3</v>
      </c>
      <c r="E5663" t="s">
        <v>64</v>
      </c>
      <c r="F5663" t="s">
        <v>71</v>
      </c>
    </row>
    <row r="5664" spans="1:6" x14ac:dyDescent="0.45">
      <c r="A5664" s="154" t="str">
        <f t="shared" si="88"/>
        <v>XI_MD_GC_256</v>
      </c>
      <c r="B5664">
        <v>256</v>
      </c>
      <c r="C5664" t="s">
        <v>74</v>
      </c>
      <c r="D5664">
        <v>2.5523999999999998E-3</v>
      </c>
      <c r="E5664" t="s">
        <v>64</v>
      </c>
      <c r="F5664" t="s">
        <v>71</v>
      </c>
    </row>
    <row r="5665" spans="1:6" x14ac:dyDescent="0.45">
      <c r="A5665" s="154" t="str">
        <f t="shared" si="88"/>
        <v>XI_MD_GC_258</v>
      </c>
      <c r="B5665">
        <v>258</v>
      </c>
      <c r="C5665" t="s">
        <v>74</v>
      </c>
      <c r="D5665">
        <v>2.3297000000000001E-3</v>
      </c>
      <c r="E5665" t="s">
        <v>64</v>
      </c>
      <c r="F5665" t="s">
        <v>71</v>
      </c>
    </row>
    <row r="5666" spans="1:6" x14ac:dyDescent="0.45">
      <c r="A5666" s="154" t="str">
        <f t="shared" si="88"/>
        <v>XI_MD_GC_260</v>
      </c>
      <c r="B5666">
        <v>260</v>
      </c>
      <c r="C5666" t="s">
        <v>74</v>
      </c>
      <c r="D5666">
        <v>2.1172000000000001E-3</v>
      </c>
      <c r="E5666" t="s">
        <v>64</v>
      </c>
      <c r="F5666" t="s">
        <v>71</v>
      </c>
    </row>
    <row r="5667" spans="1:6" x14ac:dyDescent="0.45">
      <c r="A5667" s="154" t="str">
        <f t="shared" si="88"/>
        <v>XI_MD_GC_262</v>
      </c>
      <c r="B5667">
        <v>262</v>
      </c>
      <c r="C5667" t="s">
        <v>74</v>
      </c>
      <c r="D5667">
        <v>1.9085E-3</v>
      </c>
      <c r="E5667" t="s">
        <v>64</v>
      </c>
      <c r="F5667" t="s">
        <v>71</v>
      </c>
    </row>
    <row r="5668" spans="1:6" x14ac:dyDescent="0.45">
      <c r="A5668" s="154" t="str">
        <f t="shared" si="88"/>
        <v>XI_MD_GC_264</v>
      </c>
      <c r="B5668">
        <v>264</v>
      </c>
      <c r="C5668" t="s">
        <v>74</v>
      </c>
      <c r="D5668">
        <v>1.7055E-3</v>
      </c>
      <c r="E5668" t="s">
        <v>64</v>
      </c>
      <c r="F5668" t="s">
        <v>71</v>
      </c>
    </row>
    <row r="5669" spans="1:6" x14ac:dyDescent="0.45">
      <c r="A5669" s="154" t="str">
        <f t="shared" si="88"/>
        <v>XI_MD_GC_266</v>
      </c>
      <c r="B5669">
        <v>266</v>
      </c>
      <c r="C5669" t="s">
        <v>74</v>
      </c>
      <c r="D5669">
        <v>1.5226E-3</v>
      </c>
      <c r="E5669" t="s">
        <v>64</v>
      </c>
      <c r="F5669" t="s">
        <v>71</v>
      </c>
    </row>
    <row r="5670" spans="1:6" x14ac:dyDescent="0.45">
      <c r="A5670" s="154" t="str">
        <f t="shared" si="88"/>
        <v>XI_MD_GC_268</v>
      </c>
      <c r="B5670">
        <v>268</v>
      </c>
      <c r="C5670" t="s">
        <v>74</v>
      </c>
      <c r="D5670">
        <v>1.3531999999999999E-3</v>
      </c>
      <c r="E5670" t="s">
        <v>64</v>
      </c>
      <c r="F5670" t="s">
        <v>71</v>
      </c>
    </row>
    <row r="5671" spans="1:6" x14ac:dyDescent="0.45">
      <c r="A5671" s="154" t="str">
        <f t="shared" si="88"/>
        <v>XI_MD_GC_270</v>
      </c>
      <c r="B5671">
        <v>270</v>
      </c>
      <c r="C5671" t="s">
        <v>74</v>
      </c>
      <c r="D5671">
        <v>1.1945E-3</v>
      </c>
      <c r="E5671" t="s">
        <v>64</v>
      </c>
      <c r="F5671" t="s">
        <v>71</v>
      </c>
    </row>
    <row r="5672" spans="1:6" x14ac:dyDescent="0.45">
      <c r="A5672" s="154" t="str">
        <f t="shared" si="88"/>
        <v>XI_MD_GC_272</v>
      </c>
      <c r="B5672">
        <v>272</v>
      </c>
      <c r="C5672" t="s">
        <v>74</v>
      </c>
      <c r="D5672">
        <v>1.0723E-3</v>
      </c>
      <c r="E5672" t="s">
        <v>64</v>
      </c>
      <c r="F5672" t="s">
        <v>71</v>
      </c>
    </row>
    <row r="5673" spans="1:6" x14ac:dyDescent="0.45">
      <c r="A5673" s="154" t="str">
        <f t="shared" si="88"/>
        <v>XI_MD_GC_274</v>
      </c>
      <c r="B5673">
        <v>274</v>
      </c>
      <c r="C5673" t="s">
        <v>74</v>
      </c>
      <c r="D5673">
        <v>9.6210000000000002E-4</v>
      </c>
      <c r="E5673" t="s">
        <v>64</v>
      </c>
      <c r="F5673" t="s">
        <v>71</v>
      </c>
    </row>
    <row r="5674" spans="1:6" x14ac:dyDescent="0.45">
      <c r="A5674" s="154" t="str">
        <f t="shared" si="88"/>
        <v>XI_MD_GC_276</v>
      </c>
      <c r="B5674">
        <v>276</v>
      </c>
      <c r="C5674" t="s">
        <v>74</v>
      </c>
      <c r="D5674">
        <v>8.6039999999999999E-4</v>
      </c>
      <c r="E5674" t="s">
        <v>64</v>
      </c>
      <c r="F5674" t="s">
        <v>71</v>
      </c>
    </row>
    <row r="5675" spans="1:6" x14ac:dyDescent="0.45">
      <c r="A5675" s="154" t="str">
        <f t="shared" si="88"/>
        <v>XI_MD_GC_278</v>
      </c>
      <c r="B5675">
        <v>278</v>
      </c>
      <c r="C5675" t="s">
        <v>74</v>
      </c>
      <c r="D5675">
        <v>7.7610000000000005E-4</v>
      </c>
      <c r="E5675" t="s">
        <v>64</v>
      </c>
      <c r="F5675" t="s">
        <v>71</v>
      </c>
    </row>
    <row r="5676" spans="1:6" x14ac:dyDescent="0.45">
      <c r="A5676" s="154" t="str">
        <f t="shared" si="88"/>
        <v>XI_MD_GC_280</v>
      </c>
      <c r="B5676">
        <v>280</v>
      </c>
      <c r="C5676" t="s">
        <v>74</v>
      </c>
      <c r="D5676">
        <v>6.981E-4</v>
      </c>
      <c r="E5676" t="s">
        <v>64</v>
      </c>
      <c r="F5676" t="s">
        <v>71</v>
      </c>
    </row>
    <row r="5677" spans="1:6" x14ac:dyDescent="0.45">
      <c r="A5677" s="154" t="str">
        <f t="shared" si="88"/>
        <v>XI_MD_GC_282</v>
      </c>
      <c r="B5677">
        <v>282</v>
      </c>
      <c r="C5677" t="s">
        <v>74</v>
      </c>
      <c r="D5677">
        <v>6.2750000000000002E-4</v>
      </c>
      <c r="E5677" t="s">
        <v>64</v>
      </c>
      <c r="F5677" t="s">
        <v>71</v>
      </c>
    </row>
    <row r="5678" spans="1:6" x14ac:dyDescent="0.45">
      <c r="A5678" s="154" t="str">
        <f t="shared" si="88"/>
        <v>XI_MD_GC_284</v>
      </c>
      <c r="B5678">
        <v>284</v>
      </c>
      <c r="C5678" t="s">
        <v>74</v>
      </c>
      <c r="D5678">
        <v>5.6139999999999998E-4</v>
      </c>
      <c r="E5678" t="s">
        <v>64</v>
      </c>
      <c r="F5678" t="s">
        <v>71</v>
      </c>
    </row>
    <row r="5679" spans="1:6" x14ac:dyDescent="0.45">
      <c r="A5679" s="154" t="str">
        <f t="shared" si="88"/>
        <v>XI_MD_GC_286</v>
      </c>
      <c r="B5679">
        <v>286</v>
      </c>
      <c r="C5679" t="s">
        <v>74</v>
      </c>
      <c r="D5679">
        <v>5.0620000000000005E-4</v>
      </c>
      <c r="E5679" t="s">
        <v>64</v>
      </c>
      <c r="F5679" t="s">
        <v>71</v>
      </c>
    </row>
    <row r="5680" spans="1:6" x14ac:dyDescent="0.45">
      <c r="A5680" s="154" t="str">
        <f t="shared" si="88"/>
        <v>XI_MD_GC_288</v>
      </c>
      <c r="B5680">
        <v>288</v>
      </c>
      <c r="C5680" t="s">
        <v>74</v>
      </c>
      <c r="D5680">
        <v>4.6020000000000002E-4</v>
      </c>
      <c r="E5680" t="s">
        <v>64</v>
      </c>
      <c r="F5680" t="s">
        <v>71</v>
      </c>
    </row>
    <row r="5681" spans="1:6" x14ac:dyDescent="0.45">
      <c r="A5681" s="154" t="str">
        <f t="shared" si="88"/>
        <v>XI_MD_GC_290</v>
      </c>
      <c r="B5681">
        <v>290</v>
      </c>
      <c r="C5681" t="s">
        <v>74</v>
      </c>
      <c r="D5681">
        <v>4.6949999999999997E-4</v>
      </c>
      <c r="E5681" t="s">
        <v>64</v>
      </c>
      <c r="F5681" t="s">
        <v>71</v>
      </c>
    </row>
    <row r="5682" spans="1:6" x14ac:dyDescent="0.45">
      <c r="A5682" s="154" t="str">
        <f t="shared" si="88"/>
        <v>XI_MD_GC_292</v>
      </c>
      <c r="B5682">
        <v>292</v>
      </c>
      <c r="C5682" t="s">
        <v>74</v>
      </c>
      <c r="D5682">
        <v>4.7639999999999998E-4</v>
      </c>
      <c r="E5682" t="s">
        <v>64</v>
      </c>
      <c r="F5682" t="s">
        <v>71</v>
      </c>
    </row>
    <row r="5683" spans="1:6" x14ac:dyDescent="0.45">
      <c r="A5683" s="154" t="str">
        <f t="shared" si="88"/>
        <v>XI_MD_GC_294</v>
      </c>
      <c r="B5683">
        <v>294</v>
      </c>
      <c r="C5683" t="s">
        <v>74</v>
      </c>
      <c r="D5683">
        <v>4.861E-4</v>
      </c>
      <c r="E5683" t="s">
        <v>64</v>
      </c>
      <c r="F5683" t="s">
        <v>71</v>
      </c>
    </row>
    <row r="5684" spans="1:6" x14ac:dyDescent="0.45">
      <c r="A5684" s="154" t="str">
        <f t="shared" si="88"/>
        <v>XI_MD_GC_296</v>
      </c>
      <c r="B5684">
        <v>296</v>
      </c>
      <c r="C5684" t="s">
        <v>74</v>
      </c>
      <c r="D5684">
        <v>4.9649999999999998E-4</v>
      </c>
      <c r="E5684" t="s">
        <v>64</v>
      </c>
      <c r="F5684" t="s">
        <v>71</v>
      </c>
    </row>
    <row r="5685" spans="1:6" x14ac:dyDescent="0.45">
      <c r="A5685" s="154" t="str">
        <f t="shared" si="88"/>
        <v>XI_MD_GC_298</v>
      </c>
      <c r="B5685">
        <v>298</v>
      </c>
      <c r="C5685" t="s">
        <v>74</v>
      </c>
      <c r="D5685">
        <v>5.0489999999999997E-4</v>
      </c>
      <c r="E5685" t="s">
        <v>64</v>
      </c>
      <c r="F5685" t="s">
        <v>71</v>
      </c>
    </row>
    <row r="5686" spans="1:6" x14ac:dyDescent="0.45">
      <c r="A5686" s="154" t="str">
        <f t="shared" si="88"/>
        <v>XI_MD_GC_300</v>
      </c>
      <c r="B5686">
        <v>300</v>
      </c>
      <c r="C5686" t="s">
        <v>74</v>
      </c>
      <c r="D5686">
        <v>5.1259999999999999E-4</v>
      </c>
      <c r="E5686" t="s">
        <v>64</v>
      </c>
      <c r="F5686" t="s">
        <v>71</v>
      </c>
    </row>
    <row r="5687" spans="1:6" x14ac:dyDescent="0.45">
      <c r="A5687" s="154" t="str">
        <f t="shared" si="88"/>
        <v>XI_MD_GC_302</v>
      </c>
      <c r="B5687">
        <v>302</v>
      </c>
      <c r="C5687" t="s">
        <v>74</v>
      </c>
      <c r="D5687">
        <v>5.1570000000000001E-4</v>
      </c>
      <c r="E5687" t="s">
        <v>64</v>
      </c>
      <c r="F5687" t="s">
        <v>71</v>
      </c>
    </row>
    <row r="5688" spans="1:6" x14ac:dyDescent="0.45">
      <c r="A5688" s="154" t="str">
        <f t="shared" si="88"/>
        <v>XI_MD_GC_304</v>
      </c>
      <c r="B5688">
        <v>304</v>
      </c>
      <c r="C5688" t="s">
        <v>74</v>
      </c>
      <c r="D5688">
        <v>5.2459999999999996E-4</v>
      </c>
      <c r="E5688" t="s">
        <v>64</v>
      </c>
      <c r="F5688" t="s">
        <v>71</v>
      </c>
    </row>
    <row r="5689" spans="1:6" x14ac:dyDescent="0.45">
      <c r="A5689" s="154" t="str">
        <f t="shared" si="88"/>
        <v>XI_MD_GC_306</v>
      </c>
      <c r="B5689">
        <v>306</v>
      </c>
      <c r="C5689" t="s">
        <v>74</v>
      </c>
      <c r="D5689">
        <v>5.3209999999999998E-4</v>
      </c>
      <c r="E5689" t="s">
        <v>64</v>
      </c>
      <c r="F5689" t="s">
        <v>71</v>
      </c>
    </row>
    <row r="5690" spans="1:6" x14ac:dyDescent="0.45">
      <c r="A5690" s="154" t="str">
        <f t="shared" si="88"/>
        <v>XI_MD_GC_308</v>
      </c>
      <c r="B5690">
        <v>308</v>
      </c>
      <c r="C5690" t="s">
        <v>74</v>
      </c>
      <c r="D5690">
        <v>5.2209999999999995E-4</v>
      </c>
      <c r="E5690" t="s">
        <v>64</v>
      </c>
      <c r="F5690" t="s">
        <v>71</v>
      </c>
    </row>
    <row r="5691" spans="1:6" x14ac:dyDescent="0.45">
      <c r="A5691" s="154" t="str">
        <f t="shared" si="88"/>
        <v>XI_MD_GC_310</v>
      </c>
      <c r="B5691">
        <v>310</v>
      </c>
      <c r="C5691" t="s">
        <v>74</v>
      </c>
      <c r="D5691">
        <v>5.1009999999999998E-4</v>
      </c>
      <c r="E5691" t="s">
        <v>64</v>
      </c>
      <c r="F5691" t="s">
        <v>71</v>
      </c>
    </row>
    <row r="5692" spans="1:6" x14ac:dyDescent="0.45">
      <c r="A5692" s="154" t="str">
        <f t="shared" si="88"/>
        <v>XI_MD_GC_312</v>
      </c>
      <c r="B5692">
        <v>312</v>
      </c>
      <c r="C5692" t="s">
        <v>74</v>
      </c>
      <c r="D5692">
        <v>4.9589999999999996E-4</v>
      </c>
      <c r="E5692" t="s">
        <v>64</v>
      </c>
      <c r="F5692" t="s">
        <v>71</v>
      </c>
    </row>
    <row r="5693" spans="1:6" x14ac:dyDescent="0.45">
      <c r="A5693" s="154" t="str">
        <f t="shared" si="88"/>
        <v>XI_MD_GC_314</v>
      </c>
      <c r="B5693">
        <v>314</v>
      </c>
      <c r="C5693" t="s">
        <v>74</v>
      </c>
      <c r="D5693">
        <v>4.8200000000000001E-4</v>
      </c>
      <c r="E5693" t="s">
        <v>64</v>
      </c>
      <c r="F5693" t="s">
        <v>71</v>
      </c>
    </row>
    <row r="5694" spans="1:6" x14ac:dyDescent="0.45">
      <c r="A5694" s="154" t="str">
        <f t="shared" si="88"/>
        <v>XI_MD_GC_316</v>
      </c>
      <c r="B5694">
        <v>316</v>
      </c>
      <c r="C5694" t="s">
        <v>74</v>
      </c>
      <c r="D5694">
        <v>4.6700000000000002E-4</v>
      </c>
      <c r="E5694" t="s">
        <v>64</v>
      </c>
      <c r="F5694" t="s">
        <v>71</v>
      </c>
    </row>
    <row r="5695" spans="1:6" x14ac:dyDescent="0.45">
      <c r="A5695" s="154" t="str">
        <f t="shared" si="88"/>
        <v>XI_MD_GC_318</v>
      </c>
      <c r="B5695">
        <v>318</v>
      </c>
      <c r="C5695" t="s">
        <v>74</v>
      </c>
      <c r="D5695">
        <v>4.506E-4</v>
      </c>
      <c r="E5695" t="s">
        <v>64</v>
      </c>
      <c r="F5695" t="s">
        <v>71</v>
      </c>
    </row>
    <row r="5696" spans="1:6" x14ac:dyDescent="0.45">
      <c r="A5696" s="154" t="str">
        <f t="shared" si="88"/>
        <v>XI_MD_GC_320</v>
      </c>
      <c r="B5696">
        <v>320</v>
      </c>
      <c r="C5696" t="s">
        <v>74</v>
      </c>
      <c r="D5696">
        <v>4.3169999999999998E-4</v>
      </c>
      <c r="E5696" t="s">
        <v>64</v>
      </c>
      <c r="F5696" t="s">
        <v>71</v>
      </c>
    </row>
    <row r="5697" spans="1:6" x14ac:dyDescent="0.45">
      <c r="A5697" s="154" t="str">
        <f t="shared" si="88"/>
        <v>XI_MD_GC_322</v>
      </c>
      <c r="B5697">
        <v>322</v>
      </c>
      <c r="C5697" t="s">
        <v>74</v>
      </c>
      <c r="D5697">
        <v>4.0999999999999999E-4</v>
      </c>
      <c r="E5697" t="s">
        <v>64</v>
      </c>
      <c r="F5697" t="s">
        <v>71</v>
      </c>
    </row>
    <row r="5698" spans="1:6" x14ac:dyDescent="0.45">
      <c r="A5698" s="154" t="str">
        <f t="shared" si="88"/>
        <v>XI_MD_GC_324</v>
      </c>
      <c r="B5698">
        <v>324</v>
      </c>
      <c r="C5698" t="s">
        <v>74</v>
      </c>
      <c r="D5698">
        <v>3.8840000000000001E-4</v>
      </c>
      <c r="E5698" t="s">
        <v>64</v>
      </c>
      <c r="F5698" t="s">
        <v>71</v>
      </c>
    </row>
    <row r="5699" spans="1:6" x14ac:dyDescent="0.45">
      <c r="A5699" s="154" t="str">
        <f t="shared" ref="A5699:A5762" si="89">C5699&amp;"_"&amp;E5699&amp;"_"&amp;B5699</f>
        <v>XI_MD_GC_326</v>
      </c>
      <c r="B5699">
        <v>326</v>
      </c>
      <c r="C5699" t="s">
        <v>74</v>
      </c>
      <c r="D5699">
        <v>3.6749999999999999E-4</v>
      </c>
      <c r="E5699" t="s">
        <v>64</v>
      </c>
      <c r="F5699" t="s">
        <v>71</v>
      </c>
    </row>
    <row r="5700" spans="1:6" x14ac:dyDescent="0.45">
      <c r="A5700" s="154" t="str">
        <f t="shared" si="89"/>
        <v>XI_MD_GC_328</v>
      </c>
      <c r="B5700">
        <v>328</v>
      </c>
      <c r="C5700" t="s">
        <v>74</v>
      </c>
      <c r="D5700">
        <v>3.4680000000000003E-4</v>
      </c>
      <c r="E5700" t="s">
        <v>64</v>
      </c>
      <c r="F5700" t="s">
        <v>71</v>
      </c>
    </row>
    <row r="5701" spans="1:6" x14ac:dyDescent="0.45">
      <c r="A5701" s="154" t="str">
        <f t="shared" si="89"/>
        <v>XI_MD_GC_330</v>
      </c>
      <c r="B5701">
        <v>330</v>
      </c>
      <c r="C5701" t="s">
        <v>74</v>
      </c>
      <c r="D5701">
        <v>3.2709999999999998E-4</v>
      </c>
      <c r="E5701" t="s">
        <v>64</v>
      </c>
      <c r="F5701" t="s">
        <v>71</v>
      </c>
    </row>
    <row r="5702" spans="1:6" x14ac:dyDescent="0.45">
      <c r="A5702" s="154" t="str">
        <f t="shared" si="89"/>
        <v>XI_MD_GC_332</v>
      </c>
      <c r="B5702">
        <v>332</v>
      </c>
      <c r="C5702" t="s">
        <v>74</v>
      </c>
      <c r="D5702">
        <v>3.0459999999999998E-4</v>
      </c>
      <c r="E5702" t="s">
        <v>64</v>
      </c>
      <c r="F5702" t="s">
        <v>71</v>
      </c>
    </row>
    <row r="5703" spans="1:6" x14ac:dyDescent="0.45">
      <c r="A5703" s="154" t="str">
        <f t="shared" si="89"/>
        <v>XI_MD_GC_334</v>
      </c>
      <c r="B5703">
        <v>334</v>
      </c>
      <c r="C5703" t="s">
        <v>74</v>
      </c>
      <c r="D5703">
        <v>2.8449999999999998E-4</v>
      </c>
      <c r="E5703" t="s">
        <v>64</v>
      </c>
      <c r="F5703" t="s">
        <v>71</v>
      </c>
    </row>
    <row r="5704" spans="1:6" x14ac:dyDescent="0.45">
      <c r="A5704" s="154" t="str">
        <f t="shared" si="89"/>
        <v>XI_MD_GC_336</v>
      </c>
      <c r="B5704">
        <v>336</v>
      </c>
      <c r="C5704" t="s">
        <v>74</v>
      </c>
      <c r="D5704">
        <v>2.6449999999999998E-4</v>
      </c>
      <c r="E5704" t="s">
        <v>64</v>
      </c>
      <c r="F5704" t="s">
        <v>71</v>
      </c>
    </row>
    <row r="5705" spans="1:6" x14ac:dyDescent="0.45">
      <c r="A5705" s="154" t="str">
        <f t="shared" si="89"/>
        <v>XI_MD_GC_338</v>
      </c>
      <c r="B5705">
        <v>338</v>
      </c>
      <c r="C5705" t="s">
        <v>74</v>
      </c>
      <c r="D5705">
        <v>2.4429999999999998E-4</v>
      </c>
      <c r="E5705" t="s">
        <v>64</v>
      </c>
      <c r="F5705" t="s">
        <v>71</v>
      </c>
    </row>
    <row r="5706" spans="1:6" x14ac:dyDescent="0.45">
      <c r="A5706" s="154" t="str">
        <f t="shared" si="89"/>
        <v>XI_MD_GC_340</v>
      </c>
      <c r="B5706">
        <v>340</v>
      </c>
      <c r="C5706" t="s">
        <v>74</v>
      </c>
      <c r="D5706">
        <v>2.2609999999999999E-4</v>
      </c>
      <c r="E5706" t="s">
        <v>64</v>
      </c>
      <c r="F5706" t="s">
        <v>71</v>
      </c>
    </row>
    <row r="5707" spans="1:6" x14ac:dyDescent="0.45">
      <c r="A5707" s="154" t="str">
        <f t="shared" si="89"/>
        <v>XI_MD_GC_342</v>
      </c>
      <c r="B5707">
        <v>342</v>
      </c>
      <c r="C5707" t="s">
        <v>74</v>
      </c>
      <c r="D5707">
        <v>2.0819999999999999E-4</v>
      </c>
      <c r="E5707" t="s">
        <v>64</v>
      </c>
      <c r="F5707" t="s">
        <v>71</v>
      </c>
    </row>
    <row r="5708" spans="1:6" x14ac:dyDescent="0.45">
      <c r="A5708" s="154" t="str">
        <f t="shared" si="89"/>
        <v>XI_MD_GC_344</v>
      </c>
      <c r="B5708">
        <v>344</v>
      </c>
      <c r="C5708" t="s">
        <v>74</v>
      </c>
      <c r="D5708">
        <v>1.92E-4</v>
      </c>
      <c r="E5708" t="s">
        <v>64</v>
      </c>
      <c r="F5708" t="s">
        <v>71</v>
      </c>
    </row>
    <row r="5709" spans="1:6" x14ac:dyDescent="0.45">
      <c r="A5709" s="154" t="str">
        <f t="shared" si="89"/>
        <v>XI_MD_GC_346</v>
      </c>
      <c r="B5709">
        <v>346</v>
      </c>
      <c r="C5709" t="s">
        <v>74</v>
      </c>
      <c r="D5709">
        <v>1.4420000000000001E-4</v>
      </c>
      <c r="E5709" t="s">
        <v>64</v>
      </c>
      <c r="F5709" t="s">
        <v>71</v>
      </c>
    </row>
    <row r="5710" spans="1:6" x14ac:dyDescent="0.45">
      <c r="A5710" s="154" t="str">
        <f t="shared" si="89"/>
        <v>XI_MD_GC_348</v>
      </c>
      <c r="B5710">
        <v>348</v>
      </c>
      <c r="C5710" t="s">
        <v>74</v>
      </c>
      <c r="D5710" s="153">
        <v>9.6000000000000002E-5</v>
      </c>
      <c r="E5710" t="s">
        <v>64</v>
      </c>
      <c r="F5710" t="s">
        <v>71</v>
      </c>
    </row>
    <row r="5711" spans="1:6" x14ac:dyDescent="0.45">
      <c r="A5711" s="154" t="str">
        <f t="shared" si="89"/>
        <v>XI_MD_GC_350</v>
      </c>
      <c r="B5711">
        <v>350</v>
      </c>
      <c r="C5711" t="s">
        <v>74</v>
      </c>
      <c r="D5711" s="153">
        <v>4.8000000000000001E-5</v>
      </c>
      <c r="E5711" t="s">
        <v>64</v>
      </c>
      <c r="F5711" t="s">
        <v>71</v>
      </c>
    </row>
    <row r="5712" spans="1:6" x14ac:dyDescent="0.45">
      <c r="A5712" s="154" t="str">
        <f t="shared" si="89"/>
        <v>XI_MD_GC_352</v>
      </c>
      <c r="B5712">
        <v>352</v>
      </c>
      <c r="C5712" t="s">
        <v>74</v>
      </c>
      <c r="D5712">
        <v>0</v>
      </c>
      <c r="E5712" t="s">
        <v>64</v>
      </c>
      <c r="F5712" t="s">
        <v>71</v>
      </c>
    </row>
    <row r="5713" spans="1:6" x14ac:dyDescent="0.45">
      <c r="A5713" s="154" t="str">
        <f t="shared" si="89"/>
        <v>XI_MD_GC_354</v>
      </c>
      <c r="B5713">
        <v>354</v>
      </c>
      <c r="C5713" t="s">
        <v>74</v>
      </c>
      <c r="D5713">
        <v>0</v>
      </c>
      <c r="E5713" t="s">
        <v>64</v>
      </c>
      <c r="F5713" t="s">
        <v>71</v>
      </c>
    </row>
    <row r="5714" spans="1:6" x14ac:dyDescent="0.45">
      <c r="A5714" s="154" t="str">
        <f t="shared" si="89"/>
        <v>XI_MD_GC_356</v>
      </c>
      <c r="B5714">
        <v>356</v>
      </c>
      <c r="C5714" t="s">
        <v>74</v>
      </c>
      <c r="D5714">
        <v>0</v>
      </c>
      <c r="E5714" t="s">
        <v>64</v>
      </c>
      <c r="F5714" t="s">
        <v>71</v>
      </c>
    </row>
    <row r="5715" spans="1:6" x14ac:dyDescent="0.45">
      <c r="A5715" s="154" t="str">
        <f t="shared" si="89"/>
        <v>XI_MD_GC_358</v>
      </c>
      <c r="B5715">
        <v>358</v>
      </c>
      <c r="C5715" t="s">
        <v>74</v>
      </c>
      <c r="D5715">
        <v>0</v>
      </c>
      <c r="E5715" t="s">
        <v>64</v>
      </c>
      <c r="F5715" t="s">
        <v>71</v>
      </c>
    </row>
    <row r="5716" spans="1:6" x14ac:dyDescent="0.45">
      <c r="A5716" s="154" t="str">
        <f t="shared" si="89"/>
        <v>XI_MD_GC_360</v>
      </c>
      <c r="B5716">
        <v>360</v>
      </c>
      <c r="C5716" t="s">
        <v>74</v>
      </c>
      <c r="D5716">
        <v>0</v>
      </c>
      <c r="E5716" t="s">
        <v>64</v>
      </c>
      <c r="F5716" t="s">
        <v>71</v>
      </c>
    </row>
    <row r="5717" spans="1:6" x14ac:dyDescent="0.45">
      <c r="A5717" s="154" t="str">
        <f t="shared" si="89"/>
        <v>XI_MD_GC_362</v>
      </c>
      <c r="B5717">
        <v>362</v>
      </c>
      <c r="C5717" t="s">
        <v>74</v>
      </c>
      <c r="D5717">
        <v>0</v>
      </c>
      <c r="E5717" t="s">
        <v>64</v>
      </c>
      <c r="F5717" t="s">
        <v>71</v>
      </c>
    </row>
    <row r="5718" spans="1:6" x14ac:dyDescent="0.45">
      <c r="A5718" s="154" t="str">
        <f t="shared" si="89"/>
        <v>XI_MD_GC_364</v>
      </c>
      <c r="B5718">
        <v>364</v>
      </c>
      <c r="C5718" t="s">
        <v>74</v>
      </c>
      <c r="D5718">
        <v>0</v>
      </c>
      <c r="E5718" t="s">
        <v>64</v>
      </c>
      <c r="F5718" t="s">
        <v>71</v>
      </c>
    </row>
    <row r="5719" spans="1:6" x14ac:dyDescent="0.45">
      <c r="A5719" s="154" t="str">
        <f t="shared" si="89"/>
        <v>XI_MD_GC_366</v>
      </c>
      <c r="B5719">
        <v>366</v>
      </c>
      <c r="C5719" t="s">
        <v>74</v>
      </c>
      <c r="D5719">
        <v>0</v>
      </c>
      <c r="E5719" t="s">
        <v>64</v>
      </c>
      <c r="F5719" t="s">
        <v>71</v>
      </c>
    </row>
    <row r="5720" spans="1:6" x14ac:dyDescent="0.45">
      <c r="A5720" s="154" t="str">
        <f t="shared" si="89"/>
        <v>XI_MD_GC_368</v>
      </c>
      <c r="B5720">
        <v>368</v>
      </c>
      <c r="C5720" t="s">
        <v>74</v>
      </c>
      <c r="D5720">
        <v>0</v>
      </c>
      <c r="E5720" t="s">
        <v>64</v>
      </c>
      <c r="F5720" t="s">
        <v>71</v>
      </c>
    </row>
    <row r="5721" spans="1:6" x14ac:dyDescent="0.45">
      <c r="A5721" s="154" t="str">
        <f t="shared" si="89"/>
        <v>XI_MD_GC_370</v>
      </c>
      <c r="B5721">
        <v>370</v>
      </c>
      <c r="C5721" t="s">
        <v>74</v>
      </c>
      <c r="D5721">
        <v>0</v>
      </c>
      <c r="E5721" t="s">
        <v>64</v>
      </c>
      <c r="F5721" t="s">
        <v>71</v>
      </c>
    </row>
    <row r="5722" spans="1:6" x14ac:dyDescent="0.45">
      <c r="A5722" s="154" t="str">
        <f t="shared" si="89"/>
        <v>XI_MD_GC_372</v>
      </c>
      <c r="B5722">
        <v>372</v>
      </c>
      <c r="C5722" t="s">
        <v>74</v>
      </c>
      <c r="D5722">
        <v>0</v>
      </c>
      <c r="E5722" t="s">
        <v>64</v>
      </c>
      <c r="F5722" t="s">
        <v>71</v>
      </c>
    </row>
    <row r="5723" spans="1:6" x14ac:dyDescent="0.45">
      <c r="A5723" s="154" t="str">
        <f t="shared" si="89"/>
        <v>XI_MD_GC_374</v>
      </c>
      <c r="B5723">
        <v>374</v>
      </c>
      <c r="C5723" t="s">
        <v>74</v>
      </c>
      <c r="D5723">
        <v>0</v>
      </c>
      <c r="E5723" t="s">
        <v>64</v>
      </c>
      <c r="F5723" t="s">
        <v>71</v>
      </c>
    </row>
    <row r="5724" spans="1:6" x14ac:dyDescent="0.45">
      <c r="A5724" s="154" t="str">
        <f t="shared" si="89"/>
        <v>XI_MD_GC_376</v>
      </c>
      <c r="B5724">
        <v>376</v>
      </c>
      <c r="C5724" t="s">
        <v>74</v>
      </c>
      <c r="D5724">
        <v>0</v>
      </c>
      <c r="E5724" t="s">
        <v>64</v>
      </c>
      <c r="F5724" t="s">
        <v>71</v>
      </c>
    </row>
    <row r="5725" spans="1:6" x14ac:dyDescent="0.45">
      <c r="A5725" s="154" t="str">
        <f t="shared" si="89"/>
        <v>XI_MD_GC_378</v>
      </c>
      <c r="B5725">
        <v>378</v>
      </c>
      <c r="C5725" t="s">
        <v>74</v>
      </c>
      <c r="D5725">
        <v>0</v>
      </c>
      <c r="E5725" t="s">
        <v>64</v>
      </c>
      <c r="F5725" t="s">
        <v>71</v>
      </c>
    </row>
    <row r="5726" spans="1:6" x14ac:dyDescent="0.45">
      <c r="A5726" s="154" t="str">
        <f t="shared" si="89"/>
        <v>XI_MD_GC_380</v>
      </c>
      <c r="B5726">
        <v>380</v>
      </c>
      <c r="C5726" t="s">
        <v>74</v>
      </c>
      <c r="D5726">
        <v>0</v>
      </c>
      <c r="E5726" t="s">
        <v>64</v>
      </c>
      <c r="F5726" t="s">
        <v>71</v>
      </c>
    </row>
    <row r="5727" spans="1:6" x14ac:dyDescent="0.45">
      <c r="A5727" s="154" t="str">
        <f t="shared" si="89"/>
        <v>XI_MD_GC_382</v>
      </c>
      <c r="B5727">
        <v>382</v>
      </c>
      <c r="C5727" t="s">
        <v>74</v>
      </c>
      <c r="D5727">
        <v>0</v>
      </c>
      <c r="E5727" t="s">
        <v>64</v>
      </c>
      <c r="F5727" t="s">
        <v>71</v>
      </c>
    </row>
    <row r="5728" spans="1:6" x14ac:dyDescent="0.45">
      <c r="A5728" s="154" t="str">
        <f t="shared" si="89"/>
        <v>XI_MD_GC_384</v>
      </c>
      <c r="B5728">
        <v>384</v>
      </c>
      <c r="C5728" t="s">
        <v>74</v>
      </c>
      <c r="D5728">
        <v>0</v>
      </c>
      <c r="E5728" t="s">
        <v>64</v>
      </c>
      <c r="F5728" t="s">
        <v>71</v>
      </c>
    </row>
    <row r="5729" spans="1:6" x14ac:dyDescent="0.45">
      <c r="A5729" s="154" t="str">
        <f t="shared" si="89"/>
        <v>XI_MD_GC_386</v>
      </c>
      <c r="B5729">
        <v>386</v>
      </c>
      <c r="C5729" t="s">
        <v>74</v>
      </c>
      <c r="D5729">
        <v>0</v>
      </c>
      <c r="E5729" t="s">
        <v>64</v>
      </c>
      <c r="F5729" t="s">
        <v>71</v>
      </c>
    </row>
    <row r="5730" spans="1:6" x14ac:dyDescent="0.45">
      <c r="A5730" s="154" t="str">
        <f t="shared" si="89"/>
        <v>XI_MD_GC_388</v>
      </c>
      <c r="B5730">
        <v>388</v>
      </c>
      <c r="C5730" t="s">
        <v>74</v>
      </c>
      <c r="D5730">
        <v>0</v>
      </c>
      <c r="E5730" t="s">
        <v>64</v>
      </c>
      <c r="F5730" t="s">
        <v>71</v>
      </c>
    </row>
    <row r="5731" spans="1:6" x14ac:dyDescent="0.45">
      <c r="A5731" s="154" t="str">
        <f t="shared" si="89"/>
        <v>XI_MD_GC_390</v>
      </c>
      <c r="B5731">
        <v>390</v>
      </c>
      <c r="C5731" t="s">
        <v>74</v>
      </c>
      <c r="D5731">
        <v>0</v>
      </c>
      <c r="E5731" t="s">
        <v>64</v>
      </c>
      <c r="F5731" t="s">
        <v>71</v>
      </c>
    </row>
    <row r="5732" spans="1:6" x14ac:dyDescent="0.45">
      <c r="A5732" s="154" t="str">
        <f t="shared" si="89"/>
        <v>XI_MD_GC_392</v>
      </c>
      <c r="B5732">
        <v>392</v>
      </c>
      <c r="C5732" t="s">
        <v>74</v>
      </c>
      <c r="D5732">
        <v>0</v>
      </c>
      <c r="E5732" t="s">
        <v>64</v>
      </c>
      <c r="F5732" t="s">
        <v>71</v>
      </c>
    </row>
    <row r="5733" spans="1:6" x14ac:dyDescent="0.45">
      <c r="A5733" s="154" t="str">
        <f t="shared" si="89"/>
        <v>XI_MD_GC_394</v>
      </c>
      <c r="B5733">
        <v>394</v>
      </c>
      <c r="C5733" t="s">
        <v>74</v>
      </c>
      <c r="D5733">
        <v>0</v>
      </c>
      <c r="E5733" t="s">
        <v>64</v>
      </c>
      <c r="F5733" t="s">
        <v>71</v>
      </c>
    </row>
    <row r="5734" spans="1:6" x14ac:dyDescent="0.45">
      <c r="A5734" s="154" t="str">
        <f t="shared" si="89"/>
        <v>XI_MD_GC_396</v>
      </c>
      <c r="B5734">
        <v>396</v>
      </c>
      <c r="C5734" t="s">
        <v>74</v>
      </c>
      <c r="D5734">
        <v>0</v>
      </c>
      <c r="E5734" t="s">
        <v>64</v>
      </c>
      <c r="F5734" t="s">
        <v>71</v>
      </c>
    </row>
    <row r="5735" spans="1:6" x14ac:dyDescent="0.45">
      <c r="A5735" s="154" t="str">
        <f t="shared" si="89"/>
        <v>XI_MD_GC_398</v>
      </c>
      <c r="B5735">
        <v>398</v>
      </c>
      <c r="C5735" t="s">
        <v>74</v>
      </c>
      <c r="D5735">
        <v>0</v>
      </c>
      <c r="E5735" t="s">
        <v>64</v>
      </c>
      <c r="F5735" t="s">
        <v>71</v>
      </c>
    </row>
    <row r="5736" spans="1:6" x14ac:dyDescent="0.45">
      <c r="A5736" s="154" t="str">
        <f t="shared" si="89"/>
        <v>XI_MD_GC_400</v>
      </c>
      <c r="B5736">
        <v>400</v>
      </c>
      <c r="C5736" t="s">
        <v>74</v>
      </c>
      <c r="D5736">
        <v>0</v>
      </c>
      <c r="E5736" t="s">
        <v>64</v>
      </c>
      <c r="F5736" t="s">
        <v>71</v>
      </c>
    </row>
    <row r="5737" spans="1:6" x14ac:dyDescent="0.45">
      <c r="A5737" s="154" t="str">
        <f t="shared" si="89"/>
        <v>XI_MD_GC_402</v>
      </c>
      <c r="B5737">
        <v>402</v>
      </c>
      <c r="C5737" t="s">
        <v>74</v>
      </c>
      <c r="D5737">
        <v>0</v>
      </c>
      <c r="E5737" t="s">
        <v>64</v>
      </c>
      <c r="F5737" t="s">
        <v>71</v>
      </c>
    </row>
    <row r="5738" spans="1:6" x14ac:dyDescent="0.45">
      <c r="A5738" s="154" t="str">
        <f t="shared" si="89"/>
        <v>XI_MD_GC_404</v>
      </c>
      <c r="B5738">
        <v>404</v>
      </c>
      <c r="C5738" t="s">
        <v>74</v>
      </c>
      <c r="D5738">
        <v>0</v>
      </c>
      <c r="E5738" t="s">
        <v>64</v>
      </c>
      <c r="F5738" t="s">
        <v>71</v>
      </c>
    </row>
    <row r="5739" spans="1:6" x14ac:dyDescent="0.45">
      <c r="A5739" s="154" t="str">
        <f t="shared" si="89"/>
        <v>XI_MD_GC_406</v>
      </c>
      <c r="B5739">
        <v>406</v>
      </c>
      <c r="C5739" t="s">
        <v>74</v>
      </c>
      <c r="D5739">
        <v>0</v>
      </c>
      <c r="E5739" t="s">
        <v>64</v>
      </c>
      <c r="F5739" t="s">
        <v>71</v>
      </c>
    </row>
    <row r="5740" spans="1:6" x14ac:dyDescent="0.45">
      <c r="A5740" s="154" t="str">
        <f t="shared" si="89"/>
        <v>XI_MD_GC_408</v>
      </c>
      <c r="B5740">
        <v>408</v>
      </c>
      <c r="C5740" t="s">
        <v>74</v>
      </c>
      <c r="D5740">
        <v>0</v>
      </c>
      <c r="E5740" t="s">
        <v>64</v>
      </c>
      <c r="F5740" t="s">
        <v>71</v>
      </c>
    </row>
    <row r="5741" spans="1:6" x14ac:dyDescent="0.45">
      <c r="A5741" s="154" t="str">
        <f t="shared" si="89"/>
        <v>XI_MD_GC_410</v>
      </c>
      <c r="B5741">
        <v>410</v>
      </c>
      <c r="C5741" t="s">
        <v>74</v>
      </c>
      <c r="D5741">
        <v>0</v>
      </c>
      <c r="E5741" t="s">
        <v>64</v>
      </c>
      <c r="F5741" t="s">
        <v>71</v>
      </c>
    </row>
    <row r="5742" spans="1:6" x14ac:dyDescent="0.45">
      <c r="A5742" s="154" t="str">
        <f t="shared" si="89"/>
        <v>XI_HV_Dist_0</v>
      </c>
      <c r="B5742">
        <v>0</v>
      </c>
      <c r="C5742" t="s">
        <v>75</v>
      </c>
      <c r="D5742">
        <v>5.4509623044989995E-4</v>
      </c>
      <c r="E5742" t="s">
        <v>63</v>
      </c>
      <c r="F5742" t="s">
        <v>71</v>
      </c>
    </row>
    <row r="5743" spans="1:6" x14ac:dyDescent="0.45">
      <c r="A5743" s="154" t="str">
        <f t="shared" si="89"/>
        <v>XI_HV_Dist_2</v>
      </c>
      <c r="B5743">
        <v>2</v>
      </c>
      <c r="C5743" t="s">
        <v>75</v>
      </c>
      <c r="D5743">
        <v>3.1028554656379E-3</v>
      </c>
      <c r="E5743" t="s">
        <v>63</v>
      </c>
      <c r="F5743" t="s">
        <v>71</v>
      </c>
    </row>
    <row r="5744" spans="1:6" x14ac:dyDescent="0.45">
      <c r="A5744" s="154" t="str">
        <f t="shared" si="89"/>
        <v>XI_HV_Dist_4</v>
      </c>
      <c r="B5744">
        <v>4</v>
      </c>
      <c r="C5744" t="s">
        <v>75</v>
      </c>
      <c r="D5744">
        <v>1.52207639733322E-2</v>
      </c>
      <c r="E5744" t="s">
        <v>63</v>
      </c>
      <c r="F5744" t="s">
        <v>71</v>
      </c>
    </row>
    <row r="5745" spans="1:6" x14ac:dyDescent="0.45">
      <c r="A5745" s="154" t="str">
        <f t="shared" si="89"/>
        <v>XI_HV_Dist_6</v>
      </c>
      <c r="B5745">
        <v>6</v>
      </c>
      <c r="C5745" t="s">
        <v>75</v>
      </c>
      <c r="D5745">
        <v>1.74011488951318E-2</v>
      </c>
      <c r="E5745" t="s">
        <v>63</v>
      </c>
      <c r="F5745" t="s">
        <v>71</v>
      </c>
    </row>
    <row r="5746" spans="1:6" x14ac:dyDescent="0.45">
      <c r="A5746" s="154" t="str">
        <f t="shared" si="89"/>
        <v>XI_HV_Dist_8</v>
      </c>
      <c r="B5746">
        <v>8</v>
      </c>
      <c r="C5746" t="s">
        <v>75</v>
      </c>
      <c r="D5746">
        <v>2.9686779319887599E-2</v>
      </c>
      <c r="E5746" t="s">
        <v>63</v>
      </c>
      <c r="F5746" t="s">
        <v>71</v>
      </c>
    </row>
    <row r="5747" spans="1:6" x14ac:dyDescent="0.45">
      <c r="A5747" s="154" t="str">
        <f t="shared" si="89"/>
        <v>XI_HV_Dist_10</v>
      </c>
      <c r="B5747">
        <v>10</v>
      </c>
      <c r="C5747" t="s">
        <v>75</v>
      </c>
      <c r="D5747">
        <v>1.2327560904021101E-2</v>
      </c>
      <c r="E5747" t="s">
        <v>63</v>
      </c>
      <c r="F5747" t="s">
        <v>71</v>
      </c>
    </row>
    <row r="5748" spans="1:6" x14ac:dyDescent="0.45">
      <c r="A5748" s="154" t="str">
        <f t="shared" si="89"/>
        <v>XI_HV_Dist_12</v>
      </c>
      <c r="B5748">
        <v>12</v>
      </c>
      <c r="C5748" t="s">
        <v>75</v>
      </c>
      <c r="D5748">
        <v>4.1427313514193403E-2</v>
      </c>
      <c r="E5748" t="s">
        <v>63</v>
      </c>
      <c r="F5748" t="s">
        <v>71</v>
      </c>
    </row>
    <row r="5749" spans="1:6" x14ac:dyDescent="0.45">
      <c r="A5749" s="154" t="str">
        <f t="shared" si="89"/>
        <v>XI_HV_Dist_14</v>
      </c>
      <c r="B5749">
        <v>14</v>
      </c>
      <c r="C5749" t="s">
        <v>75</v>
      </c>
      <c r="D5749">
        <v>1.00633150236907E-2</v>
      </c>
      <c r="E5749" t="s">
        <v>63</v>
      </c>
      <c r="F5749" t="s">
        <v>71</v>
      </c>
    </row>
    <row r="5750" spans="1:6" x14ac:dyDescent="0.45">
      <c r="A5750" s="154" t="str">
        <f t="shared" si="89"/>
        <v>XI_HV_Dist_16</v>
      </c>
      <c r="B5750">
        <v>16</v>
      </c>
      <c r="C5750" t="s">
        <v>75</v>
      </c>
      <c r="D5750">
        <v>2.2390875927711801E-2</v>
      </c>
      <c r="E5750" t="s">
        <v>63</v>
      </c>
      <c r="F5750" t="s">
        <v>71</v>
      </c>
    </row>
    <row r="5751" spans="1:6" x14ac:dyDescent="0.45">
      <c r="A5751" s="154" t="str">
        <f t="shared" si="89"/>
        <v>XI_HV_Dist_18</v>
      </c>
      <c r="B5751">
        <v>18</v>
      </c>
      <c r="C5751" t="s">
        <v>75</v>
      </c>
      <c r="D5751">
        <v>3.0735041301521999E-2</v>
      </c>
      <c r="E5751" t="s">
        <v>63</v>
      </c>
      <c r="F5751" t="s">
        <v>71</v>
      </c>
    </row>
    <row r="5752" spans="1:6" x14ac:dyDescent="0.45">
      <c r="A5752" s="154" t="str">
        <f t="shared" si="89"/>
        <v>XI_HV_Dist_20</v>
      </c>
      <c r="B5752">
        <v>20</v>
      </c>
      <c r="C5752" t="s">
        <v>75</v>
      </c>
      <c r="D5752">
        <v>2.82611430248647E-2</v>
      </c>
      <c r="E5752" t="s">
        <v>63</v>
      </c>
      <c r="F5752" t="s">
        <v>71</v>
      </c>
    </row>
    <row r="5753" spans="1:6" x14ac:dyDescent="0.45">
      <c r="A5753" s="154" t="str">
        <f t="shared" si="89"/>
        <v>XI_HV_Dist_22</v>
      </c>
      <c r="B5753">
        <v>22</v>
      </c>
      <c r="C5753" t="s">
        <v>75</v>
      </c>
      <c r="D5753">
        <v>2.0420143402239001E-2</v>
      </c>
      <c r="E5753" t="s">
        <v>63</v>
      </c>
      <c r="F5753" t="s">
        <v>71</v>
      </c>
    </row>
    <row r="5754" spans="1:6" x14ac:dyDescent="0.45">
      <c r="A5754" s="154" t="str">
        <f t="shared" si="89"/>
        <v>XI_HV_Dist_24</v>
      </c>
      <c r="B5754">
        <v>24</v>
      </c>
      <c r="C5754" t="s">
        <v>75</v>
      </c>
      <c r="D5754">
        <v>2.4990565642165199E-2</v>
      </c>
      <c r="E5754" t="s">
        <v>63</v>
      </c>
      <c r="F5754" t="s">
        <v>71</v>
      </c>
    </row>
    <row r="5755" spans="1:6" x14ac:dyDescent="0.45">
      <c r="A5755" s="154" t="str">
        <f t="shared" si="89"/>
        <v>XI_HV_Dist_26</v>
      </c>
      <c r="B5755">
        <v>26</v>
      </c>
      <c r="C5755" t="s">
        <v>75</v>
      </c>
      <c r="D5755">
        <v>3.0106084112541402E-2</v>
      </c>
      <c r="E5755" t="s">
        <v>63</v>
      </c>
      <c r="F5755" t="s">
        <v>71</v>
      </c>
    </row>
    <row r="5756" spans="1:6" x14ac:dyDescent="0.45">
      <c r="A5756" s="154" t="str">
        <f t="shared" si="89"/>
        <v>XI_HV_Dist_28</v>
      </c>
      <c r="B5756">
        <v>28</v>
      </c>
      <c r="C5756" t="s">
        <v>75</v>
      </c>
      <c r="D5756">
        <v>1.0859994129732899E-2</v>
      </c>
      <c r="E5756" t="s">
        <v>63</v>
      </c>
      <c r="F5756" t="s">
        <v>71</v>
      </c>
    </row>
    <row r="5757" spans="1:6" x14ac:dyDescent="0.45">
      <c r="A5757" s="154" t="str">
        <f t="shared" si="89"/>
        <v>XI_HV_Dist_30</v>
      </c>
      <c r="B5757">
        <v>30</v>
      </c>
      <c r="C5757" t="s">
        <v>75</v>
      </c>
      <c r="D5757">
        <v>8.0506520189524994E-3</v>
      </c>
      <c r="E5757" t="s">
        <v>63</v>
      </c>
      <c r="F5757" t="s">
        <v>71</v>
      </c>
    </row>
    <row r="5758" spans="1:6" x14ac:dyDescent="0.45">
      <c r="A5758" s="154" t="str">
        <f t="shared" si="89"/>
        <v>XI_HV_Dist_32</v>
      </c>
      <c r="B5758">
        <v>32</v>
      </c>
      <c r="C5758" t="s">
        <v>75</v>
      </c>
      <c r="D5758">
        <v>9.4762883139754006E-3</v>
      </c>
      <c r="E5758" t="s">
        <v>63</v>
      </c>
      <c r="F5758" t="s">
        <v>71</v>
      </c>
    </row>
    <row r="5759" spans="1:6" x14ac:dyDescent="0.45">
      <c r="A5759" s="154" t="str">
        <f t="shared" si="89"/>
        <v>XI_HV_Dist_34</v>
      </c>
      <c r="B5759">
        <v>34</v>
      </c>
      <c r="C5759" t="s">
        <v>75</v>
      </c>
      <c r="D5759">
        <v>9.3504968761792002E-3</v>
      </c>
      <c r="E5759" t="s">
        <v>63</v>
      </c>
      <c r="F5759" t="s">
        <v>71</v>
      </c>
    </row>
    <row r="5760" spans="1:6" x14ac:dyDescent="0.45">
      <c r="A5760" s="154" t="str">
        <f t="shared" si="89"/>
        <v>XI_HV_Dist_36</v>
      </c>
      <c r="B5760">
        <v>36</v>
      </c>
      <c r="C5760" t="s">
        <v>75</v>
      </c>
      <c r="D5760">
        <v>1.0231036940752201E-2</v>
      </c>
      <c r="E5760" t="s">
        <v>63</v>
      </c>
      <c r="F5760" t="s">
        <v>71</v>
      </c>
    </row>
    <row r="5761" spans="1:6" x14ac:dyDescent="0.45">
      <c r="A5761" s="154" t="str">
        <f t="shared" si="89"/>
        <v>XI_HV_Dist_38</v>
      </c>
      <c r="B5761">
        <v>38</v>
      </c>
      <c r="C5761" t="s">
        <v>75</v>
      </c>
      <c r="D5761">
        <v>8.9731225627908001E-3</v>
      </c>
      <c r="E5761" t="s">
        <v>63</v>
      </c>
      <c r="F5761" t="s">
        <v>71</v>
      </c>
    </row>
    <row r="5762" spans="1:6" x14ac:dyDescent="0.45">
      <c r="A5762" s="154" t="str">
        <f t="shared" si="89"/>
        <v>XI_HV_Dist_40</v>
      </c>
      <c r="B5762">
        <v>40</v>
      </c>
      <c r="C5762" t="s">
        <v>75</v>
      </c>
      <c r="D5762">
        <v>1.1237368443121299E-2</v>
      </c>
      <c r="E5762" t="s">
        <v>63</v>
      </c>
      <c r="F5762" t="s">
        <v>71</v>
      </c>
    </row>
    <row r="5763" spans="1:6" x14ac:dyDescent="0.45">
      <c r="A5763" s="154" t="str">
        <f t="shared" ref="A5763:A5826" si="90">C5763&amp;"_"&amp;E5763&amp;"_"&amp;B5763</f>
        <v>XI_HV_Dist_42</v>
      </c>
      <c r="B5763">
        <v>42</v>
      </c>
      <c r="C5763" t="s">
        <v>75</v>
      </c>
      <c r="D5763">
        <v>4.4446308021300002E-3</v>
      </c>
      <c r="E5763" t="s">
        <v>63</v>
      </c>
      <c r="F5763" t="s">
        <v>71</v>
      </c>
    </row>
    <row r="5764" spans="1:6" x14ac:dyDescent="0.45">
      <c r="A5764" s="154" t="str">
        <f t="shared" si="90"/>
        <v>XI_HV_Dist_44</v>
      </c>
      <c r="B5764">
        <v>44</v>
      </c>
      <c r="C5764" t="s">
        <v>75</v>
      </c>
      <c r="D5764">
        <v>3.5221602582917E-3</v>
      </c>
      <c r="E5764" t="s">
        <v>63</v>
      </c>
      <c r="F5764" t="s">
        <v>71</v>
      </c>
    </row>
    <row r="5765" spans="1:6" x14ac:dyDescent="0.45">
      <c r="A5765" s="154" t="str">
        <f t="shared" si="90"/>
        <v>XI_HV_Dist_46</v>
      </c>
      <c r="B5765">
        <v>46</v>
      </c>
      <c r="C5765" t="s">
        <v>75</v>
      </c>
      <c r="D5765">
        <v>6.1218499727451001E-3</v>
      </c>
      <c r="E5765" t="s">
        <v>63</v>
      </c>
      <c r="F5765" t="s">
        <v>71</v>
      </c>
    </row>
    <row r="5766" spans="1:6" x14ac:dyDescent="0.45">
      <c r="A5766" s="154" t="str">
        <f t="shared" si="90"/>
        <v>XI_HV_Dist_48</v>
      </c>
      <c r="B5766">
        <v>48</v>
      </c>
      <c r="C5766" t="s">
        <v>75</v>
      </c>
      <c r="D5766">
        <v>4.6542831984568997E-3</v>
      </c>
      <c r="E5766" t="s">
        <v>63</v>
      </c>
      <c r="F5766" t="s">
        <v>71</v>
      </c>
    </row>
    <row r="5767" spans="1:6" x14ac:dyDescent="0.45">
      <c r="A5767" s="154" t="str">
        <f t="shared" si="90"/>
        <v>XI_HV_Dist_50</v>
      </c>
      <c r="B5767">
        <v>50</v>
      </c>
      <c r="C5767" t="s">
        <v>75</v>
      </c>
      <c r="D5767">
        <v>1.7275357457335699E-2</v>
      </c>
      <c r="E5767" t="s">
        <v>63</v>
      </c>
      <c r="F5767" t="s">
        <v>71</v>
      </c>
    </row>
    <row r="5768" spans="1:6" x14ac:dyDescent="0.45">
      <c r="A5768" s="154" t="str">
        <f t="shared" si="90"/>
        <v>XI_HV_Dist_52</v>
      </c>
      <c r="B5768">
        <v>52</v>
      </c>
      <c r="C5768" t="s">
        <v>75</v>
      </c>
      <c r="D5768">
        <v>1.5094972535536001E-2</v>
      </c>
      <c r="E5768" t="s">
        <v>63</v>
      </c>
      <c r="F5768" t="s">
        <v>71</v>
      </c>
    </row>
    <row r="5769" spans="1:6" x14ac:dyDescent="0.45">
      <c r="A5769" s="154" t="str">
        <f t="shared" si="90"/>
        <v>XI_HV_Dist_54</v>
      </c>
      <c r="B5769">
        <v>54</v>
      </c>
      <c r="C5769" t="s">
        <v>75</v>
      </c>
      <c r="D5769">
        <v>1.09438550882636E-2</v>
      </c>
      <c r="E5769" t="s">
        <v>63</v>
      </c>
      <c r="F5769" t="s">
        <v>71</v>
      </c>
    </row>
    <row r="5770" spans="1:6" x14ac:dyDescent="0.45">
      <c r="A5770" s="154" t="str">
        <f t="shared" si="90"/>
        <v>XI_HV_Dist_56</v>
      </c>
      <c r="B5770">
        <v>56</v>
      </c>
      <c r="C5770" t="s">
        <v>75</v>
      </c>
      <c r="D5770">
        <v>2.13845444253427E-2</v>
      </c>
      <c r="E5770" t="s">
        <v>63</v>
      </c>
      <c r="F5770" t="s">
        <v>71</v>
      </c>
    </row>
    <row r="5771" spans="1:6" x14ac:dyDescent="0.45">
      <c r="A5771" s="154" t="str">
        <f t="shared" si="90"/>
        <v>XI_HV_Dist_58</v>
      </c>
      <c r="B5771">
        <v>58</v>
      </c>
      <c r="C5771" t="s">
        <v>75</v>
      </c>
      <c r="D5771">
        <v>1.09438550882636E-2</v>
      </c>
      <c r="E5771" t="s">
        <v>63</v>
      </c>
      <c r="F5771" t="s">
        <v>71</v>
      </c>
    </row>
    <row r="5772" spans="1:6" x14ac:dyDescent="0.45">
      <c r="A5772" s="154" t="str">
        <f t="shared" si="90"/>
        <v>XI_HV_Dist_60</v>
      </c>
      <c r="B5772">
        <v>60</v>
      </c>
      <c r="C5772" t="s">
        <v>75</v>
      </c>
      <c r="D5772">
        <v>1.34177533649209E-2</v>
      </c>
      <c r="E5772" t="s">
        <v>63</v>
      </c>
      <c r="F5772" t="s">
        <v>71</v>
      </c>
    </row>
    <row r="5773" spans="1:6" x14ac:dyDescent="0.45">
      <c r="A5773" s="154" t="str">
        <f t="shared" si="90"/>
        <v>XI_HV_Dist_62</v>
      </c>
      <c r="B5773">
        <v>62</v>
      </c>
      <c r="C5773" t="s">
        <v>75</v>
      </c>
      <c r="D5773">
        <v>1.2956518093001799E-2</v>
      </c>
      <c r="E5773" t="s">
        <v>63</v>
      </c>
      <c r="F5773" t="s">
        <v>71</v>
      </c>
    </row>
    <row r="5774" spans="1:6" x14ac:dyDescent="0.45">
      <c r="A5774" s="154" t="str">
        <f t="shared" si="90"/>
        <v>XI_HV_Dist_64</v>
      </c>
      <c r="B5774">
        <v>64</v>
      </c>
      <c r="C5774" t="s">
        <v>75</v>
      </c>
      <c r="D5774">
        <v>2.3187555033754002E-2</v>
      </c>
      <c r="E5774" t="s">
        <v>63</v>
      </c>
      <c r="F5774" t="s">
        <v>71</v>
      </c>
    </row>
    <row r="5775" spans="1:6" x14ac:dyDescent="0.45">
      <c r="A5775" s="154" t="str">
        <f t="shared" si="90"/>
        <v>XI_HV_Dist_66</v>
      </c>
      <c r="B5775">
        <v>66</v>
      </c>
      <c r="C5775" t="s">
        <v>75</v>
      </c>
      <c r="D5775">
        <v>3.7569709421778598E-2</v>
      </c>
      <c r="E5775" t="s">
        <v>63</v>
      </c>
      <c r="F5775" t="s">
        <v>71</v>
      </c>
    </row>
    <row r="5776" spans="1:6" x14ac:dyDescent="0.45">
      <c r="A5776" s="154" t="str">
        <f t="shared" si="90"/>
        <v>XI_HV_Dist_68</v>
      </c>
      <c r="B5776">
        <v>68</v>
      </c>
      <c r="C5776" t="s">
        <v>75</v>
      </c>
      <c r="D5776">
        <v>6.6459809635624104E-2</v>
      </c>
      <c r="E5776" t="s">
        <v>63</v>
      </c>
      <c r="F5776" t="s">
        <v>71</v>
      </c>
    </row>
    <row r="5777" spans="1:6" x14ac:dyDescent="0.45">
      <c r="A5777" s="154" t="str">
        <f t="shared" si="90"/>
        <v>XI_HV_Dist_70</v>
      </c>
      <c r="B5777">
        <v>70</v>
      </c>
      <c r="C5777" t="s">
        <v>75</v>
      </c>
      <c r="D5777">
        <v>1.3208100968594001E-2</v>
      </c>
      <c r="E5777" t="s">
        <v>63</v>
      </c>
      <c r="F5777" t="s">
        <v>71</v>
      </c>
    </row>
    <row r="5778" spans="1:6" x14ac:dyDescent="0.45">
      <c r="A5778" s="154" t="str">
        <f t="shared" si="90"/>
        <v>XI_HV_Dist_72</v>
      </c>
      <c r="B5778">
        <v>72</v>
      </c>
      <c r="C5778" t="s">
        <v>75</v>
      </c>
      <c r="D5778">
        <v>1.6772191706151199E-2</v>
      </c>
      <c r="E5778" t="s">
        <v>63</v>
      </c>
      <c r="F5778" t="s">
        <v>71</v>
      </c>
    </row>
    <row r="5779" spans="1:6" x14ac:dyDescent="0.45">
      <c r="A5779" s="154" t="str">
        <f t="shared" si="90"/>
        <v>XI_HV_Dist_74</v>
      </c>
      <c r="B5779">
        <v>74</v>
      </c>
      <c r="C5779" t="s">
        <v>75</v>
      </c>
      <c r="D5779">
        <v>1.4088641033166999E-2</v>
      </c>
      <c r="E5779" t="s">
        <v>63</v>
      </c>
      <c r="F5779" t="s">
        <v>71</v>
      </c>
    </row>
    <row r="5780" spans="1:6" x14ac:dyDescent="0.45">
      <c r="A5780" s="154" t="str">
        <f t="shared" si="90"/>
        <v>XI_HV_Dist_76</v>
      </c>
      <c r="B5780">
        <v>76</v>
      </c>
      <c r="C5780" t="s">
        <v>75</v>
      </c>
      <c r="D5780">
        <v>4.3607698435993002E-3</v>
      </c>
      <c r="E5780" t="s">
        <v>63</v>
      </c>
      <c r="F5780" t="s">
        <v>71</v>
      </c>
    </row>
    <row r="5781" spans="1:6" x14ac:dyDescent="0.45">
      <c r="A5781" s="154" t="str">
        <f t="shared" si="90"/>
        <v>XI_HV_Dist_78</v>
      </c>
      <c r="B5781">
        <v>78</v>
      </c>
      <c r="C5781" t="s">
        <v>75</v>
      </c>
      <c r="D5781">
        <v>5.5767537422952004E-3</v>
      </c>
      <c r="E5781" t="s">
        <v>63</v>
      </c>
      <c r="F5781" t="s">
        <v>71</v>
      </c>
    </row>
    <row r="5782" spans="1:6" x14ac:dyDescent="0.45">
      <c r="A5782" s="154" t="str">
        <f t="shared" si="90"/>
        <v>XI_HV_Dist_80</v>
      </c>
      <c r="B5782">
        <v>80</v>
      </c>
      <c r="C5782" t="s">
        <v>75</v>
      </c>
      <c r="D5782">
        <v>3.0609249863725002E-3</v>
      </c>
      <c r="E5782" t="s">
        <v>63</v>
      </c>
      <c r="F5782" t="s">
        <v>71</v>
      </c>
    </row>
    <row r="5783" spans="1:6" x14ac:dyDescent="0.45">
      <c r="A5783" s="154" t="str">
        <f t="shared" si="90"/>
        <v>XI_HV_Dist_82</v>
      </c>
      <c r="B5783">
        <v>82</v>
      </c>
      <c r="C5783" t="s">
        <v>75</v>
      </c>
      <c r="D5783">
        <v>3.6479516960877998E-3</v>
      </c>
      <c r="E5783" t="s">
        <v>63</v>
      </c>
      <c r="F5783" t="s">
        <v>71</v>
      </c>
    </row>
    <row r="5784" spans="1:6" x14ac:dyDescent="0.45">
      <c r="A5784" s="154" t="str">
        <f t="shared" si="90"/>
        <v>XI_HV_Dist_84</v>
      </c>
      <c r="B5784">
        <v>84</v>
      </c>
      <c r="C5784" t="s">
        <v>75</v>
      </c>
      <c r="D5784">
        <v>2.7674116315148998E-3</v>
      </c>
      <c r="E5784" t="s">
        <v>63</v>
      </c>
      <c r="F5784" t="s">
        <v>71</v>
      </c>
    </row>
    <row r="5785" spans="1:6" x14ac:dyDescent="0.45">
      <c r="A5785" s="154" t="str">
        <f t="shared" si="90"/>
        <v>XI_HV_Dist_86</v>
      </c>
      <c r="B5785">
        <v>86</v>
      </c>
      <c r="C5785" t="s">
        <v>75</v>
      </c>
      <c r="D5785">
        <v>1.9707325254726999E-3</v>
      </c>
      <c r="E5785" t="s">
        <v>63</v>
      </c>
      <c r="F5785" t="s">
        <v>71</v>
      </c>
    </row>
    <row r="5786" spans="1:6" x14ac:dyDescent="0.45">
      <c r="A5786" s="154" t="str">
        <f t="shared" si="90"/>
        <v>XI_HV_Dist_88</v>
      </c>
      <c r="B5786">
        <v>88</v>
      </c>
      <c r="C5786" t="s">
        <v>75</v>
      </c>
      <c r="D5786">
        <v>3.5221602582917E-3</v>
      </c>
      <c r="E5786" t="s">
        <v>63</v>
      </c>
      <c r="F5786" t="s">
        <v>71</v>
      </c>
    </row>
    <row r="5787" spans="1:6" x14ac:dyDescent="0.45">
      <c r="A5787" s="154" t="str">
        <f t="shared" si="90"/>
        <v>XI_HV_Dist_90</v>
      </c>
      <c r="B5787">
        <v>90</v>
      </c>
      <c r="C5787" t="s">
        <v>75</v>
      </c>
      <c r="D5787">
        <v>8.9731225627908001E-3</v>
      </c>
      <c r="E5787" t="s">
        <v>63</v>
      </c>
      <c r="F5787" t="s">
        <v>71</v>
      </c>
    </row>
    <row r="5788" spans="1:6" x14ac:dyDescent="0.45">
      <c r="A5788" s="154" t="str">
        <f t="shared" si="90"/>
        <v>XI_HV_Dist_92</v>
      </c>
      <c r="B5788">
        <v>92</v>
      </c>
      <c r="C5788" t="s">
        <v>75</v>
      </c>
      <c r="D5788">
        <v>7.3797643507064999E-3</v>
      </c>
      <c r="E5788" t="s">
        <v>63</v>
      </c>
      <c r="F5788" t="s">
        <v>71</v>
      </c>
    </row>
    <row r="5789" spans="1:6" x14ac:dyDescent="0.45">
      <c r="A5789" s="154" t="str">
        <f t="shared" si="90"/>
        <v>XI_HV_Dist_94</v>
      </c>
      <c r="B5789">
        <v>94</v>
      </c>
      <c r="C5789" t="s">
        <v>75</v>
      </c>
      <c r="D5789">
        <v>1.9497672858400698E-2</v>
      </c>
      <c r="E5789" t="s">
        <v>63</v>
      </c>
      <c r="F5789" t="s">
        <v>71</v>
      </c>
    </row>
    <row r="5790" spans="1:6" x14ac:dyDescent="0.45">
      <c r="A5790" s="154" t="str">
        <f t="shared" si="90"/>
        <v>XI_HV_Dist_96</v>
      </c>
      <c r="B5790">
        <v>96</v>
      </c>
      <c r="C5790" t="s">
        <v>75</v>
      </c>
      <c r="D5790">
        <v>1.2998448572267099E-2</v>
      </c>
      <c r="E5790" t="s">
        <v>63</v>
      </c>
      <c r="F5790" t="s">
        <v>71</v>
      </c>
    </row>
    <row r="5791" spans="1:6" x14ac:dyDescent="0.45">
      <c r="A5791" s="154" t="str">
        <f t="shared" si="90"/>
        <v>XI_HV_Dist_98</v>
      </c>
      <c r="B5791">
        <v>98</v>
      </c>
      <c r="C5791" t="s">
        <v>75</v>
      </c>
      <c r="D5791">
        <v>3.8282527569290098E-2</v>
      </c>
      <c r="E5791" t="s">
        <v>63</v>
      </c>
      <c r="F5791" t="s">
        <v>71</v>
      </c>
    </row>
    <row r="5792" spans="1:6" x14ac:dyDescent="0.45">
      <c r="A5792" s="154" t="str">
        <f t="shared" si="90"/>
        <v>XI_HV_Dist_100</v>
      </c>
      <c r="B5792">
        <v>100</v>
      </c>
      <c r="C5792" t="s">
        <v>75</v>
      </c>
      <c r="D5792">
        <v>4.3188393643339297E-2</v>
      </c>
      <c r="E5792" t="s">
        <v>63</v>
      </c>
      <c r="F5792" t="s">
        <v>71</v>
      </c>
    </row>
    <row r="5793" spans="1:6" x14ac:dyDescent="0.45">
      <c r="A5793" s="154" t="str">
        <f t="shared" si="90"/>
        <v>XI_HV_Dist_102</v>
      </c>
      <c r="B5793">
        <v>102</v>
      </c>
      <c r="C5793" t="s">
        <v>75</v>
      </c>
      <c r="D5793">
        <v>2.38165122227347E-2</v>
      </c>
      <c r="E5793" t="s">
        <v>63</v>
      </c>
      <c r="F5793" t="s">
        <v>71</v>
      </c>
    </row>
    <row r="5794" spans="1:6" x14ac:dyDescent="0.45">
      <c r="A5794" s="154" t="str">
        <f t="shared" si="90"/>
        <v>XI_HV_Dist_104</v>
      </c>
      <c r="B5794">
        <v>104</v>
      </c>
      <c r="C5794" t="s">
        <v>75</v>
      </c>
      <c r="D5794">
        <v>5.9373558639775198E-2</v>
      </c>
      <c r="E5794" t="s">
        <v>63</v>
      </c>
      <c r="F5794" t="s">
        <v>71</v>
      </c>
    </row>
    <row r="5795" spans="1:6" x14ac:dyDescent="0.45">
      <c r="A5795" s="154" t="str">
        <f t="shared" si="90"/>
        <v>XI_HV_Dist_106</v>
      </c>
      <c r="B5795">
        <v>106</v>
      </c>
      <c r="C5795" t="s">
        <v>75</v>
      </c>
      <c r="D5795">
        <v>4.3188393643339004E-3</v>
      </c>
      <c r="E5795" t="s">
        <v>63</v>
      </c>
      <c r="F5795" t="s">
        <v>71</v>
      </c>
    </row>
    <row r="5796" spans="1:6" x14ac:dyDescent="0.45">
      <c r="A5796" s="154" t="str">
        <f t="shared" si="90"/>
        <v>XI_HV_Dist_108</v>
      </c>
      <c r="B5796">
        <v>108</v>
      </c>
      <c r="C5796" t="s">
        <v>75</v>
      </c>
      <c r="D5796">
        <v>7.5474862677680004E-3</v>
      </c>
      <c r="E5796" t="s">
        <v>63</v>
      </c>
      <c r="F5796" t="s">
        <v>71</v>
      </c>
    </row>
    <row r="5797" spans="1:6" x14ac:dyDescent="0.45">
      <c r="A5797" s="154" t="str">
        <f t="shared" si="90"/>
        <v>XI_HV_Dist_110</v>
      </c>
      <c r="B5797">
        <v>110</v>
      </c>
      <c r="C5797" t="s">
        <v>75</v>
      </c>
      <c r="D5797">
        <v>7.7990691433602998E-3</v>
      </c>
      <c r="E5797" t="s">
        <v>63</v>
      </c>
      <c r="F5797" t="s">
        <v>71</v>
      </c>
    </row>
    <row r="5798" spans="1:6" x14ac:dyDescent="0.45">
      <c r="A5798" s="154" t="str">
        <f t="shared" si="90"/>
        <v>XI_HV_Dist_112</v>
      </c>
      <c r="B5798">
        <v>112</v>
      </c>
      <c r="C5798" t="s">
        <v>75</v>
      </c>
      <c r="D5798">
        <v>5.6606147008260001E-3</v>
      </c>
      <c r="E5798" t="s">
        <v>63</v>
      </c>
      <c r="F5798" t="s">
        <v>71</v>
      </c>
    </row>
    <row r="5799" spans="1:6" x14ac:dyDescent="0.45">
      <c r="A5799" s="154" t="str">
        <f t="shared" si="90"/>
        <v>XI_HV_Dist_114</v>
      </c>
      <c r="B5799">
        <v>114</v>
      </c>
      <c r="C5799" t="s">
        <v>75</v>
      </c>
      <c r="D5799">
        <v>1.7610801291457999E-3</v>
      </c>
      <c r="E5799" t="s">
        <v>63</v>
      </c>
      <c r="F5799" t="s">
        <v>71</v>
      </c>
    </row>
    <row r="5800" spans="1:6" x14ac:dyDescent="0.45">
      <c r="A5800" s="154" t="str">
        <f t="shared" si="90"/>
        <v>XI_HV_Dist_116</v>
      </c>
      <c r="B5800">
        <v>116</v>
      </c>
      <c r="C5800" t="s">
        <v>75</v>
      </c>
      <c r="D5800">
        <v>1.9288020462073E-3</v>
      </c>
      <c r="E5800" t="s">
        <v>63</v>
      </c>
      <c r="F5800" t="s">
        <v>71</v>
      </c>
    </row>
    <row r="5801" spans="1:6" x14ac:dyDescent="0.45">
      <c r="A5801" s="154" t="str">
        <f t="shared" si="90"/>
        <v>XI_HV_Dist_118</v>
      </c>
      <c r="B5801">
        <v>118</v>
      </c>
      <c r="C5801" t="s">
        <v>75</v>
      </c>
      <c r="D5801">
        <v>1.8868715669420001E-3</v>
      </c>
      <c r="E5801" t="s">
        <v>63</v>
      </c>
      <c r="F5801" t="s">
        <v>71</v>
      </c>
    </row>
    <row r="5802" spans="1:6" x14ac:dyDescent="0.45">
      <c r="A5802" s="154" t="str">
        <f t="shared" si="90"/>
        <v>XI_HV_Dist_120</v>
      </c>
      <c r="B5802">
        <v>120</v>
      </c>
      <c r="C5802" t="s">
        <v>75</v>
      </c>
      <c r="D5802">
        <v>4.2769088850684997E-3</v>
      </c>
      <c r="E5802" t="s">
        <v>63</v>
      </c>
      <c r="F5802" t="s">
        <v>71</v>
      </c>
    </row>
    <row r="5803" spans="1:6" x14ac:dyDescent="0.45">
      <c r="A5803" s="154" t="str">
        <f t="shared" si="90"/>
        <v>XI_HV_Dist_122</v>
      </c>
      <c r="B5803">
        <v>122</v>
      </c>
      <c r="C5803" t="s">
        <v>75</v>
      </c>
      <c r="D5803">
        <v>1.3711266719778599E-2</v>
      </c>
      <c r="E5803" t="s">
        <v>63</v>
      </c>
      <c r="F5803" t="s">
        <v>71</v>
      </c>
    </row>
    <row r="5804" spans="1:6" x14ac:dyDescent="0.45">
      <c r="A5804" s="154" t="str">
        <f t="shared" si="90"/>
        <v>XI_HV_Dist_124</v>
      </c>
      <c r="B5804">
        <v>124</v>
      </c>
      <c r="C5804" t="s">
        <v>75</v>
      </c>
      <c r="D5804">
        <v>4.6123527191914999E-3</v>
      </c>
      <c r="E5804" t="s">
        <v>63</v>
      </c>
      <c r="F5804" t="s">
        <v>71</v>
      </c>
    </row>
    <row r="5805" spans="1:6" x14ac:dyDescent="0.45">
      <c r="A5805" s="154" t="str">
        <f t="shared" si="90"/>
        <v>XI_HV_Dist_126</v>
      </c>
      <c r="B5805">
        <v>126</v>
      </c>
      <c r="C5805" t="s">
        <v>75</v>
      </c>
      <c r="D5805">
        <v>2.1384544425342E-3</v>
      </c>
      <c r="E5805" t="s">
        <v>63</v>
      </c>
      <c r="F5805" t="s">
        <v>71</v>
      </c>
    </row>
    <row r="5806" spans="1:6" x14ac:dyDescent="0.45">
      <c r="A5806" s="154" t="str">
        <f t="shared" si="90"/>
        <v>XI_HV_Dist_128</v>
      </c>
      <c r="B5806">
        <v>128</v>
      </c>
      <c r="C5806" t="s">
        <v>75</v>
      </c>
      <c r="D5806">
        <v>1.8030106084112E-3</v>
      </c>
      <c r="E5806" t="s">
        <v>63</v>
      </c>
      <c r="F5806" t="s">
        <v>71</v>
      </c>
    </row>
    <row r="5807" spans="1:6" x14ac:dyDescent="0.45">
      <c r="A5807" s="154" t="str">
        <f t="shared" si="90"/>
        <v>XI_HV_Dist_130</v>
      </c>
      <c r="B5807">
        <v>130</v>
      </c>
      <c r="C5807" t="s">
        <v>75</v>
      </c>
      <c r="D5807">
        <v>1.7191496498804E-3</v>
      </c>
      <c r="E5807" t="s">
        <v>63</v>
      </c>
      <c r="F5807" t="s">
        <v>71</v>
      </c>
    </row>
    <row r="5808" spans="1:6" x14ac:dyDescent="0.45">
      <c r="A5808" s="154" t="str">
        <f t="shared" si="90"/>
        <v>XI_HV_Dist_132</v>
      </c>
      <c r="B5808">
        <v>132</v>
      </c>
      <c r="C5808" t="s">
        <v>75</v>
      </c>
      <c r="D5808">
        <v>4.7381441569877003E-3</v>
      </c>
      <c r="E5808" t="s">
        <v>63</v>
      </c>
      <c r="F5808" t="s">
        <v>71</v>
      </c>
    </row>
    <row r="5809" spans="1:6" x14ac:dyDescent="0.45">
      <c r="A5809" s="154" t="str">
        <f t="shared" si="90"/>
        <v>XI_HV_Dist_134</v>
      </c>
      <c r="B5809">
        <v>134</v>
      </c>
      <c r="C5809" t="s">
        <v>75</v>
      </c>
      <c r="D5809">
        <v>1.73592184158664E-2</v>
      </c>
      <c r="E5809" t="s">
        <v>63</v>
      </c>
      <c r="F5809" t="s">
        <v>71</v>
      </c>
    </row>
    <row r="5810" spans="1:6" x14ac:dyDescent="0.45">
      <c r="A5810" s="154" t="str">
        <f t="shared" si="90"/>
        <v>XI_HV_Dist_136</v>
      </c>
      <c r="B5810">
        <v>136</v>
      </c>
      <c r="C5810" t="s">
        <v>75</v>
      </c>
      <c r="D5810">
        <v>5.4928927837644996E-3</v>
      </c>
      <c r="E5810" t="s">
        <v>63</v>
      </c>
      <c r="F5810" t="s">
        <v>71</v>
      </c>
    </row>
    <row r="5811" spans="1:6" x14ac:dyDescent="0.45">
      <c r="A5811" s="154" t="str">
        <f t="shared" si="90"/>
        <v>XI_HV_Dist_138</v>
      </c>
      <c r="B5811">
        <v>138</v>
      </c>
      <c r="C5811" t="s">
        <v>75</v>
      </c>
      <c r="D5811">
        <v>3.0609249863725002E-3</v>
      </c>
      <c r="E5811" t="s">
        <v>63</v>
      </c>
      <c r="F5811" t="s">
        <v>71</v>
      </c>
    </row>
    <row r="5812" spans="1:6" x14ac:dyDescent="0.45">
      <c r="A5812" s="154" t="str">
        <f t="shared" si="90"/>
        <v>XI_HV_Dist_140</v>
      </c>
      <c r="B5812">
        <v>140</v>
      </c>
      <c r="C5812" t="s">
        <v>75</v>
      </c>
      <c r="D5812">
        <v>4.5284917606607999E-3</v>
      </c>
      <c r="E5812" t="s">
        <v>63</v>
      </c>
      <c r="F5812" t="s">
        <v>71</v>
      </c>
    </row>
    <row r="5813" spans="1:6" x14ac:dyDescent="0.45">
      <c r="A5813" s="154" t="str">
        <f t="shared" si="90"/>
        <v>XI_HV_Dist_142</v>
      </c>
      <c r="B5813">
        <v>142</v>
      </c>
      <c r="C5813" t="s">
        <v>75</v>
      </c>
      <c r="D5813">
        <v>1.1321229401652E-3</v>
      </c>
      <c r="E5813" t="s">
        <v>63</v>
      </c>
      <c r="F5813" t="s">
        <v>71</v>
      </c>
    </row>
    <row r="5814" spans="1:6" x14ac:dyDescent="0.45">
      <c r="A5814" s="154" t="str">
        <f t="shared" si="90"/>
        <v>XI_HV_Dist_144</v>
      </c>
      <c r="B5814">
        <v>144</v>
      </c>
      <c r="C5814" t="s">
        <v>75</v>
      </c>
      <c r="D5814">
        <v>7.9667910604210002E-4</v>
      </c>
      <c r="E5814" t="s">
        <v>63</v>
      </c>
      <c r="F5814" t="s">
        <v>71</v>
      </c>
    </row>
    <row r="5815" spans="1:6" x14ac:dyDescent="0.45">
      <c r="A5815" s="154" t="str">
        <f t="shared" si="90"/>
        <v>XI_HV_Dist_146</v>
      </c>
      <c r="B5815">
        <v>146</v>
      </c>
      <c r="C5815" t="s">
        <v>75</v>
      </c>
      <c r="D5815">
        <v>3.4382992997608998E-3</v>
      </c>
      <c r="E5815" t="s">
        <v>63</v>
      </c>
      <c r="F5815" t="s">
        <v>71</v>
      </c>
    </row>
    <row r="5816" spans="1:6" x14ac:dyDescent="0.45">
      <c r="A5816" s="154" t="str">
        <f t="shared" si="90"/>
        <v>XI_HV_Dist_148</v>
      </c>
      <c r="B5816">
        <v>148</v>
      </c>
      <c r="C5816" t="s">
        <v>75</v>
      </c>
      <c r="D5816">
        <v>5.4509623044989995E-4</v>
      </c>
      <c r="E5816" t="s">
        <v>63</v>
      </c>
      <c r="F5816" t="s">
        <v>71</v>
      </c>
    </row>
    <row r="5817" spans="1:6" x14ac:dyDescent="0.45">
      <c r="A5817" s="154" t="str">
        <f t="shared" si="90"/>
        <v>XI_HV_Dist_150</v>
      </c>
      <c r="B5817">
        <v>150</v>
      </c>
      <c r="C5817" t="s">
        <v>75</v>
      </c>
      <c r="D5817">
        <v>3.7737431338840001E-4</v>
      </c>
      <c r="E5817" t="s">
        <v>63</v>
      </c>
      <c r="F5817" t="s">
        <v>71</v>
      </c>
    </row>
    <row r="5818" spans="1:6" x14ac:dyDescent="0.45">
      <c r="A5818" s="154" t="str">
        <f t="shared" si="90"/>
        <v>XI_HV_Dist_152</v>
      </c>
      <c r="B5818">
        <v>152</v>
      </c>
      <c r="C5818" t="s">
        <v>75</v>
      </c>
      <c r="D5818">
        <v>3.3125078619648E-3</v>
      </c>
      <c r="E5818" t="s">
        <v>63</v>
      </c>
      <c r="F5818" t="s">
        <v>71</v>
      </c>
    </row>
    <row r="5819" spans="1:6" x14ac:dyDescent="0.45">
      <c r="A5819" s="154" t="str">
        <f t="shared" si="90"/>
        <v>XI_HV_Dist_154</v>
      </c>
      <c r="B5819">
        <v>154</v>
      </c>
      <c r="C5819" t="s">
        <v>75</v>
      </c>
      <c r="D5819">
        <v>9.9375235858944998E-3</v>
      </c>
      <c r="E5819" t="s">
        <v>63</v>
      </c>
      <c r="F5819" t="s">
        <v>71</v>
      </c>
    </row>
    <row r="5820" spans="1:6" x14ac:dyDescent="0.45">
      <c r="A5820" s="154" t="str">
        <f t="shared" si="90"/>
        <v>XI_HV_Dist_156</v>
      </c>
      <c r="B5820">
        <v>156</v>
      </c>
      <c r="C5820" t="s">
        <v>75</v>
      </c>
      <c r="D5820">
        <v>5.8702670971519995E-4</v>
      </c>
      <c r="E5820" t="s">
        <v>63</v>
      </c>
      <c r="F5820" t="s">
        <v>71</v>
      </c>
    </row>
    <row r="5821" spans="1:6" x14ac:dyDescent="0.45">
      <c r="A5821" s="154" t="str">
        <f t="shared" si="90"/>
        <v>XI_HV_Dist_158</v>
      </c>
      <c r="B5821">
        <v>158</v>
      </c>
      <c r="C5821" t="s">
        <v>75</v>
      </c>
      <c r="D5821">
        <v>1.677219170615E-4</v>
      </c>
      <c r="E5821" t="s">
        <v>63</v>
      </c>
      <c r="F5821" t="s">
        <v>71</v>
      </c>
    </row>
    <row r="5822" spans="1:6" x14ac:dyDescent="0.45">
      <c r="A5822" s="154" t="str">
        <f t="shared" si="90"/>
        <v>XI_HV_Dist_160</v>
      </c>
      <c r="B5822">
        <v>160</v>
      </c>
      <c r="C5822" t="s">
        <v>75</v>
      </c>
      <c r="D5822" s="153">
        <v>4.1930479265378001E-5</v>
      </c>
      <c r="E5822" t="s">
        <v>63</v>
      </c>
      <c r="F5822" t="s">
        <v>71</v>
      </c>
    </row>
    <row r="5823" spans="1:6" x14ac:dyDescent="0.45">
      <c r="A5823" s="154" t="str">
        <f t="shared" si="90"/>
        <v>XI_HV_Dist_162</v>
      </c>
      <c r="B5823">
        <v>162</v>
      </c>
      <c r="C5823" t="s">
        <v>75</v>
      </c>
      <c r="D5823">
        <v>0</v>
      </c>
      <c r="E5823" t="s">
        <v>63</v>
      </c>
      <c r="F5823" t="s">
        <v>71</v>
      </c>
    </row>
    <row r="5824" spans="1:6" x14ac:dyDescent="0.45">
      <c r="A5824" s="154" t="str">
        <f t="shared" si="90"/>
        <v>XI_HV_Dist_164</v>
      </c>
      <c r="B5824">
        <v>164</v>
      </c>
      <c r="C5824" t="s">
        <v>75</v>
      </c>
      <c r="D5824">
        <v>0</v>
      </c>
      <c r="E5824" t="s">
        <v>63</v>
      </c>
      <c r="F5824" t="s">
        <v>71</v>
      </c>
    </row>
    <row r="5825" spans="1:6" x14ac:dyDescent="0.45">
      <c r="A5825" s="154" t="str">
        <f t="shared" si="90"/>
        <v>XI_HV_Dist_166</v>
      </c>
      <c r="B5825">
        <v>166</v>
      </c>
      <c r="C5825" t="s">
        <v>75</v>
      </c>
      <c r="D5825">
        <v>0</v>
      </c>
      <c r="E5825" t="s">
        <v>63</v>
      </c>
      <c r="F5825" t="s">
        <v>71</v>
      </c>
    </row>
    <row r="5826" spans="1:6" x14ac:dyDescent="0.45">
      <c r="A5826" s="154" t="str">
        <f t="shared" si="90"/>
        <v>XI_HV_Dist_168</v>
      </c>
      <c r="B5826">
        <v>168</v>
      </c>
      <c r="C5826" t="s">
        <v>75</v>
      </c>
      <c r="D5826">
        <v>0</v>
      </c>
      <c r="E5826" t="s">
        <v>63</v>
      </c>
      <c r="F5826" t="s">
        <v>71</v>
      </c>
    </row>
    <row r="5827" spans="1:6" x14ac:dyDescent="0.45">
      <c r="A5827" s="154" t="str">
        <f t="shared" ref="A5827:A5890" si="91">C5827&amp;"_"&amp;E5827&amp;"_"&amp;B5827</f>
        <v>XI_HV_Dist_170</v>
      </c>
      <c r="B5827">
        <v>170</v>
      </c>
      <c r="C5827" t="s">
        <v>75</v>
      </c>
      <c r="D5827">
        <v>0</v>
      </c>
      <c r="E5827" t="s">
        <v>63</v>
      </c>
      <c r="F5827" t="s">
        <v>71</v>
      </c>
    </row>
    <row r="5828" spans="1:6" x14ac:dyDescent="0.45">
      <c r="A5828" s="154" t="str">
        <f t="shared" si="91"/>
        <v>XI_HV_Dist_172</v>
      </c>
      <c r="B5828">
        <v>172</v>
      </c>
      <c r="C5828" t="s">
        <v>75</v>
      </c>
      <c r="D5828">
        <v>0</v>
      </c>
      <c r="E5828" t="s">
        <v>63</v>
      </c>
      <c r="F5828" t="s">
        <v>71</v>
      </c>
    </row>
    <row r="5829" spans="1:6" x14ac:dyDescent="0.45">
      <c r="A5829" s="154" t="str">
        <f t="shared" si="91"/>
        <v>XI_HV_Dist_174</v>
      </c>
      <c r="B5829">
        <v>174</v>
      </c>
      <c r="C5829" t="s">
        <v>75</v>
      </c>
      <c r="D5829">
        <v>0</v>
      </c>
      <c r="E5829" t="s">
        <v>63</v>
      </c>
      <c r="F5829" t="s">
        <v>71</v>
      </c>
    </row>
    <row r="5830" spans="1:6" x14ac:dyDescent="0.45">
      <c r="A5830" s="154" t="str">
        <f t="shared" si="91"/>
        <v>XI_HV_Dist_176</v>
      </c>
      <c r="B5830">
        <v>176</v>
      </c>
      <c r="C5830" t="s">
        <v>75</v>
      </c>
      <c r="D5830">
        <v>0</v>
      </c>
      <c r="E5830" t="s">
        <v>63</v>
      </c>
      <c r="F5830" t="s">
        <v>71</v>
      </c>
    </row>
    <row r="5831" spans="1:6" x14ac:dyDescent="0.45">
      <c r="A5831" s="154" t="str">
        <f t="shared" si="91"/>
        <v>XI_HV_Dist_178</v>
      </c>
      <c r="B5831">
        <v>178</v>
      </c>
      <c r="C5831" t="s">
        <v>75</v>
      </c>
      <c r="D5831">
        <v>0</v>
      </c>
      <c r="E5831" t="s">
        <v>63</v>
      </c>
      <c r="F5831" t="s">
        <v>71</v>
      </c>
    </row>
    <row r="5832" spans="1:6" x14ac:dyDescent="0.45">
      <c r="A5832" s="154" t="str">
        <f t="shared" si="91"/>
        <v>XI_HV_Dist_180</v>
      </c>
      <c r="B5832">
        <v>180</v>
      </c>
      <c r="C5832" t="s">
        <v>75</v>
      </c>
      <c r="D5832">
        <v>0</v>
      </c>
      <c r="E5832" t="s">
        <v>63</v>
      </c>
      <c r="F5832" t="s">
        <v>71</v>
      </c>
    </row>
    <row r="5833" spans="1:6" x14ac:dyDescent="0.45">
      <c r="A5833" s="154" t="str">
        <f t="shared" si="91"/>
        <v>XI_HV_Dist_182</v>
      </c>
      <c r="B5833">
        <v>182</v>
      </c>
      <c r="C5833" t="s">
        <v>75</v>
      </c>
      <c r="D5833">
        <v>0</v>
      </c>
      <c r="E5833" t="s">
        <v>63</v>
      </c>
      <c r="F5833" t="s">
        <v>71</v>
      </c>
    </row>
    <row r="5834" spans="1:6" x14ac:dyDescent="0.45">
      <c r="A5834" s="154" t="str">
        <f t="shared" si="91"/>
        <v>XI_HV_Dist_184</v>
      </c>
      <c r="B5834">
        <v>184</v>
      </c>
      <c r="C5834" t="s">
        <v>75</v>
      </c>
      <c r="D5834">
        <v>0</v>
      </c>
      <c r="E5834" t="s">
        <v>63</v>
      </c>
      <c r="F5834" t="s">
        <v>71</v>
      </c>
    </row>
    <row r="5835" spans="1:6" x14ac:dyDescent="0.45">
      <c r="A5835" s="154" t="str">
        <f t="shared" si="91"/>
        <v>XI_HV_Dist_186</v>
      </c>
      <c r="B5835">
        <v>186</v>
      </c>
      <c r="C5835" t="s">
        <v>75</v>
      </c>
      <c r="D5835">
        <v>0</v>
      </c>
      <c r="E5835" t="s">
        <v>63</v>
      </c>
      <c r="F5835" t="s">
        <v>71</v>
      </c>
    </row>
    <row r="5836" spans="1:6" x14ac:dyDescent="0.45">
      <c r="A5836" s="154" t="str">
        <f t="shared" si="91"/>
        <v>XI_HV_Dist_188</v>
      </c>
      <c r="B5836">
        <v>188</v>
      </c>
      <c r="C5836" t="s">
        <v>75</v>
      </c>
      <c r="D5836">
        <v>0</v>
      </c>
      <c r="E5836" t="s">
        <v>63</v>
      </c>
      <c r="F5836" t="s">
        <v>71</v>
      </c>
    </row>
    <row r="5837" spans="1:6" x14ac:dyDescent="0.45">
      <c r="A5837" s="154" t="str">
        <f t="shared" si="91"/>
        <v>XI_HV_Dist_190</v>
      </c>
      <c r="B5837">
        <v>190</v>
      </c>
      <c r="C5837" t="s">
        <v>75</v>
      </c>
      <c r="D5837">
        <v>0</v>
      </c>
      <c r="E5837" t="s">
        <v>63</v>
      </c>
      <c r="F5837" t="s">
        <v>71</v>
      </c>
    </row>
    <row r="5838" spans="1:6" x14ac:dyDescent="0.45">
      <c r="A5838" s="154" t="str">
        <f t="shared" si="91"/>
        <v>XI_HV_Dist_192</v>
      </c>
      <c r="B5838">
        <v>192</v>
      </c>
      <c r="C5838" t="s">
        <v>75</v>
      </c>
      <c r="D5838">
        <v>0</v>
      </c>
      <c r="E5838" t="s">
        <v>63</v>
      </c>
      <c r="F5838" t="s">
        <v>71</v>
      </c>
    </row>
    <row r="5839" spans="1:6" x14ac:dyDescent="0.45">
      <c r="A5839" s="154" t="str">
        <f t="shared" si="91"/>
        <v>XI_HV_Dist_194</v>
      </c>
      <c r="B5839">
        <v>194</v>
      </c>
      <c r="C5839" t="s">
        <v>75</v>
      </c>
      <c r="D5839">
        <v>0</v>
      </c>
      <c r="E5839" t="s">
        <v>63</v>
      </c>
      <c r="F5839" t="s">
        <v>71</v>
      </c>
    </row>
    <row r="5840" spans="1:6" x14ac:dyDescent="0.45">
      <c r="A5840" s="154" t="str">
        <f t="shared" si="91"/>
        <v>XI_HV_Dist_196</v>
      </c>
      <c r="B5840">
        <v>196</v>
      </c>
      <c r="C5840" t="s">
        <v>75</v>
      </c>
      <c r="D5840">
        <v>0</v>
      </c>
      <c r="E5840" t="s">
        <v>63</v>
      </c>
      <c r="F5840" t="s">
        <v>71</v>
      </c>
    </row>
    <row r="5841" spans="1:6" x14ac:dyDescent="0.45">
      <c r="A5841" s="154" t="str">
        <f t="shared" si="91"/>
        <v>XI_HV_Dist_198</v>
      </c>
      <c r="B5841">
        <v>198</v>
      </c>
      <c r="C5841" t="s">
        <v>75</v>
      </c>
      <c r="D5841">
        <v>0</v>
      </c>
      <c r="E5841" t="s">
        <v>63</v>
      </c>
      <c r="F5841" t="s">
        <v>71</v>
      </c>
    </row>
    <row r="5842" spans="1:6" x14ac:dyDescent="0.45">
      <c r="A5842" s="154" t="str">
        <f t="shared" si="91"/>
        <v>XI_HV_Dist_200</v>
      </c>
      <c r="B5842">
        <v>200</v>
      </c>
      <c r="C5842" t="s">
        <v>75</v>
      </c>
      <c r="D5842">
        <v>0</v>
      </c>
      <c r="E5842" t="s">
        <v>63</v>
      </c>
      <c r="F5842" t="s">
        <v>71</v>
      </c>
    </row>
    <row r="5843" spans="1:6" x14ac:dyDescent="0.45">
      <c r="A5843" s="154" t="str">
        <f t="shared" si="91"/>
        <v>XI_HV_Dist_</v>
      </c>
      <c r="C5843" t="s">
        <v>75</v>
      </c>
      <c r="E5843" t="s">
        <v>63</v>
      </c>
      <c r="F5843" t="s">
        <v>71</v>
      </c>
    </row>
    <row r="5844" spans="1:6" x14ac:dyDescent="0.45">
      <c r="A5844" s="154" t="str">
        <f t="shared" si="91"/>
        <v>XI_HV_Time_0</v>
      </c>
      <c r="B5844">
        <v>0</v>
      </c>
      <c r="C5844" t="s">
        <v>75</v>
      </c>
      <c r="D5844">
        <v>0</v>
      </c>
      <c r="E5844" t="s">
        <v>16</v>
      </c>
      <c r="F5844" t="s">
        <v>71</v>
      </c>
    </row>
    <row r="5845" spans="1:6" x14ac:dyDescent="0.45">
      <c r="A5845" s="154" t="str">
        <f t="shared" si="91"/>
        <v>XI_HV_Time_2</v>
      </c>
      <c r="B5845">
        <v>2</v>
      </c>
      <c r="C5845" t="s">
        <v>75</v>
      </c>
      <c r="D5845">
        <v>5.4509623044989995E-4</v>
      </c>
      <c r="E5845" t="s">
        <v>16</v>
      </c>
      <c r="F5845" t="s">
        <v>71</v>
      </c>
    </row>
    <row r="5846" spans="1:6" x14ac:dyDescent="0.45">
      <c r="A5846" s="154" t="str">
        <f t="shared" si="91"/>
        <v>XI_HV_Time_4</v>
      </c>
      <c r="B5846">
        <v>4</v>
      </c>
      <c r="C5846" t="s">
        <v>75</v>
      </c>
      <c r="D5846">
        <v>3.0189945071072001E-3</v>
      </c>
      <c r="E5846" t="s">
        <v>16</v>
      </c>
      <c r="F5846" t="s">
        <v>71</v>
      </c>
    </row>
    <row r="5847" spans="1:6" x14ac:dyDescent="0.45">
      <c r="A5847" s="154" t="str">
        <f t="shared" si="91"/>
        <v>XI_HV_Time_6</v>
      </c>
      <c r="B5847">
        <v>6</v>
      </c>
      <c r="C5847" t="s">
        <v>75</v>
      </c>
      <c r="D5847">
        <v>1.8449410876766301E-2</v>
      </c>
      <c r="E5847" t="s">
        <v>16</v>
      </c>
      <c r="F5847" t="s">
        <v>71</v>
      </c>
    </row>
    <row r="5848" spans="1:6" x14ac:dyDescent="0.45">
      <c r="A5848" s="154" t="str">
        <f t="shared" si="91"/>
        <v>XI_HV_Time_8</v>
      </c>
      <c r="B5848">
        <v>8</v>
      </c>
      <c r="C5848" t="s">
        <v>75</v>
      </c>
      <c r="D5848">
        <v>5.0735879911106996E-3</v>
      </c>
      <c r="E5848" t="s">
        <v>16</v>
      </c>
      <c r="F5848" t="s">
        <v>71</v>
      </c>
    </row>
    <row r="5849" spans="1:6" x14ac:dyDescent="0.45">
      <c r="A5849" s="154" t="str">
        <f t="shared" si="91"/>
        <v>XI_HV_Time_10</v>
      </c>
      <c r="B5849">
        <v>10</v>
      </c>
      <c r="C5849" t="s">
        <v>75</v>
      </c>
      <c r="D5849">
        <v>8.3441653738102004E-3</v>
      </c>
      <c r="E5849" t="s">
        <v>16</v>
      </c>
      <c r="F5849" t="s">
        <v>71</v>
      </c>
    </row>
    <row r="5850" spans="1:6" x14ac:dyDescent="0.45">
      <c r="A5850" s="154" t="str">
        <f t="shared" si="91"/>
        <v>XI_HV_Time_12</v>
      </c>
      <c r="B5850">
        <v>12</v>
      </c>
      <c r="C5850" t="s">
        <v>75</v>
      </c>
      <c r="D5850">
        <v>1.6436747872028101E-2</v>
      </c>
      <c r="E5850" t="s">
        <v>16</v>
      </c>
      <c r="F5850" t="s">
        <v>71</v>
      </c>
    </row>
    <row r="5851" spans="1:6" x14ac:dyDescent="0.45">
      <c r="A5851" s="154" t="str">
        <f t="shared" si="91"/>
        <v>XI_HV_Time_14</v>
      </c>
      <c r="B5851">
        <v>14</v>
      </c>
      <c r="C5851" t="s">
        <v>75</v>
      </c>
      <c r="D5851">
        <v>3.39636882049561E-2</v>
      </c>
      <c r="E5851" t="s">
        <v>16</v>
      </c>
      <c r="F5851" t="s">
        <v>71</v>
      </c>
    </row>
    <row r="5852" spans="1:6" x14ac:dyDescent="0.45">
      <c r="A5852" s="154" t="str">
        <f t="shared" si="91"/>
        <v>XI_HV_Time_16</v>
      </c>
      <c r="B5852">
        <v>16</v>
      </c>
      <c r="C5852" t="s">
        <v>75</v>
      </c>
      <c r="D5852">
        <v>3.6102142647490398E-2</v>
      </c>
      <c r="E5852" t="s">
        <v>16</v>
      </c>
      <c r="F5852" t="s">
        <v>71</v>
      </c>
    </row>
    <row r="5853" spans="1:6" x14ac:dyDescent="0.45">
      <c r="A5853" s="154" t="str">
        <f t="shared" si="91"/>
        <v>XI_HV_Time_18</v>
      </c>
      <c r="B5853">
        <v>18</v>
      </c>
      <c r="C5853" t="s">
        <v>75</v>
      </c>
      <c r="D5853">
        <v>4.4781751855423699E-2</v>
      </c>
      <c r="E5853" t="s">
        <v>16</v>
      </c>
      <c r="F5853" t="s">
        <v>71</v>
      </c>
    </row>
    <row r="5854" spans="1:6" x14ac:dyDescent="0.45">
      <c r="A5854" s="154" t="str">
        <f t="shared" si="91"/>
        <v>XI_HV_Time_20</v>
      </c>
      <c r="B5854">
        <v>20</v>
      </c>
      <c r="C5854" t="s">
        <v>75</v>
      </c>
      <c r="D5854">
        <v>1.9749255733992999E-2</v>
      </c>
      <c r="E5854" t="s">
        <v>16</v>
      </c>
      <c r="F5854" t="s">
        <v>71</v>
      </c>
    </row>
    <row r="5855" spans="1:6" x14ac:dyDescent="0.45">
      <c r="A5855" s="154" t="str">
        <f t="shared" si="91"/>
        <v>XI_HV_Time_22</v>
      </c>
      <c r="B5855">
        <v>22</v>
      </c>
      <c r="C5855" t="s">
        <v>75</v>
      </c>
      <c r="D5855">
        <v>2.2223154010650299E-2</v>
      </c>
      <c r="E5855" t="s">
        <v>16</v>
      </c>
      <c r="F5855" t="s">
        <v>71</v>
      </c>
    </row>
    <row r="5856" spans="1:6" x14ac:dyDescent="0.45">
      <c r="A5856" s="154" t="str">
        <f t="shared" si="91"/>
        <v>XI_HV_Time_24</v>
      </c>
      <c r="B5856">
        <v>24</v>
      </c>
      <c r="C5856" t="s">
        <v>75</v>
      </c>
      <c r="D5856">
        <v>1.52626944525975E-2</v>
      </c>
      <c r="E5856" t="s">
        <v>16</v>
      </c>
      <c r="F5856" t="s">
        <v>71</v>
      </c>
    </row>
    <row r="5857" spans="1:6" x14ac:dyDescent="0.45">
      <c r="A5857" s="154" t="str">
        <f t="shared" si="91"/>
        <v>XI_HV_Time_26</v>
      </c>
      <c r="B5857">
        <v>26</v>
      </c>
      <c r="C5857" t="s">
        <v>75</v>
      </c>
      <c r="D5857">
        <v>1.29145876137364E-2</v>
      </c>
      <c r="E5857" t="s">
        <v>16</v>
      </c>
      <c r="F5857" t="s">
        <v>71</v>
      </c>
    </row>
    <row r="5858" spans="1:6" x14ac:dyDescent="0.45">
      <c r="A5858" s="154" t="str">
        <f t="shared" si="91"/>
        <v>XI_HV_Time_28</v>
      </c>
      <c r="B5858">
        <v>28</v>
      </c>
      <c r="C5858" t="s">
        <v>75</v>
      </c>
      <c r="D5858">
        <v>3.6814960795001801E-2</v>
      </c>
      <c r="E5858" t="s">
        <v>16</v>
      </c>
      <c r="F5858" t="s">
        <v>71</v>
      </c>
    </row>
    <row r="5859" spans="1:6" x14ac:dyDescent="0.45">
      <c r="A5859" s="154" t="str">
        <f t="shared" si="91"/>
        <v>XI_HV_Time_30</v>
      </c>
      <c r="B5859">
        <v>30</v>
      </c>
      <c r="C5859" t="s">
        <v>75</v>
      </c>
      <c r="D5859">
        <v>8.4280263323408995E-3</v>
      </c>
      <c r="E5859" t="s">
        <v>16</v>
      </c>
      <c r="F5859" t="s">
        <v>71</v>
      </c>
    </row>
    <row r="5860" spans="1:6" x14ac:dyDescent="0.45">
      <c r="A5860" s="154" t="str">
        <f t="shared" si="91"/>
        <v>XI_HV_Time_32</v>
      </c>
      <c r="B5860">
        <v>32</v>
      </c>
      <c r="C5860" t="s">
        <v>75</v>
      </c>
      <c r="D5860">
        <v>8.4280263323408995E-3</v>
      </c>
      <c r="E5860" t="s">
        <v>16</v>
      </c>
      <c r="F5860" t="s">
        <v>71</v>
      </c>
    </row>
    <row r="5861" spans="1:6" x14ac:dyDescent="0.45">
      <c r="A5861" s="154" t="str">
        <f t="shared" si="91"/>
        <v>XI_HV_Time_34</v>
      </c>
      <c r="B5861">
        <v>34</v>
      </c>
      <c r="C5861" t="s">
        <v>75</v>
      </c>
      <c r="D5861">
        <v>1.88687156694201E-2</v>
      </c>
      <c r="E5861" t="s">
        <v>16</v>
      </c>
      <c r="F5861" t="s">
        <v>71</v>
      </c>
    </row>
    <row r="5862" spans="1:6" x14ac:dyDescent="0.45">
      <c r="A5862" s="154" t="str">
        <f t="shared" si="91"/>
        <v>XI_HV_Time_36</v>
      </c>
      <c r="B5862">
        <v>36</v>
      </c>
      <c r="C5862" t="s">
        <v>75</v>
      </c>
      <c r="D5862">
        <v>6.1218499727451001E-3</v>
      </c>
      <c r="E5862" t="s">
        <v>16</v>
      </c>
      <c r="F5862" t="s">
        <v>71</v>
      </c>
    </row>
    <row r="5863" spans="1:6" x14ac:dyDescent="0.45">
      <c r="A5863" s="154" t="str">
        <f t="shared" si="91"/>
        <v>XI_HV_Time_38</v>
      </c>
      <c r="B5863">
        <v>38</v>
      </c>
      <c r="C5863" t="s">
        <v>75</v>
      </c>
      <c r="D5863">
        <v>4.7381441569877003E-3</v>
      </c>
      <c r="E5863" t="s">
        <v>16</v>
      </c>
      <c r="F5863" t="s">
        <v>71</v>
      </c>
    </row>
    <row r="5864" spans="1:6" x14ac:dyDescent="0.45">
      <c r="A5864" s="154" t="str">
        <f t="shared" si="91"/>
        <v>XI_HV_Time_40</v>
      </c>
      <c r="B5864">
        <v>40</v>
      </c>
      <c r="C5864" t="s">
        <v>75</v>
      </c>
      <c r="D5864">
        <v>3.8576040924147002E-3</v>
      </c>
      <c r="E5864" t="s">
        <v>16</v>
      </c>
      <c r="F5864" t="s">
        <v>71</v>
      </c>
    </row>
    <row r="5865" spans="1:6" x14ac:dyDescent="0.45">
      <c r="A5865" s="154" t="str">
        <f t="shared" si="91"/>
        <v>XI_HV_Time_42</v>
      </c>
      <c r="B5865">
        <v>42</v>
      </c>
      <c r="C5865" t="s">
        <v>75</v>
      </c>
      <c r="D5865">
        <v>9.2247054383831004E-3</v>
      </c>
      <c r="E5865" t="s">
        <v>16</v>
      </c>
      <c r="F5865" t="s">
        <v>71</v>
      </c>
    </row>
    <row r="5866" spans="1:6" x14ac:dyDescent="0.45">
      <c r="A5866" s="154" t="str">
        <f t="shared" si="91"/>
        <v>XI_HV_Time_44</v>
      </c>
      <c r="B5866">
        <v>44</v>
      </c>
      <c r="C5866" t="s">
        <v>75</v>
      </c>
      <c r="D5866">
        <v>1.3208100968594001E-2</v>
      </c>
      <c r="E5866" t="s">
        <v>16</v>
      </c>
      <c r="F5866" t="s">
        <v>71</v>
      </c>
    </row>
    <row r="5867" spans="1:6" x14ac:dyDescent="0.45">
      <c r="A5867" s="154" t="str">
        <f t="shared" si="91"/>
        <v>XI_HV_Time_46</v>
      </c>
      <c r="B5867">
        <v>46</v>
      </c>
      <c r="C5867" t="s">
        <v>75</v>
      </c>
      <c r="D5867">
        <v>4.2769088850684997E-3</v>
      </c>
      <c r="E5867" t="s">
        <v>16</v>
      </c>
      <c r="F5867" t="s">
        <v>71</v>
      </c>
    </row>
    <row r="5868" spans="1:6" x14ac:dyDescent="0.45">
      <c r="A5868" s="154" t="str">
        <f t="shared" si="91"/>
        <v>XI_HV_Time_48</v>
      </c>
      <c r="B5868">
        <v>48</v>
      </c>
      <c r="C5868" t="s">
        <v>75</v>
      </c>
      <c r="D5868">
        <v>5.9960585349490003E-3</v>
      </c>
      <c r="E5868" t="s">
        <v>16</v>
      </c>
      <c r="F5868" t="s">
        <v>71</v>
      </c>
    </row>
    <row r="5869" spans="1:6" x14ac:dyDescent="0.45">
      <c r="A5869" s="154" t="str">
        <f t="shared" si="91"/>
        <v>XI_HV_Time_50</v>
      </c>
      <c r="B5869">
        <v>50</v>
      </c>
      <c r="C5869" t="s">
        <v>75</v>
      </c>
      <c r="D5869">
        <v>5.4090318252336999E-3</v>
      </c>
      <c r="E5869" t="s">
        <v>16</v>
      </c>
      <c r="F5869" t="s">
        <v>71</v>
      </c>
    </row>
    <row r="5870" spans="1:6" x14ac:dyDescent="0.45">
      <c r="A5870" s="154" t="str">
        <f t="shared" si="91"/>
        <v>XI_HV_Time_52</v>
      </c>
      <c r="B5870">
        <v>52</v>
      </c>
      <c r="C5870" t="s">
        <v>75</v>
      </c>
      <c r="D5870">
        <v>5.0316575118452998E-3</v>
      </c>
      <c r="E5870" t="s">
        <v>16</v>
      </c>
      <c r="F5870" t="s">
        <v>71</v>
      </c>
    </row>
    <row r="5871" spans="1:6" x14ac:dyDescent="0.45">
      <c r="A5871" s="154" t="str">
        <f t="shared" si="91"/>
        <v>XI_HV_Time_54</v>
      </c>
      <c r="B5871">
        <v>54</v>
      </c>
      <c r="C5871" t="s">
        <v>75</v>
      </c>
      <c r="D5871">
        <v>3.6479516960877998E-3</v>
      </c>
      <c r="E5871" t="s">
        <v>16</v>
      </c>
      <c r="F5871" t="s">
        <v>71</v>
      </c>
    </row>
    <row r="5872" spans="1:6" x14ac:dyDescent="0.45">
      <c r="A5872" s="154" t="str">
        <f t="shared" si="91"/>
        <v>XI_HV_Time_56</v>
      </c>
      <c r="B5872">
        <v>56</v>
      </c>
      <c r="C5872" t="s">
        <v>75</v>
      </c>
      <c r="D5872">
        <v>1.3837058157574701E-2</v>
      </c>
      <c r="E5872" t="s">
        <v>16</v>
      </c>
      <c r="F5872" t="s">
        <v>71</v>
      </c>
    </row>
    <row r="5873" spans="1:6" x14ac:dyDescent="0.45">
      <c r="A5873" s="154" t="str">
        <f t="shared" si="91"/>
        <v>XI_HV_Time_58</v>
      </c>
      <c r="B5873">
        <v>58</v>
      </c>
      <c r="C5873" t="s">
        <v>75</v>
      </c>
      <c r="D5873">
        <v>1.9833116692523699E-2</v>
      </c>
      <c r="E5873" t="s">
        <v>16</v>
      </c>
      <c r="F5873" t="s">
        <v>71</v>
      </c>
    </row>
    <row r="5874" spans="1:6" x14ac:dyDescent="0.45">
      <c r="A5874" s="154" t="str">
        <f t="shared" si="91"/>
        <v>XI_HV_Time_60</v>
      </c>
      <c r="B5874">
        <v>60</v>
      </c>
      <c r="C5874" t="s">
        <v>75</v>
      </c>
      <c r="D5874">
        <v>1.3208100968594001E-2</v>
      </c>
      <c r="E5874" t="s">
        <v>16</v>
      </c>
      <c r="F5874" t="s">
        <v>71</v>
      </c>
    </row>
    <row r="5875" spans="1:6" x14ac:dyDescent="0.45">
      <c r="A5875" s="154" t="str">
        <f t="shared" si="91"/>
        <v>XI_HV_Time_62</v>
      </c>
      <c r="B5875">
        <v>62</v>
      </c>
      <c r="C5875" t="s">
        <v>75</v>
      </c>
      <c r="D5875">
        <v>1.22856304247557E-2</v>
      </c>
      <c r="E5875" t="s">
        <v>16</v>
      </c>
      <c r="F5875" t="s">
        <v>71</v>
      </c>
    </row>
    <row r="5876" spans="1:6" x14ac:dyDescent="0.45">
      <c r="A5876" s="154" t="str">
        <f t="shared" si="91"/>
        <v>XI_HV_Time_64</v>
      </c>
      <c r="B5876">
        <v>64</v>
      </c>
      <c r="C5876" t="s">
        <v>75</v>
      </c>
      <c r="D5876">
        <v>1.8952576627950801E-2</v>
      </c>
      <c r="E5876" t="s">
        <v>16</v>
      </c>
      <c r="F5876" t="s">
        <v>71</v>
      </c>
    </row>
    <row r="5877" spans="1:6" x14ac:dyDescent="0.45">
      <c r="A5877" s="154" t="str">
        <f t="shared" si="91"/>
        <v>XI_HV_Time_66</v>
      </c>
      <c r="B5877">
        <v>66</v>
      </c>
      <c r="C5877" t="s">
        <v>75</v>
      </c>
      <c r="D5877">
        <v>1.3208100968594001E-2</v>
      </c>
      <c r="E5877" t="s">
        <v>16</v>
      </c>
      <c r="F5877" t="s">
        <v>71</v>
      </c>
    </row>
    <row r="5878" spans="1:6" x14ac:dyDescent="0.45">
      <c r="A5878" s="154" t="str">
        <f t="shared" si="91"/>
        <v>XI_HV_Time_68</v>
      </c>
      <c r="B5878">
        <v>68</v>
      </c>
      <c r="C5878" t="s">
        <v>75</v>
      </c>
      <c r="D5878">
        <v>1.98750471717891E-2</v>
      </c>
      <c r="E5878" t="s">
        <v>16</v>
      </c>
      <c r="F5878" t="s">
        <v>71</v>
      </c>
    </row>
    <row r="5879" spans="1:6" x14ac:dyDescent="0.45">
      <c r="A5879" s="154" t="str">
        <f t="shared" si="91"/>
        <v>XI_HV_Time_70</v>
      </c>
      <c r="B5879">
        <v>70</v>
      </c>
      <c r="C5879" t="s">
        <v>75</v>
      </c>
      <c r="D5879">
        <v>2.5367939955553601E-2</v>
      </c>
      <c r="E5879" t="s">
        <v>16</v>
      </c>
      <c r="F5879" t="s">
        <v>71</v>
      </c>
    </row>
    <row r="5880" spans="1:6" x14ac:dyDescent="0.45">
      <c r="A5880" s="154" t="str">
        <f t="shared" si="91"/>
        <v>XI_HV_Time_72</v>
      </c>
      <c r="B5880">
        <v>72</v>
      </c>
      <c r="C5880" t="s">
        <v>75</v>
      </c>
      <c r="D5880">
        <v>2.30617635959579E-2</v>
      </c>
      <c r="E5880" t="s">
        <v>16</v>
      </c>
      <c r="F5880" t="s">
        <v>71</v>
      </c>
    </row>
    <row r="5881" spans="1:6" x14ac:dyDescent="0.45">
      <c r="A5881" s="154" t="str">
        <f t="shared" si="91"/>
        <v>XI_HV_Time_74</v>
      </c>
      <c r="B5881">
        <v>74</v>
      </c>
      <c r="C5881" t="s">
        <v>75</v>
      </c>
      <c r="D5881">
        <v>2.5367939955553601E-2</v>
      </c>
      <c r="E5881" t="s">
        <v>16</v>
      </c>
      <c r="F5881" t="s">
        <v>71</v>
      </c>
    </row>
    <row r="5882" spans="1:6" x14ac:dyDescent="0.45">
      <c r="A5882" s="154" t="str">
        <f t="shared" si="91"/>
        <v>XI_HV_Time_76</v>
      </c>
      <c r="B5882">
        <v>76</v>
      </c>
      <c r="C5882" t="s">
        <v>75</v>
      </c>
      <c r="D5882">
        <v>4.1008008721539597E-2</v>
      </c>
      <c r="E5882" t="s">
        <v>16</v>
      </c>
      <c r="F5882" t="s">
        <v>71</v>
      </c>
    </row>
    <row r="5883" spans="1:6" x14ac:dyDescent="0.45">
      <c r="A5883" s="154" t="str">
        <f t="shared" si="91"/>
        <v>XI_HV_Time_78</v>
      </c>
      <c r="B5883">
        <v>78</v>
      </c>
      <c r="C5883" t="s">
        <v>75</v>
      </c>
      <c r="D5883">
        <v>2.92674745272338E-2</v>
      </c>
      <c r="E5883" t="s">
        <v>16</v>
      </c>
      <c r="F5883" t="s">
        <v>71</v>
      </c>
    </row>
    <row r="5884" spans="1:6" x14ac:dyDescent="0.45">
      <c r="A5884" s="154" t="str">
        <f t="shared" si="91"/>
        <v>XI_HV_Time_80</v>
      </c>
      <c r="B5884">
        <v>80</v>
      </c>
      <c r="C5884" t="s">
        <v>75</v>
      </c>
      <c r="D5884">
        <v>7.0862509958487998E-3</v>
      </c>
      <c r="E5884" t="s">
        <v>16</v>
      </c>
      <c r="F5884" t="s">
        <v>71</v>
      </c>
    </row>
    <row r="5885" spans="1:6" x14ac:dyDescent="0.45">
      <c r="A5885" s="154" t="str">
        <f t="shared" si="91"/>
        <v>XI_HV_Time_82</v>
      </c>
      <c r="B5885">
        <v>82</v>
      </c>
      <c r="C5885" t="s">
        <v>75</v>
      </c>
      <c r="D5885">
        <v>1.1237368443121299E-2</v>
      </c>
      <c r="E5885" t="s">
        <v>16</v>
      </c>
      <c r="F5885" t="s">
        <v>71</v>
      </c>
    </row>
    <row r="5886" spans="1:6" x14ac:dyDescent="0.45">
      <c r="A5886" s="154" t="str">
        <f t="shared" si="91"/>
        <v>XI_HV_Time_84</v>
      </c>
      <c r="B5886">
        <v>84</v>
      </c>
      <c r="C5886" t="s">
        <v>75</v>
      </c>
      <c r="D5886">
        <v>2.6835506729841001E-3</v>
      </c>
      <c r="E5886" t="s">
        <v>16</v>
      </c>
      <c r="F5886" t="s">
        <v>71</v>
      </c>
    </row>
    <row r="5887" spans="1:6" x14ac:dyDescent="0.45">
      <c r="A5887" s="154" t="str">
        <f t="shared" si="91"/>
        <v>XI_HV_Time_86</v>
      </c>
      <c r="B5887">
        <v>86</v>
      </c>
      <c r="C5887" t="s">
        <v>75</v>
      </c>
      <c r="D5887">
        <v>1.6772191706150999E-3</v>
      </c>
      <c r="E5887" t="s">
        <v>16</v>
      </c>
      <c r="F5887" t="s">
        <v>71</v>
      </c>
    </row>
    <row r="5888" spans="1:6" x14ac:dyDescent="0.45">
      <c r="A5888" s="154" t="str">
        <f t="shared" si="91"/>
        <v>XI_HV_Time_88</v>
      </c>
      <c r="B5888">
        <v>88</v>
      </c>
      <c r="C5888" t="s">
        <v>75</v>
      </c>
      <c r="D5888">
        <v>2.7254811522495E-3</v>
      </c>
      <c r="E5888" t="s">
        <v>16</v>
      </c>
      <c r="F5888" t="s">
        <v>71</v>
      </c>
    </row>
    <row r="5889" spans="1:6" x14ac:dyDescent="0.45">
      <c r="A5889" s="154" t="str">
        <f t="shared" si="91"/>
        <v>XI_HV_Time_90</v>
      </c>
      <c r="B5889">
        <v>90</v>
      </c>
      <c r="C5889" t="s">
        <v>75</v>
      </c>
      <c r="D5889">
        <v>2.4738982766572999E-3</v>
      </c>
      <c r="E5889" t="s">
        <v>16</v>
      </c>
      <c r="F5889" t="s">
        <v>71</v>
      </c>
    </row>
    <row r="5890" spans="1:6" x14ac:dyDescent="0.45">
      <c r="A5890" s="154" t="str">
        <f t="shared" si="91"/>
        <v>XI_HV_Time_92</v>
      </c>
      <c r="B5890">
        <v>92</v>
      </c>
      <c r="C5890" t="s">
        <v>75</v>
      </c>
      <c r="D5890">
        <v>1.0901924608997999E-3</v>
      </c>
      <c r="E5890" t="s">
        <v>16</v>
      </c>
      <c r="F5890" t="s">
        <v>71</v>
      </c>
    </row>
    <row r="5891" spans="1:6" x14ac:dyDescent="0.45">
      <c r="A5891" s="154" t="str">
        <f t="shared" ref="A5891:A5954" si="92">C5891&amp;"_"&amp;E5891&amp;"_"&amp;B5891</f>
        <v>XI_HV_Time_94</v>
      </c>
      <c r="B5891">
        <v>94</v>
      </c>
      <c r="C5891" t="s">
        <v>75</v>
      </c>
      <c r="D5891">
        <v>5.7025451800914E-3</v>
      </c>
      <c r="E5891" t="s">
        <v>16</v>
      </c>
      <c r="F5891" t="s">
        <v>71</v>
      </c>
    </row>
    <row r="5892" spans="1:6" x14ac:dyDescent="0.45">
      <c r="A5892" s="154" t="str">
        <f t="shared" si="92"/>
        <v>XI_HV_Time_96</v>
      </c>
      <c r="B5892">
        <v>96</v>
      </c>
      <c r="C5892" t="s">
        <v>75</v>
      </c>
      <c r="D5892">
        <v>4.1511174472723998E-3</v>
      </c>
      <c r="E5892" t="s">
        <v>16</v>
      </c>
      <c r="F5892" t="s">
        <v>71</v>
      </c>
    </row>
    <row r="5893" spans="1:6" x14ac:dyDescent="0.45">
      <c r="A5893" s="154" t="str">
        <f t="shared" si="92"/>
        <v>XI_HV_Time_98</v>
      </c>
      <c r="B5893">
        <v>98</v>
      </c>
      <c r="C5893" t="s">
        <v>75</v>
      </c>
      <c r="D5893">
        <v>1.2159838986958999E-3</v>
      </c>
      <c r="E5893" t="s">
        <v>16</v>
      </c>
      <c r="F5893" t="s">
        <v>71</v>
      </c>
    </row>
    <row r="5894" spans="1:6" x14ac:dyDescent="0.45">
      <c r="A5894" s="154" t="str">
        <f t="shared" si="92"/>
        <v>XI_HV_Time_100</v>
      </c>
      <c r="B5894">
        <v>100</v>
      </c>
      <c r="C5894" t="s">
        <v>75</v>
      </c>
      <c r="D5894">
        <v>2.3061763595957001E-3</v>
      </c>
      <c r="E5894" t="s">
        <v>16</v>
      </c>
      <c r="F5894" t="s">
        <v>71</v>
      </c>
    </row>
    <row r="5895" spans="1:6" x14ac:dyDescent="0.45">
      <c r="A5895" s="154" t="str">
        <f t="shared" si="92"/>
        <v>XI_HV_Time_102</v>
      </c>
      <c r="B5895">
        <v>102</v>
      </c>
      <c r="C5895" t="s">
        <v>75</v>
      </c>
      <c r="D5895">
        <v>4.7800746362530004E-3</v>
      </c>
      <c r="E5895" t="s">
        <v>16</v>
      </c>
      <c r="F5895" t="s">
        <v>71</v>
      </c>
    </row>
    <row r="5896" spans="1:6" x14ac:dyDescent="0.45">
      <c r="A5896" s="154" t="str">
        <f t="shared" si="92"/>
        <v>XI_HV_Time_104</v>
      </c>
      <c r="B5896">
        <v>104</v>
      </c>
      <c r="C5896" t="s">
        <v>75</v>
      </c>
      <c r="D5896">
        <v>3.4382992997608998E-3</v>
      </c>
      <c r="E5896" t="s">
        <v>16</v>
      </c>
      <c r="F5896" t="s">
        <v>71</v>
      </c>
    </row>
    <row r="5897" spans="1:6" x14ac:dyDescent="0.45">
      <c r="A5897" s="154" t="str">
        <f t="shared" si="92"/>
        <v>XI_HV_Time_106</v>
      </c>
      <c r="B5897">
        <v>106</v>
      </c>
      <c r="C5897" t="s">
        <v>75</v>
      </c>
      <c r="D5897">
        <v>2.4738982766572999E-3</v>
      </c>
      <c r="E5897" t="s">
        <v>16</v>
      </c>
      <c r="F5897" t="s">
        <v>71</v>
      </c>
    </row>
    <row r="5898" spans="1:6" x14ac:dyDescent="0.45">
      <c r="A5898" s="154" t="str">
        <f t="shared" si="92"/>
        <v>XI_HV_Time_108</v>
      </c>
      <c r="B5898">
        <v>108</v>
      </c>
      <c r="C5898" t="s">
        <v>75</v>
      </c>
      <c r="D5898">
        <v>5.8702670971528996E-3</v>
      </c>
      <c r="E5898" t="s">
        <v>16</v>
      </c>
      <c r="F5898" t="s">
        <v>71</v>
      </c>
    </row>
    <row r="5899" spans="1:6" x14ac:dyDescent="0.45">
      <c r="A5899" s="154" t="str">
        <f t="shared" si="92"/>
        <v>XI_HV_Time_110</v>
      </c>
      <c r="B5899">
        <v>110</v>
      </c>
      <c r="C5899" t="s">
        <v>75</v>
      </c>
      <c r="D5899">
        <v>6.7927376409912003E-3</v>
      </c>
      <c r="E5899" t="s">
        <v>16</v>
      </c>
      <c r="F5899" t="s">
        <v>71</v>
      </c>
    </row>
    <row r="5900" spans="1:6" x14ac:dyDescent="0.45">
      <c r="A5900" s="154" t="str">
        <f t="shared" si="92"/>
        <v>XI_HV_Time_112</v>
      </c>
      <c r="B5900">
        <v>112</v>
      </c>
      <c r="C5900" t="s">
        <v>75</v>
      </c>
      <c r="D5900">
        <v>1.8281688959704799E-2</v>
      </c>
      <c r="E5900" t="s">
        <v>16</v>
      </c>
      <c r="F5900" t="s">
        <v>71</v>
      </c>
    </row>
    <row r="5901" spans="1:6" x14ac:dyDescent="0.45">
      <c r="A5901" s="154" t="str">
        <f t="shared" si="92"/>
        <v>XI_HV_Time_114</v>
      </c>
      <c r="B5901">
        <v>114</v>
      </c>
      <c r="C5901" t="s">
        <v>75</v>
      </c>
      <c r="D5901">
        <v>1.3082309530797901E-2</v>
      </c>
      <c r="E5901" t="s">
        <v>16</v>
      </c>
      <c r="F5901" t="s">
        <v>71</v>
      </c>
    </row>
    <row r="5902" spans="1:6" x14ac:dyDescent="0.45">
      <c r="A5902" s="154" t="str">
        <f t="shared" si="92"/>
        <v>XI_HV_Time_116</v>
      </c>
      <c r="B5902">
        <v>116</v>
      </c>
      <c r="C5902" t="s">
        <v>75</v>
      </c>
      <c r="D5902">
        <v>2.45293303702461E-2</v>
      </c>
      <c r="E5902" t="s">
        <v>16</v>
      </c>
      <c r="F5902" t="s">
        <v>71</v>
      </c>
    </row>
    <row r="5903" spans="1:6" x14ac:dyDescent="0.45">
      <c r="A5903" s="154" t="str">
        <f t="shared" si="92"/>
        <v>XI_HV_Time_118</v>
      </c>
      <c r="B5903">
        <v>118</v>
      </c>
      <c r="C5903" t="s">
        <v>75</v>
      </c>
      <c r="D5903">
        <v>6.3943980879701406E-2</v>
      </c>
      <c r="E5903" t="s">
        <v>16</v>
      </c>
      <c r="F5903" t="s">
        <v>71</v>
      </c>
    </row>
    <row r="5904" spans="1:6" x14ac:dyDescent="0.45">
      <c r="A5904" s="154" t="str">
        <f t="shared" si="92"/>
        <v>XI_HV_Time_120</v>
      </c>
      <c r="B5904">
        <v>120</v>
      </c>
      <c r="C5904" t="s">
        <v>75</v>
      </c>
      <c r="D5904">
        <v>3.0106084112541402E-2</v>
      </c>
      <c r="E5904" t="s">
        <v>16</v>
      </c>
      <c r="F5904" t="s">
        <v>71</v>
      </c>
    </row>
    <row r="5905" spans="1:6" x14ac:dyDescent="0.45">
      <c r="A5905" s="154" t="str">
        <f t="shared" si="92"/>
        <v>XI_HV_Time_122</v>
      </c>
      <c r="B5905">
        <v>122</v>
      </c>
      <c r="C5905" t="s">
        <v>75</v>
      </c>
      <c r="D5905">
        <v>3.4508784435406101E-2</v>
      </c>
      <c r="E5905" t="s">
        <v>16</v>
      </c>
      <c r="F5905" t="s">
        <v>71</v>
      </c>
    </row>
    <row r="5906" spans="1:6" x14ac:dyDescent="0.45">
      <c r="A5906" s="154" t="str">
        <f t="shared" si="92"/>
        <v>XI_HV_Time_124</v>
      </c>
      <c r="B5906">
        <v>124</v>
      </c>
      <c r="C5906" t="s">
        <v>75</v>
      </c>
      <c r="D5906">
        <v>2.4906704683634501E-2</v>
      </c>
      <c r="E5906" t="s">
        <v>16</v>
      </c>
      <c r="F5906" t="s">
        <v>71</v>
      </c>
    </row>
    <row r="5907" spans="1:6" x14ac:dyDescent="0.45">
      <c r="A5907" s="154" t="str">
        <f t="shared" si="92"/>
        <v>XI_HV_Time_126</v>
      </c>
      <c r="B5907">
        <v>126</v>
      </c>
      <c r="C5907" t="s">
        <v>75</v>
      </c>
      <c r="D5907">
        <v>1.03987588578137E-2</v>
      </c>
      <c r="E5907" t="s">
        <v>16</v>
      </c>
      <c r="F5907" t="s">
        <v>71</v>
      </c>
    </row>
    <row r="5908" spans="1:6" x14ac:dyDescent="0.45">
      <c r="A5908" s="154" t="str">
        <f t="shared" si="92"/>
        <v>XI_HV_Time_128</v>
      </c>
      <c r="B5908">
        <v>128</v>
      </c>
      <c r="C5908" t="s">
        <v>75</v>
      </c>
      <c r="D5908">
        <v>3.4382992997608998E-3</v>
      </c>
      <c r="E5908" t="s">
        <v>16</v>
      </c>
      <c r="F5908" t="s">
        <v>71</v>
      </c>
    </row>
    <row r="5909" spans="1:6" x14ac:dyDescent="0.45">
      <c r="A5909" s="154" t="str">
        <f t="shared" si="92"/>
        <v>XI_HV_Time_130</v>
      </c>
      <c r="B5909">
        <v>130</v>
      </c>
      <c r="C5909" t="s">
        <v>75</v>
      </c>
      <c r="D5909">
        <v>2.1803849217995998E-3</v>
      </c>
      <c r="E5909" t="s">
        <v>16</v>
      </c>
      <c r="F5909" t="s">
        <v>71</v>
      </c>
    </row>
    <row r="5910" spans="1:6" x14ac:dyDescent="0.45">
      <c r="A5910" s="154" t="str">
        <f t="shared" si="92"/>
        <v>XI_HV_Time_132</v>
      </c>
      <c r="B5910">
        <v>132</v>
      </c>
      <c r="C5910" t="s">
        <v>75</v>
      </c>
      <c r="D5910">
        <v>1.5514277328188999E-3</v>
      </c>
      <c r="E5910" t="s">
        <v>16</v>
      </c>
      <c r="F5910" t="s">
        <v>71</v>
      </c>
    </row>
    <row r="5911" spans="1:6" x14ac:dyDescent="0.45">
      <c r="A5911" s="154" t="str">
        <f t="shared" si="92"/>
        <v>XI_HV_Time_134</v>
      </c>
      <c r="B5911">
        <v>134</v>
      </c>
      <c r="C5911" t="s">
        <v>75</v>
      </c>
      <c r="D5911">
        <v>9.6440102310360002E-4</v>
      </c>
      <c r="E5911" t="s">
        <v>16</v>
      </c>
      <c r="F5911" t="s">
        <v>71</v>
      </c>
    </row>
    <row r="5912" spans="1:6" x14ac:dyDescent="0.45">
      <c r="A5912" s="154" t="str">
        <f t="shared" si="92"/>
        <v>XI_HV_Time_136</v>
      </c>
      <c r="B5912">
        <v>136</v>
      </c>
      <c r="C5912" t="s">
        <v>75</v>
      </c>
      <c r="D5912">
        <v>4.6123527191909997E-4</v>
      </c>
      <c r="E5912" t="s">
        <v>16</v>
      </c>
      <c r="F5912" t="s">
        <v>71</v>
      </c>
    </row>
    <row r="5913" spans="1:6" x14ac:dyDescent="0.45">
      <c r="A5913" s="154" t="str">
        <f t="shared" si="92"/>
        <v>XI_HV_Time_138</v>
      </c>
      <c r="B5913">
        <v>138</v>
      </c>
      <c r="C5913" t="s">
        <v>75</v>
      </c>
      <c r="D5913">
        <v>1.677219170615E-4</v>
      </c>
      <c r="E5913" t="s">
        <v>16</v>
      </c>
      <c r="F5913" t="s">
        <v>71</v>
      </c>
    </row>
    <row r="5914" spans="1:6" x14ac:dyDescent="0.45">
      <c r="A5914" s="154" t="str">
        <f t="shared" si="92"/>
        <v>XI_HV_Time_140</v>
      </c>
      <c r="B5914">
        <v>140</v>
      </c>
      <c r="C5914" t="s">
        <v>75</v>
      </c>
      <c r="D5914">
        <v>3.3544383412299999E-4</v>
      </c>
      <c r="E5914" t="s">
        <v>16</v>
      </c>
      <c r="F5914" t="s">
        <v>71</v>
      </c>
    </row>
    <row r="5915" spans="1:6" x14ac:dyDescent="0.45">
      <c r="A5915" s="154" t="str">
        <f t="shared" si="92"/>
        <v>XI_HV_Time_142</v>
      </c>
      <c r="B5915">
        <v>142</v>
      </c>
      <c r="C5915" t="s">
        <v>75</v>
      </c>
      <c r="D5915">
        <v>2.5158287559220001E-4</v>
      </c>
      <c r="E5915" t="s">
        <v>16</v>
      </c>
      <c r="F5915" t="s">
        <v>71</v>
      </c>
    </row>
    <row r="5916" spans="1:6" x14ac:dyDescent="0.45">
      <c r="A5916" s="154" t="str">
        <f t="shared" si="92"/>
        <v>XI_HV_Time_144</v>
      </c>
      <c r="B5916">
        <v>144</v>
      </c>
      <c r="C5916" t="s">
        <v>75</v>
      </c>
      <c r="D5916">
        <v>3.3963688204956002E-3</v>
      </c>
      <c r="E5916" t="s">
        <v>16</v>
      </c>
      <c r="F5916" t="s">
        <v>71</v>
      </c>
    </row>
    <row r="5917" spans="1:6" x14ac:dyDescent="0.45">
      <c r="A5917" s="154" t="str">
        <f t="shared" si="92"/>
        <v>XI_HV_Time_146</v>
      </c>
      <c r="B5917">
        <v>146</v>
      </c>
      <c r="C5917" t="s">
        <v>75</v>
      </c>
      <c r="D5917">
        <v>9.9794540651599005E-3</v>
      </c>
      <c r="E5917" t="s">
        <v>16</v>
      </c>
      <c r="F5917" t="s">
        <v>71</v>
      </c>
    </row>
    <row r="5918" spans="1:6" x14ac:dyDescent="0.45">
      <c r="A5918" s="154" t="str">
        <f t="shared" si="92"/>
        <v>XI_HV_Time_148</v>
      </c>
      <c r="B5918">
        <v>148</v>
      </c>
      <c r="C5918" t="s">
        <v>75</v>
      </c>
      <c r="D5918">
        <v>1.8449410876766E-3</v>
      </c>
      <c r="E5918" t="s">
        <v>16</v>
      </c>
      <c r="F5918" t="s">
        <v>71</v>
      </c>
    </row>
    <row r="5919" spans="1:6" x14ac:dyDescent="0.45">
      <c r="A5919" s="154" t="str">
        <f t="shared" si="92"/>
        <v>XI_HV_Time_150</v>
      </c>
      <c r="B5919">
        <v>150</v>
      </c>
      <c r="C5919" t="s">
        <v>75</v>
      </c>
      <c r="D5919">
        <v>3.8156736131492999E-3</v>
      </c>
      <c r="E5919" t="s">
        <v>16</v>
      </c>
      <c r="F5919" t="s">
        <v>71</v>
      </c>
    </row>
    <row r="5920" spans="1:6" x14ac:dyDescent="0.45">
      <c r="A5920" s="154" t="str">
        <f t="shared" si="92"/>
        <v>XI_HV_Time_152</v>
      </c>
      <c r="B5920">
        <v>152</v>
      </c>
      <c r="C5920" t="s">
        <v>75</v>
      </c>
      <c r="D5920">
        <v>2.1803849217995998E-3</v>
      </c>
      <c r="E5920" t="s">
        <v>16</v>
      </c>
      <c r="F5920" t="s">
        <v>71</v>
      </c>
    </row>
    <row r="5921" spans="1:6" x14ac:dyDescent="0.45">
      <c r="A5921" s="154" t="str">
        <f t="shared" si="92"/>
        <v>XI_HV_Time_154</v>
      </c>
      <c r="B5921">
        <v>154</v>
      </c>
      <c r="C5921" t="s">
        <v>75</v>
      </c>
      <c r="D5921">
        <v>1.9707325254726999E-3</v>
      </c>
      <c r="E5921" t="s">
        <v>16</v>
      </c>
      <c r="F5921" t="s">
        <v>71</v>
      </c>
    </row>
    <row r="5922" spans="1:6" x14ac:dyDescent="0.45">
      <c r="A5922" s="154" t="str">
        <f t="shared" si="92"/>
        <v>XI_HV_Time_156</v>
      </c>
      <c r="B5922">
        <v>156</v>
      </c>
      <c r="C5922" t="s">
        <v>75</v>
      </c>
      <c r="D5922">
        <v>1.9497672858400698E-2</v>
      </c>
      <c r="E5922" t="s">
        <v>16</v>
      </c>
      <c r="F5922" t="s">
        <v>71</v>
      </c>
    </row>
    <row r="5923" spans="1:6" x14ac:dyDescent="0.45">
      <c r="A5923" s="154" t="str">
        <f t="shared" si="92"/>
        <v>XI_HV_Time_158</v>
      </c>
      <c r="B5923">
        <v>158</v>
      </c>
      <c r="C5923" t="s">
        <v>75</v>
      </c>
      <c r="D5923">
        <v>6.6669462031950996E-3</v>
      </c>
      <c r="E5923" t="s">
        <v>16</v>
      </c>
      <c r="F5923" t="s">
        <v>71</v>
      </c>
    </row>
    <row r="5924" spans="1:6" x14ac:dyDescent="0.45">
      <c r="A5924" s="154" t="str">
        <f t="shared" si="92"/>
        <v>XI_HV_Time_160</v>
      </c>
      <c r="B5924">
        <v>160</v>
      </c>
      <c r="C5924" t="s">
        <v>75</v>
      </c>
      <c r="D5924">
        <v>6.4153633276028002E-3</v>
      </c>
      <c r="E5924" t="s">
        <v>16</v>
      </c>
      <c r="F5924" t="s">
        <v>71</v>
      </c>
    </row>
    <row r="5925" spans="1:6" x14ac:dyDescent="0.45">
      <c r="A5925" s="154" t="str">
        <f t="shared" si="92"/>
        <v>XI_HV_Time_162</v>
      </c>
      <c r="B5925">
        <v>162</v>
      </c>
      <c r="C5925" t="s">
        <v>75</v>
      </c>
      <c r="D5925">
        <v>3.8156736131492999E-3</v>
      </c>
      <c r="E5925" t="s">
        <v>16</v>
      </c>
      <c r="F5925" t="s">
        <v>71</v>
      </c>
    </row>
    <row r="5926" spans="1:6" x14ac:dyDescent="0.45">
      <c r="A5926" s="154" t="str">
        <f t="shared" si="92"/>
        <v>XI_HV_Time_164</v>
      </c>
      <c r="B5926">
        <v>164</v>
      </c>
      <c r="C5926" t="s">
        <v>75</v>
      </c>
      <c r="D5926">
        <v>2.5158287559220001E-4</v>
      </c>
      <c r="E5926" t="s">
        <v>16</v>
      </c>
      <c r="F5926" t="s">
        <v>71</v>
      </c>
    </row>
    <row r="5927" spans="1:6" x14ac:dyDescent="0.45">
      <c r="A5927" s="154" t="str">
        <f t="shared" si="92"/>
        <v>XI_HV_Time_166</v>
      </c>
      <c r="B5927">
        <v>166</v>
      </c>
      <c r="C5927" t="s">
        <v>75</v>
      </c>
      <c r="D5927">
        <v>3.5640907375570998E-3</v>
      </c>
      <c r="E5927" t="s">
        <v>16</v>
      </c>
      <c r="F5927" t="s">
        <v>71</v>
      </c>
    </row>
    <row r="5928" spans="1:6" x14ac:dyDescent="0.45">
      <c r="A5928" s="154" t="str">
        <f t="shared" si="92"/>
        <v>XI_HV_Time_168</v>
      </c>
      <c r="B5928">
        <v>168</v>
      </c>
      <c r="C5928" t="s">
        <v>75</v>
      </c>
      <c r="D5928">
        <v>4.1930479265370001E-4</v>
      </c>
      <c r="E5928" t="s">
        <v>16</v>
      </c>
      <c r="F5928" t="s">
        <v>71</v>
      </c>
    </row>
    <row r="5929" spans="1:6" x14ac:dyDescent="0.45">
      <c r="A5929" s="154" t="str">
        <f t="shared" si="92"/>
        <v>XI_HV_Time_170</v>
      </c>
      <c r="B5929">
        <v>170</v>
      </c>
      <c r="C5929" t="s">
        <v>75</v>
      </c>
      <c r="D5929">
        <v>1.341775336492E-3</v>
      </c>
      <c r="E5929" t="s">
        <v>16</v>
      </c>
      <c r="F5929" t="s">
        <v>71</v>
      </c>
    </row>
    <row r="5930" spans="1:6" x14ac:dyDescent="0.45">
      <c r="A5930" s="154" t="str">
        <f t="shared" si="92"/>
        <v>XI_HV_Time_172</v>
      </c>
      <c r="B5930">
        <v>172</v>
      </c>
      <c r="C5930" t="s">
        <v>75</v>
      </c>
      <c r="D5930">
        <v>1.0901924608998199E-2</v>
      </c>
      <c r="E5930" t="s">
        <v>16</v>
      </c>
      <c r="F5930" t="s">
        <v>71</v>
      </c>
    </row>
    <row r="5931" spans="1:6" x14ac:dyDescent="0.45">
      <c r="A5931" s="154" t="str">
        <f t="shared" si="92"/>
        <v>XI_HV_Time_174</v>
      </c>
      <c r="B5931">
        <v>174</v>
      </c>
      <c r="C5931" t="s">
        <v>75</v>
      </c>
      <c r="D5931">
        <v>2.7254811522495E-3</v>
      </c>
      <c r="E5931" t="s">
        <v>16</v>
      </c>
      <c r="F5931" t="s">
        <v>71</v>
      </c>
    </row>
    <row r="5932" spans="1:6" x14ac:dyDescent="0.45">
      <c r="A5932" s="154" t="str">
        <f t="shared" si="92"/>
        <v>XI_HV_Time_176</v>
      </c>
      <c r="B5932">
        <v>176</v>
      </c>
      <c r="C5932" t="s">
        <v>75</v>
      </c>
      <c r="D5932">
        <v>1.2579143779610001E-4</v>
      </c>
      <c r="E5932" t="s">
        <v>16</v>
      </c>
      <c r="F5932" t="s">
        <v>71</v>
      </c>
    </row>
    <row r="5933" spans="1:6" x14ac:dyDescent="0.45">
      <c r="A5933" s="154" t="str">
        <f t="shared" si="92"/>
        <v>XI_HV_Time_178</v>
      </c>
      <c r="B5933">
        <v>178</v>
      </c>
      <c r="C5933" t="s">
        <v>75</v>
      </c>
      <c r="D5933">
        <v>0</v>
      </c>
      <c r="E5933" t="s">
        <v>16</v>
      </c>
      <c r="F5933" t="s">
        <v>71</v>
      </c>
    </row>
    <row r="5934" spans="1:6" x14ac:dyDescent="0.45">
      <c r="A5934" s="154" t="str">
        <f t="shared" si="92"/>
        <v>XI_HV_Time_180</v>
      </c>
      <c r="B5934">
        <v>180</v>
      </c>
      <c r="C5934" t="s">
        <v>75</v>
      </c>
      <c r="D5934" s="153">
        <v>4.1930479265378001E-5</v>
      </c>
      <c r="E5934" t="s">
        <v>16</v>
      </c>
      <c r="F5934" t="s">
        <v>71</v>
      </c>
    </row>
    <row r="5935" spans="1:6" x14ac:dyDescent="0.45">
      <c r="A5935" s="154" t="str">
        <f t="shared" si="92"/>
        <v>XI_HV_Time_182</v>
      </c>
      <c r="B5935">
        <v>182</v>
      </c>
      <c r="C5935" t="s">
        <v>75</v>
      </c>
      <c r="D5935" s="153">
        <v>4.1930479265378001E-5</v>
      </c>
      <c r="E5935" t="s">
        <v>16</v>
      </c>
      <c r="F5935" t="s">
        <v>71</v>
      </c>
    </row>
    <row r="5936" spans="1:6" x14ac:dyDescent="0.45">
      <c r="A5936" s="154" t="str">
        <f t="shared" si="92"/>
        <v>XI_HV_Time_184</v>
      </c>
      <c r="B5936">
        <v>184</v>
      </c>
      <c r="C5936" t="s">
        <v>75</v>
      </c>
      <c r="D5936">
        <v>0</v>
      </c>
      <c r="E5936" t="s">
        <v>16</v>
      </c>
      <c r="F5936" t="s">
        <v>71</v>
      </c>
    </row>
    <row r="5937" spans="1:6" x14ac:dyDescent="0.45">
      <c r="A5937" s="154" t="str">
        <f t="shared" si="92"/>
        <v>XI_HV_Time_186</v>
      </c>
      <c r="B5937">
        <v>186</v>
      </c>
      <c r="C5937" t="s">
        <v>75</v>
      </c>
      <c r="D5937">
        <v>0</v>
      </c>
      <c r="E5937" t="s">
        <v>16</v>
      </c>
      <c r="F5937" t="s">
        <v>71</v>
      </c>
    </row>
    <row r="5938" spans="1:6" x14ac:dyDescent="0.45">
      <c r="A5938" s="154" t="str">
        <f t="shared" si="92"/>
        <v>XI_HV_Time_188</v>
      </c>
      <c r="B5938">
        <v>188</v>
      </c>
      <c r="C5938" t="s">
        <v>75</v>
      </c>
      <c r="D5938">
        <v>0</v>
      </c>
      <c r="E5938" t="s">
        <v>16</v>
      </c>
      <c r="F5938" t="s">
        <v>71</v>
      </c>
    </row>
    <row r="5939" spans="1:6" x14ac:dyDescent="0.45">
      <c r="A5939" s="154" t="str">
        <f t="shared" si="92"/>
        <v>XI_HV_Time_190</v>
      </c>
      <c r="B5939">
        <v>190</v>
      </c>
      <c r="C5939" t="s">
        <v>75</v>
      </c>
      <c r="D5939">
        <v>0</v>
      </c>
      <c r="E5939" t="s">
        <v>16</v>
      </c>
      <c r="F5939" t="s">
        <v>71</v>
      </c>
    </row>
    <row r="5940" spans="1:6" x14ac:dyDescent="0.45">
      <c r="A5940" s="154" t="str">
        <f t="shared" si="92"/>
        <v>XI_HV_Time_192</v>
      </c>
      <c r="B5940">
        <v>192</v>
      </c>
      <c r="C5940" t="s">
        <v>75</v>
      </c>
      <c r="D5940">
        <v>0</v>
      </c>
      <c r="E5940" t="s">
        <v>16</v>
      </c>
      <c r="F5940" t="s">
        <v>71</v>
      </c>
    </row>
    <row r="5941" spans="1:6" x14ac:dyDescent="0.45">
      <c r="A5941" s="154" t="str">
        <f t="shared" si="92"/>
        <v>XI_HV_Time_194</v>
      </c>
      <c r="B5941">
        <v>194</v>
      </c>
      <c r="C5941" t="s">
        <v>75</v>
      </c>
      <c r="D5941">
        <v>0</v>
      </c>
      <c r="E5941" t="s">
        <v>16</v>
      </c>
      <c r="F5941" t="s">
        <v>71</v>
      </c>
    </row>
    <row r="5942" spans="1:6" x14ac:dyDescent="0.45">
      <c r="A5942" s="154" t="str">
        <f t="shared" si="92"/>
        <v>XI_HV_Time_196</v>
      </c>
      <c r="B5942">
        <v>196</v>
      </c>
      <c r="C5942" t="s">
        <v>75</v>
      </c>
      <c r="D5942">
        <v>0</v>
      </c>
      <c r="E5942" t="s">
        <v>16</v>
      </c>
      <c r="F5942" t="s">
        <v>71</v>
      </c>
    </row>
    <row r="5943" spans="1:6" x14ac:dyDescent="0.45">
      <c r="A5943" s="154" t="str">
        <f t="shared" si="92"/>
        <v>XI_HV_Time_198</v>
      </c>
      <c r="B5943">
        <v>198</v>
      </c>
      <c r="C5943" t="s">
        <v>75</v>
      </c>
      <c r="D5943">
        <v>0</v>
      </c>
      <c r="E5943" t="s">
        <v>16</v>
      </c>
      <c r="F5943" t="s">
        <v>71</v>
      </c>
    </row>
    <row r="5944" spans="1:6" x14ac:dyDescent="0.45">
      <c r="A5944" s="154" t="str">
        <f t="shared" si="92"/>
        <v>XI_HV_Time_200</v>
      </c>
      <c r="B5944">
        <v>200</v>
      </c>
      <c r="C5944" t="s">
        <v>75</v>
      </c>
      <c r="D5944">
        <v>0</v>
      </c>
      <c r="E5944" t="s">
        <v>16</v>
      </c>
      <c r="F5944" t="s">
        <v>71</v>
      </c>
    </row>
    <row r="5945" spans="1:6" x14ac:dyDescent="0.45">
      <c r="A5945" s="154" t="str">
        <f t="shared" si="92"/>
        <v>XI_HV_Time_</v>
      </c>
      <c r="C5945" t="s">
        <v>75</v>
      </c>
      <c r="E5945" t="s">
        <v>16</v>
      </c>
      <c r="F5945" t="s">
        <v>71</v>
      </c>
    </row>
    <row r="5946" spans="1:6" x14ac:dyDescent="0.45">
      <c r="A5946" s="154" t="str">
        <f t="shared" si="92"/>
        <v>XI_HV_GC_0</v>
      </c>
      <c r="B5946">
        <v>0</v>
      </c>
      <c r="C5946" t="s">
        <v>75</v>
      </c>
      <c r="D5946">
        <v>0</v>
      </c>
      <c r="E5946" t="s">
        <v>64</v>
      </c>
      <c r="F5946" t="s">
        <v>71</v>
      </c>
    </row>
    <row r="5947" spans="1:6" x14ac:dyDescent="0.45">
      <c r="A5947" s="154" t="str">
        <f t="shared" si="92"/>
        <v>XI_HV_GC_2</v>
      </c>
      <c r="B5947">
        <v>2</v>
      </c>
      <c r="C5947" t="s">
        <v>75</v>
      </c>
      <c r="D5947">
        <v>1.3217999999999999E-3</v>
      </c>
      <c r="E5947" t="s">
        <v>64</v>
      </c>
      <c r="F5947" t="s">
        <v>71</v>
      </c>
    </row>
    <row r="5948" spans="1:6" x14ac:dyDescent="0.45">
      <c r="A5948" s="154" t="str">
        <f t="shared" si="92"/>
        <v>XI_HV_GC_4</v>
      </c>
      <c r="B5948">
        <v>4</v>
      </c>
      <c r="C5948" t="s">
        <v>75</v>
      </c>
      <c r="D5948">
        <v>2.3292E-3</v>
      </c>
      <c r="E5948" t="s">
        <v>64</v>
      </c>
      <c r="F5948" t="s">
        <v>71</v>
      </c>
    </row>
    <row r="5949" spans="1:6" x14ac:dyDescent="0.45">
      <c r="A5949" s="154" t="str">
        <f t="shared" si="92"/>
        <v>XI_HV_GC_6</v>
      </c>
      <c r="B5949">
        <v>6</v>
      </c>
      <c r="C5949" t="s">
        <v>75</v>
      </c>
      <c r="D5949">
        <v>3.2296999999999998E-3</v>
      </c>
      <c r="E5949" t="s">
        <v>64</v>
      </c>
      <c r="F5949" t="s">
        <v>71</v>
      </c>
    </row>
    <row r="5950" spans="1:6" x14ac:dyDescent="0.45">
      <c r="A5950" s="154" t="str">
        <f t="shared" si="92"/>
        <v>XI_HV_GC_8</v>
      </c>
      <c r="B5950">
        <v>8</v>
      </c>
      <c r="C5950" t="s">
        <v>75</v>
      </c>
      <c r="D5950">
        <v>3.9255999999999996E-3</v>
      </c>
      <c r="E5950" t="s">
        <v>64</v>
      </c>
      <c r="F5950" t="s">
        <v>71</v>
      </c>
    </row>
    <row r="5951" spans="1:6" x14ac:dyDescent="0.45">
      <c r="A5951" s="154" t="str">
        <f t="shared" si="92"/>
        <v>XI_HV_GC_10</v>
      </c>
      <c r="B5951">
        <v>10</v>
      </c>
      <c r="C5951" t="s">
        <v>75</v>
      </c>
      <c r="D5951">
        <v>4.8209999999999998E-3</v>
      </c>
      <c r="E5951" t="s">
        <v>64</v>
      </c>
      <c r="F5951" t="s">
        <v>71</v>
      </c>
    </row>
    <row r="5952" spans="1:6" x14ac:dyDescent="0.45">
      <c r="A5952" s="154" t="str">
        <f t="shared" si="92"/>
        <v>XI_HV_GC_12</v>
      </c>
      <c r="B5952">
        <v>12</v>
      </c>
      <c r="C5952" t="s">
        <v>75</v>
      </c>
      <c r="D5952">
        <v>5.4152000000000002E-3</v>
      </c>
      <c r="E5952" t="s">
        <v>64</v>
      </c>
      <c r="F5952" t="s">
        <v>71</v>
      </c>
    </row>
    <row r="5953" spans="1:6" x14ac:dyDescent="0.45">
      <c r="A5953" s="154" t="str">
        <f t="shared" si="92"/>
        <v>XI_HV_GC_14</v>
      </c>
      <c r="B5953">
        <v>14</v>
      </c>
      <c r="C5953" t="s">
        <v>75</v>
      </c>
      <c r="D5953">
        <v>6.0101E-3</v>
      </c>
      <c r="E5953" t="s">
        <v>64</v>
      </c>
      <c r="F5953" t="s">
        <v>71</v>
      </c>
    </row>
    <row r="5954" spans="1:6" x14ac:dyDescent="0.45">
      <c r="A5954" s="154" t="str">
        <f t="shared" si="92"/>
        <v>XI_HV_GC_16</v>
      </c>
      <c r="B5954">
        <v>16</v>
      </c>
      <c r="C5954" t="s">
        <v>75</v>
      </c>
      <c r="D5954">
        <v>6.4057999999999997E-3</v>
      </c>
      <c r="E5954" t="s">
        <v>64</v>
      </c>
      <c r="F5954" t="s">
        <v>71</v>
      </c>
    </row>
    <row r="5955" spans="1:6" x14ac:dyDescent="0.45">
      <c r="A5955" s="154" t="str">
        <f t="shared" ref="A5955:A6018" si="93">C5955&amp;"_"&amp;E5955&amp;"_"&amp;B5955</f>
        <v>XI_HV_GC_18</v>
      </c>
      <c r="B5955">
        <v>18</v>
      </c>
      <c r="C5955" t="s">
        <v>75</v>
      </c>
      <c r="D5955">
        <v>6.8022999999999998E-3</v>
      </c>
      <c r="E5955" t="s">
        <v>64</v>
      </c>
      <c r="F5955" t="s">
        <v>71</v>
      </c>
    </row>
    <row r="5956" spans="1:6" x14ac:dyDescent="0.45">
      <c r="A5956" s="154" t="str">
        <f t="shared" si="93"/>
        <v>XI_HV_GC_20</v>
      </c>
      <c r="B5956">
        <v>20</v>
      </c>
      <c r="C5956" t="s">
        <v>75</v>
      </c>
      <c r="D5956">
        <v>7.3036000000000004E-3</v>
      </c>
      <c r="E5956" t="s">
        <v>64</v>
      </c>
      <c r="F5956" t="s">
        <v>71</v>
      </c>
    </row>
    <row r="5957" spans="1:6" x14ac:dyDescent="0.45">
      <c r="A5957" s="154" t="str">
        <f t="shared" si="93"/>
        <v>XI_HV_GC_22</v>
      </c>
      <c r="B5957">
        <v>22</v>
      </c>
      <c r="C5957" t="s">
        <v>75</v>
      </c>
      <c r="D5957">
        <v>7.7015E-3</v>
      </c>
      <c r="E5957" t="s">
        <v>64</v>
      </c>
      <c r="F5957" t="s">
        <v>71</v>
      </c>
    </row>
    <row r="5958" spans="1:6" x14ac:dyDescent="0.45">
      <c r="A5958" s="154" t="str">
        <f t="shared" si="93"/>
        <v>XI_HV_GC_24</v>
      </c>
      <c r="B5958">
        <v>24</v>
      </c>
      <c r="C5958" t="s">
        <v>75</v>
      </c>
      <c r="D5958">
        <v>8.0780000000000001E-3</v>
      </c>
      <c r="E5958" t="s">
        <v>64</v>
      </c>
      <c r="F5958" t="s">
        <v>71</v>
      </c>
    </row>
    <row r="5959" spans="1:6" x14ac:dyDescent="0.45">
      <c r="A5959" s="154" t="str">
        <f t="shared" si="93"/>
        <v>XI_HV_GC_26</v>
      </c>
      <c r="B5959">
        <v>26</v>
      </c>
      <c r="C5959" t="s">
        <v>75</v>
      </c>
      <c r="D5959">
        <v>8.4635000000000005E-3</v>
      </c>
      <c r="E5959" t="s">
        <v>64</v>
      </c>
      <c r="F5959" t="s">
        <v>71</v>
      </c>
    </row>
    <row r="5960" spans="1:6" x14ac:dyDescent="0.45">
      <c r="A5960" s="154" t="str">
        <f t="shared" si="93"/>
        <v>XI_HV_GC_28</v>
      </c>
      <c r="B5960">
        <v>28</v>
      </c>
      <c r="C5960" t="s">
        <v>75</v>
      </c>
      <c r="D5960">
        <v>8.7224999999999994E-3</v>
      </c>
      <c r="E5960" t="s">
        <v>64</v>
      </c>
      <c r="F5960" t="s">
        <v>71</v>
      </c>
    </row>
    <row r="5961" spans="1:6" x14ac:dyDescent="0.45">
      <c r="A5961" s="154" t="str">
        <f t="shared" si="93"/>
        <v>XI_HV_GC_30</v>
      </c>
      <c r="B5961">
        <v>30</v>
      </c>
      <c r="C5961" t="s">
        <v>75</v>
      </c>
      <c r="D5961">
        <v>8.9966999999999998E-3</v>
      </c>
      <c r="E5961" t="s">
        <v>64</v>
      </c>
      <c r="F5961" t="s">
        <v>71</v>
      </c>
    </row>
    <row r="5962" spans="1:6" x14ac:dyDescent="0.45">
      <c r="A5962" s="154" t="str">
        <f t="shared" si="93"/>
        <v>XI_HV_GC_32</v>
      </c>
      <c r="B5962">
        <v>32</v>
      </c>
      <c r="C5962" t="s">
        <v>75</v>
      </c>
      <c r="D5962">
        <v>9.2502999999999995E-3</v>
      </c>
      <c r="E5962" t="s">
        <v>64</v>
      </c>
      <c r="F5962" t="s">
        <v>71</v>
      </c>
    </row>
    <row r="5963" spans="1:6" x14ac:dyDescent="0.45">
      <c r="A5963" s="154" t="str">
        <f t="shared" si="93"/>
        <v>XI_HV_GC_34</v>
      </c>
      <c r="B5963">
        <v>34</v>
      </c>
      <c r="C5963" t="s">
        <v>75</v>
      </c>
      <c r="D5963">
        <v>9.4809000000000004E-3</v>
      </c>
      <c r="E5963" t="s">
        <v>64</v>
      </c>
      <c r="F5963" t="s">
        <v>71</v>
      </c>
    </row>
    <row r="5964" spans="1:6" x14ac:dyDescent="0.45">
      <c r="A5964" s="154" t="str">
        <f t="shared" si="93"/>
        <v>XI_HV_GC_36</v>
      </c>
      <c r="B5964">
        <v>36</v>
      </c>
      <c r="C5964" t="s">
        <v>75</v>
      </c>
      <c r="D5964">
        <v>9.6225000000000008E-3</v>
      </c>
      <c r="E5964" t="s">
        <v>64</v>
      </c>
      <c r="F5964" t="s">
        <v>71</v>
      </c>
    </row>
    <row r="5965" spans="1:6" x14ac:dyDescent="0.45">
      <c r="A5965" s="154" t="str">
        <f t="shared" si="93"/>
        <v>XI_HV_GC_38</v>
      </c>
      <c r="B5965">
        <v>38</v>
      </c>
      <c r="C5965" t="s">
        <v>75</v>
      </c>
      <c r="D5965">
        <v>9.7341000000000007E-3</v>
      </c>
      <c r="E5965" t="s">
        <v>64</v>
      </c>
      <c r="F5965" t="s">
        <v>71</v>
      </c>
    </row>
    <row r="5966" spans="1:6" x14ac:dyDescent="0.45">
      <c r="A5966" s="154" t="str">
        <f t="shared" si="93"/>
        <v>XI_HV_GC_40</v>
      </c>
      <c r="B5966">
        <v>40</v>
      </c>
      <c r="C5966" t="s">
        <v>75</v>
      </c>
      <c r="D5966">
        <v>9.8248999999999993E-3</v>
      </c>
      <c r="E5966" t="s">
        <v>64</v>
      </c>
      <c r="F5966" t="s">
        <v>71</v>
      </c>
    </row>
    <row r="5967" spans="1:6" x14ac:dyDescent="0.45">
      <c r="A5967" s="154" t="str">
        <f t="shared" si="93"/>
        <v>XI_HV_GC_42</v>
      </c>
      <c r="B5967">
        <v>42</v>
      </c>
      <c r="C5967" t="s">
        <v>75</v>
      </c>
      <c r="D5967">
        <v>9.8177999999999998E-3</v>
      </c>
      <c r="E5967" t="s">
        <v>64</v>
      </c>
      <c r="F5967" t="s">
        <v>71</v>
      </c>
    </row>
    <row r="5968" spans="1:6" x14ac:dyDescent="0.45">
      <c r="A5968" s="154" t="str">
        <f t="shared" si="93"/>
        <v>XI_HV_GC_44</v>
      </c>
      <c r="B5968">
        <v>44</v>
      </c>
      <c r="C5968" t="s">
        <v>75</v>
      </c>
      <c r="D5968">
        <v>9.8008999999999995E-3</v>
      </c>
      <c r="E5968" t="s">
        <v>64</v>
      </c>
      <c r="F5968" t="s">
        <v>71</v>
      </c>
    </row>
    <row r="5969" spans="1:6" x14ac:dyDescent="0.45">
      <c r="A5969" s="154" t="str">
        <f t="shared" si="93"/>
        <v>XI_HV_GC_46</v>
      </c>
      <c r="B5969">
        <v>46</v>
      </c>
      <c r="C5969" t="s">
        <v>75</v>
      </c>
      <c r="D5969">
        <v>9.7301999999999996E-3</v>
      </c>
      <c r="E5969" t="s">
        <v>64</v>
      </c>
      <c r="F5969" t="s">
        <v>71</v>
      </c>
    </row>
    <row r="5970" spans="1:6" x14ac:dyDescent="0.45">
      <c r="A5970" s="154" t="str">
        <f t="shared" si="93"/>
        <v>XI_HV_GC_48</v>
      </c>
      <c r="B5970">
        <v>48</v>
      </c>
      <c r="C5970" t="s">
        <v>75</v>
      </c>
      <c r="D5970">
        <v>9.6339000000000008E-3</v>
      </c>
      <c r="E5970" t="s">
        <v>64</v>
      </c>
      <c r="F5970" t="s">
        <v>71</v>
      </c>
    </row>
    <row r="5971" spans="1:6" x14ac:dyDescent="0.45">
      <c r="A5971" s="154" t="str">
        <f t="shared" si="93"/>
        <v>XI_HV_GC_50</v>
      </c>
      <c r="B5971">
        <v>50</v>
      </c>
      <c r="C5971" t="s">
        <v>75</v>
      </c>
      <c r="D5971">
        <v>9.5195999999999996E-3</v>
      </c>
      <c r="E5971" t="s">
        <v>64</v>
      </c>
      <c r="F5971" t="s">
        <v>71</v>
      </c>
    </row>
    <row r="5972" spans="1:6" x14ac:dyDescent="0.45">
      <c r="A5972" s="154" t="str">
        <f t="shared" si="93"/>
        <v>XI_HV_GC_52</v>
      </c>
      <c r="B5972">
        <v>52</v>
      </c>
      <c r="C5972" t="s">
        <v>75</v>
      </c>
      <c r="D5972">
        <v>9.3612999999999995E-3</v>
      </c>
      <c r="E5972" t="s">
        <v>64</v>
      </c>
      <c r="F5972" t="s">
        <v>71</v>
      </c>
    </row>
    <row r="5973" spans="1:6" x14ac:dyDescent="0.45">
      <c r="A5973" s="154" t="str">
        <f t="shared" si="93"/>
        <v>XI_HV_GC_54</v>
      </c>
      <c r="B5973">
        <v>54</v>
      </c>
      <c r="C5973" t="s">
        <v>75</v>
      </c>
      <c r="D5973">
        <v>9.1725999999999995E-3</v>
      </c>
      <c r="E5973" t="s">
        <v>64</v>
      </c>
      <c r="F5973" t="s">
        <v>71</v>
      </c>
    </row>
    <row r="5974" spans="1:6" x14ac:dyDescent="0.45">
      <c r="A5974" s="154" t="str">
        <f t="shared" si="93"/>
        <v>XI_HV_GC_56</v>
      </c>
      <c r="B5974">
        <v>56</v>
      </c>
      <c r="C5974" t="s">
        <v>75</v>
      </c>
      <c r="D5974">
        <v>8.9756999999999997E-3</v>
      </c>
      <c r="E5974" t="s">
        <v>64</v>
      </c>
      <c r="F5974" t="s">
        <v>71</v>
      </c>
    </row>
    <row r="5975" spans="1:6" x14ac:dyDescent="0.45">
      <c r="A5975" s="154" t="str">
        <f t="shared" si="93"/>
        <v>XI_HV_GC_58</v>
      </c>
      <c r="B5975">
        <v>58</v>
      </c>
      <c r="C5975" t="s">
        <v>75</v>
      </c>
      <c r="D5975">
        <v>8.7524000000000005E-3</v>
      </c>
      <c r="E5975" t="s">
        <v>64</v>
      </c>
      <c r="F5975" t="s">
        <v>71</v>
      </c>
    </row>
    <row r="5976" spans="1:6" x14ac:dyDescent="0.45">
      <c r="A5976" s="154" t="str">
        <f t="shared" si="93"/>
        <v>XI_HV_GC_60</v>
      </c>
      <c r="B5976">
        <v>60</v>
      </c>
      <c r="C5976" t="s">
        <v>75</v>
      </c>
      <c r="D5976">
        <v>8.5129000000000003E-3</v>
      </c>
      <c r="E5976" t="s">
        <v>64</v>
      </c>
      <c r="F5976" t="s">
        <v>71</v>
      </c>
    </row>
    <row r="5977" spans="1:6" x14ac:dyDescent="0.45">
      <c r="A5977" s="154" t="str">
        <f t="shared" si="93"/>
        <v>XI_HV_GC_62</v>
      </c>
      <c r="B5977">
        <v>62</v>
      </c>
      <c r="C5977" t="s">
        <v>75</v>
      </c>
      <c r="D5977">
        <v>8.2704000000000007E-3</v>
      </c>
      <c r="E5977" t="s">
        <v>64</v>
      </c>
      <c r="F5977" t="s">
        <v>71</v>
      </c>
    </row>
    <row r="5978" spans="1:6" x14ac:dyDescent="0.45">
      <c r="A5978" s="154" t="str">
        <f t="shared" si="93"/>
        <v>XI_HV_GC_64</v>
      </c>
      <c r="B5978">
        <v>64</v>
      </c>
      <c r="C5978" t="s">
        <v>75</v>
      </c>
      <c r="D5978">
        <v>7.9609999999999993E-3</v>
      </c>
      <c r="E5978" t="s">
        <v>64</v>
      </c>
      <c r="F5978" t="s">
        <v>71</v>
      </c>
    </row>
    <row r="5979" spans="1:6" x14ac:dyDescent="0.45">
      <c r="A5979" s="154" t="str">
        <f t="shared" si="93"/>
        <v>XI_HV_GC_66</v>
      </c>
      <c r="B5979">
        <v>66</v>
      </c>
      <c r="C5979" t="s">
        <v>75</v>
      </c>
      <c r="D5979">
        <v>7.6496000000000003E-3</v>
      </c>
      <c r="E5979" t="s">
        <v>64</v>
      </c>
      <c r="F5979" t="s">
        <v>71</v>
      </c>
    </row>
    <row r="5980" spans="1:6" x14ac:dyDescent="0.45">
      <c r="A5980" s="154" t="str">
        <f t="shared" si="93"/>
        <v>XI_HV_GC_68</v>
      </c>
      <c r="B5980">
        <v>68</v>
      </c>
      <c r="C5980" t="s">
        <v>75</v>
      </c>
      <c r="D5980">
        <v>7.2953000000000002E-3</v>
      </c>
      <c r="E5980" t="s">
        <v>64</v>
      </c>
      <c r="F5980" t="s">
        <v>71</v>
      </c>
    </row>
    <row r="5981" spans="1:6" x14ac:dyDescent="0.45">
      <c r="A5981" s="154" t="str">
        <f t="shared" si="93"/>
        <v>XI_HV_GC_70</v>
      </c>
      <c r="B5981">
        <v>70</v>
      </c>
      <c r="C5981" t="s">
        <v>75</v>
      </c>
      <c r="D5981">
        <v>6.9874000000000004E-3</v>
      </c>
      <c r="E5981" t="s">
        <v>64</v>
      </c>
      <c r="F5981" t="s">
        <v>71</v>
      </c>
    </row>
    <row r="5982" spans="1:6" x14ac:dyDescent="0.45">
      <c r="A5982" s="154" t="str">
        <f t="shared" si="93"/>
        <v>XI_HV_GC_72</v>
      </c>
      <c r="B5982">
        <v>72</v>
      </c>
      <c r="C5982" t="s">
        <v>75</v>
      </c>
      <c r="D5982">
        <v>6.6192999999999998E-3</v>
      </c>
      <c r="E5982" t="s">
        <v>64</v>
      </c>
      <c r="F5982" t="s">
        <v>71</v>
      </c>
    </row>
    <row r="5983" spans="1:6" x14ac:dyDescent="0.45">
      <c r="A5983" s="154" t="str">
        <f t="shared" si="93"/>
        <v>XI_HV_GC_74</v>
      </c>
      <c r="B5983">
        <v>74</v>
      </c>
      <c r="C5983" t="s">
        <v>75</v>
      </c>
      <c r="D5983">
        <v>6.2576999999999997E-3</v>
      </c>
      <c r="E5983" t="s">
        <v>64</v>
      </c>
      <c r="F5983" t="s">
        <v>71</v>
      </c>
    </row>
    <row r="5984" spans="1:6" x14ac:dyDescent="0.45">
      <c r="A5984" s="154" t="str">
        <f t="shared" si="93"/>
        <v>XI_HV_GC_76</v>
      </c>
      <c r="B5984">
        <v>76</v>
      </c>
      <c r="C5984" t="s">
        <v>75</v>
      </c>
      <c r="D5984">
        <v>5.9059000000000004E-3</v>
      </c>
      <c r="E5984" t="s">
        <v>64</v>
      </c>
      <c r="F5984" t="s">
        <v>71</v>
      </c>
    </row>
    <row r="5985" spans="1:6" x14ac:dyDescent="0.45">
      <c r="A5985" s="154" t="str">
        <f t="shared" si="93"/>
        <v>XI_HV_GC_78</v>
      </c>
      <c r="B5985">
        <v>78</v>
      </c>
      <c r="C5985" t="s">
        <v>75</v>
      </c>
      <c r="D5985">
        <v>5.5982000000000002E-3</v>
      </c>
      <c r="E5985" t="s">
        <v>64</v>
      </c>
      <c r="F5985" t="s">
        <v>71</v>
      </c>
    </row>
    <row r="5986" spans="1:6" x14ac:dyDescent="0.45">
      <c r="A5986" s="154" t="str">
        <f t="shared" si="93"/>
        <v>XI_HV_GC_80</v>
      </c>
      <c r="B5986">
        <v>80</v>
      </c>
      <c r="C5986" t="s">
        <v>75</v>
      </c>
      <c r="D5986">
        <v>5.3135999999999999E-3</v>
      </c>
      <c r="E5986" t="s">
        <v>64</v>
      </c>
      <c r="F5986" t="s">
        <v>71</v>
      </c>
    </row>
    <row r="5987" spans="1:6" x14ac:dyDescent="0.45">
      <c r="A5987" s="154" t="str">
        <f t="shared" si="93"/>
        <v>XI_HV_GC_82</v>
      </c>
      <c r="B5987">
        <v>82</v>
      </c>
      <c r="C5987" t="s">
        <v>75</v>
      </c>
      <c r="D5987">
        <v>5.0508000000000003E-3</v>
      </c>
      <c r="E5987" t="s">
        <v>64</v>
      </c>
      <c r="F5987" t="s">
        <v>71</v>
      </c>
    </row>
    <row r="5988" spans="1:6" x14ac:dyDescent="0.45">
      <c r="A5988" s="154" t="str">
        <f t="shared" si="93"/>
        <v>XI_HV_GC_84</v>
      </c>
      <c r="B5988">
        <v>84</v>
      </c>
      <c r="C5988" t="s">
        <v>75</v>
      </c>
      <c r="D5988">
        <v>4.8551000000000002E-3</v>
      </c>
      <c r="E5988" t="s">
        <v>64</v>
      </c>
      <c r="F5988" t="s">
        <v>71</v>
      </c>
    </row>
    <row r="5989" spans="1:6" x14ac:dyDescent="0.45">
      <c r="A5989" s="154" t="str">
        <f t="shared" si="93"/>
        <v>XI_HV_GC_86</v>
      </c>
      <c r="B5989">
        <v>86</v>
      </c>
      <c r="C5989" t="s">
        <v>75</v>
      </c>
      <c r="D5989">
        <v>4.6646999999999999E-3</v>
      </c>
      <c r="E5989" t="s">
        <v>64</v>
      </c>
      <c r="F5989" t="s">
        <v>71</v>
      </c>
    </row>
    <row r="5990" spans="1:6" x14ac:dyDescent="0.45">
      <c r="A5990" s="154" t="str">
        <f t="shared" si="93"/>
        <v>XI_HV_GC_88</v>
      </c>
      <c r="B5990">
        <v>88</v>
      </c>
      <c r="C5990" t="s">
        <v>75</v>
      </c>
      <c r="D5990">
        <v>4.5174999999999998E-3</v>
      </c>
      <c r="E5990" t="s">
        <v>64</v>
      </c>
      <c r="F5990" t="s">
        <v>71</v>
      </c>
    </row>
    <row r="5991" spans="1:6" x14ac:dyDescent="0.45">
      <c r="A5991" s="154" t="str">
        <f t="shared" si="93"/>
        <v>XI_HV_GC_90</v>
      </c>
      <c r="B5991">
        <v>90</v>
      </c>
      <c r="C5991" t="s">
        <v>75</v>
      </c>
      <c r="D5991">
        <v>4.3863000000000001E-3</v>
      </c>
      <c r="E5991" t="s">
        <v>64</v>
      </c>
      <c r="F5991" t="s">
        <v>71</v>
      </c>
    </row>
    <row r="5992" spans="1:6" x14ac:dyDescent="0.45">
      <c r="A5992" s="154" t="str">
        <f t="shared" si="93"/>
        <v>XI_HV_GC_92</v>
      </c>
      <c r="B5992">
        <v>92</v>
      </c>
      <c r="C5992" t="s">
        <v>75</v>
      </c>
      <c r="D5992">
        <v>4.2751999999999998E-3</v>
      </c>
      <c r="E5992" t="s">
        <v>64</v>
      </c>
      <c r="F5992" t="s">
        <v>71</v>
      </c>
    </row>
    <row r="5993" spans="1:6" x14ac:dyDescent="0.45">
      <c r="A5993" s="154" t="str">
        <f t="shared" si="93"/>
        <v>XI_HV_GC_94</v>
      </c>
      <c r="B5993">
        <v>94</v>
      </c>
      <c r="C5993" t="s">
        <v>75</v>
      </c>
      <c r="D5993">
        <v>4.1881000000000002E-3</v>
      </c>
      <c r="E5993" t="s">
        <v>64</v>
      </c>
      <c r="F5993" t="s">
        <v>71</v>
      </c>
    </row>
    <row r="5994" spans="1:6" x14ac:dyDescent="0.45">
      <c r="A5994" s="154" t="str">
        <f t="shared" si="93"/>
        <v>XI_HV_GC_96</v>
      </c>
      <c r="B5994">
        <v>96</v>
      </c>
      <c r="C5994" t="s">
        <v>75</v>
      </c>
      <c r="D5994">
        <v>4.0999000000000001E-3</v>
      </c>
      <c r="E5994" t="s">
        <v>64</v>
      </c>
      <c r="F5994" t="s">
        <v>71</v>
      </c>
    </row>
    <row r="5995" spans="1:6" x14ac:dyDescent="0.45">
      <c r="A5995" s="154" t="str">
        <f t="shared" si="93"/>
        <v>XI_HV_GC_98</v>
      </c>
      <c r="B5995">
        <v>98</v>
      </c>
      <c r="C5995" t="s">
        <v>75</v>
      </c>
      <c r="D5995">
        <v>4.0131999999999998E-3</v>
      </c>
      <c r="E5995" t="s">
        <v>64</v>
      </c>
      <c r="F5995" t="s">
        <v>71</v>
      </c>
    </row>
    <row r="5996" spans="1:6" x14ac:dyDescent="0.45">
      <c r="A5996" s="154" t="str">
        <f t="shared" si="93"/>
        <v>XI_HV_GC_100</v>
      </c>
      <c r="B5996">
        <v>100</v>
      </c>
      <c r="C5996" t="s">
        <v>75</v>
      </c>
      <c r="D5996">
        <v>3.9424999999999998E-3</v>
      </c>
      <c r="E5996" t="s">
        <v>64</v>
      </c>
      <c r="F5996" t="s">
        <v>71</v>
      </c>
    </row>
    <row r="5997" spans="1:6" x14ac:dyDescent="0.45">
      <c r="A5997" s="154" t="str">
        <f t="shared" si="93"/>
        <v>XI_HV_GC_102</v>
      </c>
      <c r="B5997">
        <v>102</v>
      </c>
      <c r="C5997" t="s">
        <v>75</v>
      </c>
      <c r="D5997">
        <v>3.8955000000000001E-3</v>
      </c>
      <c r="E5997" t="s">
        <v>64</v>
      </c>
      <c r="F5997" t="s">
        <v>71</v>
      </c>
    </row>
    <row r="5998" spans="1:6" x14ac:dyDescent="0.45">
      <c r="A5998" s="154" t="str">
        <f t="shared" si="93"/>
        <v>XI_HV_GC_104</v>
      </c>
      <c r="B5998">
        <v>104</v>
      </c>
      <c r="C5998" t="s">
        <v>75</v>
      </c>
      <c r="D5998">
        <v>3.8530000000000001E-3</v>
      </c>
      <c r="E5998" t="s">
        <v>64</v>
      </c>
      <c r="F5998" t="s">
        <v>71</v>
      </c>
    </row>
    <row r="5999" spans="1:6" x14ac:dyDescent="0.45">
      <c r="A5999" s="154" t="str">
        <f t="shared" si="93"/>
        <v>XI_HV_GC_106</v>
      </c>
      <c r="B5999">
        <v>106</v>
      </c>
      <c r="C5999" t="s">
        <v>75</v>
      </c>
      <c r="D5999">
        <v>3.8544E-3</v>
      </c>
      <c r="E5999" t="s">
        <v>64</v>
      </c>
      <c r="F5999" t="s">
        <v>71</v>
      </c>
    </row>
    <row r="6000" spans="1:6" x14ac:dyDescent="0.45">
      <c r="A6000" s="154" t="str">
        <f t="shared" si="93"/>
        <v>XI_HV_GC_108</v>
      </c>
      <c r="B6000">
        <v>108</v>
      </c>
      <c r="C6000" t="s">
        <v>75</v>
      </c>
      <c r="D6000">
        <v>3.8833000000000001E-3</v>
      </c>
      <c r="E6000" t="s">
        <v>64</v>
      </c>
      <c r="F6000" t="s">
        <v>71</v>
      </c>
    </row>
    <row r="6001" spans="1:6" x14ac:dyDescent="0.45">
      <c r="A6001" s="154" t="str">
        <f t="shared" si="93"/>
        <v>XI_HV_GC_110</v>
      </c>
      <c r="B6001">
        <v>110</v>
      </c>
      <c r="C6001" t="s">
        <v>75</v>
      </c>
      <c r="D6001">
        <v>3.9401999999999996E-3</v>
      </c>
      <c r="E6001" t="s">
        <v>64</v>
      </c>
      <c r="F6001" t="s">
        <v>71</v>
      </c>
    </row>
    <row r="6002" spans="1:6" x14ac:dyDescent="0.45">
      <c r="A6002" s="154" t="str">
        <f t="shared" si="93"/>
        <v>XI_HV_GC_112</v>
      </c>
      <c r="B6002">
        <v>112</v>
      </c>
      <c r="C6002" t="s">
        <v>75</v>
      </c>
      <c r="D6002">
        <v>4.0152E-3</v>
      </c>
      <c r="E6002" t="s">
        <v>64</v>
      </c>
      <c r="F6002" t="s">
        <v>71</v>
      </c>
    </row>
    <row r="6003" spans="1:6" x14ac:dyDescent="0.45">
      <c r="A6003" s="154" t="str">
        <f t="shared" si="93"/>
        <v>XI_HV_GC_114</v>
      </c>
      <c r="B6003">
        <v>114</v>
      </c>
      <c r="C6003" t="s">
        <v>75</v>
      </c>
      <c r="D6003">
        <v>4.1478000000000001E-3</v>
      </c>
      <c r="E6003" t="s">
        <v>64</v>
      </c>
      <c r="F6003" t="s">
        <v>71</v>
      </c>
    </row>
    <row r="6004" spans="1:6" x14ac:dyDescent="0.45">
      <c r="A6004" s="154" t="str">
        <f t="shared" si="93"/>
        <v>XI_HV_GC_116</v>
      </c>
      <c r="B6004">
        <v>116</v>
      </c>
      <c r="C6004" t="s">
        <v>75</v>
      </c>
      <c r="D6004">
        <v>4.3073E-3</v>
      </c>
      <c r="E6004" t="s">
        <v>64</v>
      </c>
      <c r="F6004" t="s">
        <v>71</v>
      </c>
    </row>
    <row r="6005" spans="1:6" x14ac:dyDescent="0.45">
      <c r="A6005" s="154" t="str">
        <f t="shared" si="93"/>
        <v>XI_HV_GC_118</v>
      </c>
      <c r="B6005">
        <v>118</v>
      </c>
      <c r="C6005" t="s">
        <v>75</v>
      </c>
      <c r="D6005">
        <v>4.4904999999999997E-3</v>
      </c>
      <c r="E6005" t="s">
        <v>64</v>
      </c>
      <c r="F6005" t="s">
        <v>71</v>
      </c>
    </row>
    <row r="6006" spans="1:6" x14ac:dyDescent="0.45">
      <c r="A6006" s="154" t="str">
        <f t="shared" si="93"/>
        <v>XI_HV_GC_120</v>
      </c>
      <c r="B6006">
        <v>120</v>
      </c>
      <c r="C6006" t="s">
        <v>75</v>
      </c>
      <c r="D6006">
        <v>4.6925999999999999E-3</v>
      </c>
      <c r="E6006" t="s">
        <v>64</v>
      </c>
      <c r="F6006" t="s">
        <v>71</v>
      </c>
    </row>
    <row r="6007" spans="1:6" x14ac:dyDescent="0.45">
      <c r="A6007" s="154" t="str">
        <f t="shared" si="93"/>
        <v>XI_HV_GC_122</v>
      </c>
      <c r="B6007">
        <v>122</v>
      </c>
      <c r="C6007" t="s">
        <v>75</v>
      </c>
      <c r="D6007">
        <v>4.9141000000000002E-3</v>
      </c>
      <c r="E6007" t="s">
        <v>64</v>
      </c>
      <c r="F6007" t="s">
        <v>71</v>
      </c>
    </row>
    <row r="6008" spans="1:6" x14ac:dyDescent="0.45">
      <c r="A6008" s="154" t="str">
        <f t="shared" si="93"/>
        <v>XI_HV_GC_124</v>
      </c>
      <c r="B6008">
        <v>124</v>
      </c>
      <c r="C6008" t="s">
        <v>75</v>
      </c>
      <c r="D6008">
        <v>5.1552999999999998E-3</v>
      </c>
      <c r="E6008" t="s">
        <v>64</v>
      </c>
      <c r="F6008" t="s">
        <v>71</v>
      </c>
    </row>
    <row r="6009" spans="1:6" x14ac:dyDescent="0.45">
      <c r="A6009" s="154" t="str">
        <f t="shared" si="93"/>
        <v>XI_HV_GC_126</v>
      </c>
      <c r="B6009">
        <v>126</v>
      </c>
      <c r="C6009" t="s">
        <v>75</v>
      </c>
      <c r="D6009">
        <v>5.3921000000000004E-3</v>
      </c>
      <c r="E6009" t="s">
        <v>64</v>
      </c>
      <c r="F6009" t="s">
        <v>71</v>
      </c>
    </row>
    <row r="6010" spans="1:6" x14ac:dyDescent="0.45">
      <c r="A6010" s="154" t="str">
        <f t="shared" si="93"/>
        <v>XI_HV_GC_128</v>
      </c>
      <c r="B6010">
        <v>128</v>
      </c>
      <c r="C6010" t="s">
        <v>75</v>
      </c>
      <c r="D6010">
        <v>5.6844E-3</v>
      </c>
      <c r="E6010" t="s">
        <v>64</v>
      </c>
      <c r="F6010" t="s">
        <v>71</v>
      </c>
    </row>
    <row r="6011" spans="1:6" x14ac:dyDescent="0.45">
      <c r="A6011" s="154" t="str">
        <f t="shared" si="93"/>
        <v>XI_HV_GC_130</v>
      </c>
      <c r="B6011">
        <v>130</v>
      </c>
      <c r="C6011" t="s">
        <v>75</v>
      </c>
      <c r="D6011">
        <v>5.9519000000000004E-3</v>
      </c>
      <c r="E6011" t="s">
        <v>64</v>
      </c>
      <c r="F6011" t="s">
        <v>71</v>
      </c>
    </row>
    <row r="6012" spans="1:6" x14ac:dyDescent="0.45">
      <c r="A6012" s="154" t="str">
        <f t="shared" si="93"/>
        <v>XI_HV_GC_132</v>
      </c>
      <c r="B6012">
        <v>132</v>
      </c>
      <c r="C6012" t="s">
        <v>75</v>
      </c>
      <c r="D6012">
        <v>6.2227999999999997E-3</v>
      </c>
      <c r="E6012" t="s">
        <v>64</v>
      </c>
      <c r="F6012" t="s">
        <v>71</v>
      </c>
    </row>
    <row r="6013" spans="1:6" x14ac:dyDescent="0.45">
      <c r="A6013" s="154" t="str">
        <f t="shared" si="93"/>
        <v>XI_HV_GC_134</v>
      </c>
      <c r="B6013">
        <v>134</v>
      </c>
      <c r="C6013" t="s">
        <v>75</v>
      </c>
      <c r="D6013">
        <v>6.4923000000000003E-3</v>
      </c>
      <c r="E6013" t="s">
        <v>64</v>
      </c>
      <c r="F6013" t="s">
        <v>71</v>
      </c>
    </row>
    <row r="6014" spans="1:6" x14ac:dyDescent="0.45">
      <c r="A6014" s="154" t="str">
        <f t="shared" si="93"/>
        <v>XI_HV_GC_136</v>
      </c>
      <c r="B6014">
        <v>136</v>
      </c>
      <c r="C6014" t="s">
        <v>75</v>
      </c>
      <c r="D6014">
        <v>6.7549000000000003E-3</v>
      </c>
      <c r="E6014" t="s">
        <v>64</v>
      </c>
      <c r="F6014" t="s">
        <v>71</v>
      </c>
    </row>
    <row r="6015" spans="1:6" x14ac:dyDescent="0.45">
      <c r="A6015" s="154" t="str">
        <f t="shared" si="93"/>
        <v>XI_HV_GC_138</v>
      </c>
      <c r="B6015">
        <v>138</v>
      </c>
      <c r="C6015" t="s">
        <v>75</v>
      </c>
      <c r="D6015">
        <v>7.0286000000000003E-3</v>
      </c>
      <c r="E6015" t="s">
        <v>64</v>
      </c>
      <c r="F6015" t="s">
        <v>71</v>
      </c>
    </row>
    <row r="6016" spans="1:6" x14ac:dyDescent="0.45">
      <c r="A6016" s="154" t="str">
        <f t="shared" si="93"/>
        <v>XI_HV_GC_140</v>
      </c>
      <c r="B6016">
        <v>140</v>
      </c>
      <c r="C6016" t="s">
        <v>75</v>
      </c>
      <c r="D6016">
        <v>7.3099999999999997E-3</v>
      </c>
      <c r="E6016" t="s">
        <v>64</v>
      </c>
      <c r="F6016" t="s">
        <v>71</v>
      </c>
    </row>
    <row r="6017" spans="1:6" x14ac:dyDescent="0.45">
      <c r="A6017" s="154" t="str">
        <f t="shared" si="93"/>
        <v>XI_HV_GC_142</v>
      </c>
      <c r="B6017">
        <v>142</v>
      </c>
      <c r="C6017" t="s">
        <v>75</v>
      </c>
      <c r="D6017">
        <v>7.5801000000000002E-3</v>
      </c>
      <c r="E6017" t="s">
        <v>64</v>
      </c>
      <c r="F6017" t="s">
        <v>71</v>
      </c>
    </row>
    <row r="6018" spans="1:6" x14ac:dyDescent="0.45">
      <c r="A6018" s="154" t="str">
        <f t="shared" si="93"/>
        <v>XI_HV_GC_144</v>
      </c>
      <c r="B6018">
        <v>144</v>
      </c>
      <c r="C6018" t="s">
        <v>75</v>
      </c>
      <c r="D6018">
        <v>7.8312999999999994E-3</v>
      </c>
      <c r="E6018" t="s">
        <v>64</v>
      </c>
      <c r="F6018" t="s">
        <v>71</v>
      </c>
    </row>
    <row r="6019" spans="1:6" x14ac:dyDescent="0.45">
      <c r="A6019" s="154" t="str">
        <f t="shared" ref="A6019:A6082" si="94">C6019&amp;"_"&amp;E6019&amp;"_"&amp;B6019</f>
        <v>XI_HV_GC_146</v>
      </c>
      <c r="B6019">
        <v>146</v>
      </c>
      <c r="C6019" t="s">
        <v>75</v>
      </c>
      <c r="D6019">
        <v>8.0791999999999999E-3</v>
      </c>
      <c r="E6019" t="s">
        <v>64</v>
      </c>
      <c r="F6019" t="s">
        <v>71</v>
      </c>
    </row>
    <row r="6020" spans="1:6" x14ac:dyDescent="0.45">
      <c r="A6020" s="154" t="str">
        <f t="shared" si="94"/>
        <v>XI_HV_GC_148</v>
      </c>
      <c r="B6020">
        <v>148</v>
      </c>
      <c r="C6020" t="s">
        <v>75</v>
      </c>
      <c r="D6020">
        <v>8.3119000000000005E-3</v>
      </c>
      <c r="E6020" t="s">
        <v>64</v>
      </c>
      <c r="F6020" t="s">
        <v>71</v>
      </c>
    </row>
    <row r="6021" spans="1:6" x14ac:dyDescent="0.45">
      <c r="A6021" s="154" t="str">
        <f t="shared" si="94"/>
        <v>XI_HV_GC_150</v>
      </c>
      <c r="B6021">
        <v>150</v>
      </c>
      <c r="C6021" t="s">
        <v>75</v>
      </c>
      <c r="D6021">
        <v>8.5042E-3</v>
      </c>
      <c r="E6021" t="s">
        <v>64</v>
      </c>
      <c r="F6021" t="s">
        <v>71</v>
      </c>
    </row>
    <row r="6022" spans="1:6" x14ac:dyDescent="0.45">
      <c r="A6022" s="154" t="str">
        <f t="shared" si="94"/>
        <v>XI_HV_GC_152</v>
      </c>
      <c r="B6022">
        <v>152</v>
      </c>
      <c r="C6022" t="s">
        <v>75</v>
      </c>
      <c r="D6022">
        <v>8.6832999999999997E-3</v>
      </c>
      <c r="E6022" t="s">
        <v>64</v>
      </c>
      <c r="F6022" t="s">
        <v>71</v>
      </c>
    </row>
    <row r="6023" spans="1:6" x14ac:dyDescent="0.45">
      <c r="A6023" s="154" t="str">
        <f t="shared" si="94"/>
        <v>XI_HV_GC_154</v>
      </c>
      <c r="B6023">
        <v>154</v>
      </c>
      <c r="C6023" t="s">
        <v>75</v>
      </c>
      <c r="D6023">
        <v>8.8342000000000004E-3</v>
      </c>
      <c r="E6023" t="s">
        <v>64</v>
      </c>
      <c r="F6023" t="s">
        <v>71</v>
      </c>
    </row>
    <row r="6024" spans="1:6" x14ac:dyDescent="0.45">
      <c r="A6024" s="154" t="str">
        <f t="shared" si="94"/>
        <v>XI_HV_GC_156</v>
      </c>
      <c r="B6024">
        <v>156</v>
      </c>
      <c r="C6024" t="s">
        <v>75</v>
      </c>
      <c r="D6024">
        <v>8.9467000000000001E-3</v>
      </c>
      <c r="E6024" t="s">
        <v>64</v>
      </c>
      <c r="F6024" t="s">
        <v>71</v>
      </c>
    </row>
    <row r="6025" spans="1:6" x14ac:dyDescent="0.45">
      <c r="A6025" s="154" t="str">
        <f t="shared" si="94"/>
        <v>XI_HV_GC_158</v>
      </c>
      <c r="B6025">
        <v>158</v>
      </c>
      <c r="C6025" t="s">
        <v>75</v>
      </c>
      <c r="D6025">
        <v>9.0130999999999996E-3</v>
      </c>
      <c r="E6025" t="s">
        <v>64</v>
      </c>
      <c r="F6025" t="s">
        <v>71</v>
      </c>
    </row>
    <row r="6026" spans="1:6" x14ac:dyDescent="0.45">
      <c r="A6026" s="154" t="str">
        <f t="shared" si="94"/>
        <v>XI_HV_GC_160</v>
      </c>
      <c r="B6026">
        <v>160</v>
      </c>
      <c r="C6026" t="s">
        <v>75</v>
      </c>
      <c r="D6026">
        <v>9.0364E-3</v>
      </c>
      <c r="E6026" t="s">
        <v>64</v>
      </c>
      <c r="F6026" t="s">
        <v>71</v>
      </c>
    </row>
    <row r="6027" spans="1:6" x14ac:dyDescent="0.45">
      <c r="A6027" s="154" t="str">
        <f t="shared" si="94"/>
        <v>XI_HV_GC_162</v>
      </c>
      <c r="B6027">
        <v>162</v>
      </c>
      <c r="C6027" t="s">
        <v>75</v>
      </c>
      <c r="D6027">
        <v>9.0200000000000002E-3</v>
      </c>
      <c r="E6027" t="s">
        <v>64</v>
      </c>
      <c r="F6027" t="s">
        <v>71</v>
      </c>
    </row>
    <row r="6028" spans="1:6" x14ac:dyDescent="0.45">
      <c r="A6028" s="154" t="str">
        <f t="shared" si="94"/>
        <v>XI_HV_GC_164</v>
      </c>
      <c r="B6028">
        <v>164</v>
      </c>
      <c r="C6028" t="s">
        <v>75</v>
      </c>
      <c r="D6028">
        <v>8.9578999999999995E-3</v>
      </c>
      <c r="E6028" t="s">
        <v>64</v>
      </c>
      <c r="F6028" t="s">
        <v>71</v>
      </c>
    </row>
    <row r="6029" spans="1:6" x14ac:dyDescent="0.45">
      <c r="A6029" s="154" t="str">
        <f t="shared" si="94"/>
        <v>XI_HV_GC_166</v>
      </c>
      <c r="B6029">
        <v>166</v>
      </c>
      <c r="C6029" t="s">
        <v>75</v>
      </c>
      <c r="D6029">
        <v>8.8448999999999993E-3</v>
      </c>
      <c r="E6029" t="s">
        <v>64</v>
      </c>
      <c r="F6029" t="s">
        <v>71</v>
      </c>
    </row>
    <row r="6030" spans="1:6" x14ac:dyDescent="0.45">
      <c r="A6030" s="154" t="str">
        <f t="shared" si="94"/>
        <v>XI_HV_GC_168</v>
      </c>
      <c r="B6030">
        <v>168</v>
      </c>
      <c r="C6030" t="s">
        <v>75</v>
      </c>
      <c r="D6030">
        <v>8.6779999999999999E-3</v>
      </c>
      <c r="E6030" t="s">
        <v>64</v>
      </c>
      <c r="F6030" t="s">
        <v>71</v>
      </c>
    </row>
    <row r="6031" spans="1:6" x14ac:dyDescent="0.45">
      <c r="A6031" s="154" t="str">
        <f t="shared" si="94"/>
        <v>XI_HV_GC_170</v>
      </c>
      <c r="B6031">
        <v>170</v>
      </c>
      <c r="C6031" t="s">
        <v>75</v>
      </c>
      <c r="D6031">
        <v>8.3940999999999998E-3</v>
      </c>
      <c r="E6031" t="s">
        <v>64</v>
      </c>
      <c r="F6031" t="s">
        <v>71</v>
      </c>
    </row>
    <row r="6032" spans="1:6" x14ac:dyDescent="0.45">
      <c r="A6032" s="154" t="str">
        <f t="shared" si="94"/>
        <v>XI_HV_GC_172</v>
      </c>
      <c r="B6032">
        <v>172</v>
      </c>
      <c r="C6032" t="s">
        <v>75</v>
      </c>
      <c r="D6032">
        <v>8.0818000000000001E-3</v>
      </c>
      <c r="E6032" t="s">
        <v>64</v>
      </c>
      <c r="F6032" t="s">
        <v>71</v>
      </c>
    </row>
    <row r="6033" spans="1:6" x14ac:dyDescent="0.45">
      <c r="A6033" s="154" t="str">
        <f t="shared" si="94"/>
        <v>XI_HV_GC_174</v>
      </c>
      <c r="B6033">
        <v>174</v>
      </c>
      <c r="C6033" t="s">
        <v>75</v>
      </c>
      <c r="D6033">
        <v>7.7422000000000003E-3</v>
      </c>
      <c r="E6033" t="s">
        <v>64</v>
      </c>
      <c r="F6033" t="s">
        <v>71</v>
      </c>
    </row>
    <row r="6034" spans="1:6" x14ac:dyDescent="0.45">
      <c r="A6034" s="154" t="str">
        <f t="shared" si="94"/>
        <v>XI_HV_GC_176</v>
      </c>
      <c r="B6034">
        <v>176</v>
      </c>
      <c r="C6034" t="s">
        <v>75</v>
      </c>
      <c r="D6034">
        <v>7.3648000000000003E-3</v>
      </c>
      <c r="E6034" t="s">
        <v>64</v>
      </c>
      <c r="F6034" t="s">
        <v>71</v>
      </c>
    </row>
    <row r="6035" spans="1:6" x14ac:dyDescent="0.45">
      <c r="A6035" s="154" t="str">
        <f t="shared" si="94"/>
        <v>XI_HV_GC_178</v>
      </c>
      <c r="B6035">
        <v>178</v>
      </c>
      <c r="C6035" t="s">
        <v>75</v>
      </c>
      <c r="D6035">
        <v>6.9819000000000001E-3</v>
      </c>
      <c r="E6035" t="s">
        <v>64</v>
      </c>
      <c r="F6035" t="s">
        <v>71</v>
      </c>
    </row>
    <row r="6036" spans="1:6" x14ac:dyDescent="0.45">
      <c r="A6036" s="154" t="str">
        <f t="shared" si="94"/>
        <v>XI_HV_GC_180</v>
      </c>
      <c r="B6036">
        <v>180</v>
      </c>
      <c r="C6036" t="s">
        <v>75</v>
      </c>
      <c r="D6036">
        <v>6.5902000000000001E-3</v>
      </c>
      <c r="E6036" t="s">
        <v>64</v>
      </c>
      <c r="F6036" t="s">
        <v>71</v>
      </c>
    </row>
    <row r="6037" spans="1:6" x14ac:dyDescent="0.45">
      <c r="A6037" s="154" t="str">
        <f t="shared" si="94"/>
        <v>XI_HV_GC_182</v>
      </c>
      <c r="B6037">
        <v>182</v>
      </c>
      <c r="C6037" t="s">
        <v>75</v>
      </c>
      <c r="D6037">
        <v>6.1795000000000001E-3</v>
      </c>
      <c r="E6037" t="s">
        <v>64</v>
      </c>
      <c r="F6037" t="s">
        <v>71</v>
      </c>
    </row>
    <row r="6038" spans="1:6" x14ac:dyDescent="0.45">
      <c r="A6038" s="154" t="str">
        <f t="shared" si="94"/>
        <v>XI_HV_GC_184</v>
      </c>
      <c r="B6038">
        <v>184</v>
      </c>
      <c r="C6038" t="s">
        <v>75</v>
      </c>
      <c r="D6038">
        <v>5.7771999999999997E-3</v>
      </c>
      <c r="E6038" t="s">
        <v>64</v>
      </c>
      <c r="F6038" t="s">
        <v>71</v>
      </c>
    </row>
    <row r="6039" spans="1:6" x14ac:dyDescent="0.45">
      <c r="A6039" s="154" t="str">
        <f t="shared" si="94"/>
        <v>XI_HV_GC_186</v>
      </c>
      <c r="B6039">
        <v>186</v>
      </c>
      <c r="C6039" t="s">
        <v>75</v>
      </c>
      <c r="D6039">
        <v>5.3828000000000001E-3</v>
      </c>
      <c r="E6039" t="s">
        <v>64</v>
      </c>
      <c r="F6039" t="s">
        <v>71</v>
      </c>
    </row>
    <row r="6040" spans="1:6" x14ac:dyDescent="0.45">
      <c r="A6040" s="154" t="str">
        <f t="shared" si="94"/>
        <v>XI_HV_GC_188</v>
      </c>
      <c r="B6040">
        <v>188</v>
      </c>
      <c r="C6040" t="s">
        <v>75</v>
      </c>
      <c r="D6040">
        <v>4.9947000000000004E-3</v>
      </c>
      <c r="E6040" t="s">
        <v>64</v>
      </c>
      <c r="F6040" t="s">
        <v>71</v>
      </c>
    </row>
    <row r="6041" spans="1:6" x14ac:dyDescent="0.45">
      <c r="A6041" s="154" t="str">
        <f t="shared" si="94"/>
        <v>XI_HV_GC_190</v>
      </c>
      <c r="B6041">
        <v>190</v>
      </c>
      <c r="C6041" t="s">
        <v>75</v>
      </c>
      <c r="D6041">
        <v>4.6188999999999996E-3</v>
      </c>
      <c r="E6041" t="s">
        <v>64</v>
      </c>
      <c r="F6041" t="s">
        <v>71</v>
      </c>
    </row>
    <row r="6042" spans="1:6" x14ac:dyDescent="0.45">
      <c r="A6042" s="154" t="str">
        <f t="shared" si="94"/>
        <v>XI_HV_GC_192</v>
      </c>
      <c r="B6042">
        <v>192</v>
      </c>
      <c r="C6042" t="s">
        <v>75</v>
      </c>
      <c r="D6042">
        <v>4.2680000000000001E-3</v>
      </c>
      <c r="E6042" t="s">
        <v>64</v>
      </c>
      <c r="F6042" t="s">
        <v>71</v>
      </c>
    </row>
    <row r="6043" spans="1:6" x14ac:dyDescent="0.45">
      <c r="A6043" s="154" t="str">
        <f t="shared" si="94"/>
        <v>XI_HV_GC_194</v>
      </c>
      <c r="B6043">
        <v>194</v>
      </c>
      <c r="C6043" t="s">
        <v>75</v>
      </c>
      <c r="D6043">
        <v>3.9281000000000003E-3</v>
      </c>
      <c r="E6043" t="s">
        <v>64</v>
      </c>
      <c r="F6043" t="s">
        <v>71</v>
      </c>
    </row>
    <row r="6044" spans="1:6" x14ac:dyDescent="0.45">
      <c r="A6044" s="154" t="str">
        <f t="shared" si="94"/>
        <v>XI_HV_GC_196</v>
      </c>
      <c r="B6044">
        <v>196</v>
      </c>
      <c r="C6044" t="s">
        <v>75</v>
      </c>
      <c r="D6044">
        <v>3.604E-3</v>
      </c>
      <c r="E6044" t="s">
        <v>64</v>
      </c>
      <c r="F6044" t="s">
        <v>71</v>
      </c>
    </row>
    <row r="6045" spans="1:6" x14ac:dyDescent="0.45">
      <c r="A6045" s="154" t="str">
        <f t="shared" si="94"/>
        <v>XI_HV_GC_198</v>
      </c>
      <c r="B6045">
        <v>198</v>
      </c>
      <c r="C6045" t="s">
        <v>75</v>
      </c>
      <c r="D6045">
        <v>3.2981E-3</v>
      </c>
      <c r="E6045" t="s">
        <v>64</v>
      </c>
      <c r="F6045" t="s">
        <v>71</v>
      </c>
    </row>
    <row r="6046" spans="1:6" x14ac:dyDescent="0.45">
      <c r="A6046" s="154" t="str">
        <f t="shared" si="94"/>
        <v>XI_HV_GC_200</v>
      </c>
      <c r="B6046">
        <v>200</v>
      </c>
      <c r="C6046" t="s">
        <v>75</v>
      </c>
      <c r="D6046">
        <v>3.0531E-3</v>
      </c>
      <c r="E6046" t="s">
        <v>64</v>
      </c>
      <c r="F6046" t="s">
        <v>71</v>
      </c>
    </row>
    <row r="6047" spans="1:6" x14ac:dyDescent="0.45">
      <c r="A6047" s="154" t="str">
        <f t="shared" si="94"/>
        <v>XI_HV_GC_202</v>
      </c>
      <c r="B6047">
        <v>202</v>
      </c>
      <c r="C6047" t="s">
        <v>75</v>
      </c>
      <c r="D6047">
        <v>2.8373999999999999E-3</v>
      </c>
      <c r="E6047" t="s">
        <v>64</v>
      </c>
      <c r="F6047" t="s">
        <v>71</v>
      </c>
    </row>
    <row r="6048" spans="1:6" x14ac:dyDescent="0.45">
      <c r="A6048" s="154" t="str">
        <f t="shared" si="94"/>
        <v>XI_HV_GC_204</v>
      </c>
      <c r="B6048">
        <v>204</v>
      </c>
      <c r="C6048" t="s">
        <v>75</v>
      </c>
      <c r="D6048">
        <v>2.6484E-3</v>
      </c>
      <c r="E6048" t="s">
        <v>64</v>
      </c>
      <c r="F6048" t="s">
        <v>71</v>
      </c>
    </row>
    <row r="6049" spans="1:6" x14ac:dyDescent="0.45">
      <c r="A6049" s="154" t="str">
        <f t="shared" si="94"/>
        <v>XI_HV_GC_206</v>
      </c>
      <c r="B6049">
        <v>206</v>
      </c>
      <c r="C6049" t="s">
        <v>75</v>
      </c>
      <c r="D6049">
        <v>2.5035000000000001E-3</v>
      </c>
      <c r="E6049" t="s">
        <v>64</v>
      </c>
      <c r="F6049" t="s">
        <v>71</v>
      </c>
    </row>
    <row r="6050" spans="1:6" x14ac:dyDescent="0.45">
      <c r="A6050" s="154" t="str">
        <f t="shared" si="94"/>
        <v>XI_HV_GC_208</v>
      </c>
      <c r="B6050">
        <v>208</v>
      </c>
      <c r="C6050" t="s">
        <v>75</v>
      </c>
      <c r="D6050">
        <v>2.3984000000000002E-3</v>
      </c>
      <c r="E6050" t="s">
        <v>64</v>
      </c>
      <c r="F6050" t="s">
        <v>71</v>
      </c>
    </row>
    <row r="6051" spans="1:6" x14ac:dyDescent="0.45">
      <c r="A6051" s="154" t="str">
        <f t="shared" si="94"/>
        <v>XI_HV_GC_210</v>
      </c>
      <c r="B6051">
        <v>210</v>
      </c>
      <c r="C6051" t="s">
        <v>75</v>
      </c>
      <c r="D6051">
        <v>2.3839E-3</v>
      </c>
      <c r="E6051" t="s">
        <v>64</v>
      </c>
      <c r="F6051" t="s">
        <v>71</v>
      </c>
    </row>
    <row r="6052" spans="1:6" x14ac:dyDescent="0.45">
      <c r="A6052" s="154" t="str">
        <f t="shared" si="94"/>
        <v>XI_HV_GC_212</v>
      </c>
      <c r="B6052">
        <v>212</v>
      </c>
      <c r="C6052" t="s">
        <v>75</v>
      </c>
      <c r="D6052">
        <v>2.5025999999999998E-3</v>
      </c>
      <c r="E6052" t="s">
        <v>64</v>
      </c>
      <c r="F6052" t="s">
        <v>71</v>
      </c>
    </row>
    <row r="6053" spans="1:6" x14ac:dyDescent="0.45">
      <c r="A6053" s="154" t="str">
        <f t="shared" si="94"/>
        <v>XI_HV_GC_214</v>
      </c>
      <c r="B6053">
        <v>214</v>
      </c>
      <c r="C6053" t="s">
        <v>75</v>
      </c>
      <c r="D6053">
        <v>2.6854000000000001E-3</v>
      </c>
      <c r="E6053" t="s">
        <v>64</v>
      </c>
      <c r="F6053" t="s">
        <v>71</v>
      </c>
    </row>
    <row r="6054" spans="1:6" x14ac:dyDescent="0.45">
      <c r="A6054" s="154" t="str">
        <f t="shared" si="94"/>
        <v>XI_HV_GC_216</v>
      </c>
      <c r="B6054">
        <v>216</v>
      </c>
      <c r="C6054" t="s">
        <v>75</v>
      </c>
      <c r="D6054">
        <v>2.8972999999999998E-3</v>
      </c>
      <c r="E6054" t="s">
        <v>64</v>
      </c>
      <c r="F6054" t="s">
        <v>71</v>
      </c>
    </row>
    <row r="6055" spans="1:6" x14ac:dyDescent="0.45">
      <c r="A6055" s="154" t="str">
        <f t="shared" si="94"/>
        <v>XI_HV_GC_218</v>
      </c>
      <c r="B6055">
        <v>218</v>
      </c>
      <c r="C6055" t="s">
        <v>75</v>
      </c>
      <c r="D6055">
        <v>3.1435E-3</v>
      </c>
      <c r="E6055" t="s">
        <v>64</v>
      </c>
      <c r="F6055" t="s">
        <v>71</v>
      </c>
    </row>
    <row r="6056" spans="1:6" x14ac:dyDescent="0.45">
      <c r="A6056" s="154" t="str">
        <f t="shared" si="94"/>
        <v>XI_HV_GC_220</v>
      </c>
      <c r="B6056">
        <v>220</v>
      </c>
      <c r="C6056" t="s">
        <v>75</v>
      </c>
      <c r="D6056">
        <v>3.4356E-3</v>
      </c>
      <c r="E6056" t="s">
        <v>64</v>
      </c>
      <c r="F6056" t="s">
        <v>71</v>
      </c>
    </row>
    <row r="6057" spans="1:6" x14ac:dyDescent="0.45">
      <c r="A6057" s="154" t="str">
        <f t="shared" si="94"/>
        <v>XI_HV_GC_222</v>
      </c>
      <c r="B6057">
        <v>222</v>
      </c>
      <c r="C6057" t="s">
        <v>75</v>
      </c>
      <c r="D6057">
        <v>3.8113000000000001E-3</v>
      </c>
      <c r="E6057" t="s">
        <v>64</v>
      </c>
      <c r="F6057" t="s">
        <v>71</v>
      </c>
    </row>
    <row r="6058" spans="1:6" x14ac:dyDescent="0.45">
      <c r="A6058" s="154" t="str">
        <f t="shared" si="94"/>
        <v>XI_HV_GC_224</v>
      </c>
      <c r="B6058">
        <v>224</v>
      </c>
      <c r="C6058" t="s">
        <v>75</v>
      </c>
      <c r="D6058">
        <v>4.2170000000000003E-3</v>
      </c>
      <c r="E6058" t="s">
        <v>64</v>
      </c>
      <c r="F6058" t="s">
        <v>71</v>
      </c>
    </row>
    <row r="6059" spans="1:6" x14ac:dyDescent="0.45">
      <c r="A6059" s="154" t="str">
        <f t="shared" si="94"/>
        <v>XI_HV_GC_226</v>
      </c>
      <c r="B6059">
        <v>226</v>
      </c>
      <c r="C6059" t="s">
        <v>75</v>
      </c>
      <c r="D6059">
        <v>4.6587E-3</v>
      </c>
      <c r="E6059" t="s">
        <v>64</v>
      </c>
      <c r="F6059" t="s">
        <v>71</v>
      </c>
    </row>
    <row r="6060" spans="1:6" x14ac:dyDescent="0.45">
      <c r="A6060" s="154" t="str">
        <f t="shared" si="94"/>
        <v>XI_HV_GC_228</v>
      </c>
      <c r="B6060">
        <v>228</v>
      </c>
      <c r="C6060" t="s">
        <v>75</v>
      </c>
      <c r="D6060">
        <v>5.1013999999999999E-3</v>
      </c>
      <c r="E6060" t="s">
        <v>64</v>
      </c>
      <c r="F6060" t="s">
        <v>71</v>
      </c>
    </row>
    <row r="6061" spans="1:6" x14ac:dyDescent="0.45">
      <c r="A6061" s="154" t="str">
        <f t="shared" si="94"/>
        <v>XI_HV_GC_230</v>
      </c>
      <c r="B6061">
        <v>230</v>
      </c>
      <c r="C6061" t="s">
        <v>75</v>
      </c>
      <c r="D6061">
        <v>5.5373999999999996E-3</v>
      </c>
      <c r="E6061" t="s">
        <v>64</v>
      </c>
      <c r="F6061" t="s">
        <v>71</v>
      </c>
    </row>
    <row r="6062" spans="1:6" x14ac:dyDescent="0.45">
      <c r="A6062" s="154" t="str">
        <f t="shared" si="94"/>
        <v>XI_HV_GC_232</v>
      </c>
      <c r="B6062">
        <v>232</v>
      </c>
      <c r="C6062" t="s">
        <v>75</v>
      </c>
      <c r="D6062">
        <v>5.9692E-3</v>
      </c>
      <c r="E6062" t="s">
        <v>64</v>
      </c>
      <c r="F6062" t="s">
        <v>71</v>
      </c>
    </row>
    <row r="6063" spans="1:6" x14ac:dyDescent="0.45">
      <c r="A6063" s="154" t="str">
        <f t="shared" si="94"/>
        <v>XI_HV_GC_234</v>
      </c>
      <c r="B6063">
        <v>234</v>
      </c>
      <c r="C6063" t="s">
        <v>75</v>
      </c>
      <c r="D6063">
        <v>6.3924000000000003E-3</v>
      </c>
      <c r="E6063" t="s">
        <v>64</v>
      </c>
      <c r="F6063" t="s">
        <v>71</v>
      </c>
    </row>
    <row r="6064" spans="1:6" x14ac:dyDescent="0.45">
      <c r="A6064" s="154" t="str">
        <f t="shared" si="94"/>
        <v>XI_HV_GC_236</v>
      </c>
      <c r="B6064">
        <v>236</v>
      </c>
      <c r="C6064" t="s">
        <v>75</v>
      </c>
      <c r="D6064">
        <v>6.8214E-3</v>
      </c>
      <c r="E6064" t="s">
        <v>64</v>
      </c>
      <c r="F6064" t="s">
        <v>71</v>
      </c>
    </row>
    <row r="6065" spans="1:6" x14ac:dyDescent="0.45">
      <c r="A6065" s="154" t="str">
        <f t="shared" si="94"/>
        <v>XI_HV_GC_238</v>
      </c>
      <c r="B6065">
        <v>238</v>
      </c>
      <c r="C6065" t="s">
        <v>75</v>
      </c>
      <c r="D6065">
        <v>7.2474999999999996E-3</v>
      </c>
      <c r="E6065" t="s">
        <v>64</v>
      </c>
      <c r="F6065" t="s">
        <v>71</v>
      </c>
    </row>
    <row r="6066" spans="1:6" x14ac:dyDescent="0.45">
      <c r="A6066" s="154" t="str">
        <f t="shared" si="94"/>
        <v>XI_HV_GC_240</v>
      </c>
      <c r="B6066">
        <v>240</v>
      </c>
      <c r="C6066" t="s">
        <v>75</v>
      </c>
      <c r="D6066">
        <v>7.6692000000000001E-3</v>
      </c>
      <c r="E6066" t="s">
        <v>64</v>
      </c>
      <c r="F6066" t="s">
        <v>71</v>
      </c>
    </row>
    <row r="6067" spans="1:6" x14ac:dyDescent="0.45">
      <c r="A6067" s="154" t="str">
        <f t="shared" si="94"/>
        <v>XI_HV_GC_242</v>
      </c>
      <c r="B6067">
        <v>242</v>
      </c>
      <c r="C6067" t="s">
        <v>75</v>
      </c>
      <c r="D6067">
        <v>8.0163999999999999E-3</v>
      </c>
      <c r="E6067" t="s">
        <v>64</v>
      </c>
      <c r="F6067" t="s">
        <v>71</v>
      </c>
    </row>
    <row r="6068" spans="1:6" x14ac:dyDescent="0.45">
      <c r="A6068" s="154" t="str">
        <f t="shared" si="94"/>
        <v>XI_HV_GC_244</v>
      </c>
      <c r="B6068">
        <v>244</v>
      </c>
      <c r="C6068" t="s">
        <v>75</v>
      </c>
      <c r="D6068">
        <v>8.3476999999999996E-3</v>
      </c>
      <c r="E6068" t="s">
        <v>64</v>
      </c>
      <c r="F6068" t="s">
        <v>71</v>
      </c>
    </row>
    <row r="6069" spans="1:6" x14ac:dyDescent="0.45">
      <c r="A6069" s="154" t="str">
        <f t="shared" si="94"/>
        <v>XI_HV_GC_246</v>
      </c>
      <c r="B6069">
        <v>246</v>
      </c>
      <c r="C6069" t="s">
        <v>75</v>
      </c>
      <c r="D6069">
        <v>8.6692999999999996E-3</v>
      </c>
      <c r="E6069" t="s">
        <v>64</v>
      </c>
      <c r="F6069" t="s">
        <v>71</v>
      </c>
    </row>
    <row r="6070" spans="1:6" x14ac:dyDescent="0.45">
      <c r="A6070" s="154" t="str">
        <f t="shared" si="94"/>
        <v>XI_HV_GC_248</v>
      </c>
      <c r="B6070">
        <v>248</v>
      </c>
      <c r="C6070" t="s">
        <v>75</v>
      </c>
      <c r="D6070">
        <v>8.9405999999999999E-3</v>
      </c>
      <c r="E6070" t="s">
        <v>64</v>
      </c>
      <c r="F6070" t="s">
        <v>71</v>
      </c>
    </row>
    <row r="6071" spans="1:6" x14ac:dyDescent="0.45">
      <c r="A6071" s="154" t="str">
        <f t="shared" si="94"/>
        <v>XI_HV_GC_250</v>
      </c>
      <c r="B6071">
        <v>250</v>
      </c>
      <c r="C6071" t="s">
        <v>75</v>
      </c>
      <c r="D6071">
        <v>9.1798000000000001E-3</v>
      </c>
      <c r="E6071" t="s">
        <v>64</v>
      </c>
      <c r="F6071" t="s">
        <v>71</v>
      </c>
    </row>
    <row r="6072" spans="1:6" x14ac:dyDescent="0.45">
      <c r="A6072" s="154" t="str">
        <f t="shared" si="94"/>
        <v>XI_HV_GC_252</v>
      </c>
      <c r="B6072">
        <v>252</v>
      </c>
      <c r="C6072" t="s">
        <v>75</v>
      </c>
      <c r="D6072">
        <v>9.3232000000000002E-3</v>
      </c>
      <c r="E6072" t="s">
        <v>64</v>
      </c>
      <c r="F6072" t="s">
        <v>71</v>
      </c>
    </row>
    <row r="6073" spans="1:6" x14ac:dyDescent="0.45">
      <c r="A6073" s="154" t="str">
        <f t="shared" si="94"/>
        <v>XI_HV_GC_254</v>
      </c>
      <c r="B6073">
        <v>254</v>
      </c>
      <c r="C6073" t="s">
        <v>75</v>
      </c>
      <c r="D6073">
        <v>9.3217999999999999E-3</v>
      </c>
      <c r="E6073" t="s">
        <v>64</v>
      </c>
      <c r="F6073" t="s">
        <v>71</v>
      </c>
    </row>
    <row r="6074" spans="1:6" x14ac:dyDescent="0.45">
      <c r="A6074" s="154" t="str">
        <f t="shared" si="94"/>
        <v>XI_HV_GC_256</v>
      </c>
      <c r="B6074">
        <v>256</v>
      </c>
      <c r="C6074" t="s">
        <v>75</v>
      </c>
      <c r="D6074">
        <v>9.2537999999999995E-3</v>
      </c>
      <c r="E6074" t="s">
        <v>64</v>
      </c>
      <c r="F6074" t="s">
        <v>71</v>
      </c>
    </row>
    <row r="6075" spans="1:6" x14ac:dyDescent="0.45">
      <c r="A6075" s="154" t="str">
        <f t="shared" si="94"/>
        <v>XI_HV_GC_258</v>
      </c>
      <c r="B6075">
        <v>258</v>
      </c>
      <c r="C6075" t="s">
        <v>75</v>
      </c>
      <c r="D6075">
        <v>9.1625000000000005E-3</v>
      </c>
      <c r="E6075" t="s">
        <v>64</v>
      </c>
      <c r="F6075" t="s">
        <v>71</v>
      </c>
    </row>
    <row r="6076" spans="1:6" x14ac:dyDescent="0.45">
      <c r="A6076" s="154" t="str">
        <f t="shared" si="94"/>
        <v>XI_HV_GC_260</v>
      </c>
      <c r="B6076">
        <v>260</v>
      </c>
      <c r="C6076" t="s">
        <v>75</v>
      </c>
      <c r="D6076">
        <v>9.0548999999999994E-3</v>
      </c>
      <c r="E6076" t="s">
        <v>64</v>
      </c>
      <c r="F6076" t="s">
        <v>71</v>
      </c>
    </row>
    <row r="6077" spans="1:6" x14ac:dyDescent="0.45">
      <c r="A6077" s="154" t="str">
        <f t="shared" si="94"/>
        <v>XI_HV_GC_262</v>
      </c>
      <c r="B6077">
        <v>262</v>
      </c>
      <c r="C6077" t="s">
        <v>75</v>
      </c>
      <c r="D6077">
        <v>8.8704999999999999E-3</v>
      </c>
      <c r="E6077" t="s">
        <v>64</v>
      </c>
      <c r="F6077" t="s">
        <v>71</v>
      </c>
    </row>
    <row r="6078" spans="1:6" x14ac:dyDescent="0.45">
      <c r="A6078" s="154" t="str">
        <f t="shared" si="94"/>
        <v>XI_HV_GC_264</v>
      </c>
      <c r="B6078">
        <v>264</v>
      </c>
      <c r="C6078" t="s">
        <v>75</v>
      </c>
      <c r="D6078">
        <v>8.5299999999999994E-3</v>
      </c>
      <c r="E6078" t="s">
        <v>64</v>
      </c>
      <c r="F6078" t="s">
        <v>71</v>
      </c>
    </row>
    <row r="6079" spans="1:6" x14ac:dyDescent="0.45">
      <c r="A6079" s="154" t="str">
        <f t="shared" si="94"/>
        <v>XI_HV_GC_266</v>
      </c>
      <c r="B6079">
        <v>266</v>
      </c>
      <c r="C6079" t="s">
        <v>75</v>
      </c>
      <c r="D6079">
        <v>8.1589000000000002E-3</v>
      </c>
      <c r="E6079" t="s">
        <v>64</v>
      </c>
      <c r="F6079" t="s">
        <v>71</v>
      </c>
    </row>
    <row r="6080" spans="1:6" x14ac:dyDescent="0.45">
      <c r="A6080" s="154" t="str">
        <f t="shared" si="94"/>
        <v>XI_HV_GC_268</v>
      </c>
      <c r="B6080">
        <v>268</v>
      </c>
      <c r="C6080" t="s">
        <v>75</v>
      </c>
      <c r="D6080">
        <v>7.7092999999999997E-3</v>
      </c>
      <c r="E6080" t="s">
        <v>64</v>
      </c>
      <c r="F6080" t="s">
        <v>71</v>
      </c>
    </row>
    <row r="6081" spans="1:6" x14ac:dyDescent="0.45">
      <c r="A6081" s="154" t="str">
        <f t="shared" si="94"/>
        <v>XI_HV_GC_270</v>
      </c>
      <c r="B6081">
        <v>270</v>
      </c>
      <c r="C6081" t="s">
        <v>75</v>
      </c>
      <c r="D6081">
        <v>7.2560000000000003E-3</v>
      </c>
      <c r="E6081" t="s">
        <v>64</v>
      </c>
      <c r="F6081" t="s">
        <v>71</v>
      </c>
    </row>
    <row r="6082" spans="1:6" x14ac:dyDescent="0.45">
      <c r="A6082" s="154" t="str">
        <f t="shared" si="94"/>
        <v>XI_HV_GC_272</v>
      </c>
      <c r="B6082">
        <v>272</v>
      </c>
      <c r="C6082" t="s">
        <v>75</v>
      </c>
      <c r="D6082">
        <v>6.8246000000000001E-3</v>
      </c>
      <c r="E6082" t="s">
        <v>64</v>
      </c>
      <c r="F6082" t="s">
        <v>71</v>
      </c>
    </row>
    <row r="6083" spans="1:6" x14ac:dyDescent="0.45">
      <c r="A6083" s="154" t="str">
        <f t="shared" ref="A6083:A6146" si="95">C6083&amp;"_"&amp;E6083&amp;"_"&amp;B6083</f>
        <v>XI_HV_GC_274</v>
      </c>
      <c r="B6083">
        <v>274</v>
      </c>
      <c r="C6083" t="s">
        <v>75</v>
      </c>
      <c r="D6083">
        <v>6.3864999999999998E-3</v>
      </c>
      <c r="E6083" t="s">
        <v>64</v>
      </c>
      <c r="F6083" t="s">
        <v>71</v>
      </c>
    </row>
    <row r="6084" spans="1:6" x14ac:dyDescent="0.45">
      <c r="A6084" s="154" t="str">
        <f t="shared" si="95"/>
        <v>XI_HV_GC_276</v>
      </c>
      <c r="B6084">
        <v>276</v>
      </c>
      <c r="C6084" t="s">
        <v>75</v>
      </c>
      <c r="D6084">
        <v>5.953E-3</v>
      </c>
      <c r="E6084" t="s">
        <v>64</v>
      </c>
      <c r="F6084" t="s">
        <v>71</v>
      </c>
    </row>
    <row r="6085" spans="1:6" x14ac:dyDescent="0.45">
      <c r="A6085" s="154" t="str">
        <f t="shared" si="95"/>
        <v>XI_HV_GC_278</v>
      </c>
      <c r="B6085">
        <v>278</v>
      </c>
      <c r="C6085" t="s">
        <v>75</v>
      </c>
      <c r="D6085">
        <v>5.5040000000000002E-3</v>
      </c>
      <c r="E6085" t="s">
        <v>64</v>
      </c>
      <c r="F6085" t="s">
        <v>71</v>
      </c>
    </row>
    <row r="6086" spans="1:6" x14ac:dyDescent="0.45">
      <c r="A6086" s="154" t="str">
        <f t="shared" si="95"/>
        <v>XI_HV_GC_280</v>
      </c>
      <c r="B6086">
        <v>280</v>
      </c>
      <c r="C6086" t="s">
        <v>75</v>
      </c>
      <c r="D6086">
        <v>5.0546999999999996E-3</v>
      </c>
      <c r="E6086" t="s">
        <v>64</v>
      </c>
      <c r="F6086" t="s">
        <v>71</v>
      </c>
    </row>
    <row r="6087" spans="1:6" x14ac:dyDescent="0.45">
      <c r="A6087" s="154" t="str">
        <f t="shared" si="95"/>
        <v>XI_HV_GC_282</v>
      </c>
      <c r="B6087">
        <v>282</v>
      </c>
      <c r="C6087" t="s">
        <v>75</v>
      </c>
      <c r="D6087">
        <v>4.6103000000000003E-3</v>
      </c>
      <c r="E6087" t="s">
        <v>64</v>
      </c>
      <c r="F6087" t="s">
        <v>71</v>
      </c>
    </row>
    <row r="6088" spans="1:6" x14ac:dyDescent="0.45">
      <c r="A6088" s="154" t="str">
        <f t="shared" si="95"/>
        <v>XI_HV_GC_284</v>
      </c>
      <c r="B6088">
        <v>284</v>
      </c>
      <c r="C6088" t="s">
        <v>75</v>
      </c>
      <c r="D6088">
        <v>4.2043999999999996E-3</v>
      </c>
      <c r="E6088" t="s">
        <v>64</v>
      </c>
      <c r="F6088" t="s">
        <v>71</v>
      </c>
    </row>
    <row r="6089" spans="1:6" x14ac:dyDescent="0.45">
      <c r="A6089" s="154" t="str">
        <f t="shared" si="95"/>
        <v>XI_HV_GC_286</v>
      </c>
      <c r="B6089">
        <v>286</v>
      </c>
      <c r="C6089" t="s">
        <v>75</v>
      </c>
      <c r="D6089">
        <v>3.8078999999999999E-3</v>
      </c>
      <c r="E6089" t="s">
        <v>64</v>
      </c>
      <c r="F6089" t="s">
        <v>71</v>
      </c>
    </row>
    <row r="6090" spans="1:6" x14ac:dyDescent="0.45">
      <c r="A6090" s="154" t="str">
        <f t="shared" si="95"/>
        <v>XI_HV_GC_288</v>
      </c>
      <c r="B6090">
        <v>288</v>
      </c>
      <c r="C6090" t="s">
        <v>75</v>
      </c>
      <c r="D6090">
        <v>3.4148999999999998E-3</v>
      </c>
      <c r="E6090" t="s">
        <v>64</v>
      </c>
      <c r="F6090" t="s">
        <v>71</v>
      </c>
    </row>
    <row r="6091" spans="1:6" x14ac:dyDescent="0.45">
      <c r="A6091" s="154" t="str">
        <f t="shared" si="95"/>
        <v>XI_HV_GC_290</v>
      </c>
      <c r="B6091">
        <v>290</v>
      </c>
      <c r="C6091" t="s">
        <v>75</v>
      </c>
      <c r="D6091">
        <v>3.0525000000000001E-3</v>
      </c>
      <c r="E6091" t="s">
        <v>64</v>
      </c>
      <c r="F6091" t="s">
        <v>71</v>
      </c>
    </row>
    <row r="6092" spans="1:6" x14ac:dyDescent="0.45">
      <c r="A6092" s="154" t="str">
        <f t="shared" si="95"/>
        <v>XI_HV_GC_292</v>
      </c>
      <c r="B6092">
        <v>292</v>
      </c>
      <c r="C6092" t="s">
        <v>75</v>
      </c>
      <c r="D6092">
        <v>2.7087999999999999E-3</v>
      </c>
      <c r="E6092" t="s">
        <v>64</v>
      </c>
      <c r="F6092" t="s">
        <v>71</v>
      </c>
    </row>
    <row r="6093" spans="1:6" x14ac:dyDescent="0.45">
      <c r="A6093" s="154" t="str">
        <f t="shared" si="95"/>
        <v>XI_HV_GC_294</v>
      </c>
      <c r="B6093">
        <v>294</v>
      </c>
      <c r="C6093" t="s">
        <v>75</v>
      </c>
      <c r="D6093">
        <v>2.4077999999999999E-3</v>
      </c>
      <c r="E6093" t="s">
        <v>64</v>
      </c>
      <c r="F6093" t="s">
        <v>71</v>
      </c>
    </row>
    <row r="6094" spans="1:6" x14ac:dyDescent="0.45">
      <c r="A6094" s="154" t="str">
        <f t="shared" si="95"/>
        <v>XI_HV_GC_296</v>
      </c>
      <c r="B6094">
        <v>296</v>
      </c>
      <c r="C6094" t="s">
        <v>75</v>
      </c>
      <c r="D6094">
        <v>2.2103000000000001E-3</v>
      </c>
      <c r="E6094" t="s">
        <v>64</v>
      </c>
      <c r="F6094" t="s">
        <v>71</v>
      </c>
    </row>
    <row r="6095" spans="1:6" x14ac:dyDescent="0.45">
      <c r="A6095" s="154" t="str">
        <f t="shared" si="95"/>
        <v>XI_HV_GC_298</v>
      </c>
      <c r="B6095">
        <v>298</v>
      </c>
      <c r="C6095" t="s">
        <v>75</v>
      </c>
      <c r="D6095">
        <v>2.0558E-3</v>
      </c>
      <c r="E6095" t="s">
        <v>64</v>
      </c>
      <c r="F6095" t="s">
        <v>71</v>
      </c>
    </row>
    <row r="6096" spans="1:6" x14ac:dyDescent="0.45">
      <c r="A6096" s="154" t="str">
        <f t="shared" si="95"/>
        <v>XI_HV_GC_300</v>
      </c>
      <c r="B6096">
        <v>300</v>
      </c>
      <c r="C6096" t="s">
        <v>75</v>
      </c>
      <c r="D6096">
        <v>1.9143999999999999E-3</v>
      </c>
      <c r="E6096" t="s">
        <v>64</v>
      </c>
      <c r="F6096" t="s">
        <v>71</v>
      </c>
    </row>
    <row r="6097" spans="1:6" x14ac:dyDescent="0.45">
      <c r="A6097" s="154" t="str">
        <f t="shared" si="95"/>
        <v>XI_HV_GC_302</v>
      </c>
      <c r="B6097">
        <v>302</v>
      </c>
      <c r="C6097" t="s">
        <v>75</v>
      </c>
      <c r="D6097">
        <v>1.7891999999999999E-3</v>
      </c>
      <c r="E6097" t="s">
        <v>64</v>
      </c>
      <c r="F6097" t="s">
        <v>71</v>
      </c>
    </row>
    <row r="6098" spans="1:6" x14ac:dyDescent="0.45">
      <c r="A6098" s="154" t="str">
        <f t="shared" si="95"/>
        <v>XI_HV_GC_304</v>
      </c>
      <c r="B6098">
        <v>304</v>
      </c>
      <c r="C6098" t="s">
        <v>75</v>
      </c>
      <c r="D6098">
        <v>1.7060000000000001E-3</v>
      </c>
      <c r="E6098" t="s">
        <v>64</v>
      </c>
      <c r="F6098" t="s">
        <v>71</v>
      </c>
    </row>
    <row r="6099" spans="1:6" x14ac:dyDescent="0.45">
      <c r="A6099" s="154" t="str">
        <f t="shared" si="95"/>
        <v>XI_HV_GC_306</v>
      </c>
      <c r="B6099">
        <v>306</v>
      </c>
      <c r="C6099" t="s">
        <v>75</v>
      </c>
      <c r="D6099">
        <v>1.7103999999999999E-3</v>
      </c>
      <c r="E6099" t="s">
        <v>64</v>
      </c>
      <c r="F6099" t="s">
        <v>71</v>
      </c>
    </row>
    <row r="6100" spans="1:6" x14ac:dyDescent="0.45">
      <c r="A6100" s="154" t="str">
        <f t="shared" si="95"/>
        <v>XI_HV_GC_308</v>
      </c>
      <c r="B6100">
        <v>308</v>
      </c>
      <c r="C6100" t="s">
        <v>75</v>
      </c>
      <c r="D6100">
        <v>1.7371000000000001E-3</v>
      </c>
      <c r="E6100" t="s">
        <v>64</v>
      </c>
      <c r="F6100" t="s">
        <v>71</v>
      </c>
    </row>
    <row r="6101" spans="1:6" x14ac:dyDescent="0.45">
      <c r="A6101" s="154" t="str">
        <f t="shared" si="95"/>
        <v>XI_HV_GC_310</v>
      </c>
      <c r="B6101">
        <v>310</v>
      </c>
      <c r="C6101" t="s">
        <v>75</v>
      </c>
      <c r="D6101">
        <v>1.6743000000000001E-3</v>
      </c>
      <c r="E6101" t="s">
        <v>64</v>
      </c>
      <c r="F6101" t="s">
        <v>71</v>
      </c>
    </row>
    <row r="6102" spans="1:6" x14ac:dyDescent="0.45">
      <c r="A6102" s="154" t="str">
        <f t="shared" si="95"/>
        <v>XI_HV_GC_312</v>
      </c>
      <c r="B6102">
        <v>312</v>
      </c>
      <c r="C6102" t="s">
        <v>75</v>
      </c>
      <c r="D6102">
        <v>1.7422E-3</v>
      </c>
      <c r="E6102" t="s">
        <v>64</v>
      </c>
      <c r="F6102" t="s">
        <v>71</v>
      </c>
    </row>
    <row r="6103" spans="1:6" x14ac:dyDescent="0.45">
      <c r="A6103" s="154" t="str">
        <f t="shared" si="95"/>
        <v>XI_HV_GC_314</v>
      </c>
      <c r="B6103">
        <v>314</v>
      </c>
      <c r="C6103" t="s">
        <v>75</v>
      </c>
      <c r="D6103">
        <v>1.7696000000000001E-3</v>
      </c>
      <c r="E6103" t="s">
        <v>64</v>
      </c>
      <c r="F6103" t="s">
        <v>71</v>
      </c>
    </row>
    <row r="6104" spans="1:6" x14ac:dyDescent="0.45">
      <c r="A6104" s="154" t="str">
        <f t="shared" si="95"/>
        <v>XI_HV_GC_316</v>
      </c>
      <c r="B6104">
        <v>316</v>
      </c>
      <c r="C6104" t="s">
        <v>75</v>
      </c>
      <c r="D6104">
        <v>1.8013E-3</v>
      </c>
      <c r="E6104" t="s">
        <v>64</v>
      </c>
      <c r="F6104" t="s">
        <v>71</v>
      </c>
    </row>
    <row r="6105" spans="1:6" x14ac:dyDescent="0.45">
      <c r="A6105" s="154" t="str">
        <f t="shared" si="95"/>
        <v>XI_HV_GC_318</v>
      </c>
      <c r="B6105">
        <v>318</v>
      </c>
      <c r="C6105" t="s">
        <v>75</v>
      </c>
      <c r="D6105">
        <v>1.8316000000000001E-3</v>
      </c>
      <c r="E6105" t="s">
        <v>64</v>
      </c>
      <c r="F6105" t="s">
        <v>71</v>
      </c>
    </row>
    <row r="6106" spans="1:6" x14ac:dyDescent="0.45">
      <c r="A6106" s="154" t="str">
        <f t="shared" si="95"/>
        <v>XI_HV_GC_320</v>
      </c>
      <c r="B6106">
        <v>320</v>
      </c>
      <c r="C6106" t="s">
        <v>75</v>
      </c>
      <c r="D6106">
        <v>1.8626000000000001E-3</v>
      </c>
      <c r="E6106" t="s">
        <v>64</v>
      </c>
      <c r="F6106" t="s">
        <v>71</v>
      </c>
    </row>
    <row r="6107" spans="1:6" x14ac:dyDescent="0.45">
      <c r="A6107" s="154" t="str">
        <f t="shared" si="95"/>
        <v>XI_HV_GC_322</v>
      </c>
      <c r="B6107">
        <v>322</v>
      </c>
      <c r="C6107" t="s">
        <v>75</v>
      </c>
      <c r="D6107">
        <v>1.902E-3</v>
      </c>
      <c r="E6107" t="s">
        <v>64</v>
      </c>
      <c r="F6107" t="s">
        <v>71</v>
      </c>
    </row>
    <row r="6108" spans="1:6" x14ac:dyDescent="0.45">
      <c r="A6108" s="154" t="str">
        <f t="shared" si="95"/>
        <v>XI_HV_GC_324</v>
      </c>
      <c r="B6108">
        <v>324</v>
      </c>
      <c r="C6108" t="s">
        <v>75</v>
      </c>
      <c r="D6108">
        <v>1.9403999999999999E-3</v>
      </c>
      <c r="E6108" t="s">
        <v>64</v>
      </c>
      <c r="F6108" t="s">
        <v>71</v>
      </c>
    </row>
    <row r="6109" spans="1:6" x14ac:dyDescent="0.45">
      <c r="A6109" s="154" t="str">
        <f t="shared" si="95"/>
        <v>XI_HV_GC_326</v>
      </c>
      <c r="B6109">
        <v>326</v>
      </c>
      <c r="C6109" t="s">
        <v>75</v>
      </c>
      <c r="D6109">
        <v>1.9761000000000002E-3</v>
      </c>
      <c r="E6109" t="s">
        <v>64</v>
      </c>
      <c r="F6109" t="s">
        <v>71</v>
      </c>
    </row>
    <row r="6110" spans="1:6" x14ac:dyDescent="0.45">
      <c r="A6110" s="154" t="str">
        <f t="shared" si="95"/>
        <v>XI_HV_GC_328</v>
      </c>
      <c r="B6110">
        <v>328</v>
      </c>
      <c r="C6110" t="s">
        <v>75</v>
      </c>
      <c r="D6110">
        <v>2.0097000000000001E-3</v>
      </c>
      <c r="E6110" t="s">
        <v>64</v>
      </c>
      <c r="F6110" t="s">
        <v>71</v>
      </c>
    </row>
    <row r="6111" spans="1:6" x14ac:dyDescent="0.45">
      <c r="A6111" s="154" t="str">
        <f t="shared" si="95"/>
        <v>XI_HV_GC_330</v>
      </c>
      <c r="B6111">
        <v>330</v>
      </c>
      <c r="C6111" t="s">
        <v>75</v>
      </c>
      <c r="D6111">
        <v>2.0441999999999999E-3</v>
      </c>
      <c r="E6111" t="s">
        <v>64</v>
      </c>
      <c r="F6111" t="s">
        <v>71</v>
      </c>
    </row>
    <row r="6112" spans="1:6" x14ac:dyDescent="0.45">
      <c r="A6112" s="154" t="str">
        <f t="shared" si="95"/>
        <v>XI_HV_GC_332</v>
      </c>
      <c r="B6112">
        <v>332</v>
      </c>
      <c r="C6112" t="s">
        <v>75</v>
      </c>
      <c r="D6112">
        <v>2.0742E-3</v>
      </c>
      <c r="E6112" t="s">
        <v>64</v>
      </c>
      <c r="F6112" t="s">
        <v>71</v>
      </c>
    </row>
    <row r="6113" spans="1:6" x14ac:dyDescent="0.45">
      <c r="A6113" s="154" t="str">
        <f t="shared" si="95"/>
        <v>XI_HV_GC_334</v>
      </c>
      <c r="B6113">
        <v>334</v>
      </c>
      <c r="C6113" t="s">
        <v>75</v>
      </c>
      <c r="D6113">
        <v>2.1053000000000001E-3</v>
      </c>
      <c r="E6113" t="s">
        <v>64</v>
      </c>
      <c r="F6113" t="s">
        <v>71</v>
      </c>
    </row>
    <row r="6114" spans="1:6" x14ac:dyDescent="0.45">
      <c r="A6114" s="154" t="str">
        <f t="shared" si="95"/>
        <v>XI_HV_GC_336</v>
      </c>
      <c r="B6114">
        <v>336</v>
      </c>
      <c r="C6114" t="s">
        <v>75</v>
      </c>
      <c r="D6114">
        <v>2.1586999999999999E-3</v>
      </c>
      <c r="E6114" t="s">
        <v>64</v>
      </c>
      <c r="F6114" t="s">
        <v>71</v>
      </c>
    </row>
    <row r="6115" spans="1:6" x14ac:dyDescent="0.45">
      <c r="A6115" s="154" t="str">
        <f t="shared" si="95"/>
        <v>XI_HV_GC_338</v>
      </c>
      <c r="B6115">
        <v>338</v>
      </c>
      <c r="C6115" t="s">
        <v>75</v>
      </c>
      <c r="D6115">
        <v>2.1510000000000001E-3</v>
      </c>
      <c r="E6115" t="s">
        <v>64</v>
      </c>
      <c r="F6115" t="s">
        <v>71</v>
      </c>
    </row>
    <row r="6116" spans="1:6" x14ac:dyDescent="0.45">
      <c r="A6116" s="154" t="str">
        <f t="shared" si="95"/>
        <v>XI_HV_GC_340</v>
      </c>
      <c r="B6116">
        <v>340</v>
      </c>
      <c r="C6116" t="s">
        <v>75</v>
      </c>
      <c r="D6116">
        <v>2.1232999999999998E-3</v>
      </c>
      <c r="E6116" t="s">
        <v>64</v>
      </c>
      <c r="F6116" t="s">
        <v>71</v>
      </c>
    </row>
    <row r="6117" spans="1:6" x14ac:dyDescent="0.45">
      <c r="A6117" s="154" t="str">
        <f t="shared" si="95"/>
        <v>XI_HV_GC_342</v>
      </c>
      <c r="B6117">
        <v>342</v>
      </c>
      <c r="C6117" t="s">
        <v>75</v>
      </c>
      <c r="D6117">
        <v>2.0936000000000001E-3</v>
      </c>
      <c r="E6117" t="s">
        <v>64</v>
      </c>
      <c r="F6117" t="s">
        <v>71</v>
      </c>
    </row>
    <row r="6118" spans="1:6" x14ac:dyDescent="0.45">
      <c r="A6118" s="154" t="str">
        <f t="shared" si="95"/>
        <v>XI_HV_GC_344</v>
      </c>
      <c r="B6118">
        <v>344</v>
      </c>
      <c r="C6118" t="s">
        <v>75</v>
      </c>
      <c r="D6118">
        <v>2.0492000000000002E-3</v>
      </c>
      <c r="E6118" t="s">
        <v>64</v>
      </c>
      <c r="F6118" t="s">
        <v>71</v>
      </c>
    </row>
    <row r="6119" spans="1:6" x14ac:dyDescent="0.45">
      <c r="A6119" s="154" t="str">
        <f t="shared" si="95"/>
        <v>XI_HV_GC_346</v>
      </c>
      <c r="B6119">
        <v>346</v>
      </c>
      <c r="C6119" t="s">
        <v>75</v>
      </c>
      <c r="D6119">
        <v>1.9984E-3</v>
      </c>
      <c r="E6119" t="s">
        <v>64</v>
      </c>
      <c r="F6119" t="s">
        <v>71</v>
      </c>
    </row>
    <row r="6120" spans="1:6" x14ac:dyDescent="0.45">
      <c r="A6120" s="154" t="str">
        <f t="shared" si="95"/>
        <v>XI_HV_GC_348</v>
      </c>
      <c r="B6120">
        <v>348</v>
      </c>
      <c r="C6120" t="s">
        <v>75</v>
      </c>
      <c r="D6120">
        <v>1.931E-3</v>
      </c>
      <c r="E6120" t="s">
        <v>64</v>
      </c>
      <c r="F6120" t="s">
        <v>71</v>
      </c>
    </row>
    <row r="6121" spans="1:6" x14ac:dyDescent="0.45">
      <c r="A6121" s="154" t="str">
        <f t="shared" si="95"/>
        <v>XI_HV_GC_350</v>
      </c>
      <c r="B6121">
        <v>350</v>
      </c>
      <c r="C6121" t="s">
        <v>75</v>
      </c>
      <c r="D6121">
        <v>1.8531000000000001E-3</v>
      </c>
      <c r="E6121" t="s">
        <v>64</v>
      </c>
      <c r="F6121" t="s">
        <v>71</v>
      </c>
    </row>
    <row r="6122" spans="1:6" x14ac:dyDescent="0.45">
      <c r="A6122" s="154" t="str">
        <f t="shared" si="95"/>
        <v>XI_HV_GC_352</v>
      </c>
      <c r="B6122">
        <v>352</v>
      </c>
      <c r="C6122" t="s">
        <v>75</v>
      </c>
      <c r="D6122">
        <v>1.7731999999999999E-3</v>
      </c>
      <c r="E6122" t="s">
        <v>64</v>
      </c>
      <c r="F6122" t="s">
        <v>71</v>
      </c>
    </row>
    <row r="6123" spans="1:6" x14ac:dyDescent="0.45">
      <c r="A6123" s="154" t="str">
        <f t="shared" si="95"/>
        <v>XI_HV_GC_354</v>
      </c>
      <c r="B6123">
        <v>354</v>
      </c>
      <c r="C6123" t="s">
        <v>75</v>
      </c>
      <c r="D6123">
        <v>1.6919000000000001E-3</v>
      </c>
      <c r="E6123" t="s">
        <v>64</v>
      </c>
      <c r="F6123" t="s">
        <v>71</v>
      </c>
    </row>
    <row r="6124" spans="1:6" x14ac:dyDescent="0.45">
      <c r="A6124" s="154" t="str">
        <f t="shared" si="95"/>
        <v>XI_HV_GC_356</v>
      </c>
      <c r="B6124">
        <v>356</v>
      </c>
      <c r="C6124" t="s">
        <v>75</v>
      </c>
      <c r="D6124">
        <v>1.6298E-3</v>
      </c>
      <c r="E6124" t="s">
        <v>64</v>
      </c>
      <c r="F6124" t="s">
        <v>71</v>
      </c>
    </row>
    <row r="6125" spans="1:6" x14ac:dyDescent="0.45">
      <c r="A6125" s="154" t="str">
        <f t="shared" si="95"/>
        <v>XI_HV_GC_358</v>
      </c>
      <c r="B6125">
        <v>358</v>
      </c>
      <c r="C6125" t="s">
        <v>75</v>
      </c>
      <c r="D6125">
        <v>1.5694000000000001E-3</v>
      </c>
      <c r="E6125" t="s">
        <v>64</v>
      </c>
      <c r="F6125" t="s">
        <v>71</v>
      </c>
    </row>
    <row r="6126" spans="1:6" x14ac:dyDescent="0.45">
      <c r="A6126" s="154" t="str">
        <f t="shared" si="95"/>
        <v>XI_HV_GC_360</v>
      </c>
      <c r="B6126">
        <v>360</v>
      </c>
      <c r="C6126" t="s">
        <v>75</v>
      </c>
      <c r="D6126">
        <v>1.5097000000000001E-3</v>
      </c>
      <c r="E6126" t="s">
        <v>64</v>
      </c>
      <c r="F6126" t="s">
        <v>71</v>
      </c>
    </row>
    <row r="6127" spans="1:6" x14ac:dyDescent="0.45">
      <c r="A6127" s="154" t="str">
        <f t="shared" si="95"/>
        <v>XI_HV_GC_362</v>
      </c>
      <c r="B6127">
        <v>362</v>
      </c>
      <c r="C6127" t="s">
        <v>75</v>
      </c>
      <c r="D6127">
        <v>1.4567E-3</v>
      </c>
      <c r="E6127" t="s">
        <v>64</v>
      </c>
      <c r="F6127" t="s">
        <v>71</v>
      </c>
    </row>
    <row r="6128" spans="1:6" x14ac:dyDescent="0.45">
      <c r="A6128" s="154" t="str">
        <f t="shared" si="95"/>
        <v>XI_HV_GC_364</v>
      </c>
      <c r="B6128">
        <v>364</v>
      </c>
      <c r="C6128" t="s">
        <v>75</v>
      </c>
      <c r="D6128">
        <v>1.3898000000000001E-3</v>
      </c>
      <c r="E6128" t="s">
        <v>64</v>
      </c>
      <c r="F6128" t="s">
        <v>71</v>
      </c>
    </row>
    <row r="6129" spans="1:6" x14ac:dyDescent="0.45">
      <c r="A6129" s="154" t="str">
        <f t="shared" si="95"/>
        <v>XI_HV_GC_366</v>
      </c>
      <c r="B6129">
        <v>366</v>
      </c>
      <c r="C6129" t="s">
        <v>75</v>
      </c>
      <c r="D6129">
        <v>1.3213000000000001E-3</v>
      </c>
      <c r="E6129" t="s">
        <v>64</v>
      </c>
      <c r="F6129" t="s">
        <v>71</v>
      </c>
    </row>
    <row r="6130" spans="1:6" x14ac:dyDescent="0.45">
      <c r="A6130" s="154" t="str">
        <f t="shared" si="95"/>
        <v>XI_HV_GC_368</v>
      </c>
      <c r="B6130">
        <v>368</v>
      </c>
      <c r="C6130" t="s">
        <v>75</v>
      </c>
      <c r="D6130">
        <v>1.2543999999999999E-3</v>
      </c>
      <c r="E6130" t="s">
        <v>64</v>
      </c>
      <c r="F6130" t="s">
        <v>71</v>
      </c>
    </row>
    <row r="6131" spans="1:6" x14ac:dyDescent="0.45">
      <c r="A6131" s="154" t="str">
        <f t="shared" si="95"/>
        <v>XI_HV_GC_370</v>
      </c>
      <c r="B6131">
        <v>370</v>
      </c>
      <c r="C6131" t="s">
        <v>75</v>
      </c>
      <c r="D6131">
        <v>1.1877999999999999E-3</v>
      </c>
      <c r="E6131" t="s">
        <v>64</v>
      </c>
      <c r="F6131" t="s">
        <v>71</v>
      </c>
    </row>
    <row r="6132" spans="1:6" x14ac:dyDescent="0.45">
      <c r="A6132" s="154" t="str">
        <f t="shared" si="95"/>
        <v>XI_HV_GC_372</v>
      </c>
      <c r="B6132">
        <v>372</v>
      </c>
      <c r="C6132" t="s">
        <v>75</v>
      </c>
      <c r="D6132">
        <v>1.1201E-3</v>
      </c>
      <c r="E6132" t="s">
        <v>64</v>
      </c>
      <c r="F6132" t="s">
        <v>71</v>
      </c>
    </row>
    <row r="6133" spans="1:6" x14ac:dyDescent="0.45">
      <c r="A6133" s="154" t="str">
        <f t="shared" si="95"/>
        <v>XI_HV_GC_374</v>
      </c>
      <c r="B6133">
        <v>374</v>
      </c>
      <c r="C6133" t="s">
        <v>75</v>
      </c>
      <c r="D6133">
        <v>1.0268E-3</v>
      </c>
      <c r="E6133" t="s">
        <v>64</v>
      </c>
      <c r="F6133" t="s">
        <v>71</v>
      </c>
    </row>
    <row r="6134" spans="1:6" x14ac:dyDescent="0.45">
      <c r="A6134" s="154" t="str">
        <f t="shared" si="95"/>
        <v>XI_HV_GC_376</v>
      </c>
      <c r="B6134">
        <v>376</v>
      </c>
      <c r="C6134" t="s">
        <v>75</v>
      </c>
      <c r="D6134">
        <v>9.3340000000000003E-4</v>
      </c>
      <c r="E6134" t="s">
        <v>64</v>
      </c>
      <c r="F6134" t="s">
        <v>71</v>
      </c>
    </row>
    <row r="6135" spans="1:6" x14ac:dyDescent="0.45">
      <c r="A6135" s="154" t="str">
        <f t="shared" si="95"/>
        <v>XI_HV_GC_378</v>
      </c>
      <c r="B6135">
        <v>378</v>
      </c>
      <c r="C6135" t="s">
        <v>75</v>
      </c>
      <c r="D6135">
        <v>8.4000000000000003E-4</v>
      </c>
      <c r="E6135" t="s">
        <v>64</v>
      </c>
      <c r="F6135" t="s">
        <v>71</v>
      </c>
    </row>
    <row r="6136" spans="1:6" x14ac:dyDescent="0.45">
      <c r="A6136" s="154" t="str">
        <f t="shared" si="95"/>
        <v>XI_HV_GC_380</v>
      </c>
      <c r="B6136">
        <v>380</v>
      </c>
      <c r="C6136" t="s">
        <v>75</v>
      </c>
      <c r="D6136">
        <v>7.4680000000000005E-4</v>
      </c>
      <c r="E6136" t="s">
        <v>64</v>
      </c>
      <c r="F6136" t="s">
        <v>71</v>
      </c>
    </row>
    <row r="6137" spans="1:6" x14ac:dyDescent="0.45">
      <c r="A6137" s="154" t="str">
        <f t="shared" si="95"/>
        <v>XI_HV_GC_382</v>
      </c>
      <c r="B6137">
        <v>382</v>
      </c>
      <c r="C6137" t="s">
        <v>75</v>
      </c>
      <c r="D6137">
        <v>6.5340000000000005E-4</v>
      </c>
      <c r="E6137" t="s">
        <v>64</v>
      </c>
      <c r="F6137" t="s">
        <v>71</v>
      </c>
    </row>
    <row r="6138" spans="1:6" x14ac:dyDescent="0.45">
      <c r="A6138" s="154" t="str">
        <f t="shared" si="95"/>
        <v>XI_HV_GC_384</v>
      </c>
      <c r="B6138">
        <v>384</v>
      </c>
      <c r="C6138" t="s">
        <v>75</v>
      </c>
      <c r="D6138">
        <v>5.5999999999999995E-4</v>
      </c>
      <c r="E6138" t="s">
        <v>64</v>
      </c>
      <c r="F6138" t="s">
        <v>71</v>
      </c>
    </row>
    <row r="6139" spans="1:6" x14ac:dyDescent="0.45">
      <c r="A6139" s="154" t="str">
        <f t="shared" si="95"/>
        <v>XI_HV_GC_386</v>
      </c>
      <c r="B6139">
        <v>386</v>
      </c>
      <c r="C6139" t="s">
        <v>75</v>
      </c>
      <c r="D6139">
        <v>4.6670000000000001E-4</v>
      </c>
      <c r="E6139" t="s">
        <v>64</v>
      </c>
      <c r="F6139" t="s">
        <v>71</v>
      </c>
    </row>
    <row r="6140" spans="1:6" x14ac:dyDescent="0.45">
      <c r="A6140" s="154" t="str">
        <f t="shared" si="95"/>
        <v>XI_HV_GC_388</v>
      </c>
      <c r="B6140">
        <v>388</v>
      </c>
      <c r="C6140" t="s">
        <v>75</v>
      </c>
      <c r="D6140">
        <v>3.7330000000000002E-4</v>
      </c>
      <c r="E6140" t="s">
        <v>64</v>
      </c>
      <c r="F6140" t="s">
        <v>71</v>
      </c>
    </row>
    <row r="6141" spans="1:6" x14ac:dyDescent="0.45">
      <c r="A6141" s="154" t="str">
        <f t="shared" si="95"/>
        <v>XI_HV_GC_390</v>
      </c>
      <c r="B6141">
        <v>390</v>
      </c>
      <c r="C6141" t="s">
        <v>75</v>
      </c>
      <c r="D6141">
        <v>2.7989999999999997E-4</v>
      </c>
      <c r="E6141" t="s">
        <v>64</v>
      </c>
      <c r="F6141" t="s">
        <v>71</v>
      </c>
    </row>
    <row r="6142" spans="1:6" x14ac:dyDescent="0.45">
      <c r="A6142" s="154" t="str">
        <f t="shared" si="95"/>
        <v>XI_HV_GC_392</v>
      </c>
      <c r="B6142">
        <v>392</v>
      </c>
      <c r="C6142" t="s">
        <v>75</v>
      </c>
      <c r="D6142">
        <v>1.8670000000000001E-4</v>
      </c>
      <c r="E6142" t="s">
        <v>64</v>
      </c>
      <c r="F6142" t="s">
        <v>71</v>
      </c>
    </row>
    <row r="6143" spans="1:6" x14ac:dyDescent="0.45">
      <c r="A6143" s="154" t="str">
        <f t="shared" si="95"/>
        <v>XI_HV_GC_394</v>
      </c>
      <c r="B6143">
        <v>394</v>
      </c>
      <c r="C6143" t="s">
        <v>75</v>
      </c>
      <c r="D6143" s="153">
        <v>9.3300000000000005E-5</v>
      </c>
      <c r="E6143" t="s">
        <v>64</v>
      </c>
      <c r="F6143" t="s">
        <v>71</v>
      </c>
    </row>
    <row r="6144" spans="1:6" x14ac:dyDescent="0.45">
      <c r="A6144" s="154" t="str">
        <f t="shared" si="95"/>
        <v>XI_HV_GC_396</v>
      </c>
      <c r="B6144">
        <v>396</v>
      </c>
      <c r="C6144" t="s">
        <v>75</v>
      </c>
      <c r="D6144">
        <v>0</v>
      </c>
      <c r="E6144" t="s">
        <v>64</v>
      </c>
      <c r="F6144" t="s">
        <v>71</v>
      </c>
    </row>
    <row r="6145" spans="1:6" x14ac:dyDescent="0.45">
      <c r="A6145" s="154" t="str">
        <f t="shared" si="95"/>
        <v>XI_HV_GC_398</v>
      </c>
      <c r="B6145">
        <v>398</v>
      </c>
      <c r="C6145" t="s">
        <v>75</v>
      </c>
      <c r="D6145">
        <v>0</v>
      </c>
      <c r="E6145" t="s">
        <v>64</v>
      </c>
      <c r="F6145" t="s">
        <v>71</v>
      </c>
    </row>
    <row r="6146" spans="1:6" x14ac:dyDescent="0.45">
      <c r="A6146" s="154" t="str">
        <f t="shared" si="95"/>
        <v>XI_HV_GC_400</v>
      </c>
      <c r="B6146">
        <v>400</v>
      </c>
      <c r="C6146" t="s">
        <v>75</v>
      </c>
      <c r="D6146">
        <v>0</v>
      </c>
      <c r="E6146" t="s">
        <v>64</v>
      </c>
      <c r="F6146" t="s">
        <v>71</v>
      </c>
    </row>
    <row r="6147" spans="1:6" x14ac:dyDescent="0.45">
      <c r="A6147" s="154" t="str">
        <f t="shared" ref="A6147:A6151" si="96">C6147&amp;"_"&amp;E6147&amp;"_"&amp;B6147</f>
        <v>XI_HV_GC_402</v>
      </c>
      <c r="B6147">
        <v>402</v>
      </c>
      <c r="C6147" t="s">
        <v>75</v>
      </c>
      <c r="D6147">
        <v>0</v>
      </c>
      <c r="E6147" t="s">
        <v>64</v>
      </c>
      <c r="F6147" t="s">
        <v>71</v>
      </c>
    </row>
    <row r="6148" spans="1:6" x14ac:dyDescent="0.45">
      <c r="A6148" s="154" t="str">
        <f t="shared" si="96"/>
        <v>XI_HV_GC_404</v>
      </c>
      <c r="B6148">
        <v>404</v>
      </c>
      <c r="C6148" t="s">
        <v>75</v>
      </c>
      <c r="D6148">
        <v>0</v>
      </c>
      <c r="E6148" t="s">
        <v>64</v>
      </c>
      <c r="F6148" t="s">
        <v>71</v>
      </c>
    </row>
    <row r="6149" spans="1:6" x14ac:dyDescent="0.45">
      <c r="A6149" s="154" t="str">
        <f t="shared" si="96"/>
        <v>XI_HV_GC_406</v>
      </c>
      <c r="B6149">
        <v>406</v>
      </c>
      <c r="C6149" t="s">
        <v>75</v>
      </c>
      <c r="D6149">
        <v>0</v>
      </c>
      <c r="E6149" t="s">
        <v>64</v>
      </c>
      <c r="F6149" t="s">
        <v>71</v>
      </c>
    </row>
    <row r="6150" spans="1:6" x14ac:dyDescent="0.45">
      <c r="A6150" s="154" t="str">
        <f t="shared" si="96"/>
        <v>XI_HV_GC_408</v>
      </c>
      <c r="B6150">
        <v>408</v>
      </c>
      <c r="C6150" t="s">
        <v>75</v>
      </c>
      <c r="D6150">
        <v>0</v>
      </c>
      <c r="E6150" t="s">
        <v>64</v>
      </c>
      <c r="F6150" t="s">
        <v>71</v>
      </c>
    </row>
    <row r="6151" spans="1:6" x14ac:dyDescent="0.45">
      <c r="A6151" s="154" t="str">
        <f t="shared" si="96"/>
        <v>XI_HV_GC_410</v>
      </c>
      <c r="B6151">
        <v>410</v>
      </c>
      <c r="C6151" t="s">
        <v>75</v>
      </c>
      <c r="D6151">
        <v>0</v>
      </c>
      <c r="E6151" t="s">
        <v>64</v>
      </c>
      <c r="F6151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FF - r1</vt:lpstr>
      <vt:lpstr>TLF Time - r0</vt:lpstr>
      <vt:lpstr>TLF Dist - r0</vt:lpstr>
      <vt:lpstr>TLF GC - r0</vt:lpstr>
      <vt:lpstr>FF - r0</vt:lpstr>
      <vt:lpstr>Obsv_Time</vt:lpstr>
      <vt:lpstr>Obsv_Dist</vt:lpstr>
      <vt:lpstr>Obsv_GC</vt:lpstr>
      <vt:lpstr>OBSERVED_DATA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Worthen</dc:creator>
  <cp:lastModifiedBy>Bill Hereth</cp:lastModifiedBy>
  <dcterms:created xsi:type="dcterms:W3CDTF">2013-06-19T19:09:37Z</dcterms:created>
  <dcterms:modified xsi:type="dcterms:W3CDTF">2022-12-10T07:57:24Z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4e79f4d4-6d65-4f75-8b56-e1bfeb0d1b24</vt:lpwstr>
  </property>
</Properties>
</file>